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filterPrivacy="1" defaultThemeVersion="124226"/>
  <bookViews>
    <workbookView xWindow="-60" yWindow="-60" windowWidth="15480" windowHeight="11640" tabRatio="897" activeTab="7"/>
  </bookViews>
  <sheets>
    <sheet name="2 жастағы балалар Ф" sheetId="9" r:id="rId1"/>
    <sheet name="2 жастағы балалар К" sheetId="17" r:id="rId2"/>
    <sheet name="2 жастағы балалар Т" sheetId="10" r:id="rId3"/>
    <sheet name="2 жастағы балалар Ш" sheetId="18" r:id="rId4"/>
    <sheet name="2 жастағы балалар Ә" sheetId="19" r:id="rId5"/>
    <sheet name="СВОД1" sheetId="11" r:id="rId6"/>
    <sheet name="СВОД2" sheetId="64" r:id="rId7"/>
    <sheet name="СВОД3" sheetId="65" r:id="rId8"/>
    <sheet name="1" sheetId="16" r:id="rId9"/>
    <sheet name="2" sheetId="20" r:id="rId10"/>
    <sheet name="3" sheetId="21" r:id="rId11"/>
    <sheet name="4" sheetId="22" r:id="rId12"/>
    <sheet name="5" sheetId="23" r:id="rId13"/>
    <sheet name="7" sheetId="25" r:id="rId14"/>
    <sheet name="6" sheetId="24" r:id="rId15"/>
    <sheet name="8" sheetId="26" r:id="rId16"/>
    <sheet name="9" sheetId="27" r:id="rId17"/>
    <sheet name="10" sheetId="28" r:id="rId18"/>
    <sheet name="11" sheetId="29" r:id="rId19"/>
    <sheet name="12" sheetId="30" r:id="rId20"/>
    <sheet name="13" sheetId="31" r:id="rId21"/>
    <sheet name="14" sheetId="32" r:id="rId22"/>
    <sheet name="15" sheetId="33" r:id="rId23"/>
    <sheet name="16" sheetId="34" r:id="rId24"/>
    <sheet name="17" sheetId="35" r:id="rId25"/>
    <sheet name="18" sheetId="36" r:id="rId26"/>
    <sheet name="19" sheetId="37" r:id="rId27"/>
    <sheet name="20" sheetId="38" r:id="rId28"/>
    <sheet name="21" sheetId="39" r:id="rId29"/>
    <sheet name="22" sheetId="40" r:id="rId30"/>
    <sheet name="23" sheetId="41" r:id="rId31"/>
    <sheet name="24" sheetId="42" r:id="rId32"/>
    <sheet name="25" sheetId="43" r:id="rId33"/>
    <sheet name="26" sheetId="44" r:id="rId34"/>
    <sheet name="27" sheetId="45" r:id="rId35"/>
    <sheet name="28" sheetId="46" r:id="rId36"/>
    <sheet name="29" sheetId="47" r:id="rId37"/>
    <sheet name="30" sheetId="48" r:id="rId38"/>
    <sheet name="31" sheetId="49" r:id="rId39"/>
    <sheet name="32" sheetId="50" r:id="rId40"/>
    <sheet name="33" sheetId="51" r:id="rId41"/>
    <sheet name="34" sheetId="52" r:id="rId42"/>
    <sheet name="35" sheetId="53" r:id="rId43"/>
    <sheet name="36" sheetId="55" r:id="rId44"/>
    <sheet name="37" sheetId="54" r:id="rId45"/>
    <sheet name="38" sheetId="56" r:id="rId46"/>
    <sheet name="39" sheetId="57" r:id="rId47"/>
    <sheet name="40" sheetId="58" r:id="rId48"/>
    <sheet name="41" sheetId="59" r:id="rId49"/>
    <sheet name="42" sheetId="60" r:id="rId50"/>
    <sheet name="43" sheetId="61" r:id="rId51"/>
    <sheet name="44" sheetId="62" r:id="rId52"/>
    <sheet name="45" sheetId="63" r:id="rId53"/>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0" i="18" l="1"/>
  <c r="G84" i="65" s="1"/>
  <c r="G160" i="18"/>
  <c r="J84" i="65" s="1"/>
  <c r="J160" i="18"/>
  <c r="M84" i="65" s="1"/>
  <c r="M160" i="18"/>
  <c r="P84" i="65"/>
  <c r="D160" i="10"/>
  <c r="J77" i="65"/>
  <c r="G160" i="10"/>
  <c r="M77" i="65"/>
  <c r="J160" i="10"/>
  <c r="P77" i="65" s="1"/>
  <c r="M160" i="10"/>
  <c r="S77" i="65" s="1"/>
  <c r="F160" i="19"/>
  <c r="L98" i="65"/>
  <c r="I160" i="19"/>
  <c r="O98" i="65"/>
  <c r="L160" i="19"/>
  <c r="R98" i="65"/>
  <c r="O160" i="19"/>
  <c r="U98" i="65"/>
  <c r="Q163" i="9"/>
  <c r="Q56" i="65" s="1"/>
  <c r="E160" i="19"/>
  <c r="K98" i="65" s="1"/>
  <c r="H160" i="19"/>
  <c r="N98" i="65"/>
  <c r="K160" i="19"/>
  <c r="Q98" i="65" s="1"/>
  <c r="N160" i="19"/>
  <c r="T98" i="65" s="1"/>
  <c r="D160" i="19"/>
  <c r="J98" i="65" s="1"/>
  <c r="G160" i="19"/>
  <c r="M98" i="65" s="1"/>
  <c r="J160" i="19"/>
  <c r="P98" i="65" s="1"/>
  <c r="M160" i="19"/>
  <c r="S98" i="65" s="1"/>
  <c r="AZ160" i="18"/>
  <c r="Y91" i="65" s="1"/>
  <c r="BC160" i="18"/>
  <c r="AB91" i="65" s="1"/>
  <c r="BF160" i="18"/>
  <c r="AE91" i="65"/>
  <c r="BI160" i="18"/>
  <c r="AH91" i="65"/>
  <c r="AN160" i="18"/>
  <c r="M91" i="65" s="1"/>
  <c r="AQ160" i="18"/>
  <c r="P91" i="65" s="1"/>
  <c r="AT160" i="18"/>
  <c r="S91" i="65" s="1"/>
  <c r="AW160" i="18"/>
  <c r="V91" i="65"/>
  <c r="AB160" i="18"/>
  <c r="AT84" i="65"/>
  <c r="AE160" i="18"/>
  <c r="AW84" i="65"/>
  <c r="AH160" i="18"/>
  <c r="G91" i="65"/>
  <c r="AK160" i="18"/>
  <c r="J91" i="65"/>
  <c r="R160" i="18"/>
  <c r="U84" i="65"/>
  <c r="U160" i="18"/>
  <c r="AM84" i="65"/>
  <c r="X160" i="18"/>
  <c r="AP84" i="65"/>
  <c r="AA160" i="18"/>
  <c r="AS84" i="65"/>
  <c r="AY27" i="65"/>
  <c r="Q160" i="18"/>
  <c r="T84" i="65"/>
  <c r="T160" i="18"/>
  <c r="AL84" i="65" s="1"/>
  <c r="W160" i="18"/>
  <c r="AO84" i="65" s="1"/>
  <c r="Z160" i="18"/>
  <c r="AR84" i="65" s="1"/>
  <c r="P160" i="18"/>
  <c r="S84" i="65" s="1"/>
  <c r="S160" i="18"/>
  <c r="AK84" i="65" s="1"/>
  <c r="V160" i="18"/>
  <c r="AN84" i="65" s="1"/>
  <c r="Y160" i="18"/>
  <c r="AQ84" i="65" s="1"/>
  <c r="F160" i="18"/>
  <c r="I84" i="65"/>
  <c r="I160" i="18"/>
  <c r="L84" i="65" s="1"/>
  <c r="L160" i="18"/>
  <c r="O84" i="65"/>
  <c r="O160" i="18"/>
  <c r="R84" i="65" s="1"/>
  <c r="E160" i="18"/>
  <c r="H84" i="65" s="1"/>
  <c r="H160" i="18"/>
  <c r="K84" i="65" s="1"/>
  <c r="K160" i="18"/>
  <c r="N84" i="65" s="1"/>
  <c r="N160" i="18"/>
  <c r="Q84" i="65" s="1"/>
  <c r="F160" i="10"/>
  <c r="L77" i="65" s="1"/>
  <c r="I160" i="10"/>
  <c r="O77" i="65" s="1"/>
  <c r="L160" i="10"/>
  <c r="R77" i="65" s="1"/>
  <c r="O160" i="10"/>
  <c r="U77" i="65" s="1"/>
  <c r="E160" i="10"/>
  <c r="K77" i="65" s="1"/>
  <c r="H160" i="10"/>
  <c r="N77" i="65" s="1"/>
  <c r="K160" i="10"/>
  <c r="Q77" i="65" s="1"/>
  <c r="N160" i="10"/>
  <c r="T77" i="65" s="1"/>
  <c r="P160" i="17"/>
  <c r="V70" i="65" s="1"/>
  <c r="S160" i="17"/>
  <c r="Y70" i="65"/>
  <c r="V160" i="17"/>
  <c r="AB70" i="65"/>
  <c r="Y160" i="17"/>
  <c r="AE70" i="65"/>
  <c r="D160" i="17"/>
  <c r="G70" i="65"/>
  <c r="G160" i="17"/>
  <c r="J70" i="65"/>
  <c r="J160" i="17"/>
  <c r="M70" i="65"/>
  <c r="M160" i="17"/>
  <c r="P70" i="65"/>
  <c r="D160" i="9"/>
  <c r="G63" i="65" s="1"/>
  <c r="G160" i="9"/>
  <c r="J63" i="65" s="1"/>
  <c r="J160" i="9"/>
  <c r="M63" i="65" s="1"/>
  <c r="M160" i="9"/>
  <c r="P63" i="65"/>
  <c r="F96" i="19"/>
  <c r="L93" i="64" s="1"/>
  <c r="I96" i="19"/>
  <c r="O93" i="64"/>
  <c r="L96" i="19"/>
  <c r="R93" i="64"/>
  <c r="O96" i="19"/>
  <c r="U93" i="64"/>
  <c r="Q99" i="9"/>
  <c r="Q51" i="64" s="1"/>
  <c r="E96" i="19"/>
  <c r="K93" i="64" s="1"/>
  <c r="H96" i="19"/>
  <c r="N93" i="64"/>
  <c r="K96" i="19"/>
  <c r="Q93" i="64"/>
  <c r="N96" i="19"/>
  <c r="T93" i="64"/>
  <c r="D96" i="19"/>
  <c r="J93" i="64"/>
  <c r="G96" i="19"/>
  <c r="M93" i="64"/>
  <c r="J96" i="19"/>
  <c r="P93" i="64"/>
  <c r="M96" i="19"/>
  <c r="S93" i="64" s="1"/>
  <c r="BB96" i="18"/>
  <c r="AA86" i="64" s="1"/>
  <c r="BE96" i="18"/>
  <c r="AD86" i="64" s="1"/>
  <c r="BH96" i="18"/>
  <c r="AG86" i="64" s="1"/>
  <c r="BK96" i="18"/>
  <c r="AJ86" i="64"/>
  <c r="AN96" i="18"/>
  <c r="M86" i="64"/>
  <c r="AQ96" i="18"/>
  <c r="P86" i="64"/>
  <c r="AT96" i="18"/>
  <c r="S86" i="64"/>
  <c r="AW96" i="18"/>
  <c r="V86" i="64"/>
  <c r="AB96" i="18"/>
  <c r="AT79" i="64" s="1"/>
  <c r="AE96" i="18"/>
  <c r="AW79" i="64"/>
  <c r="AH96" i="18"/>
  <c r="G86" i="64"/>
  <c r="AK96" i="18"/>
  <c r="J86" i="64"/>
  <c r="R96" i="18"/>
  <c r="U79" i="64"/>
  <c r="U96" i="18"/>
  <c r="AM79" i="64" s="1"/>
  <c r="X96" i="18"/>
  <c r="AP79" i="64" s="1"/>
  <c r="AA96" i="18"/>
  <c r="AS79" i="64"/>
  <c r="Q96" i="18"/>
  <c r="T79" i="64" s="1"/>
  <c r="T96" i="18"/>
  <c r="AL79" i="64" s="1"/>
  <c r="W96" i="18"/>
  <c r="AO79" i="64" s="1"/>
  <c r="Z96" i="18"/>
  <c r="AR79" i="64" s="1"/>
  <c r="P96" i="18"/>
  <c r="S79" i="64"/>
  <c r="S96" i="18"/>
  <c r="AK79" i="64" s="1"/>
  <c r="V96" i="18"/>
  <c r="AN79" i="64" s="1"/>
  <c r="Y96" i="18"/>
  <c r="AQ79" i="64" s="1"/>
  <c r="F96" i="18"/>
  <c r="I79" i="64" s="1"/>
  <c r="I96" i="18"/>
  <c r="L79" i="64"/>
  <c r="L96" i="18"/>
  <c r="O79" i="64" s="1"/>
  <c r="O96" i="18"/>
  <c r="R79" i="64" s="1"/>
  <c r="E96" i="18"/>
  <c r="H79" i="64" s="1"/>
  <c r="H96" i="18"/>
  <c r="K79" i="64"/>
  <c r="K96" i="18"/>
  <c r="N79" i="64" s="1"/>
  <c r="N96" i="18"/>
  <c r="Q79" i="64" s="1"/>
  <c r="D96" i="18"/>
  <c r="G79" i="64" s="1"/>
  <c r="G96" i="18"/>
  <c r="J79" i="64"/>
  <c r="J96" i="18"/>
  <c r="M79" i="64"/>
  <c r="M96" i="18"/>
  <c r="P79" i="64"/>
  <c r="F96" i="10"/>
  <c r="L72" i="64" s="1"/>
  <c r="I96" i="10"/>
  <c r="O72" i="64" s="1"/>
  <c r="L96" i="10"/>
  <c r="R72" i="64"/>
  <c r="O96" i="10"/>
  <c r="U72" i="64"/>
  <c r="E96" i="10"/>
  <c r="K72" i="64" s="1"/>
  <c r="H96" i="10"/>
  <c r="N72" i="64" s="1"/>
  <c r="K96" i="10"/>
  <c r="Q72" i="64"/>
  <c r="N96" i="10"/>
  <c r="T72" i="64"/>
  <c r="D96" i="10"/>
  <c r="J72" i="64"/>
  <c r="G96" i="10"/>
  <c r="M72" i="64" s="1"/>
  <c r="J96" i="10"/>
  <c r="P72" i="64" s="1"/>
  <c r="M96" i="10"/>
  <c r="S72" i="64" s="1"/>
  <c r="P96" i="17"/>
  <c r="V65" i="64" s="1"/>
  <c r="S96" i="17"/>
  <c r="Y65" i="64"/>
  <c r="V96" i="17"/>
  <c r="AB65" i="64"/>
  <c r="Y96" i="17"/>
  <c r="AE65" i="64" s="1"/>
  <c r="D96" i="17"/>
  <c r="G65" i="64" s="1"/>
  <c r="G96" i="17"/>
  <c r="J65" i="64" s="1"/>
  <c r="J96" i="17"/>
  <c r="M65" i="64"/>
  <c r="M96" i="17"/>
  <c r="P65" i="64"/>
  <c r="D96" i="9"/>
  <c r="G58" i="64" s="1"/>
  <c r="G96" i="9"/>
  <c r="J58" i="64" s="1"/>
  <c r="J96" i="9"/>
  <c r="M58" i="64" s="1"/>
  <c r="M96" i="9"/>
  <c r="P58" i="64" s="1"/>
  <c r="F35" i="19"/>
  <c r="L78" i="11" s="1"/>
  <c r="AS31" i="11" s="1"/>
  <c r="I35" i="19"/>
  <c r="O78" i="11" s="1"/>
  <c r="L35" i="19"/>
  <c r="R78" i="11" s="1"/>
  <c r="Q38" i="9"/>
  <c r="Q36" i="11" s="1"/>
  <c r="E35" i="19"/>
  <c r="K78" i="11" s="1"/>
  <c r="AS30" i="11" s="1"/>
  <c r="H35" i="19"/>
  <c r="N78" i="11" s="1"/>
  <c r="K35" i="19"/>
  <c r="Q78" i="11" s="1"/>
  <c r="D35" i="19"/>
  <c r="J78" i="11"/>
  <c r="AS29" i="11" s="1"/>
  <c r="AS32" i="11" s="1"/>
  <c r="G35" i="19"/>
  <c r="M78" i="11"/>
  <c r="J35" i="19"/>
  <c r="P78" i="11"/>
  <c r="L35" i="18"/>
  <c r="O64" i="11" s="1"/>
  <c r="AU27" i="11" s="1"/>
  <c r="O35" i="18"/>
  <c r="R64" i="11" s="1"/>
  <c r="R35" i="18"/>
  <c r="U64" i="11" s="1"/>
  <c r="K35" i="18"/>
  <c r="N64" i="11"/>
  <c r="AU26" i="11" s="1"/>
  <c r="N35" i="18"/>
  <c r="Q64" i="11"/>
  <c r="Q35" i="18"/>
  <c r="T64" i="11"/>
  <c r="J35" i="18"/>
  <c r="M64" i="11" s="1"/>
  <c r="AU25" i="11" s="1"/>
  <c r="AU28" i="11" s="1"/>
  <c r="M35" i="18"/>
  <c r="P64" i="11" s="1"/>
  <c r="P35" i="18"/>
  <c r="S64" i="11" s="1"/>
  <c r="F35" i="18"/>
  <c r="I64" i="11"/>
  <c r="AS27" i="11" s="1"/>
  <c r="I35" i="18"/>
  <c r="L64" i="11"/>
  <c r="E35" i="18"/>
  <c r="H64" i="11" s="1"/>
  <c r="H35" i="18"/>
  <c r="K64" i="11" s="1"/>
  <c r="D35" i="18"/>
  <c r="G64" i="11"/>
  <c r="AS25" i="11" s="1"/>
  <c r="G35" i="18"/>
  <c r="J64" i="11"/>
  <c r="R35" i="17"/>
  <c r="X50" i="11" s="1"/>
  <c r="AU18" i="11" s="1"/>
  <c r="U35" i="17"/>
  <c r="AA50" i="11" s="1"/>
  <c r="X35" i="17"/>
  <c r="AD50" i="11" s="1"/>
  <c r="E35" i="17"/>
  <c r="H50" i="11"/>
  <c r="H35" i="17"/>
  <c r="K50" i="11"/>
  <c r="K35" i="17"/>
  <c r="N50" i="11"/>
  <c r="AS17" i="11" s="1"/>
  <c r="N35" i="17"/>
  <c r="Q50" i="11"/>
  <c r="F35" i="10"/>
  <c r="L57" i="11" s="1"/>
  <c r="AS22" i="11" s="1"/>
  <c r="I35" i="10"/>
  <c r="O57" i="11" s="1"/>
  <c r="L35" i="10"/>
  <c r="R57" i="11" s="1"/>
  <c r="E35" i="10"/>
  <c r="K57" i="11"/>
  <c r="AS21" i="11" s="1"/>
  <c r="H35" i="10"/>
  <c r="N57" i="11"/>
  <c r="K35" i="10"/>
  <c r="Q57" i="11"/>
  <c r="D35" i="10"/>
  <c r="J57" i="11" s="1"/>
  <c r="AS20" i="11" s="1"/>
  <c r="AS23" i="11" s="1"/>
  <c r="G35" i="10"/>
  <c r="M57" i="11" s="1"/>
  <c r="J35" i="10"/>
  <c r="P57" i="11" s="1"/>
  <c r="P35" i="17"/>
  <c r="V50" i="11" s="1"/>
  <c r="AU16" i="11" s="1"/>
  <c r="S35" i="17"/>
  <c r="Y50" i="11" s="1"/>
  <c r="V35" i="17"/>
  <c r="AB50" i="11" s="1"/>
  <c r="D35" i="17"/>
  <c r="G50" i="11" s="1"/>
  <c r="G35" i="17"/>
  <c r="J50" i="11" s="1"/>
  <c r="J35" i="17"/>
  <c r="M50" i="11" s="1"/>
  <c r="M35" i="17"/>
  <c r="P50" i="11" s="1"/>
  <c r="D35" i="9"/>
  <c r="G43" i="11" s="1"/>
  <c r="AS11" i="11" s="1"/>
  <c r="G35" i="9"/>
  <c r="J43" i="11"/>
  <c r="J35" i="9"/>
  <c r="M43" i="11" s="1"/>
  <c r="M35" i="9"/>
  <c r="P43" i="11"/>
  <c r="AO160" i="18"/>
  <c r="N91" i="65" s="1"/>
  <c r="AR160" i="18"/>
  <c r="Q91" i="65" s="1"/>
  <c r="AU160" i="18"/>
  <c r="T91" i="65"/>
  <c r="AX160" i="18"/>
  <c r="W91" i="65" s="1"/>
  <c r="AP160" i="18"/>
  <c r="O91" i="65"/>
  <c r="AS160" i="18"/>
  <c r="R91" i="65" s="1"/>
  <c r="AV160" i="18"/>
  <c r="U91" i="65"/>
  <c r="AY160" i="18"/>
  <c r="X91" i="65"/>
  <c r="BB160" i="18"/>
  <c r="AA91" i="65" s="1"/>
  <c r="BE160" i="18"/>
  <c r="AD91" i="65" s="1"/>
  <c r="BH160" i="18"/>
  <c r="AG91" i="65"/>
  <c r="BK160" i="18"/>
  <c r="AJ91" i="65" s="1"/>
  <c r="AD160" i="18"/>
  <c r="AV84" i="65"/>
  <c r="AG160" i="18"/>
  <c r="AY84" i="65"/>
  <c r="AJ160" i="18"/>
  <c r="I91" i="65"/>
  <c r="AM160" i="18"/>
  <c r="L91" i="65"/>
  <c r="BA27" i="65"/>
  <c r="BA160" i="18"/>
  <c r="Z91" i="65" s="1"/>
  <c r="BD160" i="18"/>
  <c r="AC91" i="65" s="1"/>
  <c r="BG160" i="18"/>
  <c r="AF91" i="65"/>
  <c r="BJ160" i="18"/>
  <c r="AI91" i="65" s="1"/>
  <c r="AC160" i="18"/>
  <c r="AU84" i="65" s="1"/>
  <c r="AF160" i="18"/>
  <c r="AX84" i="65" s="1"/>
  <c r="AI160" i="18"/>
  <c r="H91" i="65" s="1"/>
  <c r="AL160" i="18"/>
  <c r="K91" i="65" s="1"/>
  <c r="R160" i="17"/>
  <c r="X70" i="65" s="1"/>
  <c r="U160" i="17"/>
  <c r="AA70" i="65" s="1"/>
  <c r="X160" i="17"/>
  <c r="AD70" i="65"/>
  <c r="AA160" i="17"/>
  <c r="AG70" i="65" s="1"/>
  <c r="F160" i="17"/>
  <c r="I70" i="65"/>
  <c r="I160" i="17"/>
  <c r="L70" i="65" s="1"/>
  <c r="L160" i="17"/>
  <c r="O70" i="65" s="1"/>
  <c r="O160" i="17"/>
  <c r="R70" i="65" s="1"/>
  <c r="Q160" i="17"/>
  <c r="W70" i="65" s="1"/>
  <c r="T160" i="17"/>
  <c r="Z70" i="65" s="1"/>
  <c r="W160" i="17"/>
  <c r="AC70" i="65" s="1"/>
  <c r="Z160" i="17"/>
  <c r="AF70" i="65"/>
  <c r="E160" i="17"/>
  <c r="H70" i="65" s="1"/>
  <c r="H160" i="17"/>
  <c r="K70" i="65" s="1"/>
  <c r="K160" i="17"/>
  <c r="N70" i="65" s="1"/>
  <c r="N160" i="17"/>
  <c r="Q70" i="65" s="1"/>
  <c r="F160" i="9"/>
  <c r="I63" i="65" s="1"/>
  <c r="I160" i="9"/>
  <c r="L63" i="65"/>
  <c r="L160" i="9"/>
  <c r="O63" i="65"/>
  <c r="O160" i="9"/>
  <c r="R63" i="65"/>
  <c r="E160" i="9"/>
  <c r="H63" i="65" s="1"/>
  <c r="H160" i="9"/>
  <c r="K63" i="65" s="1"/>
  <c r="K160" i="9"/>
  <c r="N63" i="65" s="1"/>
  <c r="N160" i="9"/>
  <c r="Q63" i="65" s="1"/>
  <c r="AO96" i="18"/>
  <c r="N86" i="64" s="1"/>
  <c r="AR96" i="18"/>
  <c r="Q86" i="64" s="1"/>
  <c r="AU96" i="18"/>
  <c r="T86" i="64" s="1"/>
  <c r="AX96" i="18"/>
  <c r="W86" i="64"/>
  <c r="AP96" i="18"/>
  <c r="O86" i="64"/>
  <c r="AS96" i="18"/>
  <c r="R86" i="64" s="1"/>
  <c r="AV96" i="18"/>
  <c r="U86" i="64" s="1"/>
  <c r="AY96" i="18"/>
  <c r="X86" i="64"/>
  <c r="AD96" i="18"/>
  <c r="AV79" i="64" s="1"/>
  <c r="AG96" i="18"/>
  <c r="AY79" i="64"/>
  <c r="AJ96" i="18"/>
  <c r="I86" i="64"/>
  <c r="AM96" i="18"/>
  <c r="L86" i="64" s="1"/>
  <c r="BA96" i="18"/>
  <c r="Z86" i="64"/>
  <c r="BD96" i="18"/>
  <c r="AC86" i="64" s="1"/>
  <c r="BG96" i="18"/>
  <c r="AF86" i="64" s="1"/>
  <c r="BJ96" i="18"/>
  <c r="AI86" i="64"/>
  <c r="AC96" i="18"/>
  <c r="AU79" i="64" s="1"/>
  <c r="AF96" i="18"/>
  <c r="AX79" i="64" s="1"/>
  <c r="AI96" i="18"/>
  <c r="H86" i="64" s="1"/>
  <c r="AL96" i="18"/>
  <c r="K86" i="64" s="1"/>
  <c r="AZ96" i="18"/>
  <c r="Y86" i="64" s="1"/>
  <c r="BC96" i="18"/>
  <c r="AB86" i="64" s="1"/>
  <c r="BF96" i="18"/>
  <c r="AE86" i="64" s="1"/>
  <c r="BI96" i="18"/>
  <c r="AH86" i="64" s="1"/>
  <c r="R96" i="17"/>
  <c r="X65" i="64"/>
  <c r="U96" i="17"/>
  <c r="AA65" i="64" s="1"/>
  <c r="X96" i="17"/>
  <c r="AD65" i="64" s="1"/>
  <c r="AA96" i="17"/>
  <c r="AG65" i="64" s="1"/>
  <c r="F96" i="17"/>
  <c r="I65" i="64" s="1"/>
  <c r="I96" i="17"/>
  <c r="L65" i="64" s="1"/>
  <c r="L96" i="17"/>
  <c r="O65" i="64" s="1"/>
  <c r="O96" i="17"/>
  <c r="R65" i="64" s="1"/>
  <c r="Q96" i="17"/>
  <c r="W65" i="64" s="1"/>
  <c r="T96" i="17"/>
  <c r="Z65" i="64" s="1"/>
  <c r="W96" i="17"/>
  <c r="AC65" i="64" s="1"/>
  <c r="Z96" i="17"/>
  <c r="AF65" i="64" s="1"/>
  <c r="E96" i="17"/>
  <c r="H65" i="64" s="1"/>
  <c r="H96" i="17"/>
  <c r="K65" i="64" s="1"/>
  <c r="K96" i="17"/>
  <c r="N65" i="64" s="1"/>
  <c r="N96" i="17"/>
  <c r="Q65" i="64" s="1"/>
  <c r="F96" i="9"/>
  <c r="I58" i="64" s="1"/>
  <c r="I96" i="9"/>
  <c r="L58" i="64" s="1"/>
  <c r="L96" i="9"/>
  <c r="O58" i="64"/>
  <c r="O96" i="9"/>
  <c r="R58" i="64" s="1"/>
  <c r="E96" i="9"/>
  <c r="H58" i="64"/>
  <c r="H96" i="9"/>
  <c r="K58" i="64" s="1"/>
  <c r="K96" i="9"/>
  <c r="N58" i="64" s="1"/>
  <c r="N96" i="9"/>
  <c r="Q58" i="64" s="1"/>
  <c r="F35" i="17"/>
  <c r="I50" i="11" s="1"/>
  <c r="I35" i="17"/>
  <c r="L50" i="11" s="1"/>
  <c r="L35" i="17"/>
  <c r="O50" i="11" s="1"/>
  <c r="O35" i="17"/>
  <c r="R50" i="11" s="1"/>
  <c r="Q35" i="17"/>
  <c r="W50" i="11" s="1"/>
  <c r="T35" i="17"/>
  <c r="Z50" i="11"/>
  <c r="W35" i="17"/>
  <c r="AC50" i="11" s="1"/>
  <c r="F35" i="9"/>
  <c r="I43" i="11"/>
  <c r="I35" i="9"/>
  <c r="L43" i="11" s="1"/>
  <c r="L35" i="9"/>
  <c r="O43" i="11"/>
  <c r="O35" i="9"/>
  <c r="R43" i="11" s="1"/>
  <c r="E35" i="9"/>
  <c r="H43" i="11" s="1"/>
  <c r="H35" i="9"/>
  <c r="K43" i="11" s="1"/>
  <c r="K35" i="9"/>
  <c r="N43" i="11" s="1"/>
  <c r="N35" i="9"/>
  <c r="Q43" i="11" s="1"/>
  <c r="D2" i="63"/>
  <c r="D4" i="63"/>
  <c r="D5" i="63"/>
  <c r="D6" i="63"/>
  <c r="F6" i="63"/>
  <c r="C10" i="63"/>
  <c r="F10" i="63"/>
  <c r="D235" i="63"/>
  <c r="K22" i="63"/>
  <c r="D239" i="63"/>
  <c r="I24" i="63"/>
  <c r="D243" i="63"/>
  <c r="J25" i="63"/>
  <c r="D247" i="63"/>
  <c r="K26" i="63"/>
  <c r="D251" i="63"/>
  <c r="I28" i="63"/>
  <c r="D255" i="63"/>
  <c r="J29" i="63"/>
  <c r="E214" i="63"/>
  <c r="K30" i="63"/>
  <c r="E222" i="63"/>
  <c r="J33" i="63"/>
  <c r="F227" i="63"/>
  <c r="I40" i="63"/>
  <c r="F231" i="63"/>
  <c r="J41" i="63"/>
  <c r="F235" i="63"/>
  <c r="K42" i="63"/>
  <c r="F239" i="63"/>
  <c r="I44" i="63"/>
  <c r="F251" i="63"/>
  <c r="I48" i="63"/>
  <c r="G212" i="63"/>
  <c r="I60" i="63"/>
  <c r="G216" i="63"/>
  <c r="J61" i="63"/>
  <c r="G220" i="63"/>
  <c r="K62" i="63"/>
  <c r="C212" i="63"/>
  <c r="I10" i="63"/>
  <c r="D212" i="63"/>
  <c r="I15" i="63"/>
  <c r="E212" i="63"/>
  <c r="I30" i="63"/>
  <c r="F212" i="63"/>
  <c r="I35" i="63"/>
  <c r="C213" i="63"/>
  <c r="J10" i="63"/>
  <c r="D213" i="63"/>
  <c r="J15" i="63"/>
  <c r="E213" i="63"/>
  <c r="J30" i="63"/>
  <c r="F213" i="63"/>
  <c r="J35" i="63"/>
  <c r="G213" i="63"/>
  <c r="J60" i="63"/>
  <c r="C214" i="63"/>
  <c r="K10" i="63"/>
  <c r="D214" i="63"/>
  <c r="K15" i="63"/>
  <c r="F214" i="63"/>
  <c r="K35" i="63"/>
  <c r="G214" i="63"/>
  <c r="K60" i="63"/>
  <c r="C215" i="63"/>
  <c r="I11" i="63"/>
  <c r="D215" i="63"/>
  <c r="I16" i="63"/>
  <c r="E215" i="63"/>
  <c r="I31" i="63"/>
  <c r="F215" i="63"/>
  <c r="I36" i="63"/>
  <c r="G215" i="63"/>
  <c r="I61" i="63"/>
  <c r="C216" i="63"/>
  <c r="J11" i="63"/>
  <c r="D216" i="63"/>
  <c r="J16" i="63"/>
  <c r="E216" i="63"/>
  <c r="J31" i="63"/>
  <c r="F216" i="63"/>
  <c r="J36" i="63"/>
  <c r="C217" i="63"/>
  <c r="K11" i="63"/>
  <c r="D217" i="63"/>
  <c r="K16" i="63"/>
  <c r="E217" i="63"/>
  <c r="K31" i="63"/>
  <c r="F217" i="63"/>
  <c r="K36" i="63"/>
  <c r="G217" i="63"/>
  <c r="K61" i="63"/>
  <c r="C218" i="63"/>
  <c r="I12" i="63"/>
  <c r="D218" i="63"/>
  <c r="I17" i="63"/>
  <c r="E218" i="63"/>
  <c r="I32" i="63"/>
  <c r="F218" i="63"/>
  <c r="I37" i="63"/>
  <c r="G218" i="63"/>
  <c r="I62" i="63"/>
  <c r="C219" i="63"/>
  <c r="J12" i="63"/>
  <c r="D219" i="63"/>
  <c r="J17" i="63"/>
  <c r="E219" i="63"/>
  <c r="J32" i="63"/>
  <c r="F219" i="63"/>
  <c r="J37" i="63"/>
  <c r="G219" i="63"/>
  <c r="J62" i="63"/>
  <c r="C220" i="63"/>
  <c r="K12" i="63"/>
  <c r="D220" i="63"/>
  <c r="K17" i="63"/>
  <c r="E220" i="63"/>
  <c r="K32" i="63"/>
  <c r="F220" i="63"/>
  <c r="K37" i="63"/>
  <c r="C221" i="63"/>
  <c r="I13" i="63"/>
  <c r="D221" i="63"/>
  <c r="I18" i="63"/>
  <c r="E221" i="63"/>
  <c r="I33" i="63"/>
  <c r="F221" i="63"/>
  <c r="I38" i="63"/>
  <c r="G221" i="63"/>
  <c r="I63" i="63"/>
  <c r="C222" i="63"/>
  <c r="J13" i="63"/>
  <c r="D222" i="63"/>
  <c r="J18" i="63"/>
  <c r="F222" i="63"/>
  <c r="J38" i="63"/>
  <c r="G222" i="63"/>
  <c r="J63" i="63"/>
  <c r="C223" i="63"/>
  <c r="K13" i="63"/>
  <c r="D223" i="63"/>
  <c r="K18" i="63"/>
  <c r="E223" i="63"/>
  <c r="K33" i="63"/>
  <c r="F223" i="63"/>
  <c r="K38" i="63"/>
  <c r="G223" i="63"/>
  <c r="K63" i="63"/>
  <c r="C224" i="63"/>
  <c r="I14" i="63"/>
  <c r="D224" i="63"/>
  <c r="I19" i="63"/>
  <c r="E224" i="63"/>
  <c r="I34" i="63"/>
  <c r="F224" i="63"/>
  <c r="I39" i="63"/>
  <c r="G224" i="63"/>
  <c r="I64" i="63"/>
  <c r="C225" i="63"/>
  <c r="J14" i="63"/>
  <c r="D225" i="63"/>
  <c r="J19" i="63"/>
  <c r="E225" i="63"/>
  <c r="J34" i="63"/>
  <c r="F225" i="63"/>
  <c r="J39" i="63"/>
  <c r="G225" i="63"/>
  <c r="J64" i="63"/>
  <c r="C226" i="63"/>
  <c r="K14" i="63"/>
  <c r="D226" i="63"/>
  <c r="K19" i="63"/>
  <c r="E226" i="63"/>
  <c r="K34" i="63"/>
  <c r="F226" i="63"/>
  <c r="K39" i="63"/>
  <c r="G226" i="63"/>
  <c r="K64" i="63"/>
  <c r="D227" i="63"/>
  <c r="I20" i="63"/>
  <c r="D228" i="63"/>
  <c r="J20" i="63"/>
  <c r="F228" i="63"/>
  <c r="J40" i="63"/>
  <c r="D229" i="63"/>
  <c r="K20" i="63"/>
  <c r="F229" i="63"/>
  <c r="K40" i="63"/>
  <c r="D230" i="63"/>
  <c r="I21" i="63"/>
  <c r="F230" i="63"/>
  <c r="I41" i="63"/>
  <c r="D231" i="63"/>
  <c r="J21" i="63"/>
  <c r="D232" i="63"/>
  <c r="K21" i="63"/>
  <c r="F232" i="63"/>
  <c r="K41" i="63"/>
  <c r="D233" i="63"/>
  <c r="I22" i="63"/>
  <c r="F233" i="63"/>
  <c r="I42" i="63"/>
  <c r="D234" i="63"/>
  <c r="J22" i="63"/>
  <c r="F234" i="63"/>
  <c r="J42" i="63"/>
  <c r="D236" i="63"/>
  <c r="I23" i="63"/>
  <c r="F236" i="63"/>
  <c r="I43" i="63"/>
  <c r="D237" i="63"/>
  <c r="J23" i="63"/>
  <c r="F237" i="63"/>
  <c r="J43" i="63"/>
  <c r="D238" i="63"/>
  <c r="K23" i="63"/>
  <c r="F238" i="63"/>
  <c r="K43" i="63"/>
  <c r="D240" i="63"/>
  <c r="J24" i="63"/>
  <c r="F240" i="63"/>
  <c r="J44" i="63"/>
  <c r="D241" i="63"/>
  <c r="K24" i="63"/>
  <c r="F241" i="63"/>
  <c r="K44" i="63"/>
  <c r="D242" i="63"/>
  <c r="I25" i="63"/>
  <c r="F242" i="63"/>
  <c r="I45" i="63"/>
  <c r="F243" i="63"/>
  <c r="J45" i="63"/>
  <c r="D244" i="63"/>
  <c r="K25" i="63"/>
  <c r="F244" i="63"/>
  <c r="K45" i="63"/>
  <c r="D245" i="63"/>
  <c r="I26" i="63"/>
  <c r="F245" i="63"/>
  <c r="I46" i="63"/>
  <c r="D246" i="63"/>
  <c r="J26" i="63"/>
  <c r="F246" i="63"/>
  <c r="J46" i="63"/>
  <c r="F247" i="63"/>
  <c r="K46" i="63"/>
  <c r="D248" i="63"/>
  <c r="I27" i="63"/>
  <c r="F248" i="63"/>
  <c r="I47" i="63"/>
  <c r="D249" i="63"/>
  <c r="J27" i="63"/>
  <c r="F249" i="63"/>
  <c r="J47" i="63"/>
  <c r="D250" i="63"/>
  <c r="K27" i="63"/>
  <c r="F250" i="63"/>
  <c r="K47" i="63"/>
  <c r="D252" i="63"/>
  <c r="J28" i="63"/>
  <c r="F252" i="63"/>
  <c r="J48" i="63"/>
  <c r="D253" i="63"/>
  <c r="K28" i="63"/>
  <c r="F253" i="63"/>
  <c r="K48" i="63"/>
  <c r="D254" i="63"/>
  <c r="I29" i="63"/>
  <c r="F254" i="63"/>
  <c r="I49" i="63"/>
  <c r="F255" i="63"/>
  <c r="J49" i="63"/>
  <c r="D256" i="63"/>
  <c r="K29" i="63"/>
  <c r="F256" i="63"/>
  <c r="K49" i="63"/>
  <c r="F257" i="63"/>
  <c r="I50" i="63"/>
  <c r="F258" i="63"/>
  <c r="J50" i="63"/>
  <c r="F259" i="63"/>
  <c r="K50" i="63"/>
  <c r="F260" i="63"/>
  <c r="I51" i="63"/>
  <c r="F261" i="63"/>
  <c r="J51" i="63"/>
  <c r="F262" i="63"/>
  <c r="K51" i="63"/>
  <c r="F263" i="63"/>
  <c r="I52" i="63"/>
  <c r="F264" i="63"/>
  <c r="J52" i="63"/>
  <c r="F265" i="63"/>
  <c r="K52" i="63"/>
  <c r="F266" i="63"/>
  <c r="I53" i="63"/>
  <c r="F267" i="63"/>
  <c r="J53" i="63"/>
  <c r="F268" i="63"/>
  <c r="K53" i="63"/>
  <c r="F269" i="63"/>
  <c r="I54" i="63"/>
  <c r="F270" i="63"/>
  <c r="J54" i="63"/>
  <c r="F271" i="63"/>
  <c r="K54" i="63"/>
  <c r="F272" i="63"/>
  <c r="I55" i="63"/>
  <c r="F273" i="63"/>
  <c r="J55" i="63"/>
  <c r="F274" i="63"/>
  <c r="K55" i="63"/>
  <c r="F275" i="63"/>
  <c r="I56" i="63"/>
  <c r="F276" i="63"/>
  <c r="J56" i="63"/>
  <c r="F277" i="63"/>
  <c r="K56" i="63"/>
  <c r="F278" i="63"/>
  <c r="I57" i="63"/>
  <c r="F279" i="63"/>
  <c r="J57" i="63"/>
  <c r="F280" i="63"/>
  <c r="K57" i="63"/>
  <c r="F281" i="63"/>
  <c r="I58" i="63"/>
  <c r="F282" i="63"/>
  <c r="J58" i="63"/>
  <c r="F283" i="63"/>
  <c r="K58" i="63"/>
  <c r="F284" i="63"/>
  <c r="I59" i="63"/>
  <c r="F285" i="63"/>
  <c r="J59" i="63"/>
  <c r="F286" i="63"/>
  <c r="K59" i="63"/>
  <c r="B287" i="63"/>
  <c r="L10" i="63"/>
  <c r="D2" i="62"/>
  <c r="D4" i="62"/>
  <c r="D5" i="62"/>
  <c r="D6" i="62"/>
  <c r="F6" i="62"/>
  <c r="C10" i="62"/>
  <c r="F10" i="62"/>
  <c r="C212" i="62"/>
  <c r="I10" i="62"/>
  <c r="C220" i="62"/>
  <c r="K12" i="62"/>
  <c r="C224" i="62"/>
  <c r="I14" i="62"/>
  <c r="C226" i="62"/>
  <c r="K14" i="62"/>
  <c r="D215" i="62"/>
  <c r="I16" i="62"/>
  <c r="D216" i="62"/>
  <c r="J16" i="62"/>
  <c r="D219" i="62"/>
  <c r="J17" i="62"/>
  <c r="D223" i="62"/>
  <c r="K18" i="62" s="1"/>
  <c r="D227" i="62"/>
  <c r="I20" i="62"/>
  <c r="D243" i="62"/>
  <c r="J25" i="62"/>
  <c r="D248" i="62"/>
  <c r="I27" i="62"/>
  <c r="D253" i="62"/>
  <c r="K28" i="62"/>
  <c r="E214" i="62"/>
  <c r="K30" i="62"/>
  <c r="E218" i="62"/>
  <c r="I32" i="62"/>
  <c r="E222" i="62"/>
  <c r="J33" i="62"/>
  <c r="E226" i="62"/>
  <c r="K34" i="62"/>
  <c r="F213" i="62"/>
  <c r="J35" i="62" s="1"/>
  <c r="F217" i="62"/>
  <c r="K36" i="62" s="1"/>
  <c r="F220" i="62"/>
  <c r="K37" i="62"/>
  <c r="F221" i="62"/>
  <c r="I38" i="62"/>
  <c r="F227" i="62"/>
  <c r="I40" i="62"/>
  <c r="F229" i="62"/>
  <c r="K40" i="62"/>
  <c r="F231" i="62"/>
  <c r="J41" i="62"/>
  <c r="F233" i="62"/>
  <c r="I42" i="62"/>
  <c r="F235" i="62"/>
  <c r="K42" i="62"/>
  <c r="F237" i="62"/>
  <c r="J43" i="62"/>
  <c r="F239" i="62"/>
  <c r="I44" i="62"/>
  <c r="F241" i="62"/>
  <c r="K44" i="62"/>
  <c r="F243" i="62"/>
  <c r="J45" i="62" s="1"/>
  <c r="F245" i="62"/>
  <c r="I46" i="62"/>
  <c r="F247" i="62"/>
  <c r="K46" i="62"/>
  <c r="F251" i="62"/>
  <c r="I48" i="62"/>
  <c r="F253" i="62"/>
  <c r="K48" i="62"/>
  <c r="F263" i="62"/>
  <c r="I52" i="62"/>
  <c r="G212" i="62"/>
  <c r="I60" i="62"/>
  <c r="G214" i="62"/>
  <c r="K60" i="62"/>
  <c r="G216" i="62"/>
  <c r="J61" i="62"/>
  <c r="G217" i="62"/>
  <c r="K61" i="62" s="1"/>
  <c r="G224" i="62"/>
  <c r="I64" i="62"/>
  <c r="G225" i="62"/>
  <c r="J64" i="62" s="1"/>
  <c r="D212" i="62"/>
  <c r="I15" i="62"/>
  <c r="E212" i="62"/>
  <c r="I30" i="62"/>
  <c r="F212" i="62"/>
  <c r="I35" i="62"/>
  <c r="C213" i="62"/>
  <c r="J10" i="62"/>
  <c r="D213" i="62"/>
  <c r="J15" i="62" s="1"/>
  <c r="E213" i="62"/>
  <c r="J30" i="62"/>
  <c r="G213" i="62"/>
  <c r="J60" i="62"/>
  <c r="C214" i="62"/>
  <c r="K10" i="62" s="1"/>
  <c r="D214" i="62"/>
  <c r="K15" i="62"/>
  <c r="F214" i="62"/>
  <c r="K35" i="62" s="1"/>
  <c r="C215" i="62"/>
  <c r="I11" i="62"/>
  <c r="E215" i="62"/>
  <c r="I31" i="62"/>
  <c r="F215" i="62"/>
  <c r="I36" i="62"/>
  <c r="G215" i="62"/>
  <c r="I61" i="62"/>
  <c r="C216" i="62"/>
  <c r="J11" i="62" s="1"/>
  <c r="E216" i="62"/>
  <c r="J31" i="62"/>
  <c r="F216" i="62"/>
  <c r="J36" i="62"/>
  <c r="C217" i="62"/>
  <c r="K11" i="62"/>
  <c r="D217" i="62"/>
  <c r="K16" i="62"/>
  <c r="E217" i="62"/>
  <c r="K31" i="62" s="1"/>
  <c r="C218" i="62"/>
  <c r="I12" i="62"/>
  <c r="D218" i="62"/>
  <c r="I17" i="62"/>
  <c r="F218" i="62"/>
  <c r="I37" i="62"/>
  <c r="G218" i="62"/>
  <c r="I62" i="62"/>
  <c r="C219" i="62"/>
  <c r="J12" i="62" s="1"/>
  <c r="E219" i="62"/>
  <c r="J32" i="62"/>
  <c r="F219" i="62"/>
  <c r="J37" i="62"/>
  <c r="G219" i="62"/>
  <c r="J62" i="62"/>
  <c r="D220" i="62"/>
  <c r="K17" i="62" s="1"/>
  <c r="E220" i="62"/>
  <c r="K32" i="62" s="1"/>
  <c r="G220" i="62"/>
  <c r="K62" i="62" s="1"/>
  <c r="C221" i="62"/>
  <c r="I13" i="62"/>
  <c r="D221" i="62"/>
  <c r="I18" i="62"/>
  <c r="E221" i="62"/>
  <c r="I33" i="62"/>
  <c r="G221" i="62"/>
  <c r="I63" i="62"/>
  <c r="C222" i="62"/>
  <c r="J13" i="62"/>
  <c r="D222" i="62"/>
  <c r="J18" i="62"/>
  <c r="F222" i="62"/>
  <c r="J38" i="62"/>
  <c r="G222" i="62"/>
  <c r="J63" i="62"/>
  <c r="C223" i="62"/>
  <c r="K13" i="62" s="1"/>
  <c r="E223" i="62"/>
  <c r="K33" i="62" s="1"/>
  <c r="F223" i="62"/>
  <c r="K38" i="62"/>
  <c r="G223" i="62"/>
  <c r="K63" i="62"/>
  <c r="D224" i="62"/>
  <c r="I19" i="62"/>
  <c r="E224" i="62"/>
  <c r="I34" i="62"/>
  <c r="F224" i="62"/>
  <c r="I39" i="62"/>
  <c r="C225" i="62"/>
  <c r="J14" i="62"/>
  <c r="D225" i="62"/>
  <c r="J19" i="62"/>
  <c r="E225" i="62"/>
  <c r="J34" i="62"/>
  <c r="F225" i="62"/>
  <c r="J39" i="62" s="1"/>
  <c r="D226" i="62"/>
  <c r="K19" i="62"/>
  <c r="F226" i="62"/>
  <c r="K39" i="62"/>
  <c r="G226" i="62"/>
  <c r="K64" i="62"/>
  <c r="D228" i="62"/>
  <c r="J20" i="62"/>
  <c r="F228" i="62"/>
  <c r="J40" i="62"/>
  <c r="D229" i="62"/>
  <c r="K20" i="62" s="1"/>
  <c r="D230" i="62"/>
  <c r="I21" i="62"/>
  <c r="F230" i="62"/>
  <c r="I41" i="62"/>
  <c r="D231" i="62"/>
  <c r="J21" i="62"/>
  <c r="D232" i="62"/>
  <c r="K21" i="62"/>
  <c r="F232" i="62"/>
  <c r="K41" i="62"/>
  <c r="D233" i="62"/>
  <c r="I22" i="62"/>
  <c r="D234" i="62"/>
  <c r="J22" i="62"/>
  <c r="F234" i="62"/>
  <c r="J42" i="62"/>
  <c r="D235" i="62"/>
  <c r="K22" i="62" s="1"/>
  <c r="D236" i="62"/>
  <c r="I23" i="62"/>
  <c r="F236" i="62"/>
  <c r="I43" i="62"/>
  <c r="D237" i="62"/>
  <c r="J23" i="62"/>
  <c r="D238" i="62"/>
  <c r="K23" i="62" s="1"/>
  <c r="F238" i="62"/>
  <c r="K43" i="62"/>
  <c r="D239" i="62"/>
  <c r="I24" i="62"/>
  <c r="D240" i="62"/>
  <c r="J24" i="62"/>
  <c r="F240" i="62"/>
  <c r="J44" i="62"/>
  <c r="D241" i="62"/>
  <c r="K24" i="62"/>
  <c r="D242" i="62"/>
  <c r="I25" i="62"/>
  <c r="F242" i="62"/>
  <c r="I45" i="62"/>
  <c r="D244" i="62"/>
  <c r="K25" i="62"/>
  <c r="F244" i="62"/>
  <c r="K45" i="62"/>
  <c r="D245" i="62"/>
  <c r="I26" i="62"/>
  <c r="D246" i="62"/>
  <c r="J26" i="62"/>
  <c r="F246" i="62"/>
  <c r="J46" i="62"/>
  <c r="D247" i="62"/>
  <c r="K26" i="62"/>
  <c r="F248" i="62"/>
  <c r="I47" i="62"/>
  <c r="D249" i="62"/>
  <c r="J27" i="62"/>
  <c r="F249" i="62"/>
  <c r="J47" i="62"/>
  <c r="D250" i="62"/>
  <c r="K27" i="62"/>
  <c r="F250" i="62"/>
  <c r="K47" i="62"/>
  <c r="D251" i="62"/>
  <c r="I28" i="62"/>
  <c r="D252" i="62"/>
  <c r="J28" i="62"/>
  <c r="F252" i="62"/>
  <c r="J48" i="62" s="1"/>
  <c r="D254" i="62"/>
  <c r="I29" i="62"/>
  <c r="F254" i="62"/>
  <c r="I49" i="62"/>
  <c r="D255" i="62"/>
  <c r="J29" i="62"/>
  <c r="F255" i="62"/>
  <c r="J49" i="62"/>
  <c r="D256" i="62"/>
  <c r="K29" i="62"/>
  <c r="F256" i="62"/>
  <c r="K49" i="62"/>
  <c r="F257" i="62"/>
  <c r="I50" i="62"/>
  <c r="F258" i="62"/>
  <c r="J50" i="62" s="1"/>
  <c r="F259" i="62"/>
  <c r="K50" i="62"/>
  <c r="F260" i="62"/>
  <c r="I51" i="62"/>
  <c r="F261" i="62"/>
  <c r="J51" i="62" s="1"/>
  <c r="F262" i="62"/>
  <c r="K51" i="62"/>
  <c r="F264" i="62"/>
  <c r="J52" i="62" s="1"/>
  <c r="F265" i="62"/>
  <c r="K52" i="62"/>
  <c r="F266" i="62"/>
  <c r="I53" i="62"/>
  <c r="F267" i="62"/>
  <c r="J53" i="62"/>
  <c r="F268" i="62"/>
  <c r="K53" i="62" s="1"/>
  <c r="F269" i="62"/>
  <c r="I54" i="62"/>
  <c r="F270" i="62"/>
  <c r="J54" i="62"/>
  <c r="F271" i="62"/>
  <c r="K54" i="62"/>
  <c r="F272" i="62"/>
  <c r="I55" i="62"/>
  <c r="F273" i="62"/>
  <c r="J55" i="62" s="1"/>
  <c r="F274" i="62"/>
  <c r="K55" i="62"/>
  <c r="F275" i="62"/>
  <c r="I56" i="62"/>
  <c r="F276" i="62"/>
  <c r="J56" i="62"/>
  <c r="F277" i="62"/>
  <c r="K56" i="62" s="1"/>
  <c r="F278" i="62"/>
  <c r="I57" i="62"/>
  <c r="F279" i="62"/>
  <c r="J57" i="62"/>
  <c r="F280" i="62"/>
  <c r="K57" i="62" s="1"/>
  <c r="F281" i="62"/>
  <c r="I58" i="62"/>
  <c r="F282" i="62"/>
  <c r="J58" i="62"/>
  <c r="F283" i="62"/>
  <c r="K58" i="62"/>
  <c r="F284" i="62"/>
  <c r="I59" i="62"/>
  <c r="F285" i="62"/>
  <c r="J59" i="62"/>
  <c r="F286" i="62"/>
  <c r="K59" i="62" s="1"/>
  <c r="B287" i="62"/>
  <c r="L10" i="62" s="1"/>
  <c r="D2" i="61"/>
  <c r="D4" i="61"/>
  <c r="D5" i="61"/>
  <c r="D6" i="61"/>
  <c r="F6" i="61"/>
  <c r="C10" i="61"/>
  <c r="F10" i="61"/>
  <c r="C222" i="61"/>
  <c r="J13" i="61"/>
  <c r="C225" i="61"/>
  <c r="J14" i="61"/>
  <c r="C226" i="61"/>
  <c r="K14" i="61"/>
  <c r="D218" i="61"/>
  <c r="I17" i="61"/>
  <c r="D222" i="61"/>
  <c r="J18" i="61"/>
  <c r="D226" i="61"/>
  <c r="K19" i="61"/>
  <c r="D231" i="61"/>
  <c r="J21" i="61" s="1"/>
  <c r="D235" i="61"/>
  <c r="K22" i="61"/>
  <c r="D239" i="61"/>
  <c r="I24" i="61"/>
  <c r="D243" i="61"/>
  <c r="J25" i="61"/>
  <c r="D246" i="61"/>
  <c r="J26" i="61"/>
  <c r="D247" i="61"/>
  <c r="K26" i="61"/>
  <c r="D251" i="61"/>
  <c r="I28" i="61"/>
  <c r="D255" i="61"/>
  <c r="J29" i="61"/>
  <c r="E213" i="61"/>
  <c r="J30" i="61"/>
  <c r="E214" i="61"/>
  <c r="K30" i="61"/>
  <c r="F218" i="61"/>
  <c r="I37" i="61"/>
  <c r="F227" i="61"/>
  <c r="I40" i="61"/>
  <c r="F230" i="61"/>
  <c r="I41" i="61"/>
  <c r="F231" i="61"/>
  <c r="J41" i="61"/>
  <c r="F234" i="61"/>
  <c r="J42" i="61"/>
  <c r="F235" i="61"/>
  <c r="K42" i="61"/>
  <c r="F238" i="61"/>
  <c r="K43" i="61"/>
  <c r="F239" i="61"/>
  <c r="I44" i="61"/>
  <c r="F254" i="61"/>
  <c r="I49" i="61"/>
  <c r="F267" i="61"/>
  <c r="J53" i="61" s="1"/>
  <c r="G212" i="61"/>
  <c r="I60" i="61"/>
  <c r="G216" i="61"/>
  <c r="J61" i="61" s="1"/>
  <c r="G224" i="61"/>
  <c r="I64" i="61"/>
  <c r="C212" i="61"/>
  <c r="I10" i="61"/>
  <c r="D212" i="61"/>
  <c r="I15" i="61"/>
  <c r="E212" i="61"/>
  <c r="I30" i="61"/>
  <c r="F212" i="61"/>
  <c r="I35" i="61"/>
  <c r="C213" i="61"/>
  <c r="J10" i="61" s="1"/>
  <c r="D213" i="61"/>
  <c r="J15" i="61" s="1"/>
  <c r="F213" i="61"/>
  <c r="J35" i="61" s="1"/>
  <c r="G213" i="61"/>
  <c r="J60" i="61"/>
  <c r="C214" i="61"/>
  <c r="K10" i="61"/>
  <c r="D214" i="61"/>
  <c r="K15" i="61"/>
  <c r="F214" i="61"/>
  <c r="K35" i="61"/>
  <c r="G214" i="61"/>
  <c r="K60" i="61"/>
  <c r="C215" i="61"/>
  <c r="I11" i="61"/>
  <c r="D215" i="61"/>
  <c r="I16" i="61"/>
  <c r="E215" i="61"/>
  <c r="I31" i="61"/>
  <c r="F215" i="61"/>
  <c r="I36" i="61"/>
  <c r="G215" i="61"/>
  <c r="I61" i="61"/>
  <c r="C216" i="61"/>
  <c r="J11" i="61"/>
  <c r="D216" i="61"/>
  <c r="J16" i="61" s="1"/>
  <c r="E216" i="61"/>
  <c r="J31" i="61"/>
  <c r="F216" i="61"/>
  <c r="J36" i="61"/>
  <c r="C217" i="61"/>
  <c r="K11" i="61"/>
  <c r="D217" i="61"/>
  <c r="K16" i="61"/>
  <c r="E217" i="61"/>
  <c r="K31" i="61"/>
  <c r="F217" i="61"/>
  <c r="K36" i="61"/>
  <c r="G217" i="61"/>
  <c r="K61" i="61"/>
  <c r="C218" i="61"/>
  <c r="I12" i="61" s="1"/>
  <c r="E218" i="61"/>
  <c r="I32" i="61"/>
  <c r="G218" i="61"/>
  <c r="I62" i="61"/>
  <c r="C219" i="61"/>
  <c r="J12" i="61"/>
  <c r="D219" i="61"/>
  <c r="J17" i="61" s="1"/>
  <c r="E219" i="61"/>
  <c r="J32" i="61" s="1"/>
  <c r="F219" i="61"/>
  <c r="J37" i="61"/>
  <c r="G219" i="61"/>
  <c r="J62" i="61" s="1"/>
  <c r="C220" i="61"/>
  <c r="K12" i="61"/>
  <c r="D220" i="61"/>
  <c r="K17" i="61"/>
  <c r="E220" i="61"/>
  <c r="K32" i="61"/>
  <c r="F220" i="61"/>
  <c r="K37" i="61"/>
  <c r="G220" i="61"/>
  <c r="K62" i="61"/>
  <c r="C221" i="61"/>
  <c r="I13" i="61"/>
  <c r="D221" i="61"/>
  <c r="I18" i="61"/>
  <c r="E221" i="61"/>
  <c r="I33" i="61"/>
  <c r="F221" i="61"/>
  <c r="I38" i="61"/>
  <c r="G221" i="61"/>
  <c r="I63" i="61"/>
  <c r="E222" i="61"/>
  <c r="J33" i="61"/>
  <c r="F222" i="61"/>
  <c r="J38" i="61" s="1"/>
  <c r="G222" i="61"/>
  <c r="J63" i="61"/>
  <c r="C223" i="61"/>
  <c r="K13" i="61"/>
  <c r="D223" i="61"/>
  <c r="K18" i="61"/>
  <c r="E223" i="61"/>
  <c r="K33" i="61"/>
  <c r="F223" i="61"/>
  <c r="K38" i="61"/>
  <c r="G223" i="61"/>
  <c r="K63" i="61"/>
  <c r="C224" i="61"/>
  <c r="I14" i="61"/>
  <c r="D224" i="61"/>
  <c r="I19" i="61"/>
  <c r="E224" i="61"/>
  <c r="I34" i="61"/>
  <c r="F224" i="61"/>
  <c r="I39" i="61"/>
  <c r="D225" i="61"/>
  <c r="J19" i="61"/>
  <c r="E225" i="61"/>
  <c r="J34" i="61"/>
  <c r="F225" i="61"/>
  <c r="J39" i="61"/>
  <c r="G225" i="61"/>
  <c r="J64" i="61"/>
  <c r="E226" i="61"/>
  <c r="K34" i="61"/>
  <c r="F226" i="61"/>
  <c r="K39" i="61"/>
  <c r="G226" i="61"/>
  <c r="K64" i="61"/>
  <c r="D227" i="61"/>
  <c r="I20" i="61"/>
  <c r="D228" i="61"/>
  <c r="J20" i="61" s="1"/>
  <c r="F228" i="61"/>
  <c r="J40" i="61"/>
  <c r="D229" i="61"/>
  <c r="K20" i="61"/>
  <c r="F229" i="61"/>
  <c r="K40" i="61"/>
  <c r="D230" i="61"/>
  <c r="I21" i="61"/>
  <c r="D232" i="61"/>
  <c r="K21" i="61"/>
  <c r="F232" i="61"/>
  <c r="K41" i="61"/>
  <c r="D233" i="61"/>
  <c r="I22" i="61"/>
  <c r="F233" i="61"/>
  <c r="I42" i="61"/>
  <c r="D234" i="61"/>
  <c r="J22" i="61" s="1"/>
  <c r="D236" i="61"/>
  <c r="I23" i="61"/>
  <c r="F236" i="61"/>
  <c r="I43" i="61"/>
  <c r="D237" i="61"/>
  <c r="J23" i="61" s="1"/>
  <c r="F237" i="61"/>
  <c r="J43" i="61"/>
  <c r="D238" i="61"/>
  <c r="K23" i="61"/>
  <c r="D240" i="61"/>
  <c r="J24" i="61"/>
  <c r="F240" i="61"/>
  <c r="J44" i="61"/>
  <c r="D241" i="61"/>
  <c r="K24" i="61"/>
  <c r="F241" i="61"/>
  <c r="K44" i="61"/>
  <c r="D242" i="61"/>
  <c r="I25" i="61"/>
  <c r="F242" i="61"/>
  <c r="I45" i="61"/>
  <c r="F243" i="61"/>
  <c r="J45" i="61"/>
  <c r="D244" i="61"/>
  <c r="K25" i="61"/>
  <c r="F244" i="61"/>
  <c r="K45" i="61"/>
  <c r="D245" i="61"/>
  <c r="I26" i="61"/>
  <c r="F245" i="61"/>
  <c r="I46" i="61"/>
  <c r="F246" i="61"/>
  <c r="J46" i="61" s="1"/>
  <c r="F247" i="61"/>
  <c r="K46" i="61"/>
  <c r="D248" i="61"/>
  <c r="I27" i="61"/>
  <c r="F248" i="61"/>
  <c r="I47" i="61"/>
  <c r="D249" i="61"/>
  <c r="J27" i="61"/>
  <c r="F249" i="61"/>
  <c r="J47" i="61"/>
  <c r="D250" i="61"/>
  <c r="K27" i="61"/>
  <c r="F250" i="61"/>
  <c r="K47" i="61"/>
  <c r="F251" i="61"/>
  <c r="I48" i="61"/>
  <c r="D252" i="61"/>
  <c r="J28" i="61"/>
  <c r="F252" i="61"/>
  <c r="J48" i="61" s="1"/>
  <c r="D253" i="61"/>
  <c r="K28" i="61"/>
  <c r="F253" i="61"/>
  <c r="K48" i="61"/>
  <c r="D254" i="61"/>
  <c r="I29" i="61"/>
  <c r="F255" i="61"/>
  <c r="J49" i="61" s="1"/>
  <c r="D256" i="61"/>
  <c r="K29" i="61"/>
  <c r="F256" i="61"/>
  <c r="K49" i="61"/>
  <c r="F257" i="61"/>
  <c r="I50" i="61"/>
  <c r="F258" i="61"/>
  <c r="J50" i="61" s="1"/>
  <c r="F259" i="61"/>
  <c r="K50" i="61"/>
  <c r="F260" i="61"/>
  <c r="I51" i="61"/>
  <c r="F261" i="61"/>
  <c r="J51" i="61"/>
  <c r="F262" i="61"/>
  <c r="K51" i="61"/>
  <c r="F263" i="61"/>
  <c r="I52" i="61"/>
  <c r="F264" i="61"/>
  <c r="J52" i="61"/>
  <c r="F265" i="61"/>
  <c r="K52" i="61"/>
  <c r="F266" i="61"/>
  <c r="I53" i="61"/>
  <c r="F268" i="61"/>
  <c r="K53" i="61"/>
  <c r="F269" i="61"/>
  <c r="I54" i="61"/>
  <c r="F270" i="61"/>
  <c r="J54" i="61"/>
  <c r="F271" i="61"/>
  <c r="K54" i="61"/>
  <c r="F272" i="61"/>
  <c r="I55" i="61"/>
  <c r="F273" i="61"/>
  <c r="J55" i="61" s="1"/>
  <c r="F274" i="61"/>
  <c r="K55" i="61"/>
  <c r="F275" i="61"/>
  <c r="I56" i="61"/>
  <c r="F276" i="61"/>
  <c r="J56" i="61"/>
  <c r="F277" i="61"/>
  <c r="K56" i="61"/>
  <c r="F278" i="61"/>
  <c r="I57" i="61"/>
  <c r="F279" i="61"/>
  <c r="J57" i="61"/>
  <c r="F280" i="61"/>
  <c r="K57" i="61"/>
  <c r="F281" i="61"/>
  <c r="I58" i="61"/>
  <c r="F282" i="61"/>
  <c r="J58" i="61" s="1"/>
  <c r="F283" i="61"/>
  <c r="K58" i="61"/>
  <c r="F284" i="61"/>
  <c r="I59" i="61"/>
  <c r="F285" i="61"/>
  <c r="J59" i="61"/>
  <c r="F286" i="61"/>
  <c r="K59" i="61"/>
  <c r="B287" i="61"/>
  <c r="L10" i="61" s="1"/>
  <c r="D2" i="60"/>
  <c r="D4" i="60"/>
  <c r="D5" i="60"/>
  <c r="D6" i="60"/>
  <c r="F6" i="60"/>
  <c r="C10" i="60"/>
  <c r="F10" i="60"/>
  <c r="D219" i="60"/>
  <c r="J17" i="60"/>
  <c r="E214" i="60"/>
  <c r="K30" i="60"/>
  <c r="F213" i="60"/>
  <c r="J35" i="60"/>
  <c r="F221" i="60"/>
  <c r="I38" i="60"/>
  <c r="F227" i="60"/>
  <c r="I40" i="60"/>
  <c r="F229" i="60"/>
  <c r="K40" i="60"/>
  <c r="F231" i="60"/>
  <c r="J41" i="60"/>
  <c r="F233" i="60"/>
  <c r="I42" i="60"/>
  <c r="F235" i="60"/>
  <c r="K42" i="60"/>
  <c r="F237" i="60"/>
  <c r="J43" i="60"/>
  <c r="F239" i="60"/>
  <c r="I44" i="60"/>
  <c r="F241" i="60"/>
  <c r="K44" i="60"/>
  <c r="F243" i="60"/>
  <c r="J45" i="60"/>
  <c r="F247" i="60"/>
  <c r="K46" i="60"/>
  <c r="F251" i="60"/>
  <c r="I48" i="60"/>
  <c r="F255" i="60"/>
  <c r="J49" i="60"/>
  <c r="G212" i="60"/>
  <c r="I60" i="60"/>
  <c r="G222" i="60"/>
  <c r="J63" i="60"/>
  <c r="C212" i="60"/>
  <c r="I10" i="60" s="1"/>
  <c r="D212" i="60"/>
  <c r="I15" i="60" s="1"/>
  <c r="E212" i="60"/>
  <c r="I30" i="60"/>
  <c r="F212" i="60"/>
  <c r="I35" i="60" s="1"/>
  <c r="C213" i="60"/>
  <c r="J10" i="60"/>
  <c r="D213" i="60"/>
  <c r="J15" i="60"/>
  <c r="E213" i="60"/>
  <c r="J30" i="60"/>
  <c r="G213" i="60"/>
  <c r="J60" i="60"/>
  <c r="C214" i="60"/>
  <c r="K10" i="60"/>
  <c r="D214" i="60"/>
  <c r="K15" i="60"/>
  <c r="F214" i="60"/>
  <c r="K35" i="60"/>
  <c r="G214" i="60"/>
  <c r="K60" i="60"/>
  <c r="C215" i="60"/>
  <c r="I11" i="60"/>
  <c r="D215" i="60"/>
  <c r="I16" i="60"/>
  <c r="E215" i="60"/>
  <c r="I31" i="60" s="1"/>
  <c r="F215" i="60"/>
  <c r="I36" i="60"/>
  <c r="G215" i="60"/>
  <c r="I61" i="60" s="1"/>
  <c r="C216" i="60"/>
  <c r="J11" i="60"/>
  <c r="D216" i="60"/>
  <c r="J16" i="60"/>
  <c r="E216" i="60"/>
  <c r="J31" i="60"/>
  <c r="F216" i="60"/>
  <c r="J36" i="60"/>
  <c r="G216" i="60"/>
  <c r="J61" i="60"/>
  <c r="C217" i="60"/>
  <c r="K11" i="60"/>
  <c r="D217" i="60"/>
  <c r="K16" i="60"/>
  <c r="E217" i="60"/>
  <c r="K31" i="60"/>
  <c r="F217" i="60"/>
  <c r="K36" i="60"/>
  <c r="G217" i="60"/>
  <c r="K61" i="60"/>
  <c r="C218" i="60"/>
  <c r="I12" i="60" s="1"/>
  <c r="D218" i="60"/>
  <c r="I17" i="60" s="1"/>
  <c r="E218" i="60"/>
  <c r="I32" i="60"/>
  <c r="F218" i="60"/>
  <c r="I37" i="60"/>
  <c r="G218" i="60"/>
  <c r="I62" i="60" s="1"/>
  <c r="C219" i="60"/>
  <c r="J12" i="60"/>
  <c r="E219" i="60"/>
  <c r="J32" i="60"/>
  <c r="F219" i="60"/>
  <c r="J37" i="60"/>
  <c r="G219" i="60"/>
  <c r="J62" i="60"/>
  <c r="C220" i="60"/>
  <c r="K12" i="60"/>
  <c r="D220" i="60"/>
  <c r="K17" i="60"/>
  <c r="E220" i="60"/>
  <c r="K32" i="60"/>
  <c r="F220" i="60"/>
  <c r="K37" i="60"/>
  <c r="G220" i="60"/>
  <c r="K62" i="60"/>
  <c r="C221" i="60"/>
  <c r="I13" i="60" s="1"/>
  <c r="D221" i="60"/>
  <c r="I18" i="60" s="1"/>
  <c r="E221" i="60"/>
  <c r="I33" i="60" s="1"/>
  <c r="G221" i="60"/>
  <c r="I63" i="60" s="1"/>
  <c r="C222" i="60"/>
  <c r="J13" i="60"/>
  <c r="D222" i="60"/>
  <c r="J18" i="60"/>
  <c r="E222" i="60"/>
  <c r="J33" i="60"/>
  <c r="F222" i="60"/>
  <c r="J38" i="60"/>
  <c r="C223" i="60"/>
  <c r="K13" i="60"/>
  <c r="D223" i="60"/>
  <c r="K18" i="60"/>
  <c r="E223" i="60"/>
  <c r="K33" i="60"/>
  <c r="F223" i="60"/>
  <c r="K38" i="60"/>
  <c r="G223" i="60"/>
  <c r="K63" i="60"/>
  <c r="C224" i="60"/>
  <c r="I14" i="60"/>
  <c r="D224" i="60"/>
  <c r="I19" i="60"/>
  <c r="E224" i="60"/>
  <c r="I34" i="60"/>
  <c r="F224" i="60"/>
  <c r="I39" i="60" s="1"/>
  <c r="G224" i="60"/>
  <c r="I64" i="60" s="1"/>
  <c r="C225" i="60"/>
  <c r="J14" i="60"/>
  <c r="D225" i="60"/>
  <c r="J19" i="60"/>
  <c r="E225" i="60"/>
  <c r="J34" i="60"/>
  <c r="F225" i="60"/>
  <c r="J39" i="60"/>
  <c r="G225" i="60"/>
  <c r="J64" i="60"/>
  <c r="C226" i="60"/>
  <c r="K14" i="60"/>
  <c r="D226" i="60"/>
  <c r="K19" i="60"/>
  <c r="E226" i="60"/>
  <c r="K34" i="60"/>
  <c r="F226" i="60"/>
  <c r="K39" i="60"/>
  <c r="G226" i="60"/>
  <c r="K64" i="60"/>
  <c r="D227" i="60"/>
  <c r="I20" i="60"/>
  <c r="D228" i="60"/>
  <c r="J20" i="60"/>
  <c r="F228" i="60"/>
  <c r="J40" i="60"/>
  <c r="D229" i="60"/>
  <c r="K20" i="60"/>
  <c r="D230" i="60"/>
  <c r="I21" i="60" s="1"/>
  <c r="F230" i="60"/>
  <c r="I41" i="60"/>
  <c r="D231" i="60"/>
  <c r="J21" i="60"/>
  <c r="D232" i="60"/>
  <c r="K21" i="60"/>
  <c r="F232" i="60"/>
  <c r="K41" i="60"/>
  <c r="D233" i="60"/>
  <c r="I22" i="60" s="1"/>
  <c r="D234" i="60"/>
  <c r="J22" i="60" s="1"/>
  <c r="F234" i="60"/>
  <c r="J42" i="60"/>
  <c r="D235" i="60"/>
  <c r="K22" i="60"/>
  <c r="D236" i="60"/>
  <c r="I23" i="60" s="1"/>
  <c r="F236" i="60"/>
  <c r="I43" i="60"/>
  <c r="D237" i="60"/>
  <c r="J23" i="60"/>
  <c r="D238" i="60"/>
  <c r="K23" i="60"/>
  <c r="F238" i="60"/>
  <c r="K43" i="60"/>
  <c r="D239" i="60"/>
  <c r="I24" i="60"/>
  <c r="D240" i="60"/>
  <c r="J24" i="60"/>
  <c r="F240" i="60"/>
  <c r="J44" i="60"/>
  <c r="D241" i="60"/>
  <c r="K24" i="60"/>
  <c r="D242" i="60"/>
  <c r="I25" i="60"/>
  <c r="F242" i="60"/>
  <c r="I45" i="60" s="1"/>
  <c r="D243" i="60"/>
  <c r="J25" i="60"/>
  <c r="D244" i="60"/>
  <c r="K25" i="60"/>
  <c r="F244" i="60"/>
  <c r="K45" i="60"/>
  <c r="D245" i="60"/>
  <c r="I26" i="60"/>
  <c r="F245" i="60"/>
  <c r="I46" i="60" s="1"/>
  <c r="D246" i="60"/>
  <c r="J26" i="60"/>
  <c r="F246" i="60"/>
  <c r="J46" i="60"/>
  <c r="D247" i="60"/>
  <c r="K26" i="60"/>
  <c r="D248" i="60"/>
  <c r="I27" i="60"/>
  <c r="F248" i="60"/>
  <c r="I47" i="60" s="1"/>
  <c r="D249" i="60"/>
  <c r="J27" i="60"/>
  <c r="F249" i="60"/>
  <c r="J47" i="60"/>
  <c r="D250" i="60"/>
  <c r="K27" i="60"/>
  <c r="F250" i="60"/>
  <c r="K47" i="60"/>
  <c r="D251" i="60"/>
  <c r="I28" i="60"/>
  <c r="D252" i="60"/>
  <c r="J28" i="60"/>
  <c r="F252" i="60"/>
  <c r="J48" i="60"/>
  <c r="D253" i="60"/>
  <c r="K28" i="60"/>
  <c r="F253" i="60"/>
  <c r="K48" i="60"/>
  <c r="D254" i="60"/>
  <c r="I29" i="60"/>
  <c r="F254" i="60"/>
  <c r="I49" i="60" s="1"/>
  <c r="D255" i="60"/>
  <c r="J29" i="60"/>
  <c r="D256" i="60"/>
  <c r="K29" i="60"/>
  <c r="F256" i="60"/>
  <c r="K49" i="60"/>
  <c r="F257" i="60"/>
  <c r="I50" i="60" s="1"/>
  <c r="F258" i="60"/>
  <c r="J50" i="60"/>
  <c r="F259" i="60"/>
  <c r="K50" i="60"/>
  <c r="F260" i="60"/>
  <c r="I51" i="60"/>
  <c r="F261" i="60"/>
  <c r="J51" i="60"/>
  <c r="F262" i="60"/>
  <c r="K51" i="60"/>
  <c r="F263" i="60"/>
  <c r="I52" i="60"/>
  <c r="F264" i="60"/>
  <c r="J52" i="60"/>
  <c r="F265" i="60"/>
  <c r="K52" i="60"/>
  <c r="F266" i="60"/>
  <c r="I53" i="60" s="1"/>
  <c r="F267" i="60"/>
  <c r="J53" i="60"/>
  <c r="F268" i="60"/>
  <c r="K53" i="60"/>
  <c r="F269" i="60"/>
  <c r="I54" i="60" s="1"/>
  <c r="F270" i="60"/>
  <c r="J54" i="60"/>
  <c r="F271" i="60"/>
  <c r="K54" i="60"/>
  <c r="F272" i="60"/>
  <c r="I55" i="60" s="1"/>
  <c r="F273" i="60"/>
  <c r="J55" i="60"/>
  <c r="F274" i="60"/>
  <c r="K55" i="60"/>
  <c r="F275" i="60"/>
  <c r="I56" i="60" s="1"/>
  <c r="F276" i="60"/>
  <c r="J56" i="60"/>
  <c r="F277" i="60"/>
  <c r="K56" i="60"/>
  <c r="F278" i="60"/>
  <c r="I57" i="60" s="1"/>
  <c r="F279" i="60"/>
  <c r="J57" i="60"/>
  <c r="F280" i="60"/>
  <c r="K57" i="60"/>
  <c r="F281" i="60"/>
  <c r="I58" i="60"/>
  <c r="F282" i="60"/>
  <c r="J58" i="60"/>
  <c r="F283" i="60"/>
  <c r="K58" i="60"/>
  <c r="F284" i="60"/>
  <c r="I59" i="60"/>
  <c r="F285" i="60"/>
  <c r="J59" i="60"/>
  <c r="F286" i="60"/>
  <c r="K59" i="60"/>
  <c r="B287" i="60"/>
  <c r="L10" i="60" s="1"/>
  <c r="D2" i="59"/>
  <c r="D4" i="59"/>
  <c r="D5" i="59"/>
  <c r="D6" i="59"/>
  <c r="F6" i="59"/>
  <c r="C10" i="59"/>
  <c r="F10" i="59"/>
  <c r="D230" i="59"/>
  <c r="I21" i="59"/>
  <c r="D241" i="59"/>
  <c r="K24" i="59"/>
  <c r="D246" i="59"/>
  <c r="J26" i="59"/>
  <c r="D252" i="59"/>
  <c r="J28" i="59"/>
  <c r="F229" i="59"/>
  <c r="K40" i="59"/>
  <c r="F261" i="59"/>
  <c r="J51" i="59" s="1"/>
  <c r="G213" i="59"/>
  <c r="J60" i="59"/>
  <c r="G221" i="59"/>
  <c r="I63" i="59"/>
  <c r="G225" i="59"/>
  <c r="J64" i="59" s="1"/>
  <c r="C212" i="59"/>
  <c r="I10" i="59"/>
  <c r="D212" i="59"/>
  <c r="I15" i="59"/>
  <c r="E212" i="59"/>
  <c r="I30" i="59"/>
  <c r="F212" i="59"/>
  <c r="I35" i="59"/>
  <c r="G212" i="59"/>
  <c r="I60" i="59"/>
  <c r="C213" i="59"/>
  <c r="J10" i="59" s="1"/>
  <c r="D213" i="59"/>
  <c r="J15" i="59"/>
  <c r="E213" i="59"/>
  <c r="J30" i="59"/>
  <c r="F213" i="59"/>
  <c r="J35" i="59" s="1"/>
  <c r="C214" i="59"/>
  <c r="K10" i="59"/>
  <c r="D214" i="59"/>
  <c r="K15" i="59"/>
  <c r="E214" i="59"/>
  <c r="K30" i="59"/>
  <c r="F214" i="59"/>
  <c r="K35" i="59"/>
  <c r="G214" i="59"/>
  <c r="K60" i="59"/>
  <c r="C215" i="59"/>
  <c r="I11" i="59" s="1"/>
  <c r="D215" i="59"/>
  <c r="I16" i="59"/>
  <c r="E215" i="59"/>
  <c r="I31" i="59"/>
  <c r="F215" i="59"/>
  <c r="I36" i="59"/>
  <c r="G215" i="59"/>
  <c r="I61" i="59"/>
  <c r="C216" i="59"/>
  <c r="J11" i="59"/>
  <c r="D216" i="59"/>
  <c r="J16" i="59" s="1"/>
  <c r="E216" i="59"/>
  <c r="J31" i="59"/>
  <c r="F216" i="59"/>
  <c r="J36" i="59" s="1"/>
  <c r="G216" i="59"/>
  <c r="J61" i="59"/>
  <c r="C217" i="59"/>
  <c r="K11" i="59"/>
  <c r="D217" i="59"/>
  <c r="K16" i="59" s="1"/>
  <c r="E217" i="59"/>
  <c r="K31" i="59" s="1"/>
  <c r="F217" i="59"/>
  <c r="K36" i="59" s="1"/>
  <c r="G217" i="59"/>
  <c r="K61" i="59" s="1"/>
  <c r="C218" i="59"/>
  <c r="I12" i="59"/>
  <c r="D218" i="59"/>
  <c r="I17" i="59"/>
  <c r="E218" i="59"/>
  <c r="I32" i="59"/>
  <c r="F218" i="59"/>
  <c r="I37" i="59"/>
  <c r="G218" i="59"/>
  <c r="I62" i="59"/>
  <c r="C219" i="59"/>
  <c r="J12" i="59" s="1"/>
  <c r="D219" i="59"/>
  <c r="J17" i="59" s="1"/>
  <c r="E219" i="59"/>
  <c r="J32" i="59"/>
  <c r="F219" i="59"/>
  <c r="J37" i="59"/>
  <c r="G219" i="59"/>
  <c r="J62" i="59"/>
  <c r="C220" i="59"/>
  <c r="K12" i="59"/>
  <c r="D220" i="59"/>
  <c r="K17" i="59"/>
  <c r="E220" i="59"/>
  <c r="K32" i="59" s="1"/>
  <c r="F220" i="59"/>
  <c r="K37" i="59"/>
  <c r="G220" i="59"/>
  <c r="K62" i="59"/>
  <c r="C221" i="59"/>
  <c r="I13" i="59"/>
  <c r="D221" i="59"/>
  <c r="I18" i="59"/>
  <c r="E221" i="59"/>
  <c r="I33" i="59"/>
  <c r="F221" i="59"/>
  <c r="I38" i="59"/>
  <c r="C222" i="59"/>
  <c r="J13" i="59" s="1"/>
  <c r="D222" i="59"/>
  <c r="J18" i="59"/>
  <c r="E222" i="59"/>
  <c r="J33" i="59"/>
  <c r="F222" i="59"/>
  <c r="J38" i="59" s="1"/>
  <c r="G222" i="59"/>
  <c r="J63" i="59"/>
  <c r="C223" i="59"/>
  <c r="K13" i="59"/>
  <c r="D223" i="59"/>
  <c r="K18" i="59" s="1"/>
  <c r="E223" i="59"/>
  <c r="K33" i="59" s="1"/>
  <c r="F223" i="59"/>
  <c r="K38" i="59"/>
  <c r="G223" i="59"/>
  <c r="K63" i="59"/>
  <c r="C224" i="59"/>
  <c r="I14" i="59"/>
  <c r="D224" i="59"/>
  <c r="I19" i="59"/>
  <c r="E224" i="59"/>
  <c r="I34" i="59"/>
  <c r="F224" i="59"/>
  <c r="I39" i="59"/>
  <c r="G224" i="59"/>
  <c r="I64" i="59"/>
  <c r="C225" i="59"/>
  <c r="J14" i="59"/>
  <c r="D225" i="59"/>
  <c r="J19" i="59"/>
  <c r="E225" i="59"/>
  <c r="J34" i="59"/>
  <c r="F225" i="59"/>
  <c r="J39" i="59" s="1"/>
  <c r="C226" i="59"/>
  <c r="K14" i="59"/>
  <c r="D226" i="59"/>
  <c r="K19" i="59"/>
  <c r="E226" i="59"/>
  <c r="K34" i="59"/>
  <c r="F226" i="59"/>
  <c r="K39" i="59"/>
  <c r="G226" i="59"/>
  <c r="K64" i="59"/>
  <c r="D227" i="59"/>
  <c r="I20" i="59"/>
  <c r="F227" i="59"/>
  <c r="I40" i="59"/>
  <c r="D228" i="59"/>
  <c r="J20" i="59"/>
  <c r="F228" i="59"/>
  <c r="J40" i="59"/>
  <c r="D229" i="59"/>
  <c r="K20" i="59" s="1"/>
  <c r="F230" i="59"/>
  <c r="I41" i="59"/>
  <c r="D231" i="59"/>
  <c r="J21" i="59"/>
  <c r="F231" i="59"/>
  <c r="J41" i="59"/>
  <c r="D232" i="59"/>
  <c r="K21" i="59"/>
  <c r="F232" i="59"/>
  <c r="K41" i="59"/>
  <c r="D233" i="59"/>
  <c r="I22" i="59"/>
  <c r="F233" i="59"/>
  <c r="I42" i="59"/>
  <c r="D234" i="59"/>
  <c r="J22" i="59"/>
  <c r="F234" i="59"/>
  <c r="J42" i="59"/>
  <c r="D235" i="59"/>
  <c r="K22" i="59" s="1"/>
  <c r="F235" i="59"/>
  <c r="K42" i="59"/>
  <c r="D236" i="59"/>
  <c r="I23" i="59"/>
  <c r="F236" i="59"/>
  <c r="I43" i="59"/>
  <c r="D237" i="59"/>
  <c r="J23" i="59"/>
  <c r="F237" i="59"/>
  <c r="J43" i="59"/>
  <c r="D238" i="59"/>
  <c r="K23" i="59" s="1"/>
  <c r="F238" i="59"/>
  <c r="K43" i="59"/>
  <c r="D239" i="59"/>
  <c r="I24" i="59"/>
  <c r="F239" i="59"/>
  <c r="I44" i="59"/>
  <c r="D240" i="59"/>
  <c r="J24" i="59"/>
  <c r="F240" i="59"/>
  <c r="J44" i="59"/>
  <c r="F241" i="59"/>
  <c r="K44" i="59"/>
  <c r="D242" i="59"/>
  <c r="I25" i="59"/>
  <c r="F242" i="59"/>
  <c r="I45" i="59"/>
  <c r="D243" i="59"/>
  <c r="J25" i="59"/>
  <c r="F243" i="59"/>
  <c r="J45" i="59" s="1"/>
  <c r="D244" i="59"/>
  <c r="K25" i="59"/>
  <c r="F244" i="59"/>
  <c r="K45" i="59"/>
  <c r="D245" i="59"/>
  <c r="I26" i="59"/>
  <c r="F245" i="59"/>
  <c r="I46" i="59"/>
  <c r="F246" i="59"/>
  <c r="J46" i="59"/>
  <c r="D247" i="59"/>
  <c r="K26" i="59"/>
  <c r="F247" i="59"/>
  <c r="K46" i="59"/>
  <c r="D248" i="59"/>
  <c r="I27" i="59"/>
  <c r="F248" i="59"/>
  <c r="I47" i="59"/>
  <c r="D249" i="59"/>
  <c r="J27" i="59"/>
  <c r="F249" i="59"/>
  <c r="J47" i="59"/>
  <c r="D250" i="59"/>
  <c r="K27" i="59"/>
  <c r="F250" i="59"/>
  <c r="K47" i="59"/>
  <c r="D251" i="59"/>
  <c r="I28" i="59"/>
  <c r="F251" i="59"/>
  <c r="I48" i="59"/>
  <c r="F252" i="59"/>
  <c r="J48" i="59" s="1"/>
  <c r="D253" i="59"/>
  <c r="K28" i="59"/>
  <c r="F253" i="59"/>
  <c r="K48" i="59"/>
  <c r="D254" i="59"/>
  <c r="I29" i="59"/>
  <c r="F254" i="59"/>
  <c r="I49" i="59"/>
  <c r="D255" i="59"/>
  <c r="J29" i="59"/>
  <c r="F255" i="59"/>
  <c r="J49" i="59" s="1"/>
  <c r="D256" i="59"/>
  <c r="K29" i="59"/>
  <c r="F256" i="59"/>
  <c r="K49" i="59"/>
  <c r="F257" i="59"/>
  <c r="I50" i="59"/>
  <c r="F258" i="59"/>
  <c r="J50" i="59" s="1"/>
  <c r="F259" i="59"/>
  <c r="K50" i="59"/>
  <c r="F260" i="59"/>
  <c r="I51" i="59"/>
  <c r="F262" i="59"/>
  <c r="K51" i="59"/>
  <c r="F263" i="59"/>
  <c r="I52" i="59" s="1"/>
  <c r="F264" i="59"/>
  <c r="J52" i="59"/>
  <c r="F265" i="59"/>
  <c r="K52" i="59"/>
  <c r="F266" i="59"/>
  <c r="I53" i="59"/>
  <c r="F267" i="59"/>
  <c r="J53" i="59" s="1"/>
  <c r="F268" i="59"/>
  <c r="K53" i="59" s="1"/>
  <c r="F269" i="59"/>
  <c r="I54" i="59" s="1"/>
  <c r="F270" i="59"/>
  <c r="J54" i="59"/>
  <c r="F271" i="59"/>
  <c r="K54" i="59"/>
  <c r="F272" i="59"/>
  <c r="I55" i="59" s="1"/>
  <c r="F273" i="59"/>
  <c r="J55" i="59"/>
  <c r="F274" i="59"/>
  <c r="K55" i="59"/>
  <c r="F275" i="59"/>
  <c r="I56" i="59"/>
  <c r="F276" i="59"/>
  <c r="J56" i="59"/>
  <c r="F277" i="59"/>
  <c r="K56" i="59"/>
  <c r="F278" i="59"/>
  <c r="I57" i="59"/>
  <c r="F279" i="59"/>
  <c r="J57" i="59"/>
  <c r="F280" i="59"/>
  <c r="K57" i="59"/>
  <c r="F281" i="59"/>
  <c r="I58" i="59"/>
  <c r="F282" i="59"/>
  <c r="J58" i="59"/>
  <c r="F283" i="59"/>
  <c r="K58" i="59"/>
  <c r="F284" i="59"/>
  <c r="I59" i="59"/>
  <c r="F285" i="59"/>
  <c r="J59" i="59"/>
  <c r="F286" i="59"/>
  <c r="K59" i="59" s="1"/>
  <c r="B287" i="59"/>
  <c r="L10" i="59" s="1"/>
  <c r="D2" i="58"/>
  <c r="D4" i="58"/>
  <c r="D5" i="58"/>
  <c r="D6" i="58"/>
  <c r="F6" i="58"/>
  <c r="C10" i="58"/>
  <c r="C134" i="58"/>
  <c r="G10" i="58"/>
  <c r="D161" i="58"/>
  <c r="G24" i="58"/>
  <c r="D254" i="58"/>
  <c r="I29" i="58"/>
  <c r="F233" i="58"/>
  <c r="I42" i="58"/>
  <c r="F238" i="58"/>
  <c r="K43" i="58"/>
  <c r="F262" i="58"/>
  <c r="K51" i="58"/>
  <c r="F192" i="58"/>
  <c r="H54" i="58"/>
  <c r="F204" i="58"/>
  <c r="H58" i="58"/>
  <c r="G134" i="58"/>
  <c r="G60" i="58"/>
  <c r="G135" i="58"/>
  <c r="H60" i="58"/>
  <c r="G142" i="58"/>
  <c r="F63" i="58"/>
  <c r="C133" i="58"/>
  <c r="F10" i="58"/>
  <c r="D133" i="58"/>
  <c r="F15" i="58"/>
  <c r="E133" i="58"/>
  <c r="F30" i="58"/>
  <c r="F133" i="58"/>
  <c r="F35" i="58"/>
  <c r="G133" i="58"/>
  <c r="F60" i="58"/>
  <c r="D134" i="58"/>
  <c r="G15" i="58"/>
  <c r="E134" i="58"/>
  <c r="G30" i="58"/>
  <c r="F134" i="58"/>
  <c r="G35" i="58"/>
  <c r="C135" i="58"/>
  <c r="H10" i="58"/>
  <c r="D135" i="58"/>
  <c r="H15" i="58"/>
  <c r="E135" i="58"/>
  <c r="H30" i="58"/>
  <c r="F135" i="58"/>
  <c r="H35" i="58"/>
  <c r="C136" i="58"/>
  <c r="F11" i="58"/>
  <c r="D136" i="58"/>
  <c r="F16" i="58"/>
  <c r="E136" i="58"/>
  <c r="F31" i="58"/>
  <c r="F136" i="58"/>
  <c r="F36" i="58"/>
  <c r="G136" i="58"/>
  <c r="F61" i="58"/>
  <c r="C137" i="58"/>
  <c r="G11" i="58"/>
  <c r="D137" i="58"/>
  <c r="G16" i="58"/>
  <c r="E137" i="58"/>
  <c r="G31" i="58"/>
  <c r="F137" i="58"/>
  <c r="G36" i="58"/>
  <c r="G137" i="58"/>
  <c r="G61" i="58"/>
  <c r="C138" i="58"/>
  <c r="H11" i="58"/>
  <c r="D138" i="58"/>
  <c r="H16" i="58"/>
  <c r="E138" i="58"/>
  <c r="H31" i="58"/>
  <c r="F138" i="58"/>
  <c r="H36" i="58"/>
  <c r="G138" i="58"/>
  <c r="H61" i="58"/>
  <c r="C139" i="58"/>
  <c r="F12" i="58"/>
  <c r="D139" i="58"/>
  <c r="F17" i="58"/>
  <c r="E139" i="58"/>
  <c r="F32" i="58"/>
  <c r="F139" i="58"/>
  <c r="F37" i="58"/>
  <c r="G139" i="58"/>
  <c r="F62" i="58"/>
  <c r="C140" i="58"/>
  <c r="G12" i="58"/>
  <c r="D140" i="58"/>
  <c r="G17" i="58"/>
  <c r="E140" i="58"/>
  <c r="G32" i="58"/>
  <c r="F140" i="58"/>
  <c r="G37" i="58"/>
  <c r="G140" i="58"/>
  <c r="G62" i="58"/>
  <c r="C141" i="58"/>
  <c r="H12" i="58"/>
  <c r="D141" i="58"/>
  <c r="H17" i="58"/>
  <c r="E141" i="58"/>
  <c r="H32" i="58"/>
  <c r="F141" i="58"/>
  <c r="H37" i="58"/>
  <c r="G141" i="58"/>
  <c r="H62" i="58"/>
  <c r="C142" i="58"/>
  <c r="F13" i="58"/>
  <c r="D142" i="58"/>
  <c r="F18" i="58"/>
  <c r="E142" i="58"/>
  <c r="F33" i="58"/>
  <c r="F142" i="58"/>
  <c r="F38" i="58"/>
  <c r="C143" i="58"/>
  <c r="G13" i="58"/>
  <c r="D143" i="58"/>
  <c r="G18" i="58"/>
  <c r="E143" i="58"/>
  <c r="G33" i="58"/>
  <c r="F143" i="58"/>
  <c r="G38" i="58"/>
  <c r="G143" i="58"/>
  <c r="G63" i="58"/>
  <c r="C144" i="58"/>
  <c r="H13" i="58"/>
  <c r="D144" i="58"/>
  <c r="H18" i="58"/>
  <c r="E144" i="58"/>
  <c r="H33" i="58"/>
  <c r="F144" i="58"/>
  <c r="H38" i="58"/>
  <c r="G144" i="58"/>
  <c r="H63" i="58"/>
  <c r="C145" i="58"/>
  <c r="F14" i="58"/>
  <c r="D145" i="58"/>
  <c r="F19" i="58"/>
  <c r="E145" i="58"/>
  <c r="F34" i="58"/>
  <c r="F145" i="58"/>
  <c r="F39" i="58"/>
  <c r="G145" i="58"/>
  <c r="F64" i="58"/>
  <c r="C146" i="58"/>
  <c r="G14" i="58"/>
  <c r="D146" i="58"/>
  <c r="G19" i="58"/>
  <c r="E146" i="58"/>
  <c r="G34" i="58"/>
  <c r="F146" i="58"/>
  <c r="G39" i="58"/>
  <c r="G146" i="58"/>
  <c r="G64" i="58"/>
  <c r="C147" i="58"/>
  <c r="H14" i="58"/>
  <c r="D147" i="58"/>
  <c r="H19" i="58"/>
  <c r="E147" i="58"/>
  <c r="H34" i="58"/>
  <c r="F147" i="58"/>
  <c r="H39" i="58"/>
  <c r="G147" i="58"/>
  <c r="H64" i="58"/>
  <c r="D148" i="58"/>
  <c r="F20" i="58"/>
  <c r="F148" i="58"/>
  <c r="F40" i="58"/>
  <c r="D149" i="58"/>
  <c r="G20" i="58"/>
  <c r="F149" i="58"/>
  <c r="G40" i="58"/>
  <c r="D150" i="58"/>
  <c r="H20" i="58"/>
  <c r="F150" i="58"/>
  <c r="H40" i="58"/>
  <c r="D151" i="58"/>
  <c r="F21" i="58"/>
  <c r="F151" i="58"/>
  <c r="F41" i="58"/>
  <c r="D152" i="58"/>
  <c r="G21" i="58"/>
  <c r="F152" i="58"/>
  <c r="G41" i="58"/>
  <c r="D153" i="58"/>
  <c r="H21" i="58"/>
  <c r="F153" i="58"/>
  <c r="H41" i="58"/>
  <c r="D154" i="58"/>
  <c r="F22" i="58"/>
  <c r="F154" i="58"/>
  <c r="F42" i="58"/>
  <c r="D155" i="58"/>
  <c r="G22" i="58"/>
  <c r="F155" i="58"/>
  <c r="G42" i="58"/>
  <c r="D156" i="58"/>
  <c r="H22" i="58"/>
  <c r="F156" i="58"/>
  <c r="H42" i="58"/>
  <c r="D157" i="58"/>
  <c r="F23" i="58"/>
  <c r="F157" i="58"/>
  <c r="F43" i="58"/>
  <c r="D158" i="58"/>
  <c r="G23" i="58"/>
  <c r="F158" i="58"/>
  <c r="G43" i="58"/>
  <c r="D159" i="58"/>
  <c r="H23" i="58"/>
  <c r="F159" i="58"/>
  <c r="H43" i="58"/>
  <c r="D160" i="58"/>
  <c r="F24" i="58"/>
  <c r="F160" i="58"/>
  <c r="F44" i="58"/>
  <c r="F161" i="58"/>
  <c r="G44" i="58"/>
  <c r="D162" i="58"/>
  <c r="H24" i="58"/>
  <c r="F162" i="58"/>
  <c r="H44" i="58"/>
  <c r="D163" i="58"/>
  <c r="F25" i="58"/>
  <c r="F163" i="58"/>
  <c r="F45" i="58"/>
  <c r="D164" i="58"/>
  <c r="G25" i="58"/>
  <c r="F164" i="58"/>
  <c r="G45" i="58"/>
  <c r="D165" i="58"/>
  <c r="H25" i="58"/>
  <c r="F165" i="58"/>
  <c r="H45" i="58"/>
  <c r="D166" i="58"/>
  <c r="F26" i="58"/>
  <c r="F166" i="58"/>
  <c r="F46" i="58"/>
  <c r="D167" i="58"/>
  <c r="G26" i="58"/>
  <c r="F167" i="58"/>
  <c r="G46" i="58"/>
  <c r="D168" i="58"/>
  <c r="H26" i="58"/>
  <c r="F168" i="58"/>
  <c r="H46" i="58"/>
  <c r="D169" i="58"/>
  <c r="F27" i="58"/>
  <c r="F169" i="58"/>
  <c r="F47" i="58"/>
  <c r="D170" i="58"/>
  <c r="G27" i="58"/>
  <c r="F170" i="58"/>
  <c r="G47" i="58"/>
  <c r="D171" i="58"/>
  <c r="H27" i="58"/>
  <c r="F171" i="58"/>
  <c r="H47" i="58"/>
  <c r="D172" i="58"/>
  <c r="F28" i="58"/>
  <c r="F172" i="58"/>
  <c r="F48" i="58"/>
  <c r="D173" i="58"/>
  <c r="G28" i="58"/>
  <c r="F173" i="58"/>
  <c r="G48" i="58"/>
  <c r="D174" i="58"/>
  <c r="H28" i="58"/>
  <c r="F174" i="58"/>
  <c r="H48" i="58"/>
  <c r="D175" i="58"/>
  <c r="F29" i="58"/>
  <c r="F175" i="58"/>
  <c r="F49" i="58"/>
  <c r="D176" i="58"/>
  <c r="G29" i="58"/>
  <c r="F176" i="58"/>
  <c r="G49" i="58"/>
  <c r="D177" i="58"/>
  <c r="H29" i="58"/>
  <c r="F177" i="58"/>
  <c r="H49" i="58"/>
  <c r="F178" i="58"/>
  <c r="F50" i="58"/>
  <c r="F179" i="58"/>
  <c r="G50" i="58"/>
  <c r="F180" i="58"/>
  <c r="H50" i="58"/>
  <c r="F181" i="58"/>
  <c r="F51" i="58"/>
  <c r="F182" i="58"/>
  <c r="G51" i="58"/>
  <c r="F183" i="58"/>
  <c r="H51" i="58"/>
  <c r="F184" i="58"/>
  <c r="F52" i="58"/>
  <c r="F185" i="58"/>
  <c r="G52" i="58"/>
  <c r="F186" i="58"/>
  <c r="H52" i="58"/>
  <c r="F187" i="58"/>
  <c r="F53" i="58"/>
  <c r="F188" i="58"/>
  <c r="G53" i="58"/>
  <c r="F189" i="58"/>
  <c r="H53" i="58"/>
  <c r="F190" i="58"/>
  <c r="F54" i="58"/>
  <c r="F191" i="58"/>
  <c r="G54" i="58"/>
  <c r="F193" i="58"/>
  <c r="F55" i="58"/>
  <c r="F194" i="58"/>
  <c r="G55" i="58"/>
  <c r="F195" i="58"/>
  <c r="H55" i="58"/>
  <c r="F196" i="58"/>
  <c r="F56" i="58"/>
  <c r="F197" i="58"/>
  <c r="G56" i="58"/>
  <c r="F198" i="58"/>
  <c r="H56" i="58"/>
  <c r="F199" i="58"/>
  <c r="F57" i="58"/>
  <c r="F200" i="58"/>
  <c r="G57" i="58"/>
  <c r="F201" i="58"/>
  <c r="H57" i="58"/>
  <c r="F202" i="58"/>
  <c r="F58" i="58"/>
  <c r="F203" i="58"/>
  <c r="G58" i="58"/>
  <c r="F205" i="58"/>
  <c r="F59" i="58"/>
  <c r="F206" i="58"/>
  <c r="G59" i="58"/>
  <c r="F207" i="58"/>
  <c r="H59" i="58"/>
  <c r="C212" i="58"/>
  <c r="I10" i="58"/>
  <c r="D212" i="58"/>
  <c r="I15" i="58"/>
  <c r="E212" i="58"/>
  <c r="I30" i="58"/>
  <c r="F212" i="58"/>
  <c r="I35" i="58"/>
  <c r="G212" i="58"/>
  <c r="I60" i="58"/>
  <c r="C213" i="58"/>
  <c r="J10" i="58"/>
  <c r="D213" i="58"/>
  <c r="J15" i="58"/>
  <c r="E213" i="58"/>
  <c r="J30" i="58"/>
  <c r="F213" i="58"/>
  <c r="J35" i="58"/>
  <c r="G213" i="58"/>
  <c r="J60" i="58"/>
  <c r="C214" i="58"/>
  <c r="K10" i="58"/>
  <c r="D214" i="58"/>
  <c r="K15" i="58"/>
  <c r="E214" i="58"/>
  <c r="K30" i="58"/>
  <c r="F214" i="58"/>
  <c r="K35" i="58"/>
  <c r="G214" i="58"/>
  <c r="K60" i="58"/>
  <c r="C215" i="58"/>
  <c r="I11" i="58"/>
  <c r="D215" i="58"/>
  <c r="I16" i="58"/>
  <c r="E215" i="58"/>
  <c r="I31" i="58"/>
  <c r="F215" i="58"/>
  <c r="I36" i="58"/>
  <c r="G215" i="58"/>
  <c r="I61" i="58"/>
  <c r="C216" i="58"/>
  <c r="J11" i="58"/>
  <c r="D216" i="58"/>
  <c r="J16" i="58"/>
  <c r="E216" i="58"/>
  <c r="J31" i="58"/>
  <c r="F216" i="58"/>
  <c r="J36" i="58"/>
  <c r="G216" i="58"/>
  <c r="J61" i="58"/>
  <c r="C217" i="58"/>
  <c r="K11" i="58"/>
  <c r="D217" i="58"/>
  <c r="K16" i="58"/>
  <c r="E217" i="58"/>
  <c r="K31" i="58"/>
  <c r="F217" i="58"/>
  <c r="K36" i="58"/>
  <c r="G217" i="58"/>
  <c r="K61" i="58"/>
  <c r="C218" i="58"/>
  <c r="I12" i="58"/>
  <c r="D218" i="58"/>
  <c r="I17" i="58"/>
  <c r="E218" i="58"/>
  <c r="I32" i="58"/>
  <c r="F218" i="58"/>
  <c r="I37" i="58"/>
  <c r="G218" i="58"/>
  <c r="I62" i="58"/>
  <c r="C219" i="58"/>
  <c r="J12" i="58"/>
  <c r="D219" i="58"/>
  <c r="J17" i="58"/>
  <c r="E219" i="58"/>
  <c r="J32" i="58"/>
  <c r="F219" i="58"/>
  <c r="J37" i="58"/>
  <c r="G219" i="58"/>
  <c r="J62" i="58"/>
  <c r="C220" i="58"/>
  <c r="K12" i="58"/>
  <c r="D220" i="58"/>
  <c r="K17" i="58"/>
  <c r="E220" i="58"/>
  <c r="K32" i="58"/>
  <c r="F220" i="58"/>
  <c r="K37" i="58"/>
  <c r="G220" i="58"/>
  <c r="K62" i="58"/>
  <c r="C221" i="58"/>
  <c r="I13" i="58"/>
  <c r="D221" i="58"/>
  <c r="I18" i="58"/>
  <c r="E221" i="58"/>
  <c r="I33" i="58"/>
  <c r="F221" i="58"/>
  <c r="I38" i="58"/>
  <c r="G221" i="58"/>
  <c r="I63" i="58"/>
  <c r="C222" i="58"/>
  <c r="J13" i="58"/>
  <c r="D222" i="58"/>
  <c r="J18" i="58"/>
  <c r="E222" i="58"/>
  <c r="J33" i="58"/>
  <c r="F222" i="58"/>
  <c r="J38" i="58"/>
  <c r="G222" i="58"/>
  <c r="J63" i="58"/>
  <c r="C223" i="58"/>
  <c r="K13" i="58"/>
  <c r="D223" i="58"/>
  <c r="K18" i="58"/>
  <c r="E223" i="58"/>
  <c r="K33" i="58"/>
  <c r="F223" i="58"/>
  <c r="K38" i="58"/>
  <c r="G223" i="58"/>
  <c r="K63" i="58"/>
  <c r="C224" i="58"/>
  <c r="I14" i="58"/>
  <c r="D224" i="58"/>
  <c r="I19" i="58"/>
  <c r="E224" i="58"/>
  <c r="I34" i="58"/>
  <c r="F224" i="58"/>
  <c r="I39" i="58"/>
  <c r="G224" i="58"/>
  <c r="I64" i="58"/>
  <c r="C225" i="58"/>
  <c r="J14" i="58"/>
  <c r="D225" i="58"/>
  <c r="J19" i="58"/>
  <c r="E225" i="58"/>
  <c r="J34" i="58"/>
  <c r="F225" i="58"/>
  <c r="J39" i="58"/>
  <c r="G225" i="58"/>
  <c r="J64" i="58"/>
  <c r="C226" i="58"/>
  <c r="K14" i="58"/>
  <c r="D226" i="58"/>
  <c r="K19" i="58"/>
  <c r="E226" i="58"/>
  <c r="K34" i="58"/>
  <c r="F226" i="58"/>
  <c r="K39" i="58"/>
  <c r="G226" i="58"/>
  <c r="K64" i="58"/>
  <c r="D227" i="58"/>
  <c r="I20" i="58"/>
  <c r="F227" i="58"/>
  <c r="I40" i="58"/>
  <c r="D228" i="58"/>
  <c r="J20" i="58"/>
  <c r="F228" i="58"/>
  <c r="J40" i="58"/>
  <c r="D229" i="58"/>
  <c r="K20" i="58"/>
  <c r="F229" i="58"/>
  <c r="K40" i="58"/>
  <c r="D230" i="58"/>
  <c r="I21" i="58"/>
  <c r="F230" i="58"/>
  <c r="I41" i="58"/>
  <c r="D231" i="58"/>
  <c r="J21" i="58"/>
  <c r="F231" i="58"/>
  <c r="J41" i="58"/>
  <c r="D232" i="58"/>
  <c r="K21" i="58"/>
  <c r="F232" i="58"/>
  <c r="K41" i="58"/>
  <c r="D233" i="58"/>
  <c r="I22" i="58"/>
  <c r="D234" i="58"/>
  <c r="J22" i="58"/>
  <c r="F234" i="58"/>
  <c r="J42" i="58"/>
  <c r="D235" i="58"/>
  <c r="K22" i="58"/>
  <c r="F235" i="58"/>
  <c r="K42" i="58"/>
  <c r="D236" i="58"/>
  <c r="I23" i="58"/>
  <c r="F236" i="58"/>
  <c r="I43" i="58"/>
  <c r="D237" i="58"/>
  <c r="J23" i="58"/>
  <c r="F237" i="58"/>
  <c r="J43" i="58"/>
  <c r="D238" i="58"/>
  <c r="K23" i="58"/>
  <c r="D239" i="58"/>
  <c r="I24" i="58"/>
  <c r="F239" i="58"/>
  <c r="I44" i="58"/>
  <c r="D240" i="58"/>
  <c r="J24" i="58"/>
  <c r="F240" i="58"/>
  <c r="J44" i="58"/>
  <c r="D241" i="58"/>
  <c r="K24" i="58"/>
  <c r="F241" i="58"/>
  <c r="K44" i="58"/>
  <c r="D242" i="58"/>
  <c r="I25" i="58"/>
  <c r="F242" i="58"/>
  <c r="I45" i="58"/>
  <c r="D243" i="58"/>
  <c r="J25" i="58"/>
  <c r="F243" i="58"/>
  <c r="J45" i="58"/>
  <c r="D244" i="58"/>
  <c r="K25" i="58"/>
  <c r="F244" i="58"/>
  <c r="K45" i="58"/>
  <c r="D245" i="58"/>
  <c r="I26" i="58"/>
  <c r="F245" i="58"/>
  <c r="I46" i="58"/>
  <c r="D246" i="58"/>
  <c r="J26" i="58"/>
  <c r="F246" i="58"/>
  <c r="J46" i="58"/>
  <c r="D247" i="58"/>
  <c r="K26" i="58"/>
  <c r="F247" i="58"/>
  <c r="K46" i="58"/>
  <c r="D248" i="58"/>
  <c r="I27" i="58"/>
  <c r="F248" i="58"/>
  <c r="I47" i="58"/>
  <c r="D249" i="58"/>
  <c r="J27" i="58"/>
  <c r="F249" i="58"/>
  <c r="J47" i="58"/>
  <c r="D250" i="58"/>
  <c r="K27" i="58"/>
  <c r="F250" i="58"/>
  <c r="K47" i="58"/>
  <c r="D251" i="58"/>
  <c r="I28" i="58"/>
  <c r="F251" i="58"/>
  <c r="I48" i="58"/>
  <c r="D252" i="58"/>
  <c r="J28" i="58"/>
  <c r="F252" i="58"/>
  <c r="J48" i="58"/>
  <c r="D253" i="58"/>
  <c r="K28" i="58"/>
  <c r="F253" i="58"/>
  <c r="K48" i="58"/>
  <c r="F254" i="58"/>
  <c r="I49" i="58"/>
  <c r="D255" i="58"/>
  <c r="J29" i="58"/>
  <c r="F255" i="58"/>
  <c r="J49" i="58"/>
  <c r="D256" i="58"/>
  <c r="K29" i="58"/>
  <c r="F256" i="58"/>
  <c r="K49" i="58"/>
  <c r="F257" i="58"/>
  <c r="I50" i="58"/>
  <c r="F258" i="58"/>
  <c r="J50" i="58"/>
  <c r="F259" i="58"/>
  <c r="K50" i="58"/>
  <c r="F260" i="58"/>
  <c r="I51" i="58"/>
  <c r="F261" i="58"/>
  <c r="J51" i="58"/>
  <c r="F263" i="58"/>
  <c r="I52" i="58"/>
  <c r="F264" i="58"/>
  <c r="J52" i="58"/>
  <c r="F265" i="58"/>
  <c r="K52" i="58"/>
  <c r="F266" i="58"/>
  <c r="I53" i="58"/>
  <c r="F267" i="58"/>
  <c r="J53" i="58"/>
  <c r="F268" i="58"/>
  <c r="K53" i="58"/>
  <c r="F269" i="58"/>
  <c r="I54" i="58"/>
  <c r="F270" i="58"/>
  <c r="J54" i="58"/>
  <c r="F271" i="58"/>
  <c r="K54" i="58"/>
  <c r="F272" i="58"/>
  <c r="I55" i="58"/>
  <c r="F273" i="58"/>
  <c r="J55" i="58"/>
  <c r="F274" i="58"/>
  <c r="K55" i="58"/>
  <c r="F275" i="58"/>
  <c r="I56" i="58"/>
  <c r="F276" i="58"/>
  <c r="J56" i="58"/>
  <c r="F277" i="58"/>
  <c r="K56" i="58"/>
  <c r="F278" i="58"/>
  <c r="I57" i="58"/>
  <c r="F279" i="58"/>
  <c r="J57" i="58"/>
  <c r="F280" i="58"/>
  <c r="K57" i="58"/>
  <c r="F281" i="58"/>
  <c r="I58" i="58"/>
  <c r="F282" i="58"/>
  <c r="J58" i="58"/>
  <c r="F283" i="58"/>
  <c r="K58" i="58"/>
  <c r="F284" i="58"/>
  <c r="I59" i="58"/>
  <c r="F285" i="58"/>
  <c r="J59" i="58"/>
  <c r="F286" i="58"/>
  <c r="K59" i="58"/>
  <c r="B287" i="58"/>
  <c r="L10" i="58"/>
  <c r="D2" i="57"/>
  <c r="D4" i="57"/>
  <c r="D5" i="57"/>
  <c r="D6" i="57"/>
  <c r="F6" i="57"/>
  <c r="C10" i="57"/>
  <c r="C141" i="57"/>
  <c r="H12" i="57"/>
  <c r="D139" i="57"/>
  <c r="F17" i="57"/>
  <c r="D145" i="57"/>
  <c r="F19" i="57"/>
  <c r="D225" i="57"/>
  <c r="J19" i="57"/>
  <c r="D156" i="57"/>
  <c r="H22" i="57"/>
  <c r="D162" i="57"/>
  <c r="H24" i="57"/>
  <c r="D163" i="57"/>
  <c r="F25" i="57"/>
  <c r="D165" i="57"/>
  <c r="H25" i="57"/>
  <c r="D168" i="57"/>
  <c r="H26" i="57"/>
  <c r="D169" i="57"/>
  <c r="F27" i="57"/>
  <c r="D171" i="57"/>
  <c r="H27" i="57"/>
  <c r="D174" i="57"/>
  <c r="H28" i="57"/>
  <c r="D175" i="57"/>
  <c r="F29" i="57"/>
  <c r="D177" i="57"/>
  <c r="H29" i="57"/>
  <c r="E216" i="57"/>
  <c r="J31" i="57"/>
  <c r="F133" i="57"/>
  <c r="F35" i="57"/>
  <c r="F213" i="57"/>
  <c r="J35" i="57"/>
  <c r="F151" i="57"/>
  <c r="F41" i="57"/>
  <c r="F231" i="57"/>
  <c r="J41" i="57"/>
  <c r="F156" i="57"/>
  <c r="H42" i="57"/>
  <c r="F237" i="57"/>
  <c r="J43" i="57"/>
  <c r="F163" i="57"/>
  <c r="F45" i="57"/>
  <c r="F243" i="57"/>
  <c r="J45" i="57"/>
  <c r="F175" i="57"/>
  <c r="F49" i="57"/>
  <c r="F258" i="57"/>
  <c r="J50" i="57"/>
  <c r="F181" i="57"/>
  <c r="F51" i="57"/>
  <c r="F192" i="57"/>
  <c r="H54" i="57"/>
  <c r="F202" i="57"/>
  <c r="F58" i="57"/>
  <c r="G134" i="57"/>
  <c r="G60" i="57"/>
  <c r="G135" i="57"/>
  <c r="H60" i="57"/>
  <c r="G213" i="57"/>
  <c r="J60" i="57"/>
  <c r="G144" i="57"/>
  <c r="H63" i="57"/>
  <c r="C133" i="57"/>
  <c r="F10" i="57"/>
  <c r="D133" i="57"/>
  <c r="F15" i="57"/>
  <c r="E133" i="57"/>
  <c r="F30" i="57"/>
  <c r="G133" i="57"/>
  <c r="F60" i="57"/>
  <c r="C134" i="57"/>
  <c r="G10" i="57"/>
  <c r="D134" i="57"/>
  <c r="G15" i="57"/>
  <c r="E134" i="57"/>
  <c r="G30" i="57"/>
  <c r="F134" i="57"/>
  <c r="G35" i="57"/>
  <c r="C135" i="57"/>
  <c r="H10" i="57"/>
  <c r="D135" i="57"/>
  <c r="H15" i="57"/>
  <c r="E135" i="57"/>
  <c r="H30" i="57"/>
  <c r="F135" i="57"/>
  <c r="H35" i="57"/>
  <c r="C136" i="57"/>
  <c r="F11" i="57"/>
  <c r="D136" i="57"/>
  <c r="F16" i="57"/>
  <c r="E136" i="57"/>
  <c r="F31" i="57"/>
  <c r="F136" i="57"/>
  <c r="F36" i="57"/>
  <c r="G136" i="57"/>
  <c r="F61" i="57"/>
  <c r="C137" i="57"/>
  <c r="G11" i="57"/>
  <c r="D137" i="57"/>
  <c r="G16" i="57"/>
  <c r="E137" i="57"/>
  <c r="G31" i="57"/>
  <c r="F137" i="57"/>
  <c r="G36" i="57"/>
  <c r="G137" i="57"/>
  <c r="G61" i="57"/>
  <c r="C138" i="57"/>
  <c r="H11" i="57"/>
  <c r="D138" i="57"/>
  <c r="H16" i="57"/>
  <c r="E138" i="57"/>
  <c r="H31" i="57"/>
  <c r="F138" i="57"/>
  <c r="H36" i="57"/>
  <c r="G138" i="57"/>
  <c r="H61" i="57"/>
  <c r="C139" i="57"/>
  <c r="F12" i="57"/>
  <c r="E139" i="57"/>
  <c r="F32" i="57"/>
  <c r="F139" i="57"/>
  <c r="F37" i="57"/>
  <c r="G139" i="57"/>
  <c r="F62" i="57"/>
  <c r="C140" i="57"/>
  <c r="G12" i="57"/>
  <c r="D140" i="57"/>
  <c r="G17" i="57"/>
  <c r="E140" i="57"/>
  <c r="G32" i="57"/>
  <c r="F140" i="57"/>
  <c r="G37" i="57"/>
  <c r="G140" i="57"/>
  <c r="G62" i="57"/>
  <c r="D141" i="57"/>
  <c r="H17" i="57"/>
  <c r="E141" i="57"/>
  <c r="H32" i="57"/>
  <c r="F141" i="57"/>
  <c r="H37" i="57"/>
  <c r="G141" i="57"/>
  <c r="H62" i="57"/>
  <c r="C142" i="57"/>
  <c r="F13" i="57"/>
  <c r="D142" i="57"/>
  <c r="F18" i="57"/>
  <c r="E142" i="57"/>
  <c r="F33" i="57"/>
  <c r="F142" i="57"/>
  <c r="F38" i="57"/>
  <c r="G142" i="57"/>
  <c r="F63" i="57"/>
  <c r="C143" i="57"/>
  <c r="G13" i="57"/>
  <c r="D143" i="57"/>
  <c r="G18" i="57"/>
  <c r="E143" i="57"/>
  <c r="G33" i="57"/>
  <c r="F143" i="57"/>
  <c r="G38" i="57"/>
  <c r="G143" i="57"/>
  <c r="G63" i="57"/>
  <c r="C144" i="57"/>
  <c r="H13" i="57"/>
  <c r="D144" i="57"/>
  <c r="H18" i="57"/>
  <c r="E144" i="57"/>
  <c r="H33" i="57"/>
  <c r="F144" i="57"/>
  <c r="H38" i="57"/>
  <c r="C145" i="57"/>
  <c r="F14" i="57"/>
  <c r="E145" i="57"/>
  <c r="F34" i="57"/>
  <c r="F145" i="57"/>
  <c r="F39" i="57"/>
  <c r="G145" i="57"/>
  <c r="F64" i="57"/>
  <c r="C146" i="57"/>
  <c r="G14" i="57"/>
  <c r="D146" i="57"/>
  <c r="G19" i="57"/>
  <c r="E146" i="57"/>
  <c r="G34" i="57"/>
  <c r="F146" i="57"/>
  <c r="G39" i="57"/>
  <c r="G146" i="57"/>
  <c r="G64" i="57"/>
  <c r="C147" i="57"/>
  <c r="H14" i="57"/>
  <c r="D147" i="57"/>
  <c r="H19" i="57"/>
  <c r="E147" i="57"/>
  <c r="H34" i="57"/>
  <c r="F147" i="57"/>
  <c r="H39" i="57"/>
  <c r="G147" i="57"/>
  <c r="H64" i="57"/>
  <c r="D148" i="57"/>
  <c r="F20" i="57"/>
  <c r="F148" i="57"/>
  <c r="F40" i="57"/>
  <c r="D149" i="57"/>
  <c r="G20" i="57"/>
  <c r="F149" i="57"/>
  <c r="G40" i="57"/>
  <c r="D150" i="57"/>
  <c r="H20" i="57"/>
  <c r="F150" i="57"/>
  <c r="H40" i="57"/>
  <c r="D151" i="57"/>
  <c r="F21" i="57"/>
  <c r="D152" i="57"/>
  <c r="G21" i="57"/>
  <c r="F152" i="57"/>
  <c r="G41" i="57"/>
  <c r="D153" i="57"/>
  <c r="H21" i="57"/>
  <c r="F153" i="57"/>
  <c r="H41" i="57"/>
  <c r="D154" i="57"/>
  <c r="F22" i="57"/>
  <c r="F154" i="57"/>
  <c r="F42" i="57"/>
  <c r="D155" i="57"/>
  <c r="G22" i="57"/>
  <c r="F155" i="57"/>
  <c r="G42" i="57"/>
  <c r="D157" i="57"/>
  <c r="F23" i="57"/>
  <c r="F157" i="57"/>
  <c r="F43" i="57"/>
  <c r="D158" i="57"/>
  <c r="G23" i="57"/>
  <c r="F158" i="57"/>
  <c r="G43" i="57"/>
  <c r="D159" i="57"/>
  <c r="H23" i="57"/>
  <c r="F159" i="57"/>
  <c r="H43" i="57"/>
  <c r="D160" i="57"/>
  <c r="F24" i="57"/>
  <c r="F160" i="57"/>
  <c r="F44" i="57"/>
  <c r="D161" i="57"/>
  <c r="G24" i="57"/>
  <c r="F161" i="57"/>
  <c r="G44" i="57"/>
  <c r="F162" i="57"/>
  <c r="H44" i="57"/>
  <c r="D164" i="57"/>
  <c r="G25" i="57"/>
  <c r="F164" i="57"/>
  <c r="G45" i="57"/>
  <c r="F165" i="57"/>
  <c r="H45" i="57"/>
  <c r="D166" i="57"/>
  <c r="F26" i="57"/>
  <c r="F166" i="57"/>
  <c r="F46" i="57"/>
  <c r="D167" i="57"/>
  <c r="G26" i="57"/>
  <c r="F167" i="57"/>
  <c r="G46" i="57"/>
  <c r="F168" i="57"/>
  <c r="H46" i="57"/>
  <c r="F169" i="57"/>
  <c r="F47" i="57"/>
  <c r="D170" i="57"/>
  <c r="G27" i="57"/>
  <c r="F170" i="57"/>
  <c r="G47" i="57"/>
  <c r="F171" i="57"/>
  <c r="H47" i="57"/>
  <c r="D172" i="57"/>
  <c r="F28" i="57"/>
  <c r="F172" i="57"/>
  <c r="F48" i="57"/>
  <c r="D173" i="57"/>
  <c r="G28" i="57"/>
  <c r="F173" i="57"/>
  <c r="G48" i="57"/>
  <c r="F174" i="57"/>
  <c r="H48" i="57"/>
  <c r="D176" i="57"/>
  <c r="G29" i="57"/>
  <c r="F176" i="57"/>
  <c r="G49" i="57"/>
  <c r="F177" i="57"/>
  <c r="H49" i="57"/>
  <c r="F178" i="57"/>
  <c r="F50" i="57"/>
  <c r="F179" i="57"/>
  <c r="G50" i="57"/>
  <c r="F180" i="57"/>
  <c r="H50" i="57"/>
  <c r="F182" i="57"/>
  <c r="G51" i="57"/>
  <c r="F183" i="57"/>
  <c r="H51" i="57"/>
  <c r="F184" i="57"/>
  <c r="F52" i="57"/>
  <c r="F185" i="57"/>
  <c r="G52" i="57"/>
  <c r="F186" i="57"/>
  <c r="H52" i="57"/>
  <c r="F187" i="57"/>
  <c r="F53" i="57"/>
  <c r="F188" i="57"/>
  <c r="G53" i="57"/>
  <c r="F189" i="57"/>
  <c r="H53" i="57"/>
  <c r="F190" i="57"/>
  <c r="F54" i="57"/>
  <c r="F191" i="57"/>
  <c r="G54" i="57"/>
  <c r="F193" i="57"/>
  <c r="F55" i="57"/>
  <c r="F194" i="57"/>
  <c r="G55" i="57"/>
  <c r="F195" i="57"/>
  <c r="H55" i="57"/>
  <c r="F196" i="57"/>
  <c r="F56" i="57"/>
  <c r="F197" i="57"/>
  <c r="G56" i="57"/>
  <c r="F198" i="57"/>
  <c r="H56" i="57"/>
  <c r="F199" i="57"/>
  <c r="F57" i="57"/>
  <c r="F200" i="57"/>
  <c r="G57" i="57"/>
  <c r="F201" i="57"/>
  <c r="H57" i="57"/>
  <c r="F203" i="57"/>
  <c r="G58" i="57"/>
  <c r="F204" i="57"/>
  <c r="H58" i="57"/>
  <c r="F205" i="57"/>
  <c r="F59" i="57"/>
  <c r="F206" i="57"/>
  <c r="G59" i="57"/>
  <c r="F207" i="57"/>
  <c r="H59" i="57"/>
  <c r="C212" i="57"/>
  <c r="I10" i="57"/>
  <c r="D212" i="57"/>
  <c r="I15" i="57"/>
  <c r="E212" i="57"/>
  <c r="I30" i="57"/>
  <c r="F212" i="57"/>
  <c r="I35" i="57"/>
  <c r="G212" i="57"/>
  <c r="I60" i="57"/>
  <c r="C213" i="57"/>
  <c r="J10" i="57"/>
  <c r="D213" i="57"/>
  <c r="J15" i="57"/>
  <c r="E213" i="57"/>
  <c r="J30" i="57"/>
  <c r="C214" i="57"/>
  <c r="K10" i="57"/>
  <c r="D214" i="57"/>
  <c r="K15" i="57"/>
  <c r="E214" i="57"/>
  <c r="K30" i="57"/>
  <c r="F214" i="57"/>
  <c r="K35" i="57"/>
  <c r="G214" i="57"/>
  <c r="K60" i="57"/>
  <c r="C215" i="57"/>
  <c r="I11" i="57"/>
  <c r="D215" i="57"/>
  <c r="I16" i="57"/>
  <c r="E215" i="57"/>
  <c r="I31" i="57"/>
  <c r="F215" i="57"/>
  <c r="I36" i="57"/>
  <c r="G215" i="57"/>
  <c r="I61" i="57"/>
  <c r="C216" i="57"/>
  <c r="J11" i="57"/>
  <c r="D216" i="57"/>
  <c r="J16" i="57"/>
  <c r="F216" i="57"/>
  <c r="J36" i="57"/>
  <c r="G216" i="57"/>
  <c r="J61" i="57"/>
  <c r="C217" i="57"/>
  <c r="K11" i="57"/>
  <c r="D217" i="57"/>
  <c r="K16" i="57"/>
  <c r="E217" i="57"/>
  <c r="K31" i="57"/>
  <c r="F217" i="57"/>
  <c r="K36" i="57"/>
  <c r="G217" i="57"/>
  <c r="K61" i="57"/>
  <c r="C218" i="57"/>
  <c r="I12" i="57"/>
  <c r="D218" i="57"/>
  <c r="I17" i="57"/>
  <c r="E218" i="57"/>
  <c r="I32" i="57"/>
  <c r="F218" i="57"/>
  <c r="I37" i="57"/>
  <c r="G218" i="57"/>
  <c r="I62" i="57"/>
  <c r="C219" i="57"/>
  <c r="J12" i="57"/>
  <c r="D219" i="57"/>
  <c r="J17" i="57"/>
  <c r="E219" i="57"/>
  <c r="J32" i="57"/>
  <c r="F219" i="57"/>
  <c r="J37" i="57"/>
  <c r="G219" i="57"/>
  <c r="J62" i="57"/>
  <c r="C220" i="57"/>
  <c r="K12" i="57"/>
  <c r="D220" i="57"/>
  <c r="K17" i="57"/>
  <c r="E220" i="57"/>
  <c r="K32" i="57"/>
  <c r="F220" i="57"/>
  <c r="K37" i="57"/>
  <c r="G220" i="57"/>
  <c r="K62" i="57"/>
  <c r="C221" i="57"/>
  <c r="I13" i="57"/>
  <c r="D221" i="57"/>
  <c r="I18" i="57"/>
  <c r="E221" i="57"/>
  <c r="I33" i="57"/>
  <c r="F221" i="57"/>
  <c r="I38" i="57"/>
  <c r="G221" i="57"/>
  <c r="I63" i="57"/>
  <c r="C222" i="57"/>
  <c r="J13" i="57"/>
  <c r="D222" i="57"/>
  <c r="J18" i="57"/>
  <c r="E222" i="57"/>
  <c r="J33" i="57"/>
  <c r="F222" i="57"/>
  <c r="J38" i="57"/>
  <c r="G222" i="57"/>
  <c r="J63" i="57"/>
  <c r="C223" i="57"/>
  <c r="K13" i="57"/>
  <c r="D223" i="57"/>
  <c r="K18" i="57"/>
  <c r="E223" i="57"/>
  <c r="K33" i="57"/>
  <c r="F223" i="57"/>
  <c r="K38" i="57"/>
  <c r="G223" i="57"/>
  <c r="K63" i="57"/>
  <c r="C224" i="57"/>
  <c r="I14" i="57"/>
  <c r="D224" i="57"/>
  <c r="I19" i="57"/>
  <c r="E224" i="57"/>
  <c r="I34" i="57"/>
  <c r="F224" i="57"/>
  <c r="I39" i="57"/>
  <c r="G224" i="57"/>
  <c r="I64" i="57"/>
  <c r="C225" i="57"/>
  <c r="J14" i="57"/>
  <c r="E225" i="57"/>
  <c r="J34" i="57"/>
  <c r="F225" i="57"/>
  <c r="J39" i="57"/>
  <c r="G225" i="57"/>
  <c r="J64" i="57"/>
  <c r="C226" i="57"/>
  <c r="K14" i="57"/>
  <c r="D226" i="57"/>
  <c r="K19" i="57"/>
  <c r="E226" i="57"/>
  <c r="K34" i="57"/>
  <c r="F226" i="57"/>
  <c r="K39" i="57"/>
  <c r="G226" i="57"/>
  <c r="K64" i="57"/>
  <c r="D227" i="57"/>
  <c r="I20" i="57"/>
  <c r="F227" i="57"/>
  <c r="I40" i="57"/>
  <c r="D228" i="57"/>
  <c r="J20" i="57"/>
  <c r="F228" i="57"/>
  <c r="J40" i="57"/>
  <c r="D229" i="57"/>
  <c r="K20" i="57"/>
  <c r="F229" i="57"/>
  <c r="K40" i="57"/>
  <c r="D230" i="57"/>
  <c r="I21" i="57"/>
  <c r="F230" i="57"/>
  <c r="I41" i="57"/>
  <c r="D231" i="57"/>
  <c r="J21" i="57"/>
  <c r="D232" i="57"/>
  <c r="K21" i="57"/>
  <c r="F232" i="57"/>
  <c r="K41" i="57"/>
  <c r="D233" i="57"/>
  <c r="I22" i="57"/>
  <c r="F233" i="57"/>
  <c r="I42" i="57"/>
  <c r="D234" i="57"/>
  <c r="J22" i="57"/>
  <c r="F234" i="57"/>
  <c r="J42" i="57"/>
  <c r="D235" i="57"/>
  <c r="K22" i="57"/>
  <c r="F235" i="57"/>
  <c r="K42" i="57"/>
  <c r="D236" i="57"/>
  <c r="I23" i="57"/>
  <c r="F236" i="57"/>
  <c r="I43" i="57"/>
  <c r="D237" i="57"/>
  <c r="J23" i="57"/>
  <c r="D238" i="57"/>
  <c r="K23" i="57"/>
  <c r="F238" i="57"/>
  <c r="K43" i="57"/>
  <c r="D239" i="57"/>
  <c r="I24" i="57"/>
  <c r="F239" i="57"/>
  <c r="I44" i="57"/>
  <c r="D240" i="57"/>
  <c r="J24" i="57"/>
  <c r="F240" i="57"/>
  <c r="J44" i="57"/>
  <c r="D241" i="57"/>
  <c r="K24" i="57"/>
  <c r="F241" i="57"/>
  <c r="K44" i="57"/>
  <c r="D242" i="57"/>
  <c r="I25" i="57"/>
  <c r="F242" i="57"/>
  <c r="I45" i="57"/>
  <c r="D243" i="57"/>
  <c r="J25" i="57"/>
  <c r="D244" i="57"/>
  <c r="K25" i="57"/>
  <c r="F244" i="57"/>
  <c r="K45" i="57"/>
  <c r="D245" i="57"/>
  <c r="I26" i="57"/>
  <c r="F245" i="57"/>
  <c r="I46" i="57"/>
  <c r="D246" i="57"/>
  <c r="J26" i="57"/>
  <c r="F246" i="57"/>
  <c r="J46" i="57"/>
  <c r="D247" i="57"/>
  <c r="K26" i="57"/>
  <c r="F247" i="57"/>
  <c r="K46" i="57"/>
  <c r="D248" i="57"/>
  <c r="I27" i="57"/>
  <c r="F248" i="57"/>
  <c r="I47" i="57"/>
  <c r="D249" i="57"/>
  <c r="J27" i="57"/>
  <c r="F249" i="57"/>
  <c r="J47" i="57"/>
  <c r="D250" i="57"/>
  <c r="K27" i="57"/>
  <c r="F250" i="57"/>
  <c r="K47" i="57"/>
  <c r="D251" i="57"/>
  <c r="I28" i="57"/>
  <c r="F251" i="57"/>
  <c r="I48" i="57"/>
  <c r="D252" i="57"/>
  <c r="J28" i="57"/>
  <c r="F252" i="57"/>
  <c r="J48" i="57"/>
  <c r="D253" i="57"/>
  <c r="K28" i="57"/>
  <c r="F253" i="57"/>
  <c r="K48" i="57"/>
  <c r="D254" i="57"/>
  <c r="I29" i="57"/>
  <c r="F254" i="57"/>
  <c r="I49" i="57"/>
  <c r="D255" i="57"/>
  <c r="J29" i="57"/>
  <c r="F255" i="57"/>
  <c r="J49" i="57"/>
  <c r="D256" i="57"/>
  <c r="K29" i="57"/>
  <c r="F256" i="57"/>
  <c r="K49" i="57"/>
  <c r="F257" i="57"/>
  <c r="I50" i="57"/>
  <c r="F259" i="57"/>
  <c r="K50" i="57"/>
  <c r="F260" i="57"/>
  <c r="I51" i="57"/>
  <c r="F261" i="57"/>
  <c r="J51" i="57"/>
  <c r="F262" i="57"/>
  <c r="K51" i="57"/>
  <c r="F263" i="57"/>
  <c r="I52" i="57"/>
  <c r="F264" i="57"/>
  <c r="J52" i="57"/>
  <c r="F265" i="57"/>
  <c r="K52" i="57"/>
  <c r="F266" i="57"/>
  <c r="I53" i="57"/>
  <c r="F267" i="57"/>
  <c r="J53" i="57"/>
  <c r="F268" i="57"/>
  <c r="K53" i="57"/>
  <c r="F269" i="57"/>
  <c r="I54" i="57"/>
  <c r="F270" i="57"/>
  <c r="J54" i="57"/>
  <c r="F271" i="57"/>
  <c r="K54" i="57"/>
  <c r="F272" i="57"/>
  <c r="I55" i="57"/>
  <c r="F273" i="57"/>
  <c r="J55" i="57"/>
  <c r="F274" i="57"/>
  <c r="K55" i="57"/>
  <c r="F275" i="57"/>
  <c r="I56" i="57"/>
  <c r="F276" i="57"/>
  <c r="J56" i="57"/>
  <c r="F277" i="57"/>
  <c r="K56" i="57"/>
  <c r="F278" i="57"/>
  <c r="I57" i="57"/>
  <c r="F279" i="57"/>
  <c r="J57" i="57"/>
  <c r="F280" i="57"/>
  <c r="K57" i="57"/>
  <c r="F281" i="57"/>
  <c r="I58" i="57"/>
  <c r="F282" i="57"/>
  <c r="J58" i="57"/>
  <c r="F283" i="57"/>
  <c r="K58" i="57"/>
  <c r="F284" i="57"/>
  <c r="I59" i="57"/>
  <c r="F285" i="57"/>
  <c r="J59" i="57"/>
  <c r="F286" i="57"/>
  <c r="K59" i="57"/>
  <c r="B287" i="57"/>
  <c r="L10" i="57"/>
  <c r="D2" i="56"/>
  <c r="D4" i="56"/>
  <c r="D5" i="56"/>
  <c r="D6" i="56"/>
  <c r="F6" i="56"/>
  <c r="C10" i="56"/>
  <c r="C136" i="56"/>
  <c r="F11" i="56"/>
  <c r="C140" i="56"/>
  <c r="G12" i="56"/>
  <c r="D147" i="56"/>
  <c r="H19" i="56"/>
  <c r="D162" i="56"/>
  <c r="H24" i="56"/>
  <c r="D168" i="56"/>
  <c r="H26" i="56"/>
  <c r="D172" i="56"/>
  <c r="F28" i="56"/>
  <c r="E213" i="56"/>
  <c r="J30" i="56"/>
  <c r="E146" i="56"/>
  <c r="G34" i="56"/>
  <c r="F137" i="56"/>
  <c r="G36" i="56"/>
  <c r="F150" i="56"/>
  <c r="H40" i="56"/>
  <c r="F152" i="56"/>
  <c r="G41" i="56"/>
  <c r="F232" i="56"/>
  <c r="K41" i="56"/>
  <c r="F154" i="56"/>
  <c r="F42" i="56"/>
  <c r="F158" i="56"/>
  <c r="G43" i="56"/>
  <c r="F238" i="56"/>
  <c r="K43" i="56"/>
  <c r="F160" i="56"/>
  <c r="F44" i="56"/>
  <c r="F172" i="56"/>
  <c r="F48" i="56"/>
  <c r="F178" i="56"/>
  <c r="F50" i="56"/>
  <c r="F269" i="56"/>
  <c r="I54" i="56"/>
  <c r="F194" i="56"/>
  <c r="G55" i="56"/>
  <c r="F202" i="56"/>
  <c r="F58" i="56"/>
  <c r="G133" i="56"/>
  <c r="F60" i="56"/>
  <c r="G137" i="56"/>
  <c r="G61" i="56"/>
  <c r="G218" i="56"/>
  <c r="I62" i="56"/>
  <c r="C133" i="56"/>
  <c r="F10" i="56"/>
  <c r="D133" i="56"/>
  <c r="F15" i="56"/>
  <c r="E133" i="56"/>
  <c r="F30" i="56"/>
  <c r="F133" i="56"/>
  <c r="F35" i="56"/>
  <c r="C134" i="56"/>
  <c r="G10" i="56"/>
  <c r="D134" i="56"/>
  <c r="G15" i="56"/>
  <c r="E134" i="56"/>
  <c r="G30" i="56"/>
  <c r="F134" i="56"/>
  <c r="G35" i="56"/>
  <c r="G134" i="56"/>
  <c r="G60" i="56"/>
  <c r="C135" i="56"/>
  <c r="H10" i="56"/>
  <c r="D135" i="56"/>
  <c r="H15" i="56"/>
  <c r="E135" i="56"/>
  <c r="H30" i="56"/>
  <c r="F135" i="56"/>
  <c r="H35" i="56"/>
  <c r="G135" i="56"/>
  <c r="H60" i="56"/>
  <c r="D136" i="56"/>
  <c r="F16" i="56"/>
  <c r="E136" i="56"/>
  <c r="F31" i="56"/>
  <c r="F136" i="56"/>
  <c r="F36" i="56"/>
  <c r="G136" i="56"/>
  <c r="F61" i="56"/>
  <c r="C137" i="56"/>
  <c r="G11" i="56"/>
  <c r="D137" i="56"/>
  <c r="G16" i="56"/>
  <c r="E137" i="56"/>
  <c r="G31" i="56"/>
  <c r="C138" i="56"/>
  <c r="H11" i="56"/>
  <c r="D138" i="56"/>
  <c r="H16" i="56"/>
  <c r="E138" i="56"/>
  <c r="H31" i="56"/>
  <c r="F138" i="56"/>
  <c r="H36" i="56"/>
  <c r="G138" i="56"/>
  <c r="H61" i="56"/>
  <c r="C139" i="56"/>
  <c r="F12" i="56"/>
  <c r="D139" i="56"/>
  <c r="F17" i="56"/>
  <c r="E139" i="56"/>
  <c r="F32" i="56"/>
  <c r="F139" i="56"/>
  <c r="F37" i="56"/>
  <c r="G139" i="56"/>
  <c r="F62" i="56"/>
  <c r="D140" i="56"/>
  <c r="G17" i="56"/>
  <c r="E140" i="56"/>
  <c r="G32" i="56"/>
  <c r="F140" i="56"/>
  <c r="G37" i="56"/>
  <c r="G140" i="56"/>
  <c r="G62" i="56"/>
  <c r="C141" i="56"/>
  <c r="H12" i="56"/>
  <c r="D141" i="56"/>
  <c r="H17" i="56"/>
  <c r="E141" i="56"/>
  <c r="H32" i="56"/>
  <c r="F141" i="56"/>
  <c r="H37" i="56"/>
  <c r="G141" i="56"/>
  <c r="H62" i="56"/>
  <c r="C142" i="56"/>
  <c r="F13" i="56"/>
  <c r="D142" i="56"/>
  <c r="F18" i="56"/>
  <c r="E142" i="56"/>
  <c r="F33" i="56"/>
  <c r="F142" i="56"/>
  <c r="F38" i="56"/>
  <c r="G142" i="56"/>
  <c r="F63" i="56"/>
  <c r="C143" i="56"/>
  <c r="G13" i="56"/>
  <c r="D143" i="56"/>
  <c r="G18" i="56"/>
  <c r="E143" i="56"/>
  <c r="G33" i="56"/>
  <c r="F143" i="56"/>
  <c r="G38" i="56"/>
  <c r="G143" i="56"/>
  <c r="G63" i="56"/>
  <c r="C144" i="56"/>
  <c r="H13" i="56"/>
  <c r="D144" i="56"/>
  <c r="H18" i="56"/>
  <c r="E144" i="56"/>
  <c r="H33" i="56"/>
  <c r="F144" i="56"/>
  <c r="H38" i="56"/>
  <c r="G144" i="56"/>
  <c r="H63" i="56"/>
  <c r="C145" i="56"/>
  <c r="F14" i="56"/>
  <c r="D145" i="56"/>
  <c r="F19" i="56"/>
  <c r="E145" i="56"/>
  <c r="F34" i="56"/>
  <c r="F145" i="56"/>
  <c r="F39" i="56"/>
  <c r="G145" i="56"/>
  <c r="F64" i="56"/>
  <c r="C146" i="56"/>
  <c r="G14" i="56"/>
  <c r="D146" i="56"/>
  <c r="G19" i="56"/>
  <c r="F146" i="56"/>
  <c r="G39" i="56"/>
  <c r="G146" i="56"/>
  <c r="G64" i="56"/>
  <c r="C147" i="56"/>
  <c r="H14" i="56"/>
  <c r="E147" i="56"/>
  <c r="H34" i="56"/>
  <c r="F147" i="56"/>
  <c r="H39" i="56"/>
  <c r="G147" i="56"/>
  <c r="H64" i="56"/>
  <c r="D148" i="56"/>
  <c r="F20" i="56"/>
  <c r="F148" i="56"/>
  <c r="F40" i="56"/>
  <c r="D149" i="56"/>
  <c r="G20" i="56"/>
  <c r="F149" i="56"/>
  <c r="G40" i="56"/>
  <c r="D150" i="56"/>
  <c r="H20" i="56"/>
  <c r="D151" i="56"/>
  <c r="F21" i="56"/>
  <c r="F151" i="56"/>
  <c r="F41" i="56"/>
  <c r="D152" i="56"/>
  <c r="G21" i="56"/>
  <c r="D153" i="56"/>
  <c r="H21" i="56"/>
  <c r="F153" i="56"/>
  <c r="H41" i="56"/>
  <c r="D154" i="56"/>
  <c r="F22" i="56"/>
  <c r="D155" i="56"/>
  <c r="G22" i="56"/>
  <c r="F155" i="56"/>
  <c r="G42" i="56"/>
  <c r="D156" i="56"/>
  <c r="H22" i="56"/>
  <c r="F156" i="56"/>
  <c r="H42" i="56"/>
  <c r="D157" i="56"/>
  <c r="F23" i="56"/>
  <c r="F157" i="56"/>
  <c r="F43" i="56"/>
  <c r="D158" i="56"/>
  <c r="G23" i="56"/>
  <c r="D159" i="56"/>
  <c r="H23" i="56"/>
  <c r="F159" i="56"/>
  <c r="H43" i="56"/>
  <c r="D160" i="56"/>
  <c r="F24" i="56"/>
  <c r="D161" i="56"/>
  <c r="G24" i="56"/>
  <c r="F161" i="56"/>
  <c r="G44" i="56"/>
  <c r="F162" i="56"/>
  <c r="H44" i="56"/>
  <c r="D163" i="56"/>
  <c r="F25" i="56"/>
  <c r="F163" i="56"/>
  <c r="F45" i="56"/>
  <c r="D164" i="56"/>
  <c r="G25" i="56"/>
  <c r="F164" i="56"/>
  <c r="G45" i="56"/>
  <c r="D165" i="56"/>
  <c r="H25" i="56"/>
  <c r="F165" i="56"/>
  <c r="H45" i="56"/>
  <c r="D166" i="56"/>
  <c r="F26" i="56"/>
  <c r="F166" i="56"/>
  <c r="F46" i="56"/>
  <c r="D167" i="56"/>
  <c r="G26" i="56"/>
  <c r="F167" i="56"/>
  <c r="G46" i="56"/>
  <c r="F168" i="56"/>
  <c r="H46" i="56"/>
  <c r="D169" i="56"/>
  <c r="F27" i="56"/>
  <c r="F169" i="56"/>
  <c r="F47" i="56"/>
  <c r="D170" i="56"/>
  <c r="G27" i="56"/>
  <c r="F170" i="56"/>
  <c r="G47" i="56"/>
  <c r="D171" i="56"/>
  <c r="H27" i="56"/>
  <c r="F171" i="56"/>
  <c r="H47" i="56"/>
  <c r="D173" i="56"/>
  <c r="G28" i="56"/>
  <c r="F173" i="56"/>
  <c r="G48" i="56"/>
  <c r="D174" i="56"/>
  <c r="H28" i="56"/>
  <c r="F174" i="56"/>
  <c r="H48" i="56"/>
  <c r="D175" i="56"/>
  <c r="F29" i="56"/>
  <c r="F175" i="56"/>
  <c r="F49" i="56"/>
  <c r="D176" i="56"/>
  <c r="G29" i="56"/>
  <c r="F176" i="56"/>
  <c r="G49" i="56"/>
  <c r="D177" i="56"/>
  <c r="H29" i="56"/>
  <c r="F177" i="56"/>
  <c r="H49" i="56"/>
  <c r="F179" i="56"/>
  <c r="G50" i="56"/>
  <c r="F180" i="56"/>
  <c r="H50" i="56"/>
  <c r="F181" i="56"/>
  <c r="F51" i="56"/>
  <c r="F182" i="56"/>
  <c r="G51" i="56"/>
  <c r="F183" i="56"/>
  <c r="H51" i="56"/>
  <c r="F184" i="56"/>
  <c r="F52" i="56"/>
  <c r="F185" i="56"/>
  <c r="G52" i="56"/>
  <c r="F186" i="56"/>
  <c r="H52" i="56"/>
  <c r="F187" i="56"/>
  <c r="F53" i="56"/>
  <c r="F188" i="56"/>
  <c r="G53" i="56"/>
  <c r="F189" i="56"/>
  <c r="H53" i="56"/>
  <c r="F190" i="56"/>
  <c r="F54" i="56"/>
  <c r="F191" i="56"/>
  <c r="G54" i="56"/>
  <c r="F192" i="56"/>
  <c r="H54" i="56"/>
  <c r="F193" i="56"/>
  <c r="F55" i="56"/>
  <c r="F195" i="56"/>
  <c r="H55" i="56"/>
  <c r="F196" i="56"/>
  <c r="F56" i="56"/>
  <c r="F197" i="56"/>
  <c r="G56" i="56"/>
  <c r="F198" i="56"/>
  <c r="H56" i="56"/>
  <c r="F199" i="56"/>
  <c r="F57" i="56"/>
  <c r="F200" i="56"/>
  <c r="G57" i="56"/>
  <c r="F201" i="56"/>
  <c r="H57" i="56"/>
  <c r="F203" i="56"/>
  <c r="G58" i="56"/>
  <c r="F204" i="56"/>
  <c r="H58" i="56"/>
  <c r="F205" i="56"/>
  <c r="F59" i="56"/>
  <c r="F206" i="56"/>
  <c r="G59" i="56"/>
  <c r="F207" i="56"/>
  <c r="H59" i="56"/>
  <c r="C212" i="56"/>
  <c r="I10" i="56"/>
  <c r="D212" i="56"/>
  <c r="I15" i="56"/>
  <c r="E212" i="56"/>
  <c r="I30" i="56"/>
  <c r="F212" i="56"/>
  <c r="I35" i="56"/>
  <c r="G212" i="56"/>
  <c r="I60" i="56"/>
  <c r="C213" i="56"/>
  <c r="J10" i="56"/>
  <c r="D213" i="56"/>
  <c r="J15" i="56"/>
  <c r="F213" i="56"/>
  <c r="J35" i="56"/>
  <c r="G213" i="56"/>
  <c r="J60" i="56"/>
  <c r="C214" i="56"/>
  <c r="K10" i="56"/>
  <c r="D214" i="56"/>
  <c r="K15" i="56"/>
  <c r="E214" i="56"/>
  <c r="K30" i="56"/>
  <c r="F214" i="56"/>
  <c r="K35" i="56"/>
  <c r="G214" i="56"/>
  <c r="K60" i="56"/>
  <c r="C215" i="56"/>
  <c r="I11" i="56"/>
  <c r="D215" i="56"/>
  <c r="I16" i="56"/>
  <c r="E215" i="56"/>
  <c r="I31" i="56"/>
  <c r="F215" i="56"/>
  <c r="I36" i="56"/>
  <c r="G215" i="56"/>
  <c r="I61" i="56"/>
  <c r="C216" i="56"/>
  <c r="J11" i="56"/>
  <c r="D216" i="56"/>
  <c r="J16" i="56"/>
  <c r="E216" i="56"/>
  <c r="J31" i="56"/>
  <c r="F216" i="56"/>
  <c r="J36" i="56"/>
  <c r="G216" i="56"/>
  <c r="J61" i="56"/>
  <c r="C217" i="56"/>
  <c r="K11" i="56"/>
  <c r="D217" i="56"/>
  <c r="K16" i="56"/>
  <c r="E217" i="56"/>
  <c r="K31" i="56"/>
  <c r="F217" i="56"/>
  <c r="K36" i="56"/>
  <c r="G217" i="56"/>
  <c r="K61" i="56"/>
  <c r="C218" i="56"/>
  <c r="I12" i="56"/>
  <c r="D218" i="56"/>
  <c r="I17" i="56"/>
  <c r="E218" i="56"/>
  <c r="I32" i="56"/>
  <c r="F218" i="56"/>
  <c r="I37" i="56"/>
  <c r="C219" i="56"/>
  <c r="J12" i="56"/>
  <c r="D219" i="56"/>
  <c r="J17" i="56"/>
  <c r="E219" i="56"/>
  <c r="J32" i="56"/>
  <c r="F219" i="56"/>
  <c r="J37" i="56"/>
  <c r="G219" i="56"/>
  <c r="J62" i="56"/>
  <c r="C220" i="56"/>
  <c r="K12" i="56"/>
  <c r="D220" i="56"/>
  <c r="K17" i="56"/>
  <c r="E220" i="56"/>
  <c r="K32" i="56"/>
  <c r="F220" i="56"/>
  <c r="K37" i="56"/>
  <c r="G220" i="56"/>
  <c r="K62" i="56"/>
  <c r="C221" i="56"/>
  <c r="I13" i="56"/>
  <c r="D221" i="56"/>
  <c r="I18" i="56"/>
  <c r="E221" i="56"/>
  <c r="I33" i="56"/>
  <c r="F221" i="56"/>
  <c r="I38" i="56"/>
  <c r="G221" i="56"/>
  <c r="I63" i="56"/>
  <c r="C222" i="56"/>
  <c r="J13" i="56"/>
  <c r="D222" i="56"/>
  <c r="J18" i="56"/>
  <c r="E222" i="56"/>
  <c r="J33" i="56"/>
  <c r="F222" i="56"/>
  <c r="J38" i="56"/>
  <c r="G222" i="56"/>
  <c r="J63" i="56"/>
  <c r="C223" i="56"/>
  <c r="K13" i="56"/>
  <c r="D223" i="56"/>
  <c r="K18" i="56"/>
  <c r="E223" i="56"/>
  <c r="K33" i="56"/>
  <c r="F223" i="56"/>
  <c r="K38" i="56"/>
  <c r="G223" i="56"/>
  <c r="K63" i="56"/>
  <c r="C224" i="56"/>
  <c r="I14" i="56"/>
  <c r="D224" i="56"/>
  <c r="I19" i="56"/>
  <c r="E224" i="56"/>
  <c r="I34" i="56"/>
  <c r="F224" i="56"/>
  <c r="I39" i="56"/>
  <c r="G224" i="56"/>
  <c r="I64" i="56"/>
  <c r="C225" i="56"/>
  <c r="J14" i="56"/>
  <c r="D225" i="56"/>
  <c r="J19" i="56"/>
  <c r="E225" i="56"/>
  <c r="J34" i="56"/>
  <c r="F225" i="56"/>
  <c r="J39" i="56"/>
  <c r="G225" i="56"/>
  <c r="J64" i="56"/>
  <c r="C226" i="56"/>
  <c r="K14" i="56"/>
  <c r="D226" i="56"/>
  <c r="K19" i="56"/>
  <c r="E226" i="56"/>
  <c r="K34" i="56"/>
  <c r="F226" i="56"/>
  <c r="K39" i="56"/>
  <c r="G226" i="56"/>
  <c r="K64" i="56"/>
  <c r="D227" i="56"/>
  <c r="I20" i="56"/>
  <c r="F227" i="56"/>
  <c r="I40" i="56"/>
  <c r="D228" i="56"/>
  <c r="J20" i="56"/>
  <c r="F228" i="56"/>
  <c r="J40" i="56"/>
  <c r="D229" i="56"/>
  <c r="K20" i="56"/>
  <c r="F229" i="56"/>
  <c r="K40" i="56"/>
  <c r="D230" i="56"/>
  <c r="I21" i="56"/>
  <c r="F230" i="56"/>
  <c r="I41" i="56"/>
  <c r="D231" i="56"/>
  <c r="J21" i="56"/>
  <c r="F231" i="56"/>
  <c r="J41" i="56"/>
  <c r="D232" i="56"/>
  <c r="K21" i="56"/>
  <c r="D233" i="56"/>
  <c r="I22" i="56"/>
  <c r="F233" i="56"/>
  <c r="I42" i="56"/>
  <c r="D234" i="56"/>
  <c r="J22" i="56"/>
  <c r="F234" i="56"/>
  <c r="J42" i="56"/>
  <c r="D235" i="56"/>
  <c r="K22" i="56"/>
  <c r="F235" i="56"/>
  <c r="K42" i="56"/>
  <c r="D236" i="56"/>
  <c r="I23" i="56"/>
  <c r="F236" i="56"/>
  <c r="I43" i="56"/>
  <c r="D237" i="56"/>
  <c r="J23" i="56"/>
  <c r="F237" i="56"/>
  <c r="J43" i="56"/>
  <c r="D238" i="56"/>
  <c r="K23" i="56"/>
  <c r="D239" i="56"/>
  <c r="I24" i="56"/>
  <c r="F239" i="56"/>
  <c r="I44" i="56"/>
  <c r="D240" i="56"/>
  <c r="J24" i="56"/>
  <c r="F240" i="56"/>
  <c r="J44" i="56"/>
  <c r="D241" i="56"/>
  <c r="K24" i="56"/>
  <c r="F241" i="56"/>
  <c r="K44" i="56"/>
  <c r="D242" i="56"/>
  <c r="I25" i="56"/>
  <c r="F242" i="56"/>
  <c r="I45" i="56"/>
  <c r="D243" i="56"/>
  <c r="J25" i="56"/>
  <c r="F243" i="56"/>
  <c r="J45" i="56"/>
  <c r="D244" i="56"/>
  <c r="K25" i="56"/>
  <c r="F244" i="56"/>
  <c r="K45" i="56"/>
  <c r="D245" i="56"/>
  <c r="I26" i="56"/>
  <c r="F245" i="56"/>
  <c r="I46" i="56"/>
  <c r="D246" i="56"/>
  <c r="J26" i="56"/>
  <c r="F246" i="56"/>
  <c r="J46" i="56"/>
  <c r="D247" i="56"/>
  <c r="K26" i="56"/>
  <c r="F247" i="56"/>
  <c r="K46" i="56"/>
  <c r="D248" i="56"/>
  <c r="I27" i="56"/>
  <c r="F248" i="56"/>
  <c r="I47" i="56"/>
  <c r="D249" i="56"/>
  <c r="J27" i="56"/>
  <c r="F249" i="56"/>
  <c r="J47" i="56"/>
  <c r="D250" i="56"/>
  <c r="K27" i="56"/>
  <c r="F250" i="56"/>
  <c r="K47" i="56"/>
  <c r="D251" i="56"/>
  <c r="I28" i="56"/>
  <c r="F251" i="56"/>
  <c r="I48" i="56"/>
  <c r="D252" i="56"/>
  <c r="J28" i="56"/>
  <c r="F252" i="56"/>
  <c r="J48" i="56"/>
  <c r="D253" i="56"/>
  <c r="K28" i="56"/>
  <c r="F253" i="56"/>
  <c r="K48" i="56"/>
  <c r="D254" i="56"/>
  <c r="I29" i="56"/>
  <c r="F254" i="56"/>
  <c r="I49" i="56"/>
  <c r="D255" i="56"/>
  <c r="J29" i="56"/>
  <c r="F255" i="56"/>
  <c r="J49" i="56"/>
  <c r="D256" i="56"/>
  <c r="K29" i="56"/>
  <c r="F256" i="56"/>
  <c r="K49" i="56"/>
  <c r="F257" i="56"/>
  <c r="I50" i="56"/>
  <c r="F258" i="56"/>
  <c r="J50" i="56"/>
  <c r="F259" i="56"/>
  <c r="K50" i="56"/>
  <c r="F260" i="56"/>
  <c r="I51" i="56"/>
  <c r="F261" i="56"/>
  <c r="J51" i="56"/>
  <c r="F262" i="56"/>
  <c r="K51" i="56"/>
  <c r="F263" i="56"/>
  <c r="I52" i="56"/>
  <c r="F264" i="56"/>
  <c r="J52" i="56"/>
  <c r="F265" i="56"/>
  <c r="K52" i="56"/>
  <c r="F266" i="56"/>
  <c r="I53" i="56"/>
  <c r="F267" i="56"/>
  <c r="J53" i="56"/>
  <c r="F268" i="56"/>
  <c r="K53" i="56"/>
  <c r="F270" i="56"/>
  <c r="J54" i="56"/>
  <c r="F271" i="56"/>
  <c r="K54" i="56"/>
  <c r="F272" i="56"/>
  <c r="I55" i="56"/>
  <c r="F273" i="56"/>
  <c r="J55" i="56"/>
  <c r="F274" i="56"/>
  <c r="K55" i="56"/>
  <c r="F275" i="56"/>
  <c r="I56" i="56"/>
  <c r="F276" i="56"/>
  <c r="J56" i="56"/>
  <c r="F277" i="56"/>
  <c r="K56" i="56"/>
  <c r="F278" i="56"/>
  <c r="I57" i="56"/>
  <c r="F279" i="56"/>
  <c r="J57" i="56"/>
  <c r="F280" i="56"/>
  <c r="K57" i="56"/>
  <c r="F281" i="56"/>
  <c r="I58" i="56"/>
  <c r="F282" i="56"/>
  <c r="J58" i="56"/>
  <c r="F283" i="56"/>
  <c r="K58" i="56"/>
  <c r="F284" i="56"/>
  <c r="I59" i="56"/>
  <c r="F285" i="56"/>
  <c r="J59" i="56"/>
  <c r="F286" i="56"/>
  <c r="K59" i="56"/>
  <c r="B287" i="56"/>
  <c r="L10" i="56"/>
  <c r="D2" i="54"/>
  <c r="D4" i="54"/>
  <c r="D5" i="54"/>
  <c r="D6" i="54"/>
  <c r="F6" i="54"/>
  <c r="C10" i="54"/>
  <c r="C224" i="54"/>
  <c r="I14" i="54"/>
  <c r="D135" i="54"/>
  <c r="H15" i="54"/>
  <c r="D171" i="54"/>
  <c r="H27" i="54"/>
  <c r="E133" i="54"/>
  <c r="F30" i="54"/>
  <c r="E138" i="54"/>
  <c r="H31" i="54"/>
  <c r="E219" i="54"/>
  <c r="J32" i="54"/>
  <c r="F135" i="54"/>
  <c r="H35" i="54"/>
  <c r="F147" i="54"/>
  <c r="H39" i="54"/>
  <c r="F226" i="54"/>
  <c r="K39" i="54"/>
  <c r="F233" i="54"/>
  <c r="I42" i="54"/>
  <c r="F159" i="54"/>
  <c r="H43" i="54"/>
  <c r="G213" i="54"/>
  <c r="J60" i="54"/>
  <c r="G225" i="54"/>
  <c r="J64" i="54"/>
  <c r="C133" i="54"/>
  <c r="F10" i="54"/>
  <c r="D133" i="54"/>
  <c r="F15" i="54"/>
  <c r="F133" i="54"/>
  <c r="F35" i="54"/>
  <c r="G133" i="54"/>
  <c r="F60" i="54"/>
  <c r="C134" i="54"/>
  <c r="G10" i="54"/>
  <c r="D134" i="54"/>
  <c r="G15" i="54"/>
  <c r="E134" i="54"/>
  <c r="G30" i="54"/>
  <c r="F134" i="54"/>
  <c r="G35" i="54"/>
  <c r="G134" i="54"/>
  <c r="G60" i="54"/>
  <c r="C135" i="54"/>
  <c r="H10" i="54"/>
  <c r="E135" i="54"/>
  <c r="H30" i="54"/>
  <c r="G135" i="54"/>
  <c r="H60" i="54"/>
  <c r="C136" i="54"/>
  <c r="F11" i="54"/>
  <c r="D136" i="54"/>
  <c r="F16" i="54"/>
  <c r="E136" i="54"/>
  <c r="F31" i="54"/>
  <c r="F136" i="54"/>
  <c r="F36" i="54"/>
  <c r="G136" i="54"/>
  <c r="F61" i="54"/>
  <c r="C137" i="54"/>
  <c r="G11" i="54"/>
  <c r="D137" i="54"/>
  <c r="G16" i="54"/>
  <c r="E137" i="54"/>
  <c r="G31" i="54"/>
  <c r="F137" i="54"/>
  <c r="G36" i="54"/>
  <c r="G137" i="54"/>
  <c r="G61" i="54"/>
  <c r="C138" i="54"/>
  <c r="H11" i="54"/>
  <c r="D138" i="54"/>
  <c r="H16" i="54"/>
  <c r="F138" i="54"/>
  <c r="H36" i="54"/>
  <c r="G138" i="54"/>
  <c r="H61" i="54"/>
  <c r="C139" i="54"/>
  <c r="F12" i="54"/>
  <c r="D139" i="54"/>
  <c r="F17" i="54"/>
  <c r="E139" i="54"/>
  <c r="F32" i="54"/>
  <c r="F139" i="54"/>
  <c r="F37" i="54"/>
  <c r="G139" i="54"/>
  <c r="F62" i="54"/>
  <c r="C140" i="54"/>
  <c r="G12" i="54"/>
  <c r="D140" i="54"/>
  <c r="G17" i="54"/>
  <c r="E140" i="54"/>
  <c r="G32" i="54"/>
  <c r="F140" i="54"/>
  <c r="G37" i="54"/>
  <c r="G140" i="54"/>
  <c r="G62" i="54"/>
  <c r="C141" i="54"/>
  <c r="H12" i="54"/>
  <c r="D141" i="54"/>
  <c r="H17" i="54"/>
  <c r="E141" i="54"/>
  <c r="H32" i="54"/>
  <c r="F141" i="54"/>
  <c r="H37" i="54"/>
  <c r="G141" i="54"/>
  <c r="H62" i="54"/>
  <c r="C142" i="54"/>
  <c r="F13" i="54"/>
  <c r="D142" i="54"/>
  <c r="F18" i="54"/>
  <c r="E142" i="54"/>
  <c r="F33" i="54"/>
  <c r="F142" i="54"/>
  <c r="F38" i="54"/>
  <c r="G142" i="54"/>
  <c r="F63" i="54"/>
  <c r="C143" i="54"/>
  <c r="G13" i="54"/>
  <c r="D143" i="54"/>
  <c r="G18" i="54"/>
  <c r="E143" i="54"/>
  <c r="G33" i="54"/>
  <c r="F143" i="54"/>
  <c r="G38" i="54"/>
  <c r="G143" i="54"/>
  <c r="G63" i="54"/>
  <c r="C144" i="54"/>
  <c r="H13" i="54"/>
  <c r="D144" i="54"/>
  <c r="H18" i="54"/>
  <c r="E144" i="54"/>
  <c r="H33" i="54"/>
  <c r="F144" i="54"/>
  <c r="H38" i="54"/>
  <c r="G144" i="54"/>
  <c r="H63" i="54"/>
  <c r="C145" i="54"/>
  <c r="F14" i="54"/>
  <c r="D145" i="54"/>
  <c r="F19" i="54"/>
  <c r="E145" i="54"/>
  <c r="F34" i="54"/>
  <c r="F145" i="54"/>
  <c r="F39" i="54"/>
  <c r="G145" i="54"/>
  <c r="F64" i="54"/>
  <c r="C146" i="54"/>
  <c r="G14" i="54"/>
  <c r="D146" i="54"/>
  <c r="G19" i="54"/>
  <c r="E146" i="54"/>
  <c r="G34" i="54"/>
  <c r="F146" i="54"/>
  <c r="G39" i="54"/>
  <c r="G146" i="54"/>
  <c r="G64" i="54"/>
  <c r="C147" i="54"/>
  <c r="H14" i="54"/>
  <c r="D147" i="54"/>
  <c r="H19" i="54"/>
  <c r="E147" i="54"/>
  <c r="H34" i="54"/>
  <c r="G147" i="54"/>
  <c r="H64" i="54"/>
  <c r="D148" i="54"/>
  <c r="F20" i="54"/>
  <c r="F148" i="54"/>
  <c r="F40" i="54"/>
  <c r="D149" i="54"/>
  <c r="G20" i="54"/>
  <c r="F149" i="54"/>
  <c r="G40" i="54"/>
  <c r="D150" i="54"/>
  <c r="H20" i="54"/>
  <c r="F150" i="54"/>
  <c r="H40" i="54"/>
  <c r="D151" i="54"/>
  <c r="F21" i="54"/>
  <c r="F151" i="54"/>
  <c r="F41" i="54"/>
  <c r="D152" i="54"/>
  <c r="G21" i="54"/>
  <c r="F152" i="54"/>
  <c r="G41" i="54"/>
  <c r="D153" i="54"/>
  <c r="H21" i="54"/>
  <c r="F153" i="54"/>
  <c r="H41" i="54"/>
  <c r="D154" i="54"/>
  <c r="F22" i="54"/>
  <c r="F154" i="54"/>
  <c r="F42" i="54"/>
  <c r="D155" i="54"/>
  <c r="G22" i="54"/>
  <c r="F155" i="54"/>
  <c r="G42" i="54"/>
  <c r="D156" i="54"/>
  <c r="H22" i="54"/>
  <c r="F156" i="54"/>
  <c r="H42" i="54"/>
  <c r="D157" i="54"/>
  <c r="F23" i="54"/>
  <c r="F157" i="54"/>
  <c r="F43" i="54"/>
  <c r="D158" i="54"/>
  <c r="G23" i="54"/>
  <c r="F158" i="54"/>
  <c r="G43" i="54"/>
  <c r="D159" i="54"/>
  <c r="H23" i="54"/>
  <c r="D160" i="54"/>
  <c r="F24" i="54"/>
  <c r="F160" i="54"/>
  <c r="F44" i="54"/>
  <c r="D161" i="54"/>
  <c r="G24" i="54"/>
  <c r="F161" i="54"/>
  <c r="G44" i="54"/>
  <c r="D162" i="54"/>
  <c r="H24" i="54"/>
  <c r="F162" i="54"/>
  <c r="H44" i="54"/>
  <c r="D163" i="54"/>
  <c r="F25" i="54"/>
  <c r="F163" i="54"/>
  <c r="F45" i="54"/>
  <c r="D164" i="54"/>
  <c r="G25" i="54"/>
  <c r="F164" i="54"/>
  <c r="G45" i="54"/>
  <c r="D165" i="54"/>
  <c r="H25" i="54"/>
  <c r="F165" i="54"/>
  <c r="H45" i="54"/>
  <c r="D166" i="54"/>
  <c r="F26" i="54"/>
  <c r="F166" i="54"/>
  <c r="F46" i="54"/>
  <c r="D167" i="54"/>
  <c r="G26" i="54"/>
  <c r="F167" i="54"/>
  <c r="G46" i="54"/>
  <c r="D168" i="54"/>
  <c r="H26" i="54"/>
  <c r="F168" i="54"/>
  <c r="H46" i="54"/>
  <c r="D169" i="54"/>
  <c r="F27" i="54"/>
  <c r="F169" i="54"/>
  <c r="F47" i="54"/>
  <c r="D170" i="54"/>
  <c r="G27" i="54"/>
  <c r="F170" i="54"/>
  <c r="G47" i="54"/>
  <c r="F171" i="54"/>
  <c r="H47" i="54"/>
  <c r="D172" i="54"/>
  <c r="F28" i="54"/>
  <c r="F172" i="54"/>
  <c r="F48" i="54"/>
  <c r="D173" i="54"/>
  <c r="G28" i="54"/>
  <c r="F173" i="54"/>
  <c r="G48" i="54"/>
  <c r="D174" i="54"/>
  <c r="H28" i="54"/>
  <c r="F174" i="54"/>
  <c r="H48" i="54"/>
  <c r="D175" i="54"/>
  <c r="F29" i="54"/>
  <c r="F175" i="54"/>
  <c r="F49" i="54"/>
  <c r="D176" i="54"/>
  <c r="G29" i="54"/>
  <c r="F176" i="54"/>
  <c r="G49" i="54"/>
  <c r="D177" i="54"/>
  <c r="H29" i="54"/>
  <c r="F177" i="54"/>
  <c r="H49" i="54"/>
  <c r="F178" i="54"/>
  <c r="F50" i="54"/>
  <c r="F179" i="54"/>
  <c r="G50" i="54"/>
  <c r="F180" i="54"/>
  <c r="H50" i="54"/>
  <c r="F181" i="54"/>
  <c r="F51" i="54"/>
  <c r="F182" i="54"/>
  <c r="G51" i="54"/>
  <c r="F183" i="54"/>
  <c r="H51" i="54"/>
  <c r="F184" i="54"/>
  <c r="F52" i="54"/>
  <c r="F185" i="54"/>
  <c r="G52" i="54"/>
  <c r="F186" i="54"/>
  <c r="H52" i="54"/>
  <c r="F187" i="54"/>
  <c r="F53" i="54"/>
  <c r="F188" i="54"/>
  <c r="G53" i="54"/>
  <c r="F189" i="54"/>
  <c r="H53" i="54"/>
  <c r="F190" i="54"/>
  <c r="F54" i="54"/>
  <c r="F191" i="54"/>
  <c r="G54" i="54"/>
  <c r="F192" i="54"/>
  <c r="H54" i="54"/>
  <c r="F193" i="54"/>
  <c r="F55" i="54"/>
  <c r="F194" i="54"/>
  <c r="G55" i="54"/>
  <c r="F195" i="54"/>
  <c r="H55" i="54"/>
  <c r="F196" i="54"/>
  <c r="F56" i="54"/>
  <c r="F197" i="54"/>
  <c r="G56" i="54"/>
  <c r="F198" i="54"/>
  <c r="H56" i="54"/>
  <c r="F199" i="54"/>
  <c r="F57" i="54"/>
  <c r="F200" i="54"/>
  <c r="G57" i="54"/>
  <c r="F201" i="54"/>
  <c r="H57" i="54"/>
  <c r="F202" i="54"/>
  <c r="F58" i="54"/>
  <c r="F203" i="54"/>
  <c r="G58" i="54"/>
  <c r="F204" i="54"/>
  <c r="H58" i="54"/>
  <c r="F205" i="54"/>
  <c r="F59" i="54"/>
  <c r="F206" i="54"/>
  <c r="G59" i="54"/>
  <c r="F207" i="54"/>
  <c r="H59" i="54"/>
  <c r="C212" i="54"/>
  <c r="I10" i="54"/>
  <c r="D212" i="54"/>
  <c r="I15" i="54"/>
  <c r="E212" i="54"/>
  <c r="I30" i="54"/>
  <c r="F212" i="54"/>
  <c r="I35" i="54"/>
  <c r="G212" i="54"/>
  <c r="I60" i="54"/>
  <c r="C213" i="54"/>
  <c r="J10" i="54"/>
  <c r="D213" i="54"/>
  <c r="J15" i="54"/>
  <c r="E213" i="54"/>
  <c r="J30" i="54"/>
  <c r="F213" i="54"/>
  <c r="J35" i="54"/>
  <c r="C214" i="54"/>
  <c r="K10" i="54"/>
  <c r="D214" i="54"/>
  <c r="K15" i="54"/>
  <c r="E214" i="54"/>
  <c r="K30" i="54"/>
  <c r="F214" i="54"/>
  <c r="K35" i="54"/>
  <c r="G214" i="54"/>
  <c r="K60" i="54"/>
  <c r="C215" i="54"/>
  <c r="I11" i="54"/>
  <c r="D215" i="54"/>
  <c r="I16" i="54"/>
  <c r="E215" i="54"/>
  <c r="I31" i="54"/>
  <c r="F215" i="54"/>
  <c r="I36" i="54"/>
  <c r="G215" i="54"/>
  <c r="I61" i="54"/>
  <c r="C216" i="54"/>
  <c r="J11" i="54"/>
  <c r="D216" i="54"/>
  <c r="J16" i="54"/>
  <c r="E216" i="54"/>
  <c r="J31" i="54"/>
  <c r="F216" i="54"/>
  <c r="J36" i="54"/>
  <c r="G216" i="54"/>
  <c r="J61" i="54"/>
  <c r="C217" i="54"/>
  <c r="K11" i="54"/>
  <c r="D217" i="54"/>
  <c r="K16" i="54"/>
  <c r="E217" i="54"/>
  <c r="K31" i="54"/>
  <c r="F217" i="54"/>
  <c r="K36" i="54"/>
  <c r="G217" i="54"/>
  <c r="K61" i="54"/>
  <c r="C218" i="54"/>
  <c r="I12" i="54"/>
  <c r="D218" i="54"/>
  <c r="I17" i="54"/>
  <c r="E218" i="54"/>
  <c r="I32" i="54"/>
  <c r="F218" i="54"/>
  <c r="I37" i="54"/>
  <c r="G218" i="54"/>
  <c r="I62" i="54"/>
  <c r="C219" i="54"/>
  <c r="J12" i="54"/>
  <c r="D219" i="54"/>
  <c r="J17" i="54"/>
  <c r="F219" i="54"/>
  <c r="J37" i="54"/>
  <c r="G219" i="54"/>
  <c r="J62" i="54"/>
  <c r="C220" i="54"/>
  <c r="K12" i="54"/>
  <c r="D220" i="54"/>
  <c r="K17" i="54"/>
  <c r="E220" i="54"/>
  <c r="K32" i="54"/>
  <c r="F220" i="54"/>
  <c r="K37" i="54"/>
  <c r="G220" i="54"/>
  <c r="K62" i="54"/>
  <c r="C221" i="54"/>
  <c r="I13" i="54"/>
  <c r="D221" i="54"/>
  <c r="I18" i="54"/>
  <c r="E221" i="54"/>
  <c r="I33" i="54"/>
  <c r="F221" i="54"/>
  <c r="I38" i="54"/>
  <c r="G221" i="54"/>
  <c r="I63" i="54"/>
  <c r="C222" i="54"/>
  <c r="J13" i="54"/>
  <c r="D222" i="54"/>
  <c r="J18" i="54"/>
  <c r="E222" i="54"/>
  <c r="J33" i="54"/>
  <c r="F222" i="54"/>
  <c r="J38" i="54"/>
  <c r="G222" i="54"/>
  <c r="J63" i="54"/>
  <c r="C223" i="54"/>
  <c r="K13" i="54"/>
  <c r="D223" i="54"/>
  <c r="K18" i="54"/>
  <c r="E223" i="54"/>
  <c r="K33" i="54"/>
  <c r="F223" i="54"/>
  <c r="K38" i="54"/>
  <c r="G223" i="54"/>
  <c r="K63" i="54"/>
  <c r="D224" i="54"/>
  <c r="I19" i="54"/>
  <c r="E224" i="54"/>
  <c r="I34" i="54"/>
  <c r="F224" i="54"/>
  <c r="I39" i="54"/>
  <c r="G224" i="54"/>
  <c r="I64" i="54"/>
  <c r="C225" i="54"/>
  <c r="J14" i="54"/>
  <c r="D225" i="54"/>
  <c r="J19" i="54"/>
  <c r="E225" i="54"/>
  <c r="J34" i="54"/>
  <c r="F225" i="54"/>
  <c r="J39" i="54"/>
  <c r="C226" i="54"/>
  <c r="K14" i="54"/>
  <c r="D226" i="54"/>
  <c r="K19" i="54"/>
  <c r="E226" i="54"/>
  <c r="K34" i="54"/>
  <c r="G226" i="54"/>
  <c r="K64" i="54"/>
  <c r="D227" i="54"/>
  <c r="I20" i="54"/>
  <c r="F227" i="54"/>
  <c r="I40" i="54"/>
  <c r="D228" i="54"/>
  <c r="J20" i="54"/>
  <c r="F228" i="54"/>
  <c r="J40" i="54"/>
  <c r="D229" i="54"/>
  <c r="K20" i="54"/>
  <c r="F229" i="54"/>
  <c r="K40" i="54"/>
  <c r="D230" i="54"/>
  <c r="I21" i="54"/>
  <c r="F230" i="54"/>
  <c r="I41" i="54"/>
  <c r="D231" i="54"/>
  <c r="J21" i="54"/>
  <c r="F231" i="54"/>
  <c r="J41" i="54"/>
  <c r="D232" i="54"/>
  <c r="K21" i="54"/>
  <c r="F232" i="54"/>
  <c r="K41" i="54"/>
  <c r="D233" i="54"/>
  <c r="I22" i="54"/>
  <c r="D234" i="54"/>
  <c r="J22" i="54"/>
  <c r="F234" i="54"/>
  <c r="J42" i="54"/>
  <c r="D235" i="54"/>
  <c r="K22" i="54"/>
  <c r="F235" i="54"/>
  <c r="K42" i="54"/>
  <c r="D236" i="54"/>
  <c r="I23" i="54"/>
  <c r="F236" i="54"/>
  <c r="I43" i="54"/>
  <c r="D237" i="54"/>
  <c r="J23" i="54"/>
  <c r="F237" i="54"/>
  <c r="J43" i="54"/>
  <c r="D238" i="54"/>
  <c r="K23" i="54"/>
  <c r="F238" i="54"/>
  <c r="K43" i="54"/>
  <c r="D239" i="54"/>
  <c r="I24" i="54"/>
  <c r="F239" i="54"/>
  <c r="I44" i="54"/>
  <c r="D240" i="54"/>
  <c r="J24" i="54"/>
  <c r="F240" i="54"/>
  <c r="J44" i="54"/>
  <c r="D241" i="54"/>
  <c r="K24" i="54"/>
  <c r="F241" i="54"/>
  <c r="K44" i="54"/>
  <c r="D242" i="54"/>
  <c r="I25" i="54"/>
  <c r="F242" i="54"/>
  <c r="I45" i="54"/>
  <c r="D243" i="54"/>
  <c r="J25" i="54"/>
  <c r="F243" i="54"/>
  <c r="J45" i="54"/>
  <c r="D244" i="54"/>
  <c r="K25" i="54"/>
  <c r="F244" i="54"/>
  <c r="K45" i="54"/>
  <c r="D245" i="54"/>
  <c r="I26" i="54"/>
  <c r="F245" i="54"/>
  <c r="I46" i="54"/>
  <c r="D246" i="54"/>
  <c r="J26" i="54"/>
  <c r="F246" i="54"/>
  <c r="J46" i="54"/>
  <c r="D247" i="54"/>
  <c r="K26" i="54"/>
  <c r="F247" i="54"/>
  <c r="K46" i="54"/>
  <c r="D248" i="54"/>
  <c r="I27" i="54"/>
  <c r="F248" i="54"/>
  <c r="I47" i="54"/>
  <c r="D249" i="54"/>
  <c r="J27" i="54"/>
  <c r="F249" i="54"/>
  <c r="J47" i="54"/>
  <c r="D250" i="54"/>
  <c r="K27" i="54"/>
  <c r="F250" i="54"/>
  <c r="K47" i="54"/>
  <c r="D251" i="54"/>
  <c r="I28" i="54"/>
  <c r="F251" i="54"/>
  <c r="I48" i="54"/>
  <c r="D252" i="54"/>
  <c r="J28" i="54"/>
  <c r="F252" i="54"/>
  <c r="J48" i="54"/>
  <c r="D253" i="54"/>
  <c r="K28" i="54"/>
  <c r="F253" i="54"/>
  <c r="K48" i="54"/>
  <c r="D254" i="54"/>
  <c r="I29" i="54"/>
  <c r="F254" i="54"/>
  <c r="I49" i="54"/>
  <c r="D255" i="54"/>
  <c r="J29" i="54"/>
  <c r="F255" i="54"/>
  <c r="J49" i="54"/>
  <c r="D256" i="54"/>
  <c r="K29" i="54"/>
  <c r="F256" i="54"/>
  <c r="K49" i="54"/>
  <c r="F257" i="54"/>
  <c r="I50" i="54"/>
  <c r="F258" i="54"/>
  <c r="J50" i="54"/>
  <c r="F259" i="54"/>
  <c r="K50" i="54"/>
  <c r="F260" i="54"/>
  <c r="I51" i="54"/>
  <c r="F261" i="54"/>
  <c r="J51" i="54"/>
  <c r="F262" i="54"/>
  <c r="K51" i="54"/>
  <c r="F263" i="54"/>
  <c r="I52" i="54"/>
  <c r="F264" i="54"/>
  <c r="J52" i="54"/>
  <c r="F265" i="54"/>
  <c r="K52" i="54"/>
  <c r="F266" i="54"/>
  <c r="I53" i="54"/>
  <c r="F267" i="54"/>
  <c r="J53" i="54"/>
  <c r="F268" i="54"/>
  <c r="K53" i="54"/>
  <c r="F269" i="54"/>
  <c r="I54" i="54"/>
  <c r="F270" i="54"/>
  <c r="J54" i="54"/>
  <c r="F271" i="54"/>
  <c r="K54" i="54"/>
  <c r="F272" i="54"/>
  <c r="I55" i="54"/>
  <c r="F273" i="54"/>
  <c r="J55" i="54"/>
  <c r="F274" i="54"/>
  <c r="K55" i="54"/>
  <c r="F275" i="54"/>
  <c r="I56" i="54"/>
  <c r="F276" i="54"/>
  <c r="J56" i="54"/>
  <c r="F277" i="54"/>
  <c r="K56" i="54"/>
  <c r="F278" i="54"/>
  <c r="I57" i="54"/>
  <c r="F279" i="54"/>
  <c r="J57" i="54"/>
  <c r="F280" i="54"/>
  <c r="K57" i="54"/>
  <c r="F281" i="54"/>
  <c r="I58" i="54"/>
  <c r="F282" i="54"/>
  <c r="J58" i="54"/>
  <c r="F283" i="54"/>
  <c r="K58" i="54"/>
  <c r="F284" i="54"/>
  <c r="I59" i="54"/>
  <c r="F285" i="54"/>
  <c r="J59" i="54"/>
  <c r="F286" i="54"/>
  <c r="K59" i="54"/>
  <c r="B287" i="54"/>
  <c r="L10" i="54"/>
  <c r="D2" i="55"/>
  <c r="D4" i="55"/>
  <c r="D5" i="55"/>
  <c r="D6" i="55"/>
  <c r="F6" i="55"/>
  <c r="C10" i="55"/>
  <c r="C135" i="55"/>
  <c r="H10" i="55"/>
  <c r="C146" i="55"/>
  <c r="G14" i="55"/>
  <c r="C147" i="55"/>
  <c r="H14" i="55"/>
  <c r="D138" i="55"/>
  <c r="H16" i="55"/>
  <c r="D219" i="55"/>
  <c r="J17" i="55"/>
  <c r="D145" i="55"/>
  <c r="F19" i="55"/>
  <c r="D224" i="55"/>
  <c r="I19" i="55"/>
  <c r="D161" i="55"/>
  <c r="G24" i="55"/>
  <c r="D163" i="55"/>
  <c r="F25" i="55"/>
  <c r="D242" i="55"/>
  <c r="I25" i="55"/>
  <c r="D167" i="55"/>
  <c r="G26" i="55"/>
  <c r="D169" i="55"/>
  <c r="F27" i="55"/>
  <c r="D248" i="55"/>
  <c r="I27" i="55"/>
  <c r="D173" i="55"/>
  <c r="G28" i="55"/>
  <c r="D175" i="55"/>
  <c r="F29" i="55"/>
  <c r="D254" i="55"/>
  <c r="I29" i="55"/>
  <c r="E214" i="55"/>
  <c r="K30" i="55"/>
  <c r="E226" i="55"/>
  <c r="K34" i="55"/>
  <c r="F217" i="55"/>
  <c r="K36" i="55"/>
  <c r="F225" i="55"/>
  <c r="J39" i="55"/>
  <c r="F149" i="55"/>
  <c r="G40" i="55"/>
  <c r="F229" i="55"/>
  <c r="K40" i="55"/>
  <c r="F151" i="55"/>
  <c r="F41" i="55"/>
  <c r="F231" i="55"/>
  <c r="J41" i="55"/>
  <c r="F155" i="55"/>
  <c r="G42" i="55"/>
  <c r="F235" i="55"/>
  <c r="K42" i="55"/>
  <c r="F157" i="55"/>
  <c r="F43" i="55"/>
  <c r="F237" i="55"/>
  <c r="J43" i="55"/>
  <c r="F161" i="55"/>
  <c r="G44" i="55"/>
  <c r="F241" i="55"/>
  <c r="K44" i="55"/>
  <c r="F167" i="55"/>
  <c r="G46" i="55"/>
  <c r="F249" i="55"/>
  <c r="J47" i="55"/>
  <c r="F173" i="55"/>
  <c r="G48" i="55"/>
  <c r="F253" i="55"/>
  <c r="K48" i="55"/>
  <c r="F180" i="55"/>
  <c r="H50" i="55"/>
  <c r="F266" i="55"/>
  <c r="I53" i="55"/>
  <c r="F193" i="55"/>
  <c r="F55" i="55"/>
  <c r="F278" i="55"/>
  <c r="I57" i="55"/>
  <c r="F204" i="55"/>
  <c r="H58" i="55"/>
  <c r="G134" i="55"/>
  <c r="G60" i="55"/>
  <c r="G135" i="55"/>
  <c r="H60" i="55"/>
  <c r="G142" i="55"/>
  <c r="F63" i="55"/>
  <c r="G221" i="55"/>
  <c r="I63" i="55"/>
  <c r="C133" i="55"/>
  <c r="F10" i="55"/>
  <c r="D133" i="55"/>
  <c r="F15" i="55"/>
  <c r="E133" i="55"/>
  <c r="F30" i="55"/>
  <c r="F133" i="55"/>
  <c r="F35" i="55"/>
  <c r="G133" i="55"/>
  <c r="F60" i="55"/>
  <c r="C134" i="55"/>
  <c r="G10" i="55"/>
  <c r="D134" i="55"/>
  <c r="G15" i="55"/>
  <c r="E134" i="55"/>
  <c r="G30" i="55"/>
  <c r="F134" i="55"/>
  <c r="G35" i="55"/>
  <c r="D135" i="55"/>
  <c r="H15" i="55"/>
  <c r="E135" i="55"/>
  <c r="H30" i="55"/>
  <c r="F135" i="55"/>
  <c r="H35" i="55"/>
  <c r="C136" i="55"/>
  <c r="F11" i="55"/>
  <c r="D136" i="55"/>
  <c r="F16" i="55"/>
  <c r="E136" i="55"/>
  <c r="F31" i="55"/>
  <c r="F136" i="55"/>
  <c r="F36" i="55"/>
  <c r="G136" i="55"/>
  <c r="F61" i="55"/>
  <c r="C137" i="55"/>
  <c r="G11" i="55"/>
  <c r="D137" i="55"/>
  <c r="G16" i="55"/>
  <c r="E137" i="55"/>
  <c r="G31" i="55"/>
  <c r="F137" i="55"/>
  <c r="G36" i="55"/>
  <c r="G137" i="55"/>
  <c r="G61" i="55"/>
  <c r="C138" i="55"/>
  <c r="H11" i="55"/>
  <c r="E138" i="55"/>
  <c r="H31" i="55"/>
  <c r="F138" i="55"/>
  <c r="H36" i="55"/>
  <c r="G138" i="55"/>
  <c r="H61" i="55"/>
  <c r="C139" i="55"/>
  <c r="F12" i="55"/>
  <c r="D139" i="55"/>
  <c r="F17" i="55"/>
  <c r="E139" i="55"/>
  <c r="F32" i="55"/>
  <c r="F139" i="55"/>
  <c r="F37" i="55"/>
  <c r="G139" i="55"/>
  <c r="F62" i="55"/>
  <c r="C140" i="55"/>
  <c r="G12" i="55"/>
  <c r="D140" i="55"/>
  <c r="G17" i="55"/>
  <c r="E140" i="55"/>
  <c r="G32" i="55"/>
  <c r="F140" i="55"/>
  <c r="G37" i="55"/>
  <c r="G140" i="55"/>
  <c r="G62" i="55"/>
  <c r="C141" i="55"/>
  <c r="H12" i="55"/>
  <c r="D141" i="55"/>
  <c r="H17" i="55"/>
  <c r="E141" i="55"/>
  <c r="H32" i="55"/>
  <c r="F141" i="55"/>
  <c r="H37" i="55"/>
  <c r="G141" i="55"/>
  <c r="H62" i="55"/>
  <c r="C142" i="55"/>
  <c r="F13" i="55"/>
  <c r="D142" i="55"/>
  <c r="F18" i="55"/>
  <c r="E142" i="55"/>
  <c r="F33" i="55"/>
  <c r="F142" i="55"/>
  <c r="F38" i="55"/>
  <c r="C143" i="55"/>
  <c r="G13" i="55"/>
  <c r="D143" i="55"/>
  <c r="G18" i="55"/>
  <c r="E143" i="55"/>
  <c r="G33" i="55"/>
  <c r="F143" i="55"/>
  <c r="G38" i="55"/>
  <c r="G143" i="55"/>
  <c r="G63" i="55"/>
  <c r="C144" i="55"/>
  <c r="H13" i="55"/>
  <c r="D144" i="55"/>
  <c r="H18" i="55"/>
  <c r="E144" i="55"/>
  <c r="H33" i="55"/>
  <c r="F144" i="55"/>
  <c r="H38" i="55"/>
  <c r="G144" i="55"/>
  <c r="H63" i="55"/>
  <c r="C145" i="55"/>
  <c r="F14" i="55"/>
  <c r="E145" i="55"/>
  <c r="F34" i="55"/>
  <c r="F145" i="55"/>
  <c r="F39" i="55"/>
  <c r="G145" i="55"/>
  <c r="F64" i="55"/>
  <c r="D146" i="55"/>
  <c r="G19" i="55"/>
  <c r="E146" i="55"/>
  <c r="G34" i="55"/>
  <c r="F146" i="55"/>
  <c r="G39" i="55"/>
  <c r="G146" i="55"/>
  <c r="G64" i="55"/>
  <c r="D147" i="55"/>
  <c r="H19" i="55"/>
  <c r="E147" i="55"/>
  <c r="H34" i="55"/>
  <c r="F147" i="55"/>
  <c r="H39" i="55"/>
  <c r="G147" i="55"/>
  <c r="H64" i="55"/>
  <c r="D148" i="55"/>
  <c r="F20" i="55"/>
  <c r="F148" i="55"/>
  <c r="F40" i="55"/>
  <c r="D149" i="55"/>
  <c r="G20" i="55"/>
  <c r="D150" i="55"/>
  <c r="H20" i="55"/>
  <c r="F150" i="55"/>
  <c r="H40" i="55"/>
  <c r="D151" i="55"/>
  <c r="F21" i="55"/>
  <c r="D152" i="55"/>
  <c r="G21" i="55"/>
  <c r="F152" i="55"/>
  <c r="G41" i="55"/>
  <c r="D153" i="55"/>
  <c r="H21" i="55"/>
  <c r="F153" i="55"/>
  <c r="H41" i="55"/>
  <c r="D154" i="55"/>
  <c r="F22" i="55"/>
  <c r="F154" i="55"/>
  <c r="F42" i="55"/>
  <c r="D155" i="55"/>
  <c r="G22" i="55"/>
  <c r="D156" i="55"/>
  <c r="H22" i="55"/>
  <c r="F156" i="55"/>
  <c r="H42" i="55"/>
  <c r="D157" i="55"/>
  <c r="F23" i="55"/>
  <c r="D158" i="55"/>
  <c r="G23" i="55"/>
  <c r="F158" i="55"/>
  <c r="G43" i="55"/>
  <c r="D159" i="55"/>
  <c r="H23" i="55"/>
  <c r="F159" i="55"/>
  <c r="H43" i="55"/>
  <c r="D160" i="55"/>
  <c r="F24" i="55"/>
  <c r="F160" i="55"/>
  <c r="F44" i="55"/>
  <c r="D162" i="55"/>
  <c r="H24" i="55"/>
  <c r="F162" i="55"/>
  <c r="H44" i="55"/>
  <c r="F163" i="55"/>
  <c r="F45" i="55"/>
  <c r="D164" i="55"/>
  <c r="G25" i="55"/>
  <c r="F164" i="55"/>
  <c r="G45" i="55"/>
  <c r="D165" i="55"/>
  <c r="H25" i="55"/>
  <c r="F165" i="55"/>
  <c r="H45" i="55"/>
  <c r="D166" i="55"/>
  <c r="F26" i="55"/>
  <c r="F166" i="55"/>
  <c r="F46" i="55"/>
  <c r="D168" i="55"/>
  <c r="H26" i="55"/>
  <c r="F168" i="55"/>
  <c r="H46" i="55"/>
  <c r="F169" i="55"/>
  <c r="F47" i="55"/>
  <c r="D170" i="55"/>
  <c r="G27" i="55"/>
  <c r="F170" i="55"/>
  <c r="G47" i="55"/>
  <c r="D171" i="55"/>
  <c r="H27" i="55"/>
  <c r="F171" i="55"/>
  <c r="H47" i="55"/>
  <c r="D172" i="55"/>
  <c r="F28" i="55"/>
  <c r="F172" i="55"/>
  <c r="F48" i="55"/>
  <c r="D174" i="55"/>
  <c r="H28" i="55"/>
  <c r="F174" i="55"/>
  <c r="H48" i="55"/>
  <c r="F175" i="55"/>
  <c r="F49" i="55"/>
  <c r="D176" i="55"/>
  <c r="G29" i="55"/>
  <c r="F176" i="55"/>
  <c r="G49" i="55"/>
  <c r="D177" i="55"/>
  <c r="H29" i="55"/>
  <c r="F177" i="55"/>
  <c r="H49" i="55"/>
  <c r="F178" i="55"/>
  <c r="F50" i="55"/>
  <c r="F179" i="55"/>
  <c r="G50" i="55"/>
  <c r="F181" i="55"/>
  <c r="F51" i="55"/>
  <c r="F182" i="55"/>
  <c r="G51" i="55"/>
  <c r="F183" i="55"/>
  <c r="H51" i="55"/>
  <c r="F184" i="55"/>
  <c r="F52" i="55"/>
  <c r="F185" i="55"/>
  <c r="G52" i="55"/>
  <c r="F186" i="55"/>
  <c r="H52" i="55"/>
  <c r="F187" i="55"/>
  <c r="F53" i="55"/>
  <c r="F188" i="55"/>
  <c r="G53" i="55"/>
  <c r="F189" i="55"/>
  <c r="H53" i="55"/>
  <c r="F190" i="55"/>
  <c r="F54" i="55"/>
  <c r="F191" i="55"/>
  <c r="G54" i="55"/>
  <c r="F192" i="55"/>
  <c r="H54" i="55"/>
  <c r="F194" i="55"/>
  <c r="G55" i="55"/>
  <c r="F195" i="55"/>
  <c r="H55" i="55"/>
  <c r="F196" i="55"/>
  <c r="F56" i="55"/>
  <c r="F197" i="55"/>
  <c r="G56" i="55"/>
  <c r="F198" i="55"/>
  <c r="H56" i="55"/>
  <c r="F199" i="55"/>
  <c r="F57" i="55"/>
  <c r="F200" i="55"/>
  <c r="G57" i="55"/>
  <c r="F201" i="55"/>
  <c r="H57" i="55"/>
  <c r="F202" i="55"/>
  <c r="F58" i="55"/>
  <c r="F203" i="55"/>
  <c r="G58" i="55"/>
  <c r="F205" i="55"/>
  <c r="F59" i="55"/>
  <c r="F206" i="55"/>
  <c r="G59" i="55"/>
  <c r="F207" i="55"/>
  <c r="H59" i="55"/>
  <c r="C212" i="55"/>
  <c r="I10" i="55"/>
  <c r="D212" i="55"/>
  <c r="I15" i="55"/>
  <c r="E212" i="55"/>
  <c r="I30" i="55"/>
  <c r="F212" i="55"/>
  <c r="I35" i="55"/>
  <c r="G212" i="55"/>
  <c r="I60" i="55"/>
  <c r="C213" i="55"/>
  <c r="J10" i="55"/>
  <c r="D213" i="55"/>
  <c r="J15" i="55"/>
  <c r="E213" i="55"/>
  <c r="J30" i="55"/>
  <c r="F213" i="55"/>
  <c r="J35" i="55"/>
  <c r="G213" i="55"/>
  <c r="J60" i="55"/>
  <c r="C214" i="55"/>
  <c r="K10" i="55"/>
  <c r="D214" i="55"/>
  <c r="K15" i="55"/>
  <c r="F214" i="55"/>
  <c r="K35" i="55"/>
  <c r="G214" i="55"/>
  <c r="K60" i="55"/>
  <c r="C215" i="55"/>
  <c r="I11" i="55"/>
  <c r="D215" i="55"/>
  <c r="I16" i="55"/>
  <c r="E215" i="55"/>
  <c r="I31" i="55"/>
  <c r="F215" i="55"/>
  <c r="I36" i="55"/>
  <c r="G215" i="55"/>
  <c r="I61" i="55"/>
  <c r="C216" i="55"/>
  <c r="J11" i="55"/>
  <c r="D216" i="55"/>
  <c r="J16" i="55"/>
  <c r="E216" i="55"/>
  <c r="J31" i="55"/>
  <c r="F216" i="55"/>
  <c r="J36" i="55"/>
  <c r="G216" i="55"/>
  <c r="J61" i="55"/>
  <c r="C217" i="55"/>
  <c r="K11" i="55"/>
  <c r="D217" i="55"/>
  <c r="K16" i="55"/>
  <c r="E217" i="55"/>
  <c r="K31" i="55"/>
  <c r="G217" i="55"/>
  <c r="K61" i="55"/>
  <c r="C218" i="55"/>
  <c r="I12" i="55"/>
  <c r="D218" i="55"/>
  <c r="I17" i="55"/>
  <c r="E218" i="55"/>
  <c r="I32" i="55"/>
  <c r="F218" i="55"/>
  <c r="I37" i="55"/>
  <c r="G218" i="55"/>
  <c r="I62" i="55"/>
  <c r="C219" i="55"/>
  <c r="J12" i="55"/>
  <c r="E219" i="55"/>
  <c r="J32" i="55"/>
  <c r="F219" i="55"/>
  <c r="J37" i="55"/>
  <c r="G219" i="55"/>
  <c r="J62" i="55"/>
  <c r="C220" i="55"/>
  <c r="K12" i="55"/>
  <c r="D220" i="55"/>
  <c r="K17" i="55"/>
  <c r="E220" i="55"/>
  <c r="K32" i="55"/>
  <c r="F220" i="55"/>
  <c r="K37" i="55"/>
  <c r="G220" i="55"/>
  <c r="K62" i="55"/>
  <c r="C221" i="55"/>
  <c r="I13" i="55"/>
  <c r="D221" i="55"/>
  <c r="I18" i="55"/>
  <c r="E221" i="55"/>
  <c r="I33" i="55"/>
  <c r="F221" i="55"/>
  <c r="I38" i="55"/>
  <c r="C222" i="55"/>
  <c r="J13" i="55"/>
  <c r="D222" i="55"/>
  <c r="J18" i="55"/>
  <c r="E222" i="55"/>
  <c r="J33" i="55"/>
  <c r="F222" i="55"/>
  <c r="J38" i="55"/>
  <c r="G222" i="55"/>
  <c r="J63" i="55"/>
  <c r="C223" i="55"/>
  <c r="K13" i="55"/>
  <c r="D223" i="55"/>
  <c r="K18" i="55"/>
  <c r="E223" i="55"/>
  <c r="K33" i="55"/>
  <c r="F223" i="55"/>
  <c r="K38" i="55"/>
  <c r="G223" i="55"/>
  <c r="K63" i="55"/>
  <c r="C224" i="55"/>
  <c r="I14" i="55"/>
  <c r="E224" i="55"/>
  <c r="I34" i="55"/>
  <c r="F224" i="55"/>
  <c r="I39" i="55"/>
  <c r="G224" i="55"/>
  <c r="I64" i="55"/>
  <c r="C225" i="55"/>
  <c r="J14" i="55"/>
  <c r="D225" i="55"/>
  <c r="J19" i="55"/>
  <c r="E225" i="55"/>
  <c r="J34" i="55"/>
  <c r="G225" i="55"/>
  <c r="J64" i="55"/>
  <c r="C226" i="55"/>
  <c r="K14" i="55"/>
  <c r="D226" i="55"/>
  <c r="K19" i="55"/>
  <c r="F226" i="55"/>
  <c r="K39" i="55"/>
  <c r="G226" i="55"/>
  <c r="K64" i="55"/>
  <c r="D227" i="55"/>
  <c r="I20" i="55"/>
  <c r="F227" i="55"/>
  <c r="I40" i="55"/>
  <c r="D228" i="55"/>
  <c r="J20" i="55"/>
  <c r="F228" i="55"/>
  <c r="J40" i="55"/>
  <c r="D229" i="55"/>
  <c r="K20" i="55"/>
  <c r="D230" i="55"/>
  <c r="I21" i="55"/>
  <c r="F230" i="55"/>
  <c r="I41" i="55"/>
  <c r="D231" i="55"/>
  <c r="J21" i="55"/>
  <c r="D232" i="55"/>
  <c r="K21" i="55"/>
  <c r="F232" i="55"/>
  <c r="K41" i="55"/>
  <c r="D233" i="55"/>
  <c r="I22" i="55"/>
  <c r="F233" i="55"/>
  <c r="I42" i="55"/>
  <c r="D234" i="55"/>
  <c r="J22" i="55"/>
  <c r="F234" i="55"/>
  <c r="J42" i="55"/>
  <c r="D235" i="55"/>
  <c r="K22" i="55"/>
  <c r="D236" i="55"/>
  <c r="I23" i="55"/>
  <c r="F236" i="55"/>
  <c r="I43" i="55"/>
  <c r="D237" i="55"/>
  <c r="J23" i="55"/>
  <c r="D238" i="55"/>
  <c r="K23" i="55"/>
  <c r="F238" i="55"/>
  <c r="K43" i="55"/>
  <c r="D239" i="55"/>
  <c r="I24" i="55"/>
  <c r="F239" i="55"/>
  <c r="I44" i="55"/>
  <c r="D240" i="55"/>
  <c r="J24" i="55"/>
  <c r="F240" i="55"/>
  <c r="J44" i="55"/>
  <c r="D241" i="55"/>
  <c r="K24" i="55"/>
  <c r="F242" i="55"/>
  <c r="I45" i="55"/>
  <c r="D243" i="55"/>
  <c r="J25" i="55"/>
  <c r="F243" i="55"/>
  <c r="J45" i="55"/>
  <c r="D244" i="55"/>
  <c r="K25" i="55"/>
  <c r="F244" i="55"/>
  <c r="K45" i="55"/>
  <c r="D245" i="55"/>
  <c r="I26" i="55"/>
  <c r="F245" i="55"/>
  <c r="I46" i="55"/>
  <c r="D246" i="55"/>
  <c r="J26" i="55"/>
  <c r="F246" i="55"/>
  <c r="J46" i="55"/>
  <c r="D247" i="55"/>
  <c r="K26" i="55"/>
  <c r="F247" i="55"/>
  <c r="K46" i="55"/>
  <c r="F248" i="55"/>
  <c r="I47" i="55"/>
  <c r="D249" i="55"/>
  <c r="J27" i="55"/>
  <c r="D250" i="55"/>
  <c r="K27" i="55"/>
  <c r="F250" i="55"/>
  <c r="K47" i="55"/>
  <c r="D251" i="55"/>
  <c r="I28" i="55"/>
  <c r="F251" i="55"/>
  <c r="I48" i="55"/>
  <c r="D252" i="55"/>
  <c r="J28" i="55"/>
  <c r="F252" i="55"/>
  <c r="J48" i="55"/>
  <c r="D253" i="55"/>
  <c r="K28" i="55"/>
  <c r="F254" i="55"/>
  <c r="I49" i="55"/>
  <c r="D255" i="55"/>
  <c r="J29" i="55"/>
  <c r="F255" i="55"/>
  <c r="J49" i="55"/>
  <c r="D256" i="55"/>
  <c r="K29" i="55"/>
  <c r="F256" i="55"/>
  <c r="K49" i="55"/>
  <c r="F257" i="55"/>
  <c r="I50" i="55"/>
  <c r="F258" i="55"/>
  <c r="J50" i="55"/>
  <c r="F259" i="55"/>
  <c r="K50" i="55"/>
  <c r="F260" i="55"/>
  <c r="I51" i="55"/>
  <c r="F261" i="55"/>
  <c r="J51" i="55"/>
  <c r="F262" i="55"/>
  <c r="K51" i="55"/>
  <c r="F263" i="55"/>
  <c r="I52" i="55"/>
  <c r="F264" i="55"/>
  <c r="J52" i="55"/>
  <c r="F265" i="55"/>
  <c r="K52" i="55"/>
  <c r="F267" i="55"/>
  <c r="J53" i="55"/>
  <c r="F268" i="55"/>
  <c r="K53" i="55"/>
  <c r="F269" i="55"/>
  <c r="I54" i="55"/>
  <c r="F270" i="55"/>
  <c r="J54" i="55"/>
  <c r="F271" i="55"/>
  <c r="K54" i="55"/>
  <c r="F272" i="55"/>
  <c r="I55" i="55"/>
  <c r="F273" i="55"/>
  <c r="J55" i="55"/>
  <c r="F274" i="55"/>
  <c r="K55" i="55"/>
  <c r="F275" i="55"/>
  <c r="I56" i="55"/>
  <c r="F276" i="55"/>
  <c r="J56" i="55"/>
  <c r="F277" i="55"/>
  <c r="K56" i="55"/>
  <c r="F279" i="55"/>
  <c r="J57" i="55"/>
  <c r="F280" i="55"/>
  <c r="K57" i="55"/>
  <c r="F281" i="55"/>
  <c r="I58" i="55"/>
  <c r="F282" i="55"/>
  <c r="J58" i="55"/>
  <c r="F283" i="55"/>
  <c r="K58" i="55"/>
  <c r="F284" i="55"/>
  <c r="I59" i="55"/>
  <c r="F285" i="55"/>
  <c r="J59" i="55"/>
  <c r="F286" i="55"/>
  <c r="K59" i="55"/>
  <c r="B287" i="55"/>
  <c r="L10" i="55"/>
  <c r="D2" i="53"/>
  <c r="D4" i="53"/>
  <c r="D5" i="53"/>
  <c r="D6" i="53"/>
  <c r="F6" i="53"/>
  <c r="C10" i="53"/>
  <c r="C135" i="53"/>
  <c r="H10" i="53"/>
  <c r="C147" i="53"/>
  <c r="H14" i="53"/>
  <c r="D156" i="53"/>
  <c r="H22" i="53"/>
  <c r="D242" i="53"/>
  <c r="I25" i="53"/>
  <c r="D168" i="53"/>
  <c r="H26" i="53"/>
  <c r="D254" i="53"/>
  <c r="I29" i="53"/>
  <c r="E220" i="53"/>
  <c r="K32" i="53"/>
  <c r="F141" i="53"/>
  <c r="H37" i="53"/>
  <c r="F218" i="53"/>
  <c r="I37" i="53"/>
  <c r="F149" i="53"/>
  <c r="G40" i="53"/>
  <c r="F151" i="53"/>
  <c r="F41" i="53"/>
  <c r="F232" i="53"/>
  <c r="K41" i="53"/>
  <c r="F155" i="53"/>
  <c r="G42" i="53"/>
  <c r="F157" i="53"/>
  <c r="F43" i="53"/>
  <c r="F238" i="53"/>
  <c r="K43" i="53"/>
  <c r="F161" i="53"/>
  <c r="G44" i="53"/>
  <c r="F163" i="53"/>
  <c r="F45" i="53"/>
  <c r="F181" i="53"/>
  <c r="F51" i="53"/>
  <c r="F263" i="53"/>
  <c r="I52" i="53"/>
  <c r="F194" i="53"/>
  <c r="G55" i="53"/>
  <c r="F275" i="53"/>
  <c r="I56" i="53"/>
  <c r="G135" i="53"/>
  <c r="H60" i="53"/>
  <c r="G217" i="53"/>
  <c r="K61" i="53"/>
  <c r="G218" i="53"/>
  <c r="I62" i="53"/>
  <c r="G147" i="53"/>
  <c r="H64" i="53"/>
  <c r="C133" i="53"/>
  <c r="F10" i="53"/>
  <c r="D133" i="53"/>
  <c r="F15" i="53"/>
  <c r="E133" i="53"/>
  <c r="F30" i="53"/>
  <c r="F133" i="53"/>
  <c r="F35" i="53"/>
  <c r="G133" i="53"/>
  <c r="F60" i="53"/>
  <c r="C134" i="53"/>
  <c r="G10" i="53"/>
  <c r="D134" i="53"/>
  <c r="G15" i="53"/>
  <c r="E134" i="53"/>
  <c r="G30" i="53"/>
  <c r="F134" i="53"/>
  <c r="G35" i="53"/>
  <c r="G134" i="53"/>
  <c r="G60" i="53"/>
  <c r="D135" i="53"/>
  <c r="H15" i="53"/>
  <c r="E135" i="53"/>
  <c r="H30" i="53"/>
  <c r="F135" i="53"/>
  <c r="H35" i="53"/>
  <c r="C136" i="53"/>
  <c r="F11" i="53"/>
  <c r="D136" i="53"/>
  <c r="F16" i="53"/>
  <c r="E136" i="53"/>
  <c r="F31" i="53"/>
  <c r="F136" i="53"/>
  <c r="F36" i="53"/>
  <c r="G136" i="53"/>
  <c r="F61" i="53"/>
  <c r="C137" i="53"/>
  <c r="G11" i="53"/>
  <c r="D137" i="53"/>
  <c r="G16" i="53"/>
  <c r="E137" i="53"/>
  <c r="G31" i="53"/>
  <c r="F137" i="53"/>
  <c r="G36" i="53"/>
  <c r="G137" i="53"/>
  <c r="G61" i="53"/>
  <c r="C138" i="53"/>
  <c r="H11" i="53"/>
  <c r="D138" i="53"/>
  <c r="H16" i="53"/>
  <c r="E138" i="53"/>
  <c r="H31" i="53"/>
  <c r="F138" i="53"/>
  <c r="H36" i="53"/>
  <c r="G138" i="53"/>
  <c r="H61" i="53"/>
  <c r="C139" i="53"/>
  <c r="F12" i="53"/>
  <c r="D139" i="53"/>
  <c r="F17" i="53"/>
  <c r="E139" i="53"/>
  <c r="F32" i="53"/>
  <c r="F139" i="53"/>
  <c r="F37" i="53"/>
  <c r="G139" i="53"/>
  <c r="F62" i="53"/>
  <c r="C140" i="53"/>
  <c r="G12" i="53"/>
  <c r="D140" i="53"/>
  <c r="G17" i="53"/>
  <c r="E140" i="53"/>
  <c r="G32" i="53"/>
  <c r="F140" i="53"/>
  <c r="G37" i="53"/>
  <c r="G140" i="53"/>
  <c r="G62" i="53"/>
  <c r="C141" i="53"/>
  <c r="H12" i="53"/>
  <c r="D141" i="53"/>
  <c r="H17" i="53"/>
  <c r="E141" i="53"/>
  <c r="H32" i="53"/>
  <c r="G141" i="53"/>
  <c r="H62" i="53"/>
  <c r="C142" i="53"/>
  <c r="F13" i="53"/>
  <c r="D142" i="53"/>
  <c r="F18" i="53"/>
  <c r="E142" i="53"/>
  <c r="F33" i="53"/>
  <c r="F142" i="53"/>
  <c r="F38" i="53"/>
  <c r="G142" i="53"/>
  <c r="F63" i="53"/>
  <c r="C143" i="53"/>
  <c r="G13" i="53"/>
  <c r="D143" i="53"/>
  <c r="G18" i="53"/>
  <c r="E143" i="53"/>
  <c r="G33" i="53"/>
  <c r="F143" i="53"/>
  <c r="G38" i="53"/>
  <c r="G143" i="53"/>
  <c r="G63" i="53"/>
  <c r="C144" i="53"/>
  <c r="H13" i="53"/>
  <c r="D144" i="53"/>
  <c r="H18" i="53"/>
  <c r="E144" i="53"/>
  <c r="H33" i="53"/>
  <c r="F144" i="53"/>
  <c r="H38" i="53"/>
  <c r="G144" i="53"/>
  <c r="H63" i="53"/>
  <c r="C145" i="53"/>
  <c r="F14" i="53"/>
  <c r="D145" i="53"/>
  <c r="F19" i="53"/>
  <c r="E145" i="53"/>
  <c r="F34" i="53"/>
  <c r="F145" i="53"/>
  <c r="F39" i="53"/>
  <c r="G145" i="53"/>
  <c r="F64" i="53"/>
  <c r="C146" i="53"/>
  <c r="G14" i="53"/>
  <c r="D146" i="53"/>
  <c r="G19" i="53"/>
  <c r="E146" i="53"/>
  <c r="G34" i="53"/>
  <c r="F146" i="53"/>
  <c r="G39" i="53"/>
  <c r="G146" i="53"/>
  <c r="G64" i="53"/>
  <c r="D147" i="53"/>
  <c r="H19" i="53"/>
  <c r="E147" i="53"/>
  <c r="H34" i="53"/>
  <c r="F147" i="53"/>
  <c r="H39" i="53"/>
  <c r="D148" i="53"/>
  <c r="F20" i="53"/>
  <c r="F148" i="53"/>
  <c r="F40" i="53"/>
  <c r="D149" i="53"/>
  <c r="G20" i="53"/>
  <c r="D150" i="53"/>
  <c r="H20" i="53"/>
  <c r="F150" i="53"/>
  <c r="H40" i="53"/>
  <c r="D151" i="53"/>
  <c r="F21" i="53"/>
  <c r="D152" i="53"/>
  <c r="G21" i="53"/>
  <c r="F152" i="53"/>
  <c r="G41" i="53"/>
  <c r="D153" i="53"/>
  <c r="H21" i="53"/>
  <c r="F153" i="53"/>
  <c r="H41" i="53"/>
  <c r="D154" i="53"/>
  <c r="F22" i="53"/>
  <c r="F154" i="53"/>
  <c r="F42" i="53"/>
  <c r="D155" i="53"/>
  <c r="G22" i="53"/>
  <c r="F156" i="53"/>
  <c r="H42" i="53"/>
  <c r="D157" i="53"/>
  <c r="F23" i="53"/>
  <c r="D158" i="53"/>
  <c r="G23" i="53"/>
  <c r="F158" i="53"/>
  <c r="G43" i="53"/>
  <c r="D159" i="53"/>
  <c r="H23" i="53"/>
  <c r="F159" i="53"/>
  <c r="H43" i="53"/>
  <c r="D160" i="53"/>
  <c r="F24" i="53"/>
  <c r="F160" i="53"/>
  <c r="F44" i="53"/>
  <c r="D161" i="53"/>
  <c r="G24" i="53"/>
  <c r="D162" i="53"/>
  <c r="H24" i="53"/>
  <c r="F162" i="53"/>
  <c r="H44" i="53"/>
  <c r="D163" i="53"/>
  <c r="F25" i="53"/>
  <c r="D164" i="53"/>
  <c r="G25" i="53"/>
  <c r="F164" i="53"/>
  <c r="G45" i="53"/>
  <c r="D165" i="53"/>
  <c r="H25" i="53"/>
  <c r="F165" i="53"/>
  <c r="H45" i="53"/>
  <c r="D166" i="53"/>
  <c r="F26" i="53"/>
  <c r="F166" i="53"/>
  <c r="F46" i="53"/>
  <c r="D167" i="53"/>
  <c r="G26" i="53"/>
  <c r="F167" i="53"/>
  <c r="G46" i="53"/>
  <c r="F168" i="53"/>
  <c r="H46" i="53"/>
  <c r="D169" i="53"/>
  <c r="F27" i="53"/>
  <c r="F169" i="53"/>
  <c r="F47" i="53"/>
  <c r="D170" i="53"/>
  <c r="G27" i="53"/>
  <c r="F170" i="53"/>
  <c r="G47" i="53"/>
  <c r="D171" i="53"/>
  <c r="H27" i="53"/>
  <c r="F171" i="53"/>
  <c r="H47" i="53"/>
  <c r="D172" i="53"/>
  <c r="F28" i="53"/>
  <c r="F172" i="53"/>
  <c r="F48" i="53"/>
  <c r="D173" i="53"/>
  <c r="G28" i="53"/>
  <c r="F173" i="53"/>
  <c r="G48" i="53"/>
  <c r="D174" i="53"/>
  <c r="H28" i="53"/>
  <c r="F174" i="53"/>
  <c r="H48" i="53"/>
  <c r="D175" i="53"/>
  <c r="F29" i="53"/>
  <c r="F175" i="53"/>
  <c r="F49" i="53"/>
  <c r="D176" i="53"/>
  <c r="G29" i="53"/>
  <c r="F176" i="53"/>
  <c r="G49" i="53"/>
  <c r="D177" i="53"/>
  <c r="H29" i="53"/>
  <c r="F177" i="53"/>
  <c r="H49" i="53"/>
  <c r="F178" i="53"/>
  <c r="F50" i="53"/>
  <c r="F179" i="53"/>
  <c r="G50" i="53"/>
  <c r="F180" i="53"/>
  <c r="H50" i="53"/>
  <c r="F182" i="53"/>
  <c r="G51" i="53"/>
  <c r="F183" i="53"/>
  <c r="H51" i="53"/>
  <c r="F184" i="53"/>
  <c r="F52" i="53"/>
  <c r="F185" i="53"/>
  <c r="G52" i="53"/>
  <c r="F186" i="53"/>
  <c r="H52" i="53"/>
  <c r="F187" i="53"/>
  <c r="F53" i="53"/>
  <c r="F188" i="53"/>
  <c r="G53" i="53"/>
  <c r="F189" i="53"/>
  <c r="H53" i="53"/>
  <c r="F190" i="53"/>
  <c r="F54" i="53"/>
  <c r="F191" i="53"/>
  <c r="G54" i="53"/>
  <c r="F192" i="53"/>
  <c r="H54" i="53"/>
  <c r="F193" i="53"/>
  <c r="F55" i="53"/>
  <c r="F195" i="53"/>
  <c r="H55" i="53"/>
  <c r="F196" i="53"/>
  <c r="F56" i="53"/>
  <c r="F197" i="53"/>
  <c r="G56" i="53"/>
  <c r="F198" i="53"/>
  <c r="H56" i="53"/>
  <c r="F199" i="53"/>
  <c r="F57" i="53"/>
  <c r="F200" i="53"/>
  <c r="G57" i="53"/>
  <c r="F201" i="53"/>
  <c r="H57" i="53"/>
  <c r="F202" i="53"/>
  <c r="F58" i="53"/>
  <c r="F203" i="53"/>
  <c r="G58" i="53"/>
  <c r="F204" i="53"/>
  <c r="H58" i="53"/>
  <c r="F205" i="53"/>
  <c r="F59" i="53"/>
  <c r="F206" i="53"/>
  <c r="G59" i="53"/>
  <c r="F207" i="53"/>
  <c r="H59" i="53"/>
  <c r="C212" i="53"/>
  <c r="I10" i="53"/>
  <c r="D212" i="53"/>
  <c r="I15" i="53"/>
  <c r="E212" i="53"/>
  <c r="I30" i="53"/>
  <c r="F212" i="53"/>
  <c r="I35" i="53"/>
  <c r="G212" i="53"/>
  <c r="I60" i="53"/>
  <c r="C213" i="53"/>
  <c r="J10" i="53"/>
  <c r="D213" i="53"/>
  <c r="J15" i="53"/>
  <c r="E213" i="53"/>
  <c r="J30" i="53"/>
  <c r="F213" i="53"/>
  <c r="J35" i="53"/>
  <c r="G213" i="53"/>
  <c r="J60" i="53"/>
  <c r="C214" i="53"/>
  <c r="K10" i="53"/>
  <c r="D214" i="53"/>
  <c r="K15" i="53"/>
  <c r="E214" i="53"/>
  <c r="K30" i="53"/>
  <c r="F214" i="53"/>
  <c r="K35" i="53"/>
  <c r="G214" i="53"/>
  <c r="K60" i="53"/>
  <c r="C215" i="53"/>
  <c r="I11" i="53"/>
  <c r="D215" i="53"/>
  <c r="I16" i="53"/>
  <c r="E215" i="53"/>
  <c r="I31" i="53"/>
  <c r="F215" i="53"/>
  <c r="I36" i="53"/>
  <c r="G215" i="53"/>
  <c r="I61" i="53"/>
  <c r="C216" i="53"/>
  <c r="J11" i="53"/>
  <c r="D216" i="53"/>
  <c r="J16" i="53"/>
  <c r="E216" i="53"/>
  <c r="J31" i="53"/>
  <c r="F216" i="53"/>
  <c r="J36" i="53"/>
  <c r="G216" i="53"/>
  <c r="J61" i="53"/>
  <c r="C217" i="53"/>
  <c r="K11" i="53"/>
  <c r="D217" i="53"/>
  <c r="K16" i="53"/>
  <c r="E217" i="53"/>
  <c r="K31" i="53"/>
  <c r="F217" i="53"/>
  <c r="K36" i="53"/>
  <c r="C218" i="53"/>
  <c r="I12" i="53"/>
  <c r="D218" i="53"/>
  <c r="I17" i="53"/>
  <c r="E218" i="53"/>
  <c r="I32" i="53"/>
  <c r="C219" i="53"/>
  <c r="J12" i="53"/>
  <c r="D219" i="53"/>
  <c r="J17" i="53"/>
  <c r="E219" i="53"/>
  <c r="J32" i="53"/>
  <c r="F219" i="53"/>
  <c r="J37" i="53"/>
  <c r="G219" i="53"/>
  <c r="J62" i="53"/>
  <c r="C220" i="53"/>
  <c r="K12" i="53"/>
  <c r="D220" i="53"/>
  <c r="K17" i="53"/>
  <c r="F220" i="53"/>
  <c r="K37" i="53"/>
  <c r="G220" i="53"/>
  <c r="K62" i="53"/>
  <c r="C221" i="53"/>
  <c r="I13" i="53"/>
  <c r="D221" i="53"/>
  <c r="I18" i="53"/>
  <c r="E221" i="53"/>
  <c r="I33" i="53"/>
  <c r="F221" i="53"/>
  <c r="I38" i="53"/>
  <c r="G221" i="53"/>
  <c r="I63" i="53"/>
  <c r="C222" i="53"/>
  <c r="J13" i="53"/>
  <c r="D222" i="53"/>
  <c r="J18" i="53"/>
  <c r="E222" i="53"/>
  <c r="J33" i="53"/>
  <c r="F222" i="53"/>
  <c r="J38" i="53"/>
  <c r="G222" i="53"/>
  <c r="J63" i="53"/>
  <c r="C223" i="53"/>
  <c r="K13" i="53"/>
  <c r="D223" i="53"/>
  <c r="K18" i="53"/>
  <c r="E223" i="53"/>
  <c r="K33" i="53"/>
  <c r="F223" i="53"/>
  <c r="K38" i="53"/>
  <c r="G223" i="53"/>
  <c r="K63" i="53"/>
  <c r="C224" i="53"/>
  <c r="I14" i="53"/>
  <c r="D224" i="53"/>
  <c r="I19" i="53"/>
  <c r="E224" i="53"/>
  <c r="I34" i="53"/>
  <c r="F224" i="53"/>
  <c r="I39" i="53"/>
  <c r="G224" i="53"/>
  <c r="I64" i="53"/>
  <c r="C225" i="53"/>
  <c r="J14" i="53"/>
  <c r="D225" i="53"/>
  <c r="J19" i="53"/>
  <c r="E225" i="53"/>
  <c r="J34" i="53"/>
  <c r="F225" i="53"/>
  <c r="J39" i="53"/>
  <c r="G225" i="53"/>
  <c r="J64" i="53"/>
  <c r="C226" i="53"/>
  <c r="K14" i="53"/>
  <c r="D226" i="53"/>
  <c r="K19" i="53"/>
  <c r="E226" i="53"/>
  <c r="K34" i="53"/>
  <c r="F226" i="53"/>
  <c r="K39" i="53"/>
  <c r="G226" i="53"/>
  <c r="K64" i="53"/>
  <c r="D227" i="53"/>
  <c r="I20" i="53"/>
  <c r="F227" i="53"/>
  <c r="I40" i="53"/>
  <c r="D228" i="53"/>
  <c r="J20" i="53"/>
  <c r="F228" i="53"/>
  <c r="J40" i="53"/>
  <c r="D229" i="53"/>
  <c r="K20" i="53"/>
  <c r="F229" i="53"/>
  <c r="K40" i="53"/>
  <c r="D230" i="53"/>
  <c r="I21" i="53"/>
  <c r="F230" i="53"/>
  <c r="I41" i="53"/>
  <c r="D231" i="53"/>
  <c r="J21" i="53"/>
  <c r="F231" i="53"/>
  <c r="J41" i="53"/>
  <c r="D232" i="53"/>
  <c r="K21" i="53"/>
  <c r="D233" i="53"/>
  <c r="I22" i="53"/>
  <c r="F233" i="53"/>
  <c r="I42" i="53"/>
  <c r="D234" i="53"/>
  <c r="J22" i="53"/>
  <c r="F234" i="53"/>
  <c r="J42" i="53"/>
  <c r="D235" i="53"/>
  <c r="K22" i="53"/>
  <c r="F235" i="53"/>
  <c r="K42" i="53"/>
  <c r="D236" i="53"/>
  <c r="I23" i="53"/>
  <c r="F236" i="53"/>
  <c r="I43" i="53"/>
  <c r="D237" i="53"/>
  <c r="J23" i="53"/>
  <c r="F237" i="53"/>
  <c r="J43" i="53"/>
  <c r="D238" i="53"/>
  <c r="K23" i="53"/>
  <c r="D239" i="53"/>
  <c r="I24" i="53"/>
  <c r="F239" i="53"/>
  <c r="I44" i="53"/>
  <c r="D240" i="53"/>
  <c r="J24" i="53"/>
  <c r="F240" i="53"/>
  <c r="J44" i="53"/>
  <c r="D241" i="53"/>
  <c r="K24" i="53"/>
  <c r="F241" i="53"/>
  <c r="K44" i="53"/>
  <c r="F242" i="53"/>
  <c r="I45" i="53"/>
  <c r="D243" i="53"/>
  <c r="J25" i="53"/>
  <c r="F243" i="53"/>
  <c r="J45" i="53"/>
  <c r="D244" i="53"/>
  <c r="K25" i="53"/>
  <c r="F244" i="53"/>
  <c r="K45" i="53"/>
  <c r="D245" i="53"/>
  <c r="I26" i="53"/>
  <c r="F245" i="53"/>
  <c r="I46" i="53"/>
  <c r="D246" i="53"/>
  <c r="J26" i="53"/>
  <c r="F246" i="53"/>
  <c r="J46" i="53"/>
  <c r="D247" i="53"/>
  <c r="K26" i="53"/>
  <c r="F247" i="53"/>
  <c r="K46" i="53"/>
  <c r="D248" i="53"/>
  <c r="I27" i="53"/>
  <c r="F248" i="53"/>
  <c r="I47" i="53"/>
  <c r="D249" i="53"/>
  <c r="J27" i="53"/>
  <c r="F249" i="53"/>
  <c r="J47" i="53"/>
  <c r="D250" i="53"/>
  <c r="K27" i="53"/>
  <c r="F250" i="53"/>
  <c r="K47" i="53"/>
  <c r="D251" i="53"/>
  <c r="I28" i="53"/>
  <c r="F251" i="53"/>
  <c r="I48" i="53"/>
  <c r="D252" i="53"/>
  <c r="J28" i="53"/>
  <c r="F252" i="53"/>
  <c r="J48" i="53"/>
  <c r="D253" i="53"/>
  <c r="K28" i="53"/>
  <c r="F253" i="53"/>
  <c r="K48" i="53"/>
  <c r="F254" i="53"/>
  <c r="I49" i="53"/>
  <c r="D255" i="53"/>
  <c r="J29" i="53"/>
  <c r="F255" i="53"/>
  <c r="J49" i="53"/>
  <c r="D256" i="53"/>
  <c r="K29" i="53"/>
  <c r="F256" i="53"/>
  <c r="K49" i="53"/>
  <c r="F257" i="53"/>
  <c r="I50" i="53"/>
  <c r="F258" i="53"/>
  <c r="J50" i="53"/>
  <c r="F259" i="53"/>
  <c r="K50" i="53"/>
  <c r="F260" i="53"/>
  <c r="I51" i="53"/>
  <c r="F261" i="53"/>
  <c r="J51" i="53"/>
  <c r="F262" i="53"/>
  <c r="K51" i="53"/>
  <c r="F264" i="53"/>
  <c r="J52" i="53"/>
  <c r="F265" i="53"/>
  <c r="K52" i="53"/>
  <c r="F266" i="53"/>
  <c r="I53" i="53"/>
  <c r="F267" i="53"/>
  <c r="J53" i="53"/>
  <c r="F268" i="53"/>
  <c r="K53" i="53"/>
  <c r="F269" i="53"/>
  <c r="I54" i="53"/>
  <c r="F270" i="53"/>
  <c r="J54" i="53"/>
  <c r="F271" i="53"/>
  <c r="K54" i="53"/>
  <c r="F272" i="53"/>
  <c r="I55" i="53"/>
  <c r="F273" i="53"/>
  <c r="J55" i="53"/>
  <c r="F274" i="53"/>
  <c r="K55" i="53"/>
  <c r="F276" i="53"/>
  <c r="J56" i="53"/>
  <c r="F277" i="53"/>
  <c r="K56" i="53"/>
  <c r="F278" i="53"/>
  <c r="I57" i="53"/>
  <c r="F279" i="53"/>
  <c r="J57" i="53"/>
  <c r="F280" i="53"/>
  <c r="K57" i="53"/>
  <c r="F281" i="53"/>
  <c r="I58" i="53"/>
  <c r="F282" i="53"/>
  <c r="J58" i="53"/>
  <c r="F283" i="53"/>
  <c r="K58" i="53"/>
  <c r="F284" i="53"/>
  <c r="I59" i="53"/>
  <c r="F285" i="53"/>
  <c r="J59" i="53"/>
  <c r="F286" i="53"/>
  <c r="K59" i="53"/>
  <c r="B287" i="53"/>
  <c r="L10" i="53"/>
  <c r="D2" i="52"/>
  <c r="D4" i="52"/>
  <c r="D5" i="52"/>
  <c r="D6" i="52"/>
  <c r="F6" i="52"/>
  <c r="C10" i="52"/>
  <c r="C136" i="52"/>
  <c r="F11" i="52"/>
  <c r="C147" i="52"/>
  <c r="H14" i="52"/>
  <c r="D138" i="52"/>
  <c r="H16" i="52"/>
  <c r="D146" i="52"/>
  <c r="G19" i="52"/>
  <c r="D224" i="52"/>
  <c r="I19" i="52"/>
  <c r="D225" i="52"/>
  <c r="J19" i="52"/>
  <c r="D232" i="52"/>
  <c r="K21" i="52"/>
  <c r="D162" i="52"/>
  <c r="H24" i="52"/>
  <c r="D164" i="52"/>
  <c r="G25" i="52"/>
  <c r="D242" i="52"/>
  <c r="I25" i="52"/>
  <c r="D244" i="52"/>
  <c r="K25" i="52"/>
  <c r="D168" i="52"/>
  <c r="H26" i="52"/>
  <c r="D170" i="52"/>
  <c r="G27" i="52"/>
  <c r="D248" i="52"/>
  <c r="I27" i="52"/>
  <c r="D250" i="52"/>
  <c r="K27" i="52"/>
  <c r="D174" i="52"/>
  <c r="H28" i="52"/>
  <c r="D176" i="52"/>
  <c r="G29" i="52"/>
  <c r="D254" i="52"/>
  <c r="I29" i="52"/>
  <c r="D256" i="52"/>
  <c r="K29" i="52"/>
  <c r="E212" i="52"/>
  <c r="I30" i="52"/>
  <c r="E215" i="52"/>
  <c r="I31" i="52"/>
  <c r="F133" i="52"/>
  <c r="F35" i="52"/>
  <c r="F214" i="52"/>
  <c r="K35" i="52"/>
  <c r="F218" i="52"/>
  <c r="I37" i="52"/>
  <c r="F226" i="52"/>
  <c r="K39" i="52"/>
  <c r="F149" i="52"/>
  <c r="G40" i="52"/>
  <c r="F151" i="52"/>
  <c r="F41" i="52"/>
  <c r="F232" i="52"/>
  <c r="K41" i="52"/>
  <c r="F155" i="52"/>
  <c r="G42" i="52"/>
  <c r="F157" i="52"/>
  <c r="F43" i="52"/>
  <c r="F238" i="52"/>
  <c r="K43" i="52"/>
  <c r="F161" i="52"/>
  <c r="G44" i="52"/>
  <c r="F256" i="52"/>
  <c r="K49" i="52"/>
  <c r="F186" i="52"/>
  <c r="H52" i="52"/>
  <c r="F267" i="52"/>
  <c r="J53" i="52"/>
  <c r="F271" i="52"/>
  <c r="K54" i="52"/>
  <c r="F198" i="52"/>
  <c r="H56" i="52"/>
  <c r="F275" i="52"/>
  <c r="I56" i="52"/>
  <c r="G135" i="52"/>
  <c r="H60" i="52"/>
  <c r="G217" i="52"/>
  <c r="K61" i="52"/>
  <c r="G143" i="52"/>
  <c r="G63" i="52"/>
  <c r="C133" i="52"/>
  <c r="F10" i="52"/>
  <c r="D133" i="52"/>
  <c r="F15" i="52"/>
  <c r="E133" i="52"/>
  <c r="F30" i="52"/>
  <c r="G133" i="52"/>
  <c r="F60" i="52"/>
  <c r="C134" i="52"/>
  <c r="G10" i="52"/>
  <c r="D134" i="52"/>
  <c r="G15" i="52"/>
  <c r="E134" i="52"/>
  <c r="G30" i="52"/>
  <c r="F134" i="52"/>
  <c r="G35" i="52"/>
  <c r="G134" i="52"/>
  <c r="G60" i="52"/>
  <c r="C135" i="52"/>
  <c r="H10" i="52"/>
  <c r="D135" i="52"/>
  <c r="H15" i="52"/>
  <c r="E135" i="52"/>
  <c r="H30" i="52"/>
  <c r="F135" i="52"/>
  <c r="H35" i="52"/>
  <c r="D136" i="52"/>
  <c r="F16" i="52"/>
  <c r="E136" i="52"/>
  <c r="F31" i="52"/>
  <c r="F136" i="52"/>
  <c r="F36" i="52"/>
  <c r="G136" i="52"/>
  <c r="F61" i="52"/>
  <c r="C137" i="52"/>
  <c r="G11" i="52"/>
  <c r="D137" i="52"/>
  <c r="G16" i="52"/>
  <c r="E137" i="52"/>
  <c r="G31" i="52"/>
  <c r="F137" i="52"/>
  <c r="G36" i="52"/>
  <c r="G137" i="52"/>
  <c r="G61" i="52"/>
  <c r="C138" i="52"/>
  <c r="H11" i="52"/>
  <c r="E138" i="52"/>
  <c r="H31" i="52"/>
  <c r="F138" i="52"/>
  <c r="H36" i="52"/>
  <c r="G138" i="52"/>
  <c r="H61" i="52"/>
  <c r="C139" i="52"/>
  <c r="F12" i="52"/>
  <c r="D139" i="52"/>
  <c r="F17" i="52"/>
  <c r="E139" i="52"/>
  <c r="F32" i="52"/>
  <c r="F139" i="52"/>
  <c r="F37" i="52"/>
  <c r="G139" i="52"/>
  <c r="F62" i="52"/>
  <c r="C140" i="52"/>
  <c r="G12" i="52"/>
  <c r="D140" i="52"/>
  <c r="G17" i="52"/>
  <c r="E140" i="52"/>
  <c r="G32" i="52"/>
  <c r="F140" i="52"/>
  <c r="G37" i="52"/>
  <c r="G140" i="52"/>
  <c r="G62" i="52"/>
  <c r="C141" i="52"/>
  <c r="H12" i="52"/>
  <c r="D141" i="52"/>
  <c r="H17" i="52"/>
  <c r="E141" i="52"/>
  <c r="H32" i="52"/>
  <c r="F141" i="52"/>
  <c r="H37" i="52"/>
  <c r="G141" i="52"/>
  <c r="H62" i="52"/>
  <c r="C142" i="52"/>
  <c r="F13" i="52"/>
  <c r="D142" i="52"/>
  <c r="F18" i="52"/>
  <c r="E142" i="52"/>
  <c r="F33" i="52"/>
  <c r="F142" i="52"/>
  <c r="F38" i="52"/>
  <c r="G142" i="52"/>
  <c r="F63" i="52"/>
  <c r="C143" i="52"/>
  <c r="G13" i="52"/>
  <c r="D143" i="52"/>
  <c r="G18" i="52"/>
  <c r="E143" i="52"/>
  <c r="G33" i="52"/>
  <c r="F143" i="52"/>
  <c r="G38" i="52"/>
  <c r="C144" i="52"/>
  <c r="H13" i="52"/>
  <c r="D144" i="52"/>
  <c r="H18" i="52"/>
  <c r="E144" i="52"/>
  <c r="H33" i="52"/>
  <c r="F144" i="52"/>
  <c r="H38" i="52"/>
  <c r="G144" i="52"/>
  <c r="H63" i="52"/>
  <c r="C145" i="52"/>
  <c r="F14" i="52"/>
  <c r="D145" i="52"/>
  <c r="F19" i="52"/>
  <c r="E145" i="52"/>
  <c r="F34" i="52"/>
  <c r="F145" i="52"/>
  <c r="F39" i="52"/>
  <c r="G145" i="52"/>
  <c r="F64" i="52"/>
  <c r="C146" i="52"/>
  <c r="G14" i="52"/>
  <c r="E146" i="52"/>
  <c r="G34" i="52"/>
  <c r="F146" i="52"/>
  <c r="G39" i="52"/>
  <c r="G146" i="52"/>
  <c r="G64" i="52"/>
  <c r="D147" i="52"/>
  <c r="H19" i="52"/>
  <c r="E147" i="52"/>
  <c r="H34" i="52"/>
  <c r="F147" i="52"/>
  <c r="H39" i="52"/>
  <c r="G147" i="52"/>
  <c r="H64" i="52"/>
  <c r="D148" i="52"/>
  <c r="F20" i="52"/>
  <c r="F148" i="52"/>
  <c r="F40" i="52"/>
  <c r="D149" i="52"/>
  <c r="G20" i="52"/>
  <c r="D150" i="52"/>
  <c r="H20" i="52"/>
  <c r="F150" i="52"/>
  <c r="H40" i="52"/>
  <c r="D151" i="52"/>
  <c r="F21" i="52"/>
  <c r="D152" i="52"/>
  <c r="G21" i="52"/>
  <c r="F152" i="52"/>
  <c r="G41" i="52"/>
  <c r="D153" i="52"/>
  <c r="H21" i="52"/>
  <c r="F153" i="52"/>
  <c r="H41" i="52"/>
  <c r="D154" i="52"/>
  <c r="F22" i="52"/>
  <c r="F154" i="52"/>
  <c r="F42" i="52"/>
  <c r="D155" i="52"/>
  <c r="G22" i="52"/>
  <c r="D156" i="52"/>
  <c r="H22" i="52"/>
  <c r="F156" i="52"/>
  <c r="H42" i="52"/>
  <c r="D157" i="52"/>
  <c r="F23" i="52"/>
  <c r="D158" i="52"/>
  <c r="G23" i="52"/>
  <c r="F158" i="52"/>
  <c r="G43" i="52"/>
  <c r="D159" i="52"/>
  <c r="H23" i="52"/>
  <c r="F159" i="52"/>
  <c r="H43" i="52"/>
  <c r="D160" i="52"/>
  <c r="F24" i="52"/>
  <c r="F160" i="52"/>
  <c r="F44" i="52"/>
  <c r="D161" i="52"/>
  <c r="G24" i="52"/>
  <c r="F162" i="52"/>
  <c r="H44" i="52"/>
  <c r="D163" i="52"/>
  <c r="F25" i="52"/>
  <c r="F163" i="52"/>
  <c r="F45" i="52"/>
  <c r="F164" i="52"/>
  <c r="G45" i="52"/>
  <c r="D165" i="52"/>
  <c r="H25" i="52"/>
  <c r="F165" i="52"/>
  <c r="H45" i="52"/>
  <c r="D166" i="52"/>
  <c r="F26" i="52"/>
  <c r="F166" i="52"/>
  <c r="F46" i="52"/>
  <c r="D167" i="52"/>
  <c r="G26" i="52"/>
  <c r="F167" i="52"/>
  <c r="G46" i="52"/>
  <c r="F168" i="52"/>
  <c r="H46" i="52"/>
  <c r="D169" i="52"/>
  <c r="F27" i="52"/>
  <c r="F169" i="52"/>
  <c r="F47" i="52"/>
  <c r="F170" i="52"/>
  <c r="G47" i="52"/>
  <c r="D171" i="52"/>
  <c r="H27" i="52"/>
  <c r="F171" i="52"/>
  <c r="H47" i="52"/>
  <c r="D172" i="52"/>
  <c r="F28" i="52"/>
  <c r="F172" i="52"/>
  <c r="F48" i="52"/>
  <c r="D173" i="52"/>
  <c r="G28" i="52"/>
  <c r="F173" i="52"/>
  <c r="G48" i="52"/>
  <c r="F174" i="52"/>
  <c r="H48" i="52"/>
  <c r="D175" i="52"/>
  <c r="F29" i="52"/>
  <c r="F175" i="52"/>
  <c r="F49" i="52"/>
  <c r="F176" i="52"/>
  <c r="G49" i="52"/>
  <c r="D177" i="52"/>
  <c r="H29" i="52"/>
  <c r="F177" i="52"/>
  <c r="H49" i="52"/>
  <c r="F178" i="52"/>
  <c r="F50" i="52"/>
  <c r="F179" i="52"/>
  <c r="G50" i="52"/>
  <c r="F180" i="52"/>
  <c r="H50" i="52"/>
  <c r="F181" i="52"/>
  <c r="F51" i="52"/>
  <c r="F182" i="52"/>
  <c r="G51" i="52"/>
  <c r="F183" i="52"/>
  <c r="H51" i="52"/>
  <c r="F184" i="52"/>
  <c r="F52" i="52"/>
  <c r="F185" i="52"/>
  <c r="G52" i="52"/>
  <c r="F187" i="52"/>
  <c r="F53" i="52"/>
  <c r="F188" i="52"/>
  <c r="G53" i="52"/>
  <c r="F189" i="52"/>
  <c r="H53" i="52"/>
  <c r="F190" i="52"/>
  <c r="F54" i="52"/>
  <c r="F191" i="52"/>
  <c r="G54" i="52"/>
  <c r="F192" i="52"/>
  <c r="H54" i="52"/>
  <c r="F193" i="52"/>
  <c r="F55" i="52"/>
  <c r="F194" i="52"/>
  <c r="G55" i="52"/>
  <c r="F195" i="52"/>
  <c r="H55" i="52"/>
  <c r="F196" i="52"/>
  <c r="F56" i="52"/>
  <c r="F197" i="52"/>
  <c r="G56" i="52"/>
  <c r="F199" i="52"/>
  <c r="F57" i="52"/>
  <c r="F200" i="52"/>
  <c r="G57" i="52"/>
  <c r="F201" i="52"/>
  <c r="H57" i="52"/>
  <c r="F202" i="52"/>
  <c r="F58" i="52"/>
  <c r="F203" i="52"/>
  <c r="G58" i="52"/>
  <c r="F204" i="52"/>
  <c r="H58" i="52"/>
  <c r="F205" i="52"/>
  <c r="F59" i="52"/>
  <c r="F206" i="52"/>
  <c r="G59" i="52"/>
  <c r="F207" i="52"/>
  <c r="H59" i="52"/>
  <c r="C212" i="52"/>
  <c r="I10" i="52"/>
  <c r="D212" i="52"/>
  <c r="I15" i="52"/>
  <c r="F212" i="52"/>
  <c r="I35" i="52"/>
  <c r="G212" i="52"/>
  <c r="I60" i="52"/>
  <c r="C213" i="52"/>
  <c r="J10" i="52"/>
  <c r="D213" i="52"/>
  <c r="J15" i="52"/>
  <c r="E213" i="52"/>
  <c r="J30" i="52"/>
  <c r="F213" i="52"/>
  <c r="J35" i="52"/>
  <c r="G213" i="52"/>
  <c r="J60" i="52"/>
  <c r="C214" i="52"/>
  <c r="K10" i="52"/>
  <c r="D214" i="52"/>
  <c r="K15" i="52"/>
  <c r="E214" i="52"/>
  <c r="K30" i="52"/>
  <c r="G214" i="52"/>
  <c r="K60" i="52"/>
  <c r="C215" i="52"/>
  <c r="I11" i="52"/>
  <c r="D215" i="52"/>
  <c r="I16" i="52"/>
  <c r="F215" i="52"/>
  <c r="I36" i="52"/>
  <c r="G215" i="52"/>
  <c r="I61" i="52"/>
  <c r="C216" i="52"/>
  <c r="J11" i="52"/>
  <c r="D216" i="52"/>
  <c r="J16" i="52"/>
  <c r="E216" i="52"/>
  <c r="J31" i="52"/>
  <c r="F216" i="52"/>
  <c r="J36" i="52"/>
  <c r="G216" i="52"/>
  <c r="J61" i="52"/>
  <c r="C217" i="52"/>
  <c r="K11" i="52"/>
  <c r="D217" i="52"/>
  <c r="K16" i="52"/>
  <c r="E217" i="52"/>
  <c r="K31" i="52"/>
  <c r="F217" i="52"/>
  <c r="K36" i="52"/>
  <c r="C218" i="52"/>
  <c r="I12" i="52"/>
  <c r="D218" i="52"/>
  <c r="I17" i="52"/>
  <c r="E218" i="52"/>
  <c r="I32" i="52"/>
  <c r="G218" i="52"/>
  <c r="I62" i="52"/>
  <c r="C219" i="52"/>
  <c r="J12" i="52"/>
  <c r="D219" i="52"/>
  <c r="J17" i="52"/>
  <c r="E219" i="52"/>
  <c r="J32" i="52"/>
  <c r="F219" i="52"/>
  <c r="J37" i="52"/>
  <c r="G219" i="52"/>
  <c r="J62" i="52"/>
  <c r="C220" i="52"/>
  <c r="K12" i="52"/>
  <c r="D220" i="52"/>
  <c r="K17" i="52"/>
  <c r="E220" i="52"/>
  <c r="K32" i="52"/>
  <c r="F220" i="52"/>
  <c r="K37" i="52"/>
  <c r="G220" i="52"/>
  <c r="K62" i="52"/>
  <c r="C221" i="52"/>
  <c r="I13" i="52"/>
  <c r="D221" i="52"/>
  <c r="I18" i="52"/>
  <c r="E221" i="52"/>
  <c r="I33" i="52"/>
  <c r="F221" i="52"/>
  <c r="I38" i="52"/>
  <c r="G221" i="52"/>
  <c r="I63" i="52"/>
  <c r="C222" i="52"/>
  <c r="J13" i="52"/>
  <c r="D222" i="52"/>
  <c r="J18" i="52"/>
  <c r="E222" i="52"/>
  <c r="J33" i="52"/>
  <c r="F222" i="52"/>
  <c r="J38" i="52"/>
  <c r="G222" i="52"/>
  <c r="J63" i="52"/>
  <c r="C223" i="52"/>
  <c r="K13" i="52"/>
  <c r="D223" i="52"/>
  <c r="K18" i="52"/>
  <c r="E223" i="52"/>
  <c r="K33" i="52"/>
  <c r="F223" i="52"/>
  <c r="K38" i="52"/>
  <c r="G223" i="52"/>
  <c r="K63" i="52"/>
  <c r="C224" i="52"/>
  <c r="I14" i="52"/>
  <c r="E224" i="52"/>
  <c r="I34" i="52"/>
  <c r="F224" i="52"/>
  <c r="I39" i="52"/>
  <c r="G224" i="52"/>
  <c r="I64" i="52"/>
  <c r="C225" i="52"/>
  <c r="J14" i="52"/>
  <c r="E225" i="52"/>
  <c r="J34" i="52"/>
  <c r="F225" i="52"/>
  <c r="J39" i="52"/>
  <c r="G225" i="52"/>
  <c r="J64" i="52"/>
  <c r="C226" i="52"/>
  <c r="K14" i="52"/>
  <c r="D226" i="52"/>
  <c r="K19" i="52"/>
  <c r="E226" i="52"/>
  <c r="K34" i="52"/>
  <c r="G226" i="52"/>
  <c r="K64" i="52"/>
  <c r="D227" i="52"/>
  <c r="I20" i="52"/>
  <c r="F227" i="52"/>
  <c r="I40" i="52"/>
  <c r="D228" i="52"/>
  <c r="J20" i="52"/>
  <c r="F228" i="52"/>
  <c r="J40" i="52"/>
  <c r="D229" i="52"/>
  <c r="K20" i="52"/>
  <c r="F229" i="52"/>
  <c r="K40" i="52"/>
  <c r="D230" i="52"/>
  <c r="I21" i="52"/>
  <c r="F230" i="52"/>
  <c r="I41" i="52"/>
  <c r="D231" i="52"/>
  <c r="J21" i="52"/>
  <c r="F231" i="52"/>
  <c r="J41" i="52"/>
  <c r="D233" i="52"/>
  <c r="I22" i="52"/>
  <c r="F233" i="52"/>
  <c r="I42" i="52"/>
  <c r="D234" i="52"/>
  <c r="J22" i="52"/>
  <c r="F234" i="52"/>
  <c r="J42" i="52"/>
  <c r="D235" i="52"/>
  <c r="K22" i="52"/>
  <c r="F235" i="52"/>
  <c r="K42" i="52"/>
  <c r="D236" i="52"/>
  <c r="I23" i="52"/>
  <c r="F236" i="52"/>
  <c r="I43" i="52"/>
  <c r="D237" i="52"/>
  <c r="J23" i="52"/>
  <c r="F237" i="52"/>
  <c r="J43" i="52"/>
  <c r="D238" i="52"/>
  <c r="K23" i="52"/>
  <c r="D239" i="52"/>
  <c r="I24" i="52"/>
  <c r="F239" i="52"/>
  <c r="I44" i="52"/>
  <c r="D240" i="52"/>
  <c r="J24" i="52"/>
  <c r="F240" i="52"/>
  <c r="J44" i="52"/>
  <c r="D241" i="52"/>
  <c r="K24" i="52"/>
  <c r="F241" i="52"/>
  <c r="K44" i="52"/>
  <c r="F242" i="52"/>
  <c r="I45" i="52"/>
  <c r="D243" i="52"/>
  <c r="J25" i="52"/>
  <c r="F243" i="52"/>
  <c r="J45" i="52"/>
  <c r="F244" i="52"/>
  <c r="K45" i="52"/>
  <c r="D245" i="52"/>
  <c r="I26" i="52"/>
  <c r="F245" i="52"/>
  <c r="I46" i="52"/>
  <c r="D246" i="52"/>
  <c r="J26" i="52"/>
  <c r="F246" i="52"/>
  <c r="J46" i="52"/>
  <c r="D247" i="52"/>
  <c r="K26" i="52"/>
  <c r="F247" i="52"/>
  <c r="K46" i="52"/>
  <c r="F248" i="52"/>
  <c r="I47" i="52"/>
  <c r="D249" i="52"/>
  <c r="J27" i="52"/>
  <c r="F249" i="52"/>
  <c r="J47" i="52"/>
  <c r="F250" i="52"/>
  <c r="K47" i="52"/>
  <c r="D251" i="52"/>
  <c r="I28" i="52"/>
  <c r="F251" i="52"/>
  <c r="I48" i="52"/>
  <c r="D252" i="52"/>
  <c r="J28" i="52"/>
  <c r="F252" i="52"/>
  <c r="J48" i="52"/>
  <c r="D253" i="52"/>
  <c r="K28" i="52"/>
  <c r="F253" i="52"/>
  <c r="K48" i="52"/>
  <c r="F254" i="52"/>
  <c r="I49" i="52"/>
  <c r="D255" i="52"/>
  <c r="J29" i="52"/>
  <c r="F255" i="52"/>
  <c r="J49" i="52"/>
  <c r="F257" i="52"/>
  <c r="I50" i="52"/>
  <c r="F258" i="52"/>
  <c r="J50" i="52"/>
  <c r="F259" i="52"/>
  <c r="K50" i="52"/>
  <c r="F260" i="52"/>
  <c r="I51" i="52"/>
  <c r="F261" i="52"/>
  <c r="J51" i="52"/>
  <c r="F262" i="52"/>
  <c r="K51" i="52"/>
  <c r="F263" i="52"/>
  <c r="I52" i="52"/>
  <c r="F264" i="52"/>
  <c r="J52" i="52"/>
  <c r="F265" i="52"/>
  <c r="K52" i="52"/>
  <c r="F266" i="52"/>
  <c r="I53" i="52"/>
  <c r="F268" i="52"/>
  <c r="K53" i="52"/>
  <c r="F269" i="52"/>
  <c r="I54" i="52"/>
  <c r="F270" i="52"/>
  <c r="J54" i="52"/>
  <c r="F272" i="52"/>
  <c r="I55" i="52"/>
  <c r="F273" i="52"/>
  <c r="J55" i="52"/>
  <c r="F274" i="52"/>
  <c r="K55" i="52"/>
  <c r="F276" i="52"/>
  <c r="J56" i="52"/>
  <c r="F277" i="52"/>
  <c r="K56" i="52"/>
  <c r="F278" i="52"/>
  <c r="I57" i="52"/>
  <c r="F279" i="52"/>
  <c r="J57" i="52"/>
  <c r="F280" i="52"/>
  <c r="K57" i="52"/>
  <c r="F281" i="52"/>
  <c r="I58" i="52"/>
  <c r="F282" i="52"/>
  <c r="J58" i="52"/>
  <c r="F283" i="52"/>
  <c r="K58" i="52"/>
  <c r="F284" i="52"/>
  <c r="I59" i="52"/>
  <c r="F285" i="52"/>
  <c r="J59" i="52"/>
  <c r="F286" i="52"/>
  <c r="K59" i="52"/>
  <c r="B287" i="52"/>
  <c r="L10" i="52"/>
  <c r="D2" i="51"/>
  <c r="D4" i="51"/>
  <c r="D5" i="51"/>
  <c r="D6" i="51"/>
  <c r="F6" i="51"/>
  <c r="C10" i="51"/>
  <c r="C135" i="51"/>
  <c r="H10" i="51"/>
  <c r="C141" i="51"/>
  <c r="H12" i="51"/>
  <c r="C147" i="51"/>
  <c r="H14" i="51"/>
  <c r="D139" i="51"/>
  <c r="F17" i="51"/>
  <c r="D140" i="51"/>
  <c r="G17" i="51"/>
  <c r="D146" i="51"/>
  <c r="G19" i="51"/>
  <c r="D224" i="51"/>
  <c r="I19" i="51"/>
  <c r="D162" i="51"/>
  <c r="H24" i="51"/>
  <c r="D164" i="51"/>
  <c r="G25" i="51"/>
  <c r="D242" i="51"/>
  <c r="I25" i="51"/>
  <c r="D244" i="51"/>
  <c r="K25" i="51"/>
  <c r="D168" i="51"/>
  <c r="H26" i="51"/>
  <c r="D248" i="51"/>
  <c r="I27" i="51"/>
  <c r="D250" i="51"/>
  <c r="K27" i="51"/>
  <c r="D254" i="51"/>
  <c r="I29" i="51"/>
  <c r="D256" i="51"/>
  <c r="K29" i="51"/>
  <c r="F133" i="51"/>
  <c r="F35" i="51"/>
  <c r="F226" i="51"/>
  <c r="K39" i="51"/>
  <c r="F149" i="51"/>
  <c r="G40" i="51"/>
  <c r="F151" i="51"/>
  <c r="F41" i="51"/>
  <c r="F155" i="51"/>
  <c r="G42" i="51"/>
  <c r="F157" i="51"/>
  <c r="F43" i="51"/>
  <c r="F158" i="51"/>
  <c r="G43" i="51"/>
  <c r="F161" i="51"/>
  <c r="G44" i="51"/>
  <c r="F162" i="51"/>
  <c r="H44" i="51"/>
  <c r="F174" i="51"/>
  <c r="H48" i="51"/>
  <c r="F206" i="51"/>
  <c r="G59" i="51"/>
  <c r="G135" i="51"/>
  <c r="H60" i="51"/>
  <c r="G214" i="51"/>
  <c r="K60" i="51"/>
  <c r="G217" i="51"/>
  <c r="K61" i="51"/>
  <c r="G218" i="51"/>
  <c r="I62" i="51"/>
  <c r="G143" i="51"/>
  <c r="G63" i="51"/>
  <c r="C133" i="51"/>
  <c r="F10" i="51"/>
  <c r="D133" i="51"/>
  <c r="F15" i="51"/>
  <c r="E133" i="51"/>
  <c r="F30" i="51"/>
  <c r="G133" i="51"/>
  <c r="F60" i="51"/>
  <c r="C134" i="51"/>
  <c r="G10" i="51"/>
  <c r="D134" i="51"/>
  <c r="G15" i="51"/>
  <c r="E134" i="51"/>
  <c r="G30" i="51"/>
  <c r="F134" i="51"/>
  <c r="G35" i="51"/>
  <c r="G134" i="51"/>
  <c r="G60" i="51"/>
  <c r="D135" i="51"/>
  <c r="H15" i="51"/>
  <c r="E135" i="51"/>
  <c r="H30" i="51"/>
  <c r="F135" i="51"/>
  <c r="H35" i="51"/>
  <c r="C136" i="51"/>
  <c r="F11" i="51"/>
  <c r="D136" i="51"/>
  <c r="F16" i="51"/>
  <c r="E136" i="51"/>
  <c r="F31" i="51"/>
  <c r="F136" i="51"/>
  <c r="F36" i="51"/>
  <c r="G136" i="51"/>
  <c r="F61" i="51"/>
  <c r="C137" i="51"/>
  <c r="G11" i="51"/>
  <c r="D137" i="51"/>
  <c r="G16" i="51"/>
  <c r="E137" i="51"/>
  <c r="G31" i="51"/>
  <c r="F137" i="51"/>
  <c r="G36" i="51"/>
  <c r="G137" i="51"/>
  <c r="G61" i="51"/>
  <c r="C138" i="51"/>
  <c r="H11" i="51"/>
  <c r="D138" i="51"/>
  <c r="H16" i="51"/>
  <c r="E138" i="51"/>
  <c r="H31" i="51"/>
  <c r="F138" i="51"/>
  <c r="H36" i="51"/>
  <c r="G138" i="51"/>
  <c r="H61" i="51"/>
  <c r="C139" i="51"/>
  <c r="F12" i="51"/>
  <c r="E139" i="51"/>
  <c r="F32" i="51"/>
  <c r="F139" i="51"/>
  <c r="F37" i="51"/>
  <c r="G139" i="51"/>
  <c r="F62" i="51"/>
  <c r="C140" i="51"/>
  <c r="G12" i="51"/>
  <c r="E140" i="51"/>
  <c r="G32" i="51"/>
  <c r="F140" i="51"/>
  <c r="G37" i="51"/>
  <c r="G140" i="51"/>
  <c r="G62" i="51"/>
  <c r="D141" i="51"/>
  <c r="H17" i="51"/>
  <c r="E141" i="51"/>
  <c r="H32" i="51"/>
  <c r="F141" i="51"/>
  <c r="H37" i="51"/>
  <c r="G141" i="51"/>
  <c r="H62" i="51"/>
  <c r="C142" i="51"/>
  <c r="F13" i="51"/>
  <c r="D142" i="51"/>
  <c r="F18" i="51"/>
  <c r="E142" i="51"/>
  <c r="F33" i="51"/>
  <c r="F142" i="51"/>
  <c r="F38" i="51"/>
  <c r="G142" i="51"/>
  <c r="F63" i="51"/>
  <c r="C143" i="51"/>
  <c r="G13" i="51"/>
  <c r="D143" i="51"/>
  <c r="G18" i="51"/>
  <c r="E143" i="51"/>
  <c r="G33" i="51"/>
  <c r="F143" i="51"/>
  <c r="G38" i="51"/>
  <c r="C144" i="51"/>
  <c r="H13" i="51"/>
  <c r="D144" i="51"/>
  <c r="H18" i="51"/>
  <c r="E144" i="51"/>
  <c r="H33" i="51"/>
  <c r="F144" i="51"/>
  <c r="H38" i="51"/>
  <c r="G144" i="51"/>
  <c r="H63" i="51"/>
  <c r="C145" i="51"/>
  <c r="F14" i="51"/>
  <c r="D145" i="51"/>
  <c r="F19" i="51"/>
  <c r="E145" i="51"/>
  <c r="F34" i="51"/>
  <c r="F145" i="51"/>
  <c r="F39" i="51"/>
  <c r="G145" i="51"/>
  <c r="F64" i="51"/>
  <c r="C146" i="51"/>
  <c r="G14" i="51"/>
  <c r="E146" i="51"/>
  <c r="G34" i="51"/>
  <c r="F146" i="51"/>
  <c r="G39" i="51"/>
  <c r="G146" i="51"/>
  <c r="G64" i="51"/>
  <c r="D147" i="51"/>
  <c r="H19" i="51"/>
  <c r="E147" i="51"/>
  <c r="H34" i="51"/>
  <c r="F147" i="51"/>
  <c r="H39" i="51"/>
  <c r="G147" i="51"/>
  <c r="H64" i="51"/>
  <c r="D148" i="51"/>
  <c r="F20" i="51"/>
  <c r="F148" i="51"/>
  <c r="F40" i="51"/>
  <c r="D149" i="51"/>
  <c r="G20" i="51"/>
  <c r="D150" i="51"/>
  <c r="H20" i="51"/>
  <c r="F150" i="51"/>
  <c r="H40" i="51"/>
  <c r="D151" i="51"/>
  <c r="F21" i="51"/>
  <c r="D152" i="51"/>
  <c r="G21" i="51"/>
  <c r="F152" i="51"/>
  <c r="G41" i="51"/>
  <c r="D153" i="51"/>
  <c r="H21" i="51"/>
  <c r="F153" i="51"/>
  <c r="H41" i="51"/>
  <c r="D154" i="51"/>
  <c r="F22" i="51"/>
  <c r="F154" i="51"/>
  <c r="F42" i="51"/>
  <c r="D155" i="51"/>
  <c r="G22" i="51"/>
  <c r="D156" i="51"/>
  <c r="H22" i="51"/>
  <c r="F156" i="51"/>
  <c r="H42" i="51"/>
  <c r="D157" i="51"/>
  <c r="F23" i="51"/>
  <c r="D158" i="51"/>
  <c r="G23" i="51"/>
  <c r="D159" i="51"/>
  <c r="H23" i="51"/>
  <c r="F159" i="51"/>
  <c r="H43" i="51"/>
  <c r="D160" i="51"/>
  <c r="F24" i="51"/>
  <c r="F160" i="51"/>
  <c r="F44" i="51"/>
  <c r="D161" i="51"/>
  <c r="G24" i="51"/>
  <c r="D163" i="51"/>
  <c r="F25" i="51"/>
  <c r="F163" i="51"/>
  <c r="F45" i="51"/>
  <c r="F164" i="51"/>
  <c r="G45" i="51"/>
  <c r="D165" i="51"/>
  <c r="H25" i="51"/>
  <c r="F165" i="51"/>
  <c r="H45" i="51"/>
  <c r="D166" i="51"/>
  <c r="F26" i="51"/>
  <c r="F166" i="51"/>
  <c r="F46" i="51"/>
  <c r="D167" i="51"/>
  <c r="G26" i="51"/>
  <c r="F167" i="51"/>
  <c r="G46" i="51"/>
  <c r="F168" i="51"/>
  <c r="H46" i="51"/>
  <c r="D169" i="51"/>
  <c r="F27" i="51"/>
  <c r="F169" i="51"/>
  <c r="F47" i="51"/>
  <c r="D170" i="51"/>
  <c r="G27" i="51"/>
  <c r="F170" i="51"/>
  <c r="G47" i="51"/>
  <c r="D171" i="51"/>
  <c r="H27" i="51"/>
  <c r="F171" i="51"/>
  <c r="H47" i="51"/>
  <c r="D172" i="51"/>
  <c r="F28" i="51"/>
  <c r="F172" i="51"/>
  <c r="F48" i="51"/>
  <c r="D173" i="51"/>
  <c r="G28" i="51"/>
  <c r="F173" i="51"/>
  <c r="G48" i="51"/>
  <c r="D174" i="51"/>
  <c r="H28" i="51"/>
  <c r="D175" i="51"/>
  <c r="F29" i="51"/>
  <c r="F175" i="51"/>
  <c r="F49" i="51"/>
  <c r="D176" i="51"/>
  <c r="G29" i="51"/>
  <c r="F176" i="51"/>
  <c r="G49" i="51"/>
  <c r="D177" i="51"/>
  <c r="H29" i="51"/>
  <c r="F177" i="51"/>
  <c r="H49" i="51"/>
  <c r="F178" i="51"/>
  <c r="F50" i="51"/>
  <c r="F179" i="51"/>
  <c r="G50" i="51"/>
  <c r="F180" i="51"/>
  <c r="H50" i="51"/>
  <c r="F181" i="51"/>
  <c r="F51" i="51"/>
  <c r="F182" i="51"/>
  <c r="G51" i="51"/>
  <c r="F183" i="51"/>
  <c r="H51" i="51"/>
  <c r="F184" i="51"/>
  <c r="F52" i="51"/>
  <c r="F185" i="51"/>
  <c r="G52" i="51"/>
  <c r="F186" i="51"/>
  <c r="H52" i="51"/>
  <c r="F187" i="51"/>
  <c r="F53" i="51"/>
  <c r="F188" i="51"/>
  <c r="G53" i="51"/>
  <c r="F189" i="51"/>
  <c r="H53" i="51"/>
  <c r="F190" i="51"/>
  <c r="F54" i="51"/>
  <c r="F191" i="51"/>
  <c r="G54" i="51"/>
  <c r="F192" i="51"/>
  <c r="H54" i="51"/>
  <c r="F193" i="51"/>
  <c r="F55" i="51"/>
  <c r="F194" i="51"/>
  <c r="G55" i="51"/>
  <c r="F195" i="51"/>
  <c r="H55" i="51"/>
  <c r="F196" i="51"/>
  <c r="F56" i="51"/>
  <c r="F197" i="51"/>
  <c r="G56" i="51"/>
  <c r="F198" i="51"/>
  <c r="H56" i="51"/>
  <c r="F199" i="51"/>
  <c r="F57" i="51"/>
  <c r="F200" i="51"/>
  <c r="G57" i="51"/>
  <c r="F201" i="51"/>
  <c r="H57" i="51"/>
  <c r="F202" i="51"/>
  <c r="F58" i="51"/>
  <c r="F203" i="51"/>
  <c r="G58" i="51"/>
  <c r="F204" i="51"/>
  <c r="H58" i="51"/>
  <c r="F205" i="51"/>
  <c r="F59" i="51"/>
  <c r="F207" i="51"/>
  <c r="H59" i="51"/>
  <c r="C212" i="51"/>
  <c r="I10" i="51"/>
  <c r="D212" i="51"/>
  <c r="I15" i="51"/>
  <c r="E212" i="51"/>
  <c r="I30" i="51"/>
  <c r="F212" i="51"/>
  <c r="I35" i="51"/>
  <c r="G212" i="51"/>
  <c r="I60" i="51"/>
  <c r="C213" i="51"/>
  <c r="J10" i="51"/>
  <c r="D213" i="51"/>
  <c r="J15" i="51"/>
  <c r="E213" i="51"/>
  <c r="J30" i="51"/>
  <c r="F213" i="51"/>
  <c r="J35" i="51"/>
  <c r="G213" i="51"/>
  <c r="J60" i="51"/>
  <c r="C214" i="51"/>
  <c r="K10" i="51"/>
  <c r="D214" i="51"/>
  <c r="K15" i="51"/>
  <c r="E214" i="51"/>
  <c r="K30" i="51"/>
  <c r="F214" i="51"/>
  <c r="K35" i="51"/>
  <c r="C215" i="51"/>
  <c r="I11" i="51"/>
  <c r="D215" i="51"/>
  <c r="I16" i="51"/>
  <c r="E215" i="51"/>
  <c r="I31" i="51"/>
  <c r="F215" i="51"/>
  <c r="I36" i="51"/>
  <c r="G215" i="51"/>
  <c r="I61" i="51"/>
  <c r="C216" i="51"/>
  <c r="J11" i="51"/>
  <c r="D216" i="51"/>
  <c r="J16" i="51"/>
  <c r="E216" i="51"/>
  <c r="J31" i="51"/>
  <c r="F216" i="51"/>
  <c r="J36" i="51"/>
  <c r="G216" i="51"/>
  <c r="J61" i="51"/>
  <c r="C217" i="51"/>
  <c r="K11" i="51"/>
  <c r="D217" i="51"/>
  <c r="K16" i="51"/>
  <c r="E217" i="51"/>
  <c r="K31" i="51"/>
  <c r="F217" i="51"/>
  <c r="K36" i="51"/>
  <c r="C218" i="51"/>
  <c r="I12" i="51"/>
  <c r="D218" i="51"/>
  <c r="I17" i="51"/>
  <c r="E218" i="51"/>
  <c r="I32" i="51"/>
  <c r="F218" i="51"/>
  <c r="I37" i="51"/>
  <c r="C219" i="51"/>
  <c r="J12" i="51"/>
  <c r="D219" i="51"/>
  <c r="J17" i="51"/>
  <c r="E219" i="51"/>
  <c r="J32" i="51"/>
  <c r="F219" i="51"/>
  <c r="J37" i="51"/>
  <c r="G219" i="51"/>
  <c r="J62" i="51"/>
  <c r="C220" i="51"/>
  <c r="K12" i="51"/>
  <c r="D220" i="51"/>
  <c r="K17" i="51"/>
  <c r="E220" i="51"/>
  <c r="K32" i="51"/>
  <c r="F220" i="51"/>
  <c r="K37" i="51"/>
  <c r="G220" i="51"/>
  <c r="K62" i="51"/>
  <c r="C221" i="51"/>
  <c r="I13" i="51"/>
  <c r="D221" i="51"/>
  <c r="I18" i="51"/>
  <c r="E221" i="51"/>
  <c r="I33" i="51"/>
  <c r="F221" i="51"/>
  <c r="I38" i="51"/>
  <c r="G221" i="51"/>
  <c r="I63" i="51"/>
  <c r="C222" i="51"/>
  <c r="J13" i="51"/>
  <c r="D222" i="51"/>
  <c r="J18" i="51"/>
  <c r="E222" i="51"/>
  <c r="J33" i="51"/>
  <c r="F222" i="51"/>
  <c r="J38" i="51"/>
  <c r="G222" i="51"/>
  <c r="J63" i="51"/>
  <c r="C223" i="51"/>
  <c r="K13" i="51"/>
  <c r="D223" i="51"/>
  <c r="K18" i="51"/>
  <c r="E223" i="51"/>
  <c r="K33" i="51"/>
  <c r="F223" i="51"/>
  <c r="K38" i="51"/>
  <c r="G223" i="51"/>
  <c r="K63" i="51"/>
  <c r="C224" i="51"/>
  <c r="I14" i="51"/>
  <c r="E224" i="51"/>
  <c r="I34" i="51"/>
  <c r="F224" i="51"/>
  <c r="I39" i="51"/>
  <c r="G224" i="51"/>
  <c r="I64" i="51"/>
  <c r="C225" i="51"/>
  <c r="J14" i="51"/>
  <c r="D225" i="51"/>
  <c r="J19" i="51"/>
  <c r="E225" i="51"/>
  <c r="J34" i="51"/>
  <c r="F225" i="51"/>
  <c r="J39" i="51"/>
  <c r="G225" i="51"/>
  <c r="J64" i="51"/>
  <c r="C226" i="51"/>
  <c r="K14" i="51"/>
  <c r="D226" i="51"/>
  <c r="K19" i="51"/>
  <c r="E226" i="51"/>
  <c r="K34" i="51"/>
  <c r="G226" i="51"/>
  <c r="K64" i="51"/>
  <c r="D227" i="51"/>
  <c r="I20" i="51"/>
  <c r="F227" i="51"/>
  <c r="I40" i="51"/>
  <c r="D228" i="51"/>
  <c r="J20" i="51"/>
  <c r="F228" i="51"/>
  <c r="J40" i="51"/>
  <c r="D229" i="51"/>
  <c r="K20" i="51"/>
  <c r="F229" i="51"/>
  <c r="K40" i="51"/>
  <c r="D230" i="51"/>
  <c r="I21" i="51"/>
  <c r="F230" i="51"/>
  <c r="I41" i="51"/>
  <c r="D231" i="51"/>
  <c r="J21" i="51"/>
  <c r="F231" i="51"/>
  <c r="J41" i="51"/>
  <c r="D232" i="51"/>
  <c r="K21" i="51"/>
  <c r="F232" i="51"/>
  <c r="K41" i="51"/>
  <c r="D233" i="51"/>
  <c r="I22" i="51"/>
  <c r="F233" i="51"/>
  <c r="I42" i="51"/>
  <c r="D234" i="51"/>
  <c r="J22" i="51"/>
  <c r="F234" i="51"/>
  <c r="J42" i="51"/>
  <c r="D235" i="51"/>
  <c r="K22" i="51"/>
  <c r="F235" i="51"/>
  <c r="K42" i="51"/>
  <c r="D236" i="51"/>
  <c r="I23" i="51"/>
  <c r="F236" i="51"/>
  <c r="I43" i="51"/>
  <c r="D237" i="51"/>
  <c r="J23" i="51"/>
  <c r="F237" i="51"/>
  <c r="J43" i="51"/>
  <c r="D238" i="51"/>
  <c r="K23" i="51"/>
  <c r="F238" i="51"/>
  <c r="K43" i="51"/>
  <c r="D239" i="51"/>
  <c r="I24" i="51"/>
  <c r="F239" i="51"/>
  <c r="I44" i="51"/>
  <c r="D240" i="51"/>
  <c r="J24" i="51"/>
  <c r="F240" i="51"/>
  <c r="J44" i="51"/>
  <c r="D241" i="51"/>
  <c r="K24" i="51"/>
  <c r="F241" i="51"/>
  <c r="K44" i="51"/>
  <c r="F242" i="51"/>
  <c r="I45" i="51"/>
  <c r="D243" i="51"/>
  <c r="J25" i="51"/>
  <c r="F243" i="51"/>
  <c r="J45" i="51"/>
  <c r="F244" i="51"/>
  <c r="K45" i="51"/>
  <c r="D245" i="51"/>
  <c r="I26" i="51"/>
  <c r="F245" i="51"/>
  <c r="I46" i="51"/>
  <c r="D246" i="51"/>
  <c r="J26" i="51"/>
  <c r="F246" i="51"/>
  <c r="J46" i="51"/>
  <c r="D247" i="51"/>
  <c r="K26" i="51"/>
  <c r="F247" i="51"/>
  <c r="K46" i="51"/>
  <c r="F248" i="51"/>
  <c r="I47" i="51"/>
  <c r="D249" i="51"/>
  <c r="J27" i="51"/>
  <c r="F249" i="51"/>
  <c r="J47" i="51"/>
  <c r="F250" i="51"/>
  <c r="K47" i="51"/>
  <c r="D251" i="51"/>
  <c r="I28" i="51"/>
  <c r="F251" i="51"/>
  <c r="I48" i="51"/>
  <c r="D252" i="51"/>
  <c r="J28" i="51"/>
  <c r="F252" i="51"/>
  <c r="J48" i="51"/>
  <c r="D253" i="51"/>
  <c r="K28" i="51"/>
  <c r="F253" i="51"/>
  <c r="K48" i="51"/>
  <c r="F254" i="51"/>
  <c r="I49" i="51"/>
  <c r="D255" i="51"/>
  <c r="J29" i="51"/>
  <c r="F255" i="51"/>
  <c r="J49" i="51"/>
  <c r="F256" i="51"/>
  <c r="K49" i="51"/>
  <c r="F257" i="51"/>
  <c r="I50" i="51"/>
  <c r="F258" i="51"/>
  <c r="J50" i="51"/>
  <c r="F259" i="51"/>
  <c r="K50" i="51"/>
  <c r="F260" i="51"/>
  <c r="I51" i="51"/>
  <c r="F261" i="51"/>
  <c r="J51" i="51"/>
  <c r="F262" i="51"/>
  <c r="K51" i="51"/>
  <c r="F263" i="51"/>
  <c r="I52" i="51"/>
  <c r="F264" i="51"/>
  <c r="J52" i="51"/>
  <c r="F265" i="51"/>
  <c r="K52" i="51"/>
  <c r="F266" i="51"/>
  <c r="I53" i="51"/>
  <c r="F267" i="51"/>
  <c r="J53" i="51"/>
  <c r="F268" i="51"/>
  <c r="K53" i="51"/>
  <c r="F269" i="51"/>
  <c r="I54" i="51"/>
  <c r="F270" i="51"/>
  <c r="J54" i="51"/>
  <c r="F271" i="51"/>
  <c r="K54" i="51"/>
  <c r="F272" i="51"/>
  <c r="I55" i="51"/>
  <c r="F273" i="51"/>
  <c r="J55" i="51"/>
  <c r="F274" i="51"/>
  <c r="K55" i="51"/>
  <c r="F275" i="51"/>
  <c r="I56" i="51"/>
  <c r="F276" i="51"/>
  <c r="J56" i="51"/>
  <c r="F277" i="51"/>
  <c r="K56" i="51"/>
  <c r="F278" i="51"/>
  <c r="I57" i="51"/>
  <c r="F279" i="51"/>
  <c r="J57" i="51"/>
  <c r="F280" i="51"/>
  <c r="K57" i="51"/>
  <c r="F281" i="51"/>
  <c r="I58" i="51"/>
  <c r="F282" i="51"/>
  <c r="J58" i="51"/>
  <c r="F283" i="51"/>
  <c r="K58" i="51"/>
  <c r="F284" i="51"/>
  <c r="I59" i="51"/>
  <c r="F285" i="51"/>
  <c r="J59" i="51"/>
  <c r="F286" i="51"/>
  <c r="K59" i="51"/>
  <c r="B287" i="51"/>
  <c r="L10" i="51"/>
  <c r="D2" i="50"/>
  <c r="D4" i="50"/>
  <c r="D5" i="50"/>
  <c r="D6" i="50"/>
  <c r="F6" i="50"/>
  <c r="C10" i="50"/>
  <c r="C147" i="50"/>
  <c r="H14" i="50"/>
  <c r="D212" i="50"/>
  <c r="I15" i="50"/>
  <c r="D220" i="50"/>
  <c r="K17" i="50"/>
  <c r="D146" i="50"/>
  <c r="G19" i="50"/>
  <c r="D224" i="50"/>
  <c r="I19" i="50"/>
  <c r="D225" i="50"/>
  <c r="J19" i="50"/>
  <c r="D230" i="50"/>
  <c r="I21" i="50"/>
  <c r="D238" i="50"/>
  <c r="K23" i="50"/>
  <c r="D242" i="50"/>
  <c r="I25" i="50"/>
  <c r="D244" i="50"/>
  <c r="K25" i="50"/>
  <c r="D248" i="50"/>
  <c r="I27" i="50"/>
  <c r="D250" i="50"/>
  <c r="K27" i="50"/>
  <c r="D254" i="50"/>
  <c r="I29" i="50"/>
  <c r="D256" i="50"/>
  <c r="K29" i="50"/>
  <c r="E137" i="50"/>
  <c r="G31" i="50"/>
  <c r="E141" i="50"/>
  <c r="H32" i="50"/>
  <c r="F214" i="50"/>
  <c r="K35" i="50"/>
  <c r="F218" i="50"/>
  <c r="I37" i="50"/>
  <c r="F149" i="50"/>
  <c r="G40" i="50"/>
  <c r="F151" i="50"/>
  <c r="F41" i="50"/>
  <c r="F232" i="50"/>
  <c r="K41" i="50"/>
  <c r="F155" i="50"/>
  <c r="G42" i="50"/>
  <c r="F157" i="50"/>
  <c r="F43" i="50"/>
  <c r="F161" i="50"/>
  <c r="G44" i="50"/>
  <c r="F175" i="50"/>
  <c r="F49" i="50"/>
  <c r="F185" i="50"/>
  <c r="G52" i="50"/>
  <c r="F192" i="50"/>
  <c r="H54" i="50"/>
  <c r="F197" i="50"/>
  <c r="G56" i="50"/>
  <c r="F279" i="50"/>
  <c r="J57" i="50"/>
  <c r="F283" i="50"/>
  <c r="K58" i="50"/>
  <c r="G135" i="50"/>
  <c r="H60" i="50"/>
  <c r="G212" i="50"/>
  <c r="I60" i="50"/>
  <c r="G214" i="50"/>
  <c r="K60" i="50"/>
  <c r="G217" i="50"/>
  <c r="K61" i="50"/>
  <c r="G218" i="50"/>
  <c r="I62" i="50"/>
  <c r="G146" i="50"/>
  <c r="G64" i="50"/>
  <c r="C133" i="50"/>
  <c r="F10" i="50"/>
  <c r="D133" i="50"/>
  <c r="F15" i="50"/>
  <c r="E133" i="50"/>
  <c r="F30" i="50"/>
  <c r="F133" i="50"/>
  <c r="F35" i="50"/>
  <c r="G133" i="50"/>
  <c r="F60" i="50"/>
  <c r="C134" i="50"/>
  <c r="G10" i="50"/>
  <c r="D134" i="50"/>
  <c r="G15" i="50"/>
  <c r="E134" i="50"/>
  <c r="G30" i="50"/>
  <c r="F134" i="50"/>
  <c r="G35" i="50"/>
  <c r="G134" i="50"/>
  <c r="G60" i="50"/>
  <c r="C135" i="50"/>
  <c r="H10" i="50"/>
  <c r="D135" i="50"/>
  <c r="H15" i="50"/>
  <c r="E135" i="50"/>
  <c r="H30" i="50"/>
  <c r="F135" i="50"/>
  <c r="H35" i="50"/>
  <c r="C136" i="50"/>
  <c r="F11" i="50"/>
  <c r="D136" i="50"/>
  <c r="F16" i="50"/>
  <c r="E136" i="50"/>
  <c r="F31" i="50"/>
  <c r="F136" i="50"/>
  <c r="F36" i="50"/>
  <c r="G136" i="50"/>
  <c r="F61" i="50"/>
  <c r="C137" i="50"/>
  <c r="G11" i="50"/>
  <c r="D137" i="50"/>
  <c r="G16" i="50"/>
  <c r="F137" i="50"/>
  <c r="G36" i="50"/>
  <c r="G137" i="50"/>
  <c r="G61" i="50"/>
  <c r="C138" i="50"/>
  <c r="H11" i="50"/>
  <c r="D138" i="50"/>
  <c r="H16" i="50"/>
  <c r="E138" i="50"/>
  <c r="H31" i="50"/>
  <c r="F138" i="50"/>
  <c r="H36" i="50"/>
  <c r="G138" i="50"/>
  <c r="H61" i="50"/>
  <c r="C139" i="50"/>
  <c r="F12" i="50"/>
  <c r="D139" i="50"/>
  <c r="F17" i="50"/>
  <c r="E139" i="50"/>
  <c r="F32" i="50"/>
  <c r="F139" i="50"/>
  <c r="F37" i="50"/>
  <c r="G139" i="50"/>
  <c r="F62" i="50"/>
  <c r="C140" i="50"/>
  <c r="G12" i="50"/>
  <c r="D140" i="50"/>
  <c r="G17" i="50"/>
  <c r="E140" i="50"/>
  <c r="G32" i="50"/>
  <c r="F140" i="50"/>
  <c r="G37" i="50"/>
  <c r="G140" i="50"/>
  <c r="G62" i="50"/>
  <c r="C141" i="50"/>
  <c r="H12" i="50"/>
  <c r="D141" i="50"/>
  <c r="H17" i="50"/>
  <c r="F141" i="50"/>
  <c r="H37" i="50"/>
  <c r="G141" i="50"/>
  <c r="H62" i="50"/>
  <c r="C142" i="50"/>
  <c r="F13" i="50"/>
  <c r="D142" i="50"/>
  <c r="F18" i="50"/>
  <c r="E142" i="50"/>
  <c r="F33" i="50"/>
  <c r="F142" i="50"/>
  <c r="F38" i="50"/>
  <c r="G142" i="50"/>
  <c r="F63" i="50"/>
  <c r="C143" i="50"/>
  <c r="G13" i="50"/>
  <c r="D143" i="50"/>
  <c r="G18" i="50"/>
  <c r="E143" i="50"/>
  <c r="G33" i="50"/>
  <c r="F143" i="50"/>
  <c r="G38" i="50"/>
  <c r="G143" i="50"/>
  <c r="G63" i="50"/>
  <c r="C144" i="50"/>
  <c r="H13" i="50"/>
  <c r="D144" i="50"/>
  <c r="H18" i="50"/>
  <c r="E144" i="50"/>
  <c r="H33" i="50"/>
  <c r="F144" i="50"/>
  <c r="H38" i="50"/>
  <c r="G144" i="50"/>
  <c r="H63" i="50"/>
  <c r="C145" i="50"/>
  <c r="F14" i="50"/>
  <c r="D145" i="50"/>
  <c r="F19" i="50"/>
  <c r="E145" i="50"/>
  <c r="F34" i="50"/>
  <c r="F145" i="50"/>
  <c r="F39" i="50"/>
  <c r="G145" i="50"/>
  <c r="F64" i="50"/>
  <c r="C146" i="50"/>
  <c r="G14" i="50"/>
  <c r="E146" i="50"/>
  <c r="G34" i="50"/>
  <c r="F146" i="50"/>
  <c r="G39" i="50"/>
  <c r="D147" i="50"/>
  <c r="H19" i="50"/>
  <c r="E147" i="50"/>
  <c r="H34" i="50"/>
  <c r="F147" i="50"/>
  <c r="H39" i="50"/>
  <c r="G147" i="50"/>
  <c r="H64" i="50"/>
  <c r="D148" i="50"/>
  <c r="F20" i="50"/>
  <c r="F148" i="50"/>
  <c r="F40" i="50"/>
  <c r="D149" i="50"/>
  <c r="G20" i="50"/>
  <c r="D150" i="50"/>
  <c r="H20" i="50"/>
  <c r="F150" i="50"/>
  <c r="H40" i="50"/>
  <c r="D151" i="50"/>
  <c r="F21" i="50"/>
  <c r="D152" i="50"/>
  <c r="G21" i="50"/>
  <c r="F152" i="50"/>
  <c r="G41" i="50"/>
  <c r="D153" i="50"/>
  <c r="H21" i="50"/>
  <c r="F153" i="50"/>
  <c r="H41" i="50"/>
  <c r="D154" i="50"/>
  <c r="F22" i="50"/>
  <c r="F154" i="50"/>
  <c r="F42" i="50"/>
  <c r="D155" i="50"/>
  <c r="G22" i="50"/>
  <c r="D156" i="50"/>
  <c r="H22" i="50"/>
  <c r="F156" i="50"/>
  <c r="H42" i="50"/>
  <c r="D157" i="50"/>
  <c r="F23" i="50"/>
  <c r="D158" i="50"/>
  <c r="G23" i="50"/>
  <c r="F158" i="50"/>
  <c r="G43" i="50"/>
  <c r="D159" i="50"/>
  <c r="H23" i="50"/>
  <c r="F159" i="50"/>
  <c r="H43" i="50"/>
  <c r="D160" i="50"/>
  <c r="F24" i="50"/>
  <c r="F160" i="50"/>
  <c r="F44" i="50"/>
  <c r="D161" i="50"/>
  <c r="G24" i="50"/>
  <c r="D162" i="50"/>
  <c r="H24" i="50"/>
  <c r="F162" i="50"/>
  <c r="H44" i="50"/>
  <c r="D163" i="50"/>
  <c r="F25" i="50"/>
  <c r="F163" i="50"/>
  <c r="F45" i="50"/>
  <c r="D164" i="50"/>
  <c r="G25" i="50"/>
  <c r="F164" i="50"/>
  <c r="G45" i="50"/>
  <c r="D165" i="50"/>
  <c r="H25" i="50"/>
  <c r="F165" i="50"/>
  <c r="H45" i="50"/>
  <c r="D166" i="50"/>
  <c r="F26" i="50"/>
  <c r="F166" i="50"/>
  <c r="F46" i="50"/>
  <c r="D167" i="50"/>
  <c r="G26" i="50"/>
  <c r="F167" i="50"/>
  <c r="G46" i="50"/>
  <c r="D168" i="50"/>
  <c r="H26" i="50"/>
  <c r="F168" i="50"/>
  <c r="H46" i="50"/>
  <c r="D169" i="50"/>
  <c r="F27" i="50"/>
  <c r="F169" i="50"/>
  <c r="F47" i="50"/>
  <c r="D170" i="50"/>
  <c r="G27" i="50"/>
  <c r="F170" i="50"/>
  <c r="G47" i="50"/>
  <c r="D171" i="50"/>
  <c r="H27" i="50"/>
  <c r="F171" i="50"/>
  <c r="H47" i="50"/>
  <c r="D172" i="50"/>
  <c r="F28" i="50"/>
  <c r="F172" i="50"/>
  <c r="F48" i="50"/>
  <c r="D173" i="50"/>
  <c r="G28" i="50"/>
  <c r="F173" i="50"/>
  <c r="G48" i="50"/>
  <c r="D174" i="50"/>
  <c r="H28" i="50"/>
  <c r="F174" i="50"/>
  <c r="H48" i="50"/>
  <c r="D175" i="50"/>
  <c r="F29" i="50"/>
  <c r="D176" i="50"/>
  <c r="G29" i="50"/>
  <c r="F176" i="50"/>
  <c r="G49" i="50"/>
  <c r="D177" i="50"/>
  <c r="H29" i="50"/>
  <c r="F177" i="50"/>
  <c r="H49" i="50"/>
  <c r="F178" i="50"/>
  <c r="F50" i="50"/>
  <c r="F179" i="50"/>
  <c r="G50" i="50"/>
  <c r="F180" i="50"/>
  <c r="H50" i="50"/>
  <c r="F181" i="50"/>
  <c r="F51" i="50"/>
  <c r="F182" i="50"/>
  <c r="G51" i="50"/>
  <c r="F183" i="50"/>
  <c r="H51" i="50"/>
  <c r="F184" i="50"/>
  <c r="F52" i="50"/>
  <c r="F186" i="50"/>
  <c r="H52" i="50"/>
  <c r="F187" i="50"/>
  <c r="F53" i="50"/>
  <c r="F188" i="50"/>
  <c r="G53" i="50"/>
  <c r="F189" i="50"/>
  <c r="H53" i="50"/>
  <c r="F190" i="50"/>
  <c r="F54" i="50"/>
  <c r="F191" i="50"/>
  <c r="G54" i="50"/>
  <c r="F193" i="50"/>
  <c r="F55" i="50"/>
  <c r="F194" i="50"/>
  <c r="G55" i="50"/>
  <c r="F195" i="50"/>
  <c r="H55" i="50"/>
  <c r="F196" i="50"/>
  <c r="F56" i="50"/>
  <c r="F198" i="50"/>
  <c r="H56" i="50"/>
  <c r="F199" i="50"/>
  <c r="F57" i="50"/>
  <c r="F200" i="50"/>
  <c r="G57" i="50"/>
  <c r="F201" i="50"/>
  <c r="H57" i="50"/>
  <c r="F202" i="50"/>
  <c r="F58" i="50"/>
  <c r="F203" i="50"/>
  <c r="G58" i="50"/>
  <c r="F204" i="50"/>
  <c r="H58" i="50"/>
  <c r="F205" i="50"/>
  <c r="F59" i="50"/>
  <c r="F206" i="50"/>
  <c r="G59" i="50"/>
  <c r="F207" i="50"/>
  <c r="H59" i="50"/>
  <c r="C212" i="50"/>
  <c r="I10" i="50"/>
  <c r="E212" i="50"/>
  <c r="I30" i="50"/>
  <c r="F212" i="50"/>
  <c r="I35" i="50"/>
  <c r="C213" i="50"/>
  <c r="J10" i="50"/>
  <c r="D213" i="50"/>
  <c r="J15" i="50"/>
  <c r="E213" i="50"/>
  <c r="J30" i="50"/>
  <c r="F213" i="50"/>
  <c r="J35" i="50"/>
  <c r="G213" i="50"/>
  <c r="J60" i="50"/>
  <c r="C214" i="50"/>
  <c r="K10" i="50"/>
  <c r="D214" i="50"/>
  <c r="K15" i="50"/>
  <c r="E214" i="50"/>
  <c r="K30" i="50"/>
  <c r="C215" i="50"/>
  <c r="I11" i="50"/>
  <c r="D215" i="50"/>
  <c r="I16" i="50"/>
  <c r="E215" i="50"/>
  <c r="I31" i="50"/>
  <c r="F215" i="50"/>
  <c r="I36" i="50"/>
  <c r="G215" i="50"/>
  <c r="I61" i="50"/>
  <c r="C216" i="50"/>
  <c r="J11" i="50"/>
  <c r="D216" i="50"/>
  <c r="J16" i="50"/>
  <c r="E216" i="50"/>
  <c r="J31" i="50"/>
  <c r="F216" i="50"/>
  <c r="J36" i="50"/>
  <c r="G216" i="50"/>
  <c r="J61" i="50"/>
  <c r="C217" i="50"/>
  <c r="K11" i="50"/>
  <c r="D217" i="50"/>
  <c r="K16" i="50"/>
  <c r="E217" i="50"/>
  <c r="K31" i="50"/>
  <c r="F217" i="50"/>
  <c r="K36" i="50"/>
  <c r="C218" i="50"/>
  <c r="I12" i="50"/>
  <c r="D218" i="50"/>
  <c r="I17" i="50"/>
  <c r="E218" i="50"/>
  <c r="I32" i="50"/>
  <c r="C219" i="50"/>
  <c r="J12" i="50"/>
  <c r="D219" i="50"/>
  <c r="J17" i="50"/>
  <c r="E219" i="50"/>
  <c r="J32" i="50"/>
  <c r="F219" i="50"/>
  <c r="J37" i="50"/>
  <c r="G219" i="50"/>
  <c r="J62" i="50"/>
  <c r="C220" i="50"/>
  <c r="K12" i="50"/>
  <c r="E220" i="50"/>
  <c r="K32" i="50"/>
  <c r="F220" i="50"/>
  <c r="K37" i="50"/>
  <c r="G220" i="50"/>
  <c r="K62" i="50"/>
  <c r="C221" i="50"/>
  <c r="I13" i="50"/>
  <c r="D221" i="50"/>
  <c r="I18" i="50"/>
  <c r="E221" i="50"/>
  <c r="I33" i="50"/>
  <c r="F221" i="50"/>
  <c r="I38" i="50"/>
  <c r="G221" i="50"/>
  <c r="I63" i="50"/>
  <c r="C222" i="50"/>
  <c r="J13" i="50"/>
  <c r="D222" i="50"/>
  <c r="J18" i="50"/>
  <c r="E222" i="50"/>
  <c r="J33" i="50"/>
  <c r="F222" i="50"/>
  <c r="J38" i="50"/>
  <c r="G222" i="50"/>
  <c r="J63" i="50"/>
  <c r="C223" i="50"/>
  <c r="K13" i="50"/>
  <c r="D223" i="50"/>
  <c r="K18" i="50"/>
  <c r="E223" i="50"/>
  <c r="K33" i="50"/>
  <c r="F223" i="50"/>
  <c r="K38" i="50"/>
  <c r="G223" i="50"/>
  <c r="K63" i="50"/>
  <c r="C224" i="50"/>
  <c r="I14" i="50"/>
  <c r="E224" i="50"/>
  <c r="I34" i="50"/>
  <c r="F224" i="50"/>
  <c r="I39" i="50"/>
  <c r="G224" i="50"/>
  <c r="I64" i="50"/>
  <c r="C225" i="50"/>
  <c r="J14" i="50"/>
  <c r="E225" i="50"/>
  <c r="J34" i="50"/>
  <c r="F225" i="50"/>
  <c r="J39" i="50"/>
  <c r="G225" i="50"/>
  <c r="J64" i="50"/>
  <c r="C226" i="50"/>
  <c r="K14" i="50"/>
  <c r="D226" i="50"/>
  <c r="K19" i="50"/>
  <c r="E226" i="50"/>
  <c r="K34" i="50"/>
  <c r="F226" i="50"/>
  <c r="K39" i="50"/>
  <c r="G226" i="50"/>
  <c r="K64" i="50"/>
  <c r="D227" i="50"/>
  <c r="I20" i="50"/>
  <c r="F227" i="50"/>
  <c r="I40" i="50"/>
  <c r="D228" i="50"/>
  <c r="J20" i="50"/>
  <c r="F228" i="50"/>
  <c r="J40" i="50"/>
  <c r="D229" i="50"/>
  <c r="K20" i="50"/>
  <c r="F229" i="50"/>
  <c r="K40" i="50"/>
  <c r="F230" i="50"/>
  <c r="I41" i="50"/>
  <c r="D231" i="50"/>
  <c r="J21" i="50"/>
  <c r="F231" i="50"/>
  <c r="J41" i="50"/>
  <c r="D232" i="50"/>
  <c r="K21" i="50"/>
  <c r="D233" i="50"/>
  <c r="I22" i="50"/>
  <c r="F233" i="50"/>
  <c r="I42" i="50"/>
  <c r="D234" i="50"/>
  <c r="J22" i="50"/>
  <c r="F234" i="50"/>
  <c r="J42" i="50"/>
  <c r="D235" i="50"/>
  <c r="K22" i="50"/>
  <c r="F235" i="50"/>
  <c r="K42" i="50"/>
  <c r="D236" i="50"/>
  <c r="I23" i="50"/>
  <c r="F236" i="50"/>
  <c r="I43" i="50"/>
  <c r="D237" i="50"/>
  <c r="J23" i="50"/>
  <c r="F237" i="50"/>
  <c r="J43" i="50"/>
  <c r="F238" i="50"/>
  <c r="K43" i="50"/>
  <c r="D239" i="50"/>
  <c r="I24" i="50"/>
  <c r="F239" i="50"/>
  <c r="I44" i="50"/>
  <c r="D240" i="50"/>
  <c r="J24" i="50"/>
  <c r="F240" i="50"/>
  <c r="J44" i="50"/>
  <c r="D241" i="50"/>
  <c r="K24" i="50"/>
  <c r="F241" i="50"/>
  <c r="K44" i="50"/>
  <c r="F242" i="50"/>
  <c r="I45" i="50"/>
  <c r="D243" i="50"/>
  <c r="J25" i="50"/>
  <c r="F243" i="50"/>
  <c r="J45" i="50"/>
  <c r="F244" i="50"/>
  <c r="K45" i="50"/>
  <c r="D245" i="50"/>
  <c r="I26" i="50"/>
  <c r="F245" i="50"/>
  <c r="I46" i="50"/>
  <c r="D246" i="50"/>
  <c r="J26" i="50"/>
  <c r="F246" i="50"/>
  <c r="J46" i="50"/>
  <c r="D247" i="50"/>
  <c r="K26" i="50"/>
  <c r="F247" i="50"/>
  <c r="K46" i="50"/>
  <c r="F248" i="50"/>
  <c r="I47" i="50"/>
  <c r="D249" i="50"/>
  <c r="J27" i="50"/>
  <c r="F249" i="50"/>
  <c r="J47" i="50"/>
  <c r="F250" i="50"/>
  <c r="K47" i="50"/>
  <c r="D251" i="50"/>
  <c r="I28" i="50"/>
  <c r="F251" i="50"/>
  <c r="I48" i="50"/>
  <c r="D252" i="50"/>
  <c r="J28" i="50"/>
  <c r="F252" i="50"/>
  <c r="J48" i="50"/>
  <c r="D253" i="50"/>
  <c r="K28" i="50"/>
  <c r="F253" i="50"/>
  <c r="K48" i="50"/>
  <c r="F254" i="50"/>
  <c r="I49" i="50"/>
  <c r="D255" i="50"/>
  <c r="J29" i="50"/>
  <c r="F255" i="50"/>
  <c r="J49" i="50"/>
  <c r="F256" i="50"/>
  <c r="K49" i="50"/>
  <c r="F257" i="50"/>
  <c r="I50" i="50"/>
  <c r="F258" i="50"/>
  <c r="J50" i="50"/>
  <c r="F259" i="50"/>
  <c r="K50" i="50"/>
  <c r="F260" i="50"/>
  <c r="I51" i="50"/>
  <c r="F261" i="50"/>
  <c r="J51" i="50"/>
  <c r="F262" i="50"/>
  <c r="K51" i="50"/>
  <c r="F263" i="50"/>
  <c r="I52" i="50"/>
  <c r="F264" i="50"/>
  <c r="J52" i="50"/>
  <c r="F265" i="50"/>
  <c r="K52" i="50"/>
  <c r="F266" i="50"/>
  <c r="I53" i="50"/>
  <c r="F267" i="50"/>
  <c r="J53" i="50"/>
  <c r="F268" i="50"/>
  <c r="K53" i="50"/>
  <c r="F269" i="50"/>
  <c r="I54" i="50"/>
  <c r="F270" i="50"/>
  <c r="J54" i="50"/>
  <c r="F271" i="50"/>
  <c r="K54" i="50"/>
  <c r="F272" i="50"/>
  <c r="I55" i="50"/>
  <c r="F273" i="50"/>
  <c r="J55" i="50"/>
  <c r="F274" i="50"/>
  <c r="K55" i="50"/>
  <c r="F275" i="50"/>
  <c r="I56" i="50"/>
  <c r="F276" i="50"/>
  <c r="J56" i="50"/>
  <c r="F277" i="50"/>
  <c r="K56" i="50"/>
  <c r="F278" i="50"/>
  <c r="I57" i="50"/>
  <c r="F280" i="50"/>
  <c r="K57" i="50"/>
  <c r="F281" i="50"/>
  <c r="I58" i="50"/>
  <c r="F282" i="50"/>
  <c r="J58" i="50"/>
  <c r="F284" i="50"/>
  <c r="I59" i="50"/>
  <c r="F285" i="50"/>
  <c r="J59" i="50"/>
  <c r="F286" i="50"/>
  <c r="K59" i="50"/>
  <c r="B287" i="50"/>
  <c r="L10" i="50"/>
  <c r="D2" i="49"/>
  <c r="D4" i="49"/>
  <c r="D5" i="49"/>
  <c r="D6" i="49"/>
  <c r="F6" i="49"/>
  <c r="C10" i="49"/>
  <c r="C146" i="49"/>
  <c r="G14" i="49"/>
  <c r="D133" i="49"/>
  <c r="F15" i="49"/>
  <c r="D147" i="49"/>
  <c r="H19" i="49"/>
  <c r="D153" i="49"/>
  <c r="H21" i="49"/>
  <c r="D154" i="49"/>
  <c r="F22" i="49"/>
  <c r="D160" i="49"/>
  <c r="F24" i="49"/>
  <c r="D241" i="49"/>
  <c r="K24" i="49"/>
  <c r="D165" i="49"/>
  <c r="H25" i="49"/>
  <c r="D166" i="49"/>
  <c r="F26" i="49"/>
  <c r="D247" i="49"/>
  <c r="K26" i="49"/>
  <c r="D171" i="49"/>
  <c r="H27" i="49"/>
  <c r="D172" i="49"/>
  <c r="F28" i="49"/>
  <c r="D253" i="49"/>
  <c r="K28" i="49"/>
  <c r="D177" i="49"/>
  <c r="H29" i="49"/>
  <c r="E133" i="49"/>
  <c r="F30" i="49"/>
  <c r="E213" i="49"/>
  <c r="J30" i="49"/>
  <c r="E144" i="49"/>
  <c r="H33" i="49"/>
  <c r="F148" i="49"/>
  <c r="F40" i="49"/>
  <c r="F228" i="49"/>
  <c r="J40" i="49"/>
  <c r="F152" i="49"/>
  <c r="G41" i="49"/>
  <c r="F154" i="49"/>
  <c r="F42" i="49"/>
  <c r="F234" i="49"/>
  <c r="J42" i="49"/>
  <c r="F158" i="49"/>
  <c r="G43" i="49"/>
  <c r="F160" i="49"/>
  <c r="F44" i="49"/>
  <c r="F240" i="49"/>
  <c r="J44" i="49"/>
  <c r="F241" i="49"/>
  <c r="K44" i="49"/>
  <c r="F246" i="49"/>
  <c r="J46" i="49"/>
  <c r="F179" i="49"/>
  <c r="G50" i="49"/>
  <c r="F264" i="49"/>
  <c r="J52" i="49"/>
  <c r="F266" i="49"/>
  <c r="I53" i="49"/>
  <c r="F196" i="49"/>
  <c r="F56" i="49"/>
  <c r="F277" i="49"/>
  <c r="K56" i="49"/>
  <c r="F282" i="49"/>
  <c r="J58" i="49"/>
  <c r="G133" i="49"/>
  <c r="F60" i="49"/>
  <c r="G134" i="49"/>
  <c r="G60" i="49"/>
  <c r="G138" i="49"/>
  <c r="H61" i="49"/>
  <c r="G223" i="49"/>
  <c r="K63" i="49"/>
  <c r="G146" i="49"/>
  <c r="G64" i="49"/>
  <c r="C133" i="49"/>
  <c r="F10" i="49"/>
  <c r="F133" i="49"/>
  <c r="F35" i="49"/>
  <c r="C134" i="49"/>
  <c r="G10" i="49"/>
  <c r="D134" i="49"/>
  <c r="G15" i="49"/>
  <c r="E134" i="49"/>
  <c r="G30" i="49"/>
  <c r="F134" i="49"/>
  <c r="G35" i="49"/>
  <c r="C135" i="49"/>
  <c r="H10" i="49"/>
  <c r="D135" i="49"/>
  <c r="H15" i="49"/>
  <c r="E135" i="49"/>
  <c r="H30" i="49"/>
  <c r="F135" i="49"/>
  <c r="H35" i="49"/>
  <c r="G135" i="49"/>
  <c r="H60" i="49"/>
  <c r="C136" i="49"/>
  <c r="F11" i="49"/>
  <c r="D136" i="49"/>
  <c r="F16" i="49"/>
  <c r="E136" i="49"/>
  <c r="F31" i="49"/>
  <c r="F136" i="49"/>
  <c r="F36" i="49"/>
  <c r="G136" i="49"/>
  <c r="F61" i="49"/>
  <c r="C137" i="49"/>
  <c r="G11" i="49"/>
  <c r="D137" i="49"/>
  <c r="G16" i="49"/>
  <c r="E137" i="49"/>
  <c r="G31" i="49"/>
  <c r="F137" i="49"/>
  <c r="G36" i="49"/>
  <c r="G137" i="49"/>
  <c r="G61" i="49"/>
  <c r="C138" i="49"/>
  <c r="H11" i="49"/>
  <c r="D138" i="49"/>
  <c r="H16" i="49"/>
  <c r="E138" i="49"/>
  <c r="H31" i="49"/>
  <c r="F138" i="49"/>
  <c r="H36" i="49"/>
  <c r="C139" i="49"/>
  <c r="F12" i="49"/>
  <c r="D139" i="49"/>
  <c r="F17" i="49"/>
  <c r="E139" i="49"/>
  <c r="F32" i="49"/>
  <c r="F139" i="49"/>
  <c r="F37" i="49"/>
  <c r="G139" i="49"/>
  <c r="F62" i="49"/>
  <c r="C140" i="49"/>
  <c r="G12" i="49"/>
  <c r="D140" i="49"/>
  <c r="G17" i="49"/>
  <c r="E140" i="49"/>
  <c r="G32" i="49"/>
  <c r="F140" i="49"/>
  <c r="G37" i="49"/>
  <c r="G140" i="49"/>
  <c r="G62" i="49"/>
  <c r="C141" i="49"/>
  <c r="H12" i="49"/>
  <c r="D141" i="49"/>
  <c r="H17" i="49"/>
  <c r="E141" i="49"/>
  <c r="H32" i="49"/>
  <c r="F141" i="49"/>
  <c r="H37" i="49"/>
  <c r="G141" i="49"/>
  <c r="H62" i="49"/>
  <c r="C142" i="49"/>
  <c r="F13" i="49"/>
  <c r="D142" i="49"/>
  <c r="F18" i="49"/>
  <c r="E142" i="49"/>
  <c r="F33" i="49"/>
  <c r="F142" i="49"/>
  <c r="F38" i="49"/>
  <c r="G142" i="49"/>
  <c r="F63" i="49"/>
  <c r="C143" i="49"/>
  <c r="G13" i="49"/>
  <c r="D143" i="49"/>
  <c r="G18" i="49"/>
  <c r="E143" i="49"/>
  <c r="G33" i="49"/>
  <c r="F143" i="49"/>
  <c r="G38" i="49"/>
  <c r="G143" i="49"/>
  <c r="G63" i="49"/>
  <c r="C144" i="49"/>
  <c r="H13" i="49"/>
  <c r="D144" i="49"/>
  <c r="H18" i="49"/>
  <c r="F144" i="49"/>
  <c r="H38" i="49"/>
  <c r="G144" i="49"/>
  <c r="H63" i="49"/>
  <c r="C145" i="49"/>
  <c r="F14" i="49"/>
  <c r="D145" i="49"/>
  <c r="F19" i="49"/>
  <c r="E145" i="49"/>
  <c r="F34" i="49"/>
  <c r="F145" i="49"/>
  <c r="F39" i="49"/>
  <c r="G145" i="49"/>
  <c r="F64" i="49"/>
  <c r="D146" i="49"/>
  <c r="G19" i="49"/>
  <c r="E146" i="49"/>
  <c r="G34" i="49"/>
  <c r="F146" i="49"/>
  <c r="G39" i="49"/>
  <c r="C147" i="49"/>
  <c r="H14" i="49"/>
  <c r="E147" i="49"/>
  <c r="H34" i="49"/>
  <c r="F147" i="49"/>
  <c r="H39" i="49"/>
  <c r="G147" i="49"/>
  <c r="H64" i="49"/>
  <c r="D148" i="49"/>
  <c r="F20" i="49"/>
  <c r="D149" i="49"/>
  <c r="G20" i="49"/>
  <c r="F149" i="49"/>
  <c r="G40" i="49"/>
  <c r="D150" i="49"/>
  <c r="H20" i="49"/>
  <c r="F150" i="49"/>
  <c r="H40" i="49"/>
  <c r="D151" i="49"/>
  <c r="F21" i="49"/>
  <c r="F151" i="49"/>
  <c r="F41" i="49"/>
  <c r="D152" i="49"/>
  <c r="G21" i="49"/>
  <c r="F153" i="49"/>
  <c r="H41" i="49"/>
  <c r="D155" i="49"/>
  <c r="G22" i="49"/>
  <c r="F155" i="49"/>
  <c r="G42" i="49"/>
  <c r="D156" i="49"/>
  <c r="H22" i="49"/>
  <c r="F156" i="49"/>
  <c r="H42" i="49"/>
  <c r="D157" i="49"/>
  <c r="F23" i="49"/>
  <c r="F157" i="49"/>
  <c r="F43" i="49"/>
  <c r="D158" i="49"/>
  <c r="G23" i="49"/>
  <c r="D159" i="49"/>
  <c r="H23" i="49"/>
  <c r="F159" i="49"/>
  <c r="H43" i="49"/>
  <c r="D161" i="49"/>
  <c r="G24" i="49"/>
  <c r="F161" i="49"/>
  <c r="G44" i="49"/>
  <c r="D162" i="49"/>
  <c r="H24" i="49"/>
  <c r="F162" i="49"/>
  <c r="H44" i="49"/>
  <c r="D163" i="49"/>
  <c r="F25" i="49"/>
  <c r="F163" i="49"/>
  <c r="F45" i="49"/>
  <c r="D164" i="49"/>
  <c r="G25" i="49"/>
  <c r="F164" i="49"/>
  <c r="G45" i="49"/>
  <c r="F165" i="49"/>
  <c r="H45" i="49"/>
  <c r="F166" i="49"/>
  <c r="F46" i="49"/>
  <c r="D167" i="49"/>
  <c r="G26" i="49"/>
  <c r="F167" i="49"/>
  <c r="G46" i="49"/>
  <c r="D168" i="49"/>
  <c r="H26" i="49"/>
  <c r="F168" i="49"/>
  <c r="H46" i="49"/>
  <c r="D169" i="49"/>
  <c r="F27" i="49"/>
  <c r="F169" i="49"/>
  <c r="F47" i="49"/>
  <c r="D170" i="49"/>
  <c r="G27" i="49"/>
  <c r="F170" i="49"/>
  <c r="G47" i="49"/>
  <c r="F171" i="49"/>
  <c r="H47" i="49"/>
  <c r="F172" i="49"/>
  <c r="F48" i="49"/>
  <c r="D173" i="49"/>
  <c r="G28" i="49"/>
  <c r="F173" i="49"/>
  <c r="G48" i="49"/>
  <c r="D174" i="49"/>
  <c r="H28" i="49"/>
  <c r="F174" i="49"/>
  <c r="H48" i="49"/>
  <c r="D175" i="49"/>
  <c r="F29" i="49"/>
  <c r="F175" i="49"/>
  <c r="F49" i="49"/>
  <c r="D176" i="49"/>
  <c r="G29" i="49"/>
  <c r="F176" i="49"/>
  <c r="G49" i="49"/>
  <c r="F177" i="49"/>
  <c r="H49" i="49"/>
  <c r="F178" i="49"/>
  <c r="F50" i="49"/>
  <c r="F180" i="49"/>
  <c r="H50" i="49"/>
  <c r="F181" i="49"/>
  <c r="F51" i="49"/>
  <c r="F182" i="49"/>
  <c r="G51" i="49"/>
  <c r="F183" i="49"/>
  <c r="H51" i="49"/>
  <c r="F184" i="49"/>
  <c r="F52" i="49"/>
  <c r="F185" i="49"/>
  <c r="G52" i="49"/>
  <c r="F186" i="49"/>
  <c r="H52" i="49"/>
  <c r="F187" i="49"/>
  <c r="F53" i="49"/>
  <c r="F188" i="49"/>
  <c r="G53" i="49"/>
  <c r="F189" i="49"/>
  <c r="H53" i="49"/>
  <c r="F190" i="49"/>
  <c r="F54" i="49"/>
  <c r="F191" i="49"/>
  <c r="G54" i="49"/>
  <c r="F192" i="49"/>
  <c r="H54" i="49"/>
  <c r="F193" i="49"/>
  <c r="F55" i="49"/>
  <c r="F194" i="49"/>
  <c r="G55" i="49"/>
  <c r="F195" i="49"/>
  <c r="H55" i="49"/>
  <c r="F197" i="49"/>
  <c r="G56" i="49"/>
  <c r="F198" i="49"/>
  <c r="H56" i="49"/>
  <c r="F199" i="49"/>
  <c r="F57" i="49"/>
  <c r="F200" i="49"/>
  <c r="G57" i="49"/>
  <c r="F201" i="49"/>
  <c r="H57" i="49"/>
  <c r="F202" i="49"/>
  <c r="F58" i="49"/>
  <c r="F203" i="49"/>
  <c r="G58" i="49"/>
  <c r="F204" i="49"/>
  <c r="H58" i="49"/>
  <c r="F205" i="49"/>
  <c r="F59" i="49"/>
  <c r="F206" i="49"/>
  <c r="G59" i="49"/>
  <c r="F207" i="49"/>
  <c r="H59" i="49"/>
  <c r="C212" i="49"/>
  <c r="I10" i="49"/>
  <c r="D212" i="49"/>
  <c r="I15" i="49"/>
  <c r="E212" i="49"/>
  <c r="I30" i="49"/>
  <c r="F212" i="49"/>
  <c r="I35" i="49"/>
  <c r="G212" i="49"/>
  <c r="I60" i="49"/>
  <c r="C213" i="49"/>
  <c r="J10" i="49"/>
  <c r="D213" i="49"/>
  <c r="J15" i="49"/>
  <c r="F213" i="49"/>
  <c r="J35" i="49"/>
  <c r="G213" i="49"/>
  <c r="J60" i="49"/>
  <c r="C214" i="49"/>
  <c r="K10" i="49"/>
  <c r="D214" i="49"/>
  <c r="K15" i="49"/>
  <c r="E214" i="49"/>
  <c r="K30" i="49"/>
  <c r="F214" i="49"/>
  <c r="K35" i="49"/>
  <c r="G214" i="49"/>
  <c r="K60" i="49"/>
  <c r="C215" i="49"/>
  <c r="I11" i="49"/>
  <c r="D215" i="49"/>
  <c r="I16" i="49"/>
  <c r="E215" i="49"/>
  <c r="I31" i="49"/>
  <c r="F215" i="49"/>
  <c r="I36" i="49"/>
  <c r="G215" i="49"/>
  <c r="I61" i="49"/>
  <c r="C216" i="49"/>
  <c r="J11" i="49"/>
  <c r="D216" i="49"/>
  <c r="J16" i="49"/>
  <c r="E216" i="49"/>
  <c r="J31" i="49"/>
  <c r="F216" i="49"/>
  <c r="J36" i="49"/>
  <c r="G216" i="49"/>
  <c r="J61" i="49"/>
  <c r="C217" i="49"/>
  <c r="K11" i="49"/>
  <c r="D217" i="49"/>
  <c r="K16" i="49"/>
  <c r="E217" i="49"/>
  <c r="K31" i="49"/>
  <c r="F217" i="49"/>
  <c r="K36" i="49"/>
  <c r="G217" i="49"/>
  <c r="K61" i="49"/>
  <c r="C218" i="49"/>
  <c r="I12" i="49"/>
  <c r="D218" i="49"/>
  <c r="I17" i="49"/>
  <c r="E218" i="49"/>
  <c r="I32" i="49"/>
  <c r="F218" i="49"/>
  <c r="I37" i="49"/>
  <c r="G218" i="49"/>
  <c r="I62" i="49"/>
  <c r="C219" i="49"/>
  <c r="J12" i="49"/>
  <c r="D219" i="49"/>
  <c r="J17" i="49"/>
  <c r="E219" i="49"/>
  <c r="J32" i="49"/>
  <c r="F219" i="49"/>
  <c r="J37" i="49"/>
  <c r="G219" i="49"/>
  <c r="J62" i="49"/>
  <c r="C220" i="49"/>
  <c r="K12" i="49"/>
  <c r="D220" i="49"/>
  <c r="K17" i="49"/>
  <c r="E220" i="49"/>
  <c r="K32" i="49"/>
  <c r="F220" i="49"/>
  <c r="K37" i="49"/>
  <c r="G220" i="49"/>
  <c r="K62" i="49"/>
  <c r="C221" i="49"/>
  <c r="I13" i="49"/>
  <c r="D221" i="49"/>
  <c r="I18" i="49"/>
  <c r="E221" i="49"/>
  <c r="I33" i="49"/>
  <c r="F221" i="49"/>
  <c r="I38" i="49"/>
  <c r="G221" i="49"/>
  <c r="I63" i="49"/>
  <c r="C222" i="49"/>
  <c r="J13" i="49"/>
  <c r="D222" i="49"/>
  <c r="J18" i="49"/>
  <c r="E222" i="49"/>
  <c r="J33" i="49"/>
  <c r="F222" i="49"/>
  <c r="J38" i="49"/>
  <c r="G222" i="49"/>
  <c r="J63" i="49"/>
  <c r="C223" i="49"/>
  <c r="K13" i="49"/>
  <c r="D223" i="49"/>
  <c r="K18" i="49"/>
  <c r="E223" i="49"/>
  <c r="K33" i="49"/>
  <c r="F223" i="49"/>
  <c r="K38" i="49"/>
  <c r="C224" i="49"/>
  <c r="I14" i="49"/>
  <c r="D224" i="49"/>
  <c r="I19" i="49"/>
  <c r="E224" i="49"/>
  <c r="I34" i="49"/>
  <c r="F224" i="49"/>
  <c r="I39" i="49"/>
  <c r="G224" i="49"/>
  <c r="I64" i="49"/>
  <c r="C225" i="49"/>
  <c r="J14" i="49"/>
  <c r="D225" i="49"/>
  <c r="J19" i="49"/>
  <c r="E225" i="49"/>
  <c r="J34" i="49"/>
  <c r="F225" i="49"/>
  <c r="J39" i="49"/>
  <c r="G225" i="49"/>
  <c r="J64" i="49"/>
  <c r="C226" i="49"/>
  <c r="K14" i="49"/>
  <c r="D226" i="49"/>
  <c r="K19" i="49"/>
  <c r="E226" i="49"/>
  <c r="K34" i="49"/>
  <c r="F226" i="49"/>
  <c r="K39" i="49"/>
  <c r="G226" i="49"/>
  <c r="K64" i="49"/>
  <c r="D227" i="49"/>
  <c r="I20" i="49"/>
  <c r="F227" i="49"/>
  <c r="I40" i="49"/>
  <c r="D228" i="49"/>
  <c r="J20" i="49"/>
  <c r="D229" i="49"/>
  <c r="K20" i="49"/>
  <c r="F229" i="49"/>
  <c r="K40" i="49"/>
  <c r="D230" i="49"/>
  <c r="I21" i="49"/>
  <c r="F230" i="49"/>
  <c r="I41" i="49"/>
  <c r="D231" i="49"/>
  <c r="J21" i="49"/>
  <c r="F231" i="49"/>
  <c r="J41" i="49"/>
  <c r="D232" i="49"/>
  <c r="K21" i="49"/>
  <c r="F232" i="49"/>
  <c r="K41" i="49"/>
  <c r="D233" i="49"/>
  <c r="I22" i="49"/>
  <c r="F233" i="49"/>
  <c r="I42" i="49"/>
  <c r="D234" i="49"/>
  <c r="J22" i="49"/>
  <c r="D235" i="49"/>
  <c r="K22" i="49"/>
  <c r="F235" i="49"/>
  <c r="K42" i="49"/>
  <c r="D236" i="49"/>
  <c r="I23" i="49"/>
  <c r="F236" i="49"/>
  <c r="I43" i="49"/>
  <c r="D237" i="49"/>
  <c r="J23" i="49"/>
  <c r="F237" i="49"/>
  <c r="J43" i="49"/>
  <c r="D238" i="49"/>
  <c r="K23" i="49"/>
  <c r="F238" i="49"/>
  <c r="K43" i="49"/>
  <c r="D239" i="49"/>
  <c r="I24" i="49"/>
  <c r="F239" i="49"/>
  <c r="I44" i="49"/>
  <c r="D240" i="49"/>
  <c r="J24" i="49"/>
  <c r="D242" i="49"/>
  <c r="I25" i="49"/>
  <c r="F242" i="49"/>
  <c r="I45" i="49"/>
  <c r="D243" i="49"/>
  <c r="J25" i="49"/>
  <c r="F243" i="49"/>
  <c r="J45" i="49"/>
  <c r="D244" i="49"/>
  <c r="K25" i="49"/>
  <c r="F244" i="49"/>
  <c r="K45" i="49"/>
  <c r="D245" i="49"/>
  <c r="I26" i="49"/>
  <c r="F245" i="49"/>
  <c r="I46" i="49"/>
  <c r="D246" i="49"/>
  <c r="J26" i="49"/>
  <c r="F247" i="49"/>
  <c r="K46" i="49"/>
  <c r="D248" i="49"/>
  <c r="I27" i="49"/>
  <c r="F248" i="49"/>
  <c r="I47" i="49"/>
  <c r="D249" i="49"/>
  <c r="J27" i="49"/>
  <c r="F249" i="49"/>
  <c r="J47" i="49"/>
  <c r="D250" i="49"/>
  <c r="K27" i="49"/>
  <c r="F250" i="49"/>
  <c r="K47" i="49"/>
  <c r="D251" i="49"/>
  <c r="I28" i="49"/>
  <c r="F251" i="49"/>
  <c r="I48" i="49"/>
  <c r="D252" i="49"/>
  <c r="J28" i="49"/>
  <c r="F252" i="49"/>
  <c r="J48" i="49"/>
  <c r="F253" i="49"/>
  <c r="K48" i="49"/>
  <c r="D254" i="49"/>
  <c r="I29" i="49"/>
  <c r="F254" i="49"/>
  <c r="I49" i="49"/>
  <c r="D255" i="49"/>
  <c r="J29" i="49"/>
  <c r="F255" i="49"/>
  <c r="J49" i="49"/>
  <c r="D256" i="49"/>
  <c r="K29" i="49"/>
  <c r="F256" i="49"/>
  <c r="K49" i="49"/>
  <c r="F257" i="49"/>
  <c r="I50" i="49"/>
  <c r="F258" i="49"/>
  <c r="J50" i="49"/>
  <c r="F259" i="49"/>
  <c r="K50" i="49"/>
  <c r="F260" i="49"/>
  <c r="I51" i="49"/>
  <c r="F261" i="49"/>
  <c r="J51" i="49"/>
  <c r="F262" i="49"/>
  <c r="K51" i="49"/>
  <c r="F263" i="49"/>
  <c r="I52" i="49"/>
  <c r="F265" i="49"/>
  <c r="K52" i="49"/>
  <c r="F267" i="49"/>
  <c r="J53" i="49"/>
  <c r="F268" i="49"/>
  <c r="K53" i="49"/>
  <c r="F269" i="49"/>
  <c r="I54" i="49"/>
  <c r="F270" i="49"/>
  <c r="J54" i="49"/>
  <c r="F271" i="49"/>
  <c r="K54" i="49"/>
  <c r="F272" i="49"/>
  <c r="I55" i="49"/>
  <c r="F273" i="49"/>
  <c r="J55" i="49"/>
  <c r="F274" i="49"/>
  <c r="K55" i="49"/>
  <c r="F275" i="49"/>
  <c r="I56" i="49"/>
  <c r="F276" i="49"/>
  <c r="J56" i="49"/>
  <c r="F278" i="49"/>
  <c r="I57" i="49"/>
  <c r="F279" i="49"/>
  <c r="J57" i="49"/>
  <c r="F280" i="49"/>
  <c r="K57" i="49"/>
  <c r="F281" i="49"/>
  <c r="I58" i="49"/>
  <c r="F283" i="49"/>
  <c r="K58" i="49"/>
  <c r="F284" i="49"/>
  <c r="I59" i="49"/>
  <c r="F285" i="49"/>
  <c r="J59" i="49"/>
  <c r="F286" i="49"/>
  <c r="K59" i="49"/>
  <c r="B287" i="49"/>
  <c r="L10" i="49"/>
  <c r="D2" i="48"/>
  <c r="D4" i="48"/>
  <c r="D5" i="48"/>
  <c r="D6" i="48"/>
  <c r="F6" i="48"/>
  <c r="C10" i="48"/>
  <c r="C133" i="48"/>
  <c r="F10" i="48"/>
  <c r="C145" i="48"/>
  <c r="F14" i="48"/>
  <c r="D136" i="48"/>
  <c r="F16" i="48"/>
  <c r="D140" i="48"/>
  <c r="G17" i="48"/>
  <c r="D224" i="48"/>
  <c r="I19" i="48"/>
  <c r="D229" i="48"/>
  <c r="K20" i="48"/>
  <c r="D241" i="48"/>
  <c r="K24" i="48"/>
  <c r="D247" i="48"/>
  <c r="K26" i="48"/>
  <c r="D248" i="48"/>
  <c r="I27" i="48"/>
  <c r="D253" i="48"/>
  <c r="K28" i="48"/>
  <c r="E133" i="48"/>
  <c r="F30" i="48"/>
  <c r="E134" i="48"/>
  <c r="G30" i="48"/>
  <c r="E213" i="48"/>
  <c r="J30" i="48"/>
  <c r="E221" i="48"/>
  <c r="I33" i="48"/>
  <c r="F212" i="48"/>
  <c r="I35" i="48"/>
  <c r="F137" i="48"/>
  <c r="G36" i="48"/>
  <c r="F216" i="48"/>
  <c r="J36" i="48"/>
  <c r="F220" i="48"/>
  <c r="K37" i="48"/>
  <c r="F142" i="48"/>
  <c r="F38" i="48"/>
  <c r="F222" i="48"/>
  <c r="J38" i="48"/>
  <c r="F148" i="48"/>
  <c r="F40" i="48"/>
  <c r="F149" i="48"/>
  <c r="G40" i="48"/>
  <c r="F152" i="48"/>
  <c r="G41" i="48"/>
  <c r="F153" i="48"/>
  <c r="H41" i="48"/>
  <c r="F154" i="48"/>
  <c r="F42" i="48"/>
  <c r="F158" i="48"/>
  <c r="G43" i="48"/>
  <c r="F160" i="48"/>
  <c r="F44" i="48"/>
  <c r="F161" i="48"/>
  <c r="G44" i="48"/>
  <c r="F164" i="48"/>
  <c r="G45" i="48"/>
  <c r="F172" i="48"/>
  <c r="F48" i="48"/>
  <c r="F178" i="48"/>
  <c r="F50" i="48"/>
  <c r="F259" i="48"/>
  <c r="K50" i="48"/>
  <c r="F183" i="48"/>
  <c r="H51" i="48"/>
  <c r="F265" i="48"/>
  <c r="K52" i="48"/>
  <c r="F277" i="48"/>
  <c r="K56" i="48"/>
  <c r="F203" i="48"/>
  <c r="G58" i="48"/>
  <c r="F281" i="48"/>
  <c r="I58" i="48"/>
  <c r="G133" i="48"/>
  <c r="F60" i="48"/>
  <c r="G214" i="48"/>
  <c r="K60" i="48"/>
  <c r="G139" i="48"/>
  <c r="F62" i="48"/>
  <c r="G145" i="48"/>
  <c r="F64" i="48"/>
  <c r="D133" i="48"/>
  <c r="F15" i="48"/>
  <c r="F133" i="48"/>
  <c r="F35" i="48"/>
  <c r="C134" i="48"/>
  <c r="G10" i="48"/>
  <c r="D134" i="48"/>
  <c r="G15" i="48"/>
  <c r="F134" i="48"/>
  <c r="G35" i="48"/>
  <c r="G134" i="48"/>
  <c r="G60" i="48"/>
  <c r="C135" i="48"/>
  <c r="H10" i="48"/>
  <c r="D135" i="48"/>
  <c r="H15" i="48"/>
  <c r="E135" i="48"/>
  <c r="H30" i="48"/>
  <c r="F135" i="48"/>
  <c r="H35" i="48"/>
  <c r="G135" i="48"/>
  <c r="H60" i="48"/>
  <c r="C136" i="48"/>
  <c r="F11" i="48"/>
  <c r="E136" i="48"/>
  <c r="F31" i="48"/>
  <c r="F136" i="48"/>
  <c r="F36" i="48"/>
  <c r="G136" i="48"/>
  <c r="F61" i="48"/>
  <c r="C137" i="48"/>
  <c r="G11" i="48"/>
  <c r="D137" i="48"/>
  <c r="G16" i="48"/>
  <c r="E137" i="48"/>
  <c r="G31" i="48"/>
  <c r="G137" i="48"/>
  <c r="G61" i="48"/>
  <c r="C138" i="48"/>
  <c r="H11" i="48"/>
  <c r="D138" i="48"/>
  <c r="H16" i="48"/>
  <c r="E138" i="48"/>
  <c r="H31" i="48"/>
  <c r="F138" i="48"/>
  <c r="H36" i="48"/>
  <c r="G138" i="48"/>
  <c r="H61" i="48"/>
  <c r="C139" i="48"/>
  <c r="F12" i="48"/>
  <c r="D139" i="48"/>
  <c r="F17" i="48"/>
  <c r="E139" i="48"/>
  <c r="F32" i="48"/>
  <c r="F139" i="48"/>
  <c r="F37" i="48"/>
  <c r="C140" i="48"/>
  <c r="G12" i="48"/>
  <c r="E140" i="48"/>
  <c r="G32" i="48"/>
  <c r="F140" i="48"/>
  <c r="G37" i="48"/>
  <c r="G140" i="48"/>
  <c r="G62" i="48"/>
  <c r="C141" i="48"/>
  <c r="H12" i="48"/>
  <c r="D141" i="48"/>
  <c r="H17" i="48"/>
  <c r="E141" i="48"/>
  <c r="H32" i="48"/>
  <c r="F141" i="48"/>
  <c r="H37" i="48"/>
  <c r="G141" i="48"/>
  <c r="H62" i="48"/>
  <c r="C142" i="48"/>
  <c r="F13" i="48"/>
  <c r="D142" i="48"/>
  <c r="F18" i="48"/>
  <c r="E142" i="48"/>
  <c r="F33" i="48"/>
  <c r="G142" i="48"/>
  <c r="F63" i="48"/>
  <c r="C143" i="48"/>
  <c r="G13" i="48"/>
  <c r="D143" i="48"/>
  <c r="G18" i="48"/>
  <c r="E143" i="48"/>
  <c r="G33" i="48"/>
  <c r="F143" i="48"/>
  <c r="G38" i="48"/>
  <c r="G143" i="48"/>
  <c r="G63" i="48"/>
  <c r="C144" i="48"/>
  <c r="H13" i="48"/>
  <c r="D144" i="48"/>
  <c r="H18" i="48"/>
  <c r="E144" i="48"/>
  <c r="H33" i="48"/>
  <c r="F144" i="48"/>
  <c r="H38" i="48"/>
  <c r="G144" i="48"/>
  <c r="H63" i="48"/>
  <c r="D145" i="48"/>
  <c r="F19" i="48"/>
  <c r="E145" i="48"/>
  <c r="F34" i="48"/>
  <c r="F145" i="48"/>
  <c r="F39" i="48"/>
  <c r="C146" i="48"/>
  <c r="G14" i="48"/>
  <c r="D146" i="48"/>
  <c r="G19" i="48"/>
  <c r="E146" i="48"/>
  <c r="G34" i="48"/>
  <c r="F146" i="48"/>
  <c r="G39" i="48"/>
  <c r="G146" i="48"/>
  <c r="G64" i="48"/>
  <c r="C147" i="48"/>
  <c r="H14" i="48"/>
  <c r="D147" i="48"/>
  <c r="H19" i="48"/>
  <c r="E147" i="48"/>
  <c r="H34" i="48"/>
  <c r="F147" i="48"/>
  <c r="H39" i="48"/>
  <c r="G147" i="48"/>
  <c r="H64" i="48"/>
  <c r="D148" i="48"/>
  <c r="F20" i="48"/>
  <c r="D149" i="48"/>
  <c r="G20" i="48"/>
  <c r="D150" i="48"/>
  <c r="H20" i="48"/>
  <c r="F150" i="48"/>
  <c r="H40" i="48"/>
  <c r="D151" i="48"/>
  <c r="F21" i="48"/>
  <c r="F151" i="48"/>
  <c r="F41" i="48"/>
  <c r="D152" i="48"/>
  <c r="G21" i="48"/>
  <c r="D153" i="48"/>
  <c r="H21" i="48"/>
  <c r="D154" i="48"/>
  <c r="F22" i="48"/>
  <c r="D155" i="48"/>
  <c r="G22" i="48"/>
  <c r="F155" i="48"/>
  <c r="G42" i="48"/>
  <c r="D156" i="48"/>
  <c r="H22" i="48"/>
  <c r="F156" i="48"/>
  <c r="H42" i="48"/>
  <c r="D157" i="48"/>
  <c r="F23" i="48"/>
  <c r="F157" i="48"/>
  <c r="F43" i="48"/>
  <c r="D158" i="48"/>
  <c r="G23" i="48"/>
  <c r="D159" i="48"/>
  <c r="H23" i="48"/>
  <c r="F159" i="48"/>
  <c r="H43" i="48"/>
  <c r="D160" i="48"/>
  <c r="F24" i="48"/>
  <c r="D161" i="48"/>
  <c r="G24" i="48"/>
  <c r="D162" i="48"/>
  <c r="H24" i="48"/>
  <c r="F162" i="48"/>
  <c r="H44" i="48"/>
  <c r="D163" i="48"/>
  <c r="F25" i="48"/>
  <c r="F163" i="48"/>
  <c r="F45" i="48"/>
  <c r="D164" i="48"/>
  <c r="G25" i="48"/>
  <c r="D165" i="48"/>
  <c r="H25" i="48"/>
  <c r="F165" i="48"/>
  <c r="H45" i="48"/>
  <c r="D166" i="48"/>
  <c r="F26" i="48"/>
  <c r="F166" i="48"/>
  <c r="F46" i="48"/>
  <c r="D167" i="48"/>
  <c r="G26" i="48"/>
  <c r="F167" i="48"/>
  <c r="G46" i="48"/>
  <c r="D168" i="48"/>
  <c r="H26" i="48"/>
  <c r="F168" i="48"/>
  <c r="H46" i="48"/>
  <c r="D169" i="48"/>
  <c r="F27" i="48"/>
  <c r="F169" i="48"/>
  <c r="F47" i="48"/>
  <c r="D170" i="48"/>
  <c r="G27" i="48"/>
  <c r="F170" i="48"/>
  <c r="G47" i="48"/>
  <c r="D171" i="48"/>
  <c r="H27" i="48"/>
  <c r="F171" i="48"/>
  <c r="H47" i="48"/>
  <c r="D172" i="48"/>
  <c r="F28" i="48"/>
  <c r="D173" i="48"/>
  <c r="G28" i="48"/>
  <c r="F173" i="48"/>
  <c r="G48" i="48"/>
  <c r="D174" i="48"/>
  <c r="H28" i="48"/>
  <c r="F174" i="48"/>
  <c r="H48" i="48"/>
  <c r="D175" i="48"/>
  <c r="F29" i="48"/>
  <c r="F175" i="48"/>
  <c r="F49" i="48"/>
  <c r="D176" i="48"/>
  <c r="G29" i="48"/>
  <c r="F176" i="48"/>
  <c r="G49" i="48"/>
  <c r="D177" i="48"/>
  <c r="H29" i="48"/>
  <c r="F177" i="48"/>
  <c r="H49" i="48"/>
  <c r="F179" i="48"/>
  <c r="G50" i="48"/>
  <c r="F180" i="48"/>
  <c r="H50" i="48"/>
  <c r="F181" i="48"/>
  <c r="F51" i="48"/>
  <c r="F182" i="48"/>
  <c r="G51" i="48"/>
  <c r="F184" i="48"/>
  <c r="F52" i="48"/>
  <c r="F185" i="48"/>
  <c r="G52" i="48"/>
  <c r="F186" i="48"/>
  <c r="H52" i="48"/>
  <c r="F187" i="48"/>
  <c r="F53" i="48"/>
  <c r="F188" i="48"/>
  <c r="G53" i="48"/>
  <c r="F189" i="48"/>
  <c r="H53" i="48"/>
  <c r="F190" i="48"/>
  <c r="F54" i="48"/>
  <c r="F191" i="48"/>
  <c r="G54" i="48"/>
  <c r="F192" i="48"/>
  <c r="H54" i="48"/>
  <c r="F193" i="48"/>
  <c r="F55" i="48"/>
  <c r="F194" i="48"/>
  <c r="G55" i="48"/>
  <c r="F195" i="48"/>
  <c r="H55" i="48"/>
  <c r="F196" i="48"/>
  <c r="F56" i="48"/>
  <c r="F197" i="48"/>
  <c r="G56" i="48"/>
  <c r="F198" i="48"/>
  <c r="H56" i="48"/>
  <c r="F199" i="48"/>
  <c r="F57" i="48"/>
  <c r="F200" i="48"/>
  <c r="G57" i="48"/>
  <c r="F201" i="48"/>
  <c r="H57" i="48"/>
  <c r="F202" i="48"/>
  <c r="F58" i="48"/>
  <c r="F204" i="48"/>
  <c r="H58" i="48"/>
  <c r="F205" i="48"/>
  <c r="F59" i="48"/>
  <c r="F206" i="48"/>
  <c r="G59" i="48"/>
  <c r="F207" i="48"/>
  <c r="H59" i="48"/>
  <c r="C212" i="48"/>
  <c r="I10" i="48"/>
  <c r="D212" i="48"/>
  <c r="I15" i="48"/>
  <c r="E212" i="48"/>
  <c r="I30" i="48"/>
  <c r="G212" i="48"/>
  <c r="I60" i="48"/>
  <c r="C213" i="48"/>
  <c r="J10" i="48"/>
  <c r="D213" i="48"/>
  <c r="J15" i="48"/>
  <c r="F213" i="48"/>
  <c r="J35" i="48"/>
  <c r="G213" i="48"/>
  <c r="J60" i="48"/>
  <c r="C214" i="48"/>
  <c r="K10" i="48"/>
  <c r="D214" i="48"/>
  <c r="K15" i="48"/>
  <c r="E214" i="48"/>
  <c r="K30" i="48"/>
  <c r="F214" i="48"/>
  <c r="K35" i="48"/>
  <c r="C215" i="48"/>
  <c r="I11" i="48"/>
  <c r="D215" i="48"/>
  <c r="I16" i="48"/>
  <c r="E215" i="48"/>
  <c r="I31" i="48"/>
  <c r="F215" i="48"/>
  <c r="I36" i="48"/>
  <c r="G215" i="48"/>
  <c r="I61" i="48"/>
  <c r="C216" i="48"/>
  <c r="J11" i="48"/>
  <c r="D216" i="48"/>
  <c r="J16" i="48"/>
  <c r="E216" i="48"/>
  <c r="J31" i="48"/>
  <c r="G216" i="48"/>
  <c r="J61" i="48"/>
  <c r="C217" i="48"/>
  <c r="K11" i="48"/>
  <c r="D217" i="48"/>
  <c r="K16" i="48"/>
  <c r="E217" i="48"/>
  <c r="K31" i="48"/>
  <c r="F217" i="48"/>
  <c r="K36" i="48"/>
  <c r="G217" i="48"/>
  <c r="K61" i="48"/>
  <c r="C218" i="48"/>
  <c r="I12" i="48"/>
  <c r="D218" i="48"/>
  <c r="I17" i="48"/>
  <c r="E218" i="48"/>
  <c r="I32" i="48"/>
  <c r="F218" i="48"/>
  <c r="I37" i="48"/>
  <c r="G218" i="48"/>
  <c r="I62" i="48"/>
  <c r="C219" i="48"/>
  <c r="J12" i="48"/>
  <c r="D219" i="48"/>
  <c r="J17" i="48"/>
  <c r="E219" i="48"/>
  <c r="J32" i="48"/>
  <c r="F219" i="48"/>
  <c r="J37" i="48"/>
  <c r="G219" i="48"/>
  <c r="J62" i="48"/>
  <c r="C220" i="48"/>
  <c r="K12" i="48"/>
  <c r="D220" i="48"/>
  <c r="K17" i="48"/>
  <c r="E220" i="48"/>
  <c r="K32" i="48"/>
  <c r="G220" i="48"/>
  <c r="K62" i="48"/>
  <c r="C221" i="48"/>
  <c r="I13" i="48"/>
  <c r="D221" i="48"/>
  <c r="I18" i="48"/>
  <c r="F221" i="48"/>
  <c r="I38" i="48"/>
  <c r="G221" i="48"/>
  <c r="I63" i="48"/>
  <c r="C222" i="48"/>
  <c r="J13" i="48"/>
  <c r="D222" i="48"/>
  <c r="J18" i="48"/>
  <c r="E222" i="48"/>
  <c r="J33" i="48"/>
  <c r="G222" i="48"/>
  <c r="J63" i="48"/>
  <c r="C223" i="48"/>
  <c r="K13" i="48"/>
  <c r="D223" i="48"/>
  <c r="K18" i="48"/>
  <c r="E223" i="48"/>
  <c r="K33" i="48"/>
  <c r="F223" i="48"/>
  <c r="K38" i="48"/>
  <c r="G223" i="48"/>
  <c r="K63" i="48"/>
  <c r="C224" i="48"/>
  <c r="I14" i="48"/>
  <c r="E224" i="48"/>
  <c r="I34" i="48"/>
  <c r="F224" i="48"/>
  <c r="I39" i="48"/>
  <c r="G224" i="48"/>
  <c r="I64" i="48"/>
  <c r="C225" i="48"/>
  <c r="J14" i="48"/>
  <c r="D225" i="48"/>
  <c r="J19" i="48"/>
  <c r="E225" i="48"/>
  <c r="J34" i="48"/>
  <c r="F225" i="48"/>
  <c r="J39" i="48"/>
  <c r="G225" i="48"/>
  <c r="J64" i="48"/>
  <c r="C226" i="48"/>
  <c r="K14" i="48"/>
  <c r="D226" i="48"/>
  <c r="K19" i="48"/>
  <c r="E226" i="48"/>
  <c r="K34" i="48"/>
  <c r="F226" i="48"/>
  <c r="K39" i="48"/>
  <c r="G226" i="48"/>
  <c r="K64" i="48"/>
  <c r="D227" i="48"/>
  <c r="I20" i="48"/>
  <c r="F227" i="48"/>
  <c r="I40" i="48"/>
  <c r="D228" i="48"/>
  <c r="J20" i="48"/>
  <c r="F228" i="48"/>
  <c r="J40" i="48"/>
  <c r="F229" i="48"/>
  <c r="K40" i="48"/>
  <c r="D230" i="48"/>
  <c r="I21" i="48"/>
  <c r="F230" i="48"/>
  <c r="I41" i="48"/>
  <c r="D231" i="48"/>
  <c r="J21" i="48"/>
  <c r="F231" i="48"/>
  <c r="J41" i="48"/>
  <c r="D232" i="48"/>
  <c r="K21" i="48"/>
  <c r="F232" i="48"/>
  <c r="K41" i="48"/>
  <c r="D233" i="48"/>
  <c r="I22" i="48"/>
  <c r="F233" i="48"/>
  <c r="I42" i="48"/>
  <c r="D234" i="48"/>
  <c r="J22" i="48"/>
  <c r="F234" i="48"/>
  <c r="J42" i="48"/>
  <c r="D235" i="48"/>
  <c r="K22" i="48"/>
  <c r="F235" i="48"/>
  <c r="K42" i="48"/>
  <c r="D236" i="48"/>
  <c r="I23" i="48"/>
  <c r="F236" i="48"/>
  <c r="I43" i="48"/>
  <c r="D237" i="48"/>
  <c r="J23" i="48"/>
  <c r="F237" i="48"/>
  <c r="J43" i="48"/>
  <c r="D238" i="48"/>
  <c r="K23" i="48"/>
  <c r="F238" i="48"/>
  <c r="K43" i="48"/>
  <c r="D239" i="48"/>
  <c r="I24" i="48"/>
  <c r="F239" i="48"/>
  <c r="I44" i="48"/>
  <c r="D240" i="48"/>
  <c r="J24" i="48"/>
  <c r="F240" i="48"/>
  <c r="J44" i="48"/>
  <c r="F241" i="48"/>
  <c r="K44" i="48"/>
  <c r="D242" i="48"/>
  <c r="I25" i="48"/>
  <c r="F242" i="48"/>
  <c r="I45" i="48"/>
  <c r="D243" i="48"/>
  <c r="J25" i="48"/>
  <c r="F243" i="48"/>
  <c r="J45" i="48"/>
  <c r="D244" i="48"/>
  <c r="K25" i="48"/>
  <c r="F244" i="48"/>
  <c r="K45" i="48"/>
  <c r="D245" i="48"/>
  <c r="I26" i="48"/>
  <c r="F245" i="48"/>
  <c r="I46" i="48"/>
  <c r="D246" i="48"/>
  <c r="J26" i="48"/>
  <c r="F246" i="48"/>
  <c r="J46" i="48"/>
  <c r="F247" i="48"/>
  <c r="K46" i="48"/>
  <c r="F248" i="48"/>
  <c r="I47" i="48"/>
  <c r="D249" i="48"/>
  <c r="J27" i="48"/>
  <c r="F249" i="48"/>
  <c r="J47" i="48"/>
  <c r="D250" i="48"/>
  <c r="K27" i="48"/>
  <c r="F250" i="48"/>
  <c r="K47" i="48"/>
  <c r="D251" i="48"/>
  <c r="I28" i="48"/>
  <c r="F251" i="48"/>
  <c r="I48" i="48"/>
  <c r="D252" i="48"/>
  <c r="J28" i="48"/>
  <c r="F252" i="48"/>
  <c r="J48" i="48"/>
  <c r="F253" i="48"/>
  <c r="K48" i="48"/>
  <c r="D254" i="48"/>
  <c r="I29" i="48"/>
  <c r="F254" i="48"/>
  <c r="I49" i="48"/>
  <c r="D255" i="48"/>
  <c r="J29" i="48"/>
  <c r="F255" i="48"/>
  <c r="J49" i="48"/>
  <c r="D256" i="48"/>
  <c r="K29" i="48"/>
  <c r="F256" i="48"/>
  <c r="K49" i="48"/>
  <c r="F257" i="48"/>
  <c r="I50" i="48"/>
  <c r="F258" i="48"/>
  <c r="J50" i="48"/>
  <c r="F260" i="48"/>
  <c r="I51" i="48"/>
  <c r="F261" i="48"/>
  <c r="J51" i="48"/>
  <c r="F262" i="48"/>
  <c r="K51" i="48"/>
  <c r="F263" i="48"/>
  <c r="I52" i="48"/>
  <c r="F264" i="48"/>
  <c r="J52" i="48"/>
  <c r="F266" i="48"/>
  <c r="I53" i="48"/>
  <c r="F267" i="48"/>
  <c r="J53" i="48"/>
  <c r="F268" i="48"/>
  <c r="K53" i="48"/>
  <c r="F269" i="48"/>
  <c r="I54" i="48"/>
  <c r="F270" i="48"/>
  <c r="J54" i="48"/>
  <c r="F271" i="48"/>
  <c r="K54" i="48"/>
  <c r="F272" i="48"/>
  <c r="I55" i="48"/>
  <c r="F273" i="48"/>
  <c r="J55" i="48"/>
  <c r="F274" i="48"/>
  <c r="K55" i="48"/>
  <c r="F275" i="48"/>
  <c r="I56" i="48"/>
  <c r="F276" i="48"/>
  <c r="J56" i="48"/>
  <c r="F278" i="48"/>
  <c r="I57" i="48"/>
  <c r="F279" i="48"/>
  <c r="J57" i="48"/>
  <c r="F280" i="48"/>
  <c r="K57" i="48"/>
  <c r="F282" i="48"/>
  <c r="J58" i="48"/>
  <c r="F283" i="48"/>
  <c r="K58" i="48"/>
  <c r="F284" i="48"/>
  <c r="I59" i="48"/>
  <c r="F285" i="48"/>
  <c r="J59" i="48"/>
  <c r="F286" i="48"/>
  <c r="K59" i="48"/>
  <c r="B287" i="48"/>
  <c r="L10" i="48"/>
  <c r="D2" i="47"/>
  <c r="D4" i="47"/>
  <c r="D5" i="47"/>
  <c r="D6" i="47"/>
  <c r="F6" i="47"/>
  <c r="C10" i="47"/>
  <c r="C137" i="47"/>
  <c r="G11" i="47" s="1"/>
  <c r="C144" i="47"/>
  <c r="H13" i="47"/>
  <c r="C225" i="47"/>
  <c r="J14" i="47"/>
  <c r="D134" i="47"/>
  <c r="G15" i="47" s="1"/>
  <c r="D146" i="47"/>
  <c r="G19" i="47"/>
  <c r="D224" i="47"/>
  <c r="I19" i="47"/>
  <c r="D160" i="47"/>
  <c r="F24" i="47"/>
  <c r="D239" i="47"/>
  <c r="I24" i="47"/>
  <c r="D241" i="47"/>
  <c r="K24" i="47"/>
  <c r="D244" i="47"/>
  <c r="K25" i="47"/>
  <c r="D246" i="47"/>
  <c r="J26" i="47"/>
  <c r="D248" i="47"/>
  <c r="I27" i="47"/>
  <c r="D251" i="47"/>
  <c r="I28" i="47"/>
  <c r="D253" i="47"/>
  <c r="K28" i="47"/>
  <c r="D256" i="47"/>
  <c r="K29" i="47"/>
  <c r="E213" i="47"/>
  <c r="J30" i="47"/>
  <c r="E215" i="47"/>
  <c r="I31" i="47"/>
  <c r="F220" i="47"/>
  <c r="K37" i="47"/>
  <c r="F146" i="47"/>
  <c r="G39" i="47" s="1"/>
  <c r="F148" i="47"/>
  <c r="F40" i="47"/>
  <c r="F153" i="47"/>
  <c r="H41" i="47"/>
  <c r="F155" i="47"/>
  <c r="G42" i="47"/>
  <c r="F158" i="47"/>
  <c r="G43" i="47"/>
  <c r="F160" i="47"/>
  <c r="F44" i="47"/>
  <c r="F179" i="47"/>
  <c r="G50" i="47" s="1"/>
  <c r="F263" i="47"/>
  <c r="I52" i="47" s="1"/>
  <c r="F191" i="47"/>
  <c r="G54" i="47" s="1"/>
  <c r="F277" i="47"/>
  <c r="K56" i="47"/>
  <c r="F203" i="47"/>
  <c r="G58" i="47"/>
  <c r="G133" i="47"/>
  <c r="F60" i="47"/>
  <c r="C133" i="47"/>
  <c r="F10" i="47"/>
  <c r="D133" i="47"/>
  <c r="F15" i="47"/>
  <c r="E133" i="47"/>
  <c r="F30" i="47"/>
  <c r="F133" i="47"/>
  <c r="F35" i="47"/>
  <c r="C134" i="47"/>
  <c r="G10" i="47" s="1"/>
  <c r="E134" i="47"/>
  <c r="G30" i="47"/>
  <c r="F134" i="47"/>
  <c r="G35" i="47" s="1"/>
  <c r="G134" i="47"/>
  <c r="G60" i="47"/>
  <c r="C135" i="47"/>
  <c r="H10" i="47"/>
  <c r="D135" i="47"/>
  <c r="H15" i="47"/>
  <c r="E135" i="47"/>
  <c r="H30" i="47"/>
  <c r="F135" i="47"/>
  <c r="H35" i="47"/>
  <c r="G135" i="47"/>
  <c r="H60" i="47"/>
  <c r="C136" i="47"/>
  <c r="F11" i="47"/>
  <c r="D136" i="47"/>
  <c r="F16" i="47"/>
  <c r="E136" i="47"/>
  <c r="F31" i="47"/>
  <c r="F136" i="47"/>
  <c r="F36" i="47"/>
  <c r="G136" i="47"/>
  <c r="F61" i="47"/>
  <c r="D137" i="47"/>
  <c r="G16" i="47" s="1"/>
  <c r="E137" i="47"/>
  <c r="G31" i="47" s="1"/>
  <c r="F137" i="47"/>
  <c r="G36" i="47" s="1"/>
  <c r="G137" i="47"/>
  <c r="G61" i="47" s="1"/>
  <c r="C138" i="47"/>
  <c r="H11" i="47"/>
  <c r="D138" i="47"/>
  <c r="H16" i="47"/>
  <c r="E138" i="47"/>
  <c r="H31" i="47"/>
  <c r="F138" i="47"/>
  <c r="H36" i="47"/>
  <c r="G138" i="47"/>
  <c r="H61" i="47"/>
  <c r="C139" i="47"/>
  <c r="F12" i="47" s="1"/>
  <c r="D139" i="47"/>
  <c r="F17" i="47"/>
  <c r="E139" i="47"/>
  <c r="F32" i="47"/>
  <c r="F139" i="47"/>
  <c r="F37" i="47"/>
  <c r="G139" i="47"/>
  <c r="F62" i="47"/>
  <c r="C140" i="47"/>
  <c r="G12" i="47"/>
  <c r="D140" i="47"/>
  <c r="G17" i="47" s="1"/>
  <c r="E140" i="47"/>
  <c r="G32" i="47" s="1"/>
  <c r="F140" i="47"/>
  <c r="G37" i="47" s="1"/>
  <c r="G140" i="47"/>
  <c r="G62" i="47" s="1"/>
  <c r="C141" i="47"/>
  <c r="H12" i="47"/>
  <c r="D141" i="47"/>
  <c r="H17" i="47"/>
  <c r="E141" i="47"/>
  <c r="H32" i="47"/>
  <c r="F141" i="47"/>
  <c r="H37" i="47"/>
  <c r="G141" i="47"/>
  <c r="H62" i="47"/>
  <c r="C142" i="47"/>
  <c r="F13" i="47"/>
  <c r="D142" i="47"/>
  <c r="F18" i="47"/>
  <c r="E142" i="47"/>
  <c r="F33" i="47"/>
  <c r="F142" i="47"/>
  <c r="F38" i="47"/>
  <c r="G142" i="47"/>
  <c r="F63" i="47"/>
  <c r="C143" i="47"/>
  <c r="G13" i="47" s="1"/>
  <c r="D143" i="47"/>
  <c r="G18" i="47" s="1"/>
  <c r="E143" i="47"/>
  <c r="G33" i="47" s="1"/>
  <c r="F143" i="47"/>
  <c r="G38" i="47" s="1"/>
  <c r="G143" i="47"/>
  <c r="G63" i="47" s="1"/>
  <c r="D144" i="47"/>
  <c r="H18" i="47"/>
  <c r="E144" i="47"/>
  <c r="H33" i="47"/>
  <c r="F144" i="47"/>
  <c r="H38" i="47"/>
  <c r="G144" i="47"/>
  <c r="H63" i="47"/>
  <c r="C145" i="47"/>
  <c r="F14" i="47"/>
  <c r="D145" i="47"/>
  <c r="F19" i="47"/>
  <c r="E145" i="47"/>
  <c r="F34" i="47"/>
  <c r="F145" i="47"/>
  <c r="F39" i="47"/>
  <c r="G145" i="47"/>
  <c r="F64" i="47"/>
  <c r="C146" i="47"/>
  <c r="G14" i="47"/>
  <c r="E146" i="47"/>
  <c r="G34" i="47" s="1"/>
  <c r="G146" i="47"/>
  <c r="G64" i="47" s="1"/>
  <c r="C147" i="47"/>
  <c r="H14" i="47"/>
  <c r="D147" i="47"/>
  <c r="H19" i="47"/>
  <c r="E147" i="47"/>
  <c r="H34" i="47"/>
  <c r="F147" i="47"/>
  <c r="H39" i="47"/>
  <c r="G147" i="47"/>
  <c r="H64" i="47"/>
  <c r="D148" i="47"/>
  <c r="F20" i="47"/>
  <c r="D149" i="47"/>
  <c r="G20" i="47" s="1"/>
  <c r="F149" i="47"/>
  <c r="G40" i="47"/>
  <c r="D150" i="47"/>
  <c r="H20" i="47"/>
  <c r="F150" i="47"/>
  <c r="H40" i="47"/>
  <c r="D151" i="47"/>
  <c r="F21" i="47"/>
  <c r="F151" i="47"/>
  <c r="F41" i="47"/>
  <c r="D152" i="47"/>
  <c r="G21" i="47" s="1"/>
  <c r="F152" i="47"/>
  <c r="G41" i="47"/>
  <c r="D153" i="47"/>
  <c r="H21" i="47"/>
  <c r="D154" i="47"/>
  <c r="F22" i="47"/>
  <c r="F154" i="47"/>
  <c r="F42" i="47"/>
  <c r="D155" i="47"/>
  <c r="G22" i="47" s="1"/>
  <c r="D156" i="47"/>
  <c r="H22" i="47"/>
  <c r="F156" i="47"/>
  <c r="H42" i="47"/>
  <c r="D157" i="47"/>
  <c r="F23" i="47"/>
  <c r="F157" i="47"/>
  <c r="F43" i="47"/>
  <c r="D158" i="47"/>
  <c r="G23" i="47" s="1"/>
  <c r="D159" i="47"/>
  <c r="H23" i="47"/>
  <c r="F159" i="47"/>
  <c r="H43" i="47"/>
  <c r="D161" i="47"/>
  <c r="G24" i="47"/>
  <c r="F161" i="47"/>
  <c r="G44" i="47"/>
  <c r="D162" i="47"/>
  <c r="H24" i="47"/>
  <c r="F162" i="47"/>
  <c r="H44" i="47"/>
  <c r="D163" i="47"/>
  <c r="F25" i="47"/>
  <c r="F163" i="47"/>
  <c r="F45" i="47"/>
  <c r="D164" i="47"/>
  <c r="G25" i="47"/>
  <c r="F164" i="47"/>
  <c r="G45" i="47" s="1"/>
  <c r="D165" i="47"/>
  <c r="H25" i="47"/>
  <c r="F165" i="47"/>
  <c r="H45" i="47"/>
  <c r="D166" i="47"/>
  <c r="F26" i="47"/>
  <c r="F166" i="47"/>
  <c r="F46" i="47"/>
  <c r="D167" i="47"/>
  <c r="G26" i="47"/>
  <c r="F167" i="47"/>
  <c r="G46" i="47" s="1"/>
  <c r="D168" i="47"/>
  <c r="H26" i="47"/>
  <c r="F168" i="47"/>
  <c r="H46" i="47"/>
  <c r="D169" i="47"/>
  <c r="F27" i="47"/>
  <c r="F169" i="47"/>
  <c r="F47" i="47"/>
  <c r="D170" i="47"/>
  <c r="G27" i="47"/>
  <c r="F170" i="47"/>
  <c r="G47" i="47" s="1"/>
  <c r="D171" i="47"/>
  <c r="H27" i="47"/>
  <c r="F171" i="47"/>
  <c r="H47" i="47"/>
  <c r="D172" i="47"/>
  <c r="F28" i="47"/>
  <c r="F172" i="47"/>
  <c r="F48" i="47"/>
  <c r="D173" i="47"/>
  <c r="G28" i="47"/>
  <c r="F173" i="47"/>
  <c r="G48" i="47" s="1"/>
  <c r="D174" i="47"/>
  <c r="H28" i="47"/>
  <c r="F174" i="47"/>
  <c r="H48" i="47"/>
  <c r="D175" i="47"/>
  <c r="F29" i="47"/>
  <c r="F175" i="47"/>
  <c r="F49" i="47"/>
  <c r="D176" i="47"/>
  <c r="G29" i="47"/>
  <c r="F176" i="47"/>
  <c r="G49" i="47" s="1"/>
  <c r="D177" i="47"/>
  <c r="H29" i="47"/>
  <c r="F177" i="47"/>
  <c r="H49" i="47"/>
  <c r="F178" i="47"/>
  <c r="F50" i="47"/>
  <c r="F180" i="47"/>
  <c r="H50" i="47"/>
  <c r="F181" i="47"/>
  <c r="F51" i="47"/>
  <c r="F182" i="47"/>
  <c r="G51" i="47" s="1"/>
  <c r="F183" i="47"/>
  <c r="H51" i="47"/>
  <c r="F184" i="47"/>
  <c r="F52" i="47"/>
  <c r="F185" i="47"/>
  <c r="G52" i="47" s="1"/>
  <c r="F186" i="47"/>
  <c r="H52" i="47"/>
  <c r="F187" i="47"/>
  <c r="F53" i="47"/>
  <c r="F188" i="47"/>
  <c r="G53" i="47" s="1"/>
  <c r="F189" i="47"/>
  <c r="H53" i="47"/>
  <c r="F190" i="47"/>
  <c r="F54" i="47"/>
  <c r="F192" i="47"/>
  <c r="H54" i="47"/>
  <c r="F193" i="47"/>
  <c r="F55" i="47" s="1"/>
  <c r="F194" i="47"/>
  <c r="G55" i="47"/>
  <c r="F195" i="47"/>
  <c r="H55" i="47"/>
  <c r="F196" i="47"/>
  <c r="F56" i="47"/>
  <c r="F197" i="47"/>
  <c r="G56" i="47" s="1"/>
  <c r="F198" i="47"/>
  <c r="H56" i="47"/>
  <c r="F199" i="47"/>
  <c r="F57" i="47"/>
  <c r="F200" i="47"/>
  <c r="G57" i="47" s="1"/>
  <c r="F201" i="47"/>
  <c r="H57" i="47"/>
  <c r="F202" i="47"/>
  <c r="F58" i="47" s="1"/>
  <c r="F204" i="47"/>
  <c r="H58" i="47"/>
  <c r="F205" i="47"/>
  <c r="F59" i="47"/>
  <c r="F206" i="47"/>
  <c r="G59" i="47" s="1"/>
  <c r="F207" i="47"/>
  <c r="H59" i="47"/>
  <c r="C212" i="47"/>
  <c r="I10" i="47" s="1"/>
  <c r="D212" i="47"/>
  <c r="I15" i="47" s="1"/>
  <c r="E212" i="47"/>
  <c r="I30" i="47"/>
  <c r="F212" i="47"/>
  <c r="I35" i="47" s="1"/>
  <c r="G212" i="47"/>
  <c r="I60" i="47"/>
  <c r="C213" i="47"/>
  <c r="J10" i="47"/>
  <c r="D213" i="47"/>
  <c r="J15" i="47"/>
  <c r="F213" i="47"/>
  <c r="J35" i="47" s="1"/>
  <c r="G213" i="47"/>
  <c r="J60" i="47"/>
  <c r="C214" i="47"/>
  <c r="K10" i="47"/>
  <c r="D214" i="47"/>
  <c r="K15" i="47"/>
  <c r="E214" i="47"/>
  <c r="K30" i="47"/>
  <c r="F214" i="47"/>
  <c r="K35" i="47"/>
  <c r="G214" i="47"/>
  <c r="K60" i="47"/>
  <c r="C215" i="47"/>
  <c r="I11" i="47" s="1"/>
  <c r="D215" i="47"/>
  <c r="I16" i="47"/>
  <c r="F215" i="47"/>
  <c r="I36" i="47" s="1"/>
  <c r="G215" i="47"/>
  <c r="I61" i="47"/>
  <c r="C216" i="47"/>
  <c r="J11" i="47"/>
  <c r="D216" i="47"/>
  <c r="J16" i="47" s="1"/>
  <c r="E216" i="47"/>
  <c r="J31" i="47" s="1"/>
  <c r="F216" i="47"/>
  <c r="J36" i="47" s="1"/>
  <c r="G216" i="47"/>
  <c r="J61" i="47" s="1"/>
  <c r="C217" i="47"/>
  <c r="K11" i="47"/>
  <c r="D217" i="47"/>
  <c r="K16" i="47"/>
  <c r="E217" i="47"/>
  <c r="K31" i="47"/>
  <c r="F217" i="47"/>
  <c r="K36" i="47"/>
  <c r="G217" i="47"/>
  <c r="K61" i="47"/>
  <c r="C218" i="47"/>
  <c r="I12" i="47" s="1"/>
  <c r="D218" i="47"/>
  <c r="I17" i="47"/>
  <c r="E218" i="47"/>
  <c r="I32" i="47"/>
  <c r="F218" i="47"/>
  <c r="I37" i="47" s="1"/>
  <c r="G218" i="47"/>
  <c r="I62" i="47"/>
  <c r="C219" i="47"/>
  <c r="J12" i="47"/>
  <c r="D219" i="47"/>
  <c r="J17" i="47" s="1"/>
  <c r="E219" i="47"/>
  <c r="J32" i="47" s="1"/>
  <c r="F219" i="47"/>
  <c r="J37" i="47"/>
  <c r="G219" i="47"/>
  <c r="J62" i="47" s="1"/>
  <c r="C220" i="47"/>
  <c r="K12" i="47"/>
  <c r="D220" i="47"/>
  <c r="K17" i="47"/>
  <c r="E220" i="47"/>
  <c r="K32" i="47"/>
  <c r="G220" i="47"/>
  <c r="K62" i="47"/>
  <c r="C221" i="47"/>
  <c r="I13" i="47"/>
  <c r="D221" i="47"/>
  <c r="I18" i="47"/>
  <c r="E221" i="47"/>
  <c r="I33" i="47"/>
  <c r="F221" i="47"/>
  <c r="I38" i="47" s="1"/>
  <c r="G221" i="47"/>
  <c r="I63" i="47" s="1"/>
  <c r="C222" i="47"/>
  <c r="J13" i="47" s="1"/>
  <c r="D222" i="47"/>
  <c r="J18" i="47" s="1"/>
  <c r="E222" i="47"/>
  <c r="J33" i="47" s="1"/>
  <c r="F222" i="47"/>
  <c r="J38" i="47"/>
  <c r="G222" i="47"/>
  <c r="J63" i="47"/>
  <c r="C223" i="47"/>
  <c r="K13" i="47"/>
  <c r="D223" i="47"/>
  <c r="K18" i="47"/>
  <c r="E223" i="47"/>
  <c r="K33" i="47"/>
  <c r="F223" i="47"/>
  <c r="K38" i="47"/>
  <c r="G223" i="47"/>
  <c r="K63" i="47"/>
  <c r="C224" i="47"/>
  <c r="I14" i="47"/>
  <c r="E224" i="47"/>
  <c r="I34" i="47"/>
  <c r="F224" i="47"/>
  <c r="I39" i="47" s="1"/>
  <c r="G224" i="47"/>
  <c r="I64" i="47" s="1"/>
  <c r="D225" i="47"/>
  <c r="J19" i="47"/>
  <c r="E225" i="47"/>
  <c r="J34" i="47" s="1"/>
  <c r="F225" i="47"/>
  <c r="J39" i="47"/>
  <c r="G225" i="47"/>
  <c r="J64" i="47"/>
  <c r="C226" i="47"/>
  <c r="K14" i="47"/>
  <c r="D226" i="47"/>
  <c r="K19" i="47"/>
  <c r="E226" i="47"/>
  <c r="K34" i="47"/>
  <c r="F226" i="47"/>
  <c r="K39" i="47"/>
  <c r="G226" i="47"/>
  <c r="K64" i="47"/>
  <c r="D227" i="47"/>
  <c r="I20" i="47"/>
  <c r="F227" i="47"/>
  <c r="I40" i="47"/>
  <c r="D228" i="47"/>
  <c r="J20" i="47" s="1"/>
  <c r="F228" i="47"/>
  <c r="J40" i="47"/>
  <c r="D229" i="47"/>
  <c r="K20" i="47" s="1"/>
  <c r="F229" i="47"/>
  <c r="K40" i="47"/>
  <c r="D230" i="47"/>
  <c r="I21" i="47"/>
  <c r="F230" i="47"/>
  <c r="I41" i="47"/>
  <c r="D231" i="47"/>
  <c r="J21" i="47" s="1"/>
  <c r="F231" i="47"/>
  <c r="J41" i="47"/>
  <c r="D232" i="47"/>
  <c r="K21" i="47"/>
  <c r="F232" i="47"/>
  <c r="K41" i="47"/>
  <c r="D233" i="47"/>
  <c r="I22" i="47"/>
  <c r="F233" i="47"/>
  <c r="I42" i="47"/>
  <c r="D234" i="47"/>
  <c r="J22" i="47" s="1"/>
  <c r="F234" i="47"/>
  <c r="J42" i="47"/>
  <c r="D235" i="47"/>
  <c r="K22" i="47"/>
  <c r="F235" i="47"/>
  <c r="K42" i="47"/>
  <c r="D236" i="47"/>
  <c r="I23" i="47"/>
  <c r="F236" i="47"/>
  <c r="I43" i="47"/>
  <c r="D237" i="47"/>
  <c r="J23" i="47" s="1"/>
  <c r="F237" i="47"/>
  <c r="J43" i="47"/>
  <c r="D238" i="47"/>
  <c r="K23" i="47"/>
  <c r="F238" i="47"/>
  <c r="K43" i="47"/>
  <c r="F239" i="47"/>
  <c r="I44" i="47"/>
  <c r="D240" i="47"/>
  <c r="J24" i="47"/>
  <c r="F240" i="47"/>
  <c r="J44" i="47"/>
  <c r="F241" i="47"/>
  <c r="K44" i="47"/>
  <c r="D242" i="47"/>
  <c r="I25" i="47"/>
  <c r="F242" i="47"/>
  <c r="I45" i="47" s="1"/>
  <c r="D243" i="47"/>
  <c r="J25" i="47"/>
  <c r="F243" i="47"/>
  <c r="J45" i="47"/>
  <c r="F244" i="47"/>
  <c r="K45" i="47"/>
  <c r="D245" i="47"/>
  <c r="I26" i="47"/>
  <c r="F245" i="47"/>
  <c r="I46" i="47" s="1"/>
  <c r="F246" i="47"/>
  <c r="J46" i="47"/>
  <c r="D247" i="47"/>
  <c r="K26" i="47"/>
  <c r="F247" i="47"/>
  <c r="K46" i="47"/>
  <c r="F248" i="47"/>
  <c r="I47" i="47"/>
  <c r="D249" i="47"/>
  <c r="J27" i="47"/>
  <c r="F249" i="47"/>
  <c r="J47" i="47"/>
  <c r="D250" i="47"/>
  <c r="K27" i="47"/>
  <c r="F250" i="47"/>
  <c r="K47" i="47"/>
  <c r="F251" i="47"/>
  <c r="I48" i="47" s="1"/>
  <c r="D252" i="47"/>
  <c r="J28" i="47"/>
  <c r="F252" i="47"/>
  <c r="J48" i="47"/>
  <c r="F253" i="47"/>
  <c r="K48" i="47"/>
  <c r="D254" i="47"/>
  <c r="I29" i="47"/>
  <c r="F254" i="47"/>
  <c r="I49" i="47" s="1"/>
  <c r="D255" i="47"/>
  <c r="J29" i="47"/>
  <c r="F255" i="47"/>
  <c r="J49" i="47"/>
  <c r="F256" i="47"/>
  <c r="K49" i="47"/>
  <c r="F257" i="47"/>
  <c r="I50" i="47"/>
  <c r="F258" i="47"/>
  <c r="J50" i="47"/>
  <c r="F259" i="47"/>
  <c r="K50" i="47"/>
  <c r="F260" i="47"/>
  <c r="I51" i="47" s="1"/>
  <c r="F261" i="47"/>
  <c r="J51" i="47"/>
  <c r="F262" i="47"/>
  <c r="K51" i="47"/>
  <c r="F264" i="47"/>
  <c r="J52" i="47"/>
  <c r="F265" i="47"/>
  <c r="K52" i="47"/>
  <c r="F266" i="47"/>
  <c r="I53" i="47" s="1"/>
  <c r="F267" i="47"/>
  <c r="J53" i="47" s="1"/>
  <c r="F268" i="47"/>
  <c r="K53" i="47"/>
  <c r="F269" i="47"/>
  <c r="I54" i="47" s="1"/>
  <c r="F270" i="47"/>
  <c r="J54" i="47"/>
  <c r="F271" i="47"/>
  <c r="K54" i="47"/>
  <c r="F272" i="47"/>
  <c r="I55" i="47" s="1"/>
  <c r="F273" i="47"/>
  <c r="J55" i="47"/>
  <c r="F274" i="47"/>
  <c r="K55" i="47"/>
  <c r="F275" i="47"/>
  <c r="I56" i="47"/>
  <c r="F276" i="47"/>
  <c r="J56" i="47" s="1"/>
  <c r="F278" i="47"/>
  <c r="I57" i="47" s="1"/>
  <c r="F279" i="47"/>
  <c r="J57" i="47"/>
  <c r="F280" i="47"/>
  <c r="K57" i="47"/>
  <c r="F281" i="47"/>
  <c r="I58" i="47" s="1"/>
  <c r="F282" i="47"/>
  <c r="J58" i="47"/>
  <c r="F283" i="47"/>
  <c r="K58" i="47"/>
  <c r="F284" i="47"/>
  <c r="I59" i="47" s="1"/>
  <c r="F285" i="47"/>
  <c r="J59" i="47"/>
  <c r="F286" i="47"/>
  <c r="K59" i="47"/>
  <c r="B287" i="47"/>
  <c r="L10" i="47" s="1"/>
  <c r="D2" i="46"/>
  <c r="D4" i="46"/>
  <c r="D5" i="46"/>
  <c r="D6" i="46"/>
  <c r="F6" i="46"/>
  <c r="C10" i="46"/>
  <c r="C137" i="46"/>
  <c r="G11" i="46" s="1"/>
  <c r="D146" i="46"/>
  <c r="G19" i="46"/>
  <c r="D226" i="46"/>
  <c r="K19" i="46"/>
  <c r="D238" i="46"/>
  <c r="K23" i="46" s="1"/>
  <c r="D239" i="46"/>
  <c r="I24" i="46"/>
  <c r="D244" i="46"/>
  <c r="K25" i="46"/>
  <c r="D245" i="46"/>
  <c r="I26" i="46"/>
  <c r="D250" i="46"/>
  <c r="K27" i="46"/>
  <c r="D251" i="46"/>
  <c r="I28" i="46"/>
  <c r="D256" i="46"/>
  <c r="K29" i="46"/>
  <c r="F134" i="46"/>
  <c r="G35" i="46" s="1"/>
  <c r="F214" i="46"/>
  <c r="K35" i="46" s="1"/>
  <c r="F140" i="46"/>
  <c r="G37" i="46" s="1"/>
  <c r="F220" i="46"/>
  <c r="K37" i="46"/>
  <c r="F146" i="46"/>
  <c r="G39" i="46" s="1"/>
  <c r="F226" i="46"/>
  <c r="K39" i="46"/>
  <c r="F152" i="46"/>
  <c r="G41" i="46"/>
  <c r="F158" i="46"/>
  <c r="G43" i="46"/>
  <c r="F164" i="46"/>
  <c r="G45" i="46" s="1"/>
  <c r="F176" i="46"/>
  <c r="G49" i="46" s="1"/>
  <c r="F265" i="46"/>
  <c r="K52" i="46" s="1"/>
  <c r="F269" i="46"/>
  <c r="I54" i="46"/>
  <c r="F197" i="46"/>
  <c r="G56" i="46"/>
  <c r="F277" i="46"/>
  <c r="K56" i="46"/>
  <c r="F203" i="46"/>
  <c r="G58" i="46" s="1"/>
  <c r="F283" i="46"/>
  <c r="K58" i="46"/>
  <c r="G134" i="46"/>
  <c r="G60" i="46"/>
  <c r="G135" i="46"/>
  <c r="H60" i="46"/>
  <c r="C133" i="46"/>
  <c r="F10" i="46"/>
  <c r="D133" i="46"/>
  <c r="F15" i="46"/>
  <c r="E133" i="46"/>
  <c r="F30" i="46"/>
  <c r="F133" i="46"/>
  <c r="F35" i="46"/>
  <c r="G133" i="46"/>
  <c r="F60" i="46"/>
  <c r="C134" i="46"/>
  <c r="G10" i="46" s="1"/>
  <c r="D134" i="46"/>
  <c r="G15" i="46" s="1"/>
  <c r="E134" i="46"/>
  <c r="G30" i="46"/>
  <c r="C135" i="46"/>
  <c r="H10" i="46"/>
  <c r="D135" i="46"/>
  <c r="H15" i="46"/>
  <c r="E135" i="46"/>
  <c r="H30" i="46"/>
  <c r="F135" i="46"/>
  <c r="H35" i="46"/>
  <c r="C136" i="46"/>
  <c r="F11" i="46"/>
  <c r="D136" i="46"/>
  <c r="F16" i="46"/>
  <c r="E136" i="46"/>
  <c r="F31" i="46"/>
  <c r="F136" i="46"/>
  <c r="F36" i="46"/>
  <c r="G136" i="46"/>
  <c r="F61" i="46"/>
  <c r="D137" i="46"/>
  <c r="G16" i="46"/>
  <c r="E137" i="46"/>
  <c r="G31" i="46"/>
  <c r="F137" i="46"/>
  <c r="G36" i="46"/>
  <c r="G137" i="46"/>
  <c r="G61" i="46"/>
  <c r="C138" i="46"/>
  <c r="H11" i="46"/>
  <c r="D138" i="46"/>
  <c r="H16" i="46" s="1"/>
  <c r="E138" i="46"/>
  <c r="H31" i="46" s="1"/>
  <c r="F138" i="46"/>
  <c r="H36" i="46" s="1"/>
  <c r="G138" i="46"/>
  <c r="H61" i="46" s="1"/>
  <c r="C139" i="46"/>
  <c r="F12" i="46"/>
  <c r="D139" i="46"/>
  <c r="F17" i="46"/>
  <c r="E139" i="46"/>
  <c r="F32" i="46"/>
  <c r="F139" i="46"/>
  <c r="F37" i="46"/>
  <c r="G139" i="46"/>
  <c r="F62" i="46"/>
  <c r="C140" i="46"/>
  <c r="G12" i="46" s="1"/>
  <c r="D140" i="46"/>
  <c r="G17" i="46"/>
  <c r="E140" i="46"/>
  <c r="G32" i="46"/>
  <c r="G140" i="46"/>
  <c r="G62" i="46"/>
  <c r="C141" i="46"/>
  <c r="H12" i="46"/>
  <c r="D141" i="46"/>
  <c r="H17" i="46" s="1"/>
  <c r="E141" i="46"/>
  <c r="H32" i="46" s="1"/>
  <c r="F141" i="46"/>
  <c r="H37" i="46" s="1"/>
  <c r="G141" i="46"/>
  <c r="H62" i="46" s="1"/>
  <c r="C142" i="46"/>
  <c r="F13" i="46"/>
  <c r="D142" i="46"/>
  <c r="F18" i="46"/>
  <c r="E142" i="46"/>
  <c r="F33" i="46"/>
  <c r="F142" i="46"/>
  <c r="F38" i="46"/>
  <c r="G142" i="46"/>
  <c r="F63" i="46"/>
  <c r="C143" i="46"/>
  <c r="G13" i="46"/>
  <c r="D143" i="46"/>
  <c r="G18" i="46"/>
  <c r="E143" i="46"/>
  <c r="G33" i="46"/>
  <c r="F143" i="46"/>
  <c r="G38" i="46" s="1"/>
  <c r="G143" i="46"/>
  <c r="G63" i="46"/>
  <c r="C144" i="46"/>
  <c r="H13" i="46"/>
  <c r="D144" i="46"/>
  <c r="H18" i="46"/>
  <c r="E144" i="46"/>
  <c r="H33" i="46" s="1"/>
  <c r="F144" i="46"/>
  <c r="H38" i="46"/>
  <c r="G144" i="46"/>
  <c r="H63" i="46" s="1"/>
  <c r="C145" i="46"/>
  <c r="F14" i="46"/>
  <c r="D145" i="46"/>
  <c r="F19" i="46"/>
  <c r="E145" i="46"/>
  <c r="F34" i="46"/>
  <c r="F145" i="46"/>
  <c r="F39" i="46"/>
  <c r="G145" i="46"/>
  <c r="F64" i="46"/>
  <c r="C146" i="46"/>
  <c r="G14" i="46"/>
  <c r="E146" i="46"/>
  <c r="G34" i="46"/>
  <c r="G146" i="46"/>
  <c r="G64" i="46"/>
  <c r="C147" i="46"/>
  <c r="H14" i="46"/>
  <c r="D147" i="46"/>
  <c r="H19" i="46"/>
  <c r="E147" i="46"/>
  <c r="H34" i="46" s="1"/>
  <c r="F147" i="46"/>
  <c r="H39" i="46"/>
  <c r="G147" i="46"/>
  <c r="H64" i="46" s="1"/>
  <c r="D148" i="46"/>
  <c r="F20" i="46"/>
  <c r="F148" i="46"/>
  <c r="F40" i="46"/>
  <c r="D149" i="46"/>
  <c r="G20" i="46"/>
  <c r="F149" i="46"/>
  <c r="G40" i="46"/>
  <c r="D150" i="46"/>
  <c r="H20" i="46" s="1"/>
  <c r="F150" i="46"/>
  <c r="H40" i="46"/>
  <c r="D151" i="46"/>
  <c r="F21" i="46"/>
  <c r="F151" i="46"/>
  <c r="F41" i="46"/>
  <c r="D152" i="46"/>
  <c r="G21" i="46"/>
  <c r="D153" i="46"/>
  <c r="H21" i="46"/>
  <c r="F153" i="46"/>
  <c r="H41" i="46"/>
  <c r="D154" i="46"/>
  <c r="F22" i="46"/>
  <c r="F154" i="46"/>
  <c r="F42" i="46"/>
  <c r="D155" i="46"/>
  <c r="G22" i="46"/>
  <c r="F155" i="46"/>
  <c r="G42" i="46"/>
  <c r="D156" i="46"/>
  <c r="H22" i="46" s="1"/>
  <c r="F156" i="46"/>
  <c r="H42" i="46"/>
  <c r="D157" i="46"/>
  <c r="F23" i="46"/>
  <c r="F157" i="46"/>
  <c r="F43" i="46"/>
  <c r="D158" i="46"/>
  <c r="G23" i="46"/>
  <c r="D159" i="46"/>
  <c r="H23" i="46" s="1"/>
  <c r="F159" i="46"/>
  <c r="H43" i="46"/>
  <c r="D160" i="46"/>
  <c r="F24" i="46"/>
  <c r="F160" i="46"/>
  <c r="F44" i="46"/>
  <c r="D161" i="46"/>
  <c r="G24" i="46"/>
  <c r="F161" i="46"/>
  <c r="G44" i="46"/>
  <c r="D162" i="46"/>
  <c r="H24" i="46"/>
  <c r="F162" i="46"/>
  <c r="H44" i="46"/>
  <c r="D163" i="46"/>
  <c r="F25" i="46"/>
  <c r="F163" i="46"/>
  <c r="F45" i="46"/>
  <c r="D164" i="46"/>
  <c r="G25" i="46"/>
  <c r="D165" i="46"/>
  <c r="H25" i="46"/>
  <c r="F165" i="46"/>
  <c r="H45" i="46"/>
  <c r="D166" i="46"/>
  <c r="F26" i="46"/>
  <c r="F166" i="46"/>
  <c r="F46" i="46"/>
  <c r="D167" i="46"/>
  <c r="G26" i="46"/>
  <c r="F167" i="46"/>
  <c r="G46" i="46" s="1"/>
  <c r="D168" i="46"/>
  <c r="H26" i="46"/>
  <c r="F168" i="46"/>
  <c r="H46" i="46"/>
  <c r="D169" i="46"/>
  <c r="F27" i="46"/>
  <c r="F169" i="46"/>
  <c r="F47" i="46"/>
  <c r="D170" i="46"/>
  <c r="G27" i="46"/>
  <c r="F170" i="46"/>
  <c r="G47" i="46" s="1"/>
  <c r="D171" i="46"/>
  <c r="H27" i="46"/>
  <c r="F171" i="46"/>
  <c r="H47" i="46"/>
  <c r="D172" i="46"/>
  <c r="F28" i="46"/>
  <c r="F172" i="46"/>
  <c r="F48" i="46"/>
  <c r="D173" i="46"/>
  <c r="G28" i="46"/>
  <c r="F173" i="46"/>
  <c r="G48" i="46" s="1"/>
  <c r="D174" i="46"/>
  <c r="H28" i="46"/>
  <c r="F174" i="46"/>
  <c r="H48" i="46"/>
  <c r="D175" i="46"/>
  <c r="F29" i="46"/>
  <c r="F175" i="46"/>
  <c r="F49" i="46"/>
  <c r="D176" i="46"/>
  <c r="G29" i="46"/>
  <c r="D177" i="46"/>
  <c r="H29" i="46"/>
  <c r="F177" i="46"/>
  <c r="H49" i="46"/>
  <c r="F178" i="46"/>
  <c r="F50" i="46"/>
  <c r="F179" i="46"/>
  <c r="G50" i="46" s="1"/>
  <c r="F180" i="46"/>
  <c r="H50" i="46"/>
  <c r="F181" i="46"/>
  <c r="F51" i="46"/>
  <c r="F182" i="46"/>
  <c r="G51" i="46"/>
  <c r="F183" i="46"/>
  <c r="H51" i="46" s="1"/>
  <c r="F184" i="46"/>
  <c r="F52" i="46"/>
  <c r="F185" i="46"/>
  <c r="G52" i="46" s="1"/>
  <c r="F186" i="46"/>
  <c r="H52" i="46"/>
  <c r="F187" i="46"/>
  <c r="F53" i="46"/>
  <c r="F188" i="46"/>
  <c r="G53" i="46"/>
  <c r="F189" i="46"/>
  <c r="H53" i="46" s="1"/>
  <c r="F190" i="46"/>
  <c r="F54" i="46"/>
  <c r="F191" i="46"/>
  <c r="G54" i="46" s="1"/>
  <c r="F192" i="46"/>
  <c r="H54" i="46"/>
  <c r="F193" i="46"/>
  <c r="F55" i="46"/>
  <c r="F194" i="46"/>
  <c r="G55" i="46" s="1"/>
  <c r="F195" i="46"/>
  <c r="H55" i="46"/>
  <c r="F196" i="46"/>
  <c r="F56" i="46"/>
  <c r="F198" i="46"/>
  <c r="H56" i="46" s="1"/>
  <c r="F199" i="46"/>
  <c r="F57" i="46"/>
  <c r="F200" i="46"/>
  <c r="G57" i="46"/>
  <c r="F201" i="46"/>
  <c r="H57" i="46" s="1"/>
  <c r="F202" i="46"/>
  <c r="F58" i="46"/>
  <c r="F204" i="46"/>
  <c r="H58" i="46"/>
  <c r="F205" i="46"/>
  <c r="F59" i="46"/>
  <c r="F206" i="46"/>
  <c r="G59" i="46"/>
  <c r="F207" i="46"/>
  <c r="H59" i="46" s="1"/>
  <c r="C212" i="46"/>
  <c r="I10" i="46"/>
  <c r="D212" i="46"/>
  <c r="I15" i="46"/>
  <c r="E212" i="46"/>
  <c r="I30" i="46"/>
  <c r="F212" i="46"/>
  <c r="I35" i="46"/>
  <c r="G212" i="46"/>
  <c r="I60" i="46"/>
  <c r="C213" i="46"/>
  <c r="J10" i="46"/>
  <c r="D213" i="46"/>
  <c r="J15" i="46"/>
  <c r="E213" i="46"/>
  <c r="J30" i="46"/>
  <c r="F213" i="46"/>
  <c r="J35" i="46"/>
  <c r="G213" i="46"/>
  <c r="J60" i="46"/>
  <c r="C214" i="46"/>
  <c r="K10" i="46"/>
  <c r="D214" i="46"/>
  <c r="K15" i="46"/>
  <c r="E214" i="46"/>
  <c r="K30" i="46"/>
  <c r="G214" i="46"/>
  <c r="K60" i="46"/>
  <c r="C215" i="46"/>
  <c r="I11" i="46" s="1"/>
  <c r="D215" i="46"/>
  <c r="I16" i="46"/>
  <c r="E215" i="46"/>
  <c r="I31" i="46"/>
  <c r="F215" i="46"/>
  <c r="I36" i="46"/>
  <c r="G215" i="46"/>
  <c r="I61" i="46"/>
  <c r="C216" i="46"/>
  <c r="J11" i="46"/>
  <c r="D216" i="46"/>
  <c r="J16" i="46" s="1"/>
  <c r="E216" i="46"/>
  <c r="J31" i="46"/>
  <c r="F216" i="46"/>
  <c r="J36" i="46"/>
  <c r="G216" i="46"/>
  <c r="J61" i="46"/>
  <c r="C217" i="46"/>
  <c r="K11" i="46"/>
  <c r="D217" i="46"/>
  <c r="K16" i="46" s="1"/>
  <c r="E217" i="46"/>
  <c r="K31" i="46" s="1"/>
  <c r="F217" i="46"/>
  <c r="K36" i="46" s="1"/>
  <c r="G217" i="46"/>
  <c r="K61" i="46" s="1"/>
  <c r="C218" i="46"/>
  <c r="I12" i="46" s="1"/>
  <c r="D218" i="46"/>
  <c r="I17" i="46"/>
  <c r="E218" i="46"/>
  <c r="I32" i="46"/>
  <c r="F218" i="46"/>
  <c r="I37" i="46"/>
  <c r="G218" i="46"/>
  <c r="I62" i="46"/>
  <c r="C219" i="46"/>
  <c r="J12" i="46"/>
  <c r="D219" i="46"/>
  <c r="J17" i="46" s="1"/>
  <c r="E219" i="46"/>
  <c r="J32" i="46"/>
  <c r="F219" i="46"/>
  <c r="J37" i="46" s="1"/>
  <c r="G219" i="46"/>
  <c r="J62" i="46"/>
  <c r="C220" i="46"/>
  <c r="K12" i="46"/>
  <c r="D220" i="46"/>
  <c r="K17" i="46" s="1"/>
  <c r="E220" i="46"/>
  <c r="K32" i="46" s="1"/>
  <c r="G220" i="46"/>
  <c r="K62" i="46" s="1"/>
  <c r="C221" i="46"/>
  <c r="I13" i="46" s="1"/>
  <c r="D221" i="46"/>
  <c r="I18" i="46"/>
  <c r="E221" i="46"/>
  <c r="I33" i="46"/>
  <c r="F221" i="46"/>
  <c r="I38" i="46"/>
  <c r="G221" i="46"/>
  <c r="I63" i="46"/>
  <c r="C222" i="46"/>
  <c r="J13" i="46" s="1"/>
  <c r="D222" i="46"/>
  <c r="J18" i="46"/>
  <c r="E222" i="46"/>
  <c r="J33" i="46"/>
  <c r="F222" i="46"/>
  <c r="J38" i="46" s="1"/>
  <c r="G222" i="46"/>
  <c r="J63" i="46"/>
  <c r="C223" i="46"/>
  <c r="K13" i="46"/>
  <c r="D223" i="46"/>
  <c r="K18" i="46" s="1"/>
  <c r="E223" i="46"/>
  <c r="K33" i="46" s="1"/>
  <c r="F223" i="46"/>
  <c r="K38" i="46" s="1"/>
  <c r="G223" i="46"/>
  <c r="K63" i="46"/>
  <c r="C224" i="46"/>
  <c r="I14" i="46"/>
  <c r="D224" i="46"/>
  <c r="I19" i="46"/>
  <c r="E224" i="46"/>
  <c r="I34" i="46"/>
  <c r="F224" i="46"/>
  <c r="I39" i="46"/>
  <c r="G224" i="46"/>
  <c r="I64" i="46"/>
  <c r="C225" i="46"/>
  <c r="J14" i="46"/>
  <c r="D225" i="46"/>
  <c r="J19" i="46"/>
  <c r="E225" i="46"/>
  <c r="J34" i="46"/>
  <c r="F225" i="46"/>
  <c r="J39" i="46" s="1"/>
  <c r="G225" i="46"/>
  <c r="J64" i="46" s="1"/>
  <c r="C226" i="46"/>
  <c r="K14" i="46"/>
  <c r="E226" i="46"/>
  <c r="K34" i="46" s="1"/>
  <c r="G226" i="46"/>
  <c r="K64" i="46"/>
  <c r="D227" i="46"/>
  <c r="I20" i="46"/>
  <c r="F227" i="46"/>
  <c r="I40" i="46"/>
  <c r="D228" i="46"/>
  <c r="J20" i="46"/>
  <c r="F228" i="46"/>
  <c r="J40" i="46"/>
  <c r="D229" i="46"/>
  <c r="K20" i="46" s="1"/>
  <c r="F229" i="46"/>
  <c r="K40" i="46"/>
  <c r="D230" i="46"/>
  <c r="I21" i="46"/>
  <c r="F230" i="46"/>
  <c r="I41" i="46"/>
  <c r="D231" i="46"/>
  <c r="J21" i="46"/>
  <c r="F231" i="46"/>
  <c r="J41" i="46"/>
  <c r="D232" i="46"/>
  <c r="K21" i="46" s="1"/>
  <c r="F232" i="46"/>
  <c r="K41" i="46"/>
  <c r="D233" i="46"/>
  <c r="I22" i="46"/>
  <c r="F233" i="46"/>
  <c r="I42" i="46"/>
  <c r="D234" i="46"/>
  <c r="J22" i="46"/>
  <c r="F234" i="46"/>
  <c r="J42" i="46"/>
  <c r="D235" i="46"/>
  <c r="K22" i="46" s="1"/>
  <c r="F235" i="46"/>
  <c r="K42" i="46"/>
  <c r="D236" i="46"/>
  <c r="I23" i="46"/>
  <c r="F236" i="46"/>
  <c r="I43" i="46"/>
  <c r="D237" i="46"/>
  <c r="J23" i="46"/>
  <c r="F237" i="46"/>
  <c r="J43" i="46"/>
  <c r="F238" i="46"/>
  <c r="K43" i="46"/>
  <c r="F239" i="46"/>
  <c r="I44" i="46"/>
  <c r="D240" i="46"/>
  <c r="J24" i="46"/>
  <c r="F240" i="46"/>
  <c r="J44" i="46"/>
  <c r="D241" i="46"/>
  <c r="K24" i="46"/>
  <c r="F241" i="46"/>
  <c r="K44" i="46"/>
  <c r="D242" i="46"/>
  <c r="I25" i="46"/>
  <c r="F242" i="46"/>
  <c r="I45" i="46"/>
  <c r="D243" i="46"/>
  <c r="J25" i="46"/>
  <c r="F243" i="46"/>
  <c r="J45" i="46"/>
  <c r="F244" i="46"/>
  <c r="K45" i="46"/>
  <c r="F245" i="46"/>
  <c r="I46" i="46"/>
  <c r="D246" i="46"/>
  <c r="J26" i="46"/>
  <c r="F246" i="46"/>
  <c r="J46" i="46" s="1"/>
  <c r="D247" i="46"/>
  <c r="K26" i="46"/>
  <c r="F247" i="46"/>
  <c r="K46" i="46"/>
  <c r="D248" i="46"/>
  <c r="I27" i="46"/>
  <c r="F248" i="46"/>
  <c r="I47" i="46"/>
  <c r="D249" i="46"/>
  <c r="J27" i="46"/>
  <c r="F249" i="46"/>
  <c r="J47" i="46" s="1"/>
  <c r="F250" i="46"/>
  <c r="K47" i="46"/>
  <c r="F251" i="46"/>
  <c r="I48" i="46"/>
  <c r="D252" i="46"/>
  <c r="J28" i="46"/>
  <c r="F252" i="46"/>
  <c r="J48" i="46" s="1"/>
  <c r="D253" i="46"/>
  <c r="K28" i="46"/>
  <c r="F253" i="46"/>
  <c r="K48" i="46"/>
  <c r="D254" i="46"/>
  <c r="I29" i="46"/>
  <c r="F254" i="46"/>
  <c r="I49" i="46"/>
  <c r="D255" i="46"/>
  <c r="J29" i="46"/>
  <c r="F255" i="46"/>
  <c r="J49" i="46" s="1"/>
  <c r="F256" i="46"/>
  <c r="K49" i="46"/>
  <c r="F257" i="46"/>
  <c r="I50" i="46"/>
  <c r="F258" i="46"/>
  <c r="J50" i="46" s="1"/>
  <c r="F259" i="46"/>
  <c r="K50" i="46"/>
  <c r="F260" i="46"/>
  <c r="I51" i="46"/>
  <c r="F261" i="46"/>
  <c r="J51" i="46" s="1"/>
  <c r="F262" i="46"/>
  <c r="K51" i="46"/>
  <c r="F263" i="46"/>
  <c r="I52" i="46"/>
  <c r="F264" i="46"/>
  <c r="J52" i="46"/>
  <c r="F266" i="46"/>
  <c r="I53" i="46"/>
  <c r="F267" i="46"/>
  <c r="J53" i="46"/>
  <c r="F268" i="46"/>
  <c r="K53" i="46" s="1"/>
  <c r="F270" i="46"/>
  <c r="J54" i="46" s="1"/>
  <c r="F271" i="46"/>
  <c r="K54" i="46"/>
  <c r="F272" i="46"/>
  <c r="I55" i="46" s="1"/>
  <c r="F273" i="46"/>
  <c r="J55" i="46"/>
  <c r="F274" i="46"/>
  <c r="K55" i="46"/>
  <c r="F275" i="46"/>
  <c r="I56" i="46"/>
  <c r="F276" i="46"/>
  <c r="J56" i="46"/>
  <c r="F278" i="46"/>
  <c r="I57" i="46"/>
  <c r="F279" i="46"/>
  <c r="J57" i="46"/>
  <c r="F280" i="46"/>
  <c r="K57" i="46" s="1"/>
  <c r="F281" i="46"/>
  <c r="I58" i="46"/>
  <c r="F282" i="46"/>
  <c r="J58" i="46" s="1"/>
  <c r="F284" i="46"/>
  <c r="I59" i="46"/>
  <c r="F285" i="46"/>
  <c r="J59" i="46"/>
  <c r="F286" i="46"/>
  <c r="K59" i="46"/>
  <c r="B287" i="46"/>
  <c r="L10" i="46" s="1"/>
  <c r="D2" i="45"/>
  <c r="D4" i="45"/>
  <c r="D5" i="45"/>
  <c r="D6" i="45"/>
  <c r="F6" i="45"/>
  <c r="C10" i="45"/>
  <c r="D134" i="45"/>
  <c r="G15" i="45" s="1"/>
  <c r="D220" i="45"/>
  <c r="K17" i="45" s="1"/>
  <c r="D146" i="45"/>
  <c r="G19" i="45"/>
  <c r="D224" i="45"/>
  <c r="I19" i="45"/>
  <c r="D226" i="45"/>
  <c r="K19" i="45"/>
  <c r="D232" i="45"/>
  <c r="K21" i="45" s="1"/>
  <c r="D238" i="45"/>
  <c r="K23" i="45" s="1"/>
  <c r="D239" i="45"/>
  <c r="I24" i="45"/>
  <c r="D241" i="45"/>
  <c r="K24" i="45"/>
  <c r="D242" i="45"/>
  <c r="I25" i="45"/>
  <c r="D244" i="45"/>
  <c r="K25" i="45"/>
  <c r="D245" i="45"/>
  <c r="I26" i="45"/>
  <c r="D247" i="45"/>
  <c r="K26" i="45"/>
  <c r="D248" i="45"/>
  <c r="I27" i="45"/>
  <c r="D250" i="45"/>
  <c r="K27" i="45"/>
  <c r="D251" i="45"/>
  <c r="I28" i="45"/>
  <c r="D253" i="45"/>
  <c r="K28" i="45"/>
  <c r="D254" i="45"/>
  <c r="I29" i="45"/>
  <c r="D256" i="45"/>
  <c r="K29" i="45"/>
  <c r="E217" i="45"/>
  <c r="K31" i="45" s="1"/>
  <c r="F134" i="45"/>
  <c r="G35" i="45"/>
  <c r="F214" i="45"/>
  <c r="K35" i="45" s="1"/>
  <c r="F140" i="45"/>
  <c r="G37" i="45"/>
  <c r="F218" i="45"/>
  <c r="I37" i="45"/>
  <c r="F146" i="45"/>
  <c r="G39" i="45"/>
  <c r="F226" i="45"/>
  <c r="K39" i="45"/>
  <c r="F149" i="45"/>
  <c r="G40" i="45"/>
  <c r="F152" i="45"/>
  <c r="G41" i="45"/>
  <c r="F155" i="45"/>
  <c r="G42" i="45"/>
  <c r="F158" i="45"/>
  <c r="G43" i="45"/>
  <c r="F161" i="45"/>
  <c r="G44" i="45"/>
  <c r="F164" i="45"/>
  <c r="G45" i="45"/>
  <c r="F167" i="45"/>
  <c r="G46" i="45"/>
  <c r="F170" i="45"/>
  <c r="G47" i="45"/>
  <c r="F176" i="45"/>
  <c r="G49" i="45"/>
  <c r="F257" i="45"/>
  <c r="I50" i="45"/>
  <c r="F185" i="45"/>
  <c r="G52" i="45"/>
  <c r="F265" i="45"/>
  <c r="K52" i="45"/>
  <c r="F271" i="45"/>
  <c r="K54" i="45"/>
  <c r="F197" i="45"/>
  <c r="G56" i="45"/>
  <c r="F275" i="45"/>
  <c r="I56" i="45"/>
  <c r="F281" i="45"/>
  <c r="I58" i="45"/>
  <c r="G137" i="45"/>
  <c r="G61" i="45"/>
  <c r="C133" i="45"/>
  <c r="F10" i="45"/>
  <c r="D133" i="45"/>
  <c r="F15" i="45"/>
  <c r="E133" i="45"/>
  <c r="F30" i="45"/>
  <c r="F133" i="45"/>
  <c r="F35" i="45"/>
  <c r="G133" i="45"/>
  <c r="F60" i="45"/>
  <c r="C134" i="45"/>
  <c r="G10" i="45"/>
  <c r="E134" i="45"/>
  <c r="G30" i="45"/>
  <c r="G134" i="45"/>
  <c r="G60" i="45"/>
  <c r="C135" i="45"/>
  <c r="H10" i="45" s="1"/>
  <c r="D135" i="45"/>
  <c r="H15" i="45"/>
  <c r="E135" i="45"/>
  <c r="H30" i="45"/>
  <c r="F135" i="45"/>
  <c r="H35" i="45" s="1"/>
  <c r="G135" i="45"/>
  <c r="H60" i="45"/>
  <c r="C136" i="45"/>
  <c r="F11" i="45"/>
  <c r="D136" i="45"/>
  <c r="F16" i="45"/>
  <c r="E136" i="45"/>
  <c r="F31" i="45"/>
  <c r="F136" i="45"/>
  <c r="F36" i="45"/>
  <c r="G136" i="45"/>
  <c r="F61" i="45"/>
  <c r="C137" i="45"/>
  <c r="G11" i="45" s="1"/>
  <c r="D137" i="45"/>
  <c r="G16" i="45"/>
  <c r="E137" i="45"/>
  <c r="G31" i="45"/>
  <c r="F137" i="45"/>
  <c r="G36" i="45"/>
  <c r="C138" i="45"/>
  <c r="H11" i="45"/>
  <c r="D138" i="45"/>
  <c r="H16" i="45" s="1"/>
  <c r="E138" i="45"/>
  <c r="H31" i="45" s="1"/>
  <c r="F138" i="45"/>
  <c r="H36" i="45" s="1"/>
  <c r="G138" i="45"/>
  <c r="H61" i="45" s="1"/>
  <c r="C139" i="45"/>
  <c r="F12" i="45"/>
  <c r="D139" i="45"/>
  <c r="F17" i="45"/>
  <c r="E139" i="45"/>
  <c r="F32" i="45"/>
  <c r="F139" i="45"/>
  <c r="F37" i="45"/>
  <c r="G139" i="45"/>
  <c r="F62" i="45"/>
  <c r="C140" i="45"/>
  <c r="G12" i="45" s="1"/>
  <c r="D140" i="45"/>
  <c r="G17" i="45"/>
  <c r="E140" i="45"/>
  <c r="G32" i="45" s="1"/>
  <c r="G140" i="45"/>
  <c r="G62" i="45"/>
  <c r="C141" i="45"/>
  <c r="H12" i="45"/>
  <c r="D141" i="45"/>
  <c r="H17" i="45" s="1"/>
  <c r="E141" i="45"/>
  <c r="H32" i="45" s="1"/>
  <c r="F141" i="45"/>
  <c r="H37" i="45" s="1"/>
  <c r="G141" i="45"/>
  <c r="H62" i="45" s="1"/>
  <c r="C142" i="45"/>
  <c r="F13" i="45"/>
  <c r="D142" i="45"/>
  <c r="F18" i="45"/>
  <c r="E142" i="45"/>
  <c r="F33" i="45"/>
  <c r="F142" i="45"/>
  <c r="F38" i="45"/>
  <c r="G142" i="45"/>
  <c r="F63" i="45"/>
  <c r="C143" i="45"/>
  <c r="G13" i="45"/>
  <c r="D143" i="45"/>
  <c r="G18" i="45"/>
  <c r="E143" i="45"/>
  <c r="G33" i="45"/>
  <c r="F143" i="45"/>
  <c r="G38" i="45"/>
  <c r="G143" i="45"/>
  <c r="G63" i="45"/>
  <c r="C144" i="45"/>
  <c r="H13" i="45" s="1"/>
  <c r="D144" i="45"/>
  <c r="H18" i="45" s="1"/>
  <c r="E144" i="45"/>
  <c r="H33" i="45" s="1"/>
  <c r="F144" i="45"/>
  <c r="H38" i="45" s="1"/>
  <c r="G144" i="45"/>
  <c r="H63" i="45" s="1"/>
  <c r="C145" i="45"/>
  <c r="F14" i="45"/>
  <c r="D145" i="45"/>
  <c r="F19" i="45"/>
  <c r="E145" i="45"/>
  <c r="F34" i="45"/>
  <c r="F145" i="45"/>
  <c r="F39" i="45"/>
  <c r="G145" i="45"/>
  <c r="F64" i="45"/>
  <c r="C146" i="45"/>
  <c r="G14" i="45"/>
  <c r="E146" i="45"/>
  <c r="G34" i="45"/>
  <c r="G146" i="45"/>
  <c r="G64" i="45"/>
  <c r="C147" i="45"/>
  <c r="H14" i="45"/>
  <c r="D147" i="45"/>
  <c r="H19" i="45"/>
  <c r="E147" i="45"/>
  <c r="H34" i="45" s="1"/>
  <c r="F147" i="45"/>
  <c r="H39" i="45" s="1"/>
  <c r="G147" i="45"/>
  <c r="H64" i="45" s="1"/>
  <c r="D148" i="45"/>
  <c r="F20" i="45"/>
  <c r="F148" i="45"/>
  <c r="F40" i="45"/>
  <c r="D149" i="45"/>
  <c r="G20" i="45"/>
  <c r="D150" i="45"/>
  <c r="H20" i="45" s="1"/>
  <c r="F150" i="45"/>
  <c r="H40" i="45"/>
  <c r="D151" i="45"/>
  <c r="F21" i="45"/>
  <c r="F151" i="45"/>
  <c r="F41" i="45"/>
  <c r="D152" i="45"/>
  <c r="G21" i="45"/>
  <c r="D153" i="45"/>
  <c r="H21" i="45" s="1"/>
  <c r="F153" i="45"/>
  <c r="H41" i="45"/>
  <c r="D154" i="45"/>
  <c r="F22" i="45"/>
  <c r="F154" i="45"/>
  <c r="F42" i="45"/>
  <c r="D155" i="45"/>
  <c r="G22" i="45"/>
  <c r="D156" i="45"/>
  <c r="H22" i="45" s="1"/>
  <c r="F156" i="45"/>
  <c r="H42" i="45"/>
  <c r="D157" i="45"/>
  <c r="F23" i="45"/>
  <c r="F157" i="45"/>
  <c r="F43" i="45"/>
  <c r="D158" i="45"/>
  <c r="G23" i="45"/>
  <c r="D159" i="45"/>
  <c r="H23" i="45" s="1"/>
  <c r="F159" i="45"/>
  <c r="H43" i="45"/>
  <c r="D160" i="45"/>
  <c r="F24" i="45"/>
  <c r="F160" i="45"/>
  <c r="F44" i="45"/>
  <c r="D161" i="45"/>
  <c r="G24" i="45"/>
  <c r="D162" i="45"/>
  <c r="H24" i="45"/>
  <c r="F162" i="45"/>
  <c r="H44" i="45"/>
  <c r="D163" i="45"/>
  <c r="F25" i="45"/>
  <c r="F163" i="45"/>
  <c r="F45" i="45"/>
  <c r="D164" i="45"/>
  <c r="G25" i="45"/>
  <c r="D165" i="45"/>
  <c r="H25" i="45"/>
  <c r="F165" i="45"/>
  <c r="H45" i="45" s="1"/>
  <c r="D166" i="45"/>
  <c r="F26" i="45"/>
  <c r="F166" i="45"/>
  <c r="F46" i="45"/>
  <c r="D167" i="45"/>
  <c r="G26" i="45"/>
  <c r="D168" i="45"/>
  <c r="H26" i="45"/>
  <c r="F168" i="45"/>
  <c r="H46" i="45" s="1"/>
  <c r="D169" i="45"/>
  <c r="F27" i="45"/>
  <c r="F169" i="45"/>
  <c r="F47" i="45"/>
  <c r="D170" i="45"/>
  <c r="G27" i="45"/>
  <c r="D171" i="45"/>
  <c r="H27" i="45"/>
  <c r="F171" i="45"/>
  <c r="H47" i="45" s="1"/>
  <c r="D172" i="45"/>
  <c r="F28" i="45"/>
  <c r="F172" i="45"/>
  <c r="F48" i="45"/>
  <c r="D173" i="45"/>
  <c r="G28" i="45"/>
  <c r="F173" i="45"/>
  <c r="G48" i="45"/>
  <c r="D174" i="45"/>
  <c r="H28" i="45"/>
  <c r="F174" i="45"/>
  <c r="H48" i="45" s="1"/>
  <c r="D175" i="45"/>
  <c r="F29" i="45"/>
  <c r="F175" i="45"/>
  <c r="F49" i="45"/>
  <c r="D176" i="45"/>
  <c r="G29" i="45"/>
  <c r="D177" i="45"/>
  <c r="H29" i="45"/>
  <c r="F177" i="45"/>
  <c r="H49" i="45" s="1"/>
  <c r="F178" i="45"/>
  <c r="F50" i="45"/>
  <c r="F179" i="45"/>
  <c r="G50" i="45"/>
  <c r="F180" i="45"/>
  <c r="H50" i="45" s="1"/>
  <c r="F181" i="45"/>
  <c r="F51" i="45"/>
  <c r="F182" i="45"/>
  <c r="G51" i="45"/>
  <c r="F183" i="45"/>
  <c r="H51" i="45" s="1"/>
  <c r="F184" i="45"/>
  <c r="F52" i="45"/>
  <c r="F186" i="45"/>
  <c r="H52" i="45" s="1"/>
  <c r="F187" i="45"/>
  <c r="F53" i="45"/>
  <c r="F188" i="45"/>
  <c r="G53" i="45"/>
  <c r="F189" i="45"/>
  <c r="H53" i="45" s="1"/>
  <c r="F190" i="45"/>
  <c r="F54" i="45"/>
  <c r="F191" i="45"/>
  <c r="G54" i="45"/>
  <c r="F192" i="45"/>
  <c r="H54" i="45" s="1"/>
  <c r="F193" i="45"/>
  <c r="F55" i="45"/>
  <c r="F194" i="45"/>
  <c r="G55" i="45" s="1"/>
  <c r="F195" i="45"/>
  <c r="H55" i="45"/>
  <c r="F196" i="45"/>
  <c r="F56" i="45"/>
  <c r="F198" i="45"/>
  <c r="H56" i="45" s="1"/>
  <c r="F199" i="45"/>
  <c r="F57" i="45"/>
  <c r="F200" i="45"/>
  <c r="G57" i="45"/>
  <c r="F201" i="45"/>
  <c r="H57" i="45" s="1"/>
  <c r="F202" i="45"/>
  <c r="F58" i="45"/>
  <c r="F203" i="45"/>
  <c r="G58" i="45" s="1"/>
  <c r="F204" i="45"/>
  <c r="H58" i="45"/>
  <c r="F205" i="45"/>
  <c r="F59" i="45"/>
  <c r="F206" i="45"/>
  <c r="G59" i="45"/>
  <c r="F207" i="45"/>
  <c r="H59" i="45" s="1"/>
  <c r="C212" i="45"/>
  <c r="I10" i="45"/>
  <c r="D212" i="45"/>
  <c r="I15" i="45"/>
  <c r="E212" i="45"/>
  <c r="I30" i="45"/>
  <c r="F212" i="45"/>
  <c r="I35" i="45"/>
  <c r="G212" i="45"/>
  <c r="I60" i="45"/>
  <c r="C213" i="45"/>
  <c r="J10" i="45" s="1"/>
  <c r="D213" i="45"/>
  <c r="J15" i="45"/>
  <c r="E213" i="45"/>
  <c r="J30" i="45"/>
  <c r="F213" i="45"/>
  <c r="J35" i="45" s="1"/>
  <c r="G213" i="45"/>
  <c r="J60" i="45"/>
  <c r="C214" i="45"/>
  <c r="K10" i="45"/>
  <c r="D214" i="45"/>
  <c r="K15" i="45"/>
  <c r="E214" i="45"/>
  <c r="K30" i="45"/>
  <c r="G214" i="45"/>
  <c r="K60" i="45"/>
  <c r="C215" i="45"/>
  <c r="I11" i="45" s="1"/>
  <c r="D215" i="45"/>
  <c r="I16" i="45"/>
  <c r="E215" i="45"/>
  <c r="I31" i="45"/>
  <c r="F215" i="45"/>
  <c r="I36" i="45"/>
  <c r="G215" i="45"/>
  <c r="I61" i="45"/>
  <c r="C216" i="45"/>
  <c r="J11" i="45"/>
  <c r="D216" i="45"/>
  <c r="J16" i="45"/>
  <c r="E216" i="45"/>
  <c r="J31" i="45"/>
  <c r="F216" i="45"/>
  <c r="J36" i="45" s="1"/>
  <c r="G216" i="45"/>
  <c r="J61" i="45"/>
  <c r="C217" i="45"/>
  <c r="K11" i="45"/>
  <c r="D217" i="45"/>
  <c r="K16" i="45" s="1"/>
  <c r="F217" i="45"/>
  <c r="K36" i="45" s="1"/>
  <c r="G217" i="45"/>
  <c r="K61" i="45" s="1"/>
  <c r="C218" i="45"/>
  <c r="I12" i="45"/>
  <c r="D218" i="45"/>
  <c r="I17" i="45"/>
  <c r="E218" i="45"/>
  <c r="I32" i="45"/>
  <c r="G218" i="45"/>
  <c r="I62" i="45"/>
  <c r="C219" i="45"/>
  <c r="J12" i="45"/>
  <c r="D219" i="45"/>
  <c r="J17" i="45"/>
  <c r="E219" i="45"/>
  <c r="J32" i="45"/>
  <c r="F219" i="45"/>
  <c r="J37" i="45" s="1"/>
  <c r="G219" i="45"/>
  <c r="J62" i="45"/>
  <c r="C220" i="45"/>
  <c r="K12" i="45"/>
  <c r="E220" i="45"/>
  <c r="K32" i="45" s="1"/>
  <c r="F220" i="45"/>
  <c r="K37" i="45"/>
  <c r="G220" i="45"/>
  <c r="K62" i="45" s="1"/>
  <c r="C221" i="45"/>
  <c r="I13" i="45"/>
  <c r="D221" i="45"/>
  <c r="I18" i="45"/>
  <c r="E221" i="45"/>
  <c r="I33" i="45"/>
  <c r="F221" i="45"/>
  <c r="I38" i="45"/>
  <c r="G221" i="45"/>
  <c r="I63" i="45"/>
  <c r="C222" i="45"/>
  <c r="J13" i="45" s="1"/>
  <c r="D222" i="45"/>
  <c r="J18" i="45"/>
  <c r="E222" i="45"/>
  <c r="J33" i="45"/>
  <c r="F222" i="45"/>
  <c r="J38" i="45" s="1"/>
  <c r="G222" i="45"/>
  <c r="J63" i="45" s="1"/>
  <c r="C223" i="45"/>
  <c r="K13" i="45"/>
  <c r="D223" i="45"/>
  <c r="K18" i="45" s="1"/>
  <c r="E223" i="45"/>
  <c r="K33" i="45" s="1"/>
  <c r="F223" i="45"/>
  <c r="K38" i="45" s="1"/>
  <c r="G223" i="45"/>
  <c r="K63" i="45"/>
  <c r="C224" i="45"/>
  <c r="I14" i="45"/>
  <c r="E224" i="45"/>
  <c r="I34" i="45"/>
  <c r="F224" i="45"/>
  <c r="I39" i="45"/>
  <c r="G224" i="45"/>
  <c r="I64" i="45"/>
  <c r="C225" i="45"/>
  <c r="J14" i="45"/>
  <c r="D225" i="45"/>
  <c r="J19" i="45"/>
  <c r="E225" i="45"/>
  <c r="J34" i="45"/>
  <c r="F225" i="45"/>
  <c r="J39" i="45" s="1"/>
  <c r="G225" i="45"/>
  <c r="J64" i="45" s="1"/>
  <c r="C226" i="45"/>
  <c r="K14" i="45"/>
  <c r="E226" i="45"/>
  <c r="K34" i="45" s="1"/>
  <c r="G226" i="45"/>
  <c r="K64" i="45"/>
  <c r="D227" i="45"/>
  <c r="I20" i="45"/>
  <c r="F227" i="45"/>
  <c r="I40" i="45"/>
  <c r="D228" i="45"/>
  <c r="J20" i="45"/>
  <c r="F228" i="45"/>
  <c r="J40" i="45"/>
  <c r="D229" i="45"/>
  <c r="K20" i="45" s="1"/>
  <c r="F229" i="45"/>
  <c r="K40" i="45"/>
  <c r="D230" i="45"/>
  <c r="I21" i="45"/>
  <c r="F230" i="45"/>
  <c r="I41" i="45"/>
  <c r="D231" i="45"/>
  <c r="J21" i="45"/>
  <c r="F231" i="45"/>
  <c r="J41" i="45"/>
  <c r="F232" i="45"/>
  <c r="K41" i="45"/>
  <c r="D233" i="45"/>
  <c r="I22" i="45"/>
  <c r="F233" i="45"/>
  <c r="I42" i="45"/>
  <c r="D234" i="45"/>
  <c r="J22" i="45"/>
  <c r="F234" i="45"/>
  <c r="J42" i="45"/>
  <c r="D235" i="45"/>
  <c r="K22" i="45" s="1"/>
  <c r="F235" i="45"/>
  <c r="K42" i="45"/>
  <c r="D236" i="45"/>
  <c r="I23" i="45"/>
  <c r="F236" i="45"/>
  <c r="I43" i="45"/>
  <c r="D237" i="45"/>
  <c r="J23" i="45"/>
  <c r="F237" i="45"/>
  <c r="J43" i="45"/>
  <c r="F238" i="45"/>
  <c r="K43" i="45"/>
  <c r="F239" i="45"/>
  <c r="I44" i="45"/>
  <c r="D240" i="45"/>
  <c r="J24" i="45"/>
  <c r="F240" i="45"/>
  <c r="J44" i="45"/>
  <c r="F241" i="45"/>
  <c r="K44" i="45"/>
  <c r="F242" i="45"/>
  <c r="I45" i="45"/>
  <c r="D243" i="45"/>
  <c r="J25" i="45"/>
  <c r="F243" i="45"/>
  <c r="J45" i="45" s="1"/>
  <c r="F244" i="45"/>
  <c r="K45" i="45"/>
  <c r="F245" i="45"/>
  <c r="I46" i="45"/>
  <c r="D246" i="45"/>
  <c r="J26" i="45"/>
  <c r="F246" i="45"/>
  <c r="J46" i="45" s="1"/>
  <c r="F247" i="45"/>
  <c r="K46" i="45"/>
  <c r="F248" i="45"/>
  <c r="I47" i="45"/>
  <c r="D249" i="45"/>
  <c r="J27" i="45"/>
  <c r="F249" i="45"/>
  <c r="J47" i="45" s="1"/>
  <c r="F250" i="45"/>
  <c r="K47" i="45"/>
  <c r="F251" i="45"/>
  <c r="I48" i="45"/>
  <c r="D252" i="45"/>
  <c r="J28" i="45"/>
  <c r="F252" i="45"/>
  <c r="J48" i="45" s="1"/>
  <c r="F253" i="45"/>
  <c r="K48" i="45"/>
  <c r="F254" i="45"/>
  <c r="I49" i="45"/>
  <c r="D255" i="45"/>
  <c r="J29" i="45"/>
  <c r="F255" i="45"/>
  <c r="J49" i="45" s="1"/>
  <c r="F256" i="45"/>
  <c r="K49" i="45"/>
  <c r="F258" i="45"/>
  <c r="J50" i="45" s="1"/>
  <c r="F259" i="45"/>
  <c r="K50" i="45"/>
  <c r="F260" i="45"/>
  <c r="I51" i="45"/>
  <c r="F261" i="45"/>
  <c r="J51" i="45"/>
  <c r="F262" i="45"/>
  <c r="K51" i="45"/>
  <c r="F263" i="45"/>
  <c r="I52" i="45"/>
  <c r="F264" i="45"/>
  <c r="J52" i="45" s="1"/>
  <c r="F266" i="45"/>
  <c r="I53" i="45"/>
  <c r="F267" i="45"/>
  <c r="J53" i="45"/>
  <c r="F268" i="45"/>
  <c r="K53" i="45" s="1"/>
  <c r="F269" i="45"/>
  <c r="I54" i="45"/>
  <c r="F270" i="45"/>
  <c r="J54" i="45" s="1"/>
  <c r="F272" i="45"/>
  <c r="I55" i="45"/>
  <c r="F273" i="45"/>
  <c r="J55" i="45" s="1"/>
  <c r="F274" i="45"/>
  <c r="K55" i="45"/>
  <c r="F276" i="45"/>
  <c r="J56" i="45"/>
  <c r="F277" i="45"/>
  <c r="K56" i="45" s="1"/>
  <c r="F278" i="45"/>
  <c r="I57" i="45"/>
  <c r="F279" i="45"/>
  <c r="J57" i="45"/>
  <c r="F280" i="45"/>
  <c r="K57" i="45" s="1"/>
  <c r="F282" i="45"/>
  <c r="J58" i="45" s="1"/>
  <c r="F283" i="45"/>
  <c r="K58" i="45"/>
  <c r="F284" i="45"/>
  <c r="I59" i="45"/>
  <c r="F285" i="45"/>
  <c r="J59" i="45"/>
  <c r="F286" i="45"/>
  <c r="K59" i="45" s="1"/>
  <c r="B287" i="45"/>
  <c r="L10" i="45" s="1"/>
  <c r="D2" i="44"/>
  <c r="D4" i="44"/>
  <c r="D5" i="44"/>
  <c r="D6" i="44"/>
  <c r="F6" i="44"/>
  <c r="C10" i="44"/>
  <c r="C137" i="44"/>
  <c r="G11" i="44"/>
  <c r="D134" i="44"/>
  <c r="G15" i="44"/>
  <c r="D140" i="44"/>
  <c r="G17" i="44"/>
  <c r="D146" i="44"/>
  <c r="G19" i="44"/>
  <c r="D224" i="44"/>
  <c r="I19" i="44"/>
  <c r="D226" i="44"/>
  <c r="K19" i="44"/>
  <c r="D230" i="44"/>
  <c r="I21" i="44"/>
  <c r="D232" i="44"/>
  <c r="K21" i="44"/>
  <c r="D236" i="44"/>
  <c r="I23" i="44"/>
  <c r="D238" i="44"/>
  <c r="K23" i="44"/>
  <c r="D239" i="44"/>
  <c r="I24" i="44"/>
  <c r="D241" i="44"/>
  <c r="K24" i="44"/>
  <c r="D164" i="44"/>
  <c r="G25" i="44"/>
  <c r="D242" i="44"/>
  <c r="I25" i="44"/>
  <c r="D244" i="44"/>
  <c r="K25" i="44"/>
  <c r="D245" i="44"/>
  <c r="I26" i="44"/>
  <c r="D247" i="44"/>
  <c r="K26" i="44"/>
  <c r="D248" i="44"/>
  <c r="I27" i="44"/>
  <c r="D250" i="44"/>
  <c r="K27" i="44"/>
  <c r="D251" i="44"/>
  <c r="I28" i="44"/>
  <c r="D253" i="44"/>
  <c r="K28" i="44"/>
  <c r="D176" i="44"/>
  <c r="G29" i="44"/>
  <c r="D254" i="44"/>
  <c r="I29" i="44"/>
  <c r="D256" i="44"/>
  <c r="K29" i="44"/>
  <c r="E221" i="44"/>
  <c r="I33" i="44"/>
  <c r="F214" i="44"/>
  <c r="K35" i="44"/>
  <c r="F137" i="44"/>
  <c r="G36" i="44"/>
  <c r="F218" i="44"/>
  <c r="I37" i="44"/>
  <c r="F146" i="44"/>
  <c r="G39" i="44"/>
  <c r="F226" i="44"/>
  <c r="K39" i="44"/>
  <c r="F149" i="44"/>
  <c r="G40" i="44"/>
  <c r="F152" i="44"/>
  <c r="G41" i="44"/>
  <c r="F155" i="44"/>
  <c r="G42" i="44"/>
  <c r="F158" i="44"/>
  <c r="G43" i="44"/>
  <c r="F161" i="44"/>
  <c r="G44" i="44"/>
  <c r="F164" i="44"/>
  <c r="G45" i="44"/>
  <c r="F170" i="44"/>
  <c r="G47" i="44"/>
  <c r="F173" i="44"/>
  <c r="G48" i="44"/>
  <c r="F176" i="44"/>
  <c r="G49" i="44"/>
  <c r="F257" i="44"/>
  <c r="I50" i="44"/>
  <c r="F185" i="44"/>
  <c r="G52" i="44"/>
  <c r="F265" i="44"/>
  <c r="K52" i="44" s="1"/>
  <c r="F271" i="44"/>
  <c r="K54" i="44"/>
  <c r="F197" i="44"/>
  <c r="G56" i="44"/>
  <c r="F275" i="44"/>
  <c r="I56" i="44"/>
  <c r="F281" i="44"/>
  <c r="I58" i="44" s="1"/>
  <c r="G215" i="44"/>
  <c r="I61" i="44"/>
  <c r="G218" i="44"/>
  <c r="I62" i="44"/>
  <c r="G223" i="44"/>
  <c r="K63" i="44"/>
  <c r="C133" i="44"/>
  <c r="F10" i="44"/>
  <c r="D133" i="44"/>
  <c r="F15" i="44"/>
  <c r="E133" i="44"/>
  <c r="F30" i="44"/>
  <c r="F133" i="44"/>
  <c r="F35" i="44"/>
  <c r="G133" i="44"/>
  <c r="F60" i="44"/>
  <c r="C134" i="44"/>
  <c r="G10" i="44"/>
  <c r="E134" i="44"/>
  <c r="G30" i="44"/>
  <c r="F134" i="44"/>
  <c r="G35" i="44"/>
  <c r="G134" i="44"/>
  <c r="G60" i="44"/>
  <c r="C135" i="44"/>
  <c r="H10" i="44" s="1"/>
  <c r="D135" i="44"/>
  <c r="H15" i="44" s="1"/>
  <c r="E135" i="44"/>
  <c r="H30" i="44"/>
  <c r="F135" i="44"/>
  <c r="H35" i="44" s="1"/>
  <c r="G135" i="44"/>
  <c r="H60" i="44"/>
  <c r="C136" i="44"/>
  <c r="F11" i="44"/>
  <c r="D136" i="44"/>
  <c r="F16" i="44"/>
  <c r="E136" i="44"/>
  <c r="F31" i="44"/>
  <c r="F136" i="44"/>
  <c r="F36" i="44"/>
  <c r="G136" i="44"/>
  <c r="F61" i="44"/>
  <c r="D137" i="44"/>
  <c r="G16" i="44"/>
  <c r="E137" i="44"/>
  <c r="G31" i="44"/>
  <c r="G137" i="44"/>
  <c r="G61" i="44"/>
  <c r="C138" i="44"/>
  <c r="H11" i="44" s="1"/>
  <c r="D138" i="44"/>
  <c r="H16" i="44" s="1"/>
  <c r="E138" i="44"/>
  <c r="H31" i="44" s="1"/>
  <c r="F138" i="44"/>
  <c r="H36" i="44" s="1"/>
  <c r="G138" i="44"/>
  <c r="H61" i="44" s="1"/>
  <c r="C139" i="44"/>
  <c r="F12" i="44"/>
  <c r="D139" i="44"/>
  <c r="F17" i="44"/>
  <c r="E139" i="44"/>
  <c r="F32" i="44"/>
  <c r="F139" i="44"/>
  <c r="F37" i="44"/>
  <c r="G139" i="44"/>
  <c r="F62" i="44"/>
  <c r="C140" i="44"/>
  <c r="G12" i="44"/>
  <c r="E140" i="44"/>
  <c r="G32" i="44"/>
  <c r="F140" i="44"/>
  <c r="G37" i="44"/>
  <c r="G140" i="44"/>
  <c r="G62" i="44"/>
  <c r="C141" i="44"/>
  <c r="H12" i="44" s="1"/>
  <c r="D141" i="44"/>
  <c r="H17" i="44"/>
  <c r="E141" i="44"/>
  <c r="H32" i="44" s="1"/>
  <c r="F141" i="44"/>
  <c r="H37" i="44" s="1"/>
  <c r="G141" i="44"/>
  <c r="H62" i="44" s="1"/>
  <c r="C142" i="44"/>
  <c r="F13" i="44"/>
  <c r="D142" i="44"/>
  <c r="F18" i="44"/>
  <c r="E142" i="44"/>
  <c r="F33" i="44"/>
  <c r="F142" i="44"/>
  <c r="F38" i="44"/>
  <c r="G142" i="44"/>
  <c r="F63" i="44"/>
  <c r="C143" i="44"/>
  <c r="G13" i="44"/>
  <c r="D143" i="44"/>
  <c r="G18" i="44"/>
  <c r="E143" i="44"/>
  <c r="G33" i="44"/>
  <c r="F143" i="44"/>
  <c r="G38" i="44"/>
  <c r="G143" i="44"/>
  <c r="G63" i="44"/>
  <c r="C144" i="44"/>
  <c r="H13" i="44" s="1"/>
  <c r="D144" i="44"/>
  <c r="H18" i="44" s="1"/>
  <c r="E144" i="44"/>
  <c r="H33" i="44" s="1"/>
  <c r="F144" i="44"/>
  <c r="H38" i="44" s="1"/>
  <c r="G144" i="44"/>
  <c r="H63" i="44" s="1"/>
  <c r="C145" i="44"/>
  <c r="F14" i="44"/>
  <c r="D145" i="44"/>
  <c r="F19" i="44"/>
  <c r="E145" i="44"/>
  <c r="F34" i="44"/>
  <c r="F145" i="44"/>
  <c r="F39" i="44"/>
  <c r="G145" i="44"/>
  <c r="F64" i="44"/>
  <c r="C146" i="44"/>
  <c r="G14" i="44"/>
  <c r="E146" i="44"/>
  <c r="G34" i="44"/>
  <c r="G146" i="44"/>
  <c r="G64" i="44"/>
  <c r="C147" i="44"/>
  <c r="H14" i="44"/>
  <c r="D147" i="44"/>
  <c r="H19" i="44"/>
  <c r="E147" i="44"/>
  <c r="H34" i="44" s="1"/>
  <c r="F147" i="44"/>
  <c r="H39" i="44" s="1"/>
  <c r="G147" i="44"/>
  <c r="H64" i="44" s="1"/>
  <c r="D148" i="44"/>
  <c r="F20" i="44"/>
  <c r="F148" i="44"/>
  <c r="F40" i="44"/>
  <c r="D149" i="44"/>
  <c r="G20" i="44"/>
  <c r="D150" i="44"/>
  <c r="H20" i="44" s="1"/>
  <c r="F150" i="44"/>
  <c r="H40" i="44"/>
  <c r="D151" i="44"/>
  <c r="F21" i="44"/>
  <c r="F151" i="44"/>
  <c r="F41" i="44"/>
  <c r="D152" i="44"/>
  <c r="G21" i="44"/>
  <c r="D153" i="44"/>
  <c r="H21" i="44" s="1"/>
  <c r="F153" i="44"/>
  <c r="H41" i="44"/>
  <c r="D154" i="44"/>
  <c r="F22" i="44"/>
  <c r="F154" i="44"/>
  <c r="F42" i="44"/>
  <c r="D155" i="44"/>
  <c r="G22" i="44"/>
  <c r="D156" i="44"/>
  <c r="H22" i="44" s="1"/>
  <c r="F156" i="44"/>
  <c r="H42" i="44"/>
  <c r="D157" i="44"/>
  <c r="F23" i="44"/>
  <c r="F157" i="44"/>
  <c r="F43" i="44"/>
  <c r="D158" i="44"/>
  <c r="G23" i="44"/>
  <c r="D159" i="44"/>
  <c r="H23" i="44" s="1"/>
  <c r="F159" i="44"/>
  <c r="H43" i="44"/>
  <c r="D160" i="44"/>
  <c r="F24" i="44"/>
  <c r="F160" i="44"/>
  <c r="F44" i="44"/>
  <c r="D161" i="44"/>
  <c r="G24" i="44"/>
  <c r="D162" i="44"/>
  <c r="H24" i="44"/>
  <c r="F162" i="44"/>
  <c r="H44" i="44"/>
  <c r="D163" i="44"/>
  <c r="F25" i="44"/>
  <c r="F163" i="44"/>
  <c r="F45" i="44"/>
  <c r="D165" i="44"/>
  <c r="H25" i="44"/>
  <c r="F165" i="44"/>
  <c r="H45" i="44" s="1"/>
  <c r="D166" i="44"/>
  <c r="F26" i="44"/>
  <c r="F166" i="44"/>
  <c r="F46" i="44"/>
  <c r="D167" i="44"/>
  <c r="G26" i="44"/>
  <c r="F167" i="44"/>
  <c r="G46" i="44"/>
  <c r="D168" i="44"/>
  <c r="H26" i="44"/>
  <c r="F168" i="44"/>
  <c r="H46" i="44"/>
  <c r="D169" i="44"/>
  <c r="F27" i="44"/>
  <c r="F169" i="44"/>
  <c r="F47" i="44"/>
  <c r="D170" i="44"/>
  <c r="G27" i="44"/>
  <c r="D171" i="44"/>
  <c r="H27" i="44"/>
  <c r="F171" i="44"/>
  <c r="H47" i="44" s="1"/>
  <c r="D172" i="44"/>
  <c r="F28" i="44"/>
  <c r="F172" i="44"/>
  <c r="F48" i="44"/>
  <c r="D173" i="44"/>
  <c r="G28" i="44"/>
  <c r="D174" i="44"/>
  <c r="H28" i="44"/>
  <c r="F174" i="44"/>
  <c r="H48" i="44" s="1"/>
  <c r="D175" i="44"/>
  <c r="F29" i="44"/>
  <c r="F175" i="44"/>
  <c r="F49" i="44"/>
  <c r="D177" i="44"/>
  <c r="H29" i="44"/>
  <c r="F177" i="44"/>
  <c r="H49" i="44" s="1"/>
  <c r="F178" i="44"/>
  <c r="F50" i="44"/>
  <c r="F179" i="44"/>
  <c r="G50" i="44"/>
  <c r="F180" i="44"/>
  <c r="H50" i="44" s="1"/>
  <c r="F181" i="44"/>
  <c r="F51" i="44"/>
  <c r="F182" i="44"/>
  <c r="G51" i="44"/>
  <c r="F183" i="44"/>
  <c r="H51" i="44" s="1"/>
  <c r="F184" i="44"/>
  <c r="F52" i="44"/>
  <c r="F186" i="44"/>
  <c r="H52" i="44" s="1"/>
  <c r="F187" i="44"/>
  <c r="F53" i="44"/>
  <c r="F188" i="44"/>
  <c r="G53" i="44"/>
  <c r="F189" i="44"/>
  <c r="H53" i="44" s="1"/>
  <c r="F190" i="44"/>
  <c r="F54" i="44"/>
  <c r="F191" i="44"/>
  <c r="G54" i="44"/>
  <c r="F192" i="44"/>
  <c r="H54" i="44" s="1"/>
  <c r="F193" i="44"/>
  <c r="F55" i="44"/>
  <c r="F194" i="44"/>
  <c r="G55" i="44" s="1"/>
  <c r="F195" i="44"/>
  <c r="H55" i="44"/>
  <c r="F196" i="44"/>
  <c r="F56" i="44"/>
  <c r="F198" i="44"/>
  <c r="H56" i="44" s="1"/>
  <c r="F199" i="44"/>
  <c r="F57" i="44"/>
  <c r="F200" i="44"/>
  <c r="G57" i="44"/>
  <c r="F201" i="44"/>
  <c r="H57" i="44"/>
  <c r="F202" i="44"/>
  <c r="F58" i="44"/>
  <c r="F203" i="44"/>
  <c r="G58" i="44"/>
  <c r="F204" i="44"/>
  <c r="H58" i="44" s="1"/>
  <c r="F205" i="44"/>
  <c r="F59" i="44"/>
  <c r="F206" i="44"/>
  <c r="G59" i="44"/>
  <c r="F207" i="44"/>
  <c r="H59" i="44"/>
  <c r="C212" i="44"/>
  <c r="I10" i="44"/>
  <c r="D212" i="44"/>
  <c r="I15" i="44"/>
  <c r="E212" i="44"/>
  <c r="I30" i="44"/>
  <c r="F212" i="44"/>
  <c r="I35" i="44"/>
  <c r="G212" i="44"/>
  <c r="I60" i="44"/>
  <c r="C213" i="44"/>
  <c r="J10" i="44" s="1"/>
  <c r="D213" i="44"/>
  <c r="J15" i="44" s="1"/>
  <c r="E213" i="44"/>
  <c r="J30" i="44"/>
  <c r="F213" i="44"/>
  <c r="J35" i="44" s="1"/>
  <c r="G213" i="44"/>
  <c r="J60" i="44"/>
  <c r="C214" i="44"/>
  <c r="K10" i="44"/>
  <c r="D214" i="44"/>
  <c r="K15" i="44"/>
  <c r="E214" i="44"/>
  <c r="K30" i="44"/>
  <c r="G214" i="44"/>
  <c r="K60" i="44"/>
  <c r="C215" i="44"/>
  <c r="I11" i="44"/>
  <c r="D215" i="44"/>
  <c r="I16" i="44"/>
  <c r="E215" i="44"/>
  <c r="I31" i="44"/>
  <c r="F215" i="44"/>
  <c r="I36" i="44"/>
  <c r="C216" i="44"/>
  <c r="J11" i="44" s="1"/>
  <c r="D216" i="44"/>
  <c r="J16" i="44" s="1"/>
  <c r="E216" i="44"/>
  <c r="J31" i="44"/>
  <c r="F216" i="44"/>
  <c r="J36" i="44" s="1"/>
  <c r="G216" i="44"/>
  <c r="J61" i="44"/>
  <c r="C217" i="44"/>
  <c r="K11" i="44"/>
  <c r="D217" i="44"/>
  <c r="K16" i="44" s="1"/>
  <c r="E217" i="44"/>
  <c r="K31" i="44"/>
  <c r="F217" i="44"/>
  <c r="K36" i="44"/>
  <c r="G217" i="44"/>
  <c r="K61" i="44" s="1"/>
  <c r="C218" i="44"/>
  <c r="I12" i="44"/>
  <c r="D218" i="44"/>
  <c r="I17" i="44"/>
  <c r="E218" i="44"/>
  <c r="I32" i="44"/>
  <c r="C219" i="44"/>
  <c r="J12" i="44"/>
  <c r="D219" i="44"/>
  <c r="J17" i="44" s="1"/>
  <c r="E219" i="44"/>
  <c r="J32" i="44" s="1"/>
  <c r="F219" i="44"/>
  <c r="J37" i="44" s="1"/>
  <c r="G219" i="44"/>
  <c r="J62" i="44"/>
  <c r="C220" i="44"/>
  <c r="K12" i="44"/>
  <c r="D220" i="44"/>
  <c r="K17" i="44"/>
  <c r="E220" i="44"/>
  <c r="K32" i="44"/>
  <c r="F220" i="44"/>
  <c r="K37" i="44"/>
  <c r="G220" i="44"/>
  <c r="K62" i="44" s="1"/>
  <c r="C221" i="44"/>
  <c r="I13" i="44" s="1"/>
  <c r="D221" i="44"/>
  <c r="I18" i="44"/>
  <c r="F221" i="44"/>
  <c r="I38" i="44"/>
  <c r="G221" i="44"/>
  <c r="I63" i="44"/>
  <c r="C222" i="44"/>
  <c r="J13" i="44"/>
  <c r="D222" i="44"/>
  <c r="J18" i="44" s="1"/>
  <c r="E222" i="44"/>
  <c r="J33" i="44" s="1"/>
  <c r="F222" i="44"/>
  <c r="J38" i="44" s="1"/>
  <c r="G222" i="44"/>
  <c r="J63" i="44" s="1"/>
  <c r="C223" i="44"/>
  <c r="K13" i="44"/>
  <c r="D223" i="44"/>
  <c r="K18" i="44"/>
  <c r="E223" i="44"/>
  <c r="K33" i="44"/>
  <c r="F223" i="44"/>
  <c r="K38" i="44"/>
  <c r="C224" i="44"/>
  <c r="I14" i="44"/>
  <c r="E224" i="44"/>
  <c r="I34" i="44"/>
  <c r="F224" i="44"/>
  <c r="I39" i="44"/>
  <c r="G224" i="44"/>
  <c r="I64" i="44"/>
  <c r="C225" i="44"/>
  <c r="J14" i="44"/>
  <c r="D225" i="44"/>
  <c r="J19" i="44"/>
  <c r="E225" i="44"/>
  <c r="J34" i="44" s="1"/>
  <c r="F225" i="44"/>
  <c r="J39" i="44" s="1"/>
  <c r="G225" i="44"/>
  <c r="J64" i="44" s="1"/>
  <c r="C226" i="44"/>
  <c r="K14" i="44"/>
  <c r="E226" i="44"/>
  <c r="K34" i="44"/>
  <c r="G226" i="44"/>
  <c r="K64" i="44"/>
  <c r="D227" i="44"/>
  <c r="I20" i="44"/>
  <c r="F227" i="44"/>
  <c r="I40" i="44"/>
  <c r="D228" i="44"/>
  <c r="J20" i="44" s="1"/>
  <c r="F228" i="44"/>
  <c r="J40" i="44"/>
  <c r="D229" i="44"/>
  <c r="K20" i="44"/>
  <c r="F229" i="44"/>
  <c r="K40" i="44"/>
  <c r="F230" i="44"/>
  <c r="I41" i="44"/>
  <c r="D231" i="44"/>
  <c r="J21" i="44" s="1"/>
  <c r="F231" i="44"/>
  <c r="J41" i="44"/>
  <c r="F232" i="44"/>
  <c r="K41" i="44"/>
  <c r="D233" i="44"/>
  <c r="I22" i="44"/>
  <c r="F233" i="44"/>
  <c r="I42" i="44"/>
  <c r="D234" i="44"/>
  <c r="J22" i="44" s="1"/>
  <c r="F234" i="44"/>
  <c r="J42" i="44"/>
  <c r="D235" i="44"/>
  <c r="K22" i="44"/>
  <c r="F235" i="44"/>
  <c r="K42" i="44"/>
  <c r="F236" i="44"/>
  <c r="I43" i="44"/>
  <c r="D237" i="44"/>
  <c r="J23" i="44" s="1"/>
  <c r="F237" i="44"/>
  <c r="J43" i="44"/>
  <c r="F238" i="44"/>
  <c r="K43" i="44"/>
  <c r="F239" i="44"/>
  <c r="I44" i="44"/>
  <c r="D240" i="44"/>
  <c r="J24" i="44"/>
  <c r="F240" i="44"/>
  <c r="J44" i="44"/>
  <c r="F241" i="44"/>
  <c r="K44" i="44"/>
  <c r="F242" i="44"/>
  <c r="I45" i="44"/>
  <c r="D243" i="44"/>
  <c r="J25" i="44"/>
  <c r="F243" i="44"/>
  <c r="J45" i="44" s="1"/>
  <c r="F244" i="44"/>
  <c r="K45" i="44"/>
  <c r="F245" i="44"/>
  <c r="I46" i="44"/>
  <c r="D246" i="44"/>
  <c r="J26" i="44"/>
  <c r="F246" i="44"/>
  <c r="J46" i="44" s="1"/>
  <c r="F247" i="44"/>
  <c r="K46" i="44"/>
  <c r="F248" i="44"/>
  <c r="I47" i="44"/>
  <c r="D249" i="44"/>
  <c r="J27" i="44"/>
  <c r="F249" i="44"/>
  <c r="J47" i="44" s="1"/>
  <c r="F250" i="44"/>
  <c r="K47" i="44"/>
  <c r="F251" i="44"/>
  <c r="I48" i="44"/>
  <c r="D252" i="44"/>
  <c r="J28" i="44"/>
  <c r="F252" i="44"/>
  <c r="J48" i="44" s="1"/>
  <c r="F253" i="44"/>
  <c r="K48" i="44"/>
  <c r="F254" i="44"/>
  <c r="I49" i="44"/>
  <c r="D255" i="44"/>
  <c r="J29" i="44"/>
  <c r="F255" i="44"/>
  <c r="J49" i="44" s="1"/>
  <c r="F256" i="44"/>
  <c r="K49" i="44"/>
  <c r="F258" i="44"/>
  <c r="J50" i="44" s="1"/>
  <c r="F259" i="44"/>
  <c r="K50" i="44"/>
  <c r="F260" i="44"/>
  <c r="I51" i="44"/>
  <c r="F261" i="44"/>
  <c r="J51" i="44" s="1"/>
  <c r="F262" i="44"/>
  <c r="K51" i="44"/>
  <c r="F263" i="44"/>
  <c r="I52" i="44"/>
  <c r="F264" i="44"/>
  <c r="J52" i="44"/>
  <c r="F266" i="44"/>
  <c r="I53" i="44"/>
  <c r="F267" i="44"/>
  <c r="J53" i="44" s="1"/>
  <c r="F268" i="44"/>
  <c r="K53" i="44"/>
  <c r="F269" i="44"/>
  <c r="I54" i="44"/>
  <c r="F270" i="44"/>
  <c r="J54" i="44" s="1"/>
  <c r="F272" i="44"/>
  <c r="I55" i="44" s="1"/>
  <c r="F273" i="44"/>
  <c r="J55" i="44"/>
  <c r="F274" i="44"/>
  <c r="K55" i="44"/>
  <c r="F276" i="44"/>
  <c r="J56" i="44" s="1"/>
  <c r="F277" i="44"/>
  <c r="K56" i="44"/>
  <c r="F278" i="44"/>
  <c r="I57" i="44"/>
  <c r="F279" i="44"/>
  <c r="J57" i="44" s="1"/>
  <c r="F280" i="44"/>
  <c r="K57" i="44"/>
  <c r="F282" i="44"/>
  <c r="J58" i="44"/>
  <c r="F283" i="44"/>
  <c r="K58" i="44"/>
  <c r="F284" i="44"/>
  <c r="I59" i="44"/>
  <c r="F285" i="44"/>
  <c r="J59" i="44" s="1"/>
  <c r="F286" i="44"/>
  <c r="K59" i="44"/>
  <c r="B287" i="44"/>
  <c r="L10" i="44" s="1"/>
  <c r="D2" i="43"/>
  <c r="D4" i="43"/>
  <c r="D5" i="43"/>
  <c r="D6" i="43"/>
  <c r="F6" i="43"/>
  <c r="C142" i="43"/>
  <c r="F13" i="43"/>
  <c r="D73" i="43"/>
  <c r="D16" i="43"/>
  <c r="D150" i="43"/>
  <c r="H20" i="43"/>
  <c r="D160" i="43"/>
  <c r="F24" i="43"/>
  <c r="D162" i="43"/>
  <c r="H24" i="43"/>
  <c r="D163" i="43"/>
  <c r="F25" i="43"/>
  <c r="D165" i="43"/>
  <c r="H25" i="43"/>
  <c r="D166" i="43"/>
  <c r="F26" i="43"/>
  <c r="D168" i="43"/>
  <c r="H26" i="43"/>
  <c r="D169" i="43"/>
  <c r="F27" i="43"/>
  <c r="D171" i="43"/>
  <c r="H27" i="43"/>
  <c r="D172" i="43"/>
  <c r="F28" i="43"/>
  <c r="D174" i="43"/>
  <c r="H28" i="43"/>
  <c r="D175" i="43"/>
  <c r="F29" i="43"/>
  <c r="D177" i="43"/>
  <c r="H29" i="43"/>
  <c r="E71" i="43"/>
  <c r="E30" i="43"/>
  <c r="E134" i="43"/>
  <c r="G30" i="43"/>
  <c r="E212" i="43"/>
  <c r="I30" i="43"/>
  <c r="E214" i="43"/>
  <c r="K30" i="43"/>
  <c r="E138" i="43"/>
  <c r="H31" i="43"/>
  <c r="E222" i="43"/>
  <c r="J33" i="43"/>
  <c r="F71" i="43"/>
  <c r="E35" i="43"/>
  <c r="F79" i="43"/>
  <c r="D38" i="43"/>
  <c r="F85" i="43"/>
  <c r="D40" i="43"/>
  <c r="F228" i="43"/>
  <c r="J40" i="43"/>
  <c r="F87" i="43"/>
  <c r="C41" i="43"/>
  <c r="F89" i="43"/>
  <c r="E41" i="43"/>
  <c r="F230" i="43"/>
  <c r="I41" i="43"/>
  <c r="F232" i="43"/>
  <c r="K41" i="43"/>
  <c r="F91" i="43"/>
  <c r="D42" i="43"/>
  <c r="F234" i="43"/>
  <c r="J42" i="43"/>
  <c r="F93" i="43"/>
  <c r="C43" i="43"/>
  <c r="F236" i="43"/>
  <c r="I43" i="43"/>
  <c r="F238" i="43"/>
  <c r="K43" i="43"/>
  <c r="F240" i="43"/>
  <c r="J44" i="43"/>
  <c r="F252" i="43"/>
  <c r="J48" i="43"/>
  <c r="F190" i="43"/>
  <c r="F54" i="43"/>
  <c r="F198" i="43"/>
  <c r="H56" i="43"/>
  <c r="G69" i="43"/>
  <c r="C60" i="43"/>
  <c r="G134" i="43"/>
  <c r="G60" i="43"/>
  <c r="G212" i="43"/>
  <c r="I60" i="43"/>
  <c r="G214" i="43"/>
  <c r="K60" i="43"/>
  <c r="G218" i="43"/>
  <c r="I62" i="43"/>
  <c r="G142" i="43"/>
  <c r="F63" i="43"/>
  <c r="C69" i="43"/>
  <c r="C10" i="43"/>
  <c r="D69" i="43"/>
  <c r="C15" i="43"/>
  <c r="E69" i="43"/>
  <c r="C30" i="43"/>
  <c r="F69" i="43"/>
  <c r="C35" i="43"/>
  <c r="C70" i="43"/>
  <c r="D10" i="43"/>
  <c r="D70" i="43"/>
  <c r="D15" i="43"/>
  <c r="E70" i="43"/>
  <c r="D30" i="43"/>
  <c r="F70" i="43"/>
  <c r="D35" i="43"/>
  <c r="G70" i="43"/>
  <c r="D60" i="43"/>
  <c r="C71" i="43"/>
  <c r="E10" i="43"/>
  <c r="D71" i="43"/>
  <c r="E15" i="43"/>
  <c r="G71" i="43"/>
  <c r="E60" i="43"/>
  <c r="C72" i="43"/>
  <c r="C11" i="43"/>
  <c r="D72" i="43"/>
  <c r="C16" i="43"/>
  <c r="E72" i="43"/>
  <c r="C31" i="43"/>
  <c r="F72" i="43"/>
  <c r="C36" i="43"/>
  <c r="G72" i="43"/>
  <c r="C61" i="43"/>
  <c r="C73" i="43"/>
  <c r="D11" i="43"/>
  <c r="E73" i="43"/>
  <c r="D31" i="43"/>
  <c r="F73" i="43"/>
  <c r="D36" i="43"/>
  <c r="G73" i="43"/>
  <c r="D61" i="43"/>
  <c r="C74" i="43"/>
  <c r="E11" i="43"/>
  <c r="D74" i="43"/>
  <c r="E16" i="43"/>
  <c r="E74" i="43"/>
  <c r="E31" i="43"/>
  <c r="F74" i="43"/>
  <c r="E36" i="43"/>
  <c r="G74" i="43"/>
  <c r="E61" i="43"/>
  <c r="C75" i="43"/>
  <c r="C12" i="43"/>
  <c r="D75" i="43"/>
  <c r="C17" i="43"/>
  <c r="E75" i="43"/>
  <c r="C32" i="43"/>
  <c r="F75" i="43"/>
  <c r="C37" i="43"/>
  <c r="G75" i="43"/>
  <c r="C62" i="43"/>
  <c r="C76" i="43"/>
  <c r="D12" i="43"/>
  <c r="D76" i="43"/>
  <c r="D17" i="43"/>
  <c r="E76" i="43"/>
  <c r="D32" i="43"/>
  <c r="F76" i="43"/>
  <c r="D37" i="43"/>
  <c r="G76" i="43"/>
  <c r="D62" i="43"/>
  <c r="C77" i="43"/>
  <c r="E12" i="43"/>
  <c r="D77" i="43"/>
  <c r="E17" i="43"/>
  <c r="E77" i="43"/>
  <c r="E32" i="43"/>
  <c r="F77" i="43"/>
  <c r="E37" i="43"/>
  <c r="G77" i="43"/>
  <c r="E62" i="43"/>
  <c r="C78" i="43"/>
  <c r="C13" i="43"/>
  <c r="D78" i="43"/>
  <c r="C18" i="43"/>
  <c r="E78" i="43"/>
  <c r="C33" i="43"/>
  <c r="F78" i="43"/>
  <c r="C38" i="43"/>
  <c r="G78" i="43"/>
  <c r="C63" i="43"/>
  <c r="C79" i="43"/>
  <c r="D13" i="43"/>
  <c r="D79" i="43"/>
  <c r="D18" i="43"/>
  <c r="E79" i="43"/>
  <c r="D33" i="43"/>
  <c r="G79" i="43"/>
  <c r="D63" i="43"/>
  <c r="C80" i="43"/>
  <c r="E13" i="43"/>
  <c r="D80" i="43"/>
  <c r="E18" i="43"/>
  <c r="E80" i="43"/>
  <c r="E33" i="43"/>
  <c r="F80" i="43"/>
  <c r="E38" i="43"/>
  <c r="G80" i="43"/>
  <c r="E63" i="43"/>
  <c r="D81" i="43"/>
  <c r="C19" i="43"/>
  <c r="F81" i="43"/>
  <c r="C39" i="43"/>
  <c r="D82" i="43"/>
  <c r="D19" i="43"/>
  <c r="F82" i="43"/>
  <c r="D39" i="43"/>
  <c r="D83" i="43"/>
  <c r="E19" i="43"/>
  <c r="F83" i="43"/>
  <c r="E39" i="43"/>
  <c r="D84" i="43"/>
  <c r="C20" i="43"/>
  <c r="F84" i="43"/>
  <c r="C40" i="43"/>
  <c r="D85" i="43"/>
  <c r="D20" i="43"/>
  <c r="D86" i="43"/>
  <c r="E20" i="43"/>
  <c r="F86" i="43"/>
  <c r="E40" i="43"/>
  <c r="D87" i="43"/>
  <c r="C21" i="43"/>
  <c r="D88" i="43"/>
  <c r="D21" i="43"/>
  <c r="F88" i="43"/>
  <c r="D41" i="43"/>
  <c r="D89" i="43"/>
  <c r="E21" i="43"/>
  <c r="D90" i="43"/>
  <c r="C22" i="43"/>
  <c r="F90" i="43"/>
  <c r="C42" i="43"/>
  <c r="D91" i="43"/>
  <c r="D22" i="43"/>
  <c r="D92" i="43"/>
  <c r="E22" i="43"/>
  <c r="F92" i="43"/>
  <c r="E42" i="43"/>
  <c r="F94" i="43"/>
  <c r="D43" i="43"/>
  <c r="F95" i="43"/>
  <c r="E43" i="43"/>
  <c r="F96" i="43"/>
  <c r="C44" i="43"/>
  <c r="F97" i="43"/>
  <c r="D44" i="43"/>
  <c r="F98" i="43"/>
  <c r="E44" i="43"/>
  <c r="F99" i="43"/>
  <c r="F100" i="43"/>
  <c r="F101" i="43"/>
  <c r="F102" i="43"/>
  <c r="F103" i="43"/>
  <c r="F104" i="43"/>
  <c r="F105" i="43"/>
  <c r="F106" i="43"/>
  <c r="F107" i="43"/>
  <c r="F108" i="43"/>
  <c r="F109" i="43"/>
  <c r="F110" i="43"/>
  <c r="F111" i="43"/>
  <c r="F112" i="43"/>
  <c r="F113" i="43"/>
  <c r="F114" i="43"/>
  <c r="F115" i="43"/>
  <c r="F116" i="43"/>
  <c r="F117" i="43"/>
  <c r="F118" i="43"/>
  <c r="F119" i="43"/>
  <c r="F120" i="43"/>
  <c r="F121" i="43"/>
  <c r="F122" i="43"/>
  <c r="F123" i="43"/>
  <c r="F124" i="43"/>
  <c r="F125" i="43"/>
  <c r="F126" i="43"/>
  <c r="F127" i="43"/>
  <c r="F128" i="43"/>
  <c r="C133" i="43"/>
  <c r="F10" i="43"/>
  <c r="D133" i="43"/>
  <c r="F15" i="43"/>
  <c r="E133" i="43"/>
  <c r="F30" i="43"/>
  <c r="F133" i="43"/>
  <c r="F35" i="43"/>
  <c r="G133" i="43"/>
  <c r="F60" i="43"/>
  <c r="C134" i="43"/>
  <c r="G10" i="43"/>
  <c r="D134" i="43"/>
  <c r="G15" i="43"/>
  <c r="F134" i="43"/>
  <c r="G35" i="43"/>
  <c r="C135" i="43"/>
  <c r="H10" i="43"/>
  <c r="D135" i="43"/>
  <c r="H15" i="43"/>
  <c r="E135" i="43"/>
  <c r="H30" i="43"/>
  <c r="F135" i="43"/>
  <c r="H35" i="43"/>
  <c r="G135" i="43"/>
  <c r="H60" i="43"/>
  <c r="C136" i="43"/>
  <c r="F11" i="43"/>
  <c r="D136" i="43"/>
  <c r="F16" i="43"/>
  <c r="E136" i="43"/>
  <c r="F31" i="43"/>
  <c r="F136" i="43"/>
  <c r="F36" i="43"/>
  <c r="G136" i="43"/>
  <c r="F61" i="43"/>
  <c r="C137" i="43"/>
  <c r="G11" i="43"/>
  <c r="D137" i="43"/>
  <c r="G16" i="43"/>
  <c r="E137" i="43"/>
  <c r="G31" i="43"/>
  <c r="F137" i="43"/>
  <c r="G36" i="43"/>
  <c r="G137" i="43"/>
  <c r="G61" i="43"/>
  <c r="C138" i="43"/>
  <c r="H11" i="43"/>
  <c r="D138" i="43"/>
  <c r="H16" i="43"/>
  <c r="F138" i="43"/>
  <c r="H36" i="43"/>
  <c r="G138" i="43"/>
  <c r="H61" i="43"/>
  <c r="C139" i="43"/>
  <c r="F12" i="43"/>
  <c r="D139" i="43"/>
  <c r="F17" i="43"/>
  <c r="E139" i="43"/>
  <c r="F32" i="43"/>
  <c r="F139" i="43"/>
  <c r="F37" i="43"/>
  <c r="G139" i="43"/>
  <c r="F62" i="43"/>
  <c r="C140" i="43"/>
  <c r="G12" i="43"/>
  <c r="D140" i="43"/>
  <c r="G17" i="43"/>
  <c r="E140" i="43"/>
  <c r="G32" i="43"/>
  <c r="F140" i="43"/>
  <c r="G37" i="43"/>
  <c r="G140" i="43"/>
  <c r="G62" i="43"/>
  <c r="C141" i="43"/>
  <c r="H12" i="43"/>
  <c r="D141" i="43"/>
  <c r="H17" i="43"/>
  <c r="E141" i="43"/>
  <c r="H32" i="43"/>
  <c r="F141" i="43"/>
  <c r="H37" i="43"/>
  <c r="G141" i="43"/>
  <c r="H62" i="43"/>
  <c r="D142" i="43"/>
  <c r="F18" i="43"/>
  <c r="E142" i="43"/>
  <c r="F33" i="43"/>
  <c r="F142" i="43"/>
  <c r="F38" i="43"/>
  <c r="C143" i="43"/>
  <c r="G13" i="43"/>
  <c r="D143" i="43"/>
  <c r="G18" i="43"/>
  <c r="E143" i="43"/>
  <c r="G33" i="43"/>
  <c r="F143" i="43"/>
  <c r="G38" i="43"/>
  <c r="G143" i="43"/>
  <c r="G63" i="43"/>
  <c r="C144" i="43"/>
  <c r="H13" i="43"/>
  <c r="D144" i="43"/>
  <c r="H18" i="43"/>
  <c r="E144" i="43"/>
  <c r="H33" i="43"/>
  <c r="F144" i="43"/>
  <c r="H38" i="43"/>
  <c r="G144" i="43"/>
  <c r="H63" i="43"/>
  <c r="C145" i="43"/>
  <c r="F14" i="43"/>
  <c r="D145" i="43"/>
  <c r="F19" i="43"/>
  <c r="E145" i="43"/>
  <c r="F34" i="43"/>
  <c r="F145" i="43"/>
  <c r="F39" i="43"/>
  <c r="G145" i="43"/>
  <c r="F64" i="43"/>
  <c r="C146" i="43"/>
  <c r="G14" i="43"/>
  <c r="D146" i="43"/>
  <c r="G19" i="43"/>
  <c r="E146" i="43"/>
  <c r="G34" i="43"/>
  <c r="F146" i="43"/>
  <c r="G39" i="43"/>
  <c r="G146" i="43"/>
  <c r="G64" i="43"/>
  <c r="C147" i="43"/>
  <c r="H14" i="43"/>
  <c r="D147" i="43"/>
  <c r="H19" i="43"/>
  <c r="E147" i="43"/>
  <c r="H34" i="43"/>
  <c r="F147" i="43"/>
  <c r="H39" i="43"/>
  <c r="G147" i="43"/>
  <c r="H64" i="43"/>
  <c r="D148" i="43"/>
  <c r="F20" i="43"/>
  <c r="F148" i="43"/>
  <c r="F40" i="43"/>
  <c r="D149" i="43"/>
  <c r="G20" i="43"/>
  <c r="F149" i="43"/>
  <c r="G40" i="43"/>
  <c r="F150" i="43"/>
  <c r="H40" i="43"/>
  <c r="D151" i="43"/>
  <c r="F21" i="43"/>
  <c r="F151" i="43"/>
  <c r="F41" i="43"/>
  <c r="D152" i="43"/>
  <c r="G21" i="43"/>
  <c r="F152" i="43"/>
  <c r="G41" i="43"/>
  <c r="D153" i="43"/>
  <c r="H21" i="43"/>
  <c r="F153" i="43"/>
  <c r="H41" i="43"/>
  <c r="D154" i="43"/>
  <c r="F22" i="43"/>
  <c r="F154" i="43"/>
  <c r="F42" i="43"/>
  <c r="D155" i="43"/>
  <c r="G22" i="43"/>
  <c r="F155" i="43"/>
  <c r="G42" i="43"/>
  <c r="D156" i="43"/>
  <c r="H22" i="43"/>
  <c r="F156" i="43"/>
  <c r="H42" i="43"/>
  <c r="D157" i="43"/>
  <c r="F23" i="43"/>
  <c r="F157" i="43"/>
  <c r="F43" i="43"/>
  <c r="D158" i="43"/>
  <c r="G23" i="43"/>
  <c r="F158" i="43"/>
  <c r="G43" i="43"/>
  <c r="D159" i="43"/>
  <c r="H23" i="43"/>
  <c r="F159" i="43"/>
  <c r="H43" i="43"/>
  <c r="F160" i="43"/>
  <c r="F44" i="43"/>
  <c r="D161" i="43"/>
  <c r="G24" i="43"/>
  <c r="F161" i="43"/>
  <c r="G44" i="43"/>
  <c r="F162" i="43"/>
  <c r="H44" i="43"/>
  <c r="F163" i="43"/>
  <c r="F45" i="43"/>
  <c r="D164" i="43"/>
  <c r="G25" i="43"/>
  <c r="F164" i="43"/>
  <c r="G45" i="43"/>
  <c r="F165" i="43"/>
  <c r="H45" i="43"/>
  <c r="F166" i="43"/>
  <c r="F46" i="43"/>
  <c r="D167" i="43"/>
  <c r="G26" i="43"/>
  <c r="F167" i="43"/>
  <c r="G46" i="43"/>
  <c r="F168" i="43"/>
  <c r="H46" i="43"/>
  <c r="F169" i="43"/>
  <c r="F47" i="43"/>
  <c r="D170" i="43"/>
  <c r="G27" i="43"/>
  <c r="F170" i="43"/>
  <c r="G47" i="43"/>
  <c r="F171" i="43"/>
  <c r="H47" i="43"/>
  <c r="F172" i="43"/>
  <c r="F48" i="43"/>
  <c r="D173" i="43"/>
  <c r="G28" i="43"/>
  <c r="F173" i="43"/>
  <c r="G48" i="43"/>
  <c r="F174" i="43"/>
  <c r="H48" i="43"/>
  <c r="F175" i="43"/>
  <c r="F49" i="43"/>
  <c r="D176" i="43"/>
  <c r="G29" i="43"/>
  <c r="F176" i="43"/>
  <c r="G49" i="43"/>
  <c r="F177" i="43"/>
  <c r="H49" i="43"/>
  <c r="F178" i="43"/>
  <c r="F50" i="43"/>
  <c r="F179" i="43"/>
  <c r="G50" i="43"/>
  <c r="F180" i="43"/>
  <c r="H50" i="43"/>
  <c r="F181" i="43"/>
  <c r="F51" i="43"/>
  <c r="F182" i="43"/>
  <c r="G51" i="43"/>
  <c r="F183" i="43"/>
  <c r="H51" i="43"/>
  <c r="F184" i="43"/>
  <c r="F52" i="43"/>
  <c r="F185" i="43"/>
  <c r="G52" i="43"/>
  <c r="F186" i="43"/>
  <c r="H52" i="43"/>
  <c r="F187" i="43"/>
  <c r="F53" i="43"/>
  <c r="F188" i="43"/>
  <c r="G53" i="43"/>
  <c r="F189" i="43"/>
  <c r="H53" i="43"/>
  <c r="F191" i="43"/>
  <c r="G54" i="43"/>
  <c r="F192" i="43"/>
  <c r="H54" i="43"/>
  <c r="F193" i="43"/>
  <c r="F55" i="43"/>
  <c r="F194" i="43"/>
  <c r="G55" i="43"/>
  <c r="F195" i="43"/>
  <c r="H55" i="43"/>
  <c r="F196" i="43"/>
  <c r="F56" i="43"/>
  <c r="F197" i="43"/>
  <c r="G56" i="43"/>
  <c r="F199" i="43"/>
  <c r="F57" i="43"/>
  <c r="F200" i="43"/>
  <c r="G57" i="43"/>
  <c r="F201" i="43"/>
  <c r="H57" i="43"/>
  <c r="F202" i="43"/>
  <c r="F58" i="43"/>
  <c r="F203" i="43"/>
  <c r="G58" i="43"/>
  <c r="F204" i="43"/>
  <c r="H58" i="43"/>
  <c r="F205" i="43"/>
  <c r="F59" i="43"/>
  <c r="F206" i="43"/>
  <c r="G59" i="43"/>
  <c r="F207" i="43"/>
  <c r="H59" i="43"/>
  <c r="C212" i="43"/>
  <c r="I10" i="43"/>
  <c r="D212" i="43"/>
  <c r="I15" i="43"/>
  <c r="F212" i="43"/>
  <c r="I35" i="43"/>
  <c r="C213" i="43"/>
  <c r="J10" i="43"/>
  <c r="D213" i="43"/>
  <c r="J15" i="43"/>
  <c r="E213" i="43"/>
  <c r="J30" i="43"/>
  <c r="F213" i="43"/>
  <c r="J35" i="43"/>
  <c r="G213" i="43"/>
  <c r="J60" i="43"/>
  <c r="C214" i="43"/>
  <c r="K10" i="43"/>
  <c r="D214" i="43"/>
  <c r="K15" i="43"/>
  <c r="F214" i="43"/>
  <c r="K35" i="43"/>
  <c r="C215" i="43"/>
  <c r="I11" i="43"/>
  <c r="D215" i="43"/>
  <c r="I16" i="43"/>
  <c r="E215" i="43"/>
  <c r="I31" i="43"/>
  <c r="F215" i="43"/>
  <c r="I36" i="43"/>
  <c r="G215" i="43"/>
  <c r="I61" i="43"/>
  <c r="C216" i="43"/>
  <c r="J11" i="43"/>
  <c r="D216" i="43"/>
  <c r="J16" i="43"/>
  <c r="E216" i="43"/>
  <c r="J31" i="43"/>
  <c r="F216" i="43"/>
  <c r="J36" i="43"/>
  <c r="G216" i="43"/>
  <c r="J61" i="43"/>
  <c r="C217" i="43"/>
  <c r="K11" i="43"/>
  <c r="D217" i="43"/>
  <c r="K16" i="43"/>
  <c r="E217" i="43"/>
  <c r="K31" i="43"/>
  <c r="F217" i="43"/>
  <c r="K36" i="43"/>
  <c r="G217" i="43"/>
  <c r="K61" i="43"/>
  <c r="C218" i="43"/>
  <c r="I12" i="43"/>
  <c r="D218" i="43"/>
  <c r="I17" i="43"/>
  <c r="E218" i="43"/>
  <c r="I32" i="43"/>
  <c r="F218" i="43"/>
  <c r="I37" i="43"/>
  <c r="C219" i="43"/>
  <c r="J12" i="43"/>
  <c r="D219" i="43"/>
  <c r="J17" i="43"/>
  <c r="E219" i="43"/>
  <c r="J32" i="43"/>
  <c r="F219" i="43"/>
  <c r="J37" i="43"/>
  <c r="G219" i="43"/>
  <c r="J62" i="43"/>
  <c r="C220" i="43"/>
  <c r="K12" i="43"/>
  <c r="D220" i="43"/>
  <c r="K17" i="43"/>
  <c r="E220" i="43"/>
  <c r="K32" i="43"/>
  <c r="F220" i="43"/>
  <c r="K37" i="43"/>
  <c r="G220" i="43"/>
  <c r="K62" i="43"/>
  <c r="C221" i="43"/>
  <c r="I13" i="43"/>
  <c r="D221" i="43"/>
  <c r="I18" i="43"/>
  <c r="E221" i="43"/>
  <c r="I33" i="43"/>
  <c r="F221" i="43"/>
  <c r="I38" i="43"/>
  <c r="G221" i="43"/>
  <c r="I63" i="43"/>
  <c r="C222" i="43"/>
  <c r="J13" i="43"/>
  <c r="D222" i="43"/>
  <c r="J18" i="43"/>
  <c r="F222" i="43"/>
  <c r="J38" i="43"/>
  <c r="G222" i="43"/>
  <c r="J63" i="43"/>
  <c r="C223" i="43"/>
  <c r="K13" i="43"/>
  <c r="D223" i="43"/>
  <c r="K18" i="43"/>
  <c r="E223" i="43"/>
  <c r="K33" i="43"/>
  <c r="F223" i="43"/>
  <c r="K38" i="43"/>
  <c r="G223" i="43"/>
  <c r="K63" i="43"/>
  <c r="C224" i="43"/>
  <c r="I14" i="43"/>
  <c r="D224" i="43"/>
  <c r="I19" i="43"/>
  <c r="E224" i="43"/>
  <c r="I34" i="43"/>
  <c r="F224" i="43"/>
  <c r="I39" i="43"/>
  <c r="G224" i="43"/>
  <c r="I64" i="43"/>
  <c r="C225" i="43"/>
  <c r="J14" i="43"/>
  <c r="D225" i="43"/>
  <c r="J19" i="43"/>
  <c r="E225" i="43"/>
  <c r="J34" i="43"/>
  <c r="F225" i="43"/>
  <c r="J39" i="43"/>
  <c r="G225" i="43"/>
  <c r="J64" i="43"/>
  <c r="C226" i="43"/>
  <c r="K14" i="43"/>
  <c r="D226" i="43"/>
  <c r="K19" i="43"/>
  <c r="E226" i="43"/>
  <c r="K34" i="43"/>
  <c r="F226" i="43"/>
  <c r="K39" i="43"/>
  <c r="G226" i="43"/>
  <c r="K64" i="43"/>
  <c r="D227" i="43"/>
  <c r="I20" i="43"/>
  <c r="F227" i="43"/>
  <c r="I40" i="43"/>
  <c r="D228" i="43"/>
  <c r="J20" i="43"/>
  <c r="D229" i="43"/>
  <c r="K20" i="43"/>
  <c r="F229" i="43"/>
  <c r="K40" i="43"/>
  <c r="D230" i="43"/>
  <c r="I21" i="43"/>
  <c r="D231" i="43"/>
  <c r="J21" i="43"/>
  <c r="F231" i="43"/>
  <c r="J41" i="43"/>
  <c r="D232" i="43"/>
  <c r="K21" i="43"/>
  <c r="D233" i="43"/>
  <c r="I22" i="43"/>
  <c r="F233" i="43"/>
  <c r="I42" i="43"/>
  <c r="D234" i="43"/>
  <c r="J22" i="43"/>
  <c r="D235" i="43"/>
  <c r="K22" i="43"/>
  <c r="F235" i="43"/>
  <c r="K42" i="43"/>
  <c r="D236" i="43"/>
  <c r="I23" i="43"/>
  <c r="D237" i="43"/>
  <c r="J23" i="43"/>
  <c r="F237" i="43"/>
  <c r="J43" i="43"/>
  <c r="D238" i="43"/>
  <c r="K23" i="43"/>
  <c r="D239" i="43"/>
  <c r="I24" i="43"/>
  <c r="F239" i="43"/>
  <c r="I44" i="43"/>
  <c r="D240" i="43"/>
  <c r="J24" i="43"/>
  <c r="D241" i="43"/>
  <c r="K24" i="43"/>
  <c r="F241" i="43"/>
  <c r="K44" i="43"/>
  <c r="D242" i="43"/>
  <c r="I25" i="43"/>
  <c r="F242" i="43"/>
  <c r="I45" i="43"/>
  <c r="D243" i="43"/>
  <c r="J25" i="43"/>
  <c r="F243" i="43"/>
  <c r="J45" i="43"/>
  <c r="D244" i="43"/>
  <c r="K25" i="43"/>
  <c r="F244" i="43"/>
  <c r="K45" i="43"/>
  <c r="D245" i="43"/>
  <c r="I26" i="43"/>
  <c r="F245" i="43"/>
  <c r="I46" i="43"/>
  <c r="D246" i="43"/>
  <c r="J26" i="43"/>
  <c r="F246" i="43"/>
  <c r="J46" i="43"/>
  <c r="D247" i="43"/>
  <c r="K26" i="43"/>
  <c r="F247" i="43"/>
  <c r="K46" i="43"/>
  <c r="D248" i="43"/>
  <c r="I27" i="43"/>
  <c r="F248" i="43"/>
  <c r="I47" i="43"/>
  <c r="D249" i="43"/>
  <c r="J27" i="43"/>
  <c r="F249" i="43"/>
  <c r="J47" i="43"/>
  <c r="D250" i="43"/>
  <c r="K27" i="43"/>
  <c r="F250" i="43"/>
  <c r="K47" i="43"/>
  <c r="D251" i="43"/>
  <c r="I28" i="43"/>
  <c r="F251" i="43"/>
  <c r="I48" i="43"/>
  <c r="D252" i="43"/>
  <c r="J28" i="43"/>
  <c r="D253" i="43"/>
  <c r="K28" i="43"/>
  <c r="F253" i="43"/>
  <c r="K48" i="43"/>
  <c r="D254" i="43"/>
  <c r="I29" i="43"/>
  <c r="F254" i="43"/>
  <c r="I49" i="43"/>
  <c r="D255" i="43"/>
  <c r="J29" i="43"/>
  <c r="F255" i="43"/>
  <c r="J49" i="43"/>
  <c r="D256" i="43"/>
  <c r="K29" i="43"/>
  <c r="F256" i="43"/>
  <c r="K49" i="43"/>
  <c r="F257" i="43"/>
  <c r="I50" i="43"/>
  <c r="F258" i="43"/>
  <c r="J50" i="43"/>
  <c r="F259" i="43"/>
  <c r="K50" i="43"/>
  <c r="F260" i="43"/>
  <c r="I51" i="43"/>
  <c r="F261" i="43"/>
  <c r="J51" i="43"/>
  <c r="F262" i="43"/>
  <c r="K51" i="43"/>
  <c r="F263" i="43"/>
  <c r="I52" i="43"/>
  <c r="F264" i="43"/>
  <c r="J52" i="43"/>
  <c r="F265" i="43"/>
  <c r="K52" i="43"/>
  <c r="F266" i="43"/>
  <c r="I53" i="43"/>
  <c r="F267" i="43"/>
  <c r="J53" i="43"/>
  <c r="F268" i="43"/>
  <c r="K53" i="43"/>
  <c r="F269" i="43"/>
  <c r="I54" i="43"/>
  <c r="F270" i="43"/>
  <c r="J54" i="43"/>
  <c r="F271" i="43"/>
  <c r="K54" i="43"/>
  <c r="F272" i="43"/>
  <c r="I55" i="43"/>
  <c r="F273" i="43"/>
  <c r="J55" i="43"/>
  <c r="F274" i="43"/>
  <c r="K55" i="43"/>
  <c r="F275" i="43"/>
  <c r="I56" i="43"/>
  <c r="F276" i="43"/>
  <c r="J56" i="43"/>
  <c r="F277" i="43"/>
  <c r="K56" i="43"/>
  <c r="F278" i="43"/>
  <c r="I57" i="43"/>
  <c r="F279" i="43"/>
  <c r="J57" i="43"/>
  <c r="F280" i="43"/>
  <c r="K57" i="43"/>
  <c r="F281" i="43"/>
  <c r="I58" i="43"/>
  <c r="F282" i="43"/>
  <c r="J58" i="43"/>
  <c r="F283" i="43"/>
  <c r="K58" i="43"/>
  <c r="F284" i="43"/>
  <c r="I59" i="43"/>
  <c r="F285" i="43"/>
  <c r="J59" i="43"/>
  <c r="F286" i="43"/>
  <c r="K59" i="43"/>
  <c r="B287" i="43"/>
  <c r="L10" i="43"/>
  <c r="D2" i="42"/>
  <c r="D4" i="42"/>
  <c r="D5" i="42"/>
  <c r="D6" i="42"/>
  <c r="F6" i="42"/>
  <c r="D69" i="42"/>
  <c r="C15" i="42"/>
  <c r="D151" i="42"/>
  <c r="F21" i="42"/>
  <c r="E71" i="42"/>
  <c r="E30" i="42"/>
  <c r="E213" i="42"/>
  <c r="J30" i="42"/>
  <c r="F135" i="42"/>
  <c r="H35" i="42"/>
  <c r="F217" i="42"/>
  <c r="K36" i="42"/>
  <c r="F139" i="42"/>
  <c r="F37" i="42"/>
  <c r="F221" i="42"/>
  <c r="I38" i="42"/>
  <c r="F146" i="42"/>
  <c r="G39" i="42"/>
  <c r="F148" i="42"/>
  <c r="F40" i="42"/>
  <c r="F229" i="42"/>
  <c r="K40" i="42"/>
  <c r="F89" i="42"/>
  <c r="E41" i="42"/>
  <c r="F231" i="42"/>
  <c r="J41" i="42"/>
  <c r="F91" i="42"/>
  <c r="D42" i="42"/>
  <c r="F156" i="42"/>
  <c r="H42" i="42"/>
  <c r="F233" i="42"/>
  <c r="I42" i="42"/>
  <c r="F93" i="42"/>
  <c r="C43" i="42"/>
  <c r="F94" i="42"/>
  <c r="D43" i="42"/>
  <c r="F158" i="42"/>
  <c r="G43" i="42"/>
  <c r="F160" i="42"/>
  <c r="F44" i="42"/>
  <c r="F241" i="42"/>
  <c r="K44" i="42"/>
  <c r="F247" i="42"/>
  <c r="K46" i="42"/>
  <c r="F172" i="42"/>
  <c r="F48" i="42"/>
  <c r="F253" i="42"/>
  <c r="K48" i="42"/>
  <c r="F183" i="42"/>
  <c r="H51" i="42"/>
  <c r="F266" i="42"/>
  <c r="I53" i="42"/>
  <c r="F191" i="42"/>
  <c r="G54" i="42"/>
  <c r="F270" i="42"/>
  <c r="J54" i="42"/>
  <c r="F278" i="42"/>
  <c r="I57" i="42"/>
  <c r="F207" i="42"/>
  <c r="H59" i="42"/>
  <c r="G69" i="42"/>
  <c r="C60" i="42"/>
  <c r="G70" i="42"/>
  <c r="D60" i="42"/>
  <c r="G134" i="42"/>
  <c r="G60" i="42"/>
  <c r="G137" i="42"/>
  <c r="G61" i="42"/>
  <c r="G146" i="42"/>
  <c r="G64" i="42"/>
  <c r="C69" i="42"/>
  <c r="C10" i="42"/>
  <c r="E69" i="42"/>
  <c r="C30" i="42"/>
  <c r="F69" i="42"/>
  <c r="C35" i="42"/>
  <c r="C70" i="42"/>
  <c r="D10" i="42"/>
  <c r="D70" i="42"/>
  <c r="D15" i="42"/>
  <c r="E70" i="42"/>
  <c r="D30" i="42"/>
  <c r="F70" i="42"/>
  <c r="D35" i="42"/>
  <c r="C71" i="42"/>
  <c r="E10" i="42"/>
  <c r="D71" i="42"/>
  <c r="E15" i="42"/>
  <c r="F71" i="42"/>
  <c r="E35" i="42"/>
  <c r="G71" i="42"/>
  <c r="E60" i="42"/>
  <c r="C72" i="42"/>
  <c r="C11" i="42"/>
  <c r="D72" i="42"/>
  <c r="C16" i="42"/>
  <c r="E72" i="42"/>
  <c r="C31" i="42"/>
  <c r="F72" i="42"/>
  <c r="C36" i="42"/>
  <c r="G72" i="42"/>
  <c r="C61" i="42"/>
  <c r="C73" i="42"/>
  <c r="D11" i="42"/>
  <c r="D73" i="42"/>
  <c r="D16" i="42"/>
  <c r="E73" i="42"/>
  <c r="D31" i="42"/>
  <c r="F73" i="42"/>
  <c r="D36" i="42"/>
  <c r="G73" i="42"/>
  <c r="D61" i="42"/>
  <c r="C74" i="42"/>
  <c r="E11" i="42"/>
  <c r="D74" i="42"/>
  <c r="E16" i="42"/>
  <c r="E74" i="42"/>
  <c r="E31" i="42"/>
  <c r="F74" i="42"/>
  <c r="E36" i="42"/>
  <c r="G74" i="42"/>
  <c r="E61" i="42"/>
  <c r="C75" i="42"/>
  <c r="C12" i="42"/>
  <c r="D75" i="42"/>
  <c r="C17" i="42"/>
  <c r="E75" i="42"/>
  <c r="C32" i="42"/>
  <c r="F75" i="42"/>
  <c r="C37" i="42"/>
  <c r="G75" i="42"/>
  <c r="C62" i="42"/>
  <c r="C76" i="42"/>
  <c r="D12" i="42"/>
  <c r="D76" i="42"/>
  <c r="D17" i="42"/>
  <c r="E76" i="42"/>
  <c r="D32" i="42"/>
  <c r="F76" i="42"/>
  <c r="D37" i="42"/>
  <c r="G76" i="42"/>
  <c r="D62" i="42"/>
  <c r="C77" i="42"/>
  <c r="E12" i="42"/>
  <c r="D77" i="42"/>
  <c r="E17" i="42"/>
  <c r="E77" i="42"/>
  <c r="E32" i="42"/>
  <c r="F77" i="42"/>
  <c r="E37" i="42"/>
  <c r="G77" i="42"/>
  <c r="E62" i="42"/>
  <c r="C78" i="42"/>
  <c r="C13" i="42"/>
  <c r="D78" i="42"/>
  <c r="C18" i="42"/>
  <c r="E78" i="42"/>
  <c r="C33" i="42"/>
  <c r="F78" i="42"/>
  <c r="C38" i="42"/>
  <c r="G78" i="42"/>
  <c r="C63" i="42"/>
  <c r="C79" i="42"/>
  <c r="D13" i="42"/>
  <c r="D79" i="42"/>
  <c r="D18" i="42"/>
  <c r="E79" i="42"/>
  <c r="D33" i="42"/>
  <c r="F79" i="42"/>
  <c r="D38" i="42"/>
  <c r="G79" i="42"/>
  <c r="D63" i="42"/>
  <c r="C80" i="42"/>
  <c r="E13" i="42"/>
  <c r="D80" i="42"/>
  <c r="E18" i="42"/>
  <c r="E80" i="42"/>
  <c r="E33" i="42"/>
  <c r="F80" i="42"/>
  <c r="E38" i="42"/>
  <c r="G80" i="42"/>
  <c r="E63" i="42"/>
  <c r="D81" i="42"/>
  <c r="C19" i="42"/>
  <c r="F81" i="42"/>
  <c r="C39" i="42"/>
  <c r="D82" i="42"/>
  <c r="D19" i="42"/>
  <c r="F82" i="42"/>
  <c r="D39" i="42"/>
  <c r="D83" i="42"/>
  <c r="E19" i="42"/>
  <c r="F83" i="42"/>
  <c r="E39" i="42"/>
  <c r="D84" i="42"/>
  <c r="C20" i="42"/>
  <c r="F84" i="42"/>
  <c r="C40" i="42"/>
  <c r="D85" i="42"/>
  <c r="D20" i="42"/>
  <c r="F85" i="42"/>
  <c r="D40" i="42"/>
  <c r="D86" i="42"/>
  <c r="E20" i="42"/>
  <c r="F86" i="42"/>
  <c r="E40" i="42"/>
  <c r="D87" i="42"/>
  <c r="C21" i="42"/>
  <c r="F87" i="42"/>
  <c r="C41" i="42"/>
  <c r="D88" i="42"/>
  <c r="D21" i="42"/>
  <c r="F88" i="42"/>
  <c r="D41" i="42"/>
  <c r="D89" i="42"/>
  <c r="E21" i="42"/>
  <c r="D90" i="42"/>
  <c r="C22" i="42"/>
  <c r="F90" i="42"/>
  <c r="C42" i="42"/>
  <c r="D91" i="42"/>
  <c r="D22" i="42"/>
  <c r="D92" i="42"/>
  <c r="E22" i="42"/>
  <c r="F92" i="42"/>
  <c r="E42" i="42"/>
  <c r="F95" i="42"/>
  <c r="E43" i="42"/>
  <c r="F96" i="42"/>
  <c r="C44" i="42"/>
  <c r="F97" i="42"/>
  <c r="D44" i="42"/>
  <c r="F98" i="42"/>
  <c r="E44" i="42"/>
  <c r="F99" i="42"/>
  <c r="F100" i="42"/>
  <c r="F101" i="42"/>
  <c r="F102" i="42"/>
  <c r="F103" i="42"/>
  <c r="F104" i="42"/>
  <c r="F105" i="42"/>
  <c r="F106" i="42"/>
  <c r="F107" i="42"/>
  <c r="F108" i="42"/>
  <c r="F109" i="42"/>
  <c r="F110" i="42"/>
  <c r="F111" i="42"/>
  <c r="F112" i="42"/>
  <c r="F113" i="42"/>
  <c r="F114" i="42"/>
  <c r="F115" i="42"/>
  <c r="F116" i="42"/>
  <c r="F117" i="42"/>
  <c r="F118" i="42"/>
  <c r="F119" i="42"/>
  <c r="F120" i="42"/>
  <c r="F121" i="42"/>
  <c r="F122" i="42"/>
  <c r="F123" i="42"/>
  <c r="F124" i="42"/>
  <c r="F125" i="42"/>
  <c r="F126" i="42"/>
  <c r="F127" i="42"/>
  <c r="F128" i="42"/>
  <c r="C133" i="42"/>
  <c r="F10" i="42"/>
  <c r="D133" i="42"/>
  <c r="F15" i="42"/>
  <c r="E133" i="42"/>
  <c r="F30" i="42"/>
  <c r="F133" i="42"/>
  <c r="F35" i="42"/>
  <c r="G133" i="42"/>
  <c r="F60" i="42"/>
  <c r="C134" i="42"/>
  <c r="G10" i="42"/>
  <c r="D134" i="42"/>
  <c r="G15" i="42"/>
  <c r="E134" i="42"/>
  <c r="G30" i="42"/>
  <c r="F134" i="42"/>
  <c r="G35" i="42"/>
  <c r="C135" i="42"/>
  <c r="H10" i="42"/>
  <c r="D135" i="42"/>
  <c r="H15" i="42"/>
  <c r="E135" i="42"/>
  <c r="H30" i="42"/>
  <c r="G135" i="42"/>
  <c r="H60" i="42"/>
  <c r="C136" i="42"/>
  <c r="F11" i="42"/>
  <c r="D136" i="42"/>
  <c r="F16" i="42"/>
  <c r="E136" i="42"/>
  <c r="F31" i="42"/>
  <c r="F136" i="42"/>
  <c r="F36" i="42"/>
  <c r="G136" i="42"/>
  <c r="F61" i="42"/>
  <c r="C137" i="42"/>
  <c r="G11" i="42"/>
  <c r="D137" i="42"/>
  <c r="G16" i="42"/>
  <c r="E137" i="42"/>
  <c r="G31" i="42"/>
  <c r="F137" i="42"/>
  <c r="G36" i="42"/>
  <c r="C138" i="42"/>
  <c r="H11" i="42"/>
  <c r="D138" i="42"/>
  <c r="H16" i="42"/>
  <c r="E138" i="42"/>
  <c r="H31" i="42"/>
  <c r="F138" i="42"/>
  <c r="H36" i="42"/>
  <c r="G138" i="42"/>
  <c r="H61" i="42"/>
  <c r="C139" i="42"/>
  <c r="F12" i="42"/>
  <c r="D139" i="42"/>
  <c r="F17" i="42"/>
  <c r="E139" i="42"/>
  <c r="F32" i="42"/>
  <c r="G139" i="42"/>
  <c r="F62" i="42"/>
  <c r="C140" i="42"/>
  <c r="G12" i="42"/>
  <c r="D140" i="42"/>
  <c r="G17" i="42"/>
  <c r="E140" i="42"/>
  <c r="G32" i="42"/>
  <c r="F140" i="42"/>
  <c r="G37" i="42"/>
  <c r="G140" i="42"/>
  <c r="G62" i="42"/>
  <c r="C141" i="42"/>
  <c r="H12" i="42"/>
  <c r="D141" i="42"/>
  <c r="H17" i="42"/>
  <c r="E141" i="42"/>
  <c r="H32" i="42"/>
  <c r="F141" i="42"/>
  <c r="H37" i="42"/>
  <c r="G141" i="42"/>
  <c r="H62" i="42"/>
  <c r="C142" i="42"/>
  <c r="F13" i="42"/>
  <c r="D142" i="42"/>
  <c r="F18" i="42"/>
  <c r="E142" i="42"/>
  <c r="F33" i="42"/>
  <c r="F142" i="42"/>
  <c r="F38" i="42"/>
  <c r="G142" i="42"/>
  <c r="F63" i="42"/>
  <c r="C143" i="42"/>
  <c r="G13" i="42"/>
  <c r="D143" i="42"/>
  <c r="G18" i="42"/>
  <c r="E143" i="42"/>
  <c r="G33" i="42"/>
  <c r="F143" i="42"/>
  <c r="G38" i="42"/>
  <c r="G143" i="42"/>
  <c r="G63" i="42"/>
  <c r="C144" i="42"/>
  <c r="H13" i="42"/>
  <c r="D144" i="42"/>
  <c r="H18" i="42"/>
  <c r="E144" i="42"/>
  <c r="H33" i="42"/>
  <c r="F144" i="42"/>
  <c r="H38" i="42"/>
  <c r="G144" i="42"/>
  <c r="H63" i="42"/>
  <c r="C145" i="42"/>
  <c r="F14" i="42"/>
  <c r="D145" i="42"/>
  <c r="F19" i="42"/>
  <c r="E145" i="42"/>
  <c r="F34" i="42"/>
  <c r="F145" i="42"/>
  <c r="F39" i="42"/>
  <c r="G145" i="42"/>
  <c r="F64" i="42"/>
  <c r="C146" i="42"/>
  <c r="G14" i="42"/>
  <c r="D146" i="42"/>
  <c r="G19" i="42"/>
  <c r="E146" i="42"/>
  <c r="G34" i="42"/>
  <c r="C147" i="42"/>
  <c r="H14" i="42"/>
  <c r="D147" i="42"/>
  <c r="H19" i="42"/>
  <c r="E147" i="42"/>
  <c r="H34" i="42"/>
  <c r="F147" i="42"/>
  <c r="H39" i="42"/>
  <c r="G147" i="42"/>
  <c r="H64" i="42"/>
  <c r="D148" i="42"/>
  <c r="F20" i="42"/>
  <c r="D149" i="42"/>
  <c r="G20" i="42"/>
  <c r="F149" i="42"/>
  <c r="G40" i="42"/>
  <c r="D150" i="42"/>
  <c r="H20" i="42"/>
  <c r="F150" i="42"/>
  <c r="H40" i="42"/>
  <c r="F151" i="42"/>
  <c r="F41" i="42"/>
  <c r="D152" i="42"/>
  <c r="G21" i="42"/>
  <c r="F152" i="42"/>
  <c r="G41" i="42"/>
  <c r="D153" i="42"/>
  <c r="H21" i="42"/>
  <c r="F153" i="42"/>
  <c r="H41" i="42"/>
  <c r="D154" i="42"/>
  <c r="F22" i="42"/>
  <c r="F154" i="42"/>
  <c r="F42" i="42"/>
  <c r="D155" i="42"/>
  <c r="G22" i="42"/>
  <c r="F155" i="42"/>
  <c r="G42" i="42"/>
  <c r="D156" i="42"/>
  <c r="H22" i="42"/>
  <c r="D157" i="42"/>
  <c r="F23" i="42"/>
  <c r="F157" i="42"/>
  <c r="F43" i="42"/>
  <c r="D158" i="42"/>
  <c r="G23" i="42"/>
  <c r="D159" i="42"/>
  <c r="H23" i="42"/>
  <c r="F159" i="42"/>
  <c r="H43" i="42"/>
  <c r="D160" i="42"/>
  <c r="F24" i="42"/>
  <c r="D161" i="42"/>
  <c r="G24" i="42"/>
  <c r="F161" i="42"/>
  <c r="G44" i="42"/>
  <c r="D162" i="42"/>
  <c r="H24" i="42"/>
  <c r="F162" i="42"/>
  <c r="H44" i="42"/>
  <c r="D163" i="42"/>
  <c r="F25" i="42"/>
  <c r="F163" i="42"/>
  <c r="F45" i="42"/>
  <c r="D164" i="42"/>
  <c r="G25" i="42"/>
  <c r="F164" i="42"/>
  <c r="G45" i="42"/>
  <c r="D165" i="42"/>
  <c r="H25" i="42"/>
  <c r="F165" i="42"/>
  <c r="H45" i="42"/>
  <c r="D166" i="42"/>
  <c r="F26" i="42"/>
  <c r="F166" i="42"/>
  <c r="F46" i="42"/>
  <c r="D167" i="42"/>
  <c r="G26" i="42"/>
  <c r="F167" i="42"/>
  <c r="G46" i="42"/>
  <c r="D168" i="42"/>
  <c r="H26" i="42"/>
  <c r="F168" i="42"/>
  <c r="H46" i="42"/>
  <c r="D169" i="42"/>
  <c r="F27" i="42"/>
  <c r="F169" i="42"/>
  <c r="F47" i="42"/>
  <c r="D170" i="42"/>
  <c r="G27" i="42"/>
  <c r="F170" i="42"/>
  <c r="G47" i="42"/>
  <c r="D171" i="42"/>
  <c r="H27" i="42"/>
  <c r="F171" i="42"/>
  <c r="H47" i="42"/>
  <c r="D172" i="42"/>
  <c r="F28" i="42"/>
  <c r="D173" i="42"/>
  <c r="G28" i="42"/>
  <c r="F173" i="42"/>
  <c r="G48" i="42"/>
  <c r="D174" i="42"/>
  <c r="H28" i="42"/>
  <c r="F174" i="42"/>
  <c r="H48" i="42"/>
  <c r="D175" i="42"/>
  <c r="F29" i="42"/>
  <c r="F175" i="42"/>
  <c r="F49" i="42"/>
  <c r="D176" i="42"/>
  <c r="G29" i="42"/>
  <c r="F176" i="42"/>
  <c r="G49" i="42"/>
  <c r="D177" i="42"/>
  <c r="H29" i="42"/>
  <c r="F177" i="42"/>
  <c r="H49" i="42"/>
  <c r="F178" i="42"/>
  <c r="F50" i="42"/>
  <c r="F179" i="42"/>
  <c r="G50" i="42"/>
  <c r="F180" i="42"/>
  <c r="H50" i="42"/>
  <c r="F181" i="42"/>
  <c r="F51" i="42"/>
  <c r="F182" i="42"/>
  <c r="G51" i="42"/>
  <c r="F184" i="42"/>
  <c r="F52" i="42"/>
  <c r="F185" i="42"/>
  <c r="G52" i="42"/>
  <c r="F186" i="42"/>
  <c r="H52" i="42"/>
  <c r="F187" i="42"/>
  <c r="F53" i="42"/>
  <c r="F188" i="42"/>
  <c r="G53" i="42"/>
  <c r="F189" i="42"/>
  <c r="H53" i="42"/>
  <c r="F190" i="42"/>
  <c r="F54" i="42"/>
  <c r="F192" i="42"/>
  <c r="H54" i="42"/>
  <c r="F193" i="42"/>
  <c r="F55" i="42"/>
  <c r="F194" i="42"/>
  <c r="G55" i="42"/>
  <c r="F195" i="42"/>
  <c r="H55" i="42"/>
  <c r="F196" i="42"/>
  <c r="F56" i="42"/>
  <c r="F197" i="42"/>
  <c r="G56" i="42"/>
  <c r="F198" i="42"/>
  <c r="H56" i="42"/>
  <c r="F199" i="42"/>
  <c r="F57" i="42"/>
  <c r="F200" i="42"/>
  <c r="G57" i="42"/>
  <c r="F201" i="42"/>
  <c r="H57" i="42"/>
  <c r="F202" i="42"/>
  <c r="F58" i="42"/>
  <c r="F203" i="42"/>
  <c r="G58" i="42"/>
  <c r="F204" i="42"/>
  <c r="H58" i="42"/>
  <c r="F205" i="42"/>
  <c r="F59" i="42"/>
  <c r="F206" i="42"/>
  <c r="G59" i="42"/>
  <c r="C212" i="42"/>
  <c r="I10" i="42"/>
  <c r="D212" i="42"/>
  <c r="I15" i="42"/>
  <c r="E212" i="42"/>
  <c r="I30" i="42"/>
  <c r="F212" i="42"/>
  <c r="I35" i="42"/>
  <c r="G212" i="42"/>
  <c r="I60" i="42"/>
  <c r="C213" i="42"/>
  <c r="J10" i="42"/>
  <c r="D213" i="42"/>
  <c r="J15" i="42"/>
  <c r="F213" i="42"/>
  <c r="J35" i="42"/>
  <c r="G213" i="42"/>
  <c r="J60" i="42"/>
  <c r="C214" i="42"/>
  <c r="K10" i="42"/>
  <c r="D214" i="42"/>
  <c r="K15" i="42"/>
  <c r="E214" i="42"/>
  <c r="K30" i="42"/>
  <c r="F214" i="42"/>
  <c r="K35" i="42"/>
  <c r="G214" i="42"/>
  <c r="K60" i="42"/>
  <c r="C215" i="42"/>
  <c r="I11" i="42"/>
  <c r="D215" i="42"/>
  <c r="I16" i="42"/>
  <c r="E215" i="42"/>
  <c r="I31" i="42"/>
  <c r="F215" i="42"/>
  <c r="I36" i="42"/>
  <c r="G215" i="42"/>
  <c r="I61" i="42"/>
  <c r="C216" i="42"/>
  <c r="J11" i="42"/>
  <c r="D216" i="42"/>
  <c r="J16" i="42"/>
  <c r="E216" i="42"/>
  <c r="J31" i="42"/>
  <c r="F216" i="42"/>
  <c r="J36" i="42"/>
  <c r="G216" i="42"/>
  <c r="J61" i="42"/>
  <c r="C217" i="42"/>
  <c r="K11" i="42"/>
  <c r="D217" i="42"/>
  <c r="K16" i="42"/>
  <c r="E217" i="42"/>
  <c r="K31" i="42"/>
  <c r="G217" i="42"/>
  <c r="K61" i="42"/>
  <c r="C218" i="42"/>
  <c r="I12" i="42"/>
  <c r="D218" i="42"/>
  <c r="I17" i="42"/>
  <c r="E218" i="42"/>
  <c r="I32" i="42"/>
  <c r="F218" i="42"/>
  <c r="I37" i="42"/>
  <c r="G218" i="42"/>
  <c r="I62" i="42"/>
  <c r="C219" i="42"/>
  <c r="J12" i="42"/>
  <c r="D219" i="42"/>
  <c r="J17" i="42"/>
  <c r="E219" i="42"/>
  <c r="J32" i="42"/>
  <c r="F219" i="42"/>
  <c r="J37" i="42"/>
  <c r="G219" i="42"/>
  <c r="J62" i="42"/>
  <c r="C220" i="42"/>
  <c r="K12" i="42"/>
  <c r="D220" i="42"/>
  <c r="K17" i="42"/>
  <c r="E220" i="42"/>
  <c r="K32" i="42"/>
  <c r="F220" i="42"/>
  <c r="K37" i="42"/>
  <c r="G220" i="42"/>
  <c r="K62" i="42"/>
  <c r="C221" i="42"/>
  <c r="I13" i="42"/>
  <c r="D221" i="42"/>
  <c r="I18" i="42"/>
  <c r="E221" i="42"/>
  <c r="I33" i="42"/>
  <c r="G221" i="42"/>
  <c r="I63" i="42"/>
  <c r="C222" i="42"/>
  <c r="J13" i="42"/>
  <c r="D222" i="42"/>
  <c r="J18" i="42"/>
  <c r="E222" i="42"/>
  <c r="J33" i="42"/>
  <c r="F222" i="42"/>
  <c r="J38" i="42"/>
  <c r="G222" i="42"/>
  <c r="J63" i="42"/>
  <c r="C223" i="42"/>
  <c r="K13" i="42"/>
  <c r="D223" i="42"/>
  <c r="K18" i="42"/>
  <c r="E223" i="42"/>
  <c r="K33" i="42"/>
  <c r="F223" i="42"/>
  <c r="K38" i="42"/>
  <c r="G223" i="42"/>
  <c r="K63" i="42"/>
  <c r="C224" i="42"/>
  <c r="I14" i="42"/>
  <c r="D224" i="42"/>
  <c r="I19" i="42"/>
  <c r="E224" i="42"/>
  <c r="I34" i="42"/>
  <c r="F224" i="42"/>
  <c r="I39" i="42"/>
  <c r="G224" i="42"/>
  <c r="I64" i="42"/>
  <c r="C225" i="42"/>
  <c r="J14" i="42"/>
  <c r="D225" i="42"/>
  <c r="J19" i="42"/>
  <c r="E225" i="42"/>
  <c r="J34" i="42"/>
  <c r="F225" i="42"/>
  <c r="J39" i="42"/>
  <c r="G225" i="42"/>
  <c r="J64" i="42"/>
  <c r="C226" i="42"/>
  <c r="K14" i="42"/>
  <c r="D226" i="42"/>
  <c r="K19" i="42"/>
  <c r="E226" i="42"/>
  <c r="K34" i="42"/>
  <c r="F226" i="42"/>
  <c r="K39" i="42"/>
  <c r="G226" i="42"/>
  <c r="K64" i="42"/>
  <c r="D227" i="42"/>
  <c r="I20" i="42"/>
  <c r="F227" i="42"/>
  <c r="I40" i="42"/>
  <c r="D228" i="42"/>
  <c r="J20" i="42"/>
  <c r="F228" i="42"/>
  <c r="J40" i="42"/>
  <c r="D229" i="42"/>
  <c r="K20" i="42"/>
  <c r="D230" i="42"/>
  <c r="I21" i="42"/>
  <c r="F230" i="42"/>
  <c r="I41" i="42"/>
  <c r="D231" i="42"/>
  <c r="J21" i="42"/>
  <c r="D232" i="42"/>
  <c r="K21" i="42"/>
  <c r="F232" i="42"/>
  <c r="K41" i="42"/>
  <c r="D233" i="42"/>
  <c r="I22" i="42"/>
  <c r="D234" i="42"/>
  <c r="J22" i="42"/>
  <c r="F234" i="42"/>
  <c r="J42" i="42"/>
  <c r="D235" i="42"/>
  <c r="K22" i="42"/>
  <c r="F235" i="42"/>
  <c r="K42" i="42"/>
  <c r="D236" i="42"/>
  <c r="I23" i="42"/>
  <c r="F236" i="42"/>
  <c r="I43" i="42"/>
  <c r="D237" i="42"/>
  <c r="J23" i="42"/>
  <c r="F237" i="42"/>
  <c r="J43" i="42"/>
  <c r="D238" i="42"/>
  <c r="K23" i="42"/>
  <c r="F238" i="42"/>
  <c r="K43" i="42"/>
  <c r="D239" i="42"/>
  <c r="I24" i="42"/>
  <c r="F239" i="42"/>
  <c r="I44" i="42"/>
  <c r="D240" i="42"/>
  <c r="J24" i="42"/>
  <c r="F240" i="42"/>
  <c r="J44" i="42"/>
  <c r="D241" i="42"/>
  <c r="K24" i="42"/>
  <c r="D242" i="42"/>
  <c r="I25" i="42"/>
  <c r="F242" i="42"/>
  <c r="I45" i="42"/>
  <c r="D243" i="42"/>
  <c r="J25" i="42"/>
  <c r="F243" i="42"/>
  <c r="J45" i="42"/>
  <c r="D244" i="42"/>
  <c r="K25" i="42"/>
  <c r="F244" i="42"/>
  <c r="K45" i="42"/>
  <c r="D245" i="42"/>
  <c r="I26" i="42"/>
  <c r="F245" i="42"/>
  <c r="I46" i="42"/>
  <c r="D246" i="42"/>
  <c r="J26" i="42"/>
  <c r="F246" i="42"/>
  <c r="J46" i="42"/>
  <c r="D247" i="42"/>
  <c r="K26" i="42"/>
  <c r="D248" i="42"/>
  <c r="I27" i="42"/>
  <c r="F248" i="42"/>
  <c r="I47" i="42"/>
  <c r="D249" i="42"/>
  <c r="J27" i="42"/>
  <c r="F249" i="42"/>
  <c r="J47" i="42"/>
  <c r="D250" i="42"/>
  <c r="K27" i="42"/>
  <c r="F250" i="42"/>
  <c r="K47" i="42"/>
  <c r="D251" i="42"/>
  <c r="I28" i="42"/>
  <c r="F251" i="42"/>
  <c r="I48" i="42"/>
  <c r="D252" i="42"/>
  <c r="J28" i="42"/>
  <c r="F252" i="42"/>
  <c r="J48" i="42"/>
  <c r="D253" i="42"/>
  <c r="K28" i="42"/>
  <c r="D254" i="42"/>
  <c r="I29" i="42"/>
  <c r="F254" i="42"/>
  <c r="I49" i="42"/>
  <c r="D255" i="42"/>
  <c r="J29" i="42"/>
  <c r="F255" i="42"/>
  <c r="J49" i="42"/>
  <c r="D256" i="42"/>
  <c r="K29" i="42"/>
  <c r="F256" i="42"/>
  <c r="K49" i="42"/>
  <c r="F257" i="42"/>
  <c r="I50" i="42"/>
  <c r="F258" i="42"/>
  <c r="J50" i="42"/>
  <c r="F259" i="42"/>
  <c r="K50" i="42"/>
  <c r="F260" i="42"/>
  <c r="I51" i="42"/>
  <c r="F261" i="42"/>
  <c r="J51" i="42"/>
  <c r="F262" i="42"/>
  <c r="K51" i="42"/>
  <c r="F263" i="42"/>
  <c r="I52" i="42"/>
  <c r="F264" i="42"/>
  <c r="J52" i="42"/>
  <c r="F265" i="42"/>
  <c r="K52" i="42"/>
  <c r="F267" i="42"/>
  <c r="J53" i="42"/>
  <c r="F268" i="42"/>
  <c r="K53" i="42"/>
  <c r="F269" i="42"/>
  <c r="I54" i="42"/>
  <c r="F271" i="42"/>
  <c r="K54" i="42"/>
  <c r="F272" i="42"/>
  <c r="I55" i="42"/>
  <c r="F273" i="42"/>
  <c r="J55" i="42"/>
  <c r="F274" i="42"/>
  <c r="K55" i="42"/>
  <c r="F275" i="42"/>
  <c r="I56" i="42"/>
  <c r="F276" i="42"/>
  <c r="J56" i="42"/>
  <c r="F277" i="42"/>
  <c r="K56" i="42"/>
  <c r="F279" i="42"/>
  <c r="J57" i="42"/>
  <c r="F280" i="42"/>
  <c r="K57" i="42"/>
  <c r="F281" i="42"/>
  <c r="I58" i="42"/>
  <c r="F282" i="42"/>
  <c r="J58" i="42"/>
  <c r="F283" i="42"/>
  <c r="K58" i="42"/>
  <c r="F284" i="42"/>
  <c r="I59" i="42"/>
  <c r="F285" i="42"/>
  <c r="J59" i="42"/>
  <c r="F286" i="42"/>
  <c r="K59" i="42"/>
  <c r="B287" i="42"/>
  <c r="L10" i="42"/>
  <c r="D2" i="41"/>
  <c r="D4" i="41"/>
  <c r="D5" i="41"/>
  <c r="D6" i="41"/>
  <c r="F6" i="41"/>
  <c r="C72" i="41"/>
  <c r="C11" i="41"/>
  <c r="C140" i="41"/>
  <c r="G12" i="41"/>
  <c r="C226" i="41"/>
  <c r="K14" i="41"/>
  <c r="D213" i="41"/>
  <c r="J15" i="41"/>
  <c r="D214" i="41"/>
  <c r="K15" i="41"/>
  <c r="D143" i="41"/>
  <c r="G18" i="41"/>
  <c r="D81" i="41"/>
  <c r="C19" i="41"/>
  <c r="D225" i="41"/>
  <c r="J19" i="41"/>
  <c r="D226" i="41"/>
  <c r="K19" i="41"/>
  <c r="D91" i="41"/>
  <c r="D22" i="41"/>
  <c r="D156" i="41"/>
  <c r="H22" i="41"/>
  <c r="D162" i="41"/>
  <c r="H24" i="41"/>
  <c r="D241" i="41"/>
  <c r="K24" i="41"/>
  <c r="D243" i="41"/>
  <c r="J25" i="41"/>
  <c r="D168" i="41"/>
  <c r="H26" i="41"/>
  <c r="D247" i="41"/>
  <c r="K26" i="41"/>
  <c r="D249" i="41"/>
  <c r="J27" i="41"/>
  <c r="D174" i="41"/>
  <c r="H28" i="41"/>
  <c r="D253" i="41"/>
  <c r="K28" i="41"/>
  <c r="D255" i="41"/>
  <c r="J29" i="41"/>
  <c r="E70" i="41"/>
  <c r="D30" i="41"/>
  <c r="E71" i="41"/>
  <c r="E30" i="41"/>
  <c r="E135" i="41"/>
  <c r="H30" i="41"/>
  <c r="E212" i="41"/>
  <c r="I30" i="41"/>
  <c r="E220" i="41"/>
  <c r="K32" i="41"/>
  <c r="E147" i="41"/>
  <c r="H34" i="41"/>
  <c r="F145" i="41"/>
  <c r="F39" i="41"/>
  <c r="F86" i="41"/>
  <c r="E40" i="41"/>
  <c r="F148" i="41"/>
  <c r="F40" i="41"/>
  <c r="F228" i="41"/>
  <c r="J40" i="41"/>
  <c r="F88" i="41"/>
  <c r="D41" i="41"/>
  <c r="F230" i="41"/>
  <c r="I41" i="41"/>
  <c r="F90" i="41"/>
  <c r="C42" i="41"/>
  <c r="F156" i="41"/>
  <c r="H42" i="41"/>
  <c r="F93" i="41"/>
  <c r="C43" i="41"/>
  <c r="F158" i="41"/>
  <c r="G43" i="41"/>
  <c r="F238" i="41"/>
  <c r="K43" i="41"/>
  <c r="F160" i="41"/>
  <c r="F44" i="41"/>
  <c r="F240" i="41"/>
  <c r="J44" i="41"/>
  <c r="F166" i="41"/>
  <c r="F46" i="41"/>
  <c r="F250" i="41"/>
  <c r="K47" i="41"/>
  <c r="F256" i="41"/>
  <c r="K49" i="41"/>
  <c r="F178" i="41"/>
  <c r="F50" i="41"/>
  <c r="F182" i="41"/>
  <c r="G51" i="41"/>
  <c r="F264" i="41"/>
  <c r="J52" i="41"/>
  <c r="F190" i="41"/>
  <c r="F54" i="41"/>
  <c r="F194" i="41"/>
  <c r="G55" i="41"/>
  <c r="F280" i="41"/>
  <c r="K57" i="41"/>
  <c r="F202" i="41"/>
  <c r="F58" i="41"/>
  <c r="F206" i="41"/>
  <c r="G59" i="41"/>
  <c r="G69" i="41"/>
  <c r="C60" i="41"/>
  <c r="G133" i="41"/>
  <c r="F60" i="41"/>
  <c r="G214" i="41"/>
  <c r="K60" i="41"/>
  <c r="G77" i="41"/>
  <c r="E62" i="41"/>
  <c r="C69" i="41"/>
  <c r="C10" i="41"/>
  <c r="D69" i="41"/>
  <c r="C15" i="41"/>
  <c r="E69" i="41"/>
  <c r="C30" i="41"/>
  <c r="F69" i="41"/>
  <c r="C35" i="41"/>
  <c r="C70" i="41"/>
  <c r="D10" i="41"/>
  <c r="D70" i="41"/>
  <c r="D15" i="41"/>
  <c r="F70" i="41"/>
  <c r="D35" i="41"/>
  <c r="G70" i="41"/>
  <c r="D60" i="41"/>
  <c r="C71" i="41"/>
  <c r="E10" i="41"/>
  <c r="D71" i="41"/>
  <c r="E15" i="41"/>
  <c r="F71" i="41"/>
  <c r="E35" i="41"/>
  <c r="G71" i="41"/>
  <c r="E60" i="41"/>
  <c r="D72" i="41"/>
  <c r="C16" i="41"/>
  <c r="E72" i="41"/>
  <c r="C31" i="41"/>
  <c r="F72" i="41"/>
  <c r="C36" i="41"/>
  <c r="G72" i="41"/>
  <c r="C61" i="41"/>
  <c r="C73" i="41"/>
  <c r="D11" i="41"/>
  <c r="D73" i="41"/>
  <c r="D16" i="41"/>
  <c r="E73" i="41"/>
  <c r="D31" i="41"/>
  <c r="F73" i="41"/>
  <c r="D36" i="41"/>
  <c r="G73" i="41"/>
  <c r="D61" i="41"/>
  <c r="C74" i="41"/>
  <c r="E11" i="41"/>
  <c r="D74" i="41"/>
  <c r="E16" i="41"/>
  <c r="E74" i="41"/>
  <c r="E31" i="41"/>
  <c r="F74" i="41"/>
  <c r="E36" i="41"/>
  <c r="G74" i="41"/>
  <c r="E61" i="41"/>
  <c r="C75" i="41"/>
  <c r="C12" i="41"/>
  <c r="D75" i="41"/>
  <c r="C17" i="41"/>
  <c r="E75" i="41"/>
  <c r="C32" i="41"/>
  <c r="F75" i="41"/>
  <c r="C37" i="41"/>
  <c r="G75" i="41"/>
  <c r="C62" i="41"/>
  <c r="C76" i="41"/>
  <c r="D12" i="41"/>
  <c r="D76" i="41"/>
  <c r="D17" i="41"/>
  <c r="E76" i="41"/>
  <c r="D32" i="41"/>
  <c r="F76" i="41"/>
  <c r="D37" i="41"/>
  <c r="G76" i="41"/>
  <c r="D62" i="41"/>
  <c r="C77" i="41"/>
  <c r="E12" i="41"/>
  <c r="D77" i="41"/>
  <c r="E17" i="41"/>
  <c r="E77" i="41"/>
  <c r="E32" i="41"/>
  <c r="F77" i="41"/>
  <c r="E37" i="41"/>
  <c r="C78" i="41"/>
  <c r="C13" i="41"/>
  <c r="D78" i="41"/>
  <c r="C18" i="41"/>
  <c r="E78" i="41"/>
  <c r="C33" i="41"/>
  <c r="F78" i="41"/>
  <c r="C38" i="41"/>
  <c r="G78" i="41"/>
  <c r="C63" i="41"/>
  <c r="C79" i="41"/>
  <c r="D13" i="41"/>
  <c r="D79" i="41"/>
  <c r="D18" i="41"/>
  <c r="E79" i="41"/>
  <c r="D33" i="41"/>
  <c r="F79" i="41"/>
  <c r="D38" i="41"/>
  <c r="G79" i="41"/>
  <c r="D63" i="41"/>
  <c r="C80" i="41"/>
  <c r="E13" i="41"/>
  <c r="D80" i="41"/>
  <c r="E18" i="41"/>
  <c r="E80" i="41"/>
  <c r="E33" i="41"/>
  <c r="F80" i="41"/>
  <c r="E38" i="41"/>
  <c r="G80" i="41"/>
  <c r="E63" i="41"/>
  <c r="F81" i="41"/>
  <c r="C39" i="41"/>
  <c r="D82" i="41"/>
  <c r="D19" i="41"/>
  <c r="F82" i="41"/>
  <c r="D39" i="41"/>
  <c r="D83" i="41"/>
  <c r="E19" i="41"/>
  <c r="F83" i="41"/>
  <c r="E39" i="41"/>
  <c r="D84" i="41"/>
  <c r="C20" i="41"/>
  <c r="F84" i="41"/>
  <c r="C40" i="41"/>
  <c r="D85" i="41"/>
  <c r="D20" i="41"/>
  <c r="F85" i="41"/>
  <c r="D40" i="41"/>
  <c r="D86" i="41"/>
  <c r="E20" i="41"/>
  <c r="D87" i="41"/>
  <c r="C21" i="41"/>
  <c r="F87" i="41"/>
  <c r="C41" i="41"/>
  <c r="D88" i="41"/>
  <c r="D21" i="41"/>
  <c r="D89" i="41"/>
  <c r="E21" i="41"/>
  <c r="F89" i="41"/>
  <c r="E41" i="41"/>
  <c r="D90" i="41"/>
  <c r="C22" i="41"/>
  <c r="F91" i="41"/>
  <c r="D42" i="41"/>
  <c r="D92" i="41"/>
  <c r="E22" i="41"/>
  <c r="F92" i="41"/>
  <c r="E42" i="41"/>
  <c r="F94" i="41"/>
  <c r="D43" i="41"/>
  <c r="F95" i="41"/>
  <c r="E43" i="41"/>
  <c r="F96" i="41"/>
  <c r="C44" i="41"/>
  <c r="F97" i="41"/>
  <c r="D44" i="41"/>
  <c r="F98" i="41"/>
  <c r="E44" i="41"/>
  <c r="F99" i="41"/>
  <c r="F100" i="41"/>
  <c r="F101" i="41"/>
  <c r="F102" i="41"/>
  <c r="F103" i="41"/>
  <c r="F104" i="41"/>
  <c r="F105" i="41"/>
  <c r="F106" i="41"/>
  <c r="F107" i="41"/>
  <c r="F108" i="41"/>
  <c r="F109" i="41"/>
  <c r="F110" i="41"/>
  <c r="F111" i="41"/>
  <c r="F112" i="41"/>
  <c r="F113" i="41"/>
  <c r="F114" i="41"/>
  <c r="F115" i="41"/>
  <c r="F116" i="41"/>
  <c r="F117" i="41"/>
  <c r="F118" i="41"/>
  <c r="F119" i="41"/>
  <c r="F120" i="41"/>
  <c r="F121" i="41"/>
  <c r="F122" i="41"/>
  <c r="F123" i="41"/>
  <c r="F124" i="41"/>
  <c r="F125" i="41"/>
  <c r="F126" i="41"/>
  <c r="F127" i="41"/>
  <c r="F128" i="41"/>
  <c r="C133" i="41"/>
  <c r="F10" i="41"/>
  <c r="D133" i="41"/>
  <c r="F15" i="41"/>
  <c r="E133" i="41"/>
  <c r="F30" i="41"/>
  <c r="F133" i="41"/>
  <c r="F35" i="41"/>
  <c r="C134" i="41"/>
  <c r="G10" i="41"/>
  <c r="D134" i="41"/>
  <c r="G15" i="41"/>
  <c r="E134" i="41"/>
  <c r="G30" i="41"/>
  <c r="F134" i="41"/>
  <c r="G35" i="41"/>
  <c r="G134" i="41"/>
  <c r="G60" i="41"/>
  <c r="C135" i="41"/>
  <c r="H10" i="41"/>
  <c r="D135" i="41"/>
  <c r="H15" i="41"/>
  <c r="F135" i="41"/>
  <c r="H35" i="41"/>
  <c r="G135" i="41"/>
  <c r="H60" i="41"/>
  <c r="C136" i="41"/>
  <c r="F11" i="41"/>
  <c r="D136" i="41"/>
  <c r="F16" i="41"/>
  <c r="E136" i="41"/>
  <c r="F31" i="41"/>
  <c r="F136" i="41"/>
  <c r="F36" i="41"/>
  <c r="G136" i="41"/>
  <c r="F61" i="41"/>
  <c r="C137" i="41"/>
  <c r="G11" i="41"/>
  <c r="D137" i="41"/>
  <c r="G16" i="41"/>
  <c r="E137" i="41"/>
  <c r="G31" i="41"/>
  <c r="F137" i="41"/>
  <c r="G36" i="41"/>
  <c r="G137" i="41"/>
  <c r="G61" i="41"/>
  <c r="C138" i="41"/>
  <c r="H11" i="41"/>
  <c r="D138" i="41"/>
  <c r="H16" i="41"/>
  <c r="E138" i="41"/>
  <c r="H31" i="41"/>
  <c r="F138" i="41"/>
  <c r="H36" i="41"/>
  <c r="G138" i="41"/>
  <c r="H61" i="41"/>
  <c r="C139" i="41"/>
  <c r="F12" i="41"/>
  <c r="D139" i="41"/>
  <c r="F17" i="41"/>
  <c r="E139" i="41"/>
  <c r="F32" i="41"/>
  <c r="F139" i="41"/>
  <c r="F37" i="41"/>
  <c r="G139" i="41"/>
  <c r="F62" i="41"/>
  <c r="D140" i="41"/>
  <c r="G17" i="41"/>
  <c r="E140" i="41"/>
  <c r="G32" i="41"/>
  <c r="F140" i="41"/>
  <c r="G37" i="41"/>
  <c r="G140" i="41"/>
  <c r="G62" i="41"/>
  <c r="C141" i="41"/>
  <c r="H12" i="41"/>
  <c r="D141" i="41"/>
  <c r="H17" i="41"/>
  <c r="E141" i="41"/>
  <c r="H32" i="41"/>
  <c r="F141" i="41"/>
  <c r="H37" i="41"/>
  <c r="G141" i="41"/>
  <c r="H62" i="41"/>
  <c r="C142" i="41"/>
  <c r="F13" i="41"/>
  <c r="D142" i="41"/>
  <c r="F18" i="41"/>
  <c r="E142" i="41"/>
  <c r="F33" i="41"/>
  <c r="F142" i="41"/>
  <c r="F38" i="41"/>
  <c r="G142" i="41"/>
  <c r="F63" i="41"/>
  <c r="C143" i="41"/>
  <c r="G13" i="41"/>
  <c r="E143" i="41"/>
  <c r="G33" i="41"/>
  <c r="F143" i="41"/>
  <c r="G38" i="41"/>
  <c r="G143" i="41"/>
  <c r="G63" i="41"/>
  <c r="C144" i="41"/>
  <c r="H13" i="41"/>
  <c r="D144" i="41"/>
  <c r="H18" i="41"/>
  <c r="E144" i="41"/>
  <c r="H33" i="41"/>
  <c r="F144" i="41"/>
  <c r="H38" i="41"/>
  <c r="G144" i="41"/>
  <c r="H63" i="41"/>
  <c r="C145" i="41"/>
  <c r="F14" i="41"/>
  <c r="D145" i="41"/>
  <c r="F19" i="41"/>
  <c r="E145" i="41"/>
  <c r="F34" i="41"/>
  <c r="G145" i="41"/>
  <c r="F64" i="41"/>
  <c r="C146" i="41"/>
  <c r="G14" i="41"/>
  <c r="D146" i="41"/>
  <c r="G19" i="41"/>
  <c r="E146" i="41"/>
  <c r="G34" i="41"/>
  <c r="F146" i="41"/>
  <c r="G39" i="41"/>
  <c r="G146" i="41"/>
  <c r="G64" i="41"/>
  <c r="C147" i="41"/>
  <c r="H14" i="41"/>
  <c r="D147" i="41"/>
  <c r="H19" i="41"/>
  <c r="F147" i="41"/>
  <c r="H39" i="41"/>
  <c r="G147" i="41"/>
  <c r="H64" i="41"/>
  <c r="D148" i="41"/>
  <c r="F20" i="41"/>
  <c r="D149" i="41"/>
  <c r="G20" i="41"/>
  <c r="F149" i="41"/>
  <c r="G40" i="41"/>
  <c r="D150" i="41"/>
  <c r="H20" i="41"/>
  <c r="F150" i="41"/>
  <c r="H40" i="41"/>
  <c r="D151" i="41"/>
  <c r="F21" i="41"/>
  <c r="F151" i="41"/>
  <c r="F41" i="41"/>
  <c r="D152" i="41"/>
  <c r="G21" i="41"/>
  <c r="F152" i="41"/>
  <c r="G41" i="41"/>
  <c r="D153" i="41"/>
  <c r="H21" i="41"/>
  <c r="F153" i="41"/>
  <c r="H41" i="41"/>
  <c r="D154" i="41"/>
  <c r="F22" i="41"/>
  <c r="F154" i="41"/>
  <c r="F42" i="41"/>
  <c r="D155" i="41"/>
  <c r="G22" i="41"/>
  <c r="F155" i="41"/>
  <c r="G42" i="41"/>
  <c r="D157" i="41"/>
  <c r="F23" i="41"/>
  <c r="F157" i="41"/>
  <c r="F43" i="41"/>
  <c r="D158" i="41"/>
  <c r="G23" i="41"/>
  <c r="D159" i="41"/>
  <c r="H23" i="41"/>
  <c r="F159" i="41"/>
  <c r="H43" i="41"/>
  <c r="D160" i="41"/>
  <c r="F24" i="41"/>
  <c r="D161" i="41"/>
  <c r="G24" i="41"/>
  <c r="F161" i="41"/>
  <c r="G44" i="41"/>
  <c r="F162" i="41"/>
  <c r="H44" i="41"/>
  <c r="D163" i="41"/>
  <c r="F25" i="41"/>
  <c r="F163" i="41"/>
  <c r="F45" i="41"/>
  <c r="D164" i="41"/>
  <c r="G25" i="41"/>
  <c r="F164" i="41"/>
  <c r="G45" i="41"/>
  <c r="D165" i="41"/>
  <c r="H25" i="41"/>
  <c r="F165" i="41"/>
  <c r="H45" i="41"/>
  <c r="D166" i="41"/>
  <c r="F26" i="41"/>
  <c r="D167" i="41"/>
  <c r="G26" i="41"/>
  <c r="F167" i="41"/>
  <c r="G46" i="41"/>
  <c r="F168" i="41"/>
  <c r="H46" i="41"/>
  <c r="D169" i="41"/>
  <c r="F27" i="41"/>
  <c r="F169" i="41"/>
  <c r="F47" i="41"/>
  <c r="D170" i="41"/>
  <c r="G27" i="41"/>
  <c r="F170" i="41"/>
  <c r="G47" i="41"/>
  <c r="D171" i="41"/>
  <c r="H27" i="41"/>
  <c r="F171" i="41"/>
  <c r="H47" i="41"/>
  <c r="D172" i="41"/>
  <c r="F28" i="41"/>
  <c r="F172" i="41"/>
  <c r="F48" i="41"/>
  <c r="D173" i="41"/>
  <c r="G28" i="41"/>
  <c r="F173" i="41"/>
  <c r="G48" i="41"/>
  <c r="F174" i="41"/>
  <c r="H48" i="41"/>
  <c r="D175" i="41"/>
  <c r="F29" i="41"/>
  <c r="F175" i="41"/>
  <c r="F49" i="41"/>
  <c r="D176" i="41"/>
  <c r="G29" i="41"/>
  <c r="F176" i="41"/>
  <c r="G49" i="41"/>
  <c r="D177" i="41"/>
  <c r="H29" i="41"/>
  <c r="F177" i="41"/>
  <c r="H49" i="41"/>
  <c r="F179" i="41"/>
  <c r="G50" i="41"/>
  <c r="F180" i="41"/>
  <c r="H50" i="41"/>
  <c r="F181" i="41"/>
  <c r="F51" i="41"/>
  <c r="F183" i="41"/>
  <c r="H51" i="41"/>
  <c r="F184" i="41"/>
  <c r="F52" i="41"/>
  <c r="F185" i="41"/>
  <c r="G52" i="41"/>
  <c r="F186" i="41"/>
  <c r="H52" i="41"/>
  <c r="F187" i="41"/>
  <c r="F53" i="41"/>
  <c r="F188" i="41"/>
  <c r="G53" i="41"/>
  <c r="F189" i="41"/>
  <c r="H53" i="41"/>
  <c r="F191" i="41"/>
  <c r="G54" i="41"/>
  <c r="F192" i="41"/>
  <c r="H54" i="41"/>
  <c r="F193" i="41"/>
  <c r="F55" i="41"/>
  <c r="F195" i="41"/>
  <c r="H55" i="41"/>
  <c r="F196" i="41"/>
  <c r="F56" i="41"/>
  <c r="F197" i="41"/>
  <c r="G56" i="41"/>
  <c r="F198" i="41"/>
  <c r="H56" i="41"/>
  <c r="F199" i="41"/>
  <c r="F57" i="41"/>
  <c r="F200" i="41"/>
  <c r="G57" i="41"/>
  <c r="F201" i="41"/>
  <c r="H57" i="41"/>
  <c r="F203" i="41"/>
  <c r="G58" i="41"/>
  <c r="F204" i="41"/>
  <c r="H58" i="41"/>
  <c r="F205" i="41"/>
  <c r="F59" i="41"/>
  <c r="F207" i="41"/>
  <c r="H59" i="41"/>
  <c r="C212" i="41"/>
  <c r="I10" i="41"/>
  <c r="D212" i="41"/>
  <c r="I15" i="41"/>
  <c r="F212" i="41"/>
  <c r="I35" i="41"/>
  <c r="G212" i="41"/>
  <c r="I60" i="41"/>
  <c r="C213" i="41"/>
  <c r="J10" i="41"/>
  <c r="E213" i="41"/>
  <c r="J30" i="41"/>
  <c r="F213" i="41"/>
  <c r="J35" i="41"/>
  <c r="G213" i="41"/>
  <c r="J60" i="41"/>
  <c r="C214" i="41"/>
  <c r="K10" i="41"/>
  <c r="E214" i="41"/>
  <c r="K30" i="41"/>
  <c r="F214" i="41"/>
  <c r="K35" i="41"/>
  <c r="C215" i="41"/>
  <c r="I11" i="41"/>
  <c r="D215" i="41"/>
  <c r="I16" i="41"/>
  <c r="E215" i="41"/>
  <c r="I31" i="41"/>
  <c r="F215" i="41"/>
  <c r="I36" i="41"/>
  <c r="G215" i="41"/>
  <c r="I61" i="41"/>
  <c r="C216" i="41"/>
  <c r="J11" i="41"/>
  <c r="D216" i="41"/>
  <c r="J16" i="41"/>
  <c r="E216" i="41"/>
  <c r="J31" i="41"/>
  <c r="F216" i="41"/>
  <c r="J36" i="41"/>
  <c r="G216" i="41"/>
  <c r="J61" i="41"/>
  <c r="C217" i="41"/>
  <c r="K11" i="41"/>
  <c r="D217" i="41"/>
  <c r="K16" i="41"/>
  <c r="E217" i="41"/>
  <c r="K31" i="41"/>
  <c r="F217" i="41"/>
  <c r="K36" i="41"/>
  <c r="G217" i="41"/>
  <c r="K61" i="41"/>
  <c r="C218" i="41"/>
  <c r="I12" i="41"/>
  <c r="D218" i="41"/>
  <c r="I17" i="41"/>
  <c r="E218" i="41"/>
  <c r="I32" i="41"/>
  <c r="F218" i="41"/>
  <c r="I37" i="41"/>
  <c r="G218" i="41"/>
  <c r="I62" i="41"/>
  <c r="C219" i="41"/>
  <c r="J12" i="41"/>
  <c r="D219" i="41"/>
  <c r="J17" i="41"/>
  <c r="E219" i="41"/>
  <c r="J32" i="41"/>
  <c r="F219" i="41"/>
  <c r="J37" i="41"/>
  <c r="G219" i="41"/>
  <c r="J62" i="41"/>
  <c r="C220" i="41"/>
  <c r="K12" i="41"/>
  <c r="D220" i="41"/>
  <c r="K17" i="41"/>
  <c r="F220" i="41"/>
  <c r="K37" i="41"/>
  <c r="G220" i="41"/>
  <c r="K62" i="41"/>
  <c r="C221" i="41"/>
  <c r="I13" i="41"/>
  <c r="D221" i="41"/>
  <c r="I18" i="41"/>
  <c r="E221" i="41"/>
  <c r="I33" i="41"/>
  <c r="F221" i="41"/>
  <c r="I38" i="41"/>
  <c r="G221" i="41"/>
  <c r="I63" i="41"/>
  <c r="C222" i="41"/>
  <c r="J13" i="41"/>
  <c r="D222" i="41"/>
  <c r="J18" i="41"/>
  <c r="E222" i="41"/>
  <c r="J33" i="41"/>
  <c r="F222" i="41"/>
  <c r="J38" i="41"/>
  <c r="G222" i="41"/>
  <c r="J63" i="41"/>
  <c r="C223" i="41"/>
  <c r="K13" i="41"/>
  <c r="D223" i="41"/>
  <c r="K18" i="41"/>
  <c r="E223" i="41"/>
  <c r="K33" i="41"/>
  <c r="F223" i="41"/>
  <c r="K38" i="41"/>
  <c r="G223" i="41"/>
  <c r="K63" i="41"/>
  <c r="C224" i="41"/>
  <c r="I14" i="41"/>
  <c r="D224" i="41"/>
  <c r="I19" i="41"/>
  <c r="E224" i="41"/>
  <c r="I34" i="41"/>
  <c r="F224" i="41"/>
  <c r="I39" i="41"/>
  <c r="G224" i="41"/>
  <c r="I64" i="41"/>
  <c r="C225" i="41"/>
  <c r="J14" i="41"/>
  <c r="E225" i="41"/>
  <c r="J34" i="41"/>
  <c r="F225" i="41"/>
  <c r="J39" i="41"/>
  <c r="G225" i="41"/>
  <c r="J64" i="41"/>
  <c r="E226" i="41"/>
  <c r="K34" i="41"/>
  <c r="F226" i="41"/>
  <c r="K39" i="41"/>
  <c r="G226" i="41"/>
  <c r="K64" i="41"/>
  <c r="D227" i="41"/>
  <c r="I20" i="41"/>
  <c r="F227" i="41"/>
  <c r="I40" i="41"/>
  <c r="D228" i="41"/>
  <c r="J20" i="41"/>
  <c r="D229" i="41"/>
  <c r="K20" i="41"/>
  <c r="F229" i="41"/>
  <c r="K40" i="41"/>
  <c r="D230" i="41"/>
  <c r="I21" i="41"/>
  <c r="D231" i="41"/>
  <c r="J21" i="41"/>
  <c r="F231" i="41"/>
  <c r="J41" i="41"/>
  <c r="D232" i="41"/>
  <c r="K21" i="41"/>
  <c r="F232" i="41"/>
  <c r="K41" i="41"/>
  <c r="D233" i="41"/>
  <c r="I22" i="41"/>
  <c r="F233" i="41"/>
  <c r="I42" i="41"/>
  <c r="D234" i="41"/>
  <c r="J22" i="41"/>
  <c r="F234" i="41"/>
  <c r="J42" i="41"/>
  <c r="D235" i="41"/>
  <c r="K22" i="41"/>
  <c r="F235" i="41"/>
  <c r="K42" i="41"/>
  <c r="D236" i="41"/>
  <c r="I23" i="41"/>
  <c r="F236" i="41"/>
  <c r="I43" i="41"/>
  <c r="D237" i="41"/>
  <c r="J23" i="41"/>
  <c r="F237" i="41"/>
  <c r="J43" i="41"/>
  <c r="D238" i="41"/>
  <c r="K23" i="41"/>
  <c r="D239" i="41"/>
  <c r="I24" i="41"/>
  <c r="F239" i="41"/>
  <c r="I44" i="41"/>
  <c r="D240" i="41"/>
  <c r="J24" i="41"/>
  <c r="F241" i="41"/>
  <c r="K44" i="41"/>
  <c r="D242" i="41"/>
  <c r="I25" i="41"/>
  <c r="F242" i="41"/>
  <c r="I45" i="41"/>
  <c r="F243" i="41"/>
  <c r="J45" i="41"/>
  <c r="D244" i="41"/>
  <c r="K25" i="41"/>
  <c r="F244" i="41"/>
  <c r="K45" i="41"/>
  <c r="D245" i="41"/>
  <c r="I26" i="41"/>
  <c r="F245" i="41"/>
  <c r="I46" i="41"/>
  <c r="D246" i="41"/>
  <c r="J26" i="41"/>
  <c r="F246" i="41"/>
  <c r="J46" i="41"/>
  <c r="F247" i="41"/>
  <c r="K46" i="41"/>
  <c r="D248" i="41"/>
  <c r="I27" i="41"/>
  <c r="F248" i="41"/>
  <c r="I47" i="41"/>
  <c r="F249" i="41"/>
  <c r="J47" i="41"/>
  <c r="D250" i="41"/>
  <c r="K27" i="41"/>
  <c r="D251" i="41"/>
  <c r="I28" i="41"/>
  <c r="F251" i="41"/>
  <c r="I48" i="41"/>
  <c r="D252" i="41"/>
  <c r="J28" i="41"/>
  <c r="F252" i="41"/>
  <c r="J48" i="41"/>
  <c r="F253" i="41"/>
  <c r="K48" i="41"/>
  <c r="D254" i="41"/>
  <c r="I29" i="41"/>
  <c r="F254" i="41"/>
  <c r="I49" i="41"/>
  <c r="F255" i="41"/>
  <c r="J49" i="41"/>
  <c r="D256" i="41"/>
  <c r="K29" i="41"/>
  <c r="F257" i="41"/>
  <c r="I50" i="41"/>
  <c r="F258" i="41"/>
  <c r="J50" i="41"/>
  <c r="F259" i="41"/>
  <c r="K50" i="41"/>
  <c r="F260" i="41"/>
  <c r="I51" i="41"/>
  <c r="F261" i="41"/>
  <c r="J51" i="41"/>
  <c r="F262" i="41"/>
  <c r="K51" i="41"/>
  <c r="F263" i="41"/>
  <c r="I52" i="41"/>
  <c r="F265" i="41"/>
  <c r="K52" i="41"/>
  <c r="F266" i="41"/>
  <c r="I53" i="41"/>
  <c r="F267" i="41"/>
  <c r="J53" i="41"/>
  <c r="F268" i="41"/>
  <c r="K53" i="41"/>
  <c r="F269" i="41"/>
  <c r="I54" i="41"/>
  <c r="F270" i="41"/>
  <c r="J54" i="41"/>
  <c r="F271" i="41"/>
  <c r="K54" i="41"/>
  <c r="F272" i="41"/>
  <c r="I55" i="41"/>
  <c r="F273" i="41"/>
  <c r="J55" i="41"/>
  <c r="F274" i="41"/>
  <c r="K55" i="41"/>
  <c r="F275" i="41"/>
  <c r="I56" i="41"/>
  <c r="F276" i="41"/>
  <c r="J56" i="41"/>
  <c r="F277" i="41"/>
  <c r="K56" i="41"/>
  <c r="F278" i="41"/>
  <c r="I57" i="41"/>
  <c r="F279" i="41"/>
  <c r="J57" i="41"/>
  <c r="F281" i="41"/>
  <c r="I58" i="41"/>
  <c r="F282" i="41"/>
  <c r="J58" i="41"/>
  <c r="F283" i="41"/>
  <c r="K58" i="41"/>
  <c r="F284" i="41"/>
  <c r="I59" i="41"/>
  <c r="F285" i="41"/>
  <c r="J59" i="41"/>
  <c r="F286" i="41"/>
  <c r="K59" i="41"/>
  <c r="B287" i="41"/>
  <c r="L10" i="41"/>
  <c r="D2" i="40"/>
  <c r="D4" i="40"/>
  <c r="D5" i="40"/>
  <c r="D6" i="40"/>
  <c r="F6" i="40"/>
  <c r="C69" i="40"/>
  <c r="C10" i="40"/>
  <c r="C70" i="40"/>
  <c r="D10" i="40"/>
  <c r="D83" i="40"/>
  <c r="E19" i="40"/>
  <c r="D85" i="40"/>
  <c r="D20" i="40"/>
  <c r="E135" i="40"/>
  <c r="H30" i="40"/>
  <c r="E80" i="40"/>
  <c r="E33" i="40"/>
  <c r="F78" i="40"/>
  <c r="C38" i="40"/>
  <c r="F87" i="40"/>
  <c r="C41" i="40"/>
  <c r="F91" i="40"/>
  <c r="D42" i="40"/>
  <c r="F97" i="40"/>
  <c r="D44" i="40"/>
  <c r="F190" i="40"/>
  <c r="F54" i="40"/>
  <c r="G69" i="40"/>
  <c r="C60" i="40"/>
  <c r="G133" i="40"/>
  <c r="F60" i="40"/>
  <c r="G134" i="40"/>
  <c r="G60" i="40"/>
  <c r="G214" i="40"/>
  <c r="K60" i="40"/>
  <c r="D69" i="40"/>
  <c r="C15" i="40"/>
  <c r="E69" i="40"/>
  <c r="C30" i="40"/>
  <c r="F69" i="40"/>
  <c r="C35" i="40"/>
  <c r="D70" i="40"/>
  <c r="D15" i="40"/>
  <c r="E70" i="40"/>
  <c r="D30" i="40"/>
  <c r="F70" i="40"/>
  <c r="D35" i="40"/>
  <c r="G70" i="40"/>
  <c r="D60" i="40"/>
  <c r="C71" i="40"/>
  <c r="E10" i="40"/>
  <c r="D71" i="40"/>
  <c r="E15" i="40"/>
  <c r="E71" i="40"/>
  <c r="E30" i="40"/>
  <c r="F71" i="40"/>
  <c r="E35" i="40"/>
  <c r="G71" i="40"/>
  <c r="E60" i="40"/>
  <c r="C72" i="40"/>
  <c r="C11" i="40"/>
  <c r="D72" i="40"/>
  <c r="C16" i="40"/>
  <c r="E72" i="40"/>
  <c r="C31" i="40"/>
  <c r="F72" i="40"/>
  <c r="C36" i="40"/>
  <c r="G72" i="40"/>
  <c r="C61" i="40"/>
  <c r="C73" i="40"/>
  <c r="D11" i="40"/>
  <c r="D73" i="40"/>
  <c r="D16" i="40"/>
  <c r="E73" i="40"/>
  <c r="D31" i="40"/>
  <c r="F73" i="40"/>
  <c r="D36" i="40"/>
  <c r="G73" i="40"/>
  <c r="D61" i="40"/>
  <c r="C74" i="40"/>
  <c r="E11" i="40"/>
  <c r="D74" i="40"/>
  <c r="E16" i="40"/>
  <c r="E74" i="40"/>
  <c r="E31" i="40"/>
  <c r="F74" i="40"/>
  <c r="E36" i="40"/>
  <c r="G74" i="40"/>
  <c r="E61" i="40"/>
  <c r="C75" i="40"/>
  <c r="C12" i="40"/>
  <c r="D75" i="40"/>
  <c r="C17" i="40"/>
  <c r="E75" i="40"/>
  <c r="C32" i="40"/>
  <c r="F75" i="40"/>
  <c r="C37" i="40"/>
  <c r="G75" i="40"/>
  <c r="C62" i="40"/>
  <c r="C76" i="40"/>
  <c r="D12" i="40"/>
  <c r="D76" i="40"/>
  <c r="D17" i="40"/>
  <c r="E76" i="40"/>
  <c r="D32" i="40"/>
  <c r="F76" i="40"/>
  <c r="D37" i="40"/>
  <c r="G76" i="40"/>
  <c r="D62" i="40"/>
  <c r="C77" i="40"/>
  <c r="E12" i="40"/>
  <c r="D77" i="40"/>
  <c r="E17" i="40"/>
  <c r="E77" i="40"/>
  <c r="E32" i="40"/>
  <c r="F77" i="40"/>
  <c r="E37" i="40"/>
  <c r="G77" i="40"/>
  <c r="E62" i="40"/>
  <c r="C78" i="40"/>
  <c r="C13" i="40"/>
  <c r="D78" i="40"/>
  <c r="C18" i="40"/>
  <c r="E78" i="40"/>
  <c r="C33" i="40"/>
  <c r="G78" i="40"/>
  <c r="C63" i="40"/>
  <c r="C79" i="40"/>
  <c r="D13" i="40"/>
  <c r="D79" i="40"/>
  <c r="D18" i="40"/>
  <c r="E79" i="40"/>
  <c r="D33" i="40"/>
  <c r="F79" i="40"/>
  <c r="D38" i="40"/>
  <c r="G79" i="40"/>
  <c r="D63" i="40"/>
  <c r="C80" i="40"/>
  <c r="E13" i="40"/>
  <c r="D80" i="40"/>
  <c r="E18" i="40"/>
  <c r="F80" i="40"/>
  <c r="E38" i="40"/>
  <c r="G80" i="40"/>
  <c r="E63" i="40"/>
  <c r="D81" i="40"/>
  <c r="C19" i="40"/>
  <c r="F81" i="40"/>
  <c r="C39" i="40"/>
  <c r="D82" i="40"/>
  <c r="D19" i="40"/>
  <c r="F82" i="40"/>
  <c r="D39" i="40"/>
  <c r="F83" i="40"/>
  <c r="E39" i="40"/>
  <c r="D84" i="40"/>
  <c r="C20" i="40"/>
  <c r="F84" i="40"/>
  <c r="C40" i="40"/>
  <c r="F85" i="40"/>
  <c r="D40" i="40"/>
  <c r="D86" i="40"/>
  <c r="E20" i="40"/>
  <c r="F86" i="40"/>
  <c r="E40" i="40"/>
  <c r="D87" i="40"/>
  <c r="C21" i="40"/>
  <c r="D88" i="40"/>
  <c r="D21" i="40"/>
  <c r="F88" i="40"/>
  <c r="D41" i="40"/>
  <c r="D89" i="40"/>
  <c r="E21" i="40"/>
  <c r="F89" i="40"/>
  <c r="E41" i="40"/>
  <c r="D90" i="40"/>
  <c r="C22" i="40"/>
  <c r="F90" i="40"/>
  <c r="C42" i="40"/>
  <c r="D91" i="40"/>
  <c r="D22" i="40"/>
  <c r="D92" i="40"/>
  <c r="E22" i="40"/>
  <c r="F92" i="40"/>
  <c r="E42" i="40"/>
  <c r="F93" i="40"/>
  <c r="C43" i="40"/>
  <c r="F94" i="40"/>
  <c r="D43" i="40"/>
  <c r="F95" i="40"/>
  <c r="E43" i="40"/>
  <c r="F96" i="40"/>
  <c r="C44" i="40"/>
  <c r="F98" i="40"/>
  <c r="E44" i="40"/>
  <c r="F99" i="40"/>
  <c r="F100" i="40"/>
  <c r="F101" i="40"/>
  <c r="F102" i="40"/>
  <c r="F103" i="40"/>
  <c r="F104" i="40"/>
  <c r="F105" i="40"/>
  <c r="F106" i="40"/>
  <c r="F107" i="40"/>
  <c r="F108" i="40"/>
  <c r="F109" i="40"/>
  <c r="F110" i="40"/>
  <c r="F111" i="40"/>
  <c r="F112" i="40"/>
  <c r="F113" i="40"/>
  <c r="F114" i="40"/>
  <c r="F115" i="40"/>
  <c r="F116" i="40"/>
  <c r="F117" i="40"/>
  <c r="F118" i="40"/>
  <c r="F119" i="40"/>
  <c r="F120" i="40"/>
  <c r="F121" i="40"/>
  <c r="F122" i="40"/>
  <c r="F123" i="40"/>
  <c r="F124" i="40"/>
  <c r="F125" i="40"/>
  <c r="F126" i="40"/>
  <c r="F127" i="40"/>
  <c r="F128" i="40"/>
  <c r="C133" i="40"/>
  <c r="F10" i="40"/>
  <c r="D133" i="40"/>
  <c r="F15" i="40"/>
  <c r="E133" i="40"/>
  <c r="F30" i="40"/>
  <c r="F133" i="40"/>
  <c r="F35" i="40"/>
  <c r="C134" i="40"/>
  <c r="G10" i="40"/>
  <c r="D134" i="40"/>
  <c r="G15" i="40"/>
  <c r="E134" i="40"/>
  <c r="G30" i="40"/>
  <c r="F134" i="40"/>
  <c r="G35" i="40"/>
  <c r="C135" i="40"/>
  <c r="H10" i="40"/>
  <c r="D135" i="40"/>
  <c r="H15" i="40"/>
  <c r="F135" i="40"/>
  <c r="H35" i="40"/>
  <c r="G135" i="40"/>
  <c r="H60" i="40"/>
  <c r="C136" i="40"/>
  <c r="F11" i="40"/>
  <c r="D136" i="40"/>
  <c r="F16" i="40"/>
  <c r="E136" i="40"/>
  <c r="F31" i="40"/>
  <c r="F136" i="40"/>
  <c r="F36" i="40"/>
  <c r="G136" i="40"/>
  <c r="F61" i="40"/>
  <c r="C137" i="40"/>
  <c r="G11" i="40"/>
  <c r="D137" i="40"/>
  <c r="G16" i="40"/>
  <c r="E137" i="40"/>
  <c r="G31" i="40"/>
  <c r="F137" i="40"/>
  <c r="G36" i="40"/>
  <c r="G137" i="40"/>
  <c r="G61" i="40"/>
  <c r="C138" i="40"/>
  <c r="H11" i="40"/>
  <c r="D138" i="40"/>
  <c r="H16" i="40"/>
  <c r="E138" i="40"/>
  <c r="H31" i="40"/>
  <c r="F138" i="40"/>
  <c r="H36" i="40"/>
  <c r="G138" i="40"/>
  <c r="H61" i="40"/>
  <c r="C139" i="40"/>
  <c r="F12" i="40"/>
  <c r="D139" i="40"/>
  <c r="F17" i="40"/>
  <c r="E139" i="40"/>
  <c r="F32" i="40"/>
  <c r="F139" i="40"/>
  <c r="F37" i="40"/>
  <c r="G139" i="40"/>
  <c r="F62" i="40"/>
  <c r="C140" i="40"/>
  <c r="G12" i="40"/>
  <c r="D140" i="40"/>
  <c r="G17" i="40"/>
  <c r="E140" i="40"/>
  <c r="G32" i="40"/>
  <c r="F140" i="40"/>
  <c r="G37" i="40"/>
  <c r="G140" i="40"/>
  <c r="G62" i="40"/>
  <c r="C141" i="40"/>
  <c r="H12" i="40"/>
  <c r="D141" i="40"/>
  <c r="H17" i="40"/>
  <c r="E141" i="40"/>
  <c r="H32" i="40"/>
  <c r="F141" i="40"/>
  <c r="H37" i="40"/>
  <c r="G141" i="40"/>
  <c r="H62" i="40"/>
  <c r="C142" i="40"/>
  <c r="F13" i="40"/>
  <c r="D142" i="40"/>
  <c r="F18" i="40"/>
  <c r="E142" i="40"/>
  <c r="F33" i="40"/>
  <c r="F142" i="40"/>
  <c r="F38" i="40"/>
  <c r="G142" i="40"/>
  <c r="F63" i="40"/>
  <c r="C143" i="40"/>
  <c r="G13" i="40"/>
  <c r="D143" i="40"/>
  <c r="G18" i="40"/>
  <c r="E143" i="40"/>
  <c r="G33" i="40"/>
  <c r="F143" i="40"/>
  <c r="G38" i="40"/>
  <c r="G143" i="40"/>
  <c r="G63" i="40"/>
  <c r="C144" i="40"/>
  <c r="H13" i="40"/>
  <c r="D144" i="40"/>
  <c r="H18" i="40"/>
  <c r="E144" i="40"/>
  <c r="H33" i="40"/>
  <c r="F144" i="40"/>
  <c r="H38" i="40"/>
  <c r="G144" i="40"/>
  <c r="H63" i="40"/>
  <c r="C145" i="40"/>
  <c r="F14" i="40"/>
  <c r="D145" i="40"/>
  <c r="F19" i="40"/>
  <c r="E145" i="40"/>
  <c r="F34" i="40"/>
  <c r="F145" i="40"/>
  <c r="F39" i="40"/>
  <c r="G145" i="40"/>
  <c r="F64" i="40"/>
  <c r="C146" i="40"/>
  <c r="G14" i="40"/>
  <c r="D146" i="40"/>
  <c r="G19" i="40"/>
  <c r="E146" i="40"/>
  <c r="G34" i="40"/>
  <c r="F146" i="40"/>
  <c r="G39" i="40"/>
  <c r="G146" i="40"/>
  <c r="G64" i="40"/>
  <c r="C147" i="40"/>
  <c r="H14" i="40"/>
  <c r="D147" i="40"/>
  <c r="H19" i="40"/>
  <c r="E147" i="40"/>
  <c r="H34" i="40"/>
  <c r="F147" i="40"/>
  <c r="H39" i="40"/>
  <c r="G147" i="40"/>
  <c r="H64" i="40"/>
  <c r="D148" i="40"/>
  <c r="F20" i="40"/>
  <c r="F148" i="40"/>
  <c r="F40" i="40"/>
  <c r="D149" i="40"/>
  <c r="G20" i="40"/>
  <c r="F149" i="40"/>
  <c r="G40" i="40"/>
  <c r="D150" i="40"/>
  <c r="H20" i="40"/>
  <c r="F150" i="40"/>
  <c r="H40" i="40"/>
  <c r="D151" i="40"/>
  <c r="F21" i="40"/>
  <c r="F151" i="40"/>
  <c r="F41" i="40"/>
  <c r="D152" i="40"/>
  <c r="G21" i="40"/>
  <c r="F152" i="40"/>
  <c r="G41" i="40"/>
  <c r="D153" i="40"/>
  <c r="H21" i="40"/>
  <c r="F153" i="40"/>
  <c r="H41" i="40"/>
  <c r="D154" i="40"/>
  <c r="F22" i="40"/>
  <c r="F154" i="40"/>
  <c r="F42" i="40"/>
  <c r="D155" i="40"/>
  <c r="G22" i="40"/>
  <c r="F155" i="40"/>
  <c r="G42" i="40"/>
  <c r="D156" i="40"/>
  <c r="H22" i="40"/>
  <c r="F156" i="40"/>
  <c r="H42" i="40"/>
  <c r="D157" i="40"/>
  <c r="F23" i="40"/>
  <c r="F157" i="40"/>
  <c r="F43" i="40"/>
  <c r="D158" i="40"/>
  <c r="G23" i="40"/>
  <c r="F158" i="40"/>
  <c r="G43" i="40"/>
  <c r="D159" i="40"/>
  <c r="H23" i="40"/>
  <c r="F159" i="40"/>
  <c r="H43" i="40"/>
  <c r="D160" i="40"/>
  <c r="F24" i="40"/>
  <c r="F160" i="40"/>
  <c r="F44" i="40"/>
  <c r="D161" i="40"/>
  <c r="G24" i="40"/>
  <c r="F161" i="40"/>
  <c r="G44" i="40"/>
  <c r="D162" i="40"/>
  <c r="H24" i="40"/>
  <c r="F162" i="40"/>
  <c r="H44" i="40"/>
  <c r="D163" i="40"/>
  <c r="F25" i="40"/>
  <c r="F163" i="40"/>
  <c r="F45" i="40"/>
  <c r="D164" i="40"/>
  <c r="G25" i="40"/>
  <c r="F164" i="40"/>
  <c r="G45" i="40"/>
  <c r="D165" i="40"/>
  <c r="H25" i="40"/>
  <c r="F165" i="40"/>
  <c r="H45" i="40"/>
  <c r="D166" i="40"/>
  <c r="F26" i="40"/>
  <c r="F166" i="40"/>
  <c r="F46" i="40"/>
  <c r="D167" i="40"/>
  <c r="G26" i="40"/>
  <c r="F167" i="40"/>
  <c r="G46" i="40"/>
  <c r="D168" i="40"/>
  <c r="H26" i="40"/>
  <c r="F168" i="40"/>
  <c r="H46" i="40"/>
  <c r="D169" i="40"/>
  <c r="F27" i="40"/>
  <c r="F169" i="40"/>
  <c r="F47" i="40"/>
  <c r="D170" i="40"/>
  <c r="G27" i="40"/>
  <c r="F170" i="40"/>
  <c r="G47" i="40"/>
  <c r="D171" i="40"/>
  <c r="H27" i="40"/>
  <c r="F171" i="40"/>
  <c r="H47" i="40"/>
  <c r="D172" i="40"/>
  <c r="F28" i="40"/>
  <c r="F172" i="40"/>
  <c r="F48" i="40"/>
  <c r="D173" i="40"/>
  <c r="G28" i="40"/>
  <c r="F173" i="40"/>
  <c r="G48" i="40"/>
  <c r="D174" i="40"/>
  <c r="H28" i="40"/>
  <c r="F174" i="40"/>
  <c r="H48" i="40"/>
  <c r="D175" i="40"/>
  <c r="F29" i="40"/>
  <c r="F175" i="40"/>
  <c r="F49" i="40"/>
  <c r="D176" i="40"/>
  <c r="G29" i="40"/>
  <c r="F176" i="40"/>
  <c r="G49" i="40"/>
  <c r="D177" i="40"/>
  <c r="H29" i="40"/>
  <c r="F177" i="40"/>
  <c r="H49" i="40"/>
  <c r="F178" i="40"/>
  <c r="F50" i="40"/>
  <c r="F179" i="40"/>
  <c r="G50" i="40"/>
  <c r="F180" i="40"/>
  <c r="H50" i="40"/>
  <c r="F181" i="40"/>
  <c r="F51" i="40"/>
  <c r="F182" i="40"/>
  <c r="G51" i="40"/>
  <c r="F183" i="40"/>
  <c r="H51" i="40"/>
  <c r="F184" i="40"/>
  <c r="F52" i="40"/>
  <c r="F185" i="40"/>
  <c r="G52" i="40"/>
  <c r="F186" i="40"/>
  <c r="H52" i="40"/>
  <c r="F187" i="40"/>
  <c r="F53" i="40"/>
  <c r="F188" i="40"/>
  <c r="G53" i="40"/>
  <c r="F189" i="40"/>
  <c r="H53" i="40"/>
  <c r="F191" i="40"/>
  <c r="G54" i="40"/>
  <c r="F192" i="40"/>
  <c r="H54" i="40"/>
  <c r="F193" i="40"/>
  <c r="F55" i="40"/>
  <c r="F194" i="40"/>
  <c r="G55" i="40"/>
  <c r="F195" i="40"/>
  <c r="H55" i="40"/>
  <c r="F196" i="40"/>
  <c r="F56" i="40"/>
  <c r="F197" i="40"/>
  <c r="G56" i="40"/>
  <c r="F198" i="40"/>
  <c r="H56" i="40"/>
  <c r="F199" i="40"/>
  <c r="F57" i="40"/>
  <c r="F200" i="40"/>
  <c r="G57" i="40"/>
  <c r="F201" i="40"/>
  <c r="H57" i="40"/>
  <c r="F202" i="40"/>
  <c r="F58" i="40"/>
  <c r="F203" i="40"/>
  <c r="G58" i="40"/>
  <c r="F204" i="40"/>
  <c r="H58" i="40"/>
  <c r="F205" i="40"/>
  <c r="F59" i="40"/>
  <c r="F206" i="40"/>
  <c r="G59" i="40"/>
  <c r="F207" i="40"/>
  <c r="H59" i="40"/>
  <c r="C212" i="40"/>
  <c r="I10" i="40"/>
  <c r="D212" i="40"/>
  <c r="I15" i="40"/>
  <c r="E212" i="40"/>
  <c r="I30" i="40"/>
  <c r="F212" i="40"/>
  <c r="I35" i="40"/>
  <c r="G212" i="40"/>
  <c r="I60" i="40"/>
  <c r="C213" i="40"/>
  <c r="J10" i="40"/>
  <c r="D213" i="40"/>
  <c r="J15" i="40"/>
  <c r="E213" i="40"/>
  <c r="J30" i="40"/>
  <c r="F213" i="40"/>
  <c r="J35" i="40"/>
  <c r="G213" i="40"/>
  <c r="J60" i="40"/>
  <c r="C214" i="40"/>
  <c r="K10" i="40"/>
  <c r="D214" i="40"/>
  <c r="K15" i="40"/>
  <c r="E214" i="40"/>
  <c r="K30" i="40"/>
  <c r="F214" i="40"/>
  <c r="K35" i="40"/>
  <c r="C215" i="40"/>
  <c r="I11" i="40"/>
  <c r="D215" i="40"/>
  <c r="I16" i="40"/>
  <c r="E215" i="40"/>
  <c r="I31" i="40"/>
  <c r="F215" i="40"/>
  <c r="I36" i="40"/>
  <c r="G215" i="40"/>
  <c r="I61" i="40"/>
  <c r="C216" i="40"/>
  <c r="J11" i="40"/>
  <c r="D216" i="40"/>
  <c r="J16" i="40"/>
  <c r="E216" i="40"/>
  <c r="J31" i="40"/>
  <c r="F216" i="40"/>
  <c r="J36" i="40"/>
  <c r="G216" i="40"/>
  <c r="J61" i="40"/>
  <c r="C217" i="40"/>
  <c r="K11" i="40"/>
  <c r="D217" i="40"/>
  <c r="K16" i="40"/>
  <c r="E217" i="40"/>
  <c r="K31" i="40"/>
  <c r="F217" i="40"/>
  <c r="K36" i="40"/>
  <c r="G217" i="40"/>
  <c r="K61" i="40"/>
  <c r="C218" i="40"/>
  <c r="I12" i="40"/>
  <c r="D218" i="40"/>
  <c r="I17" i="40"/>
  <c r="E218" i="40"/>
  <c r="I32" i="40"/>
  <c r="F218" i="40"/>
  <c r="I37" i="40"/>
  <c r="G218" i="40"/>
  <c r="I62" i="40"/>
  <c r="C219" i="40"/>
  <c r="J12" i="40"/>
  <c r="D219" i="40"/>
  <c r="J17" i="40"/>
  <c r="E219" i="40"/>
  <c r="J32" i="40"/>
  <c r="F219" i="40"/>
  <c r="J37" i="40"/>
  <c r="G219" i="40"/>
  <c r="J62" i="40"/>
  <c r="C220" i="40"/>
  <c r="K12" i="40"/>
  <c r="D220" i="40"/>
  <c r="K17" i="40"/>
  <c r="E220" i="40"/>
  <c r="K32" i="40"/>
  <c r="F220" i="40"/>
  <c r="K37" i="40"/>
  <c r="G220" i="40"/>
  <c r="K62" i="40"/>
  <c r="C221" i="40"/>
  <c r="I13" i="40"/>
  <c r="D221" i="40"/>
  <c r="I18" i="40"/>
  <c r="E221" i="40"/>
  <c r="I33" i="40"/>
  <c r="F221" i="40"/>
  <c r="I38" i="40"/>
  <c r="G221" i="40"/>
  <c r="I63" i="40"/>
  <c r="C222" i="40"/>
  <c r="J13" i="40"/>
  <c r="D222" i="40"/>
  <c r="J18" i="40"/>
  <c r="E222" i="40"/>
  <c r="J33" i="40"/>
  <c r="F222" i="40"/>
  <c r="J38" i="40"/>
  <c r="G222" i="40"/>
  <c r="J63" i="40"/>
  <c r="C223" i="40"/>
  <c r="K13" i="40"/>
  <c r="D223" i="40"/>
  <c r="K18" i="40"/>
  <c r="E223" i="40"/>
  <c r="K33" i="40"/>
  <c r="F223" i="40"/>
  <c r="K38" i="40"/>
  <c r="G223" i="40"/>
  <c r="K63" i="40"/>
  <c r="C224" i="40"/>
  <c r="I14" i="40"/>
  <c r="D224" i="40"/>
  <c r="I19" i="40"/>
  <c r="E224" i="40"/>
  <c r="I34" i="40"/>
  <c r="F224" i="40"/>
  <c r="I39" i="40"/>
  <c r="G224" i="40"/>
  <c r="I64" i="40"/>
  <c r="C225" i="40"/>
  <c r="J14" i="40"/>
  <c r="D225" i="40"/>
  <c r="J19" i="40"/>
  <c r="E225" i="40"/>
  <c r="J34" i="40"/>
  <c r="F225" i="40"/>
  <c r="J39" i="40"/>
  <c r="G225" i="40"/>
  <c r="J64" i="40"/>
  <c r="C226" i="40"/>
  <c r="K14" i="40"/>
  <c r="D226" i="40"/>
  <c r="K19" i="40"/>
  <c r="E226" i="40"/>
  <c r="K34" i="40"/>
  <c r="F226" i="40"/>
  <c r="K39" i="40"/>
  <c r="G226" i="40"/>
  <c r="K64" i="40"/>
  <c r="D227" i="40"/>
  <c r="I20" i="40"/>
  <c r="F227" i="40"/>
  <c r="I40" i="40"/>
  <c r="D228" i="40"/>
  <c r="J20" i="40"/>
  <c r="F228" i="40"/>
  <c r="J40" i="40"/>
  <c r="D229" i="40"/>
  <c r="K20" i="40"/>
  <c r="F229" i="40"/>
  <c r="K40" i="40"/>
  <c r="D230" i="40"/>
  <c r="I21" i="40"/>
  <c r="F230" i="40"/>
  <c r="I41" i="40"/>
  <c r="D231" i="40"/>
  <c r="J21" i="40"/>
  <c r="F231" i="40"/>
  <c r="J41" i="40"/>
  <c r="D232" i="40"/>
  <c r="K21" i="40"/>
  <c r="F232" i="40"/>
  <c r="K41" i="40"/>
  <c r="D233" i="40"/>
  <c r="I22" i="40"/>
  <c r="F233" i="40"/>
  <c r="I42" i="40"/>
  <c r="D234" i="40"/>
  <c r="J22" i="40"/>
  <c r="F234" i="40"/>
  <c r="J42" i="40"/>
  <c r="D235" i="40"/>
  <c r="K22" i="40"/>
  <c r="F235" i="40"/>
  <c r="K42" i="40"/>
  <c r="D236" i="40"/>
  <c r="I23" i="40"/>
  <c r="F236" i="40"/>
  <c r="I43" i="40"/>
  <c r="D237" i="40"/>
  <c r="J23" i="40"/>
  <c r="F237" i="40"/>
  <c r="J43" i="40"/>
  <c r="D238" i="40"/>
  <c r="K23" i="40"/>
  <c r="F238" i="40"/>
  <c r="K43" i="40"/>
  <c r="D239" i="40"/>
  <c r="I24" i="40"/>
  <c r="F239" i="40"/>
  <c r="I44" i="40"/>
  <c r="D240" i="40"/>
  <c r="J24" i="40"/>
  <c r="F240" i="40"/>
  <c r="J44" i="40"/>
  <c r="D241" i="40"/>
  <c r="K24" i="40"/>
  <c r="F241" i="40"/>
  <c r="K44" i="40"/>
  <c r="D242" i="40"/>
  <c r="I25" i="40"/>
  <c r="F242" i="40"/>
  <c r="I45" i="40"/>
  <c r="D243" i="40"/>
  <c r="J25" i="40"/>
  <c r="F243" i="40"/>
  <c r="J45" i="40"/>
  <c r="D244" i="40"/>
  <c r="K25" i="40"/>
  <c r="F244" i="40"/>
  <c r="K45" i="40"/>
  <c r="D245" i="40"/>
  <c r="I26" i="40"/>
  <c r="F245" i="40"/>
  <c r="I46" i="40"/>
  <c r="D246" i="40"/>
  <c r="J26" i="40"/>
  <c r="F246" i="40"/>
  <c r="J46" i="40"/>
  <c r="D247" i="40"/>
  <c r="K26" i="40"/>
  <c r="F247" i="40"/>
  <c r="K46" i="40"/>
  <c r="D248" i="40"/>
  <c r="I27" i="40"/>
  <c r="F248" i="40"/>
  <c r="I47" i="40"/>
  <c r="D249" i="40"/>
  <c r="J27" i="40"/>
  <c r="F249" i="40"/>
  <c r="J47" i="40"/>
  <c r="D250" i="40"/>
  <c r="K27" i="40"/>
  <c r="F250" i="40"/>
  <c r="K47" i="40"/>
  <c r="D251" i="40"/>
  <c r="I28" i="40"/>
  <c r="F251" i="40"/>
  <c r="I48" i="40"/>
  <c r="D252" i="40"/>
  <c r="J28" i="40"/>
  <c r="F252" i="40"/>
  <c r="J48" i="40"/>
  <c r="D253" i="40"/>
  <c r="K28" i="40"/>
  <c r="F253" i="40"/>
  <c r="K48" i="40"/>
  <c r="D254" i="40"/>
  <c r="I29" i="40"/>
  <c r="F254" i="40"/>
  <c r="I49" i="40"/>
  <c r="D255" i="40"/>
  <c r="J29" i="40"/>
  <c r="F255" i="40"/>
  <c r="J49" i="40"/>
  <c r="D256" i="40"/>
  <c r="K29" i="40"/>
  <c r="F256" i="40"/>
  <c r="K49" i="40"/>
  <c r="F257" i="40"/>
  <c r="I50" i="40"/>
  <c r="F258" i="40"/>
  <c r="J50" i="40"/>
  <c r="F259" i="40"/>
  <c r="K50" i="40"/>
  <c r="F260" i="40"/>
  <c r="I51" i="40"/>
  <c r="F261" i="40"/>
  <c r="J51" i="40"/>
  <c r="F262" i="40"/>
  <c r="K51" i="40"/>
  <c r="F263" i="40"/>
  <c r="I52" i="40"/>
  <c r="F264" i="40"/>
  <c r="J52" i="40"/>
  <c r="F265" i="40"/>
  <c r="K52" i="40"/>
  <c r="F266" i="40"/>
  <c r="I53" i="40"/>
  <c r="F267" i="40"/>
  <c r="J53" i="40"/>
  <c r="F268" i="40"/>
  <c r="K53" i="40"/>
  <c r="F269" i="40"/>
  <c r="I54" i="40"/>
  <c r="F270" i="40"/>
  <c r="J54" i="40"/>
  <c r="F271" i="40"/>
  <c r="K54" i="40"/>
  <c r="F272" i="40"/>
  <c r="I55" i="40"/>
  <c r="F273" i="40"/>
  <c r="J55" i="40"/>
  <c r="F274" i="40"/>
  <c r="K55" i="40"/>
  <c r="F275" i="40"/>
  <c r="I56" i="40"/>
  <c r="F276" i="40"/>
  <c r="J56" i="40"/>
  <c r="F277" i="40"/>
  <c r="K56" i="40"/>
  <c r="F278" i="40"/>
  <c r="I57" i="40"/>
  <c r="F279" i="40"/>
  <c r="J57" i="40"/>
  <c r="F280" i="40"/>
  <c r="K57" i="40"/>
  <c r="F281" i="40"/>
  <c r="I58" i="40"/>
  <c r="F282" i="40"/>
  <c r="J58" i="40"/>
  <c r="F283" i="40"/>
  <c r="K58" i="40"/>
  <c r="F284" i="40"/>
  <c r="I59" i="40"/>
  <c r="F285" i="40"/>
  <c r="J59" i="40"/>
  <c r="F286" i="40"/>
  <c r="K59" i="40"/>
  <c r="B287" i="40"/>
  <c r="L10" i="40"/>
  <c r="D2" i="39"/>
  <c r="D4" i="39"/>
  <c r="D5" i="39"/>
  <c r="D6" i="39"/>
  <c r="F6" i="39"/>
  <c r="D82" i="39"/>
  <c r="D19" i="39"/>
  <c r="D241" i="39"/>
  <c r="K24" i="39"/>
  <c r="D242" i="39"/>
  <c r="I25" i="39"/>
  <c r="D247" i="39"/>
  <c r="K26" i="39"/>
  <c r="D248" i="39"/>
  <c r="I27" i="39"/>
  <c r="D253" i="39"/>
  <c r="K28" i="39"/>
  <c r="D254" i="39"/>
  <c r="I29" i="39"/>
  <c r="E133" i="39"/>
  <c r="F30" i="39"/>
  <c r="E135" i="39"/>
  <c r="H30" i="39"/>
  <c r="E143" i="39"/>
  <c r="G33" i="39"/>
  <c r="E223" i="39"/>
  <c r="K33" i="39"/>
  <c r="F149" i="39"/>
  <c r="G40" i="39"/>
  <c r="F151" i="39"/>
  <c r="F41" i="39"/>
  <c r="F153" i="39"/>
  <c r="H41" i="39"/>
  <c r="F155" i="39"/>
  <c r="G42" i="39"/>
  <c r="F157" i="39"/>
  <c r="F43" i="39"/>
  <c r="F159" i="39"/>
  <c r="H43" i="39"/>
  <c r="F161" i="39"/>
  <c r="G44" i="39"/>
  <c r="F164" i="39"/>
  <c r="G45" i="39"/>
  <c r="F170" i="39"/>
  <c r="G47" i="39"/>
  <c r="F176" i="39"/>
  <c r="G49" i="39"/>
  <c r="F185" i="39"/>
  <c r="G52" i="39"/>
  <c r="F263" i="39"/>
  <c r="I52" i="39"/>
  <c r="F269" i="39"/>
  <c r="I54" i="39"/>
  <c r="F197" i="39"/>
  <c r="G56" i="39"/>
  <c r="F277" i="39"/>
  <c r="K56" i="39"/>
  <c r="F283" i="39"/>
  <c r="K58" i="39"/>
  <c r="G71" i="39"/>
  <c r="E60" i="39"/>
  <c r="G133" i="39"/>
  <c r="F60" i="39"/>
  <c r="G135" i="39"/>
  <c r="H60" i="39"/>
  <c r="G213" i="39"/>
  <c r="J60" i="39"/>
  <c r="G137" i="39"/>
  <c r="G61" i="39"/>
  <c r="G217" i="39"/>
  <c r="K61" i="39"/>
  <c r="G141" i="39"/>
  <c r="H62" i="39"/>
  <c r="C69" i="39"/>
  <c r="C10" i="39"/>
  <c r="D69" i="39"/>
  <c r="C15" i="39"/>
  <c r="E69" i="39"/>
  <c r="C30" i="39"/>
  <c r="F69" i="39"/>
  <c r="C35" i="39"/>
  <c r="G69" i="39"/>
  <c r="C60" i="39"/>
  <c r="C70" i="39"/>
  <c r="D10" i="39"/>
  <c r="D70" i="39"/>
  <c r="D15" i="39"/>
  <c r="E70" i="39"/>
  <c r="D30" i="39"/>
  <c r="F70" i="39"/>
  <c r="D35" i="39"/>
  <c r="G70" i="39"/>
  <c r="D60" i="39"/>
  <c r="C71" i="39"/>
  <c r="E10" i="39"/>
  <c r="D71" i="39"/>
  <c r="E15" i="39"/>
  <c r="E71" i="39"/>
  <c r="E30" i="39"/>
  <c r="F71" i="39"/>
  <c r="E35" i="39"/>
  <c r="C72" i="39"/>
  <c r="C11" i="39"/>
  <c r="D72" i="39"/>
  <c r="C16" i="39"/>
  <c r="E72" i="39"/>
  <c r="C31" i="39"/>
  <c r="F72" i="39"/>
  <c r="C36" i="39"/>
  <c r="G72" i="39"/>
  <c r="C61" i="39"/>
  <c r="C73" i="39"/>
  <c r="D11" i="39"/>
  <c r="D73" i="39"/>
  <c r="D16" i="39"/>
  <c r="E73" i="39"/>
  <c r="D31" i="39"/>
  <c r="F73" i="39"/>
  <c r="D36" i="39"/>
  <c r="G73" i="39"/>
  <c r="D61" i="39"/>
  <c r="C74" i="39"/>
  <c r="E11" i="39"/>
  <c r="D74" i="39"/>
  <c r="E16" i="39"/>
  <c r="E74" i="39"/>
  <c r="E31" i="39"/>
  <c r="F74" i="39"/>
  <c r="E36" i="39"/>
  <c r="G74" i="39"/>
  <c r="E61" i="39"/>
  <c r="C75" i="39"/>
  <c r="C12" i="39"/>
  <c r="D75" i="39"/>
  <c r="C17" i="39"/>
  <c r="E75" i="39"/>
  <c r="C32" i="39"/>
  <c r="F75" i="39"/>
  <c r="C37" i="39"/>
  <c r="G75" i="39"/>
  <c r="C62" i="39"/>
  <c r="C76" i="39"/>
  <c r="D12" i="39"/>
  <c r="D76" i="39"/>
  <c r="D17" i="39"/>
  <c r="E76" i="39"/>
  <c r="D32" i="39"/>
  <c r="F76" i="39"/>
  <c r="D37" i="39"/>
  <c r="G76" i="39"/>
  <c r="D62" i="39"/>
  <c r="C77" i="39"/>
  <c r="E12" i="39"/>
  <c r="D77" i="39"/>
  <c r="E17" i="39"/>
  <c r="E77" i="39"/>
  <c r="E32" i="39"/>
  <c r="F77" i="39"/>
  <c r="E37" i="39"/>
  <c r="G77" i="39"/>
  <c r="E62" i="39"/>
  <c r="C78" i="39"/>
  <c r="C13" i="39"/>
  <c r="D78" i="39"/>
  <c r="C18" i="39"/>
  <c r="E78" i="39"/>
  <c r="C33" i="39"/>
  <c r="F78" i="39"/>
  <c r="C38" i="39"/>
  <c r="G78" i="39"/>
  <c r="C63" i="39"/>
  <c r="C79" i="39"/>
  <c r="D13" i="39"/>
  <c r="D79" i="39"/>
  <c r="D18" i="39"/>
  <c r="E79" i="39"/>
  <c r="D33" i="39"/>
  <c r="F79" i="39"/>
  <c r="D38" i="39"/>
  <c r="G79" i="39"/>
  <c r="D63" i="39"/>
  <c r="C80" i="39"/>
  <c r="E13" i="39"/>
  <c r="D80" i="39"/>
  <c r="E18" i="39"/>
  <c r="E80" i="39"/>
  <c r="E33" i="39"/>
  <c r="F80" i="39"/>
  <c r="E38" i="39"/>
  <c r="G80" i="39"/>
  <c r="E63" i="39"/>
  <c r="D81" i="39"/>
  <c r="C19" i="39"/>
  <c r="F81" i="39"/>
  <c r="C39" i="39"/>
  <c r="F82" i="39"/>
  <c r="D39" i="39"/>
  <c r="D83" i="39"/>
  <c r="E19" i="39"/>
  <c r="F83" i="39"/>
  <c r="E39" i="39"/>
  <c r="D84" i="39"/>
  <c r="C20" i="39"/>
  <c r="F84" i="39"/>
  <c r="C40" i="39"/>
  <c r="D85" i="39"/>
  <c r="D20" i="39"/>
  <c r="F85" i="39"/>
  <c r="D40" i="39"/>
  <c r="D86" i="39"/>
  <c r="E20" i="39"/>
  <c r="F86" i="39"/>
  <c r="E40" i="39"/>
  <c r="D87" i="39"/>
  <c r="C21" i="39"/>
  <c r="F87" i="39"/>
  <c r="C41" i="39"/>
  <c r="D88" i="39"/>
  <c r="D21" i="39"/>
  <c r="F88" i="39"/>
  <c r="D41" i="39"/>
  <c r="D89" i="39"/>
  <c r="E21" i="39"/>
  <c r="F89" i="39"/>
  <c r="E41" i="39"/>
  <c r="D90" i="39"/>
  <c r="C22" i="39"/>
  <c r="F90" i="39"/>
  <c r="C42" i="39"/>
  <c r="D91" i="39"/>
  <c r="D22" i="39"/>
  <c r="F91" i="39"/>
  <c r="D42" i="39"/>
  <c r="D92" i="39"/>
  <c r="E22" i="39"/>
  <c r="F92" i="39"/>
  <c r="E42" i="39"/>
  <c r="F93" i="39"/>
  <c r="C43" i="39"/>
  <c r="F94" i="39"/>
  <c r="D43" i="39"/>
  <c r="F95" i="39"/>
  <c r="E43" i="39"/>
  <c r="F96" i="39"/>
  <c r="C44" i="39"/>
  <c r="F97" i="39"/>
  <c r="D44" i="39"/>
  <c r="F98" i="39"/>
  <c r="E44" i="39"/>
  <c r="F99" i="39"/>
  <c r="F100" i="39"/>
  <c r="F101" i="39"/>
  <c r="F102" i="39"/>
  <c r="F103" i="39"/>
  <c r="F104" i="39"/>
  <c r="F105" i="39"/>
  <c r="F106" i="39"/>
  <c r="F107" i="39"/>
  <c r="F108" i="39"/>
  <c r="F109" i="39"/>
  <c r="F110" i="39"/>
  <c r="F111" i="39"/>
  <c r="F112" i="39"/>
  <c r="F113" i="39"/>
  <c r="F114" i="39"/>
  <c r="F115" i="39"/>
  <c r="F116" i="39"/>
  <c r="F117" i="39"/>
  <c r="F118" i="39"/>
  <c r="F119" i="39"/>
  <c r="F120" i="39"/>
  <c r="F121" i="39"/>
  <c r="F122" i="39"/>
  <c r="F123" i="39"/>
  <c r="F124" i="39"/>
  <c r="F125" i="39"/>
  <c r="F126" i="39"/>
  <c r="F127" i="39"/>
  <c r="F128" i="39"/>
  <c r="C133" i="39"/>
  <c r="F10" i="39"/>
  <c r="D133" i="39"/>
  <c r="F15" i="39"/>
  <c r="F133" i="39"/>
  <c r="F35" i="39"/>
  <c r="C134" i="39"/>
  <c r="G10" i="39"/>
  <c r="D134" i="39"/>
  <c r="G15" i="39"/>
  <c r="E134" i="39"/>
  <c r="G30" i="39"/>
  <c r="F134" i="39"/>
  <c r="G35" i="39"/>
  <c r="G134" i="39"/>
  <c r="G60" i="39"/>
  <c r="C135" i="39"/>
  <c r="H10" i="39"/>
  <c r="D135" i="39"/>
  <c r="H15" i="39"/>
  <c r="F135" i="39"/>
  <c r="H35" i="39"/>
  <c r="C136" i="39"/>
  <c r="F11" i="39"/>
  <c r="D136" i="39"/>
  <c r="F16" i="39"/>
  <c r="E136" i="39"/>
  <c r="F31" i="39"/>
  <c r="F136" i="39"/>
  <c r="F36" i="39"/>
  <c r="G136" i="39"/>
  <c r="F61" i="39"/>
  <c r="C137" i="39"/>
  <c r="G11" i="39"/>
  <c r="D137" i="39"/>
  <c r="G16" i="39"/>
  <c r="E137" i="39"/>
  <c r="G31" i="39"/>
  <c r="F137" i="39"/>
  <c r="G36" i="39"/>
  <c r="C138" i="39"/>
  <c r="H11" i="39"/>
  <c r="D138" i="39"/>
  <c r="H16" i="39"/>
  <c r="E138" i="39"/>
  <c r="H31" i="39"/>
  <c r="F138" i="39"/>
  <c r="H36" i="39"/>
  <c r="G138" i="39"/>
  <c r="H61" i="39"/>
  <c r="C139" i="39"/>
  <c r="F12" i="39"/>
  <c r="D139" i="39"/>
  <c r="F17" i="39"/>
  <c r="E139" i="39"/>
  <c r="F32" i="39"/>
  <c r="F139" i="39"/>
  <c r="F37" i="39"/>
  <c r="G139" i="39"/>
  <c r="F62" i="39"/>
  <c r="C140" i="39"/>
  <c r="G12" i="39"/>
  <c r="D140" i="39"/>
  <c r="G17" i="39"/>
  <c r="E140" i="39"/>
  <c r="G32" i="39"/>
  <c r="F140" i="39"/>
  <c r="G37" i="39"/>
  <c r="G140" i="39"/>
  <c r="G62" i="39"/>
  <c r="C141" i="39"/>
  <c r="H12" i="39"/>
  <c r="D141" i="39"/>
  <c r="H17" i="39"/>
  <c r="E141" i="39"/>
  <c r="H32" i="39"/>
  <c r="F141" i="39"/>
  <c r="H37" i="39"/>
  <c r="C142" i="39"/>
  <c r="F13" i="39"/>
  <c r="D142" i="39"/>
  <c r="F18" i="39"/>
  <c r="E142" i="39"/>
  <c r="F33" i="39"/>
  <c r="F142" i="39"/>
  <c r="F38" i="39"/>
  <c r="G142" i="39"/>
  <c r="F63" i="39"/>
  <c r="C143" i="39"/>
  <c r="G13" i="39"/>
  <c r="D143" i="39"/>
  <c r="G18" i="39"/>
  <c r="F143" i="39"/>
  <c r="G38" i="39"/>
  <c r="G143" i="39"/>
  <c r="G63" i="39"/>
  <c r="C144" i="39"/>
  <c r="H13" i="39"/>
  <c r="D144" i="39"/>
  <c r="H18" i="39"/>
  <c r="E144" i="39"/>
  <c r="H33" i="39"/>
  <c r="F144" i="39"/>
  <c r="H38" i="39"/>
  <c r="G144" i="39"/>
  <c r="H63" i="39"/>
  <c r="C145" i="39"/>
  <c r="F14" i="39"/>
  <c r="D145" i="39"/>
  <c r="F19" i="39"/>
  <c r="E145" i="39"/>
  <c r="F34" i="39"/>
  <c r="F145" i="39"/>
  <c r="F39" i="39"/>
  <c r="G145" i="39"/>
  <c r="F64" i="39"/>
  <c r="C146" i="39"/>
  <c r="G14" i="39"/>
  <c r="D146" i="39"/>
  <c r="G19" i="39"/>
  <c r="E146" i="39"/>
  <c r="G34" i="39"/>
  <c r="F146" i="39"/>
  <c r="G39" i="39"/>
  <c r="G146" i="39"/>
  <c r="G64" i="39"/>
  <c r="C147" i="39"/>
  <c r="H14" i="39"/>
  <c r="D147" i="39"/>
  <c r="H19" i="39"/>
  <c r="E147" i="39"/>
  <c r="H34" i="39"/>
  <c r="F147" i="39"/>
  <c r="H39" i="39"/>
  <c r="G147" i="39"/>
  <c r="H64" i="39"/>
  <c r="D148" i="39"/>
  <c r="F20" i="39"/>
  <c r="F148" i="39"/>
  <c r="F40" i="39"/>
  <c r="D149" i="39"/>
  <c r="G20" i="39"/>
  <c r="D150" i="39"/>
  <c r="H20" i="39"/>
  <c r="F150" i="39"/>
  <c r="H40" i="39"/>
  <c r="D151" i="39"/>
  <c r="F21" i="39"/>
  <c r="D152" i="39"/>
  <c r="G21" i="39"/>
  <c r="F152" i="39"/>
  <c r="G41" i="39"/>
  <c r="D153" i="39"/>
  <c r="H21" i="39"/>
  <c r="D154" i="39"/>
  <c r="F22" i="39"/>
  <c r="F154" i="39"/>
  <c r="F42" i="39"/>
  <c r="D155" i="39"/>
  <c r="G22" i="39"/>
  <c r="D156" i="39"/>
  <c r="H22" i="39"/>
  <c r="F156" i="39"/>
  <c r="H42" i="39"/>
  <c r="D157" i="39"/>
  <c r="F23" i="39"/>
  <c r="D158" i="39"/>
  <c r="G23" i="39"/>
  <c r="F158" i="39"/>
  <c r="G43" i="39"/>
  <c r="D159" i="39"/>
  <c r="H23" i="39"/>
  <c r="D160" i="39"/>
  <c r="F24" i="39"/>
  <c r="F160" i="39"/>
  <c r="F44" i="39"/>
  <c r="D161" i="39"/>
  <c r="G24" i="39"/>
  <c r="D162" i="39"/>
  <c r="H24" i="39"/>
  <c r="F162" i="39"/>
  <c r="H44" i="39"/>
  <c r="D163" i="39"/>
  <c r="F25" i="39"/>
  <c r="F163" i="39"/>
  <c r="F45" i="39"/>
  <c r="D164" i="39"/>
  <c r="G25" i="39"/>
  <c r="D165" i="39"/>
  <c r="H25" i="39"/>
  <c r="F165" i="39"/>
  <c r="H45" i="39"/>
  <c r="D166" i="39"/>
  <c r="F26" i="39"/>
  <c r="F166" i="39"/>
  <c r="F46" i="39"/>
  <c r="D167" i="39"/>
  <c r="G26" i="39"/>
  <c r="F167" i="39"/>
  <c r="G46" i="39"/>
  <c r="D168" i="39"/>
  <c r="H26" i="39"/>
  <c r="F168" i="39"/>
  <c r="H46" i="39"/>
  <c r="D169" i="39"/>
  <c r="F27" i="39"/>
  <c r="F169" i="39"/>
  <c r="F47" i="39"/>
  <c r="D170" i="39"/>
  <c r="G27" i="39"/>
  <c r="D171" i="39"/>
  <c r="H27" i="39"/>
  <c r="F171" i="39"/>
  <c r="H47" i="39"/>
  <c r="D172" i="39"/>
  <c r="F28" i="39"/>
  <c r="F172" i="39"/>
  <c r="F48" i="39"/>
  <c r="D173" i="39"/>
  <c r="G28" i="39"/>
  <c r="F173" i="39"/>
  <c r="G48" i="39"/>
  <c r="D174" i="39"/>
  <c r="H28" i="39"/>
  <c r="F174" i="39"/>
  <c r="H48" i="39"/>
  <c r="D175" i="39"/>
  <c r="F29" i="39"/>
  <c r="F175" i="39"/>
  <c r="F49" i="39"/>
  <c r="D176" i="39"/>
  <c r="G29" i="39"/>
  <c r="D177" i="39"/>
  <c r="H29" i="39"/>
  <c r="F177" i="39"/>
  <c r="H49" i="39"/>
  <c r="F178" i="39"/>
  <c r="F50" i="39"/>
  <c r="F179" i="39"/>
  <c r="G50" i="39"/>
  <c r="F180" i="39"/>
  <c r="H50" i="39"/>
  <c r="F181" i="39"/>
  <c r="F51" i="39"/>
  <c r="F182" i="39"/>
  <c r="G51" i="39"/>
  <c r="F183" i="39"/>
  <c r="H51" i="39"/>
  <c r="F184" i="39"/>
  <c r="F52" i="39"/>
  <c r="F186" i="39"/>
  <c r="H52" i="39"/>
  <c r="F187" i="39"/>
  <c r="F53" i="39"/>
  <c r="F188" i="39"/>
  <c r="G53" i="39"/>
  <c r="F189" i="39"/>
  <c r="H53" i="39"/>
  <c r="F190" i="39"/>
  <c r="F54" i="39"/>
  <c r="F191" i="39"/>
  <c r="G54" i="39"/>
  <c r="F192" i="39"/>
  <c r="H54" i="39"/>
  <c r="F193" i="39"/>
  <c r="F55" i="39"/>
  <c r="F194" i="39"/>
  <c r="G55" i="39"/>
  <c r="F195" i="39"/>
  <c r="H55" i="39"/>
  <c r="F196" i="39"/>
  <c r="F56" i="39"/>
  <c r="F198" i="39"/>
  <c r="H56" i="39"/>
  <c r="F199" i="39"/>
  <c r="F57" i="39"/>
  <c r="F200" i="39"/>
  <c r="G57" i="39"/>
  <c r="F201" i="39"/>
  <c r="H57" i="39"/>
  <c r="F202" i="39"/>
  <c r="F58" i="39"/>
  <c r="F203" i="39"/>
  <c r="G58" i="39"/>
  <c r="F204" i="39"/>
  <c r="H58" i="39"/>
  <c r="F205" i="39"/>
  <c r="F59" i="39"/>
  <c r="F206" i="39"/>
  <c r="G59" i="39"/>
  <c r="F207" i="39"/>
  <c r="H59" i="39"/>
  <c r="C212" i="39"/>
  <c r="I10" i="39"/>
  <c r="D212" i="39"/>
  <c r="I15" i="39"/>
  <c r="E212" i="39"/>
  <c r="I30" i="39"/>
  <c r="F212" i="39"/>
  <c r="I35" i="39"/>
  <c r="G212" i="39"/>
  <c r="I60" i="39"/>
  <c r="C213" i="39"/>
  <c r="J10" i="39"/>
  <c r="D213" i="39"/>
  <c r="J15" i="39"/>
  <c r="E213" i="39"/>
  <c r="J30" i="39"/>
  <c r="F213" i="39"/>
  <c r="J35" i="39"/>
  <c r="C214" i="39"/>
  <c r="K10" i="39"/>
  <c r="D214" i="39"/>
  <c r="K15" i="39"/>
  <c r="E214" i="39"/>
  <c r="K30" i="39"/>
  <c r="F214" i="39"/>
  <c r="K35" i="39"/>
  <c r="G214" i="39"/>
  <c r="K60" i="39"/>
  <c r="C215" i="39"/>
  <c r="I11" i="39"/>
  <c r="D215" i="39"/>
  <c r="I16" i="39"/>
  <c r="E215" i="39"/>
  <c r="I31" i="39"/>
  <c r="F215" i="39"/>
  <c r="I36" i="39"/>
  <c r="G215" i="39"/>
  <c r="I61" i="39"/>
  <c r="C216" i="39"/>
  <c r="J11" i="39"/>
  <c r="D216" i="39"/>
  <c r="J16" i="39"/>
  <c r="E216" i="39"/>
  <c r="J31" i="39"/>
  <c r="F216" i="39"/>
  <c r="J36" i="39"/>
  <c r="G216" i="39"/>
  <c r="J61" i="39"/>
  <c r="C217" i="39"/>
  <c r="K11" i="39"/>
  <c r="D217" i="39"/>
  <c r="K16" i="39"/>
  <c r="E217" i="39"/>
  <c r="K31" i="39"/>
  <c r="F217" i="39"/>
  <c r="K36" i="39"/>
  <c r="C218" i="39"/>
  <c r="I12" i="39"/>
  <c r="D218" i="39"/>
  <c r="I17" i="39"/>
  <c r="E218" i="39"/>
  <c r="I32" i="39"/>
  <c r="F218" i="39"/>
  <c r="I37" i="39"/>
  <c r="G218" i="39"/>
  <c r="I62" i="39"/>
  <c r="C219" i="39"/>
  <c r="J12" i="39"/>
  <c r="D219" i="39"/>
  <c r="J17" i="39"/>
  <c r="E219" i="39"/>
  <c r="J32" i="39"/>
  <c r="F219" i="39"/>
  <c r="J37" i="39"/>
  <c r="G219" i="39"/>
  <c r="J62" i="39"/>
  <c r="C220" i="39"/>
  <c r="K12" i="39"/>
  <c r="D220" i="39"/>
  <c r="K17" i="39"/>
  <c r="E220" i="39"/>
  <c r="K32" i="39"/>
  <c r="F220" i="39"/>
  <c r="K37" i="39"/>
  <c r="G220" i="39"/>
  <c r="K62" i="39"/>
  <c r="C221" i="39"/>
  <c r="I13" i="39"/>
  <c r="D221" i="39"/>
  <c r="I18" i="39"/>
  <c r="E221" i="39"/>
  <c r="I33" i="39"/>
  <c r="F221" i="39"/>
  <c r="I38" i="39"/>
  <c r="G221" i="39"/>
  <c r="I63" i="39"/>
  <c r="C222" i="39"/>
  <c r="J13" i="39"/>
  <c r="D222" i="39"/>
  <c r="J18" i="39"/>
  <c r="E222" i="39"/>
  <c r="J33" i="39"/>
  <c r="F222" i="39"/>
  <c r="J38" i="39"/>
  <c r="G222" i="39"/>
  <c r="J63" i="39"/>
  <c r="C223" i="39"/>
  <c r="K13" i="39"/>
  <c r="D223" i="39"/>
  <c r="K18" i="39"/>
  <c r="F223" i="39"/>
  <c r="K38" i="39"/>
  <c r="G223" i="39"/>
  <c r="K63" i="39"/>
  <c r="C224" i="39"/>
  <c r="I14" i="39"/>
  <c r="D224" i="39"/>
  <c r="I19" i="39"/>
  <c r="E224" i="39"/>
  <c r="I34" i="39"/>
  <c r="F224" i="39"/>
  <c r="I39" i="39"/>
  <c r="G224" i="39"/>
  <c r="I64" i="39"/>
  <c r="C225" i="39"/>
  <c r="J14" i="39"/>
  <c r="D225" i="39"/>
  <c r="J19" i="39"/>
  <c r="E225" i="39"/>
  <c r="J34" i="39"/>
  <c r="F225" i="39"/>
  <c r="J39" i="39"/>
  <c r="G225" i="39"/>
  <c r="J64" i="39"/>
  <c r="C226" i="39"/>
  <c r="K14" i="39"/>
  <c r="D226" i="39"/>
  <c r="K19" i="39"/>
  <c r="E226" i="39"/>
  <c r="K34" i="39"/>
  <c r="F226" i="39"/>
  <c r="K39" i="39"/>
  <c r="G226" i="39"/>
  <c r="K64" i="39"/>
  <c r="D227" i="39"/>
  <c r="I20" i="39"/>
  <c r="F227" i="39"/>
  <c r="I40" i="39"/>
  <c r="D228" i="39"/>
  <c r="J20" i="39"/>
  <c r="F228" i="39"/>
  <c r="J40" i="39"/>
  <c r="D229" i="39"/>
  <c r="K20" i="39"/>
  <c r="F229" i="39"/>
  <c r="K40" i="39"/>
  <c r="D230" i="39"/>
  <c r="I21" i="39"/>
  <c r="F230" i="39"/>
  <c r="I41" i="39"/>
  <c r="D231" i="39"/>
  <c r="J21" i="39"/>
  <c r="F231" i="39"/>
  <c r="J41" i="39"/>
  <c r="D232" i="39"/>
  <c r="K21" i="39"/>
  <c r="F232" i="39"/>
  <c r="K41" i="39"/>
  <c r="D233" i="39"/>
  <c r="I22" i="39"/>
  <c r="F233" i="39"/>
  <c r="I42" i="39"/>
  <c r="D234" i="39"/>
  <c r="J22" i="39"/>
  <c r="F234" i="39"/>
  <c r="J42" i="39"/>
  <c r="D235" i="39"/>
  <c r="K22" i="39"/>
  <c r="F235" i="39"/>
  <c r="K42" i="39"/>
  <c r="D236" i="39"/>
  <c r="I23" i="39"/>
  <c r="F236" i="39"/>
  <c r="I43" i="39"/>
  <c r="D237" i="39"/>
  <c r="J23" i="39"/>
  <c r="F237" i="39"/>
  <c r="J43" i="39"/>
  <c r="D238" i="39"/>
  <c r="K23" i="39"/>
  <c r="F238" i="39"/>
  <c r="K43" i="39"/>
  <c r="D239" i="39"/>
  <c r="I24" i="39"/>
  <c r="F239" i="39"/>
  <c r="I44" i="39"/>
  <c r="D240" i="39"/>
  <c r="J24" i="39"/>
  <c r="F240" i="39"/>
  <c r="J44" i="39"/>
  <c r="F241" i="39"/>
  <c r="K44" i="39"/>
  <c r="F242" i="39"/>
  <c r="I45" i="39"/>
  <c r="D243" i="39"/>
  <c r="J25" i="39"/>
  <c r="F243" i="39"/>
  <c r="J45" i="39"/>
  <c r="D244" i="39"/>
  <c r="K25" i="39"/>
  <c r="F244" i="39"/>
  <c r="K45" i="39"/>
  <c r="D245" i="39"/>
  <c r="I26" i="39"/>
  <c r="F245" i="39"/>
  <c r="I46" i="39"/>
  <c r="D246" i="39"/>
  <c r="J26" i="39"/>
  <c r="F246" i="39"/>
  <c r="J46" i="39"/>
  <c r="F247" i="39"/>
  <c r="K46" i="39"/>
  <c r="F248" i="39"/>
  <c r="I47" i="39"/>
  <c r="D249" i="39"/>
  <c r="J27" i="39"/>
  <c r="F249" i="39"/>
  <c r="J47" i="39"/>
  <c r="D250" i="39"/>
  <c r="K27" i="39"/>
  <c r="F250" i="39"/>
  <c r="K47" i="39"/>
  <c r="D251" i="39"/>
  <c r="I28" i="39"/>
  <c r="F251" i="39"/>
  <c r="I48" i="39"/>
  <c r="D252" i="39"/>
  <c r="J28" i="39"/>
  <c r="F252" i="39"/>
  <c r="J48" i="39"/>
  <c r="F253" i="39"/>
  <c r="K48" i="39"/>
  <c r="F254" i="39"/>
  <c r="I49" i="39"/>
  <c r="D255" i="39"/>
  <c r="J29" i="39"/>
  <c r="F255" i="39"/>
  <c r="J49" i="39"/>
  <c r="D256" i="39"/>
  <c r="K29" i="39"/>
  <c r="F256" i="39"/>
  <c r="K49" i="39"/>
  <c r="F257" i="39"/>
  <c r="I50" i="39"/>
  <c r="F258" i="39"/>
  <c r="J50" i="39"/>
  <c r="F259" i="39"/>
  <c r="K50" i="39"/>
  <c r="F260" i="39"/>
  <c r="I51" i="39"/>
  <c r="F261" i="39"/>
  <c r="J51" i="39"/>
  <c r="F262" i="39"/>
  <c r="K51" i="39"/>
  <c r="F264" i="39"/>
  <c r="J52" i="39"/>
  <c r="F265" i="39"/>
  <c r="K52" i="39"/>
  <c r="F266" i="39"/>
  <c r="I53" i="39"/>
  <c r="F267" i="39"/>
  <c r="J53" i="39"/>
  <c r="F268" i="39"/>
  <c r="K53" i="39"/>
  <c r="F270" i="39"/>
  <c r="J54" i="39"/>
  <c r="F271" i="39"/>
  <c r="K54" i="39"/>
  <c r="F272" i="39"/>
  <c r="I55" i="39"/>
  <c r="F273" i="39"/>
  <c r="J55" i="39"/>
  <c r="F274" i="39"/>
  <c r="K55" i="39"/>
  <c r="F275" i="39"/>
  <c r="I56" i="39"/>
  <c r="F276" i="39"/>
  <c r="J56" i="39"/>
  <c r="F278" i="39"/>
  <c r="I57" i="39"/>
  <c r="F279" i="39"/>
  <c r="J57" i="39"/>
  <c r="F280" i="39"/>
  <c r="K57" i="39"/>
  <c r="F281" i="39"/>
  <c r="I58" i="39"/>
  <c r="F282" i="39"/>
  <c r="J58" i="39"/>
  <c r="F284" i="39"/>
  <c r="I59" i="39"/>
  <c r="F285" i="39"/>
  <c r="J59" i="39"/>
  <c r="F286" i="39"/>
  <c r="K59" i="39"/>
  <c r="B287" i="39"/>
  <c r="L10" i="39"/>
  <c r="D2" i="38"/>
  <c r="D4" i="38"/>
  <c r="D5" i="38"/>
  <c r="D6" i="38"/>
  <c r="F6" i="38"/>
  <c r="C140" i="38"/>
  <c r="G12" i="38"/>
  <c r="C144" i="38"/>
  <c r="H13" i="38"/>
  <c r="D71" i="38"/>
  <c r="E15" i="38"/>
  <c r="D79" i="38"/>
  <c r="D18" i="38"/>
  <c r="D148" i="38"/>
  <c r="F20" i="38"/>
  <c r="D152" i="38"/>
  <c r="G21" i="38"/>
  <c r="D156" i="38"/>
  <c r="H22" i="38"/>
  <c r="D160" i="38"/>
  <c r="F24" i="38"/>
  <c r="D162" i="38"/>
  <c r="H24" i="38"/>
  <c r="D163" i="38"/>
  <c r="F25" i="38"/>
  <c r="D165" i="38"/>
  <c r="H25" i="38"/>
  <c r="D166" i="38"/>
  <c r="F26" i="38"/>
  <c r="D168" i="38"/>
  <c r="H26" i="38"/>
  <c r="D169" i="38"/>
  <c r="F27" i="38"/>
  <c r="D171" i="38"/>
  <c r="H27" i="38"/>
  <c r="D172" i="38"/>
  <c r="F28" i="38"/>
  <c r="D174" i="38"/>
  <c r="H28" i="38"/>
  <c r="D175" i="38"/>
  <c r="F29" i="38"/>
  <c r="D177" i="38"/>
  <c r="H29" i="38"/>
  <c r="E134" i="38"/>
  <c r="G30" i="38"/>
  <c r="E212" i="38"/>
  <c r="I30" i="38"/>
  <c r="E214" i="38"/>
  <c r="K30" i="38"/>
  <c r="E138" i="38"/>
  <c r="H31" i="38"/>
  <c r="F71" i="38"/>
  <c r="E35" i="38"/>
  <c r="F79" i="38"/>
  <c r="D38" i="38"/>
  <c r="F81" i="38"/>
  <c r="C39" i="38"/>
  <c r="F85" i="38"/>
  <c r="D40" i="38"/>
  <c r="F228" i="38"/>
  <c r="J40" i="38"/>
  <c r="F87" i="38"/>
  <c r="C41" i="38"/>
  <c r="F89" i="38"/>
  <c r="E41" i="38"/>
  <c r="F230" i="38"/>
  <c r="I41" i="38"/>
  <c r="F232" i="38"/>
  <c r="K41" i="38"/>
  <c r="F91" i="38"/>
  <c r="D42" i="38"/>
  <c r="F234" i="38"/>
  <c r="J42" i="38"/>
  <c r="F236" i="38"/>
  <c r="I43" i="38"/>
  <c r="F238" i="38"/>
  <c r="K43" i="38"/>
  <c r="F240" i="38"/>
  <c r="J44" i="38"/>
  <c r="F249" i="38"/>
  <c r="J47" i="38"/>
  <c r="F178" i="38"/>
  <c r="F50" i="38"/>
  <c r="F186" i="38"/>
  <c r="H52" i="38"/>
  <c r="F202" i="38"/>
  <c r="F58" i="38"/>
  <c r="F282" i="38"/>
  <c r="J58" i="38"/>
  <c r="G70" i="38"/>
  <c r="D60" i="38"/>
  <c r="G134" i="38"/>
  <c r="G60" i="38"/>
  <c r="G212" i="38"/>
  <c r="I60" i="38"/>
  <c r="G214" i="38"/>
  <c r="K60" i="38"/>
  <c r="G140" i="38"/>
  <c r="G62" i="38"/>
  <c r="G218" i="38"/>
  <c r="I62" i="38"/>
  <c r="G220" i="38"/>
  <c r="K62" i="38"/>
  <c r="G144" i="38"/>
  <c r="H63" i="38"/>
  <c r="C69" i="38"/>
  <c r="C10" i="38"/>
  <c r="D69" i="38"/>
  <c r="C15" i="38"/>
  <c r="E69" i="38"/>
  <c r="C30" i="38"/>
  <c r="F69" i="38"/>
  <c r="C35" i="38"/>
  <c r="G69" i="38"/>
  <c r="C60" i="38"/>
  <c r="C70" i="38"/>
  <c r="D10" i="38"/>
  <c r="D70" i="38"/>
  <c r="D15" i="38"/>
  <c r="E70" i="38"/>
  <c r="D30" i="38"/>
  <c r="F70" i="38"/>
  <c r="D35" i="38"/>
  <c r="C71" i="38"/>
  <c r="E10" i="38"/>
  <c r="E71" i="38"/>
  <c r="E30" i="38"/>
  <c r="G71" i="38"/>
  <c r="E60" i="38"/>
  <c r="C72" i="38"/>
  <c r="C11" i="38"/>
  <c r="D72" i="38"/>
  <c r="C16" i="38"/>
  <c r="E72" i="38"/>
  <c r="C31" i="38"/>
  <c r="F72" i="38"/>
  <c r="C36" i="38"/>
  <c r="G72" i="38"/>
  <c r="C61" i="38"/>
  <c r="C73" i="38"/>
  <c r="D11" i="38"/>
  <c r="D73" i="38"/>
  <c r="D16" i="38"/>
  <c r="E73" i="38"/>
  <c r="D31" i="38"/>
  <c r="F73" i="38"/>
  <c r="D36" i="38"/>
  <c r="G73" i="38"/>
  <c r="D61" i="38"/>
  <c r="C74" i="38"/>
  <c r="E11" i="38"/>
  <c r="D74" i="38"/>
  <c r="E16" i="38"/>
  <c r="E74" i="38"/>
  <c r="E31" i="38"/>
  <c r="F74" i="38"/>
  <c r="E36" i="38"/>
  <c r="G74" i="38"/>
  <c r="E61" i="38"/>
  <c r="C75" i="38"/>
  <c r="C12" i="38"/>
  <c r="D75" i="38"/>
  <c r="C17" i="38"/>
  <c r="E75" i="38"/>
  <c r="C32" i="38"/>
  <c r="F75" i="38"/>
  <c r="C37" i="38"/>
  <c r="G75" i="38"/>
  <c r="C62" i="38"/>
  <c r="C76" i="38"/>
  <c r="D12" i="38"/>
  <c r="D76" i="38"/>
  <c r="D17" i="38"/>
  <c r="E76" i="38"/>
  <c r="D32" i="38"/>
  <c r="F76" i="38"/>
  <c r="D37" i="38"/>
  <c r="G76" i="38"/>
  <c r="D62" i="38"/>
  <c r="C77" i="38"/>
  <c r="E12" i="38"/>
  <c r="D77" i="38"/>
  <c r="E17" i="38"/>
  <c r="E77" i="38"/>
  <c r="E32" i="38"/>
  <c r="F77" i="38"/>
  <c r="E37" i="38"/>
  <c r="G77" i="38"/>
  <c r="E62" i="38"/>
  <c r="C78" i="38"/>
  <c r="C13" i="38"/>
  <c r="D78" i="38"/>
  <c r="C18" i="38"/>
  <c r="E78" i="38"/>
  <c r="C33" i="38"/>
  <c r="F78" i="38"/>
  <c r="C38" i="38"/>
  <c r="G78" i="38"/>
  <c r="C63" i="38"/>
  <c r="C79" i="38"/>
  <c r="D13" i="38"/>
  <c r="E79" i="38"/>
  <c r="D33" i="38"/>
  <c r="G79" i="38"/>
  <c r="D63" i="38"/>
  <c r="C80" i="38"/>
  <c r="E13" i="38"/>
  <c r="D80" i="38"/>
  <c r="E18" i="38"/>
  <c r="E80" i="38"/>
  <c r="E33" i="38"/>
  <c r="F80" i="38"/>
  <c r="E38" i="38"/>
  <c r="G80" i="38"/>
  <c r="E63" i="38"/>
  <c r="D81" i="38"/>
  <c r="C19" i="38"/>
  <c r="D82" i="38"/>
  <c r="D19" i="38"/>
  <c r="F82" i="38"/>
  <c r="D39" i="38"/>
  <c r="D83" i="38"/>
  <c r="E19" i="38"/>
  <c r="F83" i="38"/>
  <c r="E39" i="38"/>
  <c r="D84" i="38"/>
  <c r="C20" i="38"/>
  <c r="F84" i="38"/>
  <c r="C40" i="38"/>
  <c r="D85" i="38"/>
  <c r="D20" i="38"/>
  <c r="D86" i="38"/>
  <c r="E20" i="38"/>
  <c r="F86" i="38"/>
  <c r="E40" i="38"/>
  <c r="D87" i="38"/>
  <c r="C21" i="38"/>
  <c r="D88" i="38"/>
  <c r="D21" i="38"/>
  <c r="F88" i="38"/>
  <c r="D41" i="38"/>
  <c r="D89" i="38"/>
  <c r="E21" i="38"/>
  <c r="D90" i="38"/>
  <c r="C22" i="38"/>
  <c r="F90" i="38"/>
  <c r="C42" i="38"/>
  <c r="D91" i="38"/>
  <c r="D22" i="38"/>
  <c r="D92" i="38"/>
  <c r="E22" i="38"/>
  <c r="F92" i="38"/>
  <c r="E42" i="38"/>
  <c r="F93" i="38"/>
  <c r="C43" i="38"/>
  <c r="F94" i="38"/>
  <c r="D43" i="38"/>
  <c r="F95" i="38"/>
  <c r="E43" i="38"/>
  <c r="F96" i="38"/>
  <c r="C44" i="38"/>
  <c r="F97" i="38"/>
  <c r="D44" i="38"/>
  <c r="F98" i="38"/>
  <c r="E44" i="38"/>
  <c r="F99" i="38"/>
  <c r="F100" i="38"/>
  <c r="F101" i="38"/>
  <c r="F102" i="38"/>
  <c r="F103" i="38"/>
  <c r="F104" i="38"/>
  <c r="F105" i="38"/>
  <c r="F106" i="38"/>
  <c r="F107" i="38"/>
  <c r="F108" i="38"/>
  <c r="F109" i="38"/>
  <c r="F110" i="38"/>
  <c r="F111" i="38"/>
  <c r="F112" i="38"/>
  <c r="F113" i="38"/>
  <c r="F114" i="38"/>
  <c r="F115" i="38"/>
  <c r="F116" i="38"/>
  <c r="F117" i="38"/>
  <c r="F118" i="38"/>
  <c r="F119" i="38"/>
  <c r="F120" i="38"/>
  <c r="F121" i="38"/>
  <c r="F122" i="38"/>
  <c r="F123" i="38"/>
  <c r="F124" i="38"/>
  <c r="F125" i="38"/>
  <c r="F126" i="38"/>
  <c r="F127" i="38"/>
  <c r="F128" i="38"/>
  <c r="C133" i="38"/>
  <c r="F10" i="38"/>
  <c r="D133" i="38"/>
  <c r="F15" i="38"/>
  <c r="E133" i="38"/>
  <c r="F30" i="38"/>
  <c r="F133" i="38"/>
  <c r="F35" i="38"/>
  <c r="G133" i="38"/>
  <c r="F60" i="38"/>
  <c r="C134" i="38"/>
  <c r="G10" i="38"/>
  <c r="D134" i="38"/>
  <c r="G15" i="38"/>
  <c r="F134" i="38"/>
  <c r="G35" i="38"/>
  <c r="C135" i="38"/>
  <c r="H10" i="38"/>
  <c r="D135" i="38"/>
  <c r="H15" i="38"/>
  <c r="E135" i="38"/>
  <c r="H30" i="38"/>
  <c r="F135" i="38"/>
  <c r="H35" i="38"/>
  <c r="G135" i="38"/>
  <c r="H60" i="38"/>
  <c r="C136" i="38"/>
  <c r="F11" i="38"/>
  <c r="D136" i="38"/>
  <c r="F16" i="38"/>
  <c r="E136" i="38"/>
  <c r="F31" i="38"/>
  <c r="F136" i="38"/>
  <c r="F36" i="38"/>
  <c r="G136" i="38"/>
  <c r="F61" i="38"/>
  <c r="C137" i="38"/>
  <c r="G11" i="38"/>
  <c r="D137" i="38"/>
  <c r="G16" i="38"/>
  <c r="E137" i="38"/>
  <c r="G31" i="38"/>
  <c r="F137" i="38"/>
  <c r="G36" i="38"/>
  <c r="G137" i="38"/>
  <c r="G61" i="38"/>
  <c r="C138" i="38"/>
  <c r="H11" i="38"/>
  <c r="D138" i="38"/>
  <c r="H16" i="38"/>
  <c r="F138" i="38"/>
  <c r="H36" i="38"/>
  <c r="G138" i="38"/>
  <c r="H61" i="38"/>
  <c r="C139" i="38"/>
  <c r="F12" i="38"/>
  <c r="D139" i="38"/>
  <c r="F17" i="38"/>
  <c r="E139" i="38"/>
  <c r="F32" i="38"/>
  <c r="F139" i="38"/>
  <c r="F37" i="38"/>
  <c r="G139" i="38"/>
  <c r="F62" i="38"/>
  <c r="D140" i="38"/>
  <c r="G17" i="38"/>
  <c r="E140" i="38"/>
  <c r="G32" i="38"/>
  <c r="F140" i="38"/>
  <c r="G37" i="38"/>
  <c r="C141" i="38"/>
  <c r="H12" i="38"/>
  <c r="D141" i="38"/>
  <c r="H17" i="38"/>
  <c r="E141" i="38"/>
  <c r="H32" i="38"/>
  <c r="F141" i="38"/>
  <c r="H37" i="38"/>
  <c r="G141" i="38"/>
  <c r="H62" i="38"/>
  <c r="C142" i="38"/>
  <c r="F13" i="38"/>
  <c r="D142" i="38"/>
  <c r="F18" i="38"/>
  <c r="E142" i="38"/>
  <c r="F33" i="38"/>
  <c r="F142" i="38"/>
  <c r="F38" i="38"/>
  <c r="G142" i="38"/>
  <c r="F63" i="38"/>
  <c r="C143" i="38"/>
  <c r="G13" i="38"/>
  <c r="D143" i="38"/>
  <c r="G18" i="38"/>
  <c r="E143" i="38"/>
  <c r="G33" i="38"/>
  <c r="F143" i="38"/>
  <c r="G38" i="38"/>
  <c r="G143" i="38"/>
  <c r="G63" i="38"/>
  <c r="D144" i="38"/>
  <c r="H18" i="38"/>
  <c r="E144" i="38"/>
  <c r="H33" i="38"/>
  <c r="F144" i="38"/>
  <c r="H38" i="38"/>
  <c r="C145" i="38"/>
  <c r="F14" i="38"/>
  <c r="D145" i="38"/>
  <c r="F19" i="38"/>
  <c r="E145" i="38"/>
  <c r="F34" i="38"/>
  <c r="F145" i="38"/>
  <c r="F39" i="38"/>
  <c r="G145" i="38"/>
  <c r="F64" i="38"/>
  <c r="C146" i="38"/>
  <c r="G14" i="38"/>
  <c r="D146" i="38"/>
  <c r="G19" i="38"/>
  <c r="E146" i="38"/>
  <c r="G34" i="38"/>
  <c r="F146" i="38"/>
  <c r="G39" i="38"/>
  <c r="G146" i="38"/>
  <c r="G64" i="38"/>
  <c r="C147" i="38"/>
  <c r="H14" i="38"/>
  <c r="D147" i="38"/>
  <c r="H19" i="38"/>
  <c r="E147" i="38"/>
  <c r="H34" i="38"/>
  <c r="F147" i="38"/>
  <c r="H39" i="38"/>
  <c r="G147" i="38"/>
  <c r="H64" i="38"/>
  <c r="F148" i="38"/>
  <c r="F40" i="38"/>
  <c r="D149" i="38"/>
  <c r="G20" i="38"/>
  <c r="F149" i="38"/>
  <c r="G40" i="38"/>
  <c r="D150" i="38"/>
  <c r="H20" i="38"/>
  <c r="F150" i="38"/>
  <c r="H40" i="38"/>
  <c r="D151" i="38"/>
  <c r="F21" i="38"/>
  <c r="F151" i="38"/>
  <c r="F41" i="38"/>
  <c r="F152" i="38"/>
  <c r="G41" i="38"/>
  <c r="D153" i="38"/>
  <c r="H21" i="38"/>
  <c r="F153" i="38"/>
  <c r="H41" i="38"/>
  <c r="D154" i="38"/>
  <c r="F22" i="38"/>
  <c r="F154" i="38"/>
  <c r="F42" i="38"/>
  <c r="D155" i="38"/>
  <c r="G22" i="38"/>
  <c r="F155" i="38"/>
  <c r="G42" i="38"/>
  <c r="F156" i="38"/>
  <c r="H42" i="38"/>
  <c r="D157" i="38"/>
  <c r="F23" i="38"/>
  <c r="F157" i="38"/>
  <c r="F43" i="38"/>
  <c r="D158" i="38"/>
  <c r="G23" i="38"/>
  <c r="F158" i="38"/>
  <c r="G43" i="38"/>
  <c r="D159" i="38"/>
  <c r="H23" i="38"/>
  <c r="F159" i="38"/>
  <c r="H43" i="38"/>
  <c r="F160" i="38"/>
  <c r="F44" i="38"/>
  <c r="D161" i="38"/>
  <c r="G24" i="38"/>
  <c r="F161" i="38"/>
  <c r="G44" i="38"/>
  <c r="F162" i="38"/>
  <c r="H44" i="38"/>
  <c r="F163" i="38"/>
  <c r="F45" i="38"/>
  <c r="D164" i="38"/>
  <c r="G25" i="38"/>
  <c r="F164" i="38"/>
  <c r="G45" i="38"/>
  <c r="F165" i="38"/>
  <c r="H45" i="38"/>
  <c r="F166" i="38"/>
  <c r="F46" i="38"/>
  <c r="D167" i="38"/>
  <c r="G26" i="38"/>
  <c r="F167" i="38"/>
  <c r="G46" i="38"/>
  <c r="F168" i="38"/>
  <c r="H46" i="38"/>
  <c r="F169" i="38"/>
  <c r="F47" i="38"/>
  <c r="D170" i="38"/>
  <c r="G27" i="38"/>
  <c r="F170" i="38"/>
  <c r="G47" i="38"/>
  <c r="F171" i="38"/>
  <c r="H47" i="38"/>
  <c r="F172" i="38"/>
  <c r="F48" i="38"/>
  <c r="D173" i="38"/>
  <c r="G28" i="38"/>
  <c r="F173" i="38"/>
  <c r="G48" i="38"/>
  <c r="F174" i="38"/>
  <c r="H48" i="38"/>
  <c r="F175" i="38"/>
  <c r="F49" i="38"/>
  <c r="D176" i="38"/>
  <c r="G29" i="38"/>
  <c r="F176" i="38"/>
  <c r="G49" i="38"/>
  <c r="F177" i="38"/>
  <c r="H49" i="38"/>
  <c r="F179" i="38"/>
  <c r="G50" i="38"/>
  <c r="F180" i="38"/>
  <c r="H50" i="38"/>
  <c r="F181" i="38"/>
  <c r="F51" i="38"/>
  <c r="F182" i="38"/>
  <c r="G51" i="38"/>
  <c r="F183" i="38"/>
  <c r="H51" i="38"/>
  <c r="F184" i="38"/>
  <c r="F52" i="38"/>
  <c r="F185" i="38"/>
  <c r="G52" i="38"/>
  <c r="F187" i="38"/>
  <c r="F53" i="38"/>
  <c r="F188" i="38"/>
  <c r="G53" i="38"/>
  <c r="F189" i="38"/>
  <c r="H53" i="38"/>
  <c r="F190" i="38"/>
  <c r="F54" i="38"/>
  <c r="F191" i="38"/>
  <c r="G54" i="38"/>
  <c r="F192" i="38"/>
  <c r="H54" i="38"/>
  <c r="F193" i="38"/>
  <c r="F55" i="38"/>
  <c r="F194" i="38"/>
  <c r="G55" i="38"/>
  <c r="F195" i="38"/>
  <c r="H55" i="38"/>
  <c r="F196" i="38"/>
  <c r="F56" i="38"/>
  <c r="F197" i="38"/>
  <c r="G56" i="38"/>
  <c r="F198" i="38"/>
  <c r="H56" i="38"/>
  <c r="F199" i="38"/>
  <c r="F57" i="38"/>
  <c r="F200" i="38"/>
  <c r="G57" i="38"/>
  <c r="F201" i="38"/>
  <c r="H57" i="38"/>
  <c r="F203" i="38"/>
  <c r="G58" i="38"/>
  <c r="F204" i="38"/>
  <c r="H58" i="38"/>
  <c r="F205" i="38"/>
  <c r="F59" i="38"/>
  <c r="F206" i="38"/>
  <c r="G59" i="38"/>
  <c r="F207" i="38"/>
  <c r="H59" i="38"/>
  <c r="C212" i="38"/>
  <c r="I10" i="38"/>
  <c r="D212" i="38"/>
  <c r="I15" i="38"/>
  <c r="F212" i="38"/>
  <c r="I35" i="38"/>
  <c r="C213" i="38"/>
  <c r="J10" i="38"/>
  <c r="D213" i="38"/>
  <c r="J15" i="38"/>
  <c r="E213" i="38"/>
  <c r="J30" i="38"/>
  <c r="F213" i="38"/>
  <c r="J35" i="38"/>
  <c r="G213" i="38"/>
  <c r="J60" i="38"/>
  <c r="C214" i="38"/>
  <c r="K10" i="38"/>
  <c r="D214" i="38"/>
  <c r="K15" i="38"/>
  <c r="F214" i="38"/>
  <c r="K35" i="38"/>
  <c r="C215" i="38"/>
  <c r="I11" i="38"/>
  <c r="D215" i="38"/>
  <c r="I16" i="38"/>
  <c r="E215" i="38"/>
  <c r="I31" i="38"/>
  <c r="F215" i="38"/>
  <c r="I36" i="38"/>
  <c r="G215" i="38"/>
  <c r="I61" i="38"/>
  <c r="C216" i="38"/>
  <c r="J11" i="38"/>
  <c r="D216" i="38"/>
  <c r="J16" i="38"/>
  <c r="E216" i="38"/>
  <c r="J31" i="38"/>
  <c r="F216" i="38"/>
  <c r="J36" i="38"/>
  <c r="G216" i="38"/>
  <c r="J61" i="38"/>
  <c r="C217" i="38"/>
  <c r="K11" i="38"/>
  <c r="D217" i="38"/>
  <c r="K16" i="38"/>
  <c r="E217" i="38"/>
  <c r="K31" i="38"/>
  <c r="F217" i="38"/>
  <c r="K36" i="38"/>
  <c r="G217" i="38"/>
  <c r="K61" i="38"/>
  <c r="C218" i="38"/>
  <c r="I12" i="38"/>
  <c r="D218" i="38"/>
  <c r="I17" i="38"/>
  <c r="E218" i="38"/>
  <c r="I32" i="38"/>
  <c r="F218" i="38"/>
  <c r="I37" i="38"/>
  <c r="C219" i="38"/>
  <c r="J12" i="38"/>
  <c r="D219" i="38"/>
  <c r="J17" i="38"/>
  <c r="E219" i="38"/>
  <c r="J32" i="38"/>
  <c r="F219" i="38"/>
  <c r="J37" i="38"/>
  <c r="G219" i="38"/>
  <c r="J62" i="38"/>
  <c r="C220" i="38"/>
  <c r="K12" i="38"/>
  <c r="D220" i="38"/>
  <c r="K17" i="38"/>
  <c r="E220" i="38"/>
  <c r="K32" i="38"/>
  <c r="F220" i="38"/>
  <c r="K37" i="38"/>
  <c r="C221" i="38"/>
  <c r="I13" i="38"/>
  <c r="D221" i="38"/>
  <c r="I18" i="38"/>
  <c r="E221" i="38"/>
  <c r="I33" i="38"/>
  <c r="F221" i="38"/>
  <c r="I38" i="38"/>
  <c r="G221" i="38"/>
  <c r="I63" i="38"/>
  <c r="C222" i="38"/>
  <c r="J13" i="38"/>
  <c r="D222" i="38"/>
  <c r="J18" i="38"/>
  <c r="E222" i="38"/>
  <c r="J33" i="38"/>
  <c r="F222" i="38"/>
  <c r="J38" i="38"/>
  <c r="G222" i="38"/>
  <c r="J63" i="38"/>
  <c r="C223" i="38"/>
  <c r="K13" i="38"/>
  <c r="D223" i="38"/>
  <c r="K18" i="38"/>
  <c r="E223" i="38"/>
  <c r="K33" i="38"/>
  <c r="F223" i="38"/>
  <c r="K38" i="38"/>
  <c r="G223" i="38"/>
  <c r="K63" i="38"/>
  <c r="C224" i="38"/>
  <c r="I14" i="38"/>
  <c r="D224" i="38"/>
  <c r="I19" i="38"/>
  <c r="E224" i="38"/>
  <c r="I34" i="38"/>
  <c r="F224" i="38"/>
  <c r="I39" i="38"/>
  <c r="G224" i="38"/>
  <c r="I64" i="38"/>
  <c r="C225" i="38"/>
  <c r="J14" i="38"/>
  <c r="D225" i="38"/>
  <c r="J19" i="38"/>
  <c r="E225" i="38"/>
  <c r="J34" i="38"/>
  <c r="F225" i="38"/>
  <c r="J39" i="38"/>
  <c r="G225" i="38"/>
  <c r="J64" i="38"/>
  <c r="C226" i="38"/>
  <c r="K14" i="38"/>
  <c r="D226" i="38"/>
  <c r="K19" i="38"/>
  <c r="E226" i="38"/>
  <c r="K34" i="38"/>
  <c r="F226" i="38"/>
  <c r="K39" i="38"/>
  <c r="G226" i="38"/>
  <c r="K64" i="38"/>
  <c r="D227" i="38"/>
  <c r="I20" i="38"/>
  <c r="F227" i="38"/>
  <c r="I40" i="38"/>
  <c r="D228" i="38"/>
  <c r="J20" i="38"/>
  <c r="D229" i="38"/>
  <c r="K20" i="38"/>
  <c r="F229" i="38"/>
  <c r="K40" i="38"/>
  <c r="D230" i="38"/>
  <c r="I21" i="38"/>
  <c r="D231" i="38"/>
  <c r="J21" i="38"/>
  <c r="F231" i="38"/>
  <c r="J41" i="38"/>
  <c r="D232" i="38"/>
  <c r="K21" i="38"/>
  <c r="D233" i="38"/>
  <c r="I22" i="38"/>
  <c r="F233" i="38"/>
  <c r="I42" i="38"/>
  <c r="D234" i="38"/>
  <c r="J22" i="38"/>
  <c r="D235" i="38"/>
  <c r="K22" i="38"/>
  <c r="F235" i="38"/>
  <c r="K42" i="38"/>
  <c r="D236" i="38"/>
  <c r="I23" i="38"/>
  <c r="D237" i="38"/>
  <c r="J23" i="38"/>
  <c r="F237" i="38"/>
  <c r="J43" i="38"/>
  <c r="D238" i="38"/>
  <c r="K23" i="38"/>
  <c r="D239" i="38"/>
  <c r="I24" i="38"/>
  <c r="F239" i="38"/>
  <c r="I44" i="38"/>
  <c r="D240" i="38"/>
  <c r="J24" i="38"/>
  <c r="D241" i="38"/>
  <c r="K24" i="38"/>
  <c r="F241" i="38"/>
  <c r="K44" i="38"/>
  <c r="D242" i="38"/>
  <c r="I25" i="38"/>
  <c r="F242" i="38"/>
  <c r="I45" i="38"/>
  <c r="D243" i="38"/>
  <c r="J25" i="38"/>
  <c r="F243" i="38"/>
  <c r="J45" i="38"/>
  <c r="D244" i="38"/>
  <c r="K25" i="38"/>
  <c r="F244" i="38"/>
  <c r="K45" i="38"/>
  <c r="D245" i="38"/>
  <c r="I26" i="38"/>
  <c r="F245" i="38"/>
  <c r="I46" i="38"/>
  <c r="D246" i="38"/>
  <c r="J26" i="38"/>
  <c r="F246" i="38"/>
  <c r="J46" i="38"/>
  <c r="D247" i="38"/>
  <c r="K26" i="38"/>
  <c r="F247" i="38"/>
  <c r="K46" i="38"/>
  <c r="D248" i="38"/>
  <c r="I27" i="38"/>
  <c r="F248" i="38"/>
  <c r="I47" i="38"/>
  <c r="D249" i="38"/>
  <c r="J27" i="38"/>
  <c r="D250" i="38"/>
  <c r="K27" i="38"/>
  <c r="F250" i="38"/>
  <c r="K47" i="38"/>
  <c r="D251" i="38"/>
  <c r="I28" i="38"/>
  <c r="F251" i="38"/>
  <c r="I48" i="38"/>
  <c r="D252" i="38"/>
  <c r="J28" i="38"/>
  <c r="F252" i="38"/>
  <c r="J48" i="38"/>
  <c r="D253" i="38"/>
  <c r="K28" i="38"/>
  <c r="F253" i="38"/>
  <c r="K48" i="38"/>
  <c r="D254" i="38"/>
  <c r="I29" i="38"/>
  <c r="F254" i="38"/>
  <c r="I49" i="38"/>
  <c r="D255" i="38"/>
  <c r="J29" i="38"/>
  <c r="F255" i="38"/>
  <c r="J49" i="38"/>
  <c r="D256" i="38"/>
  <c r="K29" i="38"/>
  <c r="F256" i="38"/>
  <c r="K49" i="38"/>
  <c r="F257" i="38"/>
  <c r="I50" i="38"/>
  <c r="F258" i="38"/>
  <c r="J50" i="38"/>
  <c r="F259" i="38"/>
  <c r="K50" i="38"/>
  <c r="F260" i="38"/>
  <c r="I51" i="38"/>
  <c r="F261" i="38"/>
  <c r="J51" i="38"/>
  <c r="F262" i="38"/>
  <c r="K51" i="38"/>
  <c r="F263" i="38"/>
  <c r="I52" i="38"/>
  <c r="F264" i="38"/>
  <c r="J52" i="38"/>
  <c r="F265" i="38"/>
  <c r="K52" i="38"/>
  <c r="F266" i="38"/>
  <c r="I53" i="38"/>
  <c r="F267" i="38"/>
  <c r="J53" i="38"/>
  <c r="F268" i="38"/>
  <c r="K53" i="38"/>
  <c r="F269" i="38"/>
  <c r="I54" i="38"/>
  <c r="F270" i="38"/>
  <c r="J54" i="38"/>
  <c r="F271" i="38"/>
  <c r="K54" i="38"/>
  <c r="F272" i="38"/>
  <c r="I55" i="38"/>
  <c r="F273" i="38"/>
  <c r="J55" i="38"/>
  <c r="F274" i="38"/>
  <c r="K55" i="38"/>
  <c r="F275" i="38"/>
  <c r="I56" i="38"/>
  <c r="F276" i="38"/>
  <c r="J56" i="38"/>
  <c r="F277" i="38"/>
  <c r="K56" i="38"/>
  <c r="F278" i="38"/>
  <c r="I57" i="38"/>
  <c r="F279" i="38"/>
  <c r="J57" i="38"/>
  <c r="F280" i="38"/>
  <c r="K57" i="38"/>
  <c r="F281" i="38"/>
  <c r="I58" i="38"/>
  <c r="F283" i="38"/>
  <c r="K58" i="38"/>
  <c r="F284" i="38"/>
  <c r="I59" i="38"/>
  <c r="F285" i="38"/>
  <c r="J59" i="38"/>
  <c r="F286" i="38"/>
  <c r="K59" i="38"/>
  <c r="B287" i="38"/>
  <c r="L10" i="38"/>
  <c r="D2" i="37"/>
  <c r="D4" i="37"/>
  <c r="D5" i="37"/>
  <c r="D6" i="37"/>
  <c r="F6" i="37"/>
  <c r="C139" i="37"/>
  <c r="F12" i="37"/>
  <c r="D72" i="37"/>
  <c r="C16" i="37"/>
  <c r="D76" i="37"/>
  <c r="D17" i="37"/>
  <c r="D80" i="37"/>
  <c r="E18" i="37"/>
  <c r="D82" i="37"/>
  <c r="D19" i="37"/>
  <c r="D84" i="37"/>
  <c r="C20" i="37"/>
  <c r="D227" i="37"/>
  <c r="I20" i="37"/>
  <c r="D229" i="37"/>
  <c r="K20" i="37"/>
  <c r="D88" i="37"/>
  <c r="D21" i="37"/>
  <c r="D90" i="37"/>
  <c r="C22" i="37"/>
  <c r="D233" i="37"/>
  <c r="I22" i="37"/>
  <c r="D239" i="37"/>
  <c r="I24" i="37"/>
  <c r="D241" i="37"/>
  <c r="K24" i="37"/>
  <c r="D242" i="37"/>
  <c r="I25" i="37"/>
  <c r="D244" i="37"/>
  <c r="K25" i="37"/>
  <c r="D245" i="37"/>
  <c r="I26" i="37"/>
  <c r="D247" i="37"/>
  <c r="K26" i="37"/>
  <c r="D248" i="37"/>
  <c r="I27" i="37"/>
  <c r="D250" i="37"/>
  <c r="K27" i="37"/>
  <c r="D251" i="37"/>
  <c r="I28" i="37"/>
  <c r="D253" i="37"/>
  <c r="K28" i="37"/>
  <c r="D254" i="37"/>
  <c r="I29" i="37"/>
  <c r="D256" i="37"/>
  <c r="K29" i="37"/>
  <c r="E133" i="37"/>
  <c r="F30" i="37"/>
  <c r="E135" i="37"/>
  <c r="H30" i="37"/>
  <c r="E213" i="37"/>
  <c r="J30" i="37"/>
  <c r="E137" i="37"/>
  <c r="G31" i="37"/>
  <c r="E139" i="37"/>
  <c r="F32" i="37"/>
  <c r="E141" i="37"/>
  <c r="H32" i="37"/>
  <c r="F70" i="37"/>
  <c r="D35" i="37"/>
  <c r="F76" i="37"/>
  <c r="D37" i="37"/>
  <c r="F78" i="37"/>
  <c r="C38" i="37"/>
  <c r="F149" i="37"/>
  <c r="G40" i="37"/>
  <c r="F151" i="37"/>
  <c r="F41" i="37"/>
  <c r="F153" i="37"/>
  <c r="H41" i="37"/>
  <c r="F155" i="37"/>
  <c r="G42" i="37"/>
  <c r="F157" i="37"/>
  <c r="F43" i="37"/>
  <c r="F159" i="37"/>
  <c r="H43" i="37"/>
  <c r="F161" i="37"/>
  <c r="G44" i="37"/>
  <c r="F164" i="37"/>
  <c r="G45" i="37"/>
  <c r="F245" i="37"/>
  <c r="I46" i="37"/>
  <c r="F170" i="37"/>
  <c r="G47" i="37"/>
  <c r="F176" i="37"/>
  <c r="G49" i="37"/>
  <c r="F281" i="37"/>
  <c r="I58" i="37"/>
  <c r="G69" i="37"/>
  <c r="C60" i="37"/>
  <c r="G133" i="37"/>
  <c r="F60" i="37"/>
  <c r="G135" i="37"/>
  <c r="H60" i="37"/>
  <c r="G213" i="37"/>
  <c r="J60" i="37"/>
  <c r="G137" i="37"/>
  <c r="G61" i="37"/>
  <c r="G139" i="37"/>
  <c r="F62" i="37"/>
  <c r="G141" i="37"/>
  <c r="H62" i="37"/>
  <c r="G223" i="37"/>
  <c r="K63" i="37"/>
  <c r="C69" i="37"/>
  <c r="C10" i="37"/>
  <c r="D69" i="37"/>
  <c r="C15" i="37"/>
  <c r="E69" i="37"/>
  <c r="C30" i="37"/>
  <c r="F69" i="37"/>
  <c r="C35" i="37"/>
  <c r="C70" i="37"/>
  <c r="D10" i="37"/>
  <c r="D70" i="37"/>
  <c r="D15" i="37"/>
  <c r="E70" i="37"/>
  <c r="D30" i="37"/>
  <c r="G70" i="37"/>
  <c r="D60" i="37"/>
  <c r="C71" i="37"/>
  <c r="E10" i="37"/>
  <c r="D71" i="37"/>
  <c r="E15" i="37"/>
  <c r="E71" i="37"/>
  <c r="E30" i="37"/>
  <c r="F71" i="37"/>
  <c r="E35" i="37"/>
  <c r="G71" i="37"/>
  <c r="E60" i="37"/>
  <c r="C72" i="37"/>
  <c r="C11" i="37"/>
  <c r="E72" i="37"/>
  <c r="C31" i="37"/>
  <c r="F72" i="37"/>
  <c r="C36" i="37"/>
  <c r="G72" i="37"/>
  <c r="C61" i="37"/>
  <c r="C73" i="37"/>
  <c r="D11" i="37"/>
  <c r="D73" i="37"/>
  <c r="D16" i="37"/>
  <c r="E73" i="37"/>
  <c r="D31" i="37"/>
  <c r="F73" i="37"/>
  <c r="D36" i="37"/>
  <c r="G73" i="37"/>
  <c r="D61" i="37"/>
  <c r="C74" i="37"/>
  <c r="E11" i="37"/>
  <c r="D74" i="37"/>
  <c r="E16" i="37"/>
  <c r="E74" i="37"/>
  <c r="E31" i="37"/>
  <c r="F74" i="37"/>
  <c r="E36" i="37"/>
  <c r="G74" i="37"/>
  <c r="E61" i="37"/>
  <c r="C75" i="37"/>
  <c r="C12" i="37"/>
  <c r="D75" i="37"/>
  <c r="C17" i="37"/>
  <c r="E75" i="37"/>
  <c r="C32" i="37"/>
  <c r="F75" i="37"/>
  <c r="C37" i="37"/>
  <c r="G75" i="37"/>
  <c r="C62" i="37"/>
  <c r="C76" i="37"/>
  <c r="D12" i="37"/>
  <c r="E76" i="37"/>
  <c r="D32" i="37"/>
  <c r="G76" i="37"/>
  <c r="D62" i="37"/>
  <c r="C77" i="37"/>
  <c r="E12" i="37"/>
  <c r="D77" i="37"/>
  <c r="E17" i="37"/>
  <c r="E77" i="37"/>
  <c r="E32" i="37"/>
  <c r="F77" i="37"/>
  <c r="E37" i="37"/>
  <c r="G77" i="37"/>
  <c r="E62" i="37"/>
  <c r="C78" i="37"/>
  <c r="C13" i="37"/>
  <c r="D78" i="37"/>
  <c r="C18" i="37"/>
  <c r="E78" i="37"/>
  <c r="C33" i="37"/>
  <c r="G78" i="37"/>
  <c r="C63" i="37"/>
  <c r="C79" i="37"/>
  <c r="D13" i="37"/>
  <c r="D79" i="37"/>
  <c r="D18" i="37"/>
  <c r="E79" i="37"/>
  <c r="D33" i="37"/>
  <c r="F79" i="37"/>
  <c r="D38" i="37"/>
  <c r="G79" i="37"/>
  <c r="D63" i="37"/>
  <c r="C80" i="37"/>
  <c r="E13" i="37"/>
  <c r="E80" i="37"/>
  <c r="E33" i="37"/>
  <c r="F80" i="37"/>
  <c r="E38" i="37"/>
  <c r="G80" i="37"/>
  <c r="E63" i="37"/>
  <c r="D81" i="37"/>
  <c r="C19" i="37"/>
  <c r="F81" i="37"/>
  <c r="C39" i="37"/>
  <c r="F82" i="37"/>
  <c r="D39" i="37"/>
  <c r="D83" i="37"/>
  <c r="E19" i="37"/>
  <c r="F83" i="37"/>
  <c r="E39" i="37"/>
  <c r="F84" i="37"/>
  <c r="C40" i="37"/>
  <c r="D85" i="37"/>
  <c r="D20" i="37"/>
  <c r="F85" i="37"/>
  <c r="D40" i="37"/>
  <c r="D86" i="37"/>
  <c r="E20" i="37"/>
  <c r="F86" i="37"/>
  <c r="E40" i="37"/>
  <c r="D87" i="37"/>
  <c r="C21" i="37"/>
  <c r="F87" i="37"/>
  <c r="C41" i="37"/>
  <c r="F88" i="37"/>
  <c r="D41" i="37"/>
  <c r="D89" i="37"/>
  <c r="E21" i="37"/>
  <c r="F89" i="37"/>
  <c r="E41" i="37"/>
  <c r="F90" i="37"/>
  <c r="C42" i="37"/>
  <c r="D91" i="37"/>
  <c r="D22" i="37"/>
  <c r="F91" i="37"/>
  <c r="D42" i="37"/>
  <c r="D92" i="37"/>
  <c r="E22" i="37"/>
  <c r="F92" i="37"/>
  <c r="E42" i="37"/>
  <c r="F93" i="37"/>
  <c r="C43" i="37"/>
  <c r="F94" i="37"/>
  <c r="D43" i="37"/>
  <c r="F95" i="37"/>
  <c r="E43" i="37"/>
  <c r="F96" i="37"/>
  <c r="C44" i="37"/>
  <c r="F97" i="37"/>
  <c r="D44" i="37"/>
  <c r="F98" i="37"/>
  <c r="E44" i="37"/>
  <c r="F99" i="37"/>
  <c r="F100" i="37"/>
  <c r="F101" i="37"/>
  <c r="F102" i="37"/>
  <c r="F103" i="37"/>
  <c r="F104" i="37"/>
  <c r="F105" i="37"/>
  <c r="F106" i="37"/>
  <c r="F107" i="37"/>
  <c r="F108" i="37"/>
  <c r="F109" i="37"/>
  <c r="F110" i="37"/>
  <c r="F111" i="37"/>
  <c r="F112" i="37"/>
  <c r="F113" i="37"/>
  <c r="F114" i="37"/>
  <c r="F115" i="37"/>
  <c r="F116" i="37"/>
  <c r="F117" i="37"/>
  <c r="F118" i="37"/>
  <c r="F119" i="37"/>
  <c r="F120" i="37"/>
  <c r="F121" i="37"/>
  <c r="F122" i="37"/>
  <c r="F123" i="37"/>
  <c r="F124" i="37"/>
  <c r="F125" i="37"/>
  <c r="F126" i="37"/>
  <c r="F127" i="37"/>
  <c r="F128" i="37"/>
  <c r="C133" i="37"/>
  <c r="F10" i="37"/>
  <c r="D133" i="37"/>
  <c r="F15" i="37"/>
  <c r="F133" i="37"/>
  <c r="F35" i="37"/>
  <c r="C134" i="37"/>
  <c r="G10" i="37"/>
  <c r="D134" i="37"/>
  <c r="G15" i="37"/>
  <c r="E134" i="37"/>
  <c r="G30" i="37"/>
  <c r="F134" i="37"/>
  <c r="G35" i="37"/>
  <c r="G134" i="37"/>
  <c r="G60" i="37"/>
  <c r="C135" i="37"/>
  <c r="H10" i="37"/>
  <c r="D135" i="37"/>
  <c r="H15" i="37"/>
  <c r="F135" i="37"/>
  <c r="H35" i="37"/>
  <c r="C136" i="37"/>
  <c r="F11" i="37"/>
  <c r="D136" i="37"/>
  <c r="F16" i="37"/>
  <c r="E136" i="37"/>
  <c r="F31" i="37"/>
  <c r="F136" i="37"/>
  <c r="F36" i="37"/>
  <c r="G136" i="37"/>
  <c r="F61" i="37"/>
  <c r="C137" i="37"/>
  <c r="G11" i="37" s="1"/>
  <c r="D137" i="37"/>
  <c r="G16" i="37"/>
  <c r="F137" i="37"/>
  <c r="G36" i="37"/>
  <c r="C138" i="37"/>
  <c r="H11" i="37"/>
  <c r="D138" i="37"/>
  <c r="H16" i="37"/>
  <c r="E138" i="37"/>
  <c r="H31" i="37"/>
  <c r="F138" i="37"/>
  <c r="H36" i="37"/>
  <c r="G138" i="37"/>
  <c r="H61" i="37"/>
  <c r="D139" i="37"/>
  <c r="F17" i="37"/>
  <c r="F139" i="37"/>
  <c r="F37" i="37"/>
  <c r="C140" i="37"/>
  <c r="G12" i="37"/>
  <c r="D140" i="37"/>
  <c r="G17" i="37"/>
  <c r="E140" i="37"/>
  <c r="G32" i="37"/>
  <c r="F140" i="37"/>
  <c r="G37" i="37"/>
  <c r="G140" i="37"/>
  <c r="G62" i="37"/>
  <c r="C141" i="37"/>
  <c r="H12" i="37"/>
  <c r="D141" i="37"/>
  <c r="H17" i="37"/>
  <c r="F141" i="37"/>
  <c r="H37" i="37"/>
  <c r="C142" i="37"/>
  <c r="F13" i="37"/>
  <c r="D142" i="37"/>
  <c r="F18" i="37"/>
  <c r="E142" i="37"/>
  <c r="F33" i="37"/>
  <c r="F142" i="37"/>
  <c r="F38" i="37"/>
  <c r="G142" i="37"/>
  <c r="F63" i="37"/>
  <c r="C143" i="37"/>
  <c r="G13" i="37"/>
  <c r="D143" i="37"/>
  <c r="G18" i="37"/>
  <c r="E143" i="37"/>
  <c r="G33" i="37"/>
  <c r="F143" i="37"/>
  <c r="G38" i="37"/>
  <c r="G143" i="37"/>
  <c r="G63" i="37"/>
  <c r="C144" i="37"/>
  <c r="H13" i="37"/>
  <c r="D144" i="37"/>
  <c r="H18" i="37"/>
  <c r="E144" i="37"/>
  <c r="H33" i="37"/>
  <c r="F144" i="37"/>
  <c r="H38" i="37"/>
  <c r="G144" i="37"/>
  <c r="H63" i="37"/>
  <c r="C145" i="37"/>
  <c r="F14" i="37"/>
  <c r="D145" i="37"/>
  <c r="F19" i="37"/>
  <c r="E145" i="37"/>
  <c r="F34" i="37"/>
  <c r="F145" i="37"/>
  <c r="F39" i="37"/>
  <c r="G145" i="37"/>
  <c r="F64" i="37"/>
  <c r="C146" i="37"/>
  <c r="G14" i="37"/>
  <c r="D146" i="37"/>
  <c r="G19" i="37"/>
  <c r="E146" i="37"/>
  <c r="G34" i="37"/>
  <c r="F146" i="37"/>
  <c r="G39" i="37"/>
  <c r="G146" i="37"/>
  <c r="G64" i="37"/>
  <c r="C147" i="37"/>
  <c r="H14" i="37"/>
  <c r="D147" i="37"/>
  <c r="H19" i="37"/>
  <c r="E147" i="37"/>
  <c r="H34" i="37"/>
  <c r="F147" i="37"/>
  <c r="H39" i="37"/>
  <c r="G147" i="37"/>
  <c r="H64" i="37"/>
  <c r="D148" i="37"/>
  <c r="F20" i="37"/>
  <c r="F148" i="37"/>
  <c r="F40" i="37"/>
  <c r="D149" i="37"/>
  <c r="G20" i="37"/>
  <c r="D150" i="37"/>
  <c r="H20" i="37"/>
  <c r="F150" i="37"/>
  <c r="H40" i="37"/>
  <c r="D151" i="37"/>
  <c r="F21" i="37"/>
  <c r="D152" i="37"/>
  <c r="G21" i="37"/>
  <c r="F152" i="37"/>
  <c r="G41" i="37"/>
  <c r="D153" i="37"/>
  <c r="H21" i="37"/>
  <c r="D154" i="37"/>
  <c r="F22" i="37"/>
  <c r="F154" i="37"/>
  <c r="F42" i="37"/>
  <c r="D155" i="37"/>
  <c r="G22" i="37"/>
  <c r="D156" i="37"/>
  <c r="H22" i="37"/>
  <c r="F156" i="37"/>
  <c r="H42" i="37"/>
  <c r="D157" i="37"/>
  <c r="F23" i="37"/>
  <c r="D158" i="37"/>
  <c r="G23" i="37"/>
  <c r="F158" i="37"/>
  <c r="G43" i="37"/>
  <c r="D159" i="37"/>
  <c r="H23" i="37"/>
  <c r="D160" i="37"/>
  <c r="F24" i="37"/>
  <c r="F160" i="37"/>
  <c r="F44" i="37"/>
  <c r="D161" i="37"/>
  <c r="G24" i="37"/>
  <c r="D162" i="37"/>
  <c r="H24" i="37"/>
  <c r="F162" i="37"/>
  <c r="H44" i="37"/>
  <c r="D163" i="37"/>
  <c r="F25" i="37"/>
  <c r="F163" i="37"/>
  <c r="F45" i="37"/>
  <c r="D164" i="37"/>
  <c r="G25" i="37"/>
  <c r="D165" i="37"/>
  <c r="H25" i="37"/>
  <c r="F165" i="37"/>
  <c r="H45" i="37"/>
  <c r="D166" i="37"/>
  <c r="F26" i="37"/>
  <c r="F166" i="37"/>
  <c r="F46" i="37"/>
  <c r="D167" i="37"/>
  <c r="G26" i="37"/>
  <c r="F167" i="37"/>
  <c r="G46" i="37"/>
  <c r="D168" i="37"/>
  <c r="H26" i="37"/>
  <c r="F168" i="37"/>
  <c r="H46" i="37"/>
  <c r="D169" i="37"/>
  <c r="F27" i="37"/>
  <c r="F169" i="37"/>
  <c r="F47" i="37"/>
  <c r="D170" i="37"/>
  <c r="G27" i="37"/>
  <c r="D171" i="37"/>
  <c r="H27" i="37"/>
  <c r="F171" i="37"/>
  <c r="H47" i="37"/>
  <c r="D172" i="37"/>
  <c r="F28" i="37"/>
  <c r="F172" i="37"/>
  <c r="F48" i="37"/>
  <c r="D173" i="37"/>
  <c r="G28" i="37"/>
  <c r="F173" i="37"/>
  <c r="G48" i="37"/>
  <c r="D174" i="37"/>
  <c r="H28" i="37"/>
  <c r="F174" i="37"/>
  <c r="H48" i="37"/>
  <c r="D175" i="37"/>
  <c r="F29" i="37"/>
  <c r="F175" i="37"/>
  <c r="F49" i="37"/>
  <c r="D176" i="37"/>
  <c r="G29" i="37"/>
  <c r="D177" i="37"/>
  <c r="H29" i="37"/>
  <c r="F177" i="37"/>
  <c r="H49" i="37"/>
  <c r="F178" i="37"/>
  <c r="F50" i="37"/>
  <c r="F179" i="37"/>
  <c r="G50" i="37"/>
  <c r="F180" i="37"/>
  <c r="H50" i="37"/>
  <c r="F181" i="37"/>
  <c r="F51" i="37"/>
  <c r="F182" i="37"/>
  <c r="G51" i="37"/>
  <c r="F183" i="37"/>
  <c r="H51" i="37"/>
  <c r="F184" i="37"/>
  <c r="F52" i="37"/>
  <c r="F185" i="37"/>
  <c r="G52" i="37"/>
  <c r="F186" i="37"/>
  <c r="H52" i="37"/>
  <c r="F187" i="37"/>
  <c r="F53" i="37"/>
  <c r="F188" i="37"/>
  <c r="G53" i="37"/>
  <c r="F189" i="37"/>
  <c r="H53" i="37"/>
  <c r="F190" i="37"/>
  <c r="F54" i="37"/>
  <c r="F191" i="37"/>
  <c r="G54" i="37"/>
  <c r="F192" i="37"/>
  <c r="H54" i="37"/>
  <c r="F193" i="37"/>
  <c r="F55" i="37"/>
  <c r="F194" i="37"/>
  <c r="G55" i="37"/>
  <c r="F195" i="37"/>
  <c r="H55" i="37"/>
  <c r="F196" i="37"/>
  <c r="F56" i="37"/>
  <c r="F197" i="37"/>
  <c r="G56" i="37"/>
  <c r="F198" i="37"/>
  <c r="H56" i="37"/>
  <c r="F199" i="37"/>
  <c r="F57" i="37"/>
  <c r="F200" i="37"/>
  <c r="G57" i="37"/>
  <c r="F201" i="37"/>
  <c r="H57" i="37"/>
  <c r="F202" i="37"/>
  <c r="F58" i="37"/>
  <c r="F203" i="37"/>
  <c r="G58" i="37"/>
  <c r="F204" i="37"/>
  <c r="H58" i="37"/>
  <c r="F205" i="37"/>
  <c r="F59" i="37"/>
  <c r="F206" i="37"/>
  <c r="G59" i="37"/>
  <c r="F207" i="37"/>
  <c r="H59" i="37"/>
  <c r="C212" i="37"/>
  <c r="I10" i="37"/>
  <c r="D212" i="37"/>
  <c r="I15" i="37"/>
  <c r="E212" i="37"/>
  <c r="I30" i="37"/>
  <c r="F212" i="37"/>
  <c r="I35" i="37"/>
  <c r="G212" i="37"/>
  <c r="I60" i="37"/>
  <c r="C213" i="37"/>
  <c r="J10" i="37"/>
  <c r="D213" i="37"/>
  <c r="J15" i="37"/>
  <c r="F213" i="37"/>
  <c r="J35" i="37"/>
  <c r="C214" i="37"/>
  <c r="K10" i="37"/>
  <c r="D214" i="37"/>
  <c r="K15" i="37"/>
  <c r="E214" i="37"/>
  <c r="K30" i="37"/>
  <c r="F214" i="37"/>
  <c r="K35" i="37"/>
  <c r="G214" i="37"/>
  <c r="K60" i="37"/>
  <c r="C215" i="37"/>
  <c r="I11" i="37"/>
  <c r="D215" i="37"/>
  <c r="I16" i="37"/>
  <c r="E215" i="37"/>
  <c r="I31" i="37"/>
  <c r="F215" i="37"/>
  <c r="I36" i="37"/>
  <c r="G215" i="37"/>
  <c r="I61" i="37"/>
  <c r="C216" i="37"/>
  <c r="J11" i="37"/>
  <c r="D216" i="37"/>
  <c r="J16" i="37"/>
  <c r="E216" i="37"/>
  <c r="J31" i="37"/>
  <c r="F216" i="37"/>
  <c r="J36" i="37"/>
  <c r="G216" i="37"/>
  <c r="J61" i="37"/>
  <c r="C217" i="37"/>
  <c r="K11" i="37"/>
  <c r="D217" i="37"/>
  <c r="K16" i="37"/>
  <c r="E217" i="37"/>
  <c r="K31" i="37"/>
  <c r="F217" i="37"/>
  <c r="K36" i="37"/>
  <c r="G217" i="37"/>
  <c r="K61" i="37"/>
  <c r="C218" i="37"/>
  <c r="I12" i="37"/>
  <c r="D218" i="37"/>
  <c r="I17" i="37"/>
  <c r="E218" i="37"/>
  <c r="I32" i="37"/>
  <c r="F218" i="37"/>
  <c r="I37" i="37"/>
  <c r="G218" i="37"/>
  <c r="I62" i="37"/>
  <c r="C219" i="37"/>
  <c r="J12" i="37"/>
  <c r="D219" i="37"/>
  <c r="J17" i="37"/>
  <c r="E219" i="37"/>
  <c r="J32" i="37"/>
  <c r="F219" i="37"/>
  <c r="J37" i="37"/>
  <c r="G219" i="37"/>
  <c r="J62" i="37"/>
  <c r="C220" i="37"/>
  <c r="K12" i="37"/>
  <c r="D220" i="37"/>
  <c r="K17" i="37"/>
  <c r="E220" i="37"/>
  <c r="K32" i="37"/>
  <c r="F220" i="37"/>
  <c r="K37" i="37"/>
  <c r="G220" i="37"/>
  <c r="K62" i="37"/>
  <c r="C221" i="37"/>
  <c r="I13" i="37"/>
  <c r="D221" i="37"/>
  <c r="I18" i="37"/>
  <c r="E221" i="37"/>
  <c r="I33" i="37"/>
  <c r="F221" i="37"/>
  <c r="I38" i="37"/>
  <c r="G221" i="37"/>
  <c r="I63" i="37"/>
  <c r="C222" i="37"/>
  <c r="J13" i="37"/>
  <c r="D222" i="37"/>
  <c r="J18" i="37"/>
  <c r="E222" i="37"/>
  <c r="J33" i="37"/>
  <c r="F222" i="37"/>
  <c r="J38" i="37"/>
  <c r="G222" i="37"/>
  <c r="J63" i="37"/>
  <c r="C223" i="37"/>
  <c r="K13" i="37"/>
  <c r="D223" i="37"/>
  <c r="K18" i="37"/>
  <c r="E223" i="37"/>
  <c r="K33" i="37"/>
  <c r="F223" i="37"/>
  <c r="K38" i="37"/>
  <c r="C224" i="37"/>
  <c r="I14" i="37"/>
  <c r="D224" i="37"/>
  <c r="I19" i="37"/>
  <c r="E224" i="37"/>
  <c r="I34" i="37"/>
  <c r="F224" i="37"/>
  <c r="I39" i="37"/>
  <c r="G224" i="37"/>
  <c r="I64" i="37"/>
  <c r="C225" i="37"/>
  <c r="J14" i="37"/>
  <c r="D225" i="37"/>
  <c r="J19" i="37"/>
  <c r="E225" i="37"/>
  <c r="J34" i="37"/>
  <c r="F225" i="37"/>
  <c r="J39" i="37"/>
  <c r="G225" i="37"/>
  <c r="J64" i="37"/>
  <c r="C226" i="37"/>
  <c r="K14" i="37"/>
  <c r="D226" i="37"/>
  <c r="K19" i="37"/>
  <c r="E226" i="37"/>
  <c r="K34" i="37"/>
  <c r="F226" i="37"/>
  <c r="K39" i="37"/>
  <c r="G226" i="37"/>
  <c r="K64" i="37"/>
  <c r="F227" i="37"/>
  <c r="I40" i="37"/>
  <c r="D228" i="37"/>
  <c r="J20" i="37"/>
  <c r="F228" i="37"/>
  <c r="J40" i="37"/>
  <c r="F229" i="37"/>
  <c r="K40" i="37"/>
  <c r="D230" i="37"/>
  <c r="I21" i="37"/>
  <c r="F230" i="37"/>
  <c r="I41" i="37"/>
  <c r="D231" i="37"/>
  <c r="J21" i="37"/>
  <c r="F231" i="37"/>
  <c r="J41" i="37"/>
  <c r="D232" i="37"/>
  <c r="K21" i="37"/>
  <c r="F232" i="37"/>
  <c r="K41" i="37"/>
  <c r="F233" i="37"/>
  <c r="I42" i="37"/>
  <c r="D234" i="37"/>
  <c r="J22" i="37"/>
  <c r="F234" i="37"/>
  <c r="J42" i="37"/>
  <c r="D235" i="37"/>
  <c r="K22" i="37"/>
  <c r="F235" i="37"/>
  <c r="K42" i="37"/>
  <c r="D236" i="37"/>
  <c r="I23" i="37"/>
  <c r="F236" i="37"/>
  <c r="I43" i="37"/>
  <c r="D237" i="37"/>
  <c r="J23" i="37"/>
  <c r="F237" i="37"/>
  <c r="J43" i="37"/>
  <c r="D238" i="37"/>
  <c r="K23" i="37"/>
  <c r="F238" i="37"/>
  <c r="K43" i="37"/>
  <c r="F239" i="37"/>
  <c r="I44" i="37"/>
  <c r="D240" i="37"/>
  <c r="J24" i="37"/>
  <c r="F240" i="37"/>
  <c r="J44" i="37"/>
  <c r="F241" i="37"/>
  <c r="K44" i="37"/>
  <c r="F242" i="37"/>
  <c r="I45" i="37"/>
  <c r="D243" i="37"/>
  <c r="J25" i="37"/>
  <c r="F243" i="37"/>
  <c r="J45" i="37"/>
  <c r="F244" i="37"/>
  <c r="K45" i="37"/>
  <c r="D246" i="37"/>
  <c r="J26" i="37"/>
  <c r="F246" i="37"/>
  <c r="J46" i="37"/>
  <c r="F247" i="37"/>
  <c r="K46" i="37"/>
  <c r="F248" i="37"/>
  <c r="I47" i="37"/>
  <c r="D249" i="37"/>
  <c r="J27" i="37"/>
  <c r="F249" i="37"/>
  <c r="J47" i="37"/>
  <c r="F250" i="37"/>
  <c r="K47" i="37"/>
  <c r="F251" i="37"/>
  <c r="I48" i="37"/>
  <c r="D252" i="37"/>
  <c r="J28" i="37"/>
  <c r="F252" i="37"/>
  <c r="J48" i="37"/>
  <c r="F253" i="37"/>
  <c r="K48" i="37"/>
  <c r="F254" i="37"/>
  <c r="I49" i="37"/>
  <c r="D255" i="37"/>
  <c r="J29" i="37"/>
  <c r="F255" i="37"/>
  <c r="J49" i="37"/>
  <c r="F256" i="37"/>
  <c r="K49" i="37"/>
  <c r="F257" i="37"/>
  <c r="I50" i="37"/>
  <c r="F258" i="37"/>
  <c r="J50" i="37"/>
  <c r="F259" i="37"/>
  <c r="K50" i="37"/>
  <c r="F260" i="37"/>
  <c r="I51" i="37"/>
  <c r="F261" i="37"/>
  <c r="J51" i="37"/>
  <c r="F262" i="37"/>
  <c r="K51" i="37"/>
  <c r="F263" i="37"/>
  <c r="I52" i="37"/>
  <c r="F264" i="37"/>
  <c r="J52" i="37"/>
  <c r="F265" i="37"/>
  <c r="K52" i="37"/>
  <c r="F266" i="37"/>
  <c r="I53" i="37"/>
  <c r="F267" i="37"/>
  <c r="J53" i="37"/>
  <c r="F268" i="37"/>
  <c r="K53" i="37"/>
  <c r="F269" i="37"/>
  <c r="I54" i="37"/>
  <c r="F270" i="37"/>
  <c r="J54" i="37"/>
  <c r="F271" i="37"/>
  <c r="K54" i="37"/>
  <c r="F272" i="37"/>
  <c r="I55" i="37"/>
  <c r="F273" i="37"/>
  <c r="J55" i="37"/>
  <c r="F274" i="37"/>
  <c r="K55" i="37"/>
  <c r="F275" i="37"/>
  <c r="I56" i="37"/>
  <c r="F276" i="37"/>
  <c r="J56" i="37"/>
  <c r="F277" i="37"/>
  <c r="K56" i="37"/>
  <c r="F278" i="37"/>
  <c r="I57" i="37"/>
  <c r="F279" i="37"/>
  <c r="J57" i="37"/>
  <c r="F280" i="37"/>
  <c r="K57" i="37"/>
  <c r="F282" i="37"/>
  <c r="J58" i="37"/>
  <c r="F283" i="37"/>
  <c r="K58" i="37"/>
  <c r="F284" i="37"/>
  <c r="I59" i="37"/>
  <c r="F285" i="37"/>
  <c r="J59" i="37"/>
  <c r="F286" i="37"/>
  <c r="K59" i="37"/>
  <c r="B287" i="37"/>
  <c r="L10" i="37"/>
  <c r="D2" i="36"/>
  <c r="D4" i="36"/>
  <c r="D5" i="36"/>
  <c r="D6" i="36"/>
  <c r="F6" i="36"/>
  <c r="C140" i="36"/>
  <c r="G12" i="36"/>
  <c r="C144" i="36"/>
  <c r="H13" i="36"/>
  <c r="C147" i="36"/>
  <c r="H14" i="36"/>
  <c r="D69" i="36"/>
  <c r="C15" i="36"/>
  <c r="D214" i="36"/>
  <c r="K15" i="36"/>
  <c r="D73" i="36"/>
  <c r="D16" i="36"/>
  <c r="D77" i="36"/>
  <c r="E17" i="36"/>
  <c r="D218" i="36"/>
  <c r="I17" i="36"/>
  <c r="D81" i="36"/>
  <c r="C19" i="36"/>
  <c r="D146" i="36"/>
  <c r="G19" i="36"/>
  <c r="D226" i="36"/>
  <c r="K19" i="36"/>
  <c r="D148" i="36"/>
  <c r="F20" i="36"/>
  <c r="D156" i="36"/>
  <c r="H22" i="36"/>
  <c r="D237" i="36"/>
  <c r="J23" i="36"/>
  <c r="D160" i="36"/>
  <c r="F24" i="36"/>
  <c r="D162" i="36"/>
  <c r="H24" i="36"/>
  <c r="D163" i="36"/>
  <c r="F25" i="36"/>
  <c r="D165" i="36"/>
  <c r="H25" i="36"/>
  <c r="D243" i="36"/>
  <c r="J25" i="36"/>
  <c r="D166" i="36"/>
  <c r="F26" i="36"/>
  <c r="D168" i="36"/>
  <c r="H26" i="36"/>
  <c r="D169" i="36"/>
  <c r="F27" i="36"/>
  <c r="D171" i="36"/>
  <c r="H27" i="36"/>
  <c r="D249" i="36"/>
  <c r="J27" i="36"/>
  <c r="D172" i="36"/>
  <c r="F28" i="36"/>
  <c r="D174" i="36"/>
  <c r="H28" i="36"/>
  <c r="D175" i="36"/>
  <c r="F29" i="36"/>
  <c r="D177" i="36"/>
  <c r="H29" i="36"/>
  <c r="D255" i="36"/>
  <c r="J29" i="36"/>
  <c r="E71" i="36"/>
  <c r="E30" i="36"/>
  <c r="E134" i="36"/>
  <c r="G30" i="36"/>
  <c r="E212" i="36"/>
  <c r="I30" i="36"/>
  <c r="E214" i="36"/>
  <c r="K30" i="36"/>
  <c r="E138" i="36"/>
  <c r="H31" i="36"/>
  <c r="E220" i="36"/>
  <c r="K32" i="36"/>
  <c r="F71" i="36"/>
  <c r="E35" i="36"/>
  <c r="F136" i="36"/>
  <c r="F36" i="36"/>
  <c r="F216" i="36"/>
  <c r="J36" i="36"/>
  <c r="F79" i="36"/>
  <c r="D38" i="36"/>
  <c r="F144" i="36"/>
  <c r="H38" i="36"/>
  <c r="F83" i="36"/>
  <c r="E39" i="36"/>
  <c r="F85" i="36"/>
  <c r="D40" i="36"/>
  <c r="F148" i="36"/>
  <c r="F40" i="36"/>
  <c r="F228" i="36"/>
  <c r="J40" i="36"/>
  <c r="F87" i="36"/>
  <c r="C41" i="36"/>
  <c r="F89" i="36"/>
  <c r="E41" i="36"/>
  <c r="F230" i="36"/>
  <c r="I41" i="36"/>
  <c r="F232" i="36"/>
  <c r="K41" i="36"/>
  <c r="F91" i="36"/>
  <c r="D42" i="36"/>
  <c r="F156" i="36"/>
  <c r="H42" i="36"/>
  <c r="F234" i="36"/>
  <c r="J42" i="36"/>
  <c r="F93" i="36"/>
  <c r="C43" i="36"/>
  <c r="F158" i="36"/>
  <c r="G43" i="36"/>
  <c r="F236" i="36"/>
  <c r="I43" i="36"/>
  <c r="F238" i="36"/>
  <c r="K43" i="36"/>
  <c r="F160" i="36"/>
  <c r="F44" i="36"/>
  <c r="F240" i="36"/>
  <c r="J44" i="36"/>
  <c r="F243" i="36"/>
  <c r="J45" i="36"/>
  <c r="F249" i="36"/>
  <c r="J47" i="36"/>
  <c r="F177" i="36"/>
  <c r="H49" i="36"/>
  <c r="F178" i="36"/>
  <c r="F50" i="36"/>
  <c r="F258" i="36"/>
  <c r="J50" i="36"/>
  <c r="F184" i="36"/>
  <c r="F52" i="36"/>
  <c r="F190" i="36"/>
  <c r="F54" i="36"/>
  <c r="F270" i="36"/>
  <c r="J54" i="36"/>
  <c r="F196" i="36"/>
  <c r="F56" i="36"/>
  <c r="F202" i="36"/>
  <c r="F58" i="36"/>
  <c r="F282" i="36"/>
  <c r="J58" i="36"/>
  <c r="G69" i="36"/>
  <c r="C60" i="36"/>
  <c r="G134" i="36"/>
  <c r="G60" i="36"/>
  <c r="G212" i="36"/>
  <c r="I60" i="36"/>
  <c r="G214" i="36"/>
  <c r="K60" i="36"/>
  <c r="G136" i="36"/>
  <c r="F61" i="36"/>
  <c r="G216" i="36"/>
  <c r="J61" i="36"/>
  <c r="G222" i="36"/>
  <c r="J63" i="36"/>
  <c r="G145" i="36"/>
  <c r="F64" i="36"/>
  <c r="C69" i="36"/>
  <c r="C10" i="36"/>
  <c r="E69" i="36"/>
  <c r="C30" i="36"/>
  <c r="F69" i="36"/>
  <c r="C35" i="36"/>
  <c r="C70" i="36"/>
  <c r="D10" i="36"/>
  <c r="D70" i="36"/>
  <c r="D15" i="36"/>
  <c r="E70" i="36"/>
  <c r="D30" i="36"/>
  <c r="F70" i="36"/>
  <c r="D35" i="36"/>
  <c r="G70" i="36"/>
  <c r="D60" i="36"/>
  <c r="C71" i="36"/>
  <c r="E10" i="36"/>
  <c r="D71" i="36"/>
  <c r="E15" i="36"/>
  <c r="G71" i="36"/>
  <c r="E60" i="36"/>
  <c r="C72" i="36"/>
  <c r="C11" i="36"/>
  <c r="D72" i="36"/>
  <c r="C16" i="36"/>
  <c r="E72" i="36"/>
  <c r="C31" i="36"/>
  <c r="F72" i="36"/>
  <c r="C36" i="36"/>
  <c r="G72" i="36"/>
  <c r="C61" i="36"/>
  <c r="C73" i="36"/>
  <c r="D11" i="36"/>
  <c r="E73" i="36"/>
  <c r="D31" i="36"/>
  <c r="F73" i="36"/>
  <c r="D36" i="36"/>
  <c r="G73" i="36"/>
  <c r="D61" i="36"/>
  <c r="C74" i="36"/>
  <c r="E11" i="36"/>
  <c r="D74" i="36"/>
  <c r="E16" i="36"/>
  <c r="E74" i="36"/>
  <c r="E31" i="36"/>
  <c r="F74" i="36"/>
  <c r="E36" i="36"/>
  <c r="G74" i="36"/>
  <c r="E61" i="36"/>
  <c r="C75" i="36"/>
  <c r="C12" i="36"/>
  <c r="D75" i="36"/>
  <c r="C17" i="36"/>
  <c r="E75" i="36"/>
  <c r="C32" i="36"/>
  <c r="F75" i="36"/>
  <c r="C37" i="36"/>
  <c r="G75" i="36"/>
  <c r="C62" i="36"/>
  <c r="C76" i="36"/>
  <c r="D12" i="36"/>
  <c r="D76" i="36"/>
  <c r="D17" i="36"/>
  <c r="E76" i="36"/>
  <c r="D32" i="36"/>
  <c r="F76" i="36"/>
  <c r="D37" i="36"/>
  <c r="G76" i="36"/>
  <c r="D62" i="36"/>
  <c r="C77" i="36"/>
  <c r="E12" i="36"/>
  <c r="E77" i="36"/>
  <c r="E32" i="36"/>
  <c r="F77" i="36"/>
  <c r="E37" i="36"/>
  <c r="G77" i="36"/>
  <c r="E62" i="36"/>
  <c r="C78" i="36"/>
  <c r="C13" i="36"/>
  <c r="D78" i="36"/>
  <c r="C18" i="36"/>
  <c r="E78" i="36"/>
  <c r="C33" i="36"/>
  <c r="F78" i="36"/>
  <c r="C38" i="36"/>
  <c r="G78" i="36"/>
  <c r="C63" i="36"/>
  <c r="C79" i="36"/>
  <c r="D13" i="36"/>
  <c r="D79" i="36"/>
  <c r="D18" i="36"/>
  <c r="E79" i="36"/>
  <c r="D33" i="36"/>
  <c r="G79" i="36"/>
  <c r="D63" i="36"/>
  <c r="C80" i="36"/>
  <c r="E13" i="36"/>
  <c r="D80" i="36"/>
  <c r="E18" i="36"/>
  <c r="E80" i="36"/>
  <c r="E33" i="36"/>
  <c r="F80" i="36"/>
  <c r="E38" i="36"/>
  <c r="G80" i="36"/>
  <c r="E63" i="36"/>
  <c r="F81" i="36"/>
  <c r="C39" i="36"/>
  <c r="D82" i="36"/>
  <c r="D19" i="36"/>
  <c r="F82" i="36"/>
  <c r="D39" i="36"/>
  <c r="D83" i="36"/>
  <c r="E19" i="36"/>
  <c r="D84" i="36"/>
  <c r="C20" i="36"/>
  <c r="F84" i="36"/>
  <c r="C40" i="36"/>
  <c r="D85" i="36"/>
  <c r="D20" i="36"/>
  <c r="D86" i="36"/>
  <c r="E20" i="36"/>
  <c r="F86" i="36"/>
  <c r="E40" i="36"/>
  <c r="D87" i="36"/>
  <c r="C21" i="36"/>
  <c r="D88" i="36"/>
  <c r="D21" i="36"/>
  <c r="F88" i="36"/>
  <c r="D41" i="36"/>
  <c r="D89" i="36"/>
  <c r="E21" i="36"/>
  <c r="D90" i="36"/>
  <c r="C22" i="36"/>
  <c r="F90" i="36"/>
  <c r="C42" i="36"/>
  <c r="D91" i="36"/>
  <c r="D22" i="36"/>
  <c r="D92" i="36"/>
  <c r="E22" i="36"/>
  <c r="F92" i="36"/>
  <c r="E42" i="36"/>
  <c r="F94" i="36"/>
  <c r="D43" i="36"/>
  <c r="F95" i="36"/>
  <c r="E43" i="36"/>
  <c r="F96" i="36"/>
  <c r="C44" i="36"/>
  <c r="F97" i="36"/>
  <c r="D44" i="36"/>
  <c r="F98" i="36"/>
  <c r="E44" i="36"/>
  <c r="F99" i="36"/>
  <c r="F100" i="36"/>
  <c r="F101" i="36"/>
  <c r="F102" i="36"/>
  <c r="F103" i="36"/>
  <c r="F104" i="36"/>
  <c r="F105" i="36"/>
  <c r="F106" i="36"/>
  <c r="F107" i="36"/>
  <c r="F108" i="36"/>
  <c r="F109" i="36"/>
  <c r="F110" i="36"/>
  <c r="F111" i="36"/>
  <c r="F112" i="36"/>
  <c r="F113" i="36"/>
  <c r="F114" i="36"/>
  <c r="F115" i="36"/>
  <c r="F116" i="36"/>
  <c r="F117" i="36"/>
  <c r="F118" i="36"/>
  <c r="F119" i="36"/>
  <c r="F120" i="36"/>
  <c r="F121" i="36"/>
  <c r="F122" i="36"/>
  <c r="F123" i="36"/>
  <c r="F124" i="36"/>
  <c r="F125" i="36"/>
  <c r="F126" i="36"/>
  <c r="F127" i="36"/>
  <c r="F128" i="36"/>
  <c r="C133" i="36"/>
  <c r="F10" i="36"/>
  <c r="D133" i="36"/>
  <c r="F15" i="36"/>
  <c r="E133" i="36"/>
  <c r="F30" i="36"/>
  <c r="F133" i="36"/>
  <c r="F35" i="36"/>
  <c r="G133" i="36"/>
  <c r="F60" i="36"/>
  <c r="C134" i="36"/>
  <c r="G10" i="36"/>
  <c r="D134" i="36"/>
  <c r="G15" i="36"/>
  <c r="F134" i="36"/>
  <c r="G35" i="36"/>
  <c r="C135" i="36"/>
  <c r="H10" i="36"/>
  <c r="D135" i="36"/>
  <c r="H15" i="36"/>
  <c r="E135" i="36"/>
  <c r="H30" i="36"/>
  <c r="F135" i="36"/>
  <c r="H35" i="36"/>
  <c r="G135" i="36"/>
  <c r="H60" i="36"/>
  <c r="C136" i="36"/>
  <c r="F11" i="36"/>
  <c r="D136" i="36"/>
  <c r="F16" i="36"/>
  <c r="E136" i="36"/>
  <c r="F31" i="36"/>
  <c r="C137" i="36"/>
  <c r="G11" i="36"/>
  <c r="D137" i="36"/>
  <c r="G16" i="36"/>
  <c r="E137" i="36"/>
  <c r="G31" i="36"/>
  <c r="F137" i="36"/>
  <c r="G36" i="36"/>
  <c r="G137" i="36"/>
  <c r="G61" i="36"/>
  <c r="C138" i="36"/>
  <c r="H11" i="36"/>
  <c r="D138" i="36"/>
  <c r="H16" i="36"/>
  <c r="F138" i="36"/>
  <c r="H36" i="36"/>
  <c r="G138" i="36"/>
  <c r="H61" i="36"/>
  <c r="C139" i="36"/>
  <c r="F12" i="36"/>
  <c r="D139" i="36"/>
  <c r="F17" i="36"/>
  <c r="E139" i="36"/>
  <c r="F32" i="36"/>
  <c r="F139" i="36"/>
  <c r="F37" i="36"/>
  <c r="G139" i="36"/>
  <c r="F62" i="36"/>
  <c r="D140" i="36"/>
  <c r="G17" i="36"/>
  <c r="E140" i="36"/>
  <c r="G32" i="36"/>
  <c r="F140" i="36"/>
  <c r="G37" i="36"/>
  <c r="G140" i="36"/>
  <c r="G62" i="36"/>
  <c r="C141" i="36"/>
  <c r="H12" i="36"/>
  <c r="D141" i="36"/>
  <c r="H17" i="36"/>
  <c r="E141" i="36"/>
  <c r="H32" i="36"/>
  <c r="F141" i="36"/>
  <c r="H37" i="36"/>
  <c r="G141" i="36"/>
  <c r="H62" i="36"/>
  <c r="C142" i="36"/>
  <c r="F13" i="36"/>
  <c r="D142" i="36"/>
  <c r="F18" i="36"/>
  <c r="E142" i="36"/>
  <c r="F33" i="36"/>
  <c r="F142" i="36"/>
  <c r="F38" i="36"/>
  <c r="G142" i="36"/>
  <c r="F63" i="36"/>
  <c r="C143" i="36"/>
  <c r="G13" i="36"/>
  <c r="D143" i="36"/>
  <c r="G18" i="36"/>
  <c r="E143" i="36"/>
  <c r="G33" i="36"/>
  <c r="F143" i="36"/>
  <c r="G38" i="36"/>
  <c r="G143" i="36"/>
  <c r="G63" i="36"/>
  <c r="D144" i="36"/>
  <c r="H18" i="36"/>
  <c r="E144" i="36"/>
  <c r="H33" i="36"/>
  <c r="G144" i="36"/>
  <c r="H63" i="36"/>
  <c r="C145" i="36"/>
  <c r="F14" i="36"/>
  <c r="D145" i="36"/>
  <c r="F19" i="36"/>
  <c r="E145" i="36"/>
  <c r="F34" i="36"/>
  <c r="F145" i="36"/>
  <c r="F39" i="36"/>
  <c r="C146" i="36"/>
  <c r="G14" i="36"/>
  <c r="E146" i="36"/>
  <c r="G34" i="36"/>
  <c r="F146" i="36"/>
  <c r="G39" i="36"/>
  <c r="G146" i="36"/>
  <c r="G64" i="36"/>
  <c r="D147" i="36"/>
  <c r="H19" i="36"/>
  <c r="E147" i="36"/>
  <c r="H34" i="36"/>
  <c r="F147" i="36"/>
  <c r="H39" i="36"/>
  <c r="G147" i="36"/>
  <c r="H64" i="36"/>
  <c r="D149" i="36"/>
  <c r="G20" i="36"/>
  <c r="F149" i="36"/>
  <c r="G40" i="36"/>
  <c r="D150" i="36"/>
  <c r="H20" i="36"/>
  <c r="F150" i="36"/>
  <c r="H40" i="36"/>
  <c r="D151" i="36"/>
  <c r="F21" i="36"/>
  <c r="F151" i="36"/>
  <c r="F41" i="36"/>
  <c r="D152" i="36"/>
  <c r="G21" i="36"/>
  <c r="F152" i="36"/>
  <c r="G41" i="36"/>
  <c r="D153" i="36"/>
  <c r="H21" i="36"/>
  <c r="F153" i="36"/>
  <c r="H41" i="36"/>
  <c r="D154" i="36"/>
  <c r="F22" i="36"/>
  <c r="F154" i="36"/>
  <c r="F42" i="36"/>
  <c r="D155" i="36"/>
  <c r="G22" i="36"/>
  <c r="F155" i="36"/>
  <c r="G42" i="36"/>
  <c r="D157" i="36"/>
  <c r="F23" i="36"/>
  <c r="F157" i="36"/>
  <c r="F43" i="36"/>
  <c r="D158" i="36"/>
  <c r="G23" i="36"/>
  <c r="D159" i="36"/>
  <c r="H23" i="36"/>
  <c r="F159" i="36"/>
  <c r="H43" i="36"/>
  <c r="D161" i="36"/>
  <c r="G24" i="36"/>
  <c r="F161" i="36"/>
  <c r="G44" i="36"/>
  <c r="F162" i="36"/>
  <c r="H44" i="36"/>
  <c r="F163" i="36"/>
  <c r="F45" i="36"/>
  <c r="D164" i="36"/>
  <c r="G25" i="36"/>
  <c r="F164" i="36"/>
  <c r="G45" i="36"/>
  <c r="F165" i="36"/>
  <c r="H45" i="36"/>
  <c r="F166" i="36"/>
  <c r="F46" i="36"/>
  <c r="D167" i="36"/>
  <c r="G26" i="36"/>
  <c r="F167" i="36"/>
  <c r="G46" i="36"/>
  <c r="F168" i="36"/>
  <c r="H46" i="36"/>
  <c r="F169" i="36"/>
  <c r="F47" i="36"/>
  <c r="D170" i="36"/>
  <c r="G27" i="36"/>
  <c r="F170" i="36"/>
  <c r="G47" i="36"/>
  <c r="F171" i="36"/>
  <c r="H47" i="36"/>
  <c r="F172" i="36"/>
  <c r="F48" i="36"/>
  <c r="D173" i="36"/>
  <c r="G28" i="36"/>
  <c r="F173" i="36"/>
  <c r="G48" i="36"/>
  <c r="F174" i="36"/>
  <c r="H48" i="36"/>
  <c r="F175" i="36"/>
  <c r="F49" i="36"/>
  <c r="D176" i="36"/>
  <c r="G29" i="36"/>
  <c r="F176" i="36"/>
  <c r="G49" i="36"/>
  <c r="F179" i="36"/>
  <c r="G50" i="36"/>
  <c r="F180" i="36"/>
  <c r="H50" i="36"/>
  <c r="F181" i="36"/>
  <c r="F51" i="36"/>
  <c r="F182" i="36"/>
  <c r="G51" i="36"/>
  <c r="F183" i="36"/>
  <c r="H51" i="36"/>
  <c r="F185" i="36"/>
  <c r="G52" i="36"/>
  <c r="F186" i="36"/>
  <c r="H52" i="36"/>
  <c r="F187" i="36"/>
  <c r="F53" i="36"/>
  <c r="F188" i="36"/>
  <c r="G53" i="36"/>
  <c r="F189" i="36"/>
  <c r="H53" i="36"/>
  <c r="F191" i="36"/>
  <c r="G54" i="36"/>
  <c r="F192" i="36"/>
  <c r="H54" i="36"/>
  <c r="F193" i="36"/>
  <c r="F55" i="36"/>
  <c r="F194" i="36"/>
  <c r="G55" i="36"/>
  <c r="F195" i="36"/>
  <c r="H55" i="36"/>
  <c r="F197" i="36"/>
  <c r="G56" i="36"/>
  <c r="F198" i="36"/>
  <c r="H56" i="36"/>
  <c r="F199" i="36"/>
  <c r="F57" i="36"/>
  <c r="F200" i="36"/>
  <c r="G57" i="36"/>
  <c r="F201" i="36"/>
  <c r="H57" i="36"/>
  <c r="F203" i="36"/>
  <c r="G58" i="36"/>
  <c r="F204" i="36"/>
  <c r="H58" i="36"/>
  <c r="F205" i="36"/>
  <c r="F59" i="36"/>
  <c r="F206" i="36"/>
  <c r="G59" i="36"/>
  <c r="F207" i="36"/>
  <c r="H59" i="36"/>
  <c r="C212" i="36"/>
  <c r="I10" i="36"/>
  <c r="D212" i="36"/>
  <c r="I15" i="36"/>
  <c r="F212" i="36"/>
  <c r="I35" i="36"/>
  <c r="C213" i="36"/>
  <c r="J10" i="36"/>
  <c r="D213" i="36"/>
  <c r="J15" i="36"/>
  <c r="E213" i="36"/>
  <c r="J30" i="36"/>
  <c r="F213" i="36"/>
  <c r="J35" i="36"/>
  <c r="G213" i="36"/>
  <c r="J60" i="36"/>
  <c r="C214" i="36"/>
  <c r="K10" i="36"/>
  <c r="F214" i="36"/>
  <c r="K35" i="36"/>
  <c r="C215" i="36"/>
  <c r="I11" i="36"/>
  <c r="D215" i="36"/>
  <c r="I16" i="36"/>
  <c r="E215" i="36"/>
  <c r="I31" i="36"/>
  <c r="F215" i="36"/>
  <c r="I36" i="36"/>
  <c r="G215" i="36"/>
  <c r="I61" i="36"/>
  <c r="C216" i="36"/>
  <c r="J11" i="36"/>
  <c r="D216" i="36"/>
  <c r="J16" i="36"/>
  <c r="E216" i="36"/>
  <c r="J31" i="36"/>
  <c r="C217" i="36"/>
  <c r="K11" i="36"/>
  <c r="D217" i="36"/>
  <c r="K16" i="36"/>
  <c r="E217" i="36"/>
  <c r="K31" i="36"/>
  <c r="F217" i="36"/>
  <c r="K36" i="36"/>
  <c r="G217" i="36"/>
  <c r="K61" i="36"/>
  <c r="C218" i="36"/>
  <c r="I12" i="36"/>
  <c r="E218" i="36"/>
  <c r="I32" i="36"/>
  <c r="F218" i="36"/>
  <c r="I37" i="36"/>
  <c r="G218" i="36"/>
  <c r="I62" i="36"/>
  <c r="C219" i="36"/>
  <c r="J12" i="36"/>
  <c r="D219" i="36"/>
  <c r="J17" i="36"/>
  <c r="E219" i="36"/>
  <c r="J32" i="36"/>
  <c r="F219" i="36"/>
  <c r="J37" i="36"/>
  <c r="G219" i="36"/>
  <c r="J62" i="36"/>
  <c r="C220" i="36"/>
  <c r="K12" i="36"/>
  <c r="D220" i="36"/>
  <c r="K17" i="36"/>
  <c r="F220" i="36"/>
  <c r="K37" i="36"/>
  <c r="G220" i="36"/>
  <c r="K62" i="36"/>
  <c r="C221" i="36"/>
  <c r="I13" i="36"/>
  <c r="D221" i="36"/>
  <c r="I18" i="36"/>
  <c r="E221" i="36"/>
  <c r="I33" i="36"/>
  <c r="F221" i="36"/>
  <c r="I38" i="36"/>
  <c r="G221" i="36"/>
  <c r="I63" i="36"/>
  <c r="C222" i="36"/>
  <c r="J13" i="36"/>
  <c r="D222" i="36"/>
  <c r="J18" i="36"/>
  <c r="E222" i="36"/>
  <c r="J33" i="36"/>
  <c r="F222" i="36"/>
  <c r="J38" i="36"/>
  <c r="C223" i="36"/>
  <c r="K13" i="36"/>
  <c r="D223" i="36"/>
  <c r="K18" i="36"/>
  <c r="E223" i="36"/>
  <c r="K33" i="36"/>
  <c r="F223" i="36"/>
  <c r="K38" i="36"/>
  <c r="G223" i="36"/>
  <c r="K63" i="36"/>
  <c r="C224" i="36"/>
  <c r="I14" i="36"/>
  <c r="D224" i="36"/>
  <c r="I19" i="36"/>
  <c r="E224" i="36"/>
  <c r="I34" i="36"/>
  <c r="F224" i="36"/>
  <c r="I39" i="36"/>
  <c r="G224" i="36"/>
  <c r="I64" i="36"/>
  <c r="C225" i="36"/>
  <c r="J14" i="36"/>
  <c r="D225" i="36"/>
  <c r="J19" i="36"/>
  <c r="E225" i="36"/>
  <c r="J34" i="36"/>
  <c r="F225" i="36"/>
  <c r="J39" i="36"/>
  <c r="G225" i="36"/>
  <c r="J64" i="36"/>
  <c r="C226" i="36"/>
  <c r="K14" i="36"/>
  <c r="E226" i="36"/>
  <c r="K34" i="36"/>
  <c r="F226" i="36"/>
  <c r="K39" i="36"/>
  <c r="G226" i="36"/>
  <c r="K64" i="36"/>
  <c r="D227" i="36"/>
  <c r="I20" i="36"/>
  <c r="F227" i="36"/>
  <c r="I40" i="36"/>
  <c r="D228" i="36"/>
  <c r="J20" i="36"/>
  <c r="D229" i="36"/>
  <c r="K20" i="36"/>
  <c r="F229" i="36"/>
  <c r="K40" i="36"/>
  <c r="D230" i="36"/>
  <c r="I21" i="36"/>
  <c r="D231" i="36"/>
  <c r="J21" i="36"/>
  <c r="F231" i="36"/>
  <c r="J41" i="36"/>
  <c r="D232" i="36"/>
  <c r="K21" i="36"/>
  <c r="D233" i="36"/>
  <c r="I22" i="36"/>
  <c r="F233" i="36"/>
  <c r="I42" i="36"/>
  <c r="D234" i="36"/>
  <c r="J22" i="36"/>
  <c r="D235" i="36"/>
  <c r="K22" i="36"/>
  <c r="F235" i="36"/>
  <c r="K42" i="36"/>
  <c r="D236" i="36"/>
  <c r="I23" i="36"/>
  <c r="F237" i="36"/>
  <c r="J43" i="36"/>
  <c r="D238" i="36"/>
  <c r="K23" i="36"/>
  <c r="D239" i="36"/>
  <c r="I24" i="36"/>
  <c r="F239" i="36"/>
  <c r="I44" i="36"/>
  <c r="D240" i="36"/>
  <c r="J24" i="36"/>
  <c r="D241" i="36"/>
  <c r="K24" i="36"/>
  <c r="F241" i="36"/>
  <c r="K44" i="36"/>
  <c r="D242" i="36"/>
  <c r="I25" i="36"/>
  <c r="F242" i="36"/>
  <c r="I45" i="36"/>
  <c r="D244" i="36"/>
  <c r="K25" i="36"/>
  <c r="F244" i="36"/>
  <c r="K45" i="36"/>
  <c r="D245" i="36"/>
  <c r="I26" i="36"/>
  <c r="F245" i="36"/>
  <c r="I46" i="36"/>
  <c r="D246" i="36"/>
  <c r="J26" i="36"/>
  <c r="F246" i="36"/>
  <c r="J46" i="36"/>
  <c r="D247" i="36"/>
  <c r="K26" i="36"/>
  <c r="F247" i="36"/>
  <c r="K46" i="36"/>
  <c r="D248" i="36"/>
  <c r="I27" i="36"/>
  <c r="F248" i="36"/>
  <c r="I47" i="36"/>
  <c r="D250" i="36"/>
  <c r="K27" i="36"/>
  <c r="F250" i="36"/>
  <c r="K47" i="36"/>
  <c r="D251" i="36"/>
  <c r="I28" i="36"/>
  <c r="F251" i="36"/>
  <c r="I48" i="36"/>
  <c r="D252" i="36"/>
  <c r="J28" i="36"/>
  <c r="F252" i="36"/>
  <c r="J48" i="36"/>
  <c r="D253" i="36"/>
  <c r="K28" i="36"/>
  <c r="F253" i="36"/>
  <c r="K48" i="36"/>
  <c r="D254" i="36"/>
  <c r="I29" i="36"/>
  <c r="F254" i="36"/>
  <c r="I49" i="36"/>
  <c r="F255" i="36"/>
  <c r="J49" i="36"/>
  <c r="D256" i="36"/>
  <c r="K29" i="36"/>
  <c r="F256" i="36"/>
  <c r="K49" i="36"/>
  <c r="F257" i="36"/>
  <c r="I50" i="36"/>
  <c r="F259" i="36"/>
  <c r="K50" i="36"/>
  <c r="F260" i="36"/>
  <c r="I51" i="36"/>
  <c r="F261" i="36"/>
  <c r="J51" i="36"/>
  <c r="F262" i="36"/>
  <c r="K51" i="36"/>
  <c r="F263" i="36"/>
  <c r="I52" i="36"/>
  <c r="F264" i="36"/>
  <c r="J52" i="36"/>
  <c r="F265" i="36"/>
  <c r="K52" i="36"/>
  <c r="F266" i="36"/>
  <c r="I53" i="36"/>
  <c r="F267" i="36"/>
  <c r="J53" i="36"/>
  <c r="F268" i="36"/>
  <c r="K53" i="36"/>
  <c r="F269" i="36"/>
  <c r="I54" i="36"/>
  <c r="F271" i="36"/>
  <c r="K54" i="36"/>
  <c r="F272" i="36"/>
  <c r="I55" i="36"/>
  <c r="F273" i="36"/>
  <c r="J55" i="36"/>
  <c r="F274" i="36"/>
  <c r="K55" i="36"/>
  <c r="F275" i="36"/>
  <c r="I56" i="36"/>
  <c r="F276" i="36"/>
  <c r="J56" i="36"/>
  <c r="F277" i="36"/>
  <c r="K56" i="36"/>
  <c r="F278" i="36"/>
  <c r="I57" i="36"/>
  <c r="F279" i="36"/>
  <c r="J57" i="36"/>
  <c r="F280" i="36"/>
  <c r="K57" i="36"/>
  <c r="F281" i="36"/>
  <c r="I58" i="36"/>
  <c r="F283" i="36"/>
  <c r="K58" i="36"/>
  <c r="F284" i="36"/>
  <c r="I59" i="36"/>
  <c r="F285" i="36"/>
  <c r="J59" i="36"/>
  <c r="F286" i="36"/>
  <c r="K59" i="36"/>
  <c r="B287" i="36"/>
  <c r="L10" i="36"/>
  <c r="D2" i="35"/>
  <c r="D4" i="35"/>
  <c r="D5" i="35"/>
  <c r="D6" i="35"/>
  <c r="F6" i="35"/>
  <c r="D135" i="35"/>
  <c r="H15" i="35"/>
  <c r="D74" i="35"/>
  <c r="E16" i="35"/>
  <c r="D139" i="35"/>
  <c r="F17" i="35"/>
  <c r="D82" i="35"/>
  <c r="D19" i="35"/>
  <c r="D90" i="35"/>
  <c r="C22" i="35"/>
  <c r="D236" i="35"/>
  <c r="I23" i="35"/>
  <c r="D239" i="35"/>
  <c r="I24" i="35"/>
  <c r="D241" i="35"/>
  <c r="K24" i="35"/>
  <c r="D164" i="35"/>
  <c r="G25" i="35"/>
  <c r="D242" i="35"/>
  <c r="I25" i="35"/>
  <c r="D244" i="35"/>
  <c r="K25" i="35"/>
  <c r="D245" i="35"/>
  <c r="I26" i="35"/>
  <c r="D247" i="35"/>
  <c r="K26" i="35"/>
  <c r="D248" i="35"/>
  <c r="I27" i="35"/>
  <c r="D250" i="35"/>
  <c r="K27" i="35"/>
  <c r="D251" i="35"/>
  <c r="I28" i="35"/>
  <c r="D253" i="35"/>
  <c r="K28" i="35"/>
  <c r="D176" i="35"/>
  <c r="G29" i="35"/>
  <c r="D254" i="35"/>
  <c r="I29" i="35"/>
  <c r="D256" i="35"/>
  <c r="K29" i="35"/>
  <c r="E133" i="35"/>
  <c r="F30" i="35"/>
  <c r="E135" i="35"/>
  <c r="H30" i="35"/>
  <c r="E213" i="35"/>
  <c r="J30" i="35"/>
  <c r="E139" i="35"/>
  <c r="F32" i="35"/>
  <c r="E219" i="35"/>
  <c r="J32" i="35"/>
  <c r="E78" i="35"/>
  <c r="C33" i="35"/>
  <c r="E143" i="35"/>
  <c r="G33" i="35"/>
  <c r="E223" i="35"/>
  <c r="K33" i="35"/>
  <c r="F74" i="35"/>
  <c r="E36" i="35"/>
  <c r="F149" i="35"/>
  <c r="G40" i="35"/>
  <c r="F151" i="35"/>
  <c r="F41" i="35"/>
  <c r="F153" i="35"/>
  <c r="H41" i="35"/>
  <c r="F92" i="35"/>
  <c r="E42" i="35"/>
  <c r="F155" i="35"/>
  <c r="G42" i="35"/>
  <c r="F157" i="35"/>
  <c r="F43" i="35"/>
  <c r="F159" i="35"/>
  <c r="H43" i="35"/>
  <c r="F96" i="35"/>
  <c r="C44" i="35"/>
  <c r="F161" i="35"/>
  <c r="G44" i="35"/>
  <c r="F164" i="35"/>
  <c r="G45" i="35"/>
  <c r="F170" i="35"/>
  <c r="G47" i="35"/>
  <c r="F173" i="35"/>
  <c r="G48" i="35"/>
  <c r="F179" i="35"/>
  <c r="G50" i="35"/>
  <c r="F259" i="35"/>
  <c r="K50" i="35"/>
  <c r="F185" i="35"/>
  <c r="G52" i="35"/>
  <c r="F265" i="35"/>
  <c r="K52" i="35"/>
  <c r="F269" i="35"/>
  <c r="I54" i="35"/>
  <c r="F271" i="35"/>
  <c r="K54" i="35"/>
  <c r="F275" i="35"/>
  <c r="I56" i="35"/>
  <c r="F277" i="35"/>
  <c r="K56" i="35"/>
  <c r="F203" i="35"/>
  <c r="G58" i="35"/>
  <c r="F283" i="35"/>
  <c r="K58" i="35"/>
  <c r="G133" i="35"/>
  <c r="F60" i="35"/>
  <c r="G135" i="35"/>
  <c r="H60" i="35"/>
  <c r="G213" i="35"/>
  <c r="J60" i="35"/>
  <c r="G217" i="35"/>
  <c r="K61" i="35"/>
  <c r="G143" i="35"/>
  <c r="G63" i="35"/>
  <c r="C69" i="35"/>
  <c r="C10" i="35"/>
  <c r="D69" i="35"/>
  <c r="C15" i="35"/>
  <c r="E69" i="35"/>
  <c r="C30" i="35"/>
  <c r="F69" i="35"/>
  <c r="C35" i="35"/>
  <c r="G69" i="35"/>
  <c r="C60" i="35"/>
  <c r="C70" i="35"/>
  <c r="D10" i="35"/>
  <c r="D70" i="35"/>
  <c r="D15" i="35"/>
  <c r="E70" i="35"/>
  <c r="D30" i="35"/>
  <c r="F70" i="35"/>
  <c r="D35" i="35"/>
  <c r="G70" i="35"/>
  <c r="D60" i="35"/>
  <c r="C71" i="35"/>
  <c r="E10" i="35"/>
  <c r="D71" i="35"/>
  <c r="E15" i="35"/>
  <c r="E71" i="35"/>
  <c r="E30" i="35"/>
  <c r="F71" i="35"/>
  <c r="E35" i="35"/>
  <c r="G71" i="35"/>
  <c r="E60" i="35"/>
  <c r="C72" i="35"/>
  <c r="C11" i="35"/>
  <c r="D72" i="35"/>
  <c r="C16" i="35"/>
  <c r="E72" i="35"/>
  <c r="C31" i="35"/>
  <c r="F72" i="35"/>
  <c r="C36" i="35"/>
  <c r="G72" i="35"/>
  <c r="C61" i="35"/>
  <c r="C73" i="35"/>
  <c r="D11" i="35"/>
  <c r="D73" i="35"/>
  <c r="D16" i="35"/>
  <c r="E73" i="35"/>
  <c r="D31" i="35"/>
  <c r="F73" i="35"/>
  <c r="D36" i="35"/>
  <c r="G73" i="35"/>
  <c r="D61" i="35"/>
  <c r="C74" i="35"/>
  <c r="E11" i="35"/>
  <c r="E74" i="35"/>
  <c r="E31" i="35"/>
  <c r="G74" i="35"/>
  <c r="E61" i="35"/>
  <c r="C75" i="35"/>
  <c r="C12" i="35"/>
  <c r="D75" i="35"/>
  <c r="C17" i="35"/>
  <c r="E75" i="35"/>
  <c r="C32" i="35"/>
  <c r="F75" i="35"/>
  <c r="C37" i="35"/>
  <c r="G75" i="35"/>
  <c r="C62" i="35"/>
  <c r="C76" i="35"/>
  <c r="D12" i="35"/>
  <c r="D76" i="35"/>
  <c r="D17" i="35"/>
  <c r="E76" i="35"/>
  <c r="D32" i="35"/>
  <c r="F76" i="35"/>
  <c r="D37" i="35"/>
  <c r="G76" i="35"/>
  <c r="D62" i="35"/>
  <c r="C77" i="35"/>
  <c r="E12" i="35"/>
  <c r="D77" i="35"/>
  <c r="E17" i="35"/>
  <c r="E77" i="35"/>
  <c r="E32" i="35"/>
  <c r="F77" i="35"/>
  <c r="E37" i="35"/>
  <c r="G77" i="35"/>
  <c r="E62" i="35"/>
  <c r="C78" i="35"/>
  <c r="C13" i="35"/>
  <c r="D78" i="35"/>
  <c r="C18" i="35"/>
  <c r="F78" i="35"/>
  <c r="C38" i="35"/>
  <c r="G78" i="35"/>
  <c r="C63" i="35"/>
  <c r="C79" i="35"/>
  <c r="D13" i="35"/>
  <c r="D79" i="35"/>
  <c r="D18" i="35"/>
  <c r="E79" i="35"/>
  <c r="D33" i="35"/>
  <c r="F79" i="35"/>
  <c r="D38" i="35"/>
  <c r="G79" i="35"/>
  <c r="D63" i="35"/>
  <c r="C80" i="35"/>
  <c r="E13" i="35"/>
  <c r="D80" i="35"/>
  <c r="E18" i="35"/>
  <c r="E80" i="35"/>
  <c r="E33" i="35"/>
  <c r="F80" i="35"/>
  <c r="E38" i="35"/>
  <c r="G80" i="35"/>
  <c r="E63" i="35"/>
  <c r="D81" i="35"/>
  <c r="C19" i="35"/>
  <c r="F81" i="35"/>
  <c r="C39" i="35"/>
  <c r="F82" i="35"/>
  <c r="D39" i="35"/>
  <c r="D83" i="35"/>
  <c r="E19" i="35"/>
  <c r="F83" i="35"/>
  <c r="E39" i="35"/>
  <c r="D84" i="35"/>
  <c r="C20" i="35"/>
  <c r="F84" i="35"/>
  <c r="C40" i="35"/>
  <c r="D85" i="35"/>
  <c r="D20" i="35"/>
  <c r="F85" i="35"/>
  <c r="D40" i="35"/>
  <c r="D86" i="35"/>
  <c r="E20" i="35"/>
  <c r="F86" i="35"/>
  <c r="E40" i="35"/>
  <c r="D87" i="35"/>
  <c r="C21" i="35"/>
  <c r="F87" i="35"/>
  <c r="C41" i="35"/>
  <c r="D88" i="35"/>
  <c r="D21" i="35"/>
  <c r="F88" i="35"/>
  <c r="D41" i="35"/>
  <c r="D89" i="35"/>
  <c r="E21" i="35"/>
  <c r="F89" i="35"/>
  <c r="E41" i="35"/>
  <c r="F90" i="35"/>
  <c r="C42" i="35"/>
  <c r="D91" i="35"/>
  <c r="D22" i="35"/>
  <c r="F91" i="35"/>
  <c r="D42" i="35"/>
  <c r="D92" i="35"/>
  <c r="E22" i="35"/>
  <c r="F93" i="35"/>
  <c r="C43" i="35"/>
  <c r="F94" i="35"/>
  <c r="D43" i="35"/>
  <c r="F95" i="35"/>
  <c r="E43" i="35"/>
  <c r="F97" i="35"/>
  <c r="D44" i="35"/>
  <c r="F98" i="35"/>
  <c r="E44" i="35"/>
  <c r="F99" i="35"/>
  <c r="F100" i="35"/>
  <c r="F101" i="35"/>
  <c r="F102" i="35"/>
  <c r="F103" i="35"/>
  <c r="F104" i="35"/>
  <c r="F105" i="35"/>
  <c r="F106" i="35"/>
  <c r="F107" i="35"/>
  <c r="F108" i="35"/>
  <c r="F109" i="35"/>
  <c r="F110" i="35"/>
  <c r="F111" i="35"/>
  <c r="F112" i="35"/>
  <c r="F113" i="35"/>
  <c r="F114" i="35"/>
  <c r="F115" i="35"/>
  <c r="F116" i="35"/>
  <c r="F117" i="35"/>
  <c r="F118" i="35"/>
  <c r="F119" i="35"/>
  <c r="F120" i="35"/>
  <c r="F121" i="35"/>
  <c r="F122" i="35"/>
  <c r="F123" i="35"/>
  <c r="F124" i="35"/>
  <c r="F125" i="35"/>
  <c r="F126" i="35"/>
  <c r="F127" i="35"/>
  <c r="F128" i="35"/>
  <c r="C133" i="35"/>
  <c r="F10" i="35"/>
  <c r="D133" i="35"/>
  <c r="F15" i="35"/>
  <c r="F133" i="35"/>
  <c r="F35" i="35"/>
  <c r="C134" i="35"/>
  <c r="G10" i="35"/>
  <c r="D134" i="35"/>
  <c r="G15" i="35"/>
  <c r="E134" i="35"/>
  <c r="G30" i="35"/>
  <c r="F134" i="35"/>
  <c r="G35" i="35"/>
  <c r="G134" i="35"/>
  <c r="G60" i="35"/>
  <c r="C135" i="35"/>
  <c r="H10" i="35"/>
  <c r="F135" i="35"/>
  <c r="H35" i="35"/>
  <c r="C136" i="35"/>
  <c r="F11" i="35" s="1"/>
  <c r="D136" i="35"/>
  <c r="F16" i="35"/>
  <c r="E136" i="35"/>
  <c r="F31" i="35"/>
  <c r="F136" i="35"/>
  <c r="F36" i="35"/>
  <c r="G136" i="35"/>
  <c r="F61" i="35"/>
  <c r="C137" i="35"/>
  <c r="G11" i="35"/>
  <c r="D137" i="35"/>
  <c r="G16" i="35"/>
  <c r="E137" i="35"/>
  <c r="G31" i="35"/>
  <c r="F137" i="35"/>
  <c r="G36" i="35"/>
  <c r="G137" i="35"/>
  <c r="G61" i="35"/>
  <c r="C138" i="35"/>
  <c r="H11" i="35"/>
  <c r="D138" i="35"/>
  <c r="H16" i="35"/>
  <c r="E138" i="35"/>
  <c r="H31" i="35"/>
  <c r="F138" i="35"/>
  <c r="H36" i="35"/>
  <c r="G138" i="35"/>
  <c r="H61" i="35"/>
  <c r="C139" i="35"/>
  <c r="F12" i="35"/>
  <c r="F139" i="35"/>
  <c r="F37" i="35"/>
  <c r="G139" i="35"/>
  <c r="F62" i="35"/>
  <c r="C140" i="35"/>
  <c r="G12" i="35"/>
  <c r="D140" i="35"/>
  <c r="G17" i="35"/>
  <c r="E140" i="35"/>
  <c r="G32" i="35"/>
  <c r="F140" i="35"/>
  <c r="G37" i="35"/>
  <c r="G140" i="35"/>
  <c r="G62" i="35"/>
  <c r="C141" i="35"/>
  <c r="H12" i="35"/>
  <c r="D141" i="35"/>
  <c r="H17" i="35"/>
  <c r="E141" i="35"/>
  <c r="H32" i="35"/>
  <c r="F141" i="35"/>
  <c r="H37" i="35"/>
  <c r="G141" i="35"/>
  <c r="H62" i="35"/>
  <c r="C142" i="35"/>
  <c r="F13" i="35"/>
  <c r="D142" i="35"/>
  <c r="F18" i="35"/>
  <c r="E142" i="35"/>
  <c r="F33" i="35"/>
  <c r="F142" i="35"/>
  <c r="F38" i="35"/>
  <c r="G142" i="35"/>
  <c r="F63" i="35"/>
  <c r="C143" i="35"/>
  <c r="G13" i="35"/>
  <c r="D143" i="35"/>
  <c r="G18" i="35"/>
  <c r="F143" i="35"/>
  <c r="G38" i="35"/>
  <c r="C144" i="35"/>
  <c r="H13" i="35"/>
  <c r="D144" i="35"/>
  <c r="H18" i="35"/>
  <c r="E144" i="35"/>
  <c r="H33" i="35"/>
  <c r="F144" i="35"/>
  <c r="H38" i="35"/>
  <c r="G144" i="35"/>
  <c r="H63" i="35"/>
  <c r="C145" i="35"/>
  <c r="F14" i="35"/>
  <c r="D145" i="35"/>
  <c r="F19" i="35"/>
  <c r="E145" i="35"/>
  <c r="F34" i="35"/>
  <c r="F145" i="35"/>
  <c r="F39" i="35"/>
  <c r="G145" i="35"/>
  <c r="F64" i="35"/>
  <c r="C146" i="35"/>
  <c r="G14" i="35"/>
  <c r="D146" i="35"/>
  <c r="G19" i="35"/>
  <c r="E146" i="35"/>
  <c r="G34" i="35"/>
  <c r="F146" i="35"/>
  <c r="G39" i="35"/>
  <c r="G146" i="35"/>
  <c r="G64" i="35"/>
  <c r="C147" i="35"/>
  <c r="H14" i="35"/>
  <c r="D147" i="35"/>
  <c r="H19" i="35"/>
  <c r="E147" i="35"/>
  <c r="H34" i="35"/>
  <c r="F147" i="35"/>
  <c r="H39" i="35"/>
  <c r="G147" i="35"/>
  <c r="H64" i="35"/>
  <c r="D148" i="35"/>
  <c r="F20" i="35"/>
  <c r="F148" i="35"/>
  <c r="F40" i="35"/>
  <c r="D149" i="35"/>
  <c r="G20" i="35"/>
  <c r="D150" i="35"/>
  <c r="H20" i="35"/>
  <c r="F150" i="35"/>
  <c r="H40" i="35"/>
  <c r="D151" i="35"/>
  <c r="F21" i="35"/>
  <c r="D152" i="35"/>
  <c r="G21" i="35"/>
  <c r="F152" i="35"/>
  <c r="G41" i="35"/>
  <c r="D153" i="35"/>
  <c r="H21" i="35"/>
  <c r="D154" i="35"/>
  <c r="F22" i="35"/>
  <c r="F154" i="35"/>
  <c r="F42" i="35"/>
  <c r="D155" i="35"/>
  <c r="G22" i="35"/>
  <c r="D156" i="35"/>
  <c r="H22" i="35"/>
  <c r="F156" i="35"/>
  <c r="H42" i="35"/>
  <c r="D157" i="35"/>
  <c r="F23" i="35"/>
  <c r="D158" i="35"/>
  <c r="G23" i="35"/>
  <c r="F158" i="35"/>
  <c r="G43" i="35"/>
  <c r="D159" i="35"/>
  <c r="H23" i="35"/>
  <c r="D160" i="35"/>
  <c r="F24" i="35"/>
  <c r="F160" i="35"/>
  <c r="F44" i="35"/>
  <c r="D161" i="35"/>
  <c r="G24" i="35"/>
  <c r="D162" i="35"/>
  <c r="H24" i="35"/>
  <c r="F162" i="35"/>
  <c r="H44" i="35"/>
  <c r="D163" i="35"/>
  <c r="F25" i="35"/>
  <c r="F163" i="35"/>
  <c r="F45" i="35"/>
  <c r="D165" i="35"/>
  <c r="H25" i="35"/>
  <c r="F165" i="35"/>
  <c r="H45" i="35"/>
  <c r="D166" i="35"/>
  <c r="F26" i="35"/>
  <c r="F166" i="35"/>
  <c r="F46" i="35"/>
  <c r="D167" i="35"/>
  <c r="G26" i="35"/>
  <c r="F167" i="35"/>
  <c r="G46" i="35"/>
  <c r="D168" i="35"/>
  <c r="H26" i="35"/>
  <c r="F168" i="35"/>
  <c r="H46" i="35"/>
  <c r="D169" i="35"/>
  <c r="F27" i="35"/>
  <c r="F169" i="35"/>
  <c r="F47" i="35"/>
  <c r="D170" i="35"/>
  <c r="G27" i="35"/>
  <c r="D171" i="35"/>
  <c r="H27" i="35"/>
  <c r="F171" i="35"/>
  <c r="H47" i="35"/>
  <c r="D172" i="35"/>
  <c r="F28" i="35"/>
  <c r="F172" i="35"/>
  <c r="F48" i="35"/>
  <c r="D173" i="35"/>
  <c r="G28" i="35"/>
  <c r="D174" i="35"/>
  <c r="H28" i="35"/>
  <c r="F174" i="35"/>
  <c r="H48" i="35"/>
  <c r="D175" i="35"/>
  <c r="F29" i="35"/>
  <c r="F175" i="35"/>
  <c r="F49" i="35"/>
  <c r="F176" i="35"/>
  <c r="G49" i="35"/>
  <c r="D177" i="35"/>
  <c r="H29" i="35"/>
  <c r="F177" i="35"/>
  <c r="H49" i="35"/>
  <c r="F178" i="35"/>
  <c r="F50" i="35"/>
  <c r="F180" i="35"/>
  <c r="H50" i="35"/>
  <c r="F181" i="35"/>
  <c r="F51" i="35"/>
  <c r="F182" i="35"/>
  <c r="G51" i="35"/>
  <c r="F183" i="35"/>
  <c r="H51" i="35"/>
  <c r="F184" i="35"/>
  <c r="F52" i="35"/>
  <c r="F186" i="35"/>
  <c r="H52" i="35"/>
  <c r="F187" i="35"/>
  <c r="F53" i="35"/>
  <c r="F188" i="35"/>
  <c r="G53" i="35"/>
  <c r="F189" i="35"/>
  <c r="H53" i="35"/>
  <c r="F190" i="35"/>
  <c r="F54" i="35"/>
  <c r="F191" i="35"/>
  <c r="G54" i="35"/>
  <c r="F192" i="35"/>
  <c r="H54" i="35"/>
  <c r="F193" i="35"/>
  <c r="F55" i="35"/>
  <c r="F194" i="35"/>
  <c r="G55" i="35"/>
  <c r="F195" i="35"/>
  <c r="H55" i="35"/>
  <c r="F196" i="35"/>
  <c r="F56" i="35"/>
  <c r="F197" i="35"/>
  <c r="G56" i="35"/>
  <c r="F198" i="35"/>
  <c r="H56" i="35"/>
  <c r="F199" i="35"/>
  <c r="F57" i="35"/>
  <c r="F200" i="35"/>
  <c r="G57" i="35"/>
  <c r="F201" i="35"/>
  <c r="H57" i="35"/>
  <c r="F202" i="35"/>
  <c r="F58" i="35"/>
  <c r="F204" i="35"/>
  <c r="H58" i="35"/>
  <c r="F205" i="35"/>
  <c r="F59" i="35"/>
  <c r="F206" i="35"/>
  <c r="G59" i="35"/>
  <c r="F207" i="35"/>
  <c r="H59" i="35"/>
  <c r="C212" i="35"/>
  <c r="I10" i="35"/>
  <c r="D212" i="35"/>
  <c r="I15" i="35"/>
  <c r="E212" i="35"/>
  <c r="I30" i="35"/>
  <c r="F212" i="35"/>
  <c r="I35" i="35"/>
  <c r="G212" i="35"/>
  <c r="I60" i="35"/>
  <c r="C213" i="35"/>
  <c r="J10" i="35"/>
  <c r="D213" i="35"/>
  <c r="J15" i="35"/>
  <c r="F213" i="35"/>
  <c r="J35" i="35"/>
  <c r="C214" i="35"/>
  <c r="K10" i="35"/>
  <c r="D214" i="35"/>
  <c r="K15" i="35"/>
  <c r="E214" i="35"/>
  <c r="K30" i="35"/>
  <c r="F214" i="35"/>
  <c r="K35" i="35"/>
  <c r="G214" i="35"/>
  <c r="K60" i="35"/>
  <c r="C215" i="35"/>
  <c r="I11" i="35"/>
  <c r="D215" i="35"/>
  <c r="I16" i="35"/>
  <c r="E215" i="35"/>
  <c r="I31" i="35"/>
  <c r="F215" i="35"/>
  <c r="I36" i="35"/>
  <c r="G215" i="35"/>
  <c r="I61" i="35"/>
  <c r="C216" i="35"/>
  <c r="J11" i="35"/>
  <c r="D216" i="35"/>
  <c r="J16" i="35"/>
  <c r="E216" i="35"/>
  <c r="J31" i="35"/>
  <c r="F216" i="35"/>
  <c r="J36" i="35"/>
  <c r="G216" i="35"/>
  <c r="J61" i="35"/>
  <c r="C217" i="35"/>
  <c r="K11" i="35"/>
  <c r="D217" i="35"/>
  <c r="K16" i="35"/>
  <c r="E217" i="35"/>
  <c r="K31" i="35"/>
  <c r="F217" i="35"/>
  <c r="K36" i="35"/>
  <c r="C218" i="35"/>
  <c r="I12" i="35"/>
  <c r="D218" i="35"/>
  <c r="I17" i="35"/>
  <c r="E218" i="35"/>
  <c r="I32" i="35"/>
  <c r="F218" i="35"/>
  <c r="I37" i="35"/>
  <c r="G218" i="35"/>
  <c r="I62" i="35"/>
  <c r="C219" i="35"/>
  <c r="J12" i="35"/>
  <c r="D219" i="35"/>
  <c r="J17" i="35"/>
  <c r="F219" i="35"/>
  <c r="J37" i="35"/>
  <c r="G219" i="35"/>
  <c r="J62" i="35"/>
  <c r="C220" i="35"/>
  <c r="K12" i="35"/>
  <c r="D220" i="35"/>
  <c r="K17" i="35"/>
  <c r="E220" i="35"/>
  <c r="K32" i="35"/>
  <c r="F220" i="35"/>
  <c r="K37" i="35"/>
  <c r="G220" i="35"/>
  <c r="K62" i="35"/>
  <c r="C221" i="35"/>
  <c r="I13" i="35"/>
  <c r="D221" i="35"/>
  <c r="I18" i="35"/>
  <c r="E221" i="35"/>
  <c r="I33" i="35"/>
  <c r="F221" i="35"/>
  <c r="I38" i="35"/>
  <c r="G221" i="35"/>
  <c r="I63" i="35"/>
  <c r="C222" i="35"/>
  <c r="J13" i="35"/>
  <c r="D222" i="35"/>
  <c r="J18" i="35"/>
  <c r="E222" i="35"/>
  <c r="J33" i="35"/>
  <c r="F222" i="35"/>
  <c r="J38" i="35"/>
  <c r="G222" i="35"/>
  <c r="J63" i="35"/>
  <c r="C223" i="35"/>
  <c r="K13" i="35"/>
  <c r="D223" i="35"/>
  <c r="K18" i="35"/>
  <c r="F223" i="35"/>
  <c r="K38" i="35"/>
  <c r="G223" i="35"/>
  <c r="K63" i="35"/>
  <c r="C224" i="35"/>
  <c r="I14" i="35"/>
  <c r="D224" i="35"/>
  <c r="I19" i="35"/>
  <c r="E224" i="35"/>
  <c r="I34" i="35"/>
  <c r="F224" i="35"/>
  <c r="I39" i="35"/>
  <c r="G224" i="35"/>
  <c r="I64" i="35"/>
  <c r="C225" i="35"/>
  <c r="J14" i="35"/>
  <c r="D225" i="35"/>
  <c r="J19" i="35"/>
  <c r="E225" i="35"/>
  <c r="J34" i="35"/>
  <c r="F225" i="35"/>
  <c r="J39" i="35"/>
  <c r="G225" i="35"/>
  <c r="J64" i="35"/>
  <c r="C226" i="35"/>
  <c r="K14" i="35"/>
  <c r="D226" i="35"/>
  <c r="K19" i="35"/>
  <c r="E226" i="35"/>
  <c r="K34" i="35"/>
  <c r="F226" i="35"/>
  <c r="K39" i="35"/>
  <c r="G226" i="35"/>
  <c r="K64" i="35"/>
  <c r="D227" i="35"/>
  <c r="I20" i="35"/>
  <c r="F227" i="35"/>
  <c r="I40" i="35"/>
  <c r="D228" i="35"/>
  <c r="J20" i="35"/>
  <c r="F228" i="35"/>
  <c r="J40" i="35"/>
  <c r="D229" i="35"/>
  <c r="K20" i="35"/>
  <c r="F229" i="35"/>
  <c r="K40" i="35"/>
  <c r="D230" i="35"/>
  <c r="I21" i="35"/>
  <c r="F230" i="35"/>
  <c r="I41" i="35"/>
  <c r="D231" i="35"/>
  <c r="J21" i="35"/>
  <c r="F231" i="35"/>
  <c r="J41" i="35"/>
  <c r="D232" i="35"/>
  <c r="K21" i="35"/>
  <c r="F232" i="35"/>
  <c r="K41" i="35"/>
  <c r="D233" i="35"/>
  <c r="I22" i="35"/>
  <c r="F233" i="35"/>
  <c r="I42" i="35"/>
  <c r="D234" i="35"/>
  <c r="J22" i="35"/>
  <c r="F234" i="35"/>
  <c r="J42" i="35"/>
  <c r="D235" i="35"/>
  <c r="K22" i="35"/>
  <c r="F235" i="35"/>
  <c r="K42" i="35"/>
  <c r="F236" i="35"/>
  <c r="I43" i="35"/>
  <c r="D237" i="35"/>
  <c r="J23" i="35"/>
  <c r="F237" i="35"/>
  <c r="J43" i="35"/>
  <c r="D238" i="35"/>
  <c r="K23" i="35"/>
  <c r="F238" i="35"/>
  <c r="K43" i="35"/>
  <c r="F239" i="35"/>
  <c r="I44" i="35"/>
  <c r="D240" i="35"/>
  <c r="J24" i="35"/>
  <c r="F240" i="35"/>
  <c r="J44" i="35"/>
  <c r="F241" i="35"/>
  <c r="K44" i="35"/>
  <c r="F242" i="35"/>
  <c r="I45" i="35"/>
  <c r="D243" i="35"/>
  <c r="J25" i="35"/>
  <c r="F243" i="35"/>
  <c r="J45" i="35"/>
  <c r="F244" i="35"/>
  <c r="K45" i="35"/>
  <c r="F245" i="35"/>
  <c r="I46" i="35"/>
  <c r="D246" i="35"/>
  <c r="J26" i="35"/>
  <c r="F246" i="35"/>
  <c r="J46" i="35"/>
  <c r="F247" i="35"/>
  <c r="K46" i="35"/>
  <c r="F248" i="35"/>
  <c r="I47" i="35"/>
  <c r="D249" i="35"/>
  <c r="J27" i="35"/>
  <c r="F249" i="35"/>
  <c r="J47" i="35"/>
  <c r="F250" i="35"/>
  <c r="K47" i="35"/>
  <c r="F251" i="35"/>
  <c r="I48" i="35"/>
  <c r="D252" i="35"/>
  <c r="J28" i="35"/>
  <c r="F252" i="35"/>
  <c r="J48" i="35"/>
  <c r="F253" i="35"/>
  <c r="K48" i="35"/>
  <c r="F254" i="35"/>
  <c r="I49" i="35"/>
  <c r="D255" i="35"/>
  <c r="J29" i="35"/>
  <c r="F255" i="35"/>
  <c r="J49" i="35"/>
  <c r="F256" i="35"/>
  <c r="K49" i="35"/>
  <c r="F257" i="35"/>
  <c r="I50" i="35"/>
  <c r="F258" i="35"/>
  <c r="J50" i="35"/>
  <c r="F260" i="35"/>
  <c r="I51" i="35"/>
  <c r="F261" i="35"/>
  <c r="J51" i="35"/>
  <c r="F262" i="35"/>
  <c r="K51" i="35"/>
  <c r="F263" i="35"/>
  <c r="I52" i="35"/>
  <c r="F264" i="35"/>
  <c r="J52" i="35"/>
  <c r="F266" i="35"/>
  <c r="I53" i="35"/>
  <c r="F267" i="35"/>
  <c r="J53" i="35"/>
  <c r="F268" i="35"/>
  <c r="K53" i="35"/>
  <c r="F270" i="35"/>
  <c r="J54" i="35"/>
  <c r="F272" i="35"/>
  <c r="I55" i="35"/>
  <c r="F273" i="35"/>
  <c r="J55" i="35"/>
  <c r="F274" i="35"/>
  <c r="K55" i="35"/>
  <c r="F276" i="35"/>
  <c r="J56" i="35"/>
  <c r="F278" i="35"/>
  <c r="I57" i="35"/>
  <c r="F279" i="35"/>
  <c r="J57" i="35"/>
  <c r="F280" i="35"/>
  <c r="K57" i="35"/>
  <c r="F281" i="35"/>
  <c r="I58" i="35"/>
  <c r="F282" i="35"/>
  <c r="J58" i="35"/>
  <c r="F284" i="35"/>
  <c r="I59" i="35"/>
  <c r="F285" i="35"/>
  <c r="J59" i="35"/>
  <c r="F286" i="35"/>
  <c r="K59" i="35"/>
  <c r="B287" i="35"/>
  <c r="L10" i="35"/>
  <c r="D2" i="34"/>
  <c r="D4" i="34"/>
  <c r="D5" i="34"/>
  <c r="D6" i="34"/>
  <c r="F6" i="34"/>
  <c r="C69" i="34"/>
  <c r="C10" i="34"/>
  <c r="C77" i="34"/>
  <c r="E12" i="34"/>
  <c r="C145" i="34"/>
  <c r="F14" i="34"/>
  <c r="C225" i="34"/>
  <c r="J14" i="34"/>
  <c r="D212" i="34"/>
  <c r="I15" i="34"/>
  <c r="D138" i="34"/>
  <c r="H16" i="34"/>
  <c r="D83" i="34"/>
  <c r="E19" i="34"/>
  <c r="D224" i="34"/>
  <c r="I19" i="34"/>
  <c r="D87" i="34"/>
  <c r="C21" i="34"/>
  <c r="D234" i="34"/>
  <c r="J22" i="34"/>
  <c r="D240" i="34"/>
  <c r="J24" i="34"/>
  <c r="D246" i="34"/>
  <c r="J26" i="34"/>
  <c r="D252" i="34"/>
  <c r="J28" i="34"/>
  <c r="E69" i="34"/>
  <c r="C30" i="34"/>
  <c r="E79" i="34"/>
  <c r="D33" i="34"/>
  <c r="F212" i="34"/>
  <c r="I35" i="34"/>
  <c r="F138" i="34"/>
  <c r="H36" i="34"/>
  <c r="F80" i="34"/>
  <c r="E38" i="34"/>
  <c r="F84" i="34"/>
  <c r="C40" i="34"/>
  <c r="F149" i="34"/>
  <c r="G40" i="34"/>
  <c r="F151" i="34"/>
  <c r="F41" i="34"/>
  <c r="F153" i="34"/>
  <c r="H41" i="34"/>
  <c r="F155" i="34"/>
  <c r="G42" i="34"/>
  <c r="F233" i="34"/>
  <c r="I42" i="34"/>
  <c r="F157" i="34"/>
  <c r="F43" i="34"/>
  <c r="F159" i="34"/>
  <c r="H43" i="34"/>
  <c r="F96" i="34"/>
  <c r="C44" i="34"/>
  <c r="F161" i="34"/>
  <c r="G44" i="34"/>
  <c r="F170" i="34"/>
  <c r="G47" i="34"/>
  <c r="F259" i="34"/>
  <c r="K50" i="34"/>
  <c r="F263" i="34"/>
  <c r="I52" i="34"/>
  <c r="F269" i="34"/>
  <c r="I54" i="34"/>
  <c r="F271" i="34"/>
  <c r="K54" i="34"/>
  <c r="F275" i="34"/>
  <c r="I56" i="34"/>
  <c r="F277" i="34"/>
  <c r="K56" i="34"/>
  <c r="F283" i="34"/>
  <c r="K58" i="34"/>
  <c r="G70" i="34"/>
  <c r="D60" i="34"/>
  <c r="G133" i="34"/>
  <c r="F60" i="34"/>
  <c r="G135" i="34"/>
  <c r="H60" i="34"/>
  <c r="G213" i="34"/>
  <c r="J60" i="34"/>
  <c r="G74" i="34"/>
  <c r="E61" i="34"/>
  <c r="G139" i="34"/>
  <c r="F62" i="34"/>
  <c r="G219" i="34"/>
  <c r="J62" i="34"/>
  <c r="G143" i="34"/>
  <c r="G63" i="34"/>
  <c r="G223" i="34"/>
  <c r="K63" i="34"/>
  <c r="D69" i="34"/>
  <c r="C15" i="34"/>
  <c r="F69" i="34"/>
  <c r="C35" i="34"/>
  <c r="G69" i="34"/>
  <c r="C60" i="34"/>
  <c r="C70" i="34"/>
  <c r="D10" i="34"/>
  <c r="D70" i="34"/>
  <c r="D15" i="34"/>
  <c r="E70" i="34"/>
  <c r="D30" i="34"/>
  <c r="F70" i="34"/>
  <c r="D35" i="34"/>
  <c r="C71" i="34"/>
  <c r="E10" i="34"/>
  <c r="D71" i="34"/>
  <c r="E15" i="34"/>
  <c r="E71" i="34"/>
  <c r="E30" i="34"/>
  <c r="F71" i="34"/>
  <c r="E35" i="34"/>
  <c r="G71" i="34"/>
  <c r="E60" i="34"/>
  <c r="C72" i="34"/>
  <c r="C11" i="34"/>
  <c r="D72" i="34"/>
  <c r="C16" i="34"/>
  <c r="E72" i="34"/>
  <c r="C31" i="34"/>
  <c r="F72" i="34"/>
  <c r="C36" i="34"/>
  <c r="G72" i="34"/>
  <c r="C61" i="34"/>
  <c r="C73" i="34"/>
  <c r="D11" i="34"/>
  <c r="D73" i="34"/>
  <c r="D16" i="34"/>
  <c r="E73" i="34"/>
  <c r="D31" i="34"/>
  <c r="F73" i="34"/>
  <c r="D36" i="34"/>
  <c r="G73" i="34"/>
  <c r="D61" i="34"/>
  <c r="C74" i="34"/>
  <c r="E11" i="34"/>
  <c r="D74" i="34"/>
  <c r="E16" i="34"/>
  <c r="E74" i="34"/>
  <c r="E31" i="34"/>
  <c r="F74" i="34"/>
  <c r="E36" i="34"/>
  <c r="C75" i="34"/>
  <c r="C12" i="34"/>
  <c r="D75" i="34"/>
  <c r="C17" i="34"/>
  <c r="E75" i="34"/>
  <c r="C32" i="34"/>
  <c r="F75" i="34"/>
  <c r="C37" i="34"/>
  <c r="G75" i="34"/>
  <c r="C62" i="34"/>
  <c r="C76" i="34"/>
  <c r="D12" i="34"/>
  <c r="D76" i="34"/>
  <c r="D17" i="34"/>
  <c r="E76" i="34"/>
  <c r="D32" i="34"/>
  <c r="F76" i="34"/>
  <c r="D37" i="34"/>
  <c r="G76" i="34"/>
  <c r="D62" i="34"/>
  <c r="D77" i="34"/>
  <c r="E17" i="34"/>
  <c r="E77" i="34"/>
  <c r="E32" i="34"/>
  <c r="F77" i="34"/>
  <c r="E37" i="34"/>
  <c r="G77" i="34"/>
  <c r="E62" i="34"/>
  <c r="C78" i="34"/>
  <c r="C13" i="34"/>
  <c r="D78" i="34"/>
  <c r="C18" i="34"/>
  <c r="E78" i="34"/>
  <c r="C33" i="34"/>
  <c r="F78" i="34"/>
  <c r="C38" i="34"/>
  <c r="G78" i="34"/>
  <c r="C63" i="34"/>
  <c r="C79" i="34"/>
  <c r="D13" i="34" s="1"/>
  <c r="D79" i="34"/>
  <c r="D18" i="34"/>
  <c r="F79" i="34"/>
  <c r="D38" i="34"/>
  <c r="G79" i="34"/>
  <c r="D63" i="34"/>
  <c r="C80" i="34"/>
  <c r="E13" i="34"/>
  <c r="D80" i="34"/>
  <c r="E18" i="34"/>
  <c r="E80" i="34"/>
  <c r="E33" i="34"/>
  <c r="G80" i="34"/>
  <c r="E63" i="34"/>
  <c r="D81" i="34"/>
  <c r="C19" i="34"/>
  <c r="F81" i="34"/>
  <c r="C39" i="34"/>
  <c r="D82" i="34"/>
  <c r="D19" i="34"/>
  <c r="F82" i="34"/>
  <c r="D39" i="34"/>
  <c r="F83" i="34"/>
  <c r="E39" i="34"/>
  <c r="D84" i="34"/>
  <c r="C20" i="34"/>
  <c r="D85" i="34"/>
  <c r="D20" i="34"/>
  <c r="F85" i="34"/>
  <c r="D40" i="34"/>
  <c r="D86" i="34"/>
  <c r="E20" i="34"/>
  <c r="F86" i="34"/>
  <c r="E40" i="34"/>
  <c r="F87" i="34"/>
  <c r="C41" i="34"/>
  <c r="D88" i="34"/>
  <c r="D21" i="34"/>
  <c r="F88" i="34"/>
  <c r="D41" i="34"/>
  <c r="D89" i="34"/>
  <c r="E21" i="34"/>
  <c r="F89" i="34"/>
  <c r="E41" i="34"/>
  <c r="D90" i="34"/>
  <c r="C22" i="34"/>
  <c r="F90" i="34"/>
  <c r="C42" i="34"/>
  <c r="D91" i="34"/>
  <c r="D22" i="34"/>
  <c r="F91" i="34"/>
  <c r="D42" i="34"/>
  <c r="D92" i="34"/>
  <c r="E22" i="34"/>
  <c r="F92" i="34"/>
  <c r="E42" i="34"/>
  <c r="F93" i="34"/>
  <c r="C43" i="34"/>
  <c r="F94" i="34"/>
  <c r="D43" i="34"/>
  <c r="F95" i="34"/>
  <c r="E43" i="34"/>
  <c r="F97" i="34"/>
  <c r="D44" i="34"/>
  <c r="F98" i="34"/>
  <c r="E44" i="34"/>
  <c r="F99" i="34"/>
  <c r="F100" i="34"/>
  <c r="F101" i="34"/>
  <c r="F102" i="34"/>
  <c r="F103" i="34"/>
  <c r="F104" i="34"/>
  <c r="F105" i="34"/>
  <c r="F106" i="34"/>
  <c r="F107" i="34"/>
  <c r="F108" i="34"/>
  <c r="F109" i="34"/>
  <c r="F110" i="34"/>
  <c r="F111" i="34"/>
  <c r="F112" i="34"/>
  <c r="F113" i="34"/>
  <c r="F114" i="34"/>
  <c r="F115" i="34"/>
  <c r="F116" i="34"/>
  <c r="F117" i="34"/>
  <c r="F118" i="34"/>
  <c r="F119" i="34"/>
  <c r="F120" i="34"/>
  <c r="F121" i="34"/>
  <c r="F122" i="34"/>
  <c r="F123" i="34"/>
  <c r="F124" i="34"/>
  <c r="F125" i="34"/>
  <c r="F126" i="34"/>
  <c r="F127" i="34"/>
  <c r="F128" i="34"/>
  <c r="C133" i="34"/>
  <c r="F10" i="34"/>
  <c r="D133" i="34"/>
  <c r="F15" i="34"/>
  <c r="E133" i="34"/>
  <c r="F30" i="34"/>
  <c r="F133" i="34"/>
  <c r="F35" i="34"/>
  <c r="C134" i="34"/>
  <c r="G10" i="34"/>
  <c r="D134" i="34"/>
  <c r="G15" i="34"/>
  <c r="E134" i="34"/>
  <c r="G30" i="34"/>
  <c r="F134" i="34"/>
  <c r="G35" i="34"/>
  <c r="G134" i="34"/>
  <c r="G60" i="34"/>
  <c r="C135" i="34"/>
  <c r="H10" i="34"/>
  <c r="D135" i="34"/>
  <c r="H15" i="34"/>
  <c r="E135" i="34"/>
  <c r="H30" i="34"/>
  <c r="F135" i="34"/>
  <c r="H35" i="34"/>
  <c r="C136" i="34"/>
  <c r="F11" i="34"/>
  <c r="D136" i="34"/>
  <c r="F16" i="34"/>
  <c r="E136" i="34"/>
  <c r="F31" i="34"/>
  <c r="F136" i="34"/>
  <c r="F36" i="34"/>
  <c r="G136" i="34"/>
  <c r="F61" i="34"/>
  <c r="C137" i="34"/>
  <c r="G11" i="34"/>
  <c r="D137" i="34"/>
  <c r="G16" i="34"/>
  <c r="E137" i="34"/>
  <c r="G31" i="34"/>
  <c r="F137" i="34"/>
  <c r="G36" i="34"/>
  <c r="G137" i="34"/>
  <c r="G61" i="34"/>
  <c r="C138" i="34"/>
  <c r="H11" i="34"/>
  <c r="E138" i="34"/>
  <c r="H31" i="34"/>
  <c r="G138" i="34"/>
  <c r="H61" i="34"/>
  <c r="C139" i="34"/>
  <c r="F12" i="34"/>
  <c r="D139" i="34"/>
  <c r="F17" i="34"/>
  <c r="E139" i="34"/>
  <c r="F32" i="34"/>
  <c r="F139" i="34"/>
  <c r="F37" i="34"/>
  <c r="C140" i="34"/>
  <c r="G12" i="34"/>
  <c r="D140" i="34"/>
  <c r="G17" i="34"/>
  <c r="E140" i="34"/>
  <c r="G32" i="34"/>
  <c r="F140" i="34"/>
  <c r="G37" i="34"/>
  <c r="G140" i="34"/>
  <c r="G62" i="34"/>
  <c r="C141" i="34"/>
  <c r="H12" i="34"/>
  <c r="D141" i="34"/>
  <c r="H17" i="34"/>
  <c r="E141" i="34"/>
  <c r="H32" i="34"/>
  <c r="F141" i="34"/>
  <c r="H37" i="34"/>
  <c r="G141" i="34"/>
  <c r="H62" i="34"/>
  <c r="C142" i="34"/>
  <c r="F13" i="34"/>
  <c r="D142" i="34"/>
  <c r="F18" i="34"/>
  <c r="E142" i="34"/>
  <c r="F33" i="34"/>
  <c r="F142" i="34"/>
  <c r="F38" i="34"/>
  <c r="G142" i="34"/>
  <c r="F63" i="34"/>
  <c r="C143" i="34"/>
  <c r="G13" i="34"/>
  <c r="D143" i="34"/>
  <c r="G18" i="34"/>
  <c r="E143" i="34"/>
  <c r="G33" i="34"/>
  <c r="F143" i="34"/>
  <c r="G38" i="34"/>
  <c r="C144" i="34"/>
  <c r="H13" i="34"/>
  <c r="D144" i="34"/>
  <c r="H18" i="34"/>
  <c r="E144" i="34"/>
  <c r="H33" i="34"/>
  <c r="F144" i="34"/>
  <c r="H38" i="34"/>
  <c r="G144" i="34"/>
  <c r="H63" i="34"/>
  <c r="D145" i="34"/>
  <c r="F19" i="34"/>
  <c r="E145" i="34"/>
  <c r="F34" i="34"/>
  <c r="F145" i="34"/>
  <c r="F39" i="34"/>
  <c r="G145" i="34"/>
  <c r="F64" i="34"/>
  <c r="C146" i="34"/>
  <c r="G14" i="34"/>
  <c r="D146" i="34"/>
  <c r="G19" i="34"/>
  <c r="E146" i="34"/>
  <c r="G34" i="34"/>
  <c r="F146" i="34"/>
  <c r="G39" i="34"/>
  <c r="G146" i="34"/>
  <c r="G64" i="34"/>
  <c r="C147" i="34"/>
  <c r="H14" i="34"/>
  <c r="D147" i="34"/>
  <c r="H19" i="34"/>
  <c r="E147" i="34"/>
  <c r="H34" i="34"/>
  <c r="F147" i="34"/>
  <c r="H39" i="34"/>
  <c r="G147" i="34"/>
  <c r="H64" i="34"/>
  <c r="D148" i="34"/>
  <c r="F20" i="34"/>
  <c r="F148" i="34"/>
  <c r="F40" i="34"/>
  <c r="D149" i="34"/>
  <c r="G20" i="34"/>
  <c r="D150" i="34"/>
  <c r="H20" i="34"/>
  <c r="F150" i="34"/>
  <c r="H40" i="34"/>
  <c r="D151" i="34"/>
  <c r="F21" i="34"/>
  <c r="D152" i="34"/>
  <c r="G21" i="34"/>
  <c r="F152" i="34"/>
  <c r="G41" i="34"/>
  <c r="D153" i="34"/>
  <c r="H21" i="34"/>
  <c r="D154" i="34"/>
  <c r="F22" i="34"/>
  <c r="F154" i="34"/>
  <c r="F42" i="34"/>
  <c r="D155" i="34"/>
  <c r="G22" i="34"/>
  <c r="D156" i="34"/>
  <c r="H22" i="34"/>
  <c r="F156" i="34"/>
  <c r="H42" i="34"/>
  <c r="D157" i="34"/>
  <c r="F23" i="34"/>
  <c r="D158" i="34"/>
  <c r="G23" i="34"/>
  <c r="F158" i="34"/>
  <c r="G43" i="34"/>
  <c r="D159" i="34"/>
  <c r="H23" i="34"/>
  <c r="D160" i="34"/>
  <c r="F24" i="34"/>
  <c r="F160" i="34"/>
  <c r="F44" i="34"/>
  <c r="D161" i="34"/>
  <c r="G24" i="34"/>
  <c r="D162" i="34"/>
  <c r="H24" i="34"/>
  <c r="F162" i="34"/>
  <c r="H44" i="34"/>
  <c r="D163" i="34"/>
  <c r="F25" i="34"/>
  <c r="F163" i="34"/>
  <c r="F45" i="34"/>
  <c r="D164" i="34"/>
  <c r="G25" i="34"/>
  <c r="F164" i="34"/>
  <c r="G45" i="34"/>
  <c r="D165" i="34"/>
  <c r="H25" i="34"/>
  <c r="F165" i="34"/>
  <c r="H45" i="34"/>
  <c r="D166" i="34"/>
  <c r="F26" i="34"/>
  <c r="F166" i="34"/>
  <c r="F46" i="34"/>
  <c r="D167" i="34"/>
  <c r="G26" i="34"/>
  <c r="F167" i="34"/>
  <c r="G46" i="34"/>
  <c r="D168" i="34"/>
  <c r="H26" i="34"/>
  <c r="F168" i="34"/>
  <c r="H46" i="34"/>
  <c r="D169" i="34"/>
  <c r="F27" i="34"/>
  <c r="F169" i="34"/>
  <c r="F47" i="34"/>
  <c r="D170" i="34"/>
  <c r="G27" i="34"/>
  <c r="D171" i="34"/>
  <c r="H27" i="34"/>
  <c r="F171" i="34"/>
  <c r="H47" i="34"/>
  <c r="D172" i="34"/>
  <c r="F28" i="34"/>
  <c r="F172" i="34"/>
  <c r="F48" i="34"/>
  <c r="D173" i="34"/>
  <c r="G28" i="34"/>
  <c r="F173" i="34"/>
  <c r="G48" i="34"/>
  <c r="D174" i="34"/>
  <c r="H28" i="34"/>
  <c r="F174" i="34"/>
  <c r="H48" i="34"/>
  <c r="D175" i="34"/>
  <c r="F29" i="34"/>
  <c r="F175" i="34"/>
  <c r="F49" i="34"/>
  <c r="D176" i="34"/>
  <c r="G29" i="34"/>
  <c r="F176" i="34"/>
  <c r="G49" i="34"/>
  <c r="D177" i="34"/>
  <c r="H29" i="34"/>
  <c r="F177" i="34"/>
  <c r="H49" i="34"/>
  <c r="F178" i="34"/>
  <c r="F50" i="34"/>
  <c r="F179" i="34"/>
  <c r="G50" i="34"/>
  <c r="F180" i="34"/>
  <c r="H50" i="34"/>
  <c r="F181" i="34"/>
  <c r="F51" i="34"/>
  <c r="F182" i="34"/>
  <c r="G51" i="34"/>
  <c r="F183" i="34"/>
  <c r="H51" i="34"/>
  <c r="F184" i="34"/>
  <c r="F52" i="34"/>
  <c r="F185" i="34"/>
  <c r="G52" i="34"/>
  <c r="F186" i="34"/>
  <c r="H52" i="34"/>
  <c r="F187" i="34"/>
  <c r="F53" i="34"/>
  <c r="F188" i="34"/>
  <c r="G53" i="34"/>
  <c r="F189" i="34"/>
  <c r="H53" i="34"/>
  <c r="F190" i="34"/>
  <c r="F54" i="34"/>
  <c r="F191" i="34"/>
  <c r="G54" i="34"/>
  <c r="F192" i="34"/>
  <c r="H54" i="34"/>
  <c r="F193" i="34"/>
  <c r="F55" i="34"/>
  <c r="F194" i="34"/>
  <c r="G55" i="34"/>
  <c r="F195" i="34"/>
  <c r="H55" i="34"/>
  <c r="F196" i="34"/>
  <c r="F56" i="34"/>
  <c r="F197" i="34"/>
  <c r="G56" i="34"/>
  <c r="F198" i="34"/>
  <c r="H56" i="34"/>
  <c r="F199" i="34"/>
  <c r="F57" i="34"/>
  <c r="F200" i="34"/>
  <c r="G57" i="34"/>
  <c r="F201" i="34"/>
  <c r="H57" i="34"/>
  <c r="F202" i="34"/>
  <c r="F58" i="34"/>
  <c r="F203" i="34"/>
  <c r="G58" i="34"/>
  <c r="F204" i="34"/>
  <c r="H58" i="34"/>
  <c r="F205" i="34"/>
  <c r="F59" i="34"/>
  <c r="F206" i="34"/>
  <c r="G59" i="34"/>
  <c r="F207" i="34"/>
  <c r="H59" i="34"/>
  <c r="C212" i="34"/>
  <c r="I10" i="34"/>
  <c r="E212" i="34"/>
  <c r="I30" i="34"/>
  <c r="G212" i="34"/>
  <c r="I60" i="34"/>
  <c r="C213" i="34"/>
  <c r="J10" i="34"/>
  <c r="D213" i="34"/>
  <c r="J15" i="34"/>
  <c r="E213" i="34"/>
  <c r="J30" i="34"/>
  <c r="F213" i="34"/>
  <c r="J35" i="34"/>
  <c r="C214" i="34"/>
  <c r="K10" i="34"/>
  <c r="D214" i="34"/>
  <c r="K15" i="34"/>
  <c r="E214" i="34"/>
  <c r="K30" i="34"/>
  <c r="F214" i="34"/>
  <c r="K35" i="34"/>
  <c r="G214" i="34"/>
  <c r="K60" i="34"/>
  <c r="C215" i="34"/>
  <c r="I11" i="34"/>
  <c r="D215" i="34"/>
  <c r="I16" i="34"/>
  <c r="E215" i="34"/>
  <c r="I31" i="34"/>
  <c r="F215" i="34"/>
  <c r="I36" i="34"/>
  <c r="G215" i="34"/>
  <c r="I61" i="34"/>
  <c r="C216" i="34"/>
  <c r="J11" i="34"/>
  <c r="D216" i="34"/>
  <c r="J16" i="34"/>
  <c r="E216" i="34"/>
  <c r="J31" i="34"/>
  <c r="F216" i="34"/>
  <c r="J36" i="34"/>
  <c r="G216" i="34"/>
  <c r="J61" i="34"/>
  <c r="C217" i="34"/>
  <c r="K11" i="34"/>
  <c r="D217" i="34"/>
  <c r="K16" i="34"/>
  <c r="E217" i="34"/>
  <c r="K31" i="34"/>
  <c r="F217" i="34"/>
  <c r="K36" i="34"/>
  <c r="G217" i="34"/>
  <c r="K61" i="34"/>
  <c r="C218" i="34"/>
  <c r="I12" i="34"/>
  <c r="D218" i="34"/>
  <c r="I17" i="34"/>
  <c r="E218" i="34"/>
  <c r="I32" i="34"/>
  <c r="F218" i="34"/>
  <c r="I37" i="34"/>
  <c r="G218" i="34"/>
  <c r="I62" i="34"/>
  <c r="C219" i="34"/>
  <c r="J12" i="34"/>
  <c r="D219" i="34"/>
  <c r="J17" i="34"/>
  <c r="E219" i="34"/>
  <c r="J32" i="34"/>
  <c r="F219" i="34"/>
  <c r="J37" i="34"/>
  <c r="C220" i="34"/>
  <c r="K12" i="34"/>
  <c r="D220" i="34"/>
  <c r="K17" i="34"/>
  <c r="E220" i="34"/>
  <c r="K32" i="34"/>
  <c r="F220" i="34"/>
  <c r="K37" i="34"/>
  <c r="G220" i="34"/>
  <c r="K62" i="34"/>
  <c r="C221" i="34"/>
  <c r="I13" i="34"/>
  <c r="D221" i="34"/>
  <c r="I18" i="34"/>
  <c r="E221" i="34"/>
  <c r="I33" i="34"/>
  <c r="F221" i="34"/>
  <c r="I38" i="34"/>
  <c r="G221" i="34"/>
  <c r="I63" i="34"/>
  <c r="C222" i="34"/>
  <c r="J13" i="34"/>
  <c r="D222" i="34"/>
  <c r="J18" i="34"/>
  <c r="E222" i="34"/>
  <c r="J33" i="34"/>
  <c r="F222" i="34"/>
  <c r="J38" i="34"/>
  <c r="G222" i="34"/>
  <c r="J63" i="34"/>
  <c r="C223" i="34"/>
  <c r="K13" i="34"/>
  <c r="D223" i="34"/>
  <c r="K18" i="34"/>
  <c r="E223" i="34"/>
  <c r="K33" i="34"/>
  <c r="F223" i="34"/>
  <c r="K38" i="34"/>
  <c r="C224" i="34"/>
  <c r="I14" i="34"/>
  <c r="E224" i="34"/>
  <c r="I34" i="34"/>
  <c r="F224" i="34"/>
  <c r="I39" i="34"/>
  <c r="G224" i="34"/>
  <c r="I64" i="34"/>
  <c r="D225" i="34"/>
  <c r="J19" i="34"/>
  <c r="E225" i="34"/>
  <c r="J34" i="34"/>
  <c r="F225" i="34"/>
  <c r="J39" i="34"/>
  <c r="G225" i="34"/>
  <c r="J64" i="34"/>
  <c r="C226" i="34"/>
  <c r="K14" i="34"/>
  <c r="D226" i="34"/>
  <c r="K19" i="34"/>
  <c r="E226" i="34"/>
  <c r="K34" i="34"/>
  <c r="F226" i="34"/>
  <c r="K39" i="34"/>
  <c r="G226" i="34"/>
  <c r="K64" i="34"/>
  <c r="D227" i="34"/>
  <c r="I20" i="34"/>
  <c r="F227" i="34"/>
  <c r="I40" i="34"/>
  <c r="D228" i="34"/>
  <c r="J20" i="34"/>
  <c r="F228" i="34"/>
  <c r="J40" i="34"/>
  <c r="D229" i="34"/>
  <c r="K20" i="34"/>
  <c r="F229" i="34"/>
  <c r="K40" i="34"/>
  <c r="D230" i="34"/>
  <c r="I21" i="34"/>
  <c r="F230" i="34"/>
  <c r="I41" i="34"/>
  <c r="D231" i="34"/>
  <c r="J21" i="34"/>
  <c r="F231" i="34"/>
  <c r="J41" i="34"/>
  <c r="D232" i="34"/>
  <c r="K21" i="34"/>
  <c r="F232" i="34"/>
  <c r="K41" i="34"/>
  <c r="D233" i="34"/>
  <c r="I22" i="34"/>
  <c r="F234" i="34"/>
  <c r="J42" i="34"/>
  <c r="D235" i="34"/>
  <c r="K22" i="34"/>
  <c r="F235" i="34"/>
  <c r="K42" i="34"/>
  <c r="D236" i="34"/>
  <c r="I23" i="34"/>
  <c r="F236" i="34"/>
  <c r="I43" i="34"/>
  <c r="D237" i="34"/>
  <c r="J23" i="34"/>
  <c r="F237" i="34"/>
  <c r="J43" i="34"/>
  <c r="D238" i="34"/>
  <c r="K23" i="34"/>
  <c r="F238" i="34"/>
  <c r="K43" i="34"/>
  <c r="D239" i="34"/>
  <c r="I24" i="34"/>
  <c r="F239" i="34"/>
  <c r="I44" i="34"/>
  <c r="F240" i="34"/>
  <c r="J44" i="34"/>
  <c r="D241" i="34"/>
  <c r="K24" i="34"/>
  <c r="F241" i="34"/>
  <c r="K44" i="34"/>
  <c r="D242" i="34"/>
  <c r="I25" i="34"/>
  <c r="F242" i="34"/>
  <c r="I45" i="34"/>
  <c r="D243" i="34"/>
  <c r="J25" i="34"/>
  <c r="F243" i="34"/>
  <c r="J45" i="34"/>
  <c r="D244" i="34"/>
  <c r="K25" i="34"/>
  <c r="F244" i="34"/>
  <c r="K45" i="34"/>
  <c r="D245" i="34"/>
  <c r="I26" i="34"/>
  <c r="F245" i="34"/>
  <c r="I46" i="34"/>
  <c r="F246" i="34"/>
  <c r="J46" i="34"/>
  <c r="D247" i="34"/>
  <c r="K26" i="34"/>
  <c r="F247" i="34"/>
  <c r="K46" i="34"/>
  <c r="D248" i="34"/>
  <c r="I27" i="34"/>
  <c r="F248" i="34"/>
  <c r="I47" i="34"/>
  <c r="D249" i="34"/>
  <c r="J27" i="34"/>
  <c r="F249" i="34"/>
  <c r="J47" i="34"/>
  <c r="D250" i="34"/>
  <c r="K27" i="34"/>
  <c r="F250" i="34"/>
  <c r="K47" i="34"/>
  <c r="D251" i="34"/>
  <c r="I28" i="34"/>
  <c r="F251" i="34"/>
  <c r="I48" i="34"/>
  <c r="F252" i="34"/>
  <c r="J48" i="34"/>
  <c r="D253" i="34"/>
  <c r="K28" i="34"/>
  <c r="F253" i="34"/>
  <c r="K48" i="34"/>
  <c r="D254" i="34"/>
  <c r="I29" i="34"/>
  <c r="F254" i="34"/>
  <c r="I49" i="34"/>
  <c r="D255" i="34"/>
  <c r="J29" i="34"/>
  <c r="F255" i="34"/>
  <c r="J49" i="34"/>
  <c r="D256" i="34"/>
  <c r="K29" i="34"/>
  <c r="F256" i="34"/>
  <c r="K49" i="34"/>
  <c r="F257" i="34"/>
  <c r="I50" i="34"/>
  <c r="F258" i="34"/>
  <c r="J50" i="34"/>
  <c r="F260" i="34"/>
  <c r="I51" i="34"/>
  <c r="F261" i="34"/>
  <c r="J51" i="34"/>
  <c r="F262" i="34"/>
  <c r="K51" i="34"/>
  <c r="F264" i="34"/>
  <c r="J52" i="34"/>
  <c r="F265" i="34"/>
  <c r="K52" i="34"/>
  <c r="F266" i="34"/>
  <c r="I53" i="34"/>
  <c r="F267" i="34"/>
  <c r="J53" i="34"/>
  <c r="F268" i="34"/>
  <c r="K53" i="34"/>
  <c r="F270" i="34"/>
  <c r="J54" i="34"/>
  <c r="F272" i="34"/>
  <c r="I55" i="34"/>
  <c r="F273" i="34"/>
  <c r="J55" i="34"/>
  <c r="F274" i="34"/>
  <c r="K55" i="34"/>
  <c r="F276" i="34"/>
  <c r="J56" i="34"/>
  <c r="F278" i="34"/>
  <c r="I57" i="34"/>
  <c r="F279" i="34"/>
  <c r="J57" i="34"/>
  <c r="F280" i="34"/>
  <c r="K57" i="34"/>
  <c r="F281" i="34"/>
  <c r="I58" i="34"/>
  <c r="F282" i="34"/>
  <c r="J58" i="34"/>
  <c r="F284" i="34"/>
  <c r="I59" i="34"/>
  <c r="F285" i="34"/>
  <c r="J59" i="34"/>
  <c r="F286" i="34"/>
  <c r="K59" i="34"/>
  <c r="B287" i="34"/>
  <c r="L10" i="34"/>
  <c r="D2" i="33"/>
  <c r="D4" i="33"/>
  <c r="D5" i="33"/>
  <c r="D6" i="33"/>
  <c r="F6" i="33"/>
  <c r="D216" i="33"/>
  <c r="J16" i="33"/>
  <c r="D77" i="33"/>
  <c r="E17" i="33"/>
  <c r="D146" i="33"/>
  <c r="G19" i="33"/>
  <c r="D157" i="33"/>
  <c r="F23" i="33"/>
  <c r="D160" i="33"/>
  <c r="F24" i="33"/>
  <c r="D162" i="33"/>
  <c r="H24" i="33"/>
  <c r="D163" i="33"/>
  <c r="F25" i="33"/>
  <c r="D165" i="33"/>
  <c r="H25" i="33"/>
  <c r="D243" i="33"/>
  <c r="J25" i="33"/>
  <c r="D166" i="33"/>
  <c r="F26" i="33"/>
  <c r="D168" i="33"/>
  <c r="H26" i="33"/>
  <c r="D169" i="33"/>
  <c r="F27" i="33"/>
  <c r="D171" i="33"/>
  <c r="H27" i="33"/>
  <c r="D172" i="33"/>
  <c r="F28" i="33"/>
  <c r="D174" i="33"/>
  <c r="H28" i="33"/>
  <c r="D175" i="33"/>
  <c r="F29" i="33"/>
  <c r="D177" i="33"/>
  <c r="H29" i="33"/>
  <c r="D255" i="33"/>
  <c r="J29" i="33"/>
  <c r="E69" i="33"/>
  <c r="C30" i="33"/>
  <c r="E134" i="33"/>
  <c r="G30" i="33"/>
  <c r="E212" i="33"/>
  <c r="I30" i="33"/>
  <c r="E214" i="33"/>
  <c r="K30" i="33"/>
  <c r="E220" i="33"/>
  <c r="K32" i="33"/>
  <c r="F69" i="33"/>
  <c r="C35" i="33"/>
  <c r="F73" i="33"/>
  <c r="D36" i="33"/>
  <c r="F85" i="33"/>
  <c r="D40" i="33"/>
  <c r="F228" i="33"/>
  <c r="J40" i="33"/>
  <c r="F87" i="33"/>
  <c r="C41" i="33"/>
  <c r="F89" i="33"/>
  <c r="E41" i="33"/>
  <c r="F230" i="33"/>
  <c r="I41" i="33"/>
  <c r="F232" i="33"/>
  <c r="K41" i="33"/>
  <c r="F91" i="33"/>
  <c r="D42" i="33"/>
  <c r="F156" i="33"/>
  <c r="H42" i="33"/>
  <c r="F234" i="33"/>
  <c r="J42" i="33"/>
  <c r="F158" i="33"/>
  <c r="G43" i="33"/>
  <c r="F236" i="33"/>
  <c r="I43" i="33"/>
  <c r="F238" i="33"/>
  <c r="K43" i="33"/>
  <c r="F160" i="33"/>
  <c r="F44" i="33"/>
  <c r="F240" i="33"/>
  <c r="J44" i="33"/>
  <c r="F243" i="33"/>
  <c r="J45" i="33"/>
  <c r="F246" i="33"/>
  <c r="J46" i="33"/>
  <c r="F249" i="33"/>
  <c r="J47" i="33"/>
  <c r="F255" i="33"/>
  <c r="J49" i="33"/>
  <c r="F178" i="33"/>
  <c r="F50" i="33"/>
  <c r="F258" i="33"/>
  <c r="J50" i="33"/>
  <c r="F184" i="33"/>
  <c r="F52" i="33"/>
  <c r="F186" i="33"/>
  <c r="H52" i="33"/>
  <c r="F190" i="33"/>
  <c r="F54" i="33"/>
  <c r="F198" i="33"/>
  <c r="H56" i="33"/>
  <c r="F282" i="33"/>
  <c r="J58" i="33"/>
  <c r="G69" i="33"/>
  <c r="C60" i="33"/>
  <c r="G71" i="33"/>
  <c r="E60" i="33"/>
  <c r="G134" i="33"/>
  <c r="G60" i="33"/>
  <c r="G212" i="33"/>
  <c r="I60" i="33"/>
  <c r="G214" i="33"/>
  <c r="K60" i="33"/>
  <c r="G138" i="33"/>
  <c r="H61" i="33"/>
  <c r="G220" i="33"/>
  <c r="K62" i="33"/>
  <c r="G142" i="33"/>
  <c r="F63" i="33"/>
  <c r="G225" i="33"/>
  <c r="J64" i="33"/>
  <c r="C69" i="33"/>
  <c r="C10" i="33"/>
  <c r="D69" i="33"/>
  <c r="C15" i="33"/>
  <c r="C70" i="33"/>
  <c r="D10" i="33"/>
  <c r="D70" i="33"/>
  <c r="D15" i="33"/>
  <c r="E70" i="33"/>
  <c r="D30" i="33"/>
  <c r="F70" i="33"/>
  <c r="D35" i="33"/>
  <c r="G70" i="33"/>
  <c r="D60" i="33"/>
  <c r="C71" i="33"/>
  <c r="E10" i="33"/>
  <c r="D71" i="33"/>
  <c r="E15" i="33"/>
  <c r="E71" i="33"/>
  <c r="E30" i="33"/>
  <c r="F71" i="33"/>
  <c r="E35" i="33"/>
  <c r="C72" i="33"/>
  <c r="C11" i="33"/>
  <c r="D72" i="33"/>
  <c r="C16" i="33"/>
  <c r="E72" i="33"/>
  <c r="C31" i="33"/>
  <c r="F72" i="33"/>
  <c r="C36" i="33"/>
  <c r="G72" i="33"/>
  <c r="C61" i="33"/>
  <c r="C73" i="33"/>
  <c r="D11" i="33"/>
  <c r="D73" i="33"/>
  <c r="D16" i="33"/>
  <c r="E73" i="33"/>
  <c r="D31" i="33"/>
  <c r="G73" i="33"/>
  <c r="D61" i="33"/>
  <c r="C74" i="33"/>
  <c r="E11" i="33"/>
  <c r="D74" i="33"/>
  <c r="E16" i="33"/>
  <c r="E74" i="33"/>
  <c r="E31" i="33"/>
  <c r="F74" i="33"/>
  <c r="E36" i="33"/>
  <c r="G74" i="33"/>
  <c r="E61" i="33"/>
  <c r="C75" i="33"/>
  <c r="C12" i="33"/>
  <c r="D75" i="33"/>
  <c r="C17" i="33"/>
  <c r="E75" i="33"/>
  <c r="C32" i="33"/>
  <c r="F75" i="33"/>
  <c r="C37" i="33"/>
  <c r="G75" i="33"/>
  <c r="C62" i="33"/>
  <c r="C76" i="33"/>
  <c r="D12" i="33"/>
  <c r="D76" i="33"/>
  <c r="D17" i="33"/>
  <c r="E76" i="33"/>
  <c r="D32" i="33"/>
  <c r="F76" i="33"/>
  <c r="D37" i="33"/>
  <c r="G76" i="33"/>
  <c r="D62" i="33"/>
  <c r="C77" i="33"/>
  <c r="E12" i="33"/>
  <c r="E77" i="33"/>
  <c r="E32" i="33"/>
  <c r="F77" i="33"/>
  <c r="E37" i="33"/>
  <c r="G77" i="33"/>
  <c r="E62" i="33"/>
  <c r="C78" i="33"/>
  <c r="C13" i="33"/>
  <c r="D78" i="33"/>
  <c r="C18" i="33"/>
  <c r="E78" i="33"/>
  <c r="C33" i="33"/>
  <c r="F78" i="33"/>
  <c r="C38" i="33"/>
  <c r="G78" i="33"/>
  <c r="C63" i="33"/>
  <c r="C79" i="33"/>
  <c r="D13" i="33"/>
  <c r="D79" i="33"/>
  <c r="D18" i="33"/>
  <c r="E79" i="33"/>
  <c r="D33" i="33"/>
  <c r="F79" i="33"/>
  <c r="D38" i="33"/>
  <c r="G79" i="33"/>
  <c r="D63" i="33"/>
  <c r="C80" i="33"/>
  <c r="E13" i="33"/>
  <c r="D80" i="33"/>
  <c r="E18" i="33"/>
  <c r="E80" i="33"/>
  <c r="E33" i="33"/>
  <c r="F80" i="33"/>
  <c r="E38" i="33"/>
  <c r="G80" i="33"/>
  <c r="E63" i="33"/>
  <c r="D81" i="33"/>
  <c r="C19" i="33"/>
  <c r="F81" i="33"/>
  <c r="C39" i="33"/>
  <c r="D82" i="33"/>
  <c r="D19" i="33"/>
  <c r="F82" i="33"/>
  <c r="D39" i="33"/>
  <c r="D83" i="33"/>
  <c r="E19" i="33"/>
  <c r="F83" i="33"/>
  <c r="E39" i="33"/>
  <c r="D84" i="33"/>
  <c r="C20" i="33"/>
  <c r="F84" i="33"/>
  <c r="C40" i="33"/>
  <c r="D85" i="33"/>
  <c r="D20" i="33"/>
  <c r="D86" i="33"/>
  <c r="E20" i="33"/>
  <c r="F86" i="33"/>
  <c r="E40" i="33"/>
  <c r="D87" i="33"/>
  <c r="C21" i="33"/>
  <c r="D88" i="33"/>
  <c r="D21" i="33"/>
  <c r="F88" i="33"/>
  <c r="D41" i="33"/>
  <c r="D89" i="33"/>
  <c r="E21" i="33"/>
  <c r="D90" i="33"/>
  <c r="C22" i="33"/>
  <c r="F90" i="33"/>
  <c r="C42" i="33"/>
  <c r="D91" i="33"/>
  <c r="D22" i="33"/>
  <c r="D92" i="33"/>
  <c r="E22" i="33"/>
  <c r="F92" i="33"/>
  <c r="E42" i="33"/>
  <c r="F93" i="33"/>
  <c r="C43" i="33"/>
  <c r="F94" i="33"/>
  <c r="D43" i="33"/>
  <c r="F95" i="33"/>
  <c r="E43" i="33"/>
  <c r="F96" i="33"/>
  <c r="C44" i="33"/>
  <c r="F97" i="33"/>
  <c r="D44" i="33"/>
  <c r="F98" i="33"/>
  <c r="E44" i="33"/>
  <c r="F99" i="33"/>
  <c r="F100" i="33"/>
  <c r="F101" i="33"/>
  <c r="F102" i="33"/>
  <c r="F103" i="33"/>
  <c r="F104" i="33"/>
  <c r="F105" i="33"/>
  <c r="F106" i="33"/>
  <c r="F107" i="33"/>
  <c r="F108" i="33"/>
  <c r="F109" i="33"/>
  <c r="F110" i="33"/>
  <c r="F111" i="33"/>
  <c r="F112" i="33"/>
  <c r="F113" i="33"/>
  <c r="F114" i="33"/>
  <c r="F115" i="33"/>
  <c r="F116" i="33"/>
  <c r="F117" i="33"/>
  <c r="F118" i="33"/>
  <c r="F119" i="33"/>
  <c r="F120" i="33"/>
  <c r="F121" i="33"/>
  <c r="F122" i="33"/>
  <c r="F123" i="33"/>
  <c r="F124" i="33"/>
  <c r="F125" i="33"/>
  <c r="F126" i="33"/>
  <c r="F127" i="33"/>
  <c r="F128" i="33"/>
  <c r="C133" i="33"/>
  <c r="F10" i="33"/>
  <c r="D133" i="33"/>
  <c r="F15" i="33"/>
  <c r="E133" i="33"/>
  <c r="F30" i="33"/>
  <c r="F133" i="33"/>
  <c r="F35" i="33"/>
  <c r="G133" i="33"/>
  <c r="F60" i="33"/>
  <c r="C134" i="33"/>
  <c r="G10" i="33"/>
  <c r="D134" i="33"/>
  <c r="G15" i="33"/>
  <c r="F134" i="33"/>
  <c r="G35" i="33"/>
  <c r="C135" i="33"/>
  <c r="H10" i="33"/>
  <c r="D135" i="33"/>
  <c r="H15" i="33"/>
  <c r="E135" i="33"/>
  <c r="H30" i="33"/>
  <c r="F135" i="33"/>
  <c r="H35" i="33"/>
  <c r="G135" i="33"/>
  <c r="H60" i="33"/>
  <c r="C136" i="33"/>
  <c r="F11" i="33"/>
  <c r="D136" i="33"/>
  <c r="F16" i="33"/>
  <c r="E136" i="33"/>
  <c r="F31" i="33"/>
  <c r="F136" i="33"/>
  <c r="F36" i="33"/>
  <c r="G136" i="33"/>
  <c r="F61" i="33"/>
  <c r="C137" i="33"/>
  <c r="G11" i="33"/>
  <c r="D137" i="33"/>
  <c r="G16" i="33"/>
  <c r="E137" i="33"/>
  <c r="G31" i="33"/>
  <c r="F137" i="33"/>
  <c r="G36" i="33"/>
  <c r="G137" i="33"/>
  <c r="G61" i="33"/>
  <c r="C138" i="33"/>
  <c r="H11" i="33"/>
  <c r="D138" i="33"/>
  <c r="H16" i="33"/>
  <c r="E138" i="33"/>
  <c r="H31" i="33"/>
  <c r="F138" i="33"/>
  <c r="H36" i="33"/>
  <c r="C139" i="33"/>
  <c r="F12" i="33"/>
  <c r="D139" i="33"/>
  <c r="F17" i="33"/>
  <c r="E139" i="33"/>
  <c r="F32" i="33"/>
  <c r="F139" i="33"/>
  <c r="F37" i="33"/>
  <c r="G139" i="33"/>
  <c r="F62" i="33"/>
  <c r="C140" i="33"/>
  <c r="G12" i="33"/>
  <c r="D140" i="33"/>
  <c r="G17" i="33"/>
  <c r="E140" i="33"/>
  <c r="G32" i="33"/>
  <c r="F140" i="33"/>
  <c r="G37" i="33"/>
  <c r="G140" i="33"/>
  <c r="G62" i="33"/>
  <c r="C141" i="33"/>
  <c r="H12" i="33"/>
  <c r="D141" i="33"/>
  <c r="H17" i="33"/>
  <c r="E141" i="33"/>
  <c r="H32" i="33"/>
  <c r="F141" i="33"/>
  <c r="H37" i="33"/>
  <c r="G141" i="33"/>
  <c r="H62" i="33"/>
  <c r="C142" i="33"/>
  <c r="F13" i="33"/>
  <c r="D142" i="33"/>
  <c r="F18" i="33"/>
  <c r="E142" i="33"/>
  <c r="F33" i="33"/>
  <c r="F142" i="33"/>
  <c r="F38" i="33"/>
  <c r="C143" i="33"/>
  <c r="G13" i="33"/>
  <c r="D143" i="33"/>
  <c r="G18" i="33"/>
  <c r="E143" i="33"/>
  <c r="G33" i="33"/>
  <c r="F143" i="33"/>
  <c r="G38" i="33"/>
  <c r="G143" i="33"/>
  <c r="G63" i="33"/>
  <c r="C144" i="33"/>
  <c r="H13" i="33"/>
  <c r="D144" i="33"/>
  <c r="H18" i="33"/>
  <c r="E144" i="33"/>
  <c r="H33" i="33"/>
  <c r="F144" i="33"/>
  <c r="H38" i="33"/>
  <c r="G144" i="33"/>
  <c r="H63" i="33"/>
  <c r="C145" i="33"/>
  <c r="F14" i="33"/>
  <c r="D145" i="33"/>
  <c r="F19" i="33"/>
  <c r="E145" i="33"/>
  <c r="F34" i="33"/>
  <c r="F145" i="33"/>
  <c r="F39" i="33"/>
  <c r="G145" i="33"/>
  <c r="F64" i="33"/>
  <c r="C146" i="33"/>
  <c r="G14" i="33"/>
  <c r="E146" i="33"/>
  <c r="G34" i="33"/>
  <c r="F146" i="33"/>
  <c r="G39" i="33"/>
  <c r="G146" i="33"/>
  <c r="G64" i="33"/>
  <c r="C147" i="33"/>
  <c r="H14" i="33"/>
  <c r="D147" i="33"/>
  <c r="H19" i="33"/>
  <c r="E147" i="33"/>
  <c r="H34" i="33"/>
  <c r="F147" i="33"/>
  <c r="H39" i="33"/>
  <c r="G147" i="33"/>
  <c r="H64" i="33"/>
  <c r="D148" i="33"/>
  <c r="F20" i="33"/>
  <c r="F148" i="33"/>
  <c r="F40" i="33"/>
  <c r="D149" i="33"/>
  <c r="G20" i="33"/>
  <c r="F149" i="33"/>
  <c r="G40" i="33"/>
  <c r="D150" i="33"/>
  <c r="H20" i="33"/>
  <c r="F150" i="33"/>
  <c r="H40" i="33"/>
  <c r="D151" i="33"/>
  <c r="F21" i="33"/>
  <c r="F151" i="33"/>
  <c r="F41" i="33"/>
  <c r="D152" i="33"/>
  <c r="G21" i="33"/>
  <c r="F152" i="33"/>
  <c r="G41" i="33"/>
  <c r="D153" i="33"/>
  <c r="H21" i="33"/>
  <c r="F153" i="33"/>
  <c r="H41" i="33"/>
  <c r="D154" i="33"/>
  <c r="F22" i="33"/>
  <c r="F154" i="33"/>
  <c r="F42" i="33"/>
  <c r="D155" i="33"/>
  <c r="G22" i="33"/>
  <c r="F155" i="33"/>
  <c r="G42" i="33"/>
  <c r="D156" i="33"/>
  <c r="H22" i="33"/>
  <c r="F157" i="33"/>
  <c r="F43" i="33"/>
  <c r="D158" i="33"/>
  <c r="G23" i="33"/>
  <c r="D159" i="33"/>
  <c r="H23" i="33"/>
  <c r="F159" i="33"/>
  <c r="H43" i="33"/>
  <c r="D161" i="33"/>
  <c r="G24" i="33"/>
  <c r="F161" i="33"/>
  <c r="G44" i="33"/>
  <c r="F162" i="33"/>
  <c r="H44" i="33"/>
  <c r="F163" i="33"/>
  <c r="F45" i="33"/>
  <c r="D164" i="33"/>
  <c r="G25" i="33"/>
  <c r="F164" i="33"/>
  <c r="G45" i="33"/>
  <c r="F165" i="33"/>
  <c r="H45" i="33"/>
  <c r="F166" i="33"/>
  <c r="F46" i="33"/>
  <c r="D167" i="33"/>
  <c r="G26" i="33"/>
  <c r="F167" i="33"/>
  <c r="G46" i="33"/>
  <c r="F168" i="33"/>
  <c r="H46" i="33"/>
  <c r="F169" i="33"/>
  <c r="F47" i="33"/>
  <c r="D170" i="33"/>
  <c r="G27" i="33"/>
  <c r="F170" i="33"/>
  <c r="G47" i="33"/>
  <c r="F171" i="33"/>
  <c r="H47" i="33"/>
  <c r="F172" i="33"/>
  <c r="F48" i="33"/>
  <c r="D173" i="33"/>
  <c r="G28" i="33"/>
  <c r="F173" i="33"/>
  <c r="G48" i="33"/>
  <c r="F174" i="33"/>
  <c r="H48" i="33"/>
  <c r="F175" i="33"/>
  <c r="F49" i="33"/>
  <c r="D176" i="33"/>
  <c r="G29" i="33"/>
  <c r="F176" i="33"/>
  <c r="G49" i="33"/>
  <c r="F177" i="33"/>
  <c r="H49" i="33"/>
  <c r="F179" i="33"/>
  <c r="G50" i="33"/>
  <c r="F180" i="33"/>
  <c r="H50" i="33"/>
  <c r="F181" i="33"/>
  <c r="F51" i="33"/>
  <c r="F182" i="33"/>
  <c r="G51" i="33"/>
  <c r="F183" i="33"/>
  <c r="H51" i="33"/>
  <c r="F185" i="33"/>
  <c r="G52" i="33"/>
  <c r="F187" i="33"/>
  <c r="F53" i="33"/>
  <c r="F188" i="33"/>
  <c r="G53" i="33"/>
  <c r="F189" i="33"/>
  <c r="H53" i="33"/>
  <c r="F191" i="33"/>
  <c r="G54" i="33"/>
  <c r="F192" i="33"/>
  <c r="H54" i="33"/>
  <c r="F193" i="33"/>
  <c r="F55" i="33"/>
  <c r="F194" i="33"/>
  <c r="G55" i="33"/>
  <c r="F195" i="33"/>
  <c r="H55" i="33"/>
  <c r="F196" i="33"/>
  <c r="F56" i="33"/>
  <c r="F197" i="33"/>
  <c r="G56" i="33"/>
  <c r="F199" i="33"/>
  <c r="F57" i="33"/>
  <c r="F200" i="33"/>
  <c r="G57" i="33"/>
  <c r="F201" i="33"/>
  <c r="H57" i="33"/>
  <c r="F202" i="33"/>
  <c r="F58" i="33"/>
  <c r="F203" i="33"/>
  <c r="G58" i="33"/>
  <c r="F204" i="33"/>
  <c r="H58" i="33"/>
  <c r="F205" i="33"/>
  <c r="F59" i="33"/>
  <c r="F206" i="33"/>
  <c r="G59" i="33"/>
  <c r="F207" i="33"/>
  <c r="H59" i="33"/>
  <c r="C212" i="33"/>
  <c r="I10" i="33"/>
  <c r="D212" i="33"/>
  <c r="I15" i="33"/>
  <c r="F212" i="33"/>
  <c r="I35" i="33"/>
  <c r="C213" i="33"/>
  <c r="J10" i="33"/>
  <c r="D213" i="33"/>
  <c r="J15" i="33"/>
  <c r="E213" i="33"/>
  <c r="J30" i="33"/>
  <c r="F213" i="33"/>
  <c r="J35" i="33"/>
  <c r="G213" i="33"/>
  <c r="J60" i="33"/>
  <c r="C214" i="33"/>
  <c r="K10" i="33"/>
  <c r="D214" i="33"/>
  <c r="K15" i="33"/>
  <c r="F214" i="33"/>
  <c r="K35" i="33"/>
  <c r="C215" i="33"/>
  <c r="I11" i="33"/>
  <c r="D215" i="33"/>
  <c r="I16" i="33"/>
  <c r="E215" i="33"/>
  <c r="I31" i="33"/>
  <c r="F215" i="33"/>
  <c r="I36" i="33"/>
  <c r="G215" i="33"/>
  <c r="I61" i="33"/>
  <c r="C216" i="33"/>
  <c r="J11" i="33"/>
  <c r="E216" i="33"/>
  <c r="J31" i="33"/>
  <c r="F216" i="33"/>
  <c r="J36" i="33"/>
  <c r="G216" i="33"/>
  <c r="J61" i="33"/>
  <c r="C217" i="33"/>
  <c r="K11" i="33"/>
  <c r="D217" i="33"/>
  <c r="K16" i="33"/>
  <c r="E217" i="33"/>
  <c r="K31" i="33"/>
  <c r="F217" i="33"/>
  <c r="K36" i="33"/>
  <c r="G217" i="33"/>
  <c r="K61" i="33"/>
  <c r="C218" i="33"/>
  <c r="I12" i="33"/>
  <c r="D218" i="33"/>
  <c r="I17" i="33"/>
  <c r="E218" i="33"/>
  <c r="I32" i="33"/>
  <c r="F218" i="33"/>
  <c r="I37" i="33"/>
  <c r="G218" i="33"/>
  <c r="I62" i="33"/>
  <c r="C219" i="33"/>
  <c r="J12" i="33"/>
  <c r="D219" i="33"/>
  <c r="J17" i="33"/>
  <c r="E219" i="33"/>
  <c r="J32" i="33"/>
  <c r="F219" i="33"/>
  <c r="J37" i="33"/>
  <c r="G219" i="33"/>
  <c r="J62" i="33"/>
  <c r="C220" i="33"/>
  <c r="K12" i="33"/>
  <c r="D220" i="33"/>
  <c r="K17" i="33"/>
  <c r="F220" i="33"/>
  <c r="K37" i="33"/>
  <c r="C221" i="33"/>
  <c r="I13" i="33"/>
  <c r="D221" i="33"/>
  <c r="I18" i="33"/>
  <c r="E221" i="33"/>
  <c r="I33" i="33"/>
  <c r="F221" i="33"/>
  <c r="I38" i="33"/>
  <c r="G221" i="33"/>
  <c r="I63" i="33"/>
  <c r="C222" i="33"/>
  <c r="J13" i="33"/>
  <c r="D222" i="33"/>
  <c r="J18" i="33"/>
  <c r="E222" i="33"/>
  <c r="J33" i="33"/>
  <c r="F222" i="33"/>
  <c r="J38" i="33"/>
  <c r="G222" i="33"/>
  <c r="J63" i="33"/>
  <c r="C223" i="33"/>
  <c r="K13" i="33"/>
  <c r="D223" i="33"/>
  <c r="K18" i="33"/>
  <c r="E223" i="33"/>
  <c r="K33" i="33"/>
  <c r="F223" i="33"/>
  <c r="K38" i="33"/>
  <c r="G223" i="33"/>
  <c r="K63" i="33"/>
  <c r="C224" i="33"/>
  <c r="I14" i="33"/>
  <c r="D224" i="33"/>
  <c r="I19" i="33"/>
  <c r="E224" i="33"/>
  <c r="I34" i="33"/>
  <c r="F224" i="33"/>
  <c r="I39" i="33"/>
  <c r="G224" i="33"/>
  <c r="I64" i="33"/>
  <c r="C225" i="33"/>
  <c r="J14" i="33"/>
  <c r="D225" i="33"/>
  <c r="J19" i="33"/>
  <c r="E225" i="33"/>
  <c r="J34" i="33"/>
  <c r="F225" i="33"/>
  <c r="J39" i="33"/>
  <c r="C226" i="33"/>
  <c r="K14" i="33"/>
  <c r="D226" i="33"/>
  <c r="K19" i="33"/>
  <c r="E226" i="33"/>
  <c r="K34" i="33"/>
  <c r="F226" i="33"/>
  <c r="K39" i="33"/>
  <c r="G226" i="33"/>
  <c r="K64" i="33"/>
  <c r="D227" i="33"/>
  <c r="I20" i="33"/>
  <c r="F227" i="33"/>
  <c r="I40" i="33"/>
  <c r="D228" i="33"/>
  <c r="J20" i="33"/>
  <c r="D229" i="33"/>
  <c r="K20" i="33"/>
  <c r="F229" i="33"/>
  <c r="K40" i="33"/>
  <c r="D230" i="33"/>
  <c r="I21" i="33"/>
  <c r="D231" i="33"/>
  <c r="J21" i="33"/>
  <c r="F231" i="33"/>
  <c r="J41" i="33"/>
  <c r="D232" i="33"/>
  <c r="K21" i="33"/>
  <c r="D233" i="33"/>
  <c r="I22" i="33"/>
  <c r="F233" i="33"/>
  <c r="I42" i="33"/>
  <c r="D234" i="33"/>
  <c r="J22" i="33"/>
  <c r="D235" i="33"/>
  <c r="K22" i="33"/>
  <c r="F235" i="33"/>
  <c r="K42" i="33"/>
  <c r="D236" i="33"/>
  <c r="I23" i="33"/>
  <c r="D237" i="33"/>
  <c r="J23" i="33"/>
  <c r="F237" i="33"/>
  <c r="J43" i="33"/>
  <c r="D238" i="33"/>
  <c r="K23" i="33"/>
  <c r="D239" i="33"/>
  <c r="I24" i="33"/>
  <c r="F239" i="33"/>
  <c r="I44" i="33"/>
  <c r="D240" i="33"/>
  <c r="J24" i="33"/>
  <c r="D241" i="33"/>
  <c r="K24" i="33"/>
  <c r="F241" i="33"/>
  <c r="K44" i="33"/>
  <c r="D242" i="33"/>
  <c r="I25" i="33"/>
  <c r="F242" i="33"/>
  <c r="I45" i="33"/>
  <c r="D244" i="33"/>
  <c r="K25" i="33"/>
  <c r="F244" i="33"/>
  <c r="K45" i="33"/>
  <c r="D245" i="33"/>
  <c r="I26" i="33"/>
  <c r="F245" i="33"/>
  <c r="I46" i="33"/>
  <c r="D246" i="33"/>
  <c r="J26" i="33"/>
  <c r="D247" i="33"/>
  <c r="K26" i="33"/>
  <c r="F247" i="33"/>
  <c r="K46" i="33"/>
  <c r="D248" i="33"/>
  <c r="I27" i="33"/>
  <c r="F248" i="33"/>
  <c r="I47" i="33"/>
  <c r="D249" i="33"/>
  <c r="J27" i="33"/>
  <c r="D250" i="33"/>
  <c r="K27" i="33"/>
  <c r="F250" i="33"/>
  <c r="K47" i="33"/>
  <c r="D251" i="33"/>
  <c r="I28" i="33"/>
  <c r="F251" i="33"/>
  <c r="I48" i="33"/>
  <c r="D252" i="33"/>
  <c r="J28" i="33"/>
  <c r="F252" i="33"/>
  <c r="J48" i="33"/>
  <c r="D253" i="33"/>
  <c r="K28" i="33"/>
  <c r="F253" i="33"/>
  <c r="K48" i="33"/>
  <c r="D254" i="33"/>
  <c r="I29" i="33"/>
  <c r="F254" i="33"/>
  <c r="I49" i="33"/>
  <c r="D256" i="33"/>
  <c r="K29" i="33"/>
  <c r="F256" i="33"/>
  <c r="K49" i="33"/>
  <c r="F257" i="33"/>
  <c r="I50" i="33"/>
  <c r="F259" i="33"/>
  <c r="K50" i="33"/>
  <c r="F260" i="33"/>
  <c r="I51" i="33"/>
  <c r="F261" i="33"/>
  <c r="J51" i="33"/>
  <c r="F262" i="33"/>
  <c r="K51" i="33"/>
  <c r="F263" i="33"/>
  <c r="I52" i="33"/>
  <c r="F264" i="33"/>
  <c r="J52" i="33"/>
  <c r="F265" i="33"/>
  <c r="K52" i="33"/>
  <c r="F266" i="33"/>
  <c r="I53" i="33"/>
  <c r="F267" i="33"/>
  <c r="J53" i="33"/>
  <c r="F268" i="33"/>
  <c r="K53" i="33"/>
  <c r="F269" i="33"/>
  <c r="I54" i="33"/>
  <c r="F270" i="33"/>
  <c r="J54" i="33"/>
  <c r="F271" i="33"/>
  <c r="K54" i="33"/>
  <c r="F272" i="33"/>
  <c r="I55" i="33"/>
  <c r="F273" i="33"/>
  <c r="J55" i="33"/>
  <c r="F274" i="33"/>
  <c r="K55" i="33"/>
  <c r="F275" i="33"/>
  <c r="I56" i="33"/>
  <c r="F276" i="33"/>
  <c r="J56" i="33"/>
  <c r="F277" i="33"/>
  <c r="K56" i="33"/>
  <c r="F278" i="33"/>
  <c r="I57" i="33"/>
  <c r="F279" i="33"/>
  <c r="J57" i="33"/>
  <c r="F280" i="33"/>
  <c r="K57" i="33"/>
  <c r="F281" i="33"/>
  <c r="I58" i="33"/>
  <c r="F283" i="33"/>
  <c r="K58" i="33"/>
  <c r="F284" i="33"/>
  <c r="I59" i="33"/>
  <c r="F285" i="33"/>
  <c r="J59" i="33"/>
  <c r="F286" i="33"/>
  <c r="K59" i="33"/>
  <c r="B287" i="33"/>
  <c r="L10" i="33"/>
  <c r="D2" i="32"/>
  <c r="D4" i="32"/>
  <c r="D5" i="32"/>
  <c r="D6" i="32"/>
  <c r="F6" i="32"/>
  <c r="C135" i="32"/>
  <c r="H10" i="32"/>
  <c r="C143" i="32"/>
  <c r="G13" i="32"/>
  <c r="D74" i="32"/>
  <c r="E16" i="32"/>
  <c r="D80" i="32"/>
  <c r="E18" i="32"/>
  <c r="D82" i="32"/>
  <c r="D19" i="32"/>
  <c r="D90" i="32"/>
  <c r="C22" i="32"/>
  <c r="D239" i="32"/>
  <c r="I24" i="32"/>
  <c r="D241" i="32"/>
  <c r="K24" i="32"/>
  <c r="D164" i="32"/>
  <c r="G25" i="32"/>
  <c r="D242" i="32"/>
  <c r="I25" i="32"/>
  <c r="D244" i="32"/>
  <c r="K25" i="32"/>
  <c r="D245" i="32"/>
  <c r="I26" i="32"/>
  <c r="D247" i="32"/>
  <c r="K26" i="32"/>
  <c r="D248" i="32"/>
  <c r="I27" i="32"/>
  <c r="D250" i="32"/>
  <c r="K27" i="32"/>
  <c r="D251" i="32"/>
  <c r="I28" i="32"/>
  <c r="D253" i="32"/>
  <c r="K28" i="32"/>
  <c r="D176" i="32"/>
  <c r="G29" i="32"/>
  <c r="D254" i="32"/>
  <c r="I29" i="32"/>
  <c r="D256" i="32"/>
  <c r="K29" i="32"/>
  <c r="E133" i="32"/>
  <c r="F30" i="32"/>
  <c r="E135" i="32"/>
  <c r="H30" i="32"/>
  <c r="E213" i="32"/>
  <c r="J30" i="32"/>
  <c r="E215" i="32"/>
  <c r="I31" i="32"/>
  <c r="E139" i="32"/>
  <c r="F32" i="32"/>
  <c r="E221" i="32"/>
  <c r="I33" i="32"/>
  <c r="F76" i="32"/>
  <c r="D37" i="32"/>
  <c r="F80" i="32"/>
  <c r="E38" i="32"/>
  <c r="F149" i="32"/>
  <c r="G40" i="32"/>
  <c r="F151" i="32"/>
  <c r="F41" i="32"/>
  <c r="F153" i="32"/>
  <c r="H41" i="32"/>
  <c r="F92" i="32"/>
  <c r="E42" i="32"/>
  <c r="F155" i="32"/>
  <c r="G42" i="32"/>
  <c r="F94" i="32"/>
  <c r="D43" i="32"/>
  <c r="F157" i="32"/>
  <c r="F43" i="32"/>
  <c r="F159" i="32"/>
  <c r="H43" i="32"/>
  <c r="F96" i="32"/>
  <c r="C44" i="32"/>
  <c r="F161" i="32"/>
  <c r="G44" i="32"/>
  <c r="F167" i="32"/>
  <c r="G46" i="32"/>
  <c r="F170" i="32"/>
  <c r="G47" i="32"/>
  <c r="F260" i="32"/>
  <c r="I51" i="32"/>
  <c r="F185" i="32"/>
  <c r="G52" i="32"/>
  <c r="F263" i="32"/>
  <c r="I52" i="32"/>
  <c r="F272" i="32"/>
  <c r="I55" i="32"/>
  <c r="F283" i="32"/>
  <c r="K58" i="32"/>
  <c r="G133" i="32"/>
  <c r="F60" i="32"/>
  <c r="G135" i="32"/>
  <c r="H60" i="32"/>
  <c r="G213" i="32"/>
  <c r="J60" i="32"/>
  <c r="G217" i="32"/>
  <c r="K61" i="32"/>
  <c r="G219" i="32"/>
  <c r="J62" i="32"/>
  <c r="G143" i="32"/>
  <c r="G63" i="32"/>
  <c r="C69" i="32"/>
  <c r="C10" i="32"/>
  <c r="D69" i="32"/>
  <c r="C15" i="32"/>
  <c r="E69" i="32"/>
  <c r="C30" i="32"/>
  <c r="F69" i="32"/>
  <c r="C35" i="32"/>
  <c r="G69" i="32"/>
  <c r="C60" i="32"/>
  <c r="C70" i="32"/>
  <c r="D10" i="32"/>
  <c r="D70" i="32"/>
  <c r="D15" i="32"/>
  <c r="E70" i="32"/>
  <c r="D30" i="32"/>
  <c r="F70" i="32"/>
  <c r="D35" i="32"/>
  <c r="G70" i="32"/>
  <c r="D60" i="32"/>
  <c r="C71" i="32"/>
  <c r="E10" i="32"/>
  <c r="D71" i="32"/>
  <c r="E15" i="32"/>
  <c r="E71" i="32"/>
  <c r="E30" i="32"/>
  <c r="F71" i="32"/>
  <c r="E35" i="32"/>
  <c r="G71" i="32"/>
  <c r="E60" i="32"/>
  <c r="C72" i="32"/>
  <c r="C11" i="32"/>
  <c r="D72" i="32"/>
  <c r="C16" i="32"/>
  <c r="E72" i="32"/>
  <c r="C31" i="32"/>
  <c r="F72" i="32"/>
  <c r="C36" i="32"/>
  <c r="G72" i="32"/>
  <c r="C61" i="32"/>
  <c r="C73" i="32"/>
  <c r="D11" i="32"/>
  <c r="D73" i="32"/>
  <c r="D16" i="32"/>
  <c r="E73" i="32"/>
  <c r="D31" i="32"/>
  <c r="F73" i="32"/>
  <c r="D36" i="32"/>
  <c r="G73" i="32"/>
  <c r="D61" i="32"/>
  <c r="C74" i="32"/>
  <c r="E11" i="32"/>
  <c r="E74" i="32"/>
  <c r="E31" i="32"/>
  <c r="F74" i="32"/>
  <c r="E36" i="32"/>
  <c r="G74" i="32"/>
  <c r="E61" i="32"/>
  <c r="C75" i="32"/>
  <c r="C12" i="32"/>
  <c r="D75" i="32"/>
  <c r="C17" i="32"/>
  <c r="E75" i="32"/>
  <c r="C32" i="32"/>
  <c r="F75" i="32"/>
  <c r="C37" i="32"/>
  <c r="G75" i="32"/>
  <c r="C62" i="32"/>
  <c r="C76" i="32"/>
  <c r="D12" i="32"/>
  <c r="D76" i="32"/>
  <c r="D17" i="32"/>
  <c r="E76" i="32"/>
  <c r="D32" i="32"/>
  <c r="G76" i="32"/>
  <c r="D62" i="32"/>
  <c r="C77" i="32"/>
  <c r="E12" i="32"/>
  <c r="D77" i="32"/>
  <c r="E17" i="32"/>
  <c r="E77" i="32"/>
  <c r="E32" i="32"/>
  <c r="F77" i="32"/>
  <c r="E37" i="32"/>
  <c r="G77" i="32"/>
  <c r="E62" i="32"/>
  <c r="C78" i="32"/>
  <c r="C13" i="32"/>
  <c r="D78" i="32"/>
  <c r="C18" i="32"/>
  <c r="E78" i="32"/>
  <c r="C33" i="32"/>
  <c r="F78" i="32"/>
  <c r="C38" i="32"/>
  <c r="G78" i="32"/>
  <c r="C63" i="32"/>
  <c r="C79" i="32"/>
  <c r="D13" i="32"/>
  <c r="D79" i="32"/>
  <c r="D18" i="32"/>
  <c r="E79" i="32"/>
  <c r="D33" i="32"/>
  <c r="F79" i="32"/>
  <c r="D38" i="32"/>
  <c r="G79" i="32"/>
  <c r="D63" i="32"/>
  <c r="C80" i="32"/>
  <c r="E13" i="32"/>
  <c r="E80" i="32"/>
  <c r="E33" i="32"/>
  <c r="G80" i="32"/>
  <c r="E63" i="32"/>
  <c r="D81" i="32"/>
  <c r="C19" i="32"/>
  <c r="F81" i="32"/>
  <c r="C39" i="32"/>
  <c r="F82" i="32"/>
  <c r="D39" i="32"/>
  <c r="D83" i="32"/>
  <c r="E19" i="32"/>
  <c r="F83" i="32"/>
  <c r="E39" i="32"/>
  <c r="D84" i="32"/>
  <c r="C20" i="32"/>
  <c r="F84" i="32"/>
  <c r="C40" i="32"/>
  <c r="D85" i="32"/>
  <c r="D20" i="32"/>
  <c r="F85" i="32"/>
  <c r="D40" i="32"/>
  <c r="D86" i="32"/>
  <c r="E20" i="32"/>
  <c r="F86" i="32"/>
  <c r="E40" i="32"/>
  <c r="D87" i="32"/>
  <c r="C21" i="32"/>
  <c r="F87" i="32"/>
  <c r="C41" i="32"/>
  <c r="D88" i="32"/>
  <c r="D21" i="32"/>
  <c r="F88" i="32"/>
  <c r="D41" i="32"/>
  <c r="D89" i="32"/>
  <c r="E21" i="32"/>
  <c r="F89" i="32"/>
  <c r="E41" i="32"/>
  <c r="F90" i="32"/>
  <c r="C42" i="32"/>
  <c r="D91" i="32"/>
  <c r="D22" i="32"/>
  <c r="F91" i="32"/>
  <c r="D42" i="32"/>
  <c r="D92" i="32"/>
  <c r="E22" i="32"/>
  <c r="F93" i="32"/>
  <c r="C43" i="32"/>
  <c r="F95" i="32"/>
  <c r="E43" i="32"/>
  <c r="F97" i="32"/>
  <c r="D44" i="32"/>
  <c r="F98" i="32"/>
  <c r="E44"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C133" i="32"/>
  <c r="F10" i="32"/>
  <c r="D133" i="32"/>
  <c r="F15" i="32"/>
  <c r="F133" i="32"/>
  <c r="F35" i="32"/>
  <c r="C134" i="32"/>
  <c r="G10" i="32"/>
  <c r="D134" i="32"/>
  <c r="G15" i="32"/>
  <c r="E134" i="32"/>
  <c r="G30" i="32"/>
  <c r="F134" i="32"/>
  <c r="G35" i="32"/>
  <c r="G134" i="32"/>
  <c r="G60" i="32"/>
  <c r="D135" i="32"/>
  <c r="H15" i="32"/>
  <c r="F135" i="32"/>
  <c r="H35" i="32"/>
  <c r="C136" i="32"/>
  <c r="F11" i="32"/>
  <c r="D136" i="32"/>
  <c r="F16" i="32"/>
  <c r="E136" i="32"/>
  <c r="F31" i="32"/>
  <c r="F136" i="32"/>
  <c r="F36" i="32"/>
  <c r="G136" i="32"/>
  <c r="F61" i="32"/>
  <c r="C137" i="32"/>
  <c r="G11" i="32"/>
  <c r="D137" i="32"/>
  <c r="G16" i="32"/>
  <c r="E137" i="32"/>
  <c r="G31" i="32"/>
  <c r="F137" i="32"/>
  <c r="G36" i="32"/>
  <c r="G137" i="32"/>
  <c r="G61" i="32"/>
  <c r="C138" i="32"/>
  <c r="H11" i="32"/>
  <c r="D138" i="32"/>
  <c r="H16" i="32"/>
  <c r="E138" i="32"/>
  <c r="H31" i="32"/>
  <c r="F138" i="32"/>
  <c r="H36" i="32"/>
  <c r="G138" i="32"/>
  <c r="H61" i="32"/>
  <c r="C139" i="32"/>
  <c r="F12" i="32"/>
  <c r="D139" i="32"/>
  <c r="F17" i="32"/>
  <c r="F139" i="32"/>
  <c r="F37" i="32"/>
  <c r="G139" i="32"/>
  <c r="F62" i="32"/>
  <c r="C140" i="32"/>
  <c r="G12" i="32"/>
  <c r="D140" i="32"/>
  <c r="G17" i="32"/>
  <c r="E140" i="32"/>
  <c r="G32" i="32"/>
  <c r="F140" i="32"/>
  <c r="G37" i="32"/>
  <c r="G140" i="32"/>
  <c r="G62" i="32"/>
  <c r="C141" i="32"/>
  <c r="H12" i="32"/>
  <c r="D141" i="32"/>
  <c r="H17" i="32"/>
  <c r="E141" i="32"/>
  <c r="H32" i="32"/>
  <c r="F141" i="32"/>
  <c r="H37" i="32"/>
  <c r="G141" i="32"/>
  <c r="H62" i="32"/>
  <c r="C142" i="32"/>
  <c r="F13" i="32"/>
  <c r="D142" i="32"/>
  <c r="F18" i="32"/>
  <c r="E142" i="32"/>
  <c r="F33" i="32"/>
  <c r="F142" i="32"/>
  <c r="F38" i="32"/>
  <c r="G142" i="32"/>
  <c r="F63" i="32"/>
  <c r="D143" i="32"/>
  <c r="G18" i="32"/>
  <c r="E143" i="32"/>
  <c r="G33" i="32"/>
  <c r="F143" i="32"/>
  <c r="G38" i="32"/>
  <c r="C144" i="32"/>
  <c r="H13" i="32"/>
  <c r="D144" i="32"/>
  <c r="H18" i="32"/>
  <c r="E144" i="32"/>
  <c r="H33" i="32"/>
  <c r="F144" i="32"/>
  <c r="H38" i="32"/>
  <c r="G144" i="32"/>
  <c r="H63" i="32"/>
  <c r="C145" i="32"/>
  <c r="F14" i="32"/>
  <c r="D145" i="32"/>
  <c r="F19" i="32"/>
  <c r="E145" i="32"/>
  <c r="F34" i="32"/>
  <c r="F145" i="32"/>
  <c r="F39" i="32"/>
  <c r="G145" i="32"/>
  <c r="F64" i="32"/>
  <c r="C146" i="32"/>
  <c r="G14" i="32"/>
  <c r="D146" i="32"/>
  <c r="G19" i="32"/>
  <c r="E146" i="32"/>
  <c r="G34" i="32"/>
  <c r="F146" i="32"/>
  <c r="G39" i="32"/>
  <c r="G146" i="32"/>
  <c r="G64" i="32"/>
  <c r="C147" i="32"/>
  <c r="H14" i="32"/>
  <c r="D147" i="32"/>
  <c r="H19" i="32"/>
  <c r="E147" i="32"/>
  <c r="H34" i="32"/>
  <c r="F147" i="32"/>
  <c r="H39" i="32"/>
  <c r="G147" i="32"/>
  <c r="H64" i="32"/>
  <c r="D148" i="32"/>
  <c r="F20" i="32"/>
  <c r="F148" i="32"/>
  <c r="F40" i="32"/>
  <c r="D149" i="32"/>
  <c r="G20" i="32"/>
  <c r="D150" i="32"/>
  <c r="H20" i="32"/>
  <c r="F150" i="32"/>
  <c r="H40" i="32"/>
  <c r="D151" i="32"/>
  <c r="F21" i="32"/>
  <c r="D152" i="32"/>
  <c r="G21" i="32"/>
  <c r="F152" i="32"/>
  <c r="G41" i="32"/>
  <c r="D153" i="32"/>
  <c r="H21" i="32"/>
  <c r="D154" i="32"/>
  <c r="F22" i="32"/>
  <c r="F154" i="32"/>
  <c r="F42" i="32"/>
  <c r="D155" i="32"/>
  <c r="G22" i="32"/>
  <c r="D156" i="32"/>
  <c r="H22" i="32"/>
  <c r="F156" i="32"/>
  <c r="H42" i="32"/>
  <c r="D157" i="32"/>
  <c r="F23" i="32"/>
  <c r="D158" i="32"/>
  <c r="G23" i="32"/>
  <c r="F158" i="32"/>
  <c r="G43" i="32"/>
  <c r="D159" i="32"/>
  <c r="H23" i="32"/>
  <c r="D160" i="32"/>
  <c r="F24" i="32"/>
  <c r="F160" i="32"/>
  <c r="F44" i="32"/>
  <c r="D161" i="32"/>
  <c r="G24" i="32"/>
  <c r="D162" i="32"/>
  <c r="H24" i="32"/>
  <c r="F162" i="32"/>
  <c r="H44" i="32"/>
  <c r="D163" i="32"/>
  <c r="F25" i="32"/>
  <c r="F163" i="32"/>
  <c r="F45" i="32"/>
  <c r="F164" i="32"/>
  <c r="G45" i="32"/>
  <c r="D165" i="32"/>
  <c r="H25" i="32"/>
  <c r="F165" i="32"/>
  <c r="H45" i="32"/>
  <c r="D166" i="32"/>
  <c r="F26" i="32"/>
  <c r="F166" i="32"/>
  <c r="F46" i="32"/>
  <c r="D167" i="32"/>
  <c r="G26" i="32"/>
  <c r="D168" i="32"/>
  <c r="H26" i="32"/>
  <c r="F168" i="32"/>
  <c r="H46" i="32"/>
  <c r="D169" i="32"/>
  <c r="F27" i="32"/>
  <c r="F169" i="32"/>
  <c r="F47" i="32"/>
  <c r="D170" i="32"/>
  <c r="G27" i="32"/>
  <c r="D171" i="32"/>
  <c r="H27" i="32"/>
  <c r="F171" i="32"/>
  <c r="H47" i="32"/>
  <c r="D172" i="32"/>
  <c r="F28" i="32"/>
  <c r="F172" i="32"/>
  <c r="F48" i="32"/>
  <c r="D173" i="32"/>
  <c r="G28" i="32"/>
  <c r="F173" i="32"/>
  <c r="G48" i="32"/>
  <c r="D174" i="32"/>
  <c r="H28" i="32"/>
  <c r="F174" i="32"/>
  <c r="H48" i="32"/>
  <c r="D175" i="32"/>
  <c r="F29" i="32"/>
  <c r="F175" i="32"/>
  <c r="F49" i="32"/>
  <c r="F176" i="32"/>
  <c r="G49" i="32"/>
  <c r="D177" i="32"/>
  <c r="H29" i="32"/>
  <c r="F177" i="32"/>
  <c r="H49" i="32"/>
  <c r="F178" i="32"/>
  <c r="F50" i="32"/>
  <c r="F179" i="32"/>
  <c r="G50" i="32"/>
  <c r="F180" i="32"/>
  <c r="H50" i="32"/>
  <c r="F181" i="32"/>
  <c r="F51" i="32"/>
  <c r="F182" i="32"/>
  <c r="G51" i="32"/>
  <c r="F183" i="32"/>
  <c r="H51" i="32"/>
  <c r="F184" i="32"/>
  <c r="F52" i="32"/>
  <c r="F186" i="32"/>
  <c r="H52" i="32"/>
  <c r="F187" i="32"/>
  <c r="F53" i="32"/>
  <c r="F188" i="32"/>
  <c r="G53" i="32"/>
  <c r="F189" i="32"/>
  <c r="H53" i="32"/>
  <c r="F190" i="32"/>
  <c r="F54" i="32"/>
  <c r="F191" i="32"/>
  <c r="G54" i="32"/>
  <c r="F192" i="32"/>
  <c r="H54" i="32"/>
  <c r="F193" i="32"/>
  <c r="F55" i="32"/>
  <c r="F194" i="32"/>
  <c r="G55" i="32"/>
  <c r="F195" i="32"/>
  <c r="H55" i="32"/>
  <c r="F196" i="32"/>
  <c r="F56" i="32"/>
  <c r="F197" i="32"/>
  <c r="G56" i="32"/>
  <c r="F198" i="32"/>
  <c r="H56" i="32"/>
  <c r="F199" i="32"/>
  <c r="F57" i="32"/>
  <c r="F200" i="32"/>
  <c r="G57" i="32"/>
  <c r="F201" i="32"/>
  <c r="H57" i="32"/>
  <c r="F202" i="32"/>
  <c r="F58" i="32"/>
  <c r="F203" i="32"/>
  <c r="G58" i="32"/>
  <c r="F204" i="32"/>
  <c r="H58" i="32"/>
  <c r="F205" i="32"/>
  <c r="F59" i="32"/>
  <c r="F206" i="32"/>
  <c r="G59" i="32"/>
  <c r="F207" i="32"/>
  <c r="H59" i="32"/>
  <c r="C212" i="32"/>
  <c r="I10" i="32"/>
  <c r="D212" i="32"/>
  <c r="I15" i="32"/>
  <c r="E212" i="32"/>
  <c r="I30" i="32"/>
  <c r="F212" i="32"/>
  <c r="I35" i="32"/>
  <c r="G212" i="32"/>
  <c r="I60" i="32"/>
  <c r="C213" i="32"/>
  <c r="J10" i="32"/>
  <c r="D213" i="32"/>
  <c r="J15" i="32"/>
  <c r="F213" i="32"/>
  <c r="J35" i="32"/>
  <c r="C214" i="32"/>
  <c r="K10" i="32"/>
  <c r="D214" i="32"/>
  <c r="K15" i="32"/>
  <c r="E214" i="32"/>
  <c r="K30" i="32"/>
  <c r="F214" i="32"/>
  <c r="K35" i="32"/>
  <c r="G214" i="32"/>
  <c r="K60" i="32"/>
  <c r="C215" i="32"/>
  <c r="I11" i="32"/>
  <c r="D215" i="32"/>
  <c r="I16" i="32"/>
  <c r="F215" i="32"/>
  <c r="I36" i="32"/>
  <c r="G215" i="32"/>
  <c r="I61" i="32"/>
  <c r="C216" i="32"/>
  <c r="J11" i="32"/>
  <c r="D216" i="32"/>
  <c r="J16" i="32"/>
  <c r="E216" i="32"/>
  <c r="J31" i="32"/>
  <c r="F216" i="32"/>
  <c r="J36" i="32"/>
  <c r="G216" i="32"/>
  <c r="J61" i="32"/>
  <c r="C217" i="32"/>
  <c r="K11" i="32"/>
  <c r="D217" i="32"/>
  <c r="K16" i="32"/>
  <c r="E217" i="32"/>
  <c r="K31" i="32"/>
  <c r="F217" i="32"/>
  <c r="K36" i="32"/>
  <c r="C218" i="32"/>
  <c r="I12" i="32"/>
  <c r="D218" i="32"/>
  <c r="I17" i="32"/>
  <c r="E218" i="32"/>
  <c r="I32" i="32"/>
  <c r="F218" i="32"/>
  <c r="I37" i="32"/>
  <c r="G218" i="32"/>
  <c r="I62" i="32"/>
  <c r="C219" i="32"/>
  <c r="J12" i="32"/>
  <c r="D219" i="32"/>
  <c r="J17" i="32"/>
  <c r="E219" i="32"/>
  <c r="J32" i="32"/>
  <c r="F219" i="32"/>
  <c r="J37" i="32"/>
  <c r="C220" i="32"/>
  <c r="K12" i="32"/>
  <c r="D220" i="32"/>
  <c r="K17" i="32"/>
  <c r="E220" i="32"/>
  <c r="K32" i="32"/>
  <c r="F220" i="32"/>
  <c r="K37" i="32"/>
  <c r="G220" i="32"/>
  <c r="K62" i="32"/>
  <c r="C221" i="32"/>
  <c r="I13" i="32"/>
  <c r="D221" i="32"/>
  <c r="I18" i="32"/>
  <c r="F221" i="32"/>
  <c r="I38" i="32"/>
  <c r="G221" i="32"/>
  <c r="I63" i="32"/>
  <c r="C222" i="32"/>
  <c r="J13" i="32"/>
  <c r="D222" i="32"/>
  <c r="J18" i="32"/>
  <c r="E222" i="32"/>
  <c r="J33" i="32"/>
  <c r="F222" i="32"/>
  <c r="J38" i="32"/>
  <c r="G222" i="32"/>
  <c r="J63" i="32"/>
  <c r="C223" i="32"/>
  <c r="K13" i="32"/>
  <c r="D223" i="32"/>
  <c r="K18" i="32"/>
  <c r="E223" i="32"/>
  <c r="K33" i="32"/>
  <c r="F223" i="32"/>
  <c r="K38" i="32"/>
  <c r="G223" i="32"/>
  <c r="K63" i="32"/>
  <c r="C224" i="32"/>
  <c r="I14" i="32"/>
  <c r="D224" i="32"/>
  <c r="I19" i="32"/>
  <c r="E224" i="32"/>
  <c r="I34" i="32"/>
  <c r="F224" i="32"/>
  <c r="I39" i="32"/>
  <c r="G224" i="32"/>
  <c r="I64" i="32"/>
  <c r="C225" i="32"/>
  <c r="J14" i="32"/>
  <c r="D225" i="32"/>
  <c r="J19" i="32"/>
  <c r="E225" i="32"/>
  <c r="J34" i="32"/>
  <c r="F225" i="32"/>
  <c r="J39" i="32"/>
  <c r="G225" i="32"/>
  <c r="J64" i="32"/>
  <c r="C226" i="32"/>
  <c r="K14" i="32"/>
  <c r="D226" i="32"/>
  <c r="K19" i="32"/>
  <c r="E226" i="32"/>
  <c r="K34" i="32"/>
  <c r="F226" i="32"/>
  <c r="K39" i="32"/>
  <c r="G226" i="32"/>
  <c r="K64" i="32"/>
  <c r="D227" i="32"/>
  <c r="I20" i="32"/>
  <c r="F227" i="32"/>
  <c r="I40" i="32"/>
  <c r="D228" i="32"/>
  <c r="J20" i="32"/>
  <c r="F228" i="32"/>
  <c r="J40" i="32"/>
  <c r="D229" i="32"/>
  <c r="K20" i="32"/>
  <c r="F229" i="32"/>
  <c r="K40" i="32"/>
  <c r="D230" i="32"/>
  <c r="I21" i="32"/>
  <c r="F230" i="32"/>
  <c r="I41" i="32"/>
  <c r="D231" i="32"/>
  <c r="J21" i="32"/>
  <c r="F231" i="32"/>
  <c r="J41" i="32"/>
  <c r="D232" i="32"/>
  <c r="K21" i="32"/>
  <c r="F232" i="32"/>
  <c r="K41" i="32"/>
  <c r="D233" i="32"/>
  <c r="I22" i="32"/>
  <c r="F233" i="32"/>
  <c r="I42" i="32"/>
  <c r="D234" i="32"/>
  <c r="J22" i="32"/>
  <c r="F234" i="32"/>
  <c r="J42" i="32"/>
  <c r="D235" i="32"/>
  <c r="K22" i="32"/>
  <c r="F235" i="32"/>
  <c r="K42" i="32"/>
  <c r="D236" i="32"/>
  <c r="I23" i="32"/>
  <c r="F236" i="32"/>
  <c r="I43" i="32"/>
  <c r="D237" i="32"/>
  <c r="J23" i="32"/>
  <c r="F237" i="32"/>
  <c r="J43" i="32"/>
  <c r="D238" i="32"/>
  <c r="K23" i="32"/>
  <c r="F238" i="32"/>
  <c r="K43" i="32"/>
  <c r="F239" i="32"/>
  <c r="I44" i="32"/>
  <c r="D240" i="32"/>
  <c r="J24" i="32"/>
  <c r="F240" i="32"/>
  <c r="J44" i="32"/>
  <c r="F241" i="32"/>
  <c r="K44" i="32"/>
  <c r="F242" i="32"/>
  <c r="I45" i="32"/>
  <c r="D243" i="32"/>
  <c r="J25" i="32"/>
  <c r="F243" i="32"/>
  <c r="J45" i="32"/>
  <c r="F244" i="32"/>
  <c r="K45" i="32"/>
  <c r="F245" i="32"/>
  <c r="I46" i="32"/>
  <c r="D246" i="32"/>
  <c r="J26" i="32"/>
  <c r="F246" i="32"/>
  <c r="J46" i="32"/>
  <c r="F247" i="32"/>
  <c r="K46" i="32"/>
  <c r="F248" i="32"/>
  <c r="I47" i="32"/>
  <c r="D249" i="32"/>
  <c r="J27" i="32"/>
  <c r="F249" i="32"/>
  <c r="J47" i="32"/>
  <c r="F250" i="32"/>
  <c r="K47" i="32"/>
  <c r="F251" i="32"/>
  <c r="I48" i="32"/>
  <c r="D252" i="32"/>
  <c r="J28" i="32"/>
  <c r="F252" i="32"/>
  <c r="J48" i="32"/>
  <c r="F253" i="32"/>
  <c r="K48" i="32"/>
  <c r="F254" i="32"/>
  <c r="I49" i="32"/>
  <c r="D255" i="32"/>
  <c r="J29" i="32"/>
  <c r="F255" i="32"/>
  <c r="J49" i="32"/>
  <c r="F256" i="32"/>
  <c r="K49" i="32"/>
  <c r="F257" i="32"/>
  <c r="I50" i="32"/>
  <c r="F258" i="32"/>
  <c r="J50" i="32"/>
  <c r="F259" i="32"/>
  <c r="K50" i="32"/>
  <c r="F261" i="32"/>
  <c r="J51" i="32"/>
  <c r="F262" i="32"/>
  <c r="K51" i="32"/>
  <c r="F264" i="32"/>
  <c r="J52" i="32"/>
  <c r="F265" i="32"/>
  <c r="K52" i="32"/>
  <c r="F266" i="32"/>
  <c r="I53" i="32"/>
  <c r="F267" i="32"/>
  <c r="J53" i="32"/>
  <c r="F268" i="32"/>
  <c r="K53" i="32"/>
  <c r="F269" i="32"/>
  <c r="I54" i="32"/>
  <c r="F270" i="32"/>
  <c r="J54" i="32"/>
  <c r="F271" i="32"/>
  <c r="K54" i="32"/>
  <c r="F273" i="32"/>
  <c r="J55" i="32"/>
  <c r="F274" i="32"/>
  <c r="K55" i="32"/>
  <c r="F275" i="32"/>
  <c r="I56" i="32"/>
  <c r="F276" i="32"/>
  <c r="J56" i="32"/>
  <c r="F277" i="32"/>
  <c r="K56" i="32"/>
  <c r="F278" i="32"/>
  <c r="I57" i="32"/>
  <c r="F279" i="32"/>
  <c r="J57" i="32"/>
  <c r="F280" i="32"/>
  <c r="K57" i="32"/>
  <c r="F281" i="32"/>
  <c r="I58" i="32"/>
  <c r="F282" i="32"/>
  <c r="J58" i="32"/>
  <c r="F284" i="32"/>
  <c r="I59" i="32"/>
  <c r="F285" i="32"/>
  <c r="J59" i="32"/>
  <c r="F286" i="32"/>
  <c r="K59" i="32"/>
  <c r="B287" i="32"/>
  <c r="L10" i="32"/>
  <c r="D2" i="31"/>
  <c r="D4" i="31"/>
  <c r="D5" i="31"/>
  <c r="D6" i="31"/>
  <c r="F6" i="31"/>
  <c r="C136" i="31"/>
  <c r="F11" i="31"/>
  <c r="D73" i="31"/>
  <c r="D16" i="31"/>
  <c r="D140" i="31"/>
  <c r="G17" i="31"/>
  <c r="D83" i="31"/>
  <c r="E19" i="31"/>
  <c r="D148" i="31"/>
  <c r="F20" i="31"/>
  <c r="D87" i="31"/>
  <c r="C21" i="31"/>
  <c r="D154" i="31"/>
  <c r="F22" i="31"/>
  <c r="D160" i="31"/>
  <c r="F24" i="31"/>
  <c r="D162" i="31"/>
  <c r="H24" i="31"/>
  <c r="D163" i="31"/>
  <c r="F25" i="31"/>
  <c r="D165" i="31"/>
  <c r="H25" i="31"/>
  <c r="D166" i="31"/>
  <c r="F26" i="31"/>
  <c r="D168" i="31"/>
  <c r="H26" i="31"/>
  <c r="D169" i="31"/>
  <c r="F27" i="31"/>
  <c r="D171" i="31"/>
  <c r="H27" i="31"/>
  <c r="D172" i="31"/>
  <c r="F28" i="31"/>
  <c r="D174" i="31"/>
  <c r="H28" i="31"/>
  <c r="D175" i="31"/>
  <c r="F29" i="31"/>
  <c r="D177" i="31"/>
  <c r="H29" i="31"/>
  <c r="E134" i="31"/>
  <c r="G30" i="31"/>
  <c r="E212" i="31"/>
  <c r="I30" i="31"/>
  <c r="E214" i="31"/>
  <c r="K30" i="31"/>
  <c r="E140" i="31"/>
  <c r="G32" i="31"/>
  <c r="E79" i="31"/>
  <c r="D33" i="31"/>
  <c r="E142" i="31"/>
  <c r="F33" i="31"/>
  <c r="F71" i="31"/>
  <c r="E35" i="31"/>
  <c r="F75" i="31"/>
  <c r="C37" i="31"/>
  <c r="F81" i="31"/>
  <c r="C39" i="31"/>
  <c r="F83" i="31"/>
  <c r="E39" i="31"/>
  <c r="F85" i="31"/>
  <c r="D40" i="31"/>
  <c r="F150" i="31"/>
  <c r="H40" i="31"/>
  <c r="F228" i="31"/>
  <c r="J40" i="31"/>
  <c r="F87" i="31"/>
  <c r="C41" i="31"/>
  <c r="F89" i="31"/>
  <c r="E41" i="31"/>
  <c r="F152" i="31"/>
  <c r="G41" i="31"/>
  <c r="F230" i="31"/>
  <c r="I41" i="31"/>
  <c r="F232" i="31"/>
  <c r="K41" i="31"/>
  <c r="F91" i="31"/>
  <c r="D42" i="31"/>
  <c r="F154" i="31"/>
  <c r="F42" i="31"/>
  <c r="F234" i="31"/>
  <c r="J42" i="31"/>
  <c r="F236" i="31"/>
  <c r="I43" i="31"/>
  <c r="F238" i="31"/>
  <c r="K43" i="31"/>
  <c r="F97" i="31"/>
  <c r="D44" i="31"/>
  <c r="F240" i="31"/>
  <c r="J44" i="31"/>
  <c r="F246" i="31"/>
  <c r="J46" i="31"/>
  <c r="F252" i="31"/>
  <c r="J48" i="31"/>
  <c r="F180" i="31"/>
  <c r="H50" i="31"/>
  <c r="F184" i="31"/>
  <c r="F52" i="31"/>
  <c r="F264" i="31"/>
  <c r="J52" i="31"/>
  <c r="F192" i="31"/>
  <c r="H54" i="31"/>
  <c r="F270" i="31"/>
  <c r="J54" i="31"/>
  <c r="F196" i="31"/>
  <c r="F56" i="31"/>
  <c r="F198" i="31"/>
  <c r="H56" i="31"/>
  <c r="F276" i="31"/>
  <c r="J56" i="31"/>
  <c r="F204" i="31"/>
  <c r="H58" i="31"/>
  <c r="F282" i="31"/>
  <c r="J58" i="31"/>
  <c r="G134" i="31"/>
  <c r="G60" i="31"/>
  <c r="G212" i="31"/>
  <c r="I60" i="31"/>
  <c r="G214" i="31"/>
  <c r="K60" i="31"/>
  <c r="G140" i="31"/>
  <c r="G62" i="31"/>
  <c r="G218" i="31"/>
  <c r="I62" i="31"/>
  <c r="G144" i="31"/>
  <c r="H63" i="31"/>
  <c r="C69" i="31"/>
  <c r="C10" i="31"/>
  <c r="D69" i="31"/>
  <c r="C15" i="31"/>
  <c r="E69" i="31"/>
  <c r="C30" i="31"/>
  <c r="F69" i="31"/>
  <c r="C35" i="31"/>
  <c r="G69" i="31"/>
  <c r="C60" i="31"/>
  <c r="C70" i="31"/>
  <c r="D10" i="31"/>
  <c r="D70" i="31"/>
  <c r="D15" i="31"/>
  <c r="E70" i="31"/>
  <c r="D30" i="31"/>
  <c r="F70" i="31"/>
  <c r="D35" i="31"/>
  <c r="G70" i="31"/>
  <c r="D60" i="31"/>
  <c r="C71" i="31"/>
  <c r="E10" i="31"/>
  <c r="D71" i="31"/>
  <c r="E15" i="31"/>
  <c r="E71" i="31"/>
  <c r="E30" i="31"/>
  <c r="G71" i="31"/>
  <c r="E60" i="31"/>
  <c r="C72" i="31"/>
  <c r="C11" i="31"/>
  <c r="D72" i="31"/>
  <c r="C16" i="31"/>
  <c r="E72" i="31"/>
  <c r="C31" i="31"/>
  <c r="F72" i="31"/>
  <c r="C36" i="31"/>
  <c r="G72" i="31"/>
  <c r="C61" i="31"/>
  <c r="C73" i="31"/>
  <c r="D11" i="31"/>
  <c r="E73" i="31"/>
  <c r="D31" i="31"/>
  <c r="F73" i="31"/>
  <c r="D36" i="31"/>
  <c r="G73" i="31"/>
  <c r="D61" i="31"/>
  <c r="C74" i="31"/>
  <c r="E11" i="31"/>
  <c r="D74" i="31"/>
  <c r="E16" i="31"/>
  <c r="E74" i="31"/>
  <c r="E31" i="31"/>
  <c r="F74" i="31"/>
  <c r="E36" i="31"/>
  <c r="G74" i="31"/>
  <c r="E61" i="31"/>
  <c r="C75" i="31"/>
  <c r="C12" i="31"/>
  <c r="D75" i="31"/>
  <c r="C17" i="31"/>
  <c r="E75" i="31"/>
  <c r="C32" i="31"/>
  <c r="G75" i="31"/>
  <c r="C62" i="31"/>
  <c r="C76" i="31"/>
  <c r="D12" i="31"/>
  <c r="D76" i="31"/>
  <c r="D17" i="31"/>
  <c r="E76" i="31"/>
  <c r="D32" i="31"/>
  <c r="F76" i="31"/>
  <c r="D37" i="31"/>
  <c r="G76" i="31"/>
  <c r="D62" i="31"/>
  <c r="C77" i="31"/>
  <c r="E12" i="31"/>
  <c r="D77" i="31"/>
  <c r="E17" i="31"/>
  <c r="E77" i="31"/>
  <c r="E32" i="31"/>
  <c r="F77" i="31"/>
  <c r="E37" i="31"/>
  <c r="G77" i="31"/>
  <c r="E62" i="31"/>
  <c r="C78" i="31"/>
  <c r="C13" i="31"/>
  <c r="D78" i="31"/>
  <c r="C18" i="31"/>
  <c r="E78" i="31"/>
  <c r="C33" i="31"/>
  <c r="F78" i="31"/>
  <c r="C38" i="31"/>
  <c r="G78" i="31"/>
  <c r="C63" i="31"/>
  <c r="C79" i="31"/>
  <c r="D13" i="31"/>
  <c r="D79" i="31"/>
  <c r="D18" i="31"/>
  <c r="F79" i="31"/>
  <c r="D38" i="31"/>
  <c r="G79" i="31"/>
  <c r="D63" i="31"/>
  <c r="C80" i="31"/>
  <c r="E13" i="31"/>
  <c r="D80" i="31"/>
  <c r="E18" i="31"/>
  <c r="E80" i="31"/>
  <c r="E33" i="31"/>
  <c r="F80" i="31"/>
  <c r="E38" i="31"/>
  <c r="G80" i="31"/>
  <c r="E63" i="31"/>
  <c r="D81" i="31"/>
  <c r="C19" i="31"/>
  <c r="D82" i="31"/>
  <c r="D19" i="31"/>
  <c r="F82" i="31"/>
  <c r="D39" i="31"/>
  <c r="D84" i="31"/>
  <c r="C20" i="31"/>
  <c r="F84" i="31"/>
  <c r="C40" i="31"/>
  <c r="D85" i="31"/>
  <c r="D20" i="31"/>
  <c r="D86" i="31"/>
  <c r="E20" i="31"/>
  <c r="F86" i="31"/>
  <c r="E40" i="31"/>
  <c r="D88" i="31"/>
  <c r="D21" i="31"/>
  <c r="F88" i="31"/>
  <c r="D41" i="31"/>
  <c r="D89" i="31"/>
  <c r="E21" i="31"/>
  <c r="D90" i="31"/>
  <c r="C22" i="31"/>
  <c r="F90" i="31"/>
  <c r="C42" i="31"/>
  <c r="D91" i="31"/>
  <c r="D22" i="31"/>
  <c r="D92" i="31"/>
  <c r="E22" i="31"/>
  <c r="F92" i="31"/>
  <c r="E42" i="31"/>
  <c r="F93" i="31"/>
  <c r="C43" i="31"/>
  <c r="F94" i="31"/>
  <c r="D43" i="31"/>
  <c r="F95" i="31"/>
  <c r="E43" i="31"/>
  <c r="F96" i="31"/>
  <c r="C44" i="31"/>
  <c r="F98" i="31"/>
  <c r="E44"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C133" i="31"/>
  <c r="F10" i="31"/>
  <c r="D133" i="31"/>
  <c r="F15" i="31"/>
  <c r="E133" i="31"/>
  <c r="F30" i="31"/>
  <c r="F133" i="31"/>
  <c r="F35" i="31"/>
  <c r="G133" i="31"/>
  <c r="F60" i="31"/>
  <c r="C134" i="31"/>
  <c r="G10" i="31"/>
  <c r="D134" i="31"/>
  <c r="G15" i="31"/>
  <c r="F134" i="31"/>
  <c r="G35" i="31"/>
  <c r="C135" i="31"/>
  <c r="H10" i="31"/>
  <c r="D135" i="31"/>
  <c r="H15" i="31"/>
  <c r="E135" i="31"/>
  <c r="H30" i="31"/>
  <c r="F135" i="31"/>
  <c r="H35" i="31"/>
  <c r="G135" i="31"/>
  <c r="H60" i="31"/>
  <c r="D136" i="31"/>
  <c r="F16" i="31"/>
  <c r="E136" i="31"/>
  <c r="F31" i="31"/>
  <c r="F136" i="31"/>
  <c r="F36" i="31"/>
  <c r="G136" i="31"/>
  <c r="F61" i="31"/>
  <c r="C137" i="31"/>
  <c r="G11" i="31"/>
  <c r="D137" i="31"/>
  <c r="G16" i="31"/>
  <c r="E137" i="31"/>
  <c r="G31" i="31"/>
  <c r="F137" i="31"/>
  <c r="G36" i="31"/>
  <c r="G137" i="31"/>
  <c r="G61" i="31"/>
  <c r="C138" i="31"/>
  <c r="H11" i="31"/>
  <c r="D138" i="31"/>
  <c r="H16" i="31"/>
  <c r="E138" i="31"/>
  <c r="H31" i="31"/>
  <c r="F138" i="31"/>
  <c r="H36" i="31"/>
  <c r="G138" i="31"/>
  <c r="H61" i="31"/>
  <c r="C139" i="31"/>
  <c r="F12" i="31"/>
  <c r="D139" i="31"/>
  <c r="F17" i="31"/>
  <c r="E139" i="31"/>
  <c r="F32" i="31"/>
  <c r="F139" i="31"/>
  <c r="F37" i="31"/>
  <c r="G139" i="31"/>
  <c r="F62" i="31"/>
  <c r="C140" i="31"/>
  <c r="G12" i="31"/>
  <c r="F140" i="31"/>
  <c r="G37" i="31"/>
  <c r="C141" i="31"/>
  <c r="H12" i="31"/>
  <c r="D141" i="31"/>
  <c r="H17" i="31"/>
  <c r="E141" i="31"/>
  <c r="H32" i="31"/>
  <c r="F141" i="31"/>
  <c r="H37" i="31"/>
  <c r="G141" i="31"/>
  <c r="H62" i="31"/>
  <c r="C142" i="31"/>
  <c r="F13" i="31"/>
  <c r="D142" i="31"/>
  <c r="F18" i="31"/>
  <c r="F142" i="31"/>
  <c r="F38" i="31"/>
  <c r="G142" i="31"/>
  <c r="F63" i="31"/>
  <c r="C143" i="31"/>
  <c r="G13" i="31"/>
  <c r="D143" i="31"/>
  <c r="G18" i="31"/>
  <c r="E143" i="31"/>
  <c r="G33" i="31"/>
  <c r="F143" i="31"/>
  <c r="G38" i="31"/>
  <c r="G143" i="31"/>
  <c r="G63" i="31"/>
  <c r="C144" i="31"/>
  <c r="H13" i="31"/>
  <c r="D144" i="31"/>
  <c r="H18" i="31"/>
  <c r="E144" i="31"/>
  <c r="H33" i="31"/>
  <c r="F144" i="31"/>
  <c r="H38" i="31"/>
  <c r="C145" i="31"/>
  <c r="F14" i="31"/>
  <c r="D145" i="31"/>
  <c r="F19" i="31"/>
  <c r="E145" i="31"/>
  <c r="F34" i="31"/>
  <c r="F145" i="31"/>
  <c r="F39" i="31"/>
  <c r="G145" i="31"/>
  <c r="F64" i="31"/>
  <c r="C146" i="31"/>
  <c r="G14" i="31"/>
  <c r="D146" i="31"/>
  <c r="G19" i="31"/>
  <c r="E146" i="31"/>
  <c r="G34" i="31"/>
  <c r="F146" i="31"/>
  <c r="G39" i="31"/>
  <c r="G146" i="31"/>
  <c r="G64" i="31"/>
  <c r="C147" i="31"/>
  <c r="H14" i="31"/>
  <c r="D147" i="31"/>
  <c r="H19" i="31"/>
  <c r="E147" i="31"/>
  <c r="H34" i="31"/>
  <c r="F147" i="31"/>
  <c r="H39" i="31"/>
  <c r="G147" i="31"/>
  <c r="H64" i="31"/>
  <c r="F148" i="31"/>
  <c r="F40" i="31"/>
  <c r="D149" i="31"/>
  <c r="G20" i="31"/>
  <c r="F149" i="31"/>
  <c r="G40" i="31"/>
  <c r="D150" i="31"/>
  <c r="H20" i="31"/>
  <c r="D151" i="31"/>
  <c r="F21" i="31"/>
  <c r="F151" i="31"/>
  <c r="F41" i="31"/>
  <c r="D152" i="31"/>
  <c r="G21" i="31"/>
  <c r="D153" i="31"/>
  <c r="H21" i="31"/>
  <c r="F153" i="31"/>
  <c r="H41" i="31"/>
  <c r="D155" i="31"/>
  <c r="G22" i="31"/>
  <c r="F155" i="31"/>
  <c r="G42" i="31"/>
  <c r="D156" i="31"/>
  <c r="H22" i="31"/>
  <c r="F156" i="31"/>
  <c r="H42" i="31"/>
  <c r="D157" i="31"/>
  <c r="F23" i="31"/>
  <c r="F157" i="31"/>
  <c r="F43" i="31"/>
  <c r="D158" i="31"/>
  <c r="G23" i="31"/>
  <c r="F158" i="31"/>
  <c r="G43" i="31"/>
  <c r="D159" i="31"/>
  <c r="H23" i="31"/>
  <c r="F159" i="31"/>
  <c r="H43" i="31"/>
  <c r="F160" i="31"/>
  <c r="F44" i="31"/>
  <c r="D161" i="31"/>
  <c r="G24" i="31"/>
  <c r="F161" i="31"/>
  <c r="G44" i="31"/>
  <c r="F162" i="31"/>
  <c r="H44" i="31"/>
  <c r="F163" i="31"/>
  <c r="F45" i="31"/>
  <c r="D164" i="31"/>
  <c r="G25" i="31"/>
  <c r="F164" i="31"/>
  <c r="G45" i="31"/>
  <c r="F165" i="31"/>
  <c r="H45" i="31"/>
  <c r="F166" i="31"/>
  <c r="F46" i="31"/>
  <c r="D167" i="31"/>
  <c r="G26" i="31"/>
  <c r="F167" i="31"/>
  <c r="G46" i="31"/>
  <c r="F168" i="31"/>
  <c r="H46" i="31"/>
  <c r="F169" i="31"/>
  <c r="F47" i="31"/>
  <c r="D170" i="31"/>
  <c r="G27" i="31"/>
  <c r="F170" i="31"/>
  <c r="G47" i="31"/>
  <c r="F171" i="31"/>
  <c r="H47" i="31"/>
  <c r="F172" i="31"/>
  <c r="F48" i="31"/>
  <c r="D173" i="31"/>
  <c r="G28" i="31"/>
  <c r="F173" i="31"/>
  <c r="G48" i="31"/>
  <c r="F174" i="31"/>
  <c r="H48" i="31"/>
  <c r="F175" i="31"/>
  <c r="F49" i="31"/>
  <c r="D176" i="31"/>
  <c r="G29" i="31"/>
  <c r="F176" i="31"/>
  <c r="G49" i="31"/>
  <c r="F177" i="31"/>
  <c r="H49" i="31"/>
  <c r="F178" i="31"/>
  <c r="F50" i="31"/>
  <c r="F179" i="31"/>
  <c r="G50" i="31"/>
  <c r="F181" i="31"/>
  <c r="F51" i="31"/>
  <c r="F182" i="31"/>
  <c r="G51" i="31"/>
  <c r="F183" i="31"/>
  <c r="H51" i="31"/>
  <c r="F185" i="31"/>
  <c r="G52" i="31"/>
  <c r="F186" i="31"/>
  <c r="H52" i="31"/>
  <c r="F187" i="31"/>
  <c r="F53" i="31"/>
  <c r="F188" i="31"/>
  <c r="G53" i="31"/>
  <c r="F189" i="31"/>
  <c r="H53" i="31"/>
  <c r="F190" i="31"/>
  <c r="F54" i="31"/>
  <c r="F191" i="31"/>
  <c r="G54" i="31"/>
  <c r="F193" i="31"/>
  <c r="F55" i="31"/>
  <c r="F194" i="31"/>
  <c r="G55" i="31"/>
  <c r="F195" i="31"/>
  <c r="H55" i="31"/>
  <c r="F197" i="31"/>
  <c r="G56" i="31"/>
  <c r="F199" i="31"/>
  <c r="F57" i="31"/>
  <c r="F200" i="31"/>
  <c r="G57" i="31"/>
  <c r="F201" i="31"/>
  <c r="H57" i="31"/>
  <c r="F202" i="31"/>
  <c r="F58" i="31"/>
  <c r="F203" i="31"/>
  <c r="G58" i="31"/>
  <c r="F205" i="31"/>
  <c r="F59" i="31"/>
  <c r="F206" i="31"/>
  <c r="G59" i="31"/>
  <c r="F207" i="31"/>
  <c r="H59" i="31"/>
  <c r="C212" i="31"/>
  <c r="I10" i="31"/>
  <c r="D212" i="31"/>
  <c r="I15" i="31"/>
  <c r="F212" i="31"/>
  <c r="I35" i="31"/>
  <c r="C213" i="31"/>
  <c r="J10" i="31"/>
  <c r="D213" i="31"/>
  <c r="J15" i="31"/>
  <c r="E213" i="31"/>
  <c r="J30" i="31"/>
  <c r="F213" i="31"/>
  <c r="J35" i="31"/>
  <c r="G213" i="31"/>
  <c r="J60" i="31"/>
  <c r="C214" i="31"/>
  <c r="K10" i="31"/>
  <c r="D214" i="31"/>
  <c r="K15" i="31"/>
  <c r="F214" i="31"/>
  <c r="K35" i="31"/>
  <c r="C215" i="31"/>
  <c r="I11" i="31"/>
  <c r="D215" i="31"/>
  <c r="I16" i="31"/>
  <c r="E215" i="31"/>
  <c r="I31" i="31"/>
  <c r="F215" i="31"/>
  <c r="I36" i="31"/>
  <c r="G215" i="31"/>
  <c r="I61" i="31"/>
  <c r="C216" i="31"/>
  <c r="J11" i="31"/>
  <c r="D216" i="31"/>
  <c r="J16" i="31"/>
  <c r="E216" i="31"/>
  <c r="J31" i="31"/>
  <c r="F216" i="31"/>
  <c r="J36" i="31"/>
  <c r="G216" i="31"/>
  <c r="J61" i="31"/>
  <c r="C217" i="31"/>
  <c r="K11" i="31"/>
  <c r="D217" i="31"/>
  <c r="K16" i="31"/>
  <c r="E217" i="31"/>
  <c r="K31" i="31"/>
  <c r="F217" i="31"/>
  <c r="K36" i="31"/>
  <c r="G217" i="31"/>
  <c r="K61" i="31"/>
  <c r="C218" i="31"/>
  <c r="I12" i="31"/>
  <c r="D218" i="31"/>
  <c r="I17" i="31"/>
  <c r="E218" i="31"/>
  <c r="I32" i="31"/>
  <c r="F218" i="31"/>
  <c r="I37" i="31"/>
  <c r="C219" i="31"/>
  <c r="J12" i="31"/>
  <c r="D219" i="31"/>
  <c r="J17" i="31"/>
  <c r="E219" i="31"/>
  <c r="J32" i="31"/>
  <c r="F219" i="31"/>
  <c r="J37" i="31"/>
  <c r="G219" i="31"/>
  <c r="J62" i="31"/>
  <c r="C220" i="31"/>
  <c r="K12" i="31"/>
  <c r="D220" i="31"/>
  <c r="K17" i="31"/>
  <c r="E220" i="31"/>
  <c r="K32" i="31"/>
  <c r="F220" i="31"/>
  <c r="K37" i="31"/>
  <c r="G220" i="31"/>
  <c r="K62" i="31"/>
  <c r="C221" i="31"/>
  <c r="I13" i="31"/>
  <c r="D221" i="31"/>
  <c r="I18" i="31"/>
  <c r="E221" i="31"/>
  <c r="I33" i="31"/>
  <c r="F221" i="31"/>
  <c r="I38" i="31"/>
  <c r="G221" i="31"/>
  <c r="I63" i="31"/>
  <c r="C222" i="31"/>
  <c r="J13" i="31"/>
  <c r="D222" i="31"/>
  <c r="J18" i="31"/>
  <c r="E222" i="31"/>
  <c r="J33" i="31"/>
  <c r="F222" i="31"/>
  <c r="J38" i="31"/>
  <c r="G222" i="31"/>
  <c r="J63" i="31"/>
  <c r="C223" i="31"/>
  <c r="K13" i="31"/>
  <c r="D223" i="31"/>
  <c r="K18" i="31"/>
  <c r="E223" i="31"/>
  <c r="K33" i="31"/>
  <c r="F223" i="31"/>
  <c r="K38" i="31"/>
  <c r="G223" i="31"/>
  <c r="K63" i="31"/>
  <c r="C224" i="31"/>
  <c r="I14" i="31"/>
  <c r="D224" i="31"/>
  <c r="I19" i="31"/>
  <c r="E224" i="31"/>
  <c r="I34" i="31"/>
  <c r="F224" i="31"/>
  <c r="I39" i="31"/>
  <c r="G224" i="31"/>
  <c r="I64" i="31"/>
  <c r="C225" i="31"/>
  <c r="J14" i="31"/>
  <c r="D225" i="31"/>
  <c r="J19" i="31"/>
  <c r="E225" i="31"/>
  <c r="J34" i="31"/>
  <c r="F225" i="31"/>
  <c r="J39" i="31"/>
  <c r="G225" i="31"/>
  <c r="J64" i="31"/>
  <c r="C226" i="31"/>
  <c r="K14" i="31"/>
  <c r="D226" i="31"/>
  <c r="K19" i="31"/>
  <c r="E226" i="31"/>
  <c r="K34" i="31"/>
  <c r="F226" i="31"/>
  <c r="K39" i="31"/>
  <c r="G226" i="31"/>
  <c r="K64" i="31"/>
  <c r="D227" i="31"/>
  <c r="I20" i="31"/>
  <c r="F227" i="31"/>
  <c r="I40" i="31"/>
  <c r="D228" i="31"/>
  <c r="J20" i="31"/>
  <c r="D229" i="31"/>
  <c r="K20" i="31"/>
  <c r="F229" i="31"/>
  <c r="K40" i="31"/>
  <c r="D230" i="31"/>
  <c r="I21" i="31"/>
  <c r="D231" i="31"/>
  <c r="J21" i="31"/>
  <c r="F231" i="31"/>
  <c r="J41" i="31"/>
  <c r="D232" i="31"/>
  <c r="K21" i="31"/>
  <c r="D233" i="31"/>
  <c r="I22" i="31"/>
  <c r="F233" i="31"/>
  <c r="I42" i="31"/>
  <c r="D234" i="31"/>
  <c r="J22" i="31"/>
  <c r="D235" i="31"/>
  <c r="K22" i="31"/>
  <c r="F235" i="31"/>
  <c r="K42" i="31"/>
  <c r="D236" i="31"/>
  <c r="I23" i="31"/>
  <c r="D237" i="31"/>
  <c r="J23" i="31"/>
  <c r="F237" i="31"/>
  <c r="J43" i="31"/>
  <c r="D238" i="31"/>
  <c r="K23" i="31"/>
  <c r="D239" i="31"/>
  <c r="I24" i="31"/>
  <c r="F239" i="31"/>
  <c r="I44" i="31"/>
  <c r="D240" i="31"/>
  <c r="J24" i="31"/>
  <c r="D241" i="31"/>
  <c r="K24" i="31"/>
  <c r="F241" i="31"/>
  <c r="K44" i="31"/>
  <c r="D242" i="31"/>
  <c r="I25" i="31"/>
  <c r="F242" i="31"/>
  <c r="I45" i="31"/>
  <c r="D243" i="31"/>
  <c r="J25" i="31"/>
  <c r="F243" i="31"/>
  <c r="J45" i="31"/>
  <c r="D244" i="31"/>
  <c r="K25" i="31"/>
  <c r="F244" i="31"/>
  <c r="K45" i="31"/>
  <c r="D245" i="31"/>
  <c r="I26" i="31"/>
  <c r="F245" i="31"/>
  <c r="I46" i="31"/>
  <c r="D246" i="31"/>
  <c r="J26" i="31"/>
  <c r="D247" i="31"/>
  <c r="K26" i="31"/>
  <c r="F247" i="31"/>
  <c r="K46" i="31"/>
  <c r="D248" i="31"/>
  <c r="I27" i="31"/>
  <c r="F248" i="31"/>
  <c r="I47" i="31"/>
  <c r="D249" i="31"/>
  <c r="J27" i="31"/>
  <c r="F249" i="31"/>
  <c r="J47" i="31"/>
  <c r="D250" i="31"/>
  <c r="K27" i="31"/>
  <c r="F250" i="31"/>
  <c r="K47" i="31"/>
  <c r="D251" i="31"/>
  <c r="I28" i="31"/>
  <c r="F251" i="31"/>
  <c r="I48" i="31"/>
  <c r="D252" i="31"/>
  <c r="J28" i="31"/>
  <c r="D253" i="31"/>
  <c r="K28" i="31"/>
  <c r="F253" i="31"/>
  <c r="K48" i="31"/>
  <c r="D254" i="31"/>
  <c r="I29" i="31"/>
  <c r="F254" i="31"/>
  <c r="I49" i="31"/>
  <c r="D255" i="31"/>
  <c r="J29" i="31"/>
  <c r="F255" i="31"/>
  <c r="J49" i="31"/>
  <c r="D256" i="31"/>
  <c r="K29" i="31"/>
  <c r="F256" i="31"/>
  <c r="K49" i="31"/>
  <c r="F257" i="31"/>
  <c r="I50" i="31"/>
  <c r="F258" i="31"/>
  <c r="J50" i="31"/>
  <c r="F259" i="31"/>
  <c r="K50" i="31"/>
  <c r="F260" i="31"/>
  <c r="I51" i="31"/>
  <c r="F261" i="31"/>
  <c r="J51" i="31"/>
  <c r="F262" i="31"/>
  <c r="K51" i="31"/>
  <c r="F263" i="31"/>
  <c r="I52" i="31"/>
  <c r="F265" i="31"/>
  <c r="K52" i="31"/>
  <c r="F266" i="31"/>
  <c r="I53" i="31"/>
  <c r="F267" i="31"/>
  <c r="J53" i="31"/>
  <c r="F268" i="31"/>
  <c r="K53" i="31"/>
  <c r="F269" i="31"/>
  <c r="I54" i="31"/>
  <c r="F271" i="31"/>
  <c r="K54" i="31"/>
  <c r="F272" i="31"/>
  <c r="I55" i="31"/>
  <c r="F273" i="31"/>
  <c r="J55" i="31"/>
  <c r="F274" i="31"/>
  <c r="K55" i="31"/>
  <c r="F275" i="31"/>
  <c r="I56" i="31"/>
  <c r="F277" i="31"/>
  <c r="K56" i="31"/>
  <c r="F278" i="31"/>
  <c r="I57" i="31"/>
  <c r="F279" i="31"/>
  <c r="J57" i="31"/>
  <c r="F280" i="31"/>
  <c r="K57" i="31"/>
  <c r="F281" i="31"/>
  <c r="I58" i="31"/>
  <c r="F283" i="31"/>
  <c r="K58" i="31"/>
  <c r="F284" i="31"/>
  <c r="I59" i="31"/>
  <c r="F285" i="31"/>
  <c r="J59" i="31"/>
  <c r="F286" i="31"/>
  <c r="K59" i="31"/>
  <c r="B287" i="31"/>
  <c r="L10" i="31"/>
  <c r="D2" i="30"/>
  <c r="D4" i="30"/>
  <c r="D5" i="30"/>
  <c r="D6" i="30"/>
  <c r="F6" i="30"/>
  <c r="C139" i="30"/>
  <c r="F12" i="30"/>
  <c r="C80" i="30"/>
  <c r="E13" i="30"/>
  <c r="C143" i="30"/>
  <c r="G13" i="30"/>
  <c r="C146" i="30"/>
  <c r="G14" i="30"/>
  <c r="C226" i="30"/>
  <c r="K14" i="30"/>
  <c r="D133" i="30"/>
  <c r="F15" i="30"/>
  <c r="D76" i="30"/>
  <c r="D17" i="30"/>
  <c r="D141" i="30"/>
  <c r="H17" i="30"/>
  <c r="D82" i="30"/>
  <c r="D19" i="30"/>
  <c r="D145" i="30"/>
  <c r="F19" i="30"/>
  <c r="D225" i="30"/>
  <c r="J19" i="30"/>
  <c r="D153" i="30"/>
  <c r="H21" i="30"/>
  <c r="D231" i="30"/>
  <c r="J21" i="30"/>
  <c r="D90" i="30"/>
  <c r="C22" i="30"/>
  <c r="D235" i="30"/>
  <c r="K22" i="30"/>
  <c r="D161" i="30"/>
  <c r="G24" i="30"/>
  <c r="D239" i="30"/>
  <c r="I24" i="30"/>
  <c r="D241" i="30"/>
  <c r="K24" i="30"/>
  <c r="D242" i="30"/>
  <c r="I25" i="30"/>
  <c r="D244" i="30"/>
  <c r="K25" i="30"/>
  <c r="D167" i="30"/>
  <c r="G26" i="30"/>
  <c r="D245" i="30"/>
  <c r="I26" i="30"/>
  <c r="D247" i="30"/>
  <c r="K26" i="30"/>
  <c r="D248" i="30"/>
  <c r="I27" i="30"/>
  <c r="D250" i="30"/>
  <c r="K27" i="30"/>
  <c r="D173" i="30"/>
  <c r="G28" i="30"/>
  <c r="D251" i="30"/>
  <c r="I28" i="30"/>
  <c r="D253" i="30"/>
  <c r="K28" i="30"/>
  <c r="D254" i="30"/>
  <c r="I29" i="30"/>
  <c r="D256" i="30"/>
  <c r="K29" i="30"/>
  <c r="E70" i="30"/>
  <c r="D30" i="30"/>
  <c r="E133" i="30"/>
  <c r="F30" i="30"/>
  <c r="E135" i="30"/>
  <c r="H30" i="30"/>
  <c r="E213" i="30"/>
  <c r="J30" i="30"/>
  <c r="E219" i="30"/>
  <c r="J32" i="30"/>
  <c r="F70" i="30"/>
  <c r="D35" i="30"/>
  <c r="F133" i="30"/>
  <c r="F35" i="30"/>
  <c r="F213" i="30"/>
  <c r="J35" i="30"/>
  <c r="F74" i="30"/>
  <c r="E36" i="30"/>
  <c r="F215" i="30"/>
  <c r="I36" i="30"/>
  <c r="F141" i="30"/>
  <c r="H37" i="30"/>
  <c r="F78" i="30"/>
  <c r="C38" i="30"/>
  <c r="F145" i="30"/>
  <c r="F39" i="30"/>
  <c r="F86" i="30"/>
  <c r="E40" i="30"/>
  <c r="F149" i="30"/>
  <c r="G40" i="30"/>
  <c r="F227" i="30"/>
  <c r="I40" i="30"/>
  <c r="F88" i="30"/>
  <c r="D41" i="30"/>
  <c r="F151" i="30"/>
  <c r="F41" i="30"/>
  <c r="F153" i="30"/>
  <c r="H41" i="30"/>
  <c r="F90" i="30"/>
  <c r="C42" i="30"/>
  <c r="F155" i="30"/>
  <c r="G42" i="30"/>
  <c r="F235" i="30"/>
  <c r="K42" i="30"/>
  <c r="F157" i="30"/>
  <c r="F43" i="30"/>
  <c r="F159" i="30"/>
  <c r="H43" i="30"/>
  <c r="F237" i="30"/>
  <c r="J43" i="30"/>
  <c r="F98" i="30"/>
  <c r="E44" i="30"/>
  <c r="F161" i="30"/>
  <c r="G44" i="30"/>
  <c r="F239" i="30"/>
  <c r="I44" i="30"/>
  <c r="F167" i="30"/>
  <c r="G46" i="30"/>
  <c r="F250" i="30"/>
  <c r="K47" i="30"/>
  <c r="F173" i="30"/>
  <c r="G48" i="30"/>
  <c r="F251" i="30"/>
  <c r="I48" i="30"/>
  <c r="F257" i="30"/>
  <c r="I50" i="30"/>
  <c r="F262" i="30"/>
  <c r="K51" i="30"/>
  <c r="F185" i="30"/>
  <c r="G52" i="30"/>
  <c r="F268" i="30"/>
  <c r="K53" i="30"/>
  <c r="F271" i="30"/>
  <c r="K54" i="30"/>
  <c r="F194" i="30"/>
  <c r="G55" i="30"/>
  <c r="F274" i="30"/>
  <c r="K55" i="30"/>
  <c r="F277" i="30"/>
  <c r="K56" i="30"/>
  <c r="F281" i="30"/>
  <c r="I58" i="30"/>
  <c r="F286" i="30"/>
  <c r="K59" i="30"/>
  <c r="G133" i="30"/>
  <c r="F60" i="30"/>
  <c r="G135" i="30"/>
  <c r="H60" i="30"/>
  <c r="G213" i="30"/>
  <c r="J60" i="30"/>
  <c r="G137" i="30"/>
  <c r="G61" i="30"/>
  <c r="G141" i="30"/>
  <c r="H62" i="30"/>
  <c r="G223" i="30"/>
  <c r="K63" i="30"/>
  <c r="G224" i="30"/>
  <c r="I64" i="30"/>
  <c r="C69" i="30"/>
  <c r="C10" i="30"/>
  <c r="D69" i="30"/>
  <c r="C15" i="30"/>
  <c r="E69" i="30"/>
  <c r="C30" i="30"/>
  <c r="F69" i="30"/>
  <c r="C35" i="30"/>
  <c r="G69" i="30"/>
  <c r="C60" i="30"/>
  <c r="C70" i="30"/>
  <c r="D10" i="30"/>
  <c r="D70" i="30"/>
  <c r="D15" i="30"/>
  <c r="G70" i="30"/>
  <c r="D60" i="30"/>
  <c r="C71" i="30"/>
  <c r="E10" i="30"/>
  <c r="D71" i="30"/>
  <c r="E15" i="30"/>
  <c r="E71" i="30"/>
  <c r="E30" i="30"/>
  <c r="F71" i="30"/>
  <c r="E35" i="30"/>
  <c r="G71" i="30"/>
  <c r="E60" i="30"/>
  <c r="C72" i="30"/>
  <c r="C11" i="30"/>
  <c r="D72" i="30"/>
  <c r="C16" i="30"/>
  <c r="E72" i="30"/>
  <c r="C31" i="30"/>
  <c r="F72" i="30"/>
  <c r="C36" i="30"/>
  <c r="G72" i="30"/>
  <c r="C61" i="30"/>
  <c r="C73" i="30"/>
  <c r="D11" i="30"/>
  <c r="D73" i="30"/>
  <c r="D16" i="30"/>
  <c r="E73" i="30"/>
  <c r="D31" i="30"/>
  <c r="F73" i="30"/>
  <c r="D36" i="30"/>
  <c r="G73" i="30"/>
  <c r="D61" i="30"/>
  <c r="C74" i="30"/>
  <c r="E11" i="30"/>
  <c r="D74" i="30"/>
  <c r="E16" i="30"/>
  <c r="E74" i="30"/>
  <c r="E31" i="30"/>
  <c r="G74" i="30"/>
  <c r="E61" i="30"/>
  <c r="C75" i="30"/>
  <c r="C12" i="30"/>
  <c r="D75" i="30"/>
  <c r="C17" i="30"/>
  <c r="E75" i="30"/>
  <c r="C32" i="30"/>
  <c r="F75" i="30"/>
  <c r="C37" i="30"/>
  <c r="G75" i="30"/>
  <c r="C62" i="30"/>
  <c r="C76" i="30"/>
  <c r="D12" i="30"/>
  <c r="E76" i="30"/>
  <c r="D32" i="30"/>
  <c r="F76" i="30"/>
  <c r="D37" i="30"/>
  <c r="G76" i="30"/>
  <c r="D62" i="30"/>
  <c r="C77" i="30"/>
  <c r="E12" i="30"/>
  <c r="D77" i="30"/>
  <c r="E17" i="30"/>
  <c r="E77" i="30"/>
  <c r="E32" i="30"/>
  <c r="F77" i="30"/>
  <c r="E37" i="30"/>
  <c r="G77" i="30"/>
  <c r="E62" i="30"/>
  <c r="C78" i="30"/>
  <c r="C13" i="30"/>
  <c r="D78" i="30"/>
  <c r="C18" i="30"/>
  <c r="E78" i="30"/>
  <c r="C33" i="30"/>
  <c r="G78" i="30"/>
  <c r="C63" i="30"/>
  <c r="C79" i="30"/>
  <c r="D13" i="30"/>
  <c r="D79" i="30"/>
  <c r="D18" i="30"/>
  <c r="E79" i="30"/>
  <c r="D33" i="30"/>
  <c r="F79" i="30"/>
  <c r="D38" i="30"/>
  <c r="G79" i="30"/>
  <c r="D63" i="30"/>
  <c r="D80" i="30"/>
  <c r="E18" i="30"/>
  <c r="E80" i="30"/>
  <c r="E33" i="30"/>
  <c r="F80" i="30"/>
  <c r="E38" i="30"/>
  <c r="G80" i="30"/>
  <c r="E63" i="30"/>
  <c r="D81" i="30"/>
  <c r="C19" i="30"/>
  <c r="F81" i="30"/>
  <c r="C39" i="30"/>
  <c r="F82" i="30"/>
  <c r="D39" i="30"/>
  <c r="D83" i="30"/>
  <c r="E19" i="30"/>
  <c r="F83" i="30"/>
  <c r="E39" i="30"/>
  <c r="D84" i="30"/>
  <c r="C20" i="30"/>
  <c r="F84" i="30"/>
  <c r="C40" i="30"/>
  <c r="D85" i="30"/>
  <c r="D20" i="30"/>
  <c r="F85" i="30"/>
  <c r="D40" i="30"/>
  <c r="D86" i="30"/>
  <c r="E20" i="30"/>
  <c r="D87" i="30"/>
  <c r="C21" i="30"/>
  <c r="F87" i="30"/>
  <c r="C41" i="30"/>
  <c r="D88" i="30"/>
  <c r="D21" i="30"/>
  <c r="D89" i="30"/>
  <c r="E21" i="30"/>
  <c r="F89" i="30"/>
  <c r="E41" i="30"/>
  <c r="D91" i="30"/>
  <c r="D22" i="30"/>
  <c r="F91" i="30"/>
  <c r="D42" i="30"/>
  <c r="D92" i="30"/>
  <c r="E22" i="30"/>
  <c r="F92" i="30"/>
  <c r="E42" i="30"/>
  <c r="F93" i="30"/>
  <c r="C43" i="30"/>
  <c r="F94" i="30"/>
  <c r="D43" i="30"/>
  <c r="F95" i="30"/>
  <c r="E43" i="30"/>
  <c r="F96" i="30"/>
  <c r="C44" i="30"/>
  <c r="F97" i="30"/>
  <c r="D44" i="30"/>
  <c r="F99" i="30"/>
  <c r="F100" i="30"/>
  <c r="F101" i="30"/>
  <c r="F102" i="30"/>
  <c r="F103" i="30"/>
  <c r="F104" i="30"/>
  <c r="F105" i="30"/>
  <c r="F106" i="30"/>
  <c r="F107" i="30"/>
  <c r="F108" i="30"/>
  <c r="F109" i="30"/>
  <c r="F110" i="30"/>
  <c r="F111" i="30"/>
  <c r="F112" i="30"/>
  <c r="F113" i="30"/>
  <c r="F114" i="30"/>
  <c r="F115" i="30"/>
  <c r="F116" i="30"/>
  <c r="F117" i="30"/>
  <c r="F118" i="30"/>
  <c r="F119" i="30"/>
  <c r="F120" i="30"/>
  <c r="F121" i="30"/>
  <c r="F122" i="30"/>
  <c r="F123" i="30"/>
  <c r="F124" i="30"/>
  <c r="F125" i="30"/>
  <c r="F126" i="30"/>
  <c r="F127" i="30"/>
  <c r="F128" i="30"/>
  <c r="C133" i="30"/>
  <c r="F10" i="30"/>
  <c r="C134" i="30"/>
  <c r="G10" i="30"/>
  <c r="D134" i="30"/>
  <c r="G15" i="30"/>
  <c r="E134" i="30"/>
  <c r="G30" i="30"/>
  <c r="F134" i="30"/>
  <c r="G35" i="30"/>
  <c r="G134" i="30"/>
  <c r="G60" i="30"/>
  <c r="C135" i="30"/>
  <c r="H10" i="30"/>
  <c r="D135" i="30"/>
  <c r="H15" i="30"/>
  <c r="F135" i="30"/>
  <c r="H35" i="30"/>
  <c r="C136" i="30"/>
  <c r="F11" i="30"/>
  <c r="D136" i="30"/>
  <c r="F16" i="30"/>
  <c r="E136" i="30"/>
  <c r="F31" i="30"/>
  <c r="F136" i="30"/>
  <c r="F36" i="30"/>
  <c r="G136" i="30"/>
  <c r="F61" i="30"/>
  <c r="C137" i="30"/>
  <c r="G11" i="30"/>
  <c r="D137" i="30"/>
  <c r="G16" i="30"/>
  <c r="E137" i="30"/>
  <c r="G31" i="30"/>
  <c r="F137" i="30"/>
  <c r="G36" i="30"/>
  <c r="C138" i="30"/>
  <c r="H11" i="30"/>
  <c r="D138" i="30"/>
  <c r="H16" i="30"/>
  <c r="E138" i="30"/>
  <c r="H31" i="30"/>
  <c r="F138" i="30"/>
  <c r="H36" i="30"/>
  <c r="G138" i="30"/>
  <c r="H61" i="30"/>
  <c r="D139" i="30"/>
  <c r="F17" i="30"/>
  <c r="E139" i="30"/>
  <c r="F32" i="30"/>
  <c r="F139" i="30"/>
  <c r="F37" i="30"/>
  <c r="G139" i="30"/>
  <c r="F62" i="30"/>
  <c r="C140" i="30"/>
  <c r="G12" i="30"/>
  <c r="D140" i="30"/>
  <c r="G17" i="30"/>
  <c r="E140" i="30"/>
  <c r="G32" i="30"/>
  <c r="F140" i="30"/>
  <c r="G37" i="30"/>
  <c r="G140" i="30"/>
  <c r="G62" i="30"/>
  <c r="C141" i="30"/>
  <c r="H12" i="30"/>
  <c r="E141" i="30"/>
  <c r="H32" i="30"/>
  <c r="C142" i="30"/>
  <c r="F13" i="30"/>
  <c r="D142" i="30"/>
  <c r="F18" i="30"/>
  <c r="E142" i="30"/>
  <c r="F33" i="30"/>
  <c r="F142" i="30"/>
  <c r="F38" i="30"/>
  <c r="G142" i="30"/>
  <c r="F63" i="30"/>
  <c r="D143" i="30"/>
  <c r="G18" i="30"/>
  <c r="E143" i="30"/>
  <c r="G33" i="30"/>
  <c r="F143" i="30"/>
  <c r="G38" i="30"/>
  <c r="G143" i="30"/>
  <c r="G63" i="30"/>
  <c r="C144" i="30"/>
  <c r="H13" i="30"/>
  <c r="D144" i="30"/>
  <c r="H18" i="30"/>
  <c r="E144" i="30"/>
  <c r="H33" i="30"/>
  <c r="F144" i="30"/>
  <c r="H38" i="30"/>
  <c r="G144" i="30"/>
  <c r="H63" i="30"/>
  <c r="C145" i="30"/>
  <c r="F14" i="30"/>
  <c r="E145" i="30"/>
  <c r="F34" i="30"/>
  <c r="G145" i="30"/>
  <c r="F64" i="30"/>
  <c r="D146" i="30"/>
  <c r="G19" i="30"/>
  <c r="E146" i="30"/>
  <c r="G34" i="30"/>
  <c r="F146" i="30"/>
  <c r="G39" i="30"/>
  <c r="G146" i="30"/>
  <c r="G64" i="30"/>
  <c r="C147" i="30"/>
  <c r="H14" i="30"/>
  <c r="D147" i="30"/>
  <c r="H19" i="30"/>
  <c r="E147" i="30"/>
  <c r="H34" i="30"/>
  <c r="F147" i="30"/>
  <c r="H39" i="30"/>
  <c r="G147" i="30"/>
  <c r="H64" i="30"/>
  <c r="D148" i="30"/>
  <c r="F20" i="30"/>
  <c r="F148" i="30"/>
  <c r="F40" i="30"/>
  <c r="D149" i="30"/>
  <c r="G20" i="30"/>
  <c r="D150" i="30"/>
  <c r="H20" i="30"/>
  <c r="F150" i="30"/>
  <c r="H40" i="30"/>
  <c r="D151" i="30"/>
  <c r="F21" i="30"/>
  <c r="D152" i="30"/>
  <c r="G21" i="30"/>
  <c r="F152" i="30"/>
  <c r="G41" i="30"/>
  <c r="D154" i="30"/>
  <c r="F22" i="30"/>
  <c r="F154" i="30"/>
  <c r="F42" i="30"/>
  <c r="D155" i="30"/>
  <c r="G22" i="30"/>
  <c r="D156" i="30"/>
  <c r="H22" i="30"/>
  <c r="F156" i="30"/>
  <c r="H42" i="30"/>
  <c r="D157" i="30"/>
  <c r="F23" i="30"/>
  <c r="D158" i="30"/>
  <c r="G23" i="30"/>
  <c r="F158" i="30"/>
  <c r="G43" i="30"/>
  <c r="D159" i="30"/>
  <c r="H23" i="30"/>
  <c r="D160" i="30"/>
  <c r="F24" i="30"/>
  <c r="F160" i="30"/>
  <c r="F44" i="30"/>
  <c r="D162" i="30"/>
  <c r="H24" i="30"/>
  <c r="F162" i="30"/>
  <c r="H44" i="30"/>
  <c r="D163" i="30"/>
  <c r="F25" i="30"/>
  <c r="F163" i="30"/>
  <c r="F45" i="30"/>
  <c r="D164" i="30"/>
  <c r="G25" i="30"/>
  <c r="F164" i="30"/>
  <c r="G45" i="30"/>
  <c r="D165" i="30"/>
  <c r="H25" i="30"/>
  <c r="F165" i="30"/>
  <c r="H45" i="30"/>
  <c r="D166" i="30"/>
  <c r="F26" i="30"/>
  <c r="F166" i="30"/>
  <c r="F46" i="30"/>
  <c r="D168" i="30"/>
  <c r="H26" i="30"/>
  <c r="F168" i="30"/>
  <c r="H46" i="30"/>
  <c r="D169" i="30"/>
  <c r="F27" i="30"/>
  <c r="F169" i="30"/>
  <c r="F47" i="30"/>
  <c r="D170" i="30"/>
  <c r="G27" i="30"/>
  <c r="F170" i="30"/>
  <c r="G47" i="30"/>
  <c r="D171" i="30"/>
  <c r="H27" i="30"/>
  <c r="F171" i="30"/>
  <c r="H47" i="30"/>
  <c r="D172" i="30"/>
  <c r="F28" i="30"/>
  <c r="F172" i="30"/>
  <c r="F48" i="30"/>
  <c r="D174" i="30"/>
  <c r="H28" i="30"/>
  <c r="F174" i="30"/>
  <c r="H48" i="30"/>
  <c r="D175" i="30"/>
  <c r="F29" i="30"/>
  <c r="F175" i="30"/>
  <c r="F49" i="30"/>
  <c r="D176" i="30"/>
  <c r="G29" i="30"/>
  <c r="F176" i="30"/>
  <c r="G49" i="30"/>
  <c r="D177" i="30"/>
  <c r="H29" i="30"/>
  <c r="F177" i="30"/>
  <c r="H49" i="30"/>
  <c r="F178" i="30"/>
  <c r="F50" i="30"/>
  <c r="F179" i="30"/>
  <c r="G50" i="30"/>
  <c r="F180" i="30"/>
  <c r="H50" i="30"/>
  <c r="F181" i="30"/>
  <c r="F51" i="30"/>
  <c r="F182" i="30"/>
  <c r="G51" i="30"/>
  <c r="F183" i="30"/>
  <c r="H51" i="30"/>
  <c r="F184" i="30"/>
  <c r="F52" i="30"/>
  <c r="F186" i="30"/>
  <c r="H52" i="30"/>
  <c r="F187" i="30"/>
  <c r="F53" i="30"/>
  <c r="F188" i="30"/>
  <c r="G53" i="30"/>
  <c r="F189" i="30"/>
  <c r="H53" i="30"/>
  <c r="F190" i="30"/>
  <c r="F54" i="30"/>
  <c r="F191" i="30"/>
  <c r="G54" i="30"/>
  <c r="F192" i="30"/>
  <c r="H54" i="30"/>
  <c r="F193" i="30"/>
  <c r="F55" i="30"/>
  <c r="F195" i="30"/>
  <c r="H55" i="30"/>
  <c r="F196" i="30"/>
  <c r="F56" i="30"/>
  <c r="F197" i="30"/>
  <c r="G56" i="30"/>
  <c r="F198" i="30"/>
  <c r="H56" i="30"/>
  <c r="F199" i="30"/>
  <c r="F57" i="30"/>
  <c r="F200" i="30"/>
  <c r="G57" i="30"/>
  <c r="F201" i="30"/>
  <c r="H57" i="30"/>
  <c r="F202" i="30"/>
  <c r="F58" i="30"/>
  <c r="F203" i="30"/>
  <c r="G58" i="30"/>
  <c r="F204" i="30"/>
  <c r="H58" i="30"/>
  <c r="F205" i="30"/>
  <c r="F59" i="30"/>
  <c r="F206" i="30"/>
  <c r="G59" i="30"/>
  <c r="F207" i="30"/>
  <c r="H59" i="30"/>
  <c r="C212" i="30"/>
  <c r="I10" i="30"/>
  <c r="D212" i="30"/>
  <c r="I15" i="30"/>
  <c r="E212" i="30"/>
  <c r="I30" i="30"/>
  <c r="F212" i="30"/>
  <c r="I35" i="30"/>
  <c r="G212" i="30"/>
  <c r="I60" i="30"/>
  <c r="C213" i="30"/>
  <c r="J10" i="30"/>
  <c r="D213" i="30"/>
  <c r="J15" i="30"/>
  <c r="C214" i="30"/>
  <c r="K10" i="30"/>
  <c r="D214" i="30"/>
  <c r="K15" i="30"/>
  <c r="E214" i="30"/>
  <c r="K30" i="30"/>
  <c r="F214" i="30"/>
  <c r="K35" i="30"/>
  <c r="G214" i="30"/>
  <c r="K60" i="30"/>
  <c r="C215" i="30"/>
  <c r="I11" i="30"/>
  <c r="D215" i="30"/>
  <c r="I16" i="30"/>
  <c r="E215" i="30"/>
  <c r="I31" i="30"/>
  <c r="G215" i="30"/>
  <c r="I61" i="30"/>
  <c r="C216" i="30"/>
  <c r="J11" i="30"/>
  <c r="D216" i="30"/>
  <c r="J16" i="30"/>
  <c r="E216" i="30"/>
  <c r="J31" i="30"/>
  <c r="F216" i="30"/>
  <c r="J36" i="30"/>
  <c r="G216" i="30"/>
  <c r="J61" i="30"/>
  <c r="C217" i="30"/>
  <c r="K11" i="30"/>
  <c r="D217" i="30"/>
  <c r="K16" i="30"/>
  <c r="E217" i="30"/>
  <c r="K31" i="30"/>
  <c r="F217" i="30"/>
  <c r="K36" i="30"/>
  <c r="G217" i="30"/>
  <c r="K61" i="30"/>
  <c r="C218" i="30"/>
  <c r="I12" i="30"/>
  <c r="D218" i="30"/>
  <c r="I17" i="30"/>
  <c r="E218" i="30"/>
  <c r="I32" i="30"/>
  <c r="F218" i="30"/>
  <c r="I37" i="30"/>
  <c r="G218" i="30"/>
  <c r="I62" i="30"/>
  <c r="C219" i="30"/>
  <c r="J12" i="30"/>
  <c r="D219" i="30"/>
  <c r="J17" i="30"/>
  <c r="F219" i="30"/>
  <c r="J37" i="30"/>
  <c r="G219" i="30"/>
  <c r="J62" i="30"/>
  <c r="C220" i="30"/>
  <c r="K12" i="30"/>
  <c r="D220" i="30"/>
  <c r="K17" i="30"/>
  <c r="E220" i="30"/>
  <c r="K32" i="30"/>
  <c r="F220" i="30"/>
  <c r="K37" i="30"/>
  <c r="G220" i="30"/>
  <c r="K62" i="30"/>
  <c r="C221" i="30"/>
  <c r="I13" i="30"/>
  <c r="D221" i="30"/>
  <c r="I18" i="30"/>
  <c r="E221" i="30"/>
  <c r="I33" i="30"/>
  <c r="F221" i="30"/>
  <c r="I38" i="30"/>
  <c r="G221" i="30"/>
  <c r="I63" i="30"/>
  <c r="C222" i="30"/>
  <c r="J13" i="30"/>
  <c r="D222" i="30"/>
  <c r="J18" i="30"/>
  <c r="E222" i="30"/>
  <c r="J33" i="30"/>
  <c r="F222" i="30"/>
  <c r="J38" i="30"/>
  <c r="G222" i="30"/>
  <c r="J63" i="30"/>
  <c r="C223" i="30"/>
  <c r="K13" i="30"/>
  <c r="D223" i="30"/>
  <c r="K18" i="30"/>
  <c r="E223" i="30"/>
  <c r="K33" i="30"/>
  <c r="F223" i="30"/>
  <c r="K38" i="30"/>
  <c r="C224" i="30"/>
  <c r="I14" i="30"/>
  <c r="D224" i="30"/>
  <c r="I19" i="30"/>
  <c r="E224" i="30"/>
  <c r="I34" i="30"/>
  <c r="F224" i="30"/>
  <c r="I39" i="30"/>
  <c r="C225" i="30"/>
  <c r="J14" i="30"/>
  <c r="E225" i="30"/>
  <c r="J34" i="30"/>
  <c r="F225" i="30"/>
  <c r="J39" i="30"/>
  <c r="G225" i="30"/>
  <c r="J64" i="30"/>
  <c r="D226" i="30"/>
  <c r="K19" i="30"/>
  <c r="E226" i="30"/>
  <c r="K34" i="30"/>
  <c r="F226" i="30"/>
  <c r="K39" i="30"/>
  <c r="G226" i="30"/>
  <c r="K64" i="30"/>
  <c r="D227" i="30"/>
  <c r="I20" i="30"/>
  <c r="D228" i="30"/>
  <c r="J20" i="30"/>
  <c r="F228" i="30"/>
  <c r="J40" i="30"/>
  <c r="D229" i="30"/>
  <c r="K20" i="30"/>
  <c r="F229" i="30"/>
  <c r="K40" i="30"/>
  <c r="D230" i="30"/>
  <c r="I21" i="30"/>
  <c r="F230" i="30"/>
  <c r="I41" i="30"/>
  <c r="F231" i="30"/>
  <c r="J41" i="30"/>
  <c r="D232" i="30"/>
  <c r="K21" i="30"/>
  <c r="F232" i="30"/>
  <c r="K41" i="30"/>
  <c r="D233" i="30"/>
  <c r="I22" i="30"/>
  <c r="F233" i="30"/>
  <c r="I42" i="30"/>
  <c r="D234" i="30"/>
  <c r="J22" i="30"/>
  <c r="F234" i="30"/>
  <c r="J42" i="30"/>
  <c r="D236" i="30"/>
  <c r="I23" i="30"/>
  <c r="F236" i="30"/>
  <c r="I43" i="30"/>
  <c r="D237" i="30"/>
  <c r="J23" i="30"/>
  <c r="D238" i="30"/>
  <c r="K23" i="30"/>
  <c r="F238" i="30"/>
  <c r="K43" i="30"/>
  <c r="D240" i="30"/>
  <c r="J24" i="30"/>
  <c r="F240" i="30"/>
  <c r="J44" i="30"/>
  <c r="F241" i="30"/>
  <c r="K44" i="30"/>
  <c r="F242" i="30"/>
  <c r="I45" i="30"/>
  <c r="D243" i="30"/>
  <c r="J25" i="30"/>
  <c r="F243" i="30"/>
  <c r="J45" i="30"/>
  <c r="F244" i="30"/>
  <c r="K45" i="30"/>
  <c r="F245" i="30"/>
  <c r="I46" i="30"/>
  <c r="D246" i="30"/>
  <c r="J26" i="30"/>
  <c r="F246" i="30"/>
  <c r="J46" i="30"/>
  <c r="F247" i="30"/>
  <c r="K46" i="30"/>
  <c r="F248" i="30"/>
  <c r="I47" i="30"/>
  <c r="D249" i="30"/>
  <c r="J27" i="30"/>
  <c r="F249" i="30"/>
  <c r="J47" i="30"/>
  <c r="D252" i="30"/>
  <c r="J28" i="30"/>
  <c r="F252" i="30"/>
  <c r="J48" i="30"/>
  <c r="F253" i="30"/>
  <c r="K48" i="30"/>
  <c r="F254" i="30"/>
  <c r="I49" i="30"/>
  <c r="D255" i="30"/>
  <c r="J29" i="30"/>
  <c r="F255" i="30"/>
  <c r="J49" i="30"/>
  <c r="F256" i="30"/>
  <c r="K49" i="30"/>
  <c r="F258" i="30"/>
  <c r="J50" i="30"/>
  <c r="F259" i="30"/>
  <c r="K50" i="30"/>
  <c r="F260" i="30"/>
  <c r="I51" i="30"/>
  <c r="F261" i="30"/>
  <c r="J51" i="30"/>
  <c r="F263" i="30"/>
  <c r="I52" i="30"/>
  <c r="F264" i="30"/>
  <c r="J52" i="30"/>
  <c r="F265" i="30"/>
  <c r="K52" i="30"/>
  <c r="F266" i="30"/>
  <c r="I53" i="30"/>
  <c r="F267" i="30"/>
  <c r="J53" i="30"/>
  <c r="F269" i="30"/>
  <c r="I54" i="30"/>
  <c r="F270" i="30"/>
  <c r="J54" i="30"/>
  <c r="F272" i="30"/>
  <c r="I55" i="30"/>
  <c r="F273" i="30"/>
  <c r="J55" i="30"/>
  <c r="F275" i="30"/>
  <c r="I56" i="30"/>
  <c r="F276" i="30"/>
  <c r="J56" i="30"/>
  <c r="F278" i="30"/>
  <c r="I57" i="30"/>
  <c r="F279" i="30"/>
  <c r="J57" i="30"/>
  <c r="F280" i="30"/>
  <c r="K57" i="30"/>
  <c r="F282" i="30"/>
  <c r="J58" i="30"/>
  <c r="F283" i="30"/>
  <c r="K58" i="30"/>
  <c r="F284" i="30"/>
  <c r="I59" i="30"/>
  <c r="F285" i="30"/>
  <c r="J59" i="30"/>
  <c r="B287" i="30"/>
  <c r="L10" i="30"/>
  <c r="D2" i="29"/>
  <c r="D4" i="29"/>
  <c r="D5" i="29"/>
  <c r="D6" i="29"/>
  <c r="F6" i="29"/>
  <c r="C71" i="29"/>
  <c r="E10" i="29"/>
  <c r="C136" i="29"/>
  <c r="F11" i="29"/>
  <c r="C75" i="29"/>
  <c r="C12" i="29"/>
  <c r="C140" i="29"/>
  <c r="G12" i="29"/>
  <c r="C144" i="29"/>
  <c r="H13" i="29"/>
  <c r="C147" i="29"/>
  <c r="H14" i="29"/>
  <c r="D214" i="29"/>
  <c r="K15" i="29"/>
  <c r="D216" i="29"/>
  <c r="J16" i="29"/>
  <c r="D75" i="29"/>
  <c r="C17" i="29"/>
  <c r="D81" i="29"/>
  <c r="C19" i="29"/>
  <c r="D146" i="29"/>
  <c r="G19" i="29"/>
  <c r="D226" i="29"/>
  <c r="K19" i="29"/>
  <c r="D237" i="29"/>
  <c r="J23" i="29"/>
  <c r="D160" i="29"/>
  <c r="F24" i="29"/>
  <c r="D162" i="29"/>
  <c r="H24" i="29"/>
  <c r="D163" i="29"/>
  <c r="F25" i="29"/>
  <c r="D165" i="29"/>
  <c r="H25" i="29"/>
  <c r="D243" i="29"/>
  <c r="J25" i="29"/>
  <c r="D166" i="29"/>
  <c r="F26" i="29"/>
  <c r="D168" i="29"/>
  <c r="H26" i="29"/>
  <c r="D169" i="29"/>
  <c r="F27" i="29"/>
  <c r="D171" i="29"/>
  <c r="H27" i="29"/>
  <c r="D249" i="29"/>
  <c r="J27" i="29"/>
  <c r="D172" i="29"/>
  <c r="F28" i="29"/>
  <c r="D174" i="29"/>
  <c r="H28" i="29"/>
  <c r="D175" i="29"/>
  <c r="F29" i="29"/>
  <c r="D177" i="29"/>
  <c r="H29" i="29"/>
  <c r="D255" i="29"/>
  <c r="J29" i="29"/>
  <c r="E71" i="29"/>
  <c r="E30" i="29"/>
  <c r="E134" i="29"/>
  <c r="G30" i="29"/>
  <c r="E212" i="29"/>
  <c r="I30" i="29"/>
  <c r="E214" i="29"/>
  <c r="K30" i="29"/>
  <c r="E138" i="29"/>
  <c r="H31" i="29"/>
  <c r="E216" i="29"/>
  <c r="J31" i="29"/>
  <c r="E147" i="29"/>
  <c r="H34" i="29"/>
  <c r="F136" i="29"/>
  <c r="F36" i="29"/>
  <c r="F75" i="29"/>
  <c r="C37" i="29"/>
  <c r="F79" i="29"/>
  <c r="D38" i="29"/>
  <c r="F85" i="29"/>
  <c r="D40" i="29"/>
  <c r="F148" i="29"/>
  <c r="F40" i="29"/>
  <c r="F228" i="29"/>
  <c r="J40" i="29"/>
  <c r="F87" i="29"/>
  <c r="C41" i="29"/>
  <c r="F89" i="29"/>
  <c r="E41" i="29"/>
  <c r="F230" i="29"/>
  <c r="I41" i="29"/>
  <c r="F232" i="29"/>
  <c r="K41" i="29"/>
  <c r="F91" i="29"/>
  <c r="D42" i="29"/>
  <c r="F156" i="29"/>
  <c r="H42" i="29"/>
  <c r="F234" i="29"/>
  <c r="J42" i="29"/>
  <c r="F93" i="29"/>
  <c r="C43" i="29"/>
  <c r="F158" i="29"/>
  <c r="G43" i="29"/>
  <c r="F236" i="29"/>
  <c r="I43" i="29"/>
  <c r="F238" i="29"/>
  <c r="K43" i="29"/>
  <c r="F160" i="29"/>
  <c r="F44" i="29"/>
  <c r="F240" i="29"/>
  <c r="J44" i="29"/>
  <c r="F165" i="29"/>
  <c r="H45" i="29"/>
  <c r="F246" i="29"/>
  <c r="J46" i="29"/>
  <c r="F171" i="29"/>
  <c r="H47" i="29"/>
  <c r="F249" i="29"/>
  <c r="J47" i="29"/>
  <c r="F177" i="29"/>
  <c r="H49" i="29"/>
  <c r="F258" i="29"/>
  <c r="J50" i="29"/>
  <c r="F186" i="29"/>
  <c r="H52" i="29"/>
  <c r="F264" i="29"/>
  <c r="J52" i="29"/>
  <c r="F198" i="29"/>
  <c r="H56" i="29"/>
  <c r="F282" i="29"/>
  <c r="J58" i="29"/>
  <c r="G69" i="29"/>
  <c r="C60" i="29"/>
  <c r="G134" i="29"/>
  <c r="G60" i="29"/>
  <c r="G212" i="29"/>
  <c r="I60" i="29"/>
  <c r="G214" i="29"/>
  <c r="K60" i="29"/>
  <c r="G138" i="29"/>
  <c r="H61" i="29"/>
  <c r="G218" i="29"/>
  <c r="I62" i="29"/>
  <c r="G142" i="29"/>
  <c r="F63" i="29"/>
  <c r="G222" i="29"/>
  <c r="J63" i="29"/>
  <c r="G145" i="29"/>
  <c r="F64" i="29"/>
  <c r="C69" i="29"/>
  <c r="C10" i="29"/>
  <c r="D69" i="29"/>
  <c r="C15" i="29"/>
  <c r="E69" i="29"/>
  <c r="C30" i="29"/>
  <c r="F69" i="29"/>
  <c r="C35" i="29"/>
  <c r="C70" i="29"/>
  <c r="D10" i="29"/>
  <c r="D70" i="29"/>
  <c r="D15" i="29"/>
  <c r="E70" i="29"/>
  <c r="D30" i="29"/>
  <c r="F70" i="29"/>
  <c r="D35" i="29"/>
  <c r="G70" i="29"/>
  <c r="D60" i="29"/>
  <c r="D71" i="29"/>
  <c r="E15" i="29"/>
  <c r="F71" i="29"/>
  <c r="E35" i="29"/>
  <c r="G71" i="29"/>
  <c r="E60" i="29"/>
  <c r="C72" i="29"/>
  <c r="C11" i="29"/>
  <c r="D72" i="29"/>
  <c r="C16" i="29"/>
  <c r="E72" i="29"/>
  <c r="C31" i="29"/>
  <c r="F72" i="29"/>
  <c r="C36" i="29"/>
  <c r="G72" i="29"/>
  <c r="C61" i="29"/>
  <c r="C73" i="29"/>
  <c r="D11" i="29"/>
  <c r="D73" i="29"/>
  <c r="D16" i="29"/>
  <c r="E73" i="29"/>
  <c r="D31" i="29"/>
  <c r="F73" i="29"/>
  <c r="D36" i="29"/>
  <c r="G73" i="29"/>
  <c r="D61" i="29"/>
  <c r="C74" i="29"/>
  <c r="E11" i="29"/>
  <c r="D74" i="29"/>
  <c r="E16" i="29"/>
  <c r="E74" i="29"/>
  <c r="E31" i="29"/>
  <c r="F74" i="29"/>
  <c r="E36" i="29"/>
  <c r="G74" i="29"/>
  <c r="E61" i="29"/>
  <c r="E75" i="29"/>
  <c r="C32" i="29"/>
  <c r="G75" i="29"/>
  <c r="C62" i="29"/>
  <c r="C76" i="29"/>
  <c r="D12" i="29"/>
  <c r="D76" i="29"/>
  <c r="D17" i="29"/>
  <c r="E76" i="29"/>
  <c r="D32" i="29"/>
  <c r="F76" i="29"/>
  <c r="D37" i="29"/>
  <c r="G76" i="29"/>
  <c r="D62" i="29"/>
  <c r="C77" i="29"/>
  <c r="E12" i="29"/>
  <c r="D77" i="29"/>
  <c r="E17" i="29"/>
  <c r="E77" i="29"/>
  <c r="E32" i="29"/>
  <c r="F77" i="29"/>
  <c r="E37" i="29"/>
  <c r="G77" i="29"/>
  <c r="E62" i="29"/>
  <c r="C78" i="29"/>
  <c r="C13" i="29"/>
  <c r="D78" i="29"/>
  <c r="C18" i="29"/>
  <c r="E78" i="29"/>
  <c r="C33" i="29"/>
  <c r="F78" i="29"/>
  <c r="C38" i="29"/>
  <c r="G78" i="29"/>
  <c r="C63" i="29"/>
  <c r="C79" i="29"/>
  <c r="D13" i="29"/>
  <c r="D79" i="29"/>
  <c r="D18" i="29"/>
  <c r="E79" i="29"/>
  <c r="D33" i="29"/>
  <c r="G79" i="29"/>
  <c r="D63" i="29"/>
  <c r="C80" i="29"/>
  <c r="E13" i="29"/>
  <c r="D80" i="29"/>
  <c r="E18" i="29"/>
  <c r="E80" i="29"/>
  <c r="E33" i="29"/>
  <c r="F80" i="29"/>
  <c r="E38" i="29"/>
  <c r="G80" i="29"/>
  <c r="E63" i="29"/>
  <c r="F81" i="29"/>
  <c r="C39" i="29"/>
  <c r="D82" i="29"/>
  <c r="D19" i="29"/>
  <c r="F82" i="29"/>
  <c r="D39" i="29"/>
  <c r="D83" i="29"/>
  <c r="E19" i="29"/>
  <c r="F83" i="29"/>
  <c r="E39" i="29"/>
  <c r="D84" i="29"/>
  <c r="C20" i="29"/>
  <c r="F84" i="29"/>
  <c r="C40" i="29"/>
  <c r="D85" i="29"/>
  <c r="D20" i="29"/>
  <c r="D86" i="29"/>
  <c r="E20" i="29"/>
  <c r="F86" i="29"/>
  <c r="E40" i="29"/>
  <c r="D87" i="29"/>
  <c r="C21" i="29"/>
  <c r="D88" i="29"/>
  <c r="D21" i="29"/>
  <c r="F88" i="29"/>
  <c r="D41" i="29"/>
  <c r="D89" i="29"/>
  <c r="E21" i="29"/>
  <c r="D90" i="29"/>
  <c r="C22" i="29"/>
  <c r="F90" i="29"/>
  <c r="C42" i="29"/>
  <c r="D91" i="29"/>
  <c r="D22" i="29"/>
  <c r="D92" i="29"/>
  <c r="E22" i="29"/>
  <c r="F92" i="29"/>
  <c r="E42" i="29"/>
  <c r="F94" i="29"/>
  <c r="D43" i="29"/>
  <c r="F95" i="29"/>
  <c r="E43" i="29"/>
  <c r="F96" i="29"/>
  <c r="C44" i="29"/>
  <c r="F97" i="29"/>
  <c r="D44" i="29"/>
  <c r="F98" i="29"/>
  <c r="E44" i="29"/>
  <c r="F99" i="29"/>
  <c r="F100" i="29"/>
  <c r="F101" i="29"/>
  <c r="F102" i="29"/>
  <c r="F103" i="29"/>
  <c r="F104" i="29"/>
  <c r="F105" i="29"/>
  <c r="F106" i="29"/>
  <c r="F107" i="29"/>
  <c r="F108" i="29"/>
  <c r="F109" i="29"/>
  <c r="F110" i="29"/>
  <c r="F111" i="29"/>
  <c r="F112" i="29"/>
  <c r="F113" i="29"/>
  <c r="F114" i="29"/>
  <c r="F115" i="29"/>
  <c r="F116" i="29"/>
  <c r="F117" i="29"/>
  <c r="F118" i="29"/>
  <c r="F119" i="29"/>
  <c r="F120" i="29"/>
  <c r="F121" i="29"/>
  <c r="F122" i="29"/>
  <c r="F123" i="29"/>
  <c r="F124" i="29"/>
  <c r="F125" i="29"/>
  <c r="F126" i="29"/>
  <c r="F127" i="29"/>
  <c r="F128" i="29"/>
  <c r="C133" i="29"/>
  <c r="F10" i="29"/>
  <c r="D133" i="29"/>
  <c r="F15" i="29"/>
  <c r="E133" i="29"/>
  <c r="F30" i="29"/>
  <c r="F133" i="29"/>
  <c r="F35" i="29"/>
  <c r="G133" i="29"/>
  <c r="F60" i="29"/>
  <c r="C134" i="29"/>
  <c r="G10" i="29"/>
  <c r="D134" i="29"/>
  <c r="G15" i="29"/>
  <c r="F134" i="29"/>
  <c r="G35" i="29"/>
  <c r="C135" i="29"/>
  <c r="H10" i="29"/>
  <c r="D135" i="29"/>
  <c r="H15" i="29"/>
  <c r="E135" i="29"/>
  <c r="H30" i="29"/>
  <c r="F135" i="29"/>
  <c r="H35" i="29"/>
  <c r="G135" i="29"/>
  <c r="H60" i="29"/>
  <c r="D136" i="29"/>
  <c r="F16" i="29"/>
  <c r="E136" i="29"/>
  <c r="F31" i="29"/>
  <c r="G136" i="29"/>
  <c r="F61" i="29"/>
  <c r="C137" i="29"/>
  <c r="G11" i="29"/>
  <c r="D137" i="29"/>
  <c r="G16" i="29"/>
  <c r="E137" i="29"/>
  <c r="G31" i="29"/>
  <c r="F137" i="29"/>
  <c r="G36" i="29"/>
  <c r="G137" i="29"/>
  <c r="G61" i="29"/>
  <c r="C138" i="29"/>
  <c r="H11" i="29"/>
  <c r="D138" i="29"/>
  <c r="H16" i="29"/>
  <c r="F138" i="29"/>
  <c r="H36" i="29"/>
  <c r="C139" i="29"/>
  <c r="F12" i="29"/>
  <c r="D139" i="29"/>
  <c r="F17" i="29"/>
  <c r="E139" i="29"/>
  <c r="F32" i="29"/>
  <c r="F139" i="29"/>
  <c r="F37" i="29"/>
  <c r="G139" i="29"/>
  <c r="F62" i="29"/>
  <c r="D140" i="29"/>
  <c r="G17" i="29"/>
  <c r="E140" i="29"/>
  <c r="G32" i="29"/>
  <c r="F140" i="29"/>
  <c r="G37" i="29"/>
  <c r="G140" i="29"/>
  <c r="G62" i="29"/>
  <c r="C141" i="29"/>
  <c r="H12" i="29"/>
  <c r="D141" i="29"/>
  <c r="H17" i="29"/>
  <c r="E141" i="29"/>
  <c r="H32" i="29"/>
  <c r="F141" i="29"/>
  <c r="H37" i="29"/>
  <c r="G141" i="29"/>
  <c r="H62" i="29"/>
  <c r="C142" i="29"/>
  <c r="F13" i="29"/>
  <c r="D142" i="29"/>
  <c r="F18" i="29"/>
  <c r="E142" i="29"/>
  <c r="F33" i="29"/>
  <c r="F142" i="29"/>
  <c r="F38" i="29"/>
  <c r="C143" i="29"/>
  <c r="G13" i="29"/>
  <c r="D143" i="29"/>
  <c r="G18" i="29"/>
  <c r="E143" i="29"/>
  <c r="G33" i="29"/>
  <c r="F143" i="29"/>
  <c r="G38" i="29"/>
  <c r="G143" i="29"/>
  <c r="G63" i="29"/>
  <c r="D144" i="29"/>
  <c r="H18" i="29"/>
  <c r="E144" i="29"/>
  <c r="H33" i="29"/>
  <c r="F144" i="29"/>
  <c r="H38" i="29"/>
  <c r="G144" i="29"/>
  <c r="H63" i="29"/>
  <c r="C145" i="29"/>
  <c r="F14" i="29"/>
  <c r="D145" i="29"/>
  <c r="F19" i="29"/>
  <c r="E145" i="29"/>
  <c r="F34" i="29"/>
  <c r="F145" i="29"/>
  <c r="F39" i="29"/>
  <c r="C146" i="29"/>
  <c r="G14" i="29"/>
  <c r="E146" i="29"/>
  <c r="G34" i="29"/>
  <c r="F146" i="29"/>
  <c r="G39" i="29"/>
  <c r="G146" i="29"/>
  <c r="G64" i="29"/>
  <c r="D147" i="29"/>
  <c r="H19" i="29"/>
  <c r="F147" i="29"/>
  <c r="H39" i="29"/>
  <c r="G147" i="29"/>
  <c r="H64" i="29"/>
  <c r="D148" i="29"/>
  <c r="F20" i="29"/>
  <c r="D149" i="29"/>
  <c r="G20" i="29"/>
  <c r="F149" i="29"/>
  <c r="G40" i="29"/>
  <c r="D150" i="29"/>
  <c r="H20" i="29"/>
  <c r="F150" i="29"/>
  <c r="H40" i="29"/>
  <c r="D151" i="29"/>
  <c r="F21" i="29"/>
  <c r="F151" i="29"/>
  <c r="F41" i="29"/>
  <c r="D152" i="29"/>
  <c r="G21" i="29"/>
  <c r="F152" i="29"/>
  <c r="G41" i="29"/>
  <c r="D153" i="29"/>
  <c r="H21" i="29"/>
  <c r="F153" i="29"/>
  <c r="H41" i="29"/>
  <c r="D154" i="29"/>
  <c r="F22" i="29"/>
  <c r="F154" i="29"/>
  <c r="F42" i="29"/>
  <c r="D155" i="29"/>
  <c r="G22" i="29"/>
  <c r="F155" i="29"/>
  <c r="G42" i="29"/>
  <c r="D156" i="29"/>
  <c r="H22" i="29"/>
  <c r="D157" i="29"/>
  <c r="F23" i="29"/>
  <c r="F157" i="29"/>
  <c r="F43" i="29"/>
  <c r="D158" i="29"/>
  <c r="G23" i="29"/>
  <c r="D159" i="29"/>
  <c r="H23" i="29"/>
  <c r="F159" i="29"/>
  <c r="H43" i="29"/>
  <c r="D161" i="29"/>
  <c r="G24" i="29"/>
  <c r="F161" i="29"/>
  <c r="G44" i="29"/>
  <c r="F162" i="29"/>
  <c r="H44" i="29"/>
  <c r="F163" i="29"/>
  <c r="F45" i="29"/>
  <c r="D164" i="29"/>
  <c r="G25" i="29"/>
  <c r="F164" i="29"/>
  <c r="G45" i="29"/>
  <c r="F166" i="29"/>
  <c r="F46" i="29"/>
  <c r="D167" i="29"/>
  <c r="G26" i="29"/>
  <c r="F167" i="29"/>
  <c r="G46" i="29"/>
  <c r="F168" i="29"/>
  <c r="H46" i="29"/>
  <c r="F169" i="29"/>
  <c r="F47" i="29"/>
  <c r="D170" i="29"/>
  <c r="G27" i="29"/>
  <c r="F170" i="29"/>
  <c r="G47" i="29"/>
  <c r="F172" i="29"/>
  <c r="F48" i="29"/>
  <c r="D173" i="29"/>
  <c r="G28" i="29"/>
  <c r="F173" i="29"/>
  <c r="G48" i="29"/>
  <c r="F174" i="29"/>
  <c r="H48" i="29"/>
  <c r="F175" i="29"/>
  <c r="F49" i="29"/>
  <c r="D176" i="29"/>
  <c r="G29" i="29"/>
  <c r="F176" i="29"/>
  <c r="G49" i="29"/>
  <c r="F178" i="29"/>
  <c r="F50" i="29"/>
  <c r="F179" i="29"/>
  <c r="G50" i="29"/>
  <c r="F180" i="29"/>
  <c r="H50" i="29"/>
  <c r="F181" i="29"/>
  <c r="F51" i="29"/>
  <c r="F182" i="29"/>
  <c r="G51" i="29"/>
  <c r="F183" i="29"/>
  <c r="H51" i="29"/>
  <c r="F184" i="29"/>
  <c r="F52" i="29"/>
  <c r="F185" i="29"/>
  <c r="G52" i="29"/>
  <c r="F187" i="29"/>
  <c r="F53" i="29"/>
  <c r="F188" i="29"/>
  <c r="G53" i="29"/>
  <c r="F189" i="29"/>
  <c r="H53" i="29"/>
  <c r="F190" i="29"/>
  <c r="F54" i="29"/>
  <c r="F191" i="29"/>
  <c r="G54" i="29"/>
  <c r="F192" i="29"/>
  <c r="H54" i="29"/>
  <c r="F193" i="29"/>
  <c r="F55" i="29"/>
  <c r="F194" i="29"/>
  <c r="G55" i="29"/>
  <c r="F195" i="29"/>
  <c r="H55" i="29"/>
  <c r="F196" i="29"/>
  <c r="F56" i="29"/>
  <c r="F197" i="29"/>
  <c r="G56" i="29"/>
  <c r="F199" i="29"/>
  <c r="F57" i="29"/>
  <c r="F200" i="29"/>
  <c r="G57" i="29"/>
  <c r="F201" i="29"/>
  <c r="H57" i="29"/>
  <c r="F202" i="29"/>
  <c r="F58" i="29"/>
  <c r="F203" i="29"/>
  <c r="G58" i="29"/>
  <c r="F204" i="29"/>
  <c r="H58" i="29"/>
  <c r="F205" i="29"/>
  <c r="F59" i="29"/>
  <c r="F206" i="29"/>
  <c r="G59" i="29"/>
  <c r="F207" i="29"/>
  <c r="H59" i="29"/>
  <c r="C212" i="29"/>
  <c r="I10" i="29"/>
  <c r="D212" i="29"/>
  <c r="I15" i="29"/>
  <c r="F212" i="29"/>
  <c r="I35" i="29"/>
  <c r="C213" i="29"/>
  <c r="J10" i="29"/>
  <c r="D213" i="29"/>
  <c r="J15" i="29"/>
  <c r="E213" i="29"/>
  <c r="J30" i="29"/>
  <c r="F213" i="29"/>
  <c r="J35" i="29"/>
  <c r="G213" i="29"/>
  <c r="J60" i="29"/>
  <c r="C214" i="29"/>
  <c r="K10" i="29"/>
  <c r="F214" i="29"/>
  <c r="K35" i="29"/>
  <c r="C215" i="29"/>
  <c r="I11" i="29"/>
  <c r="D215" i="29"/>
  <c r="I16" i="29"/>
  <c r="E215" i="29"/>
  <c r="I31" i="29"/>
  <c r="F215" i="29"/>
  <c r="I36" i="29"/>
  <c r="G215" i="29"/>
  <c r="I61" i="29"/>
  <c r="C216" i="29"/>
  <c r="J11" i="29"/>
  <c r="F216" i="29"/>
  <c r="J36" i="29"/>
  <c r="G216" i="29"/>
  <c r="J61" i="29"/>
  <c r="C217" i="29"/>
  <c r="K11" i="29"/>
  <c r="D217" i="29"/>
  <c r="K16" i="29"/>
  <c r="E217" i="29"/>
  <c r="K31" i="29"/>
  <c r="F217" i="29"/>
  <c r="K36" i="29"/>
  <c r="G217" i="29"/>
  <c r="K61" i="29"/>
  <c r="C218" i="29"/>
  <c r="I12" i="29"/>
  <c r="D218" i="29"/>
  <c r="I17" i="29"/>
  <c r="E218" i="29"/>
  <c r="I32" i="29"/>
  <c r="F218" i="29"/>
  <c r="I37" i="29"/>
  <c r="C219" i="29"/>
  <c r="J12" i="29"/>
  <c r="D219" i="29"/>
  <c r="J17" i="29"/>
  <c r="E219" i="29"/>
  <c r="J32" i="29"/>
  <c r="F219" i="29"/>
  <c r="J37" i="29"/>
  <c r="G219" i="29"/>
  <c r="J62" i="29"/>
  <c r="C220" i="29"/>
  <c r="K12" i="29"/>
  <c r="D220" i="29"/>
  <c r="K17" i="29"/>
  <c r="E220" i="29"/>
  <c r="K32" i="29"/>
  <c r="F220" i="29"/>
  <c r="K37" i="29"/>
  <c r="G220" i="29"/>
  <c r="K62" i="29"/>
  <c r="C221" i="29"/>
  <c r="I13" i="29"/>
  <c r="D221" i="29"/>
  <c r="I18" i="29"/>
  <c r="E221" i="29"/>
  <c r="I33" i="29"/>
  <c r="F221" i="29"/>
  <c r="I38" i="29"/>
  <c r="G221" i="29"/>
  <c r="I63" i="29"/>
  <c r="C222" i="29"/>
  <c r="J13" i="29"/>
  <c r="D222" i="29"/>
  <c r="J18" i="29"/>
  <c r="E222" i="29"/>
  <c r="J33" i="29"/>
  <c r="F222" i="29"/>
  <c r="J38" i="29"/>
  <c r="C223" i="29"/>
  <c r="K13" i="29"/>
  <c r="D223" i="29"/>
  <c r="K18" i="29"/>
  <c r="E223" i="29"/>
  <c r="K33" i="29"/>
  <c r="F223" i="29"/>
  <c r="K38" i="29"/>
  <c r="G223" i="29"/>
  <c r="K63" i="29"/>
  <c r="C224" i="29"/>
  <c r="I14" i="29"/>
  <c r="D224" i="29"/>
  <c r="I19" i="29"/>
  <c r="E224" i="29"/>
  <c r="I34" i="29"/>
  <c r="F224" i="29"/>
  <c r="I39" i="29"/>
  <c r="G224" i="29"/>
  <c r="I64" i="29"/>
  <c r="C225" i="29"/>
  <c r="J14" i="29"/>
  <c r="D225" i="29"/>
  <c r="J19" i="29"/>
  <c r="E225" i="29"/>
  <c r="J34" i="29"/>
  <c r="F225" i="29"/>
  <c r="J39" i="29"/>
  <c r="G225" i="29"/>
  <c r="J64" i="29"/>
  <c r="C226" i="29"/>
  <c r="K14" i="29"/>
  <c r="E226" i="29"/>
  <c r="K34" i="29"/>
  <c r="F226" i="29"/>
  <c r="K39" i="29"/>
  <c r="G226" i="29"/>
  <c r="K64" i="29"/>
  <c r="D227" i="29"/>
  <c r="I20" i="29"/>
  <c r="F227" i="29"/>
  <c r="I40" i="29"/>
  <c r="D228" i="29"/>
  <c r="J20" i="29"/>
  <c r="D229" i="29"/>
  <c r="K20" i="29"/>
  <c r="F229" i="29"/>
  <c r="K40" i="29"/>
  <c r="D230" i="29"/>
  <c r="I21" i="29"/>
  <c r="D231" i="29"/>
  <c r="J21" i="29"/>
  <c r="F231" i="29"/>
  <c r="J41" i="29"/>
  <c r="D232" i="29"/>
  <c r="K21" i="29"/>
  <c r="D233" i="29"/>
  <c r="I22" i="29"/>
  <c r="F233" i="29"/>
  <c r="I42" i="29"/>
  <c r="D234" i="29"/>
  <c r="J22" i="29"/>
  <c r="D235" i="29"/>
  <c r="K22" i="29"/>
  <c r="F235" i="29"/>
  <c r="K42" i="29"/>
  <c r="D236" i="29"/>
  <c r="I23" i="29"/>
  <c r="F237" i="29"/>
  <c r="J43" i="29"/>
  <c r="D238" i="29"/>
  <c r="K23" i="29"/>
  <c r="D239" i="29"/>
  <c r="I24" i="29"/>
  <c r="F239" i="29"/>
  <c r="I44" i="29"/>
  <c r="D240" i="29"/>
  <c r="J24" i="29"/>
  <c r="D241" i="29"/>
  <c r="K24" i="29"/>
  <c r="F241" i="29"/>
  <c r="K44" i="29"/>
  <c r="D242" i="29"/>
  <c r="I25" i="29"/>
  <c r="F242" i="29"/>
  <c r="I45" i="29"/>
  <c r="F243" i="29"/>
  <c r="J45" i="29"/>
  <c r="D244" i="29"/>
  <c r="K25" i="29"/>
  <c r="F244" i="29"/>
  <c r="K45" i="29"/>
  <c r="D245" i="29"/>
  <c r="I26" i="29"/>
  <c r="F245" i="29"/>
  <c r="I46" i="29"/>
  <c r="D246" i="29"/>
  <c r="J26" i="29"/>
  <c r="D247" i="29"/>
  <c r="K26" i="29"/>
  <c r="F247" i="29"/>
  <c r="K46" i="29"/>
  <c r="D248" i="29"/>
  <c r="I27" i="29"/>
  <c r="F248" i="29"/>
  <c r="I47" i="29"/>
  <c r="D250" i="29"/>
  <c r="K27" i="29"/>
  <c r="F250" i="29"/>
  <c r="K47" i="29"/>
  <c r="D251" i="29"/>
  <c r="I28" i="29"/>
  <c r="F251" i="29"/>
  <c r="I48" i="29"/>
  <c r="D252" i="29"/>
  <c r="J28" i="29"/>
  <c r="F252" i="29"/>
  <c r="J48" i="29"/>
  <c r="D253" i="29"/>
  <c r="K28" i="29"/>
  <c r="F253" i="29"/>
  <c r="K48" i="29"/>
  <c r="D254" i="29"/>
  <c r="I29" i="29"/>
  <c r="F254" i="29"/>
  <c r="I49" i="29"/>
  <c r="F255" i="29"/>
  <c r="J49" i="29"/>
  <c r="D256" i="29"/>
  <c r="K29" i="29"/>
  <c r="F256" i="29"/>
  <c r="K49" i="29"/>
  <c r="F257" i="29"/>
  <c r="I50" i="29"/>
  <c r="F259" i="29"/>
  <c r="K50" i="29"/>
  <c r="F260" i="29"/>
  <c r="I51" i="29"/>
  <c r="F261" i="29"/>
  <c r="J51" i="29"/>
  <c r="F262" i="29"/>
  <c r="K51" i="29"/>
  <c r="F263" i="29"/>
  <c r="I52" i="29"/>
  <c r="F265" i="29"/>
  <c r="K52" i="29"/>
  <c r="F266" i="29"/>
  <c r="I53" i="29"/>
  <c r="F267" i="29"/>
  <c r="J53" i="29"/>
  <c r="F268" i="29"/>
  <c r="K53" i="29"/>
  <c r="F269" i="29"/>
  <c r="I54" i="29"/>
  <c r="F270" i="29"/>
  <c r="J54" i="29"/>
  <c r="F271" i="29"/>
  <c r="K54" i="29"/>
  <c r="F272" i="29"/>
  <c r="I55" i="29"/>
  <c r="F273" i="29"/>
  <c r="J55" i="29"/>
  <c r="F274" i="29"/>
  <c r="K55" i="29"/>
  <c r="F275" i="29"/>
  <c r="I56" i="29"/>
  <c r="F276" i="29"/>
  <c r="J56" i="29"/>
  <c r="F277" i="29"/>
  <c r="K56" i="29"/>
  <c r="F278" i="29"/>
  <c r="I57" i="29"/>
  <c r="F279" i="29"/>
  <c r="J57" i="29"/>
  <c r="F280" i="29"/>
  <c r="K57" i="29"/>
  <c r="F281" i="29"/>
  <c r="I58" i="29"/>
  <c r="F283" i="29"/>
  <c r="K58" i="29"/>
  <c r="F284" i="29"/>
  <c r="I59" i="29"/>
  <c r="F285" i="29"/>
  <c r="J59" i="29"/>
  <c r="F286" i="29"/>
  <c r="K59" i="29"/>
  <c r="B287" i="29"/>
  <c r="L10" i="29"/>
  <c r="D2" i="28"/>
  <c r="D4" i="28"/>
  <c r="D5" i="28"/>
  <c r="D6" i="28"/>
  <c r="F6" i="28"/>
  <c r="C133" i="28"/>
  <c r="F10" i="28"/>
  <c r="C143" i="28"/>
  <c r="G13" i="28"/>
  <c r="C224" i="28"/>
  <c r="I14" i="28"/>
  <c r="C225" i="28"/>
  <c r="J14" i="28"/>
  <c r="D70" i="28"/>
  <c r="D15" i="28"/>
  <c r="D135" i="28"/>
  <c r="H15" i="28"/>
  <c r="D212" i="28"/>
  <c r="I15" i="28"/>
  <c r="D74" i="28"/>
  <c r="E16" i="28"/>
  <c r="D139" i="28"/>
  <c r="F17" i="28"/>
  <c r="D219" i="28"/>
  <c r="J17" i="28"/>
  <c r="D220" i="28"/>
  <c r="K17" i="28"/>
  <c r="D78" i="28"/>
  <c r="C18" i="28"/>
  <c r="D80" i="28"/>
  <c r="E18" i="28"/>
  <c r="D82" i="28"/>
  <c r="D19" i="28"/>
  <c r="D147" i="28"/>
  <c r="H19" i="28"/>
  <c r="D224" i="28"/>
  <c r="I19" i="28"/>
  <c r="D86" i="28"/>
  <c r="E20" i="28"/>
  <c r="D88" i="28"/>
  <c r="D21" i="28"/>
  <c r="D232" i="28"/>
  <c r="K21" i="28"/>
  <c r="D90" i="28"/>
  <c r="C22" i="28"/>
  <c r="D92" i="28"/>
  <c r="E22" i="28"/>
  <c r="D234" i="28"/>
  <c r="J22" i="28"/>
  <c r="D238" i="28"/>
  <c r="K23" i="28"/>
  <c r="D239" i="28"/>
  <c r="I24" i="28"/>
  <c r="D240" i="28"/>
  <c r="J24" i="28"/>
  <c r="D241" i="28"/>
  <c r="K24" i="28"/>
  <c r="D164" i="28"/>
  <c r="G25" i="28"/>
  <c r="D242" i="28"/>
  <c r="I25" i="28"/>
  <c r="D244" i="28"/>
  <c r="K25" i="28"/>
  <c r="D245" i="28"/>
  <c r="I26" i="28"/>
  <c r="D246" i="28"/>
  <c r="J26" i="28"/>
  <c r="D247" i="28"/>
  <c r="K26" i="28"/>
  <c r="D170" i="28"/>
  <c r="G27" i="28"/>
  <c r="D248" i="28"/>
  <c r="I27" i="28"/>
  <c r="D250" i="28"/>
  <c r="K27" i="28"/>
  <c r="D251" i="28"/>
  <c r="I28" i="28"/>
  <c r="D252" i="28"/>
  <c r="J28" i="28"/>
  <c r="D253" i="28"/>
  <c r="K28" i="28"/>
  <c r="D176" i="28"/>
  <c r="G29" i="28"/>
  <c r="D254" i="28"/>
  <c r="I29" i="28"/>
  <c r="D256" i="28"/>
  <c r="K29" i="28"/>
  <c r="E69" i="28"/>
  <c r="C30" i="28"/>
  <c r="E133" i="28"/>
  <c r="F30" i="28"/>
  <c r="E135" i="28"/>
  <c r="H30" i="28"/>
  <c r="E213" i="28"/>
  <c r="J30" i="28"/>
  <c r="E139" i="28"/>
  <c r="F32" i="28"/>
  <c r="E219" i="28"/>
  <c r="J32" i="28"/>
  <c r="F70" i="28"/>
  <c r="D35" i="28"/>
  <c r="F137" i="28"/>
  <c r="G36" i="28"/>
  <c r="F140" i="28"/>
  <c r="G37" i="28"/>
  <c r="F78" i="28"/>
  <c r="C38" i="28"/>
  <c r="F221" i="28"/>
  <c r="I38" i="28"/>
  <c r="F84" i="28"/>
  <c r="C40" i="28"/>
  <c r="F149" i="28"/>
  <c r="G40" i="28"/>
  <c r="F229" i="28"/>
  <c r="K40" i="28"/>
  <c r="F151" i="28"/>
  <c r="F41" i="28"/>
  <c r="F153" i="28"/>
  <c r="H41" i="28"/>
  <c r="F231" i="28"/>
  <c r="J41" i="28"/>
  <c r="F92" i="28"/>
  <c r="E42" i="28"/>
  <c r="F155" i="28"/>
  <c r="G42" i="28"/>
  <c r="F233" i="28"/>
  <c r="I42" i="28"/>
  <c r="F94" i="28"/>
  <c r="D43" i="28"/>
  <c r="F95" i="28"/>
  <c r="E43" i="28"/>
  <c r="F157" i="28"/>
  <c r="F43" i="28"/>
  <c r="F159" i="28"/>
  <c r="H43" i="28"/>
  <c r="F161" i="28"/>
  <c r="G44" i="28"/>
  <c r="F241" i="28"/>
  <c r="K44" i="28"/>
  <c r="F163" i="28"/>
  <c r="F45" i="28"/>
  <c r="F164" i="28"/>
  <c r="G45" i="28"/>
  <c r="F247" i="28"/>
  <c r="K46" i="28"/>
  <c r="F169" i="28"/>
  <c r="F47" i="28"/>
  <c r="F253" i="28"/>
  <c r="K48" i="28"/>
  <c r="F175" i="28"/>
  <c r="F49" i="28"/>
  <c r="F254" i="28"/>
  <c r="I49" i="28"/>
  <c r="F185" i="28"/>
  <c r="G52" i="28"/>
  <c r="F266" i="28"/>
  <c r="I53" i="28"/>
  <c r="F191" i="28"/>
  <c r="G54" i="28"/>
  <c r="F193" i="28"/>
  <c r="F55" i="28"/>
  <c r="F197" i="28"/>
  <c r="G56" i="28"/>
  <c r="F277" i="28"/>
  <c r="K56" i="28"/>
  <c r="F205" i="28"/>
  <c r="F59" i="28"/>
  <c r="G70" i="28"/>
  <c r="D60" i="28"/>
  <c r="G71" i="28"/>
  <c r="E60" i="28"/>
  <c r="G133" i="28"/>
  <c r="F60" i="28"/>
  <c r="G135" i="28"/>
  <c r="H60" i="28"/>
  <c r="G213" i="28"/>
  <c r="J60" i="28"/>
  <c r="G139" i="28"/>
  <c r="F62" i="28"/>
  <c r="G219" i="28"/>
  <c r="J62" i="28"/>
  <c r="G143" i="28"/>
  <c r="G63" i="28"/>
  <c r="G223" i="28"/>
  <c r="K63" i="28"/>
  <c r="G147" i="28"/>
  <c r="H64" i="28"/>
  <c r="C69" i="28"/>
  <c r="C10" i="28"/>
  <c r="D69" i="28"/>
  <c r="C15" i="28"/>
  <c r="F69" i="28"/>
  <c r="C35" i="28"/>
  <c r="G69" i="28"/>
  <c r="C60" i="28"/>
  <c r="C70" i="28"/>
  <c r="D10" i="28"/>
  <c r="E70" i="28"/>
  <c r="D30" i="28"/>
  <c r="C71" i="28"/>
  <c r="E10" i="28"/>
  <c r="D71" i="28"/>
  <c r="E15" i="28"/>
  <c r="E71" i="28"/>
  <c r="E30" i="28"/>
  <c r="F71" i="28"/>
  <c r="E35" i="28"/>
  <c r="C72" i="28"/>
  <c r="C11" i="28"/>
  <c r="D72" i="28"/>
  <c r="C16" i="28"/>
  <c r="E72" i="28"/>
  <c r="C31" i="28"/>
  <c r="F72" i="28"/>
  <c r="C36" i="28"/>
  <c r="G72" i="28"/>
  <c r="C61" i="28"/>
  <c r="C73" i="28"/>
  <c r="D11" i="28"/>
  <c r="D73" i="28"/>
  <c r="D16" i="28"/>
  <c r="E73" i="28"/>
  <c r="D31" i="28"/>
  <c r="F73" i="28"/>
  <c r="D36" i="28"/>
  <c r="G73" i="28"/>
  <c r="D61" i="28"/>
  <c r="C74" i="28"/>
  <c r="E11" i="28"/>
  <c r="E74" i="28"/>
  <c r="E31" i="28"/>
  <c r="F74" i="28"/>
  <c r="E36" i="28"/>
  <c r="G74" i="28"/>
  <c r="E61" i="28"/>
  <c r="C75" i="28"/>
  <c r="C12" i="28"/>
  <c r="D75" i="28"/>
  <c r="C17" i="28"/>
  <c r="E75" i="28"/>
  <c r="C32" i="28"/>
  <c r="F75" i="28"/>
  <c r="C37" i="28"/>
  <c r="G75" i="28"/>
  <c r="C62" i="28"/>
  <c r="C76" i="28"/>
  <c r="D12" i="28"/>
  <c r="D76" i="28"/>
  <c r="D17" i="28"/>
  <c r="E76" i="28"/>
  <c r="D32" i="28"/>
  <c r="F76" i="28"/>
  <c r="D37" i="28"/>
  <c r="G76" i="28"/>
  <c r="D62" i="28"/>
  <c r="C77" i="28"/>
  <c r="E12" i="28"/>
  <c r="D77" i="28"/>
  <c r="E17" i="28"/>
  <c r="E77" i="28"/>
  <c r="E32" i="28"/>
  <c r="F77" i="28"/>
  <c r="E37" i="28"/>
  <c r="G77" i="28"/>
  <c r="E62" i="28"/>
  <c r="C78" i="28"/>
  <c r="C13" i="28"/>
  <c r="E78" i="28"/>
  <c r="C33" i="28"/>
  <c r="G78" i="28"/>
  <c r="C63" i="28"/>
  <c r="C79" i="28"/>
  <c r="D13" i="28"/>
  <c r="D79" i="28"/>
  <c r="D18" i="28"/>
  <c r="E79" i="28"/>
  <c r="D33" i="28"/>
  <c r="F79" i="28"/>
  <c r="D38" i="28"/>
  <c r="G79" i="28"/>
  <c r="D63" i="28"/>
  <c r="C80" i="28"/>
  <c r="E13" i="28"/>
  <c r="E80" i="28"/>
  <c r="E33" i="28"/>
  <c r="F80" i="28"/>
  <c r="E38" i="28"/>
  <c r="G80" i="28"/>
  <c r="E63" i="28"/>
  <c r="D81" i="28"/>
  <c r="C19" i="28"/>
  <c r="F81" i="28"/>
  <c r="C39" i="28"/>
  <c r="F82" i="28"/>
  <c r="D39" i="28"/>
  <c r="D83" i="28"/>
  <c r="E19" i="28"/>
  <c r="F83" i="28"/>
  <c r="E39" i="28"/>
  <c r="D84" i="28"/>
  <c r="C20" i="28"/>
  <c r="D85" i="28"/>
  <c r="D20" i="28"/>
  <c r="F85" i="28"/>
  <c r="D40" i="28"/>
  <c r="F86" i="28"/>
  <c r="E40" i="28"/>
  <c r="D87" i="28"/>
  <c r="C21" i="28"/>
  <c r="F87" i="28"/>
  <c r="C41" i="28"/>
  <c r="F88" i="28"/>
  <c r="D41" i="28"/>
  <c r="D89" i="28"/>
  <c r="E21" i="28"/>
  <c r="F89" i="28"/>
  <c r="E41" i="28"/>
  <c r="F90" i="28"/>
  <c r="C42" i="28"/>
  <c r="D91" i="28"/>
  <c r="D22" i="28"/>
  <c r="F91" i="28"/>
  <c r="D42" i="28"/>
  <c r="F93" i="28"/>
  <c r="C43" i="28"/>
  <c r="F96" i="28"/>
  <c r="C44" i="28"/>
  <c r="F97" i="28"/>
  <c r="D44" i="28"/>
  <c r="F98" i="28"/>
  <c r="E44" i="28"/>
  <c r="F99" i="28"/>
  <c r="F100" i="28"/>
  <c r="F101" i="28"/>
  <c r="F102" i="28"/>
  <c r="F103" i="28"/>
  <c r="F104" i="28"/>
  <c r="F105" i="28"/>
  <c r="F106" i="28"/>
  <c r="F107" i="28"/>
  <c r="F108" i="28"/>
  <c r="F109" i="28"/>
  <c r="F110" i="28"/>
  <c r="F111" i="28"/>
  <c r="F112" i="28"/>
  <c r="F113" i="28"/>
  <c r="F114" i="28"/>
  <c r="F115" i="28"/>
  <c r="F116" i="28"/>
  <c r="F117" i="28"/>
  <c r="F118" i="28"/>
  <c r="F119" i="28"/>
  <c r="F120" i="28"/>
  <c r="F121" i="28"/>
  <c r="F122" i="28"/>
  <c r="F123" i="28"/>
  <c r="F124" i="28"/>
  <c r="F125" i="28"/>
  <c r="F126" i="28"/>
  <c r="F127" i="28"/>
  <c r="F128" i="28"/>
  <c r="D133" i="28"/>
  <c r="F15" i="28"/>
  <c r="F133" i="28"/>
  <c r="F35" i="28"/>
  <c r="C134" i="28"/>
  <c r="G10" i="28"/>
  <c r="D134" i="28"/>
  <c r="G15" i="28"/>
  <c r="E134" i="28"/>
  <c r="G30" i="28"/>
  <c r="F134" i="28"/>
  <c r="G35" i="28"/>
  <c r="G134" i="28"/>
  <c r="G60" i="28"/>
  <c r="C135" i="28"/>
  <c r="H10" i="28"/>
  <c r="F135" i="28"/>
  <c r="H35" i="28"/>
  <c r="C136" i="28"/>
  <c r="F11" i="28"/>
  <c r="D136" i="28"/>
  <c r="F16" i="28"/>
  <c r="E136" i="28"/>
  <c r="F31" i="28"/>
  <c r="F136" i="28"/>
  <c r="F36" i="28"/>
  <c r="G136" i="28"/>
  <c r="F61" i="28"/>
  <c r="C137" i="28"/>
  <c r="G11" i="28"/>
  <c r="D137" i="28"/>
  <c r="G16" i="28"/>
  <c r="E137" i="28"/>
  <c r="G31" i="28"/>
  <c r="G137" i="28"/>
  <c r="G61" i="28"/>
  <c r="C138" i="28"/>
  <c r="H11" i="28"/>
  <c r="D138" i="28"/>
  <c r="H16" i="28"/>
  <c r="E138" i="28"/>
  <c r="H31" i="28"/>
  <c r="F138" i="28"/>
  <c r="H36" i="28"/>
  <c r="G138" i="28"/>
  <c r="H61" i="28"/>
  <c r="C139" i="28"/>
  <c r="F12" i="28"/>
  <c r="F139" i="28"/>
  <c r="F37" i="28"/>
  <c r="C140" i="28"/>
  <c r="G12" i="28"/>
  <c r="D140" i="28"/>
  <c r="G17" i="28"/>
  <c r="E140" i="28"/>
  <c r="G32" i="28"/>
  <c r="G140" i="28"/>
  <c r="G62" i="28"/>
  <c r="C141" i="28"/>
  <c r="H12" i="28"/>
  <c r="D141" i="28"/>
  <c r="H17" i="28"/>
  <c r="E141" i="28"/>
  <c r="H32" i="28"/>
  <c r="F141" i="28"/>
  <c r="H37" i="28"/>
  <c r="G141" i="28"/>
  <c r="H62" i="28"/>
  <c r="C142" i="28"/>
  <c r="F13" i="28"/>
  <c r="D142" i="28"/>
  <c r="F18" i="28"/>
  <c r="E142" i="28"/>
  <c r="F33" i="28"/>
  <c r="F142" i="28"/>
  <c r="F38" i="28"/>
  <c r="G142" i="28"/>
  <c r="F63" i="28"/>
  <c r="D143" i="28"/>
  <c r="G18" i="28"/>
  <c r="E143" i="28"/>
  <c r="G33" i="28"/>
  <c r="F143" i="28"/>
  <c r="G38" i="28"/>
  <c r="C144" i="28"/>
  <c r="H13" i="28"/>
  <c r="D144" i="28"/>
  <c r="H18" i="28"/>
  <c r="E144" i="28"/>
  <c r="H33" i="28"/>
  <c r="F144" i="28"/>
  <c r="H38" i="28"/>
  <c r="G144" i="28"/>
  <c r="H63" i="28"/>
  <c r="C145" i="28"/>
  <c r="F14" i="28"/>
  <c r="D145" i="28"/>
  <c r="F19" i="28"/>
  <c r="E145" i="28"/>
  <c r="F34" i="28"/>
  <c r="F145" i="28"/>
  <c r="F39" i="28"/>
  <c r="G145" i="28"/>
  <c r="F64" i="28"/>
  <c r="C146" i="28"/>
  <c r="G14" i="28"/>
  <c r="D146" i="28"/>
  <c r="G19" i="28"/>
  <c r="E146" i="28"/>
  <c r="G34" i="28"/>
  <c r="F146" i="28"/>
  <c r="G39" i="28"/>
  <c r="G146" i="28"/>
  <c r="G64" i="28"/>
  <c r="C147" i="28"/>
  <c r="H14" i="28"/>
  <c r="E147" i="28"/>
  <c r="H34" i="28"/>
  <c r="F147" i="28"/>
  <c r="H39" i="28"/>
  <c r="D148" i="28"/>
  <c r="F20" i="28"/>
  <c r="F148" i="28"/>
  <c r="F40" i="28"/>
  <c r="D149" i="28"/>
  <c r="G20" i="28"/>
  <c r="D150" i="28"/>
  <c r="H20" i="28"/>
  <c r="F150" i="28"/>
  <c r="H40" i="28"/>
  <c r="D151" i="28"/>
  <c r="F21" i="28"/>
  <c r="D152" i="28"/>
  <c r="G21" i="28"/>
  <c r="F152" i="28"/>
  <c r="G41" i="28"/>
  <c r="D153" i="28"/>
  <c r="H21" i="28"/>
  <c r="D154" i="28"/>
  <c r="F22" i="28"/>
  <c r="F154" i="28"/>
  <c r="F42" i="28"/>
  <c r="D155" i="28"/>
  <c r="G22" i="28"/>
  <c r="D156" i="28"/>
  <c r="H22" i="28"/>
  <c r="F156" i="28"/>
  <c r="H42" i="28"/>
  <c r="D157" i="28"/>
  <c r="F23" i="28"/>
  <c r="D158" i="28"/>
  <c r="G23" i="28"/>
  <c r="F158" i="28"/>
  <c r="G43" i="28"/>
  <c r="D159" i="28"/>
  <c r="H23" i="28"/>
  <c r="D160" i="28"/>
  <c r="F24" i="28"/>
  <c r="F160" i="28"/>
  <c r="F44" i="28"/>
  <c r="D161" i="28"/>
  <c r="G24" i="28"/>
  <c r="D162" i="28"/>
  <c r="H24" i="28"/>
  <c r="F162" i="28"/>
  <c r="H44" i="28"/>
  <c r="D163" i="28"/>
  <c r="F25" i="28"/>
  <c r="D165" i="28"/>
  <c r="H25" i="28"/>
  <c r="F165" i="28"/>
  <c r="H45" i="28"/>
  <c r="D166" i="28"/>
  <c r="F26" i="28"/>
  <c r="F166" i="28"/>
  <c r="F46" i="28"/>
  <c r="D167" i="28"/>
  <c r="G26" i="28"/>
  <c r="F167" i="28"/>
  <c r="G46" i="28"/>
  <c r="D168" i="28"/>
  <c r="H26" i="28"/>
  <c r="F168" i="28"/>
  <c r="H46" i="28"/>
  <c r="D169" i="28"/>
  <c r="F27" i="28"/>
  <c r="F170" i="28"/>
  <c r="G47" i="28"/>
  <c r="D171" i="28"/>
  <c r="H27" i="28"/>
  <c r="F171" i="28"/>
  <c r="H47" i="28"/>
  <c r="D172" i="28"/>
  <c r="F28" i="28"/>
  <c r="F172" i="28"/>
  <c r="F48" i="28"/>
  <c r="D173" i="28"/>
  <c r="G28" i="28"/>
  <c r="F173" i="28"/>
  <c r="G48" i="28"/>
  <c r="D174" i="28"/>
  <c r="H28" i="28"/>
  <c r="F174" i="28"/>
  <c r="H48" i="28"/>
  <c r="D175" i="28"/>
  <c r="F29" i="28"/>
  <c r="F176" i="28"/>
  <c r="G49" i="28"/>
  <c r="D177" i="28"/>
  <c r="H29" i="28"/>
  <c r="F177" i="28"/>
  <c r="H49" i="28"/>
  <c r="F178" i="28"/>
  <c r="F50" i="28"/>
  <c r="F179" i="28"/>
  <c r="G50" i="28"/>
  <c r="F180" i="28"/>
  <c r="H50" i="28"/>
  <c r="F181" i="28"/>
  <c r="F51" i="28"/>
  <c r="F182" i="28"/>
  <c r="G51" i="28"/>
  <c r="F183" i="28"/>
  <c r="H51" i="28"/>
  <c r="F184" i="28"/>
  <c r="F52" i="28"/>
  <c r="F186" i="28"/>
  <c r="H52" i="28"/>
  <c r="F187" i="28"/>
  <c r="F53" i="28"/>
  <c r="F188" i="28"/>
  <c r="G53" i="28"/>
  <c r="F189" i="28"/>
  <c r="H53" i="28"/>
  <c r="F190" i="28"/>
  <c r="F54" i="28"/>
  <c r="F192" i="28"/>
  <c r="H54" i="28"/>
  <c r="F194" i="28"/>
  <c r="G55" i="28"/>
  <c r="F195" i="28"/>
  <c r="H55" i="28"/>
  <c r="F196" i="28"/>
  <c r="F56" i="28"/>
  <c r="F198" i="28"/>
  <c r="H56" i="28"/>
  <c r="F199" i="28"/>
  <c r="F57" i="28"/>
  <c r="F200" i="28"/>
  <c r="G57" i="28"/>
  <c r="F201" i="28"/>
  <c r="H57" i="28"/>
  <c r="F202" i="28"/>
  <c r="F58" i="28"/>
  <c r="F203" i="28"/>
  <c r="G58" i="28"/>
  <c r="F204" i="28"/>
  <c r="H58" i="28"/>
  <c r="F206" i="28"/>
  <c r="G59" i="28"/>
  <c r="F207" i="28"/>
  <c r="H59" i="28"/>
  <c r="C212" i="28"/>
  <c r="I10" i="28"/>
  <c r="E212" i="28"/>
  <c r="I30" i="28"/>
  <c r="F212" i="28"/>
  <c r="I35" i="28"/>
  <c r="G212" i="28"/>
  <c r="I60" i="28"/>
  <c r="C213" i="28"/>
  <c r="J10" i="28"/>
  <c r="D213" i="28"/>
  <c r="J15" i="28"/>
  <c r="F213" i="28"/>
  <c r="J35" i="28"/>
  <c r="C214" i="28"/>
  <c r="K10" i="28"/>
  <c r="D214" i="28"/>
  <c r="K15" i="28"/>
  <c r="E214" i="28"/>
  <c r="K30" i="28"/>
  <c r="F214" i="28"/>
  <c r="K35" i="28"/>
  <c r="G214" i="28"/>
  <c r="K60" i="28"/>
  <c r="C215" i="28"/>
  <c r="I11" i="28"/>
  <c r="D215" i="28"/>
  <c r="I16" i="28"/>
  <c r="E215" i="28"/>
  <c r="I31" i="28"/>
  <c r="F215" i="28"/>
  <c r="I36" i="28"/>
  <c r="G215" i="28"/>
  <c r="I61" i="28"/>
  <c r="C216" i="28"/>
  <c r="J11" i="28"/>
  <c r="D216" i="28"/>
  <c r="J16" i="28"/>
  <c r="E216" i="28"/>
  <c r="J31" i="28"/>
  <c r="F216" i="28"/>
  <c r="J36" i="28"/>
  <c r="G216" i="28"/>
  <c r="J61" i="28"/>
  <c r="C217" i="28"/>
  <c r="K11" i="28"/>
  <c r="D217" i="28"/>
  <c r="K16" i="28"/>
  <c r="E217" i="28"/>
  <c r="K31" i="28"/>
  <c r="F217" i="28"/>
  <c r="K36" i="28"/>
  <c r="G217" i="28"/>
  <c r="K61" i="28"/>
  <c r="C218" i="28"/>
  <c r="I12" i="28"/>
  <c r="D218" i="28"/>
  <c r="I17" i="28"/>
  <c r="E218" i="28"/>
  <c r="I32" i="28"/>
  <c r="F218" i="28"/>
  <c r="I37" i="28"/>
  <c r="G218" i="28"/>
  <c r="I62" i="28"/>
  <c r="C219" i="28"/>
  <c r="J12" i="28"/>
  <c r="F219" i="28"/>
  <c r="J37" i="28"/>
  <c r="C220" i="28"/>
  <c r="K12" i="28"/>
  <c r="E220" i="28"/>
  <c r="K32" i="28"/>
  <c r="F220" i="28"/>
  <c r="K37" i="28"/>
  <c r="G220" i="28"/>
  <c r="K62" i="28"/>
  <c r="C221" i="28"/>
  <c r="I13" i="28"/>
  <c r="D221" i="28"/>
  <c r="I18" i="28"/>
  <c r="E221" i="28"/>
  <c r="I33" i="28"/>
  <c r="G221" i="28"/>
  <c r="I63" i="28"/>
  <c r="C222" i="28"/>
  <c r="J13" i="28"/>
  <c r="D222" i="28"/>
  <c r="J18" i="28"/>
  <c r="E222" i="28"/>
  <c r="J33" i="28"/>
  <c r="F222" i="28"/>
  <c r="J38" i="28"/>
  <c r="G222" i="28"/>
  <c r="J63" i="28"/>
  <c r="C223" i="28"/>
  <c r="K13" i="28"/>
  <c r="D223" i="28"/>
  <c r="K18" i="28"/>
  <c r="E223" i="28"/>
  <c r="K33" i="28"/>
  <c r="F223" i="28"/>
  <c r="K38" i="28"/>
  <c r="E224" i="28"/>
  <c r="I34" i="28"/>
  <c r="F224" i="28"/>
  <c r="I39" i="28"/>
  <c r="G224" i="28"/>
  <c r="I64" i="28"/>
  <c r="D225" i="28"/>
  <c r="J19" i="28"/>
  <c r="E225" i="28"/>
  <c r="J34" i="28"/>
  <c r="F225" i="28"/>
  <c r="J39" i="28"/>
  <c r="G225" i="28"/>
  <c r="J64" i="28"/>
  <c r="C226" i="28"/>
  <c r="K14" i="28"/>
  <c r="D226" i="28"/>
  <c r="K19" i="28"/>
  <c r="E226" i="28"/>
  <c r="K34" i="28"/>
  <c r="F226" i="28"/>
  <c r="K39" i="28"/>
  <c r="G226" i="28"/>
  <c r="K64" i="28"/>
  <c r="D227" i="28"/>
  <c r="I20" i="28"/>
  <c r="F227" i="28"/>
  <c r="I40" i="28"/>
  <c r="D228" i="28"/>
  <c r="J20" i="28"/>
  <c r="F228" i="28"/>
  <c r="J40" i="28"/>
  <c r="D229" i="28"/>
  <c r="K20" i="28"/>
  <c r="D230" i="28"/>
  <c r="I21" i="28"/>
  <c r="F230" i="28"/>
  <c r="I41" i="28"/>
  <c r="D231" i="28"/>
  <c r="J21" i="28"/>
  <c r="F232" i="28"/>
  <c r="K41" i="28"/>
  <c r="D233" i="28"/>
  <c r="I22" i="28"/>
  <c r="F234" i="28"/>
  <c r="J42" i="28"/>
  <c r="D235" i="28"/>
  <c r="K22" i="28"/>
  <c r="F235" i="28"/>
  <c r="K42" i="28"/>
  <c r="D236" i="28"/>
  <c r="I23" i="28"/>
  <c r="F236" i="28"/>
  <c r="I43" i="28"/>
  <c r="D237" i="28"/>
  <c r="J23" i="28"/>
  <c r="F237" i="28"/>
  <c r="J43" i="28"/>
  <c r="F238" i="28"/>
  <c r="K43" i="28"/>
  <c r="F239" i="28"/>
  <c r="I44" i="28"/>
  <c r="F240" i="28"/>
  <c r="J44" i="28"/>
  <c r="F242" i="28"/>
  <c r="I45" i="28"/>
  <c r="D243" i="28"/>
  <c r="J25" i="28"/>
  <c r="F243" i="28"/>
  <c r="J45" i="28"/>
  <c r="F244" i="28"/>
  <c r="K45" i="28"/>
  <c r="F245" i="28"/>
  <c r="I46" i="28"/>
  <c r="F246" i="28"/>
  <c r="J46" i="28"/>
  <c r="F248" i="28"/>
  <c r="I47" i="28"/>
  <c r="D249" i="28"/>
  <c r="J27" i="28"/>
  <c r="F249" i="28"/>
  <c r="J47" i="28"/>
  <c r="F250" i="28"/>
  <c r="K47" i="28"/>
  <c r="F251" i="28"/>
  <c r="I48" i="28"/>
  <c r="F252" i="28"/>
  <c r="J48" i="28"/>
  <c r="D255" i="28"/>
  <c r="J29" i="28"/>
  <c r="F255" i="28"/>
  <c r="J49" i="28"/>
  <c r="F256" i="28"/>
  <c r="K49" i="28"/>
  <c r="F257" i="28"/>
  <c r="I50" i="28"/>
  <c r="F258" i="28"/>
  <c r="J50" i="28"/>
  <c r="F259" i="28"/>
  <c r="K50" i="28"/>
  <c r="F260" i="28"/>
  <c r="I51" i="28"/>
  <c r="F261" i="28"/>
  <c r="J51" i="28"/>
  <c r="F262" i="28"/>
  <c r="K51" i="28"/>
  <c r="F263" i="28"/>
  <c r="I52" i="28"/>
  <c r="F264" i="28"/>
  <c r="J52" i="28"/>
  <c r="F265" i="28"/>
  <c r="K52" i="28"/>
  <c r="F267" i="28"/>
  <c r="J53" i="28"/>
  <c r="F268" i="28"/>
  <c r="K53" i="28"/>
  <c r="F269" i="28"/>
  <c r="I54" i="28"/>
  <c r="F270" i="28"/>
  <c r="J54" i="28"/>
  <c r="F271" i="28"/>
  <c r="K54" i="28"/>
  <c r="F272" i="28"/>
  <c r="I55" i="28"/>
  <c r="F273" i="28"/>
  <c r="J55" i="28"/>
  <c r="F274" i="28"/>
  <c r="K55" i="28"/>
  <c r="F275" i="28"/>
  <c r="I56" i="28"/>
  <c r="F276" i="28"/>
  <c r="J56" i="28"/>
  <c r="F278" i="28"/>
  <c r="I57" i="28"/>
  <c r="F279" i="28"/>
  <c r="J57" i="28"/>
  <c r="F280" i="28"/>
  <c r="K57" i="28"/>
  <c r="F281" i="28"/>
  <c r="I58" i="28"/>
  <c r="F282" i="28"/>
  <c r="J58" i="28"/>
  <c r="F283" i="28"/>
  <c r="K58" i="28"/>
  <c r="F284" i="28"/>
  <c r="I59" i="28"/>
  <c r="F285" i="28"/>
  <c r="J59" i="28"/>
  <c r="F286" i="28"/>
  <c r="K59" i="28"/>
  <c r="B287" i="28"/>
  <c r="L10" i="28"/>
  <c r="D2" i="27"/>
  <c r="D4" i="27"/>
  <c r="D5" i="27"/>
  <c r="D6" i="27"/>
  <c r="F6" i="27"/>
  <c r="C134" i="27"/>
  <c r="G10" i="27"/>
  <c r="C74" i="27"/>
  <c r="E11" i="27"/>
  <c r="C136" i="27"/>
  <c r="F11" i="27"/>
  <c r="C78" i="27"/>
  <c r="C13" i="27"/>
  <c r="C144" i="27"/>
  <c r="H13" i="27"/>
  <c r="C147" i="27"/>
  <c r="H14" i="27"/>
  <c r="C224" i="27"/>
  <c r="I14" i="27"/>
  <c r="D71" i="27"/>
  <c r="E15" i="27"/>
  <c r="D214" i="27"/>
  <c r="K15" i="27"/>
  <c r="D81" i="27"/>
  <c r="C19" i="27"/>
  <c r="D226" i="27"/>
  <c r="K19" i="27"/>
  <c r="D149" i="27"/>
  <c r="G20" i="27"/>
  <c r="D89" i="27"/>
  <c r="E21" i="27"/>
  <c r="D152" i="27"/>
  <c r="G21" i="27"/>
  <c r="D91" i="27"/>
  <c r="D22" i="27"/>
  <c r="D154" i="27"/>
  <c r="F22" i="27"/>
  <c r="D157" i="27"/>
  <c r="F23" i="27"/>
  <c r="D237" i="27"/>
  <c r="J23" i="27"/>
  <c r="D160" i="27"/>
  <c r="F24" i="27"/>
  <c r="D162" i="27"/>
  <c r="H24" i="27"/>
  <c r="D163" i="27"/>
  <c r="F25" i="27"/>
  <c r="D165" i="27"/>
  <c r="H25" i="27"/>
  <c r="D243" i="27"/>
  <c r="J25" i="27"/>
  <c r="D166" i="27"/>
  <c r="F26" i="27"/>
  <c r="D168" i="27"/>
  <c r="H26" i="27"/>
  <c r="D169" i="27"/>
  <c r="F27" i="27"/>
  <c r="D171" i="27"/>
  <c r="H27" i="27"/>
  <c r="D249" i="27"/>
  <c r="J27" i="27"/>
  <c r="D172" i="27"/>
  <c r="F28" i="27"/>
  <c r="D174" i="27"/>
  <c r="H28" i="27"/>
  <c r="D175" i="27"/>
  <c r="F29" i="27"/>
  <c r="D177" i="27"/>
  <c r="H29" i="27"/>
  <c r="D255" i="27"/>
  <c r="J29" i="27"/>
  <c r="E71" i="27"/>
  <c r="E30" i="27"/>
  <c r="E134" i="27"/>
  <c r="G30" i="27"/>
  <c r="E212" i="27"/>
  <c r="I30" i="27"/>
  <c r="E214" i="27"/>
  <c r="K30" i="27"/>
  <c r="E136" i="27"/>
  <c r="F31" i="27"/>
  <c r="E75" i="27"/>
  <c r="C32" i="27"/>
  <c r="E140" i="27"/>
  <c r="G32" i="27"/>
  <c r="E218" i="27"/>
  <c r="I32" i="27"/>
  <c r="E144" i="27"/>
  <c r="H33" i="27"/>
  <c r="F69" i="27"/>
  <c r="C35" i="27"/>
  <c r="F135" i="27"/>
  <c r="H35" i="27"/>
  <c r="F73" i="27"/>
  <c r="D36" i="27"/>
  <c r="F217" i="27"/>
  <c r="K36" i="27"/>
  <c r="F77" i="27"/>
  <c r="E37" i="27"/>
  <c r="F139" i="27"/>
  <c r="F37" i="27"/>
  <c r="F147" i="27"/>
  <c r="H39" i="27"/>
  <c r="F85" i="27"/>
  <c r="D40" i="27"/>
  <c r="F148" i="27"/>
  <c r="F40" i="27"/>
  <c r="F228" i="27"/>
  <c r="J40" i="27"/>
  <c r="F229" i="27"/>
  <c r="K40" i="27"/>
  <c r="F87" i="27"/>
  <c r="C41" i="27"/>
  <c r="F89" i="27"/>
  <c r="E41" i="27"/>
  <c r="F230" i="27"/>
  <c r="I41" i="27"/>
  <c r="F231" i="27"/>
  <c r="J41" i="27"/>
  <c r="F232" i="27"/>
  <c r="K41" i="27"/>
  <c r="F91" i="27"/>
  <c r="D42" i="27"/>
  <c r="F156" i="27"/>
  <c r="H42" i="27"/>
  <c r="F233" i="27"/>
  <c r="I42" i="27"/>
  <c r="F234" i="27"/>
  <c r="J42" i="27"/>
  <c r="F93" i="27"/>
  <c r="C43" i="27"/>
  <c r="F94" i="27"/>
  <c r="D43" i="27"/>
  <c r="F158" i="27"/>
  <c r="G43" i="27"/>
  <c r="F236" i="27"/>
  <c r="I43" i="27"/>
  <c r="F238" i="27"/>
  <c r="K43" i="27"/>
  <c r="F160" i="27"/>
  <c r="F44" i="27"/>
  <c r="F240" i="27"/>
  <c r="J44" i="27"/>
  <c r="F241" i="27"/>
  <c r="K44" i="27"/>
  <c r="F243" i="27"/>
  <c r="J45" i="27"/>
  <c r="F247" i="27"/>
  <c r="K46" i="27"/>
  <c r="F252" i="27"/>
  <c r="J48" i="27"/>
  <c r="F255" i="27"/>
  <c r="J49" i="27"/>
  <c r="F180" i="27"/>
  <c r="H50" i="27"/>
  <c r="F258" i="27"/>
  <c r="J50" i="27"/>
  <c r="F184" i="27"/>
  <c r="F52" i="27"/>
  <c r="F186" i="27"/>
  <c r="H52" i="27"/>
  <c r="F266" i="27"/>
  <c r="I53" i="27"/>
  <c r="F192" i="27"/>
  <c r="H54" i="27"/>
  <c r="F270" i="27"/>
  <c r="J54" i="27"/>
  <c r="F196" i="27"/>
  <c r="F56" i="27"/>
  <c r="F198" i="27"/>
  <c r="H56" i="27"/>
  <c r="F278" i="27"/>
  <c r="I57" i="27"/>
  <c r="F204" i="27"/>
  <c r="H58" i="27"/>
  <c r="F282" i="27"/>
  <c r="J58" i="27"/>
  <c r="G69" i="27"/>
  <c r="C60" i="27"/>
  <c r="G70" i="27"/>
  <c r="D60" i="27"/>
  <c r="G134" i="27"/>
  <c r="G60" i="27"/>
  <c r="G212" i="27"/>
  <c r="I60" i="27"/>
  <c r="G214" i="27"/>
  <c r="K60" i="27"/>
  <c r="G216" i="27"/>
  <c r="J61" i="27"/>
  <c r="G77" i="27"/>
  <c r="E62" i="27"/>
  <c r="G222" i="27"/>
  <c r="J63" i="27"/>
  <c r="G145" i="27"/>
  <c r="F64" i="27"/>
  <c r="C69" i="27"/>
  <c r="C10" i="27"/>
  <c r="D69" i="27"/>
  <c r="C15" i="27"/>
  <c r="E69" i="27"/>
  <c r="C30" i="27"/>
  <c r="C70" i="27"/>
  <c r="D10" i="27"/>
  <c r="D70" i="27"/>
  <c r="D15" i="27"/>
  <c r="E70" i="27"/>
  <c r="D30" i="27"/>
  <c r="F70" i="27"/>
  <c r="D35" i="27"/>
  <c r="C71" i="27"/>
  <c r="E10" i="27"/>
  <c r="F71" i="27"/>
  <c r="E35" i="27"/>
  <c r="G71" i="27"/>
  <c r="E60" i="27"/>
  <c r="C72" i="27"/>
  <c r="C11" i="27"/>
  <c r="D72" i="27"/>
  <c r="C16" i="27"/>
  <c r="E72" i="27"/>
  <c r="C31" i="27"/>
  <c r="F72" i="27"/>
  <c r="C36" i="27"/>
  <c r="G72" i="27"/>
  <c r="C61" i="27"/>
  <c r="C73" i="27"/>
  <c r="D11" i="27"/>
  <c r="D73" i="27"/>
  <c r="D16" i="27"/>
  <c r="E73" i="27"/>
  <c r="D31" i="27"/>
  <c r="G73" i="27"/>
  <c r="D61" i="27"/>
  <c r="D74" i="27"/>
  <c r="E16" i="27"/>
  <c r="E74" i="27"/>
  <c r="E31" i="27"/>
  <c r="F74" i="27"/>
  <c r="E36" i="27"/>
  <c r="G74" i="27"/>
  <c r="E61" i="27"/>
  <c r="C75" i="27"/>
  <c r="C12" i="27"/>
  <c r="D75" i="27"/>
  <c r="C17" i="27"/>
  <c r="F75" i="27"/>
  <c r="C37" i="27"/>
  <c r="G75" i="27"/>
  <c r="C62" i="27"/>
  <c r="C76" i="27"/>
  <c r="D12" i="27"/>
  <c r="D76" i="27"/>
  <c r="D17" i="27"/>
  <c r="E76" i="27"/>
  <c r="D32" i="27"/>
  <c r="F76" i="27"/>
  <c r="D37" i="27"/>
  <c r="G76" i="27"/>
  <c r="D62" i="27"/>
  <c r="C77" i="27"/>
  <c r="E12" i="27"/>
  <c r="D77" i="27"/>
  <c r="E17" i="27"/>
  <c r="E77" i="27"/>
  <c r="E32" i="27"/>
  <c r="D78" i="27"/>
  <c r="C18" i="27"/>
  <c r="E78" i="27"/>
  <c r="C33" i="27"/>
  <c r="F78" i="27"/>
  <c r="C38" i="27"/>
  <c r="G78" i="27"/>
  <c r="C63" i="27"/>
  <c r="C79" i="27"/>
  <c r="D13" i="27"/>
  <c r="D79" i="27"/>
  <c r="D18" i="27"/>
  <c r="E79" i="27"/>
  <c r="D33" i="27"/>
  <c r="F79" i="27"/>
  <c r="D38" i="27"/>
  <c r="G79" i="27"/>
  <c r="D63" i="27"/>
  <c r="C80" i="27"/>
  <c r="E13" i="27"/>
  <c r="D80" i="27"/>
  <c r="E18" i="27"/>
  <c r="E80" i="27"/>
  <c r="E33" i="27"/>
  <c r="F80" i="27"/>
  <c r="E38" i="27"/>
  <c r="G80" i="27"/>
  <c r="E63" i="27"/>
  <c r="F81" i="27"/>
  <c r="C39" i="27"/>
  <c r="D82" i="27"/>
  <c r="D19" i="27"/>
  <c r="F82" i="27"/>
  <c r="D39" i="27"/>
  <c r="D83" i="27"/>
  <c r="E19" i="27"/>
  <c r="F83" i="27"/>
  <c r="E39" i="27"/>
  <c r="D84" i="27"/>
  <c r="C20" i="27"/>
  <c r="F84" i="27"/>
  <c r="C40" i="27"/>
  <c r="D85" i="27"/>
  <c r="D20" i="27"/>
  <c r="D86" i="27"/>
  <c r="E20" i="27"/>
  <c r="F86" i="27"/>
  <c r="E40" i="27"/>
  <c r="D87" i="27"/>
  <c r="C21" i="27"/>
  <c r="D88" i="27"/>
  <c r="D21" i="27"/>
  <c r="F88" i="27"/>
  <c r="D41" i="27"/>
  <c r="D90" i="27"/>
  <c r="C22" i="27"/>
  <c r="F90" i="27"/>
  <c r="C42" i="27"/>
  <c r="D92" i="27"/>
  <c r="E22" i="27"/>
  <c r="F92" i="27"/>
  <c r="E42" i="27"/>
  <c r="F95" i="27"/>
  <c r="E43" i="27"/>
  <c r="F96" i="27"/>
  <c r="C44" i="27"/>
  <c r="F97" i="27"/>
  <c r="D44" i="27"/>
  <c r="F98" i="27"/>
  <c r="E44" i="27"/>
  <c r="F99" i="27"/>
  <c r="F100" i="27"/>
  <c r="F101" i="27"/>
  <c r="F102" i="27"/>
  <c r="F103" i="27"/>
  <c r="F104" i="27"/>
  <c r="F105" i="27"/>
  <c r="F106" i="27"/>
  <c r="F107" i="27"/>
  <c r="F108" i="27"/>
  <c r="F109" i="27"/>
  <c r="F110" i="27"/>
  <c r="F111" i="27"/>
  <c r="F112" i="27"/>
  <c r="F113" i="27"/>
  <c r="F114" i="27"/>
  <c r="F115" i="27"/>
  <c r="F116" i="27"/>
  <c r="F117" i="27"/>
  <c r="F118" i="27"/>
  <c r="F119" i="27"/>
  <c r="F120" i="27"/>
  <c r="F121" i="27"/>
  <c r="F122" i="27"/>
  <c r="F123" i="27"/>
  <c r="F124" i="27"/>
  <c r="F125" i="27"/>
  <c r="F126" i="27"/>
  <c r="F127" i="27"/>
  <c r="F128" i="27"/>
  <c r="C133" i="27"/>
  <c r="F10" i="27"/>
  <c r="D133" i="27"/>
  <c r="F15" i="27"/>
  <c r="E133" i="27"/>
  <c r="F30" i="27"/>
  <c r="F133" i="27"/>
  <c r="F35" i="27"/>
  <c r="G133" i="27"/>
  <c r="F60" i="27"/>
  <c r="D134" i="27"/>
  <c r="G15" i="27"/>
  <c r="F134" i="27"/>
  <c r="G35" i="27"/>
  <c r="C135" i="27"/>
  <c r="H10" i="27"/>
  <c r="D135" i="27"/>
  <c r="H15" i="27"/>
  <c r="E135" i="27"/>
  <c r="H30" i="27"/>
  <c r="G135" i="27"/>
  <c r="H60" i="27"/>
  <c r="D136" i="27"/>
  <c r="F16" i="27"/>
  <c r="F136" i="27"/>
  <c r="F36" i="27"/>
  <c r="G136" i="27"/>
  <c r="F61" i="27"/>
  <c r="C137" i="27"/>
  <c r="G11" i="27"/>
  <c r="D137" i="27"/>
  <c r="G16" i="27"/>
  <c r="E137" i="27"/>
  <c r="G31" i="27"/>
  <c r="F137" i="27"/>
  <c r="G36" i="27"/>
  <c r="G137" i="27"/>
  <c r="G61" i="27"/>
  <c r="C138" i="27"/>
  <c r="H11" i="27"/>
  <c r="D138" i="27"/>
  <c r="H16" i="27"/>
  <c r="E138" i="27"/>
  <c r="H31" i="27"/>
  <c r="F138" i="27"/>
  <c r="H36" i="27"/>
  <c r="G138" i="27"/>
  <c r="H61" i="27"/>
  <c r="C139" i="27"/>
  <c r="F12" i="27"/>
  <c r="D139" i="27"/>
  <c r="F17" i="27"/>
  <c r="E139" i="27"/>
  <c r="F32" i="27"/>
  <c r="G139" i="27"/>
  <c r="F62" i="27"/>
  <c r="C140" i="27"/>
  <c r="G12" i="27"/>
  <c r="D140" i="27"/>
  <c r="G17" i="27"/>
  <c r="F140" i="27"/>
  <c r="G37" i="27"/>
  <c r="G140" i="27"/>
  <c r="G62" i="27"/>
  <c r="C141" i="27"/>
  <c r="H12" i="27"/>
  <c r="D141" i="27"/>
  <c r="H17" i="27"/>
  <c r="E141" i="27"/>
  <c r="H32" i="27"/>
  <c r="F141" i="27"/>
  <c r="H37" i="27"/>
  <c r="G141" i="27"/>
  <c r="H62" i="27"/>
  <c r="C142" i="27"/>
  <c r="F13" i="27"/>
  <c r="D142" i="27"/>
  <c r="F18" i="27"/>
  <c r="E142" i="27"/>
  <c r="F33" i="27"/>
  <c r="F142" i="27"/>
  <c r="F38" i="27"/>
  <c r="G142" i="27"/>
  <c r="F63" i="27"/>
  <c r="C143" i="27"/>
  <c r="G13" i="27"/>
  <c r="D143" i="27"/>
  <c r="G18" i="27"/>
  <c r="E143" i="27"/>
  <c r="G33" i="27"/>
  <c r="F143" i="27"/>
  <c r="G38" i="27"/>
  <c r="G143" i="27"/>
  <c r="G63" i="27"/>
  <c r="D144" i="27"/>
  <c r="H18" i="27"/>
  <c r="F144" i="27"/>
  <c r="H38" i="27"/>
  <c r="G144" i="27"/>
  <c r="H63" i="27"/>
  <c r="C145" i="27"/>
  <c r="F14" i="27"/>
  <c r="D145" i="27"/>
  <c r="F19" i="27"/>
  <c r="E145" i="27"/>
  <c r="F34" i="27"/>
  <c r="F145" i="27"/>
  <c r="F39" i="27"/>
  <c r="C146" i="27"/>
  <c r="G14" i="27"/>
  <c r="D146" i="27"/>
  <c r="G19" i="27"/>
  <c r="E146" i="27"/>
  <c r="G34" i="27"/>
  <c r="F146" i="27"/>
  <c r="G39" i="27"/>
  <c r="G146" i="27"/>
  <c r="G64" i="27"/>
  <c r="D147" i="27"/>
  <c r="H19" i="27"/>
  <c r="E147" i="27"/>
  <c r="H34" i="27"/>
  <c r="G147" i="27"/>
  <c r="H64" i="27"/>
  <c r="D148" i="27"/>
  <c r="F20" i="27"/>
  <c r="F149" i="27"/>
  <c r="G40" i="27"/>
  <c r="D150" i="27"/>
  <c r="H20" i="27"/>
  <c r="F150" i="27"/>
  <c r="H40" i="27"/>
  <c r="D151" i="27"/>
  <c r="F21" i="27"/>
  <c r="F151" i="27"/>
  <c r="F41" i="27"/>
  <c r="F152" i="27"/>
  <c r="G41" i="27"/>
  <c r="D153" i="27"/>
  <c r="H21" i="27"/>
  <c r="F153" i="27"/>
  <c r="H41" i="27"/>
  <c r="F154" i="27"/>
  <c r="F42" i="27"/>
  <c r="D155" i="27"/>
  <c r="G22" i="27"/>
  <c r="F155" i="27"/>
  <c r="G42" i="27"/>
  <c r="D156" i="27"/>
  <c r="H22" i="27"/>
  <c r="F157" i="27"/>
  <c r="F43" i="27"/>
  <c r="D158" i="27"/>
  <c r="G23" i="27"/>
  <c r="D159" i="27"/>
  <c r="H23" i="27"/>
  <c r="F159" i="27"/>
  <c r="H43" i="27"/>
  <c r="D161" i="27"/>
  <c r="G24" i="27"/>
  <c r="F161" i="27"/>
  <c r="G44" i="27"/>
  <c r="F162" i="27"/>
  <c r="H44" i="27"/>
  <c r="F163" i="27"/>
  <c r="F45" i="27"/>
  <c r="D164" i="27"/>
  <c r="G25" i="27"/>
  <c r="F164" i="27"/>
  <c r="G45" i="27"/>
  <c r="F165" i="27"/>
  <c r="H45" i="27"/>
  <c r="F166" i="27"/>
  <c r="F46" i="27"/>
  <c r="D167" i="27"/>
  <c r="G26" i="27"/>
  <c r="F167" i="27"/>
  <c r="G46" i="27"/>
  <c r="F168" i="27"/>
  <c r="H46" i="27"/>
  <c r="F169" i="27"/>
  <c r="F47" i="27"/>
  <c r="D170" i="27"/>
  <c r="G27" i="27"/>
  <c r="F170" i="27"/>
  <c r="G47" i="27"/>
  <c r="F171" i="27"/>
  <c r="H47" i="27"/>
  <c r="F172" i="27"/>
  <c r="F48" i="27"/>
  <c r="D173" i="27"/>
  <c r="G28" i="27"/>
  <c r="F173" i="27"/>
  <c r="G48" i="27"/>
  <c r="F174" i="27"/>
  <c r="H48" i="27"/>
  <c r="F175" i="27"/>
  <c r="F49" i="27"/>
  <c r="D176" i="27"/>
  <c r="G29" i="27"/>
  <c r="F176" i="27"/>
  <c r="G49" i="27"/>
  <c r="F177" i="27"/>
  <c r="H49" i="27"/>
  <c r="F178" i="27"/>
  <c r="F50" i="27"/>
  <c r="F179" i="27"/>
  <c r="G50" i="27"/>
  <c r="F181" i="27"/>
  <c r="F51" i="27"/>
  <c r="F182" i="27"/>
  <c r="G51" i="27"/>
  <c r="F183" i="27"/>
  <c r="H51" i="27"/>
  <c r="F185" i="27"/>
  <c r="G52" i="27"/>
  <c r="F187" i="27"/>
  <c r="F53" i="27"/>
  <c r="F188" i="27"/>
  <c r="G53" i="27"/>
  <c r="F189" i="27"/>
  <c r="H53" i="27"/>
  <c r="F190" i="27"/>
  <c r="F54" i="27"/>
  <c r="F191" i="27"/>
  <c r="G54" i="27"/>
  <c r="F193" i="27"/>
  <c r="F55" i="27"/>
  <c r="F194" i="27"/>
  <c r="G55" i="27"/>
  <c r="F195" i="27"/>
  <c r="H55" i="27"/>
  <c r="F197" i="27"/>
  <c r="G56" i="27"/>
  <c r="F199" i="27"/>
  <c r="F57" i="27"/>
  <c r="F200" i="27"/>
  <c r="G57" i="27"/>
  <c r="F201" i="27"/>
  <c r="H57" i="27"/>
  <c r="F202" i="27"/>
  <c r="F58" i="27"/>
  <c r="F203" i="27"/>
  <c r="G58" i="27"/>
  <c r="F205" i="27"/>
  <c r="F59" i="27"/>
  <c r="F206" i="27"/>
  <c r="G59" i="27"/>
  <c r="F207" i="27"/>
  <c r="H59" i="27"/>
  <c r="C212" i="27"/>
  <c r="I10" i="27"/>
  <c r="D212" i="27"/>
  <c r="I15" i="27"/>
  <c r="F212" i="27"/>
  <c r="I35" i="27"/>
  <c r="C213" i="27"/>
  <c r="J10" i="27"/>
  <c r="D213" i="27"/>
  <c r="J15" i="27"/>
  <c r="E213" i="27"/>
  <c r="J30" i="27"/>
  <c r="F213" i="27"/>
  <c r="J35" i="27"/>
  <c r="G213" i="27"/>
  <c r="J60" i="27"/>
  <c r="C214" i="27"/>
  <c r="K10" i="27"/>
  <c r="F214" i="27"/>
  <c r="K35" i="27"/>
  <c r="C215" i="27"/>
  <c r="I11" i="27"/>
  <c r="D215" i="27"/>
  <c r="I16" i="27"/>
  <c r="E215" i="27"/>
  <c r="I31" i="27"/>
  <c r="F215" i="27"/>
  <c r="I36" i="27"/>
  <c r="G215" i="27"/>
  <c r="I61" i="27"/>
  <c r="C216" i="27"/>
  <c r="J11" i="27"/>
  <c r="D216" i="27"/>
  <c r="J16" i="27"/>
  <c r="E216" i="27"/>
  <c r="J31" i="27"/>
  <c r="F216" i="27"/>
  <c r="J36" i="27"/>
  <c r="C217" i="27"/>
  <c r="K11" i="27"/>
  <c r="D217" i="27"/>
  <c r="K16" i="27"/>
  <c r="E217" i="27"/>
  <c r="K31" i="27"/>
  <c r="G217" i="27"/>
  <c r="K61" i="27"/>
  <c r="C218" i="27"/>
  <c r="I12" i="27"/>
  <c r="D218" i="27"/>
  <c r="I17" i="27"/>
  <c r="F218" i="27"/>
  <c r="I37" i="27"/>
  <c r="G218" i="27"/>
  <c r="I62" i="27"/>
  <c r="C219" i="27"/>
  <c r="J12" i="27"/>
  <c r="D219" i="27"/>
  <c r="J17" i="27"/>
  <c r="E219" i="27"/>
  <c r="J32" i="27"/>
  <c r="F219" i="27"/>
  <c r="J37" i="27"/>
  <c r="G219" i="27"/>
  <c r="J62" i="27"/>
  <c r="C220" i="27"/>
  <c r="K12" i="27"/>
  <c r="D220" i="27"/>
  <c r="K17" i="27"/>
  <c r="E220" i="27"/>
  <c r="K32" i="27"/>
  <c r="F220" i="27"/>
  <c r="K37" i="27"/>
  <c r="G220" i="27"/>
  <c r="K62" i="27"/>
  <c r="C221" i="27"/>
  <c r="I13" i="27"/>
  <c r="D221" i="27"/>
  <c r="I18" i="27"/>
  <c r="E221" i="27"/>
  <c r="I33" i="27"/>
  <c r="F221" i="27"/>
  <c r="I38" i="27"/>
  <c r="G221" i="27"/>
  <c r="I63" i="27"/>
  <c r="C222" i="27"/>
  <c r="J13" i="27"/>
  <c r="D222" i="27"/>
  <c r="J18" i="27"/>
  <c r="E222" i="27"/>
  <c r="J33" i="27"/>
  <c r="F222" i="27"/>
  <c r="J38" i="27"/>
  <c r="C223" i="27"/>
  <c r="K13" i="27"/>
  <c r="D223" i="27"/>
  <c r="K18" i="27"/>
  <c r="E223" i="27"/>
  <c r="K33" i="27"/>
  <c r="F223" i="27"/>
  <c r="K38" i="27"/>
  <c r="G223" i="27"/>
  <c r="K63" i="27"/>
  <c r="D224" i="27"/>
  <c r="I19" i="27"/>
  <c r="E224" i="27"/>
  <c r="I34" i="27"/>
  <c r="F224" i="27"/>
  <c r="I39" i="27"/>
  <c r="G224" i="27"/>
  <c r="I64" i="27"/>
  <c r="C225" i="27"/>
  <c r="J14" i="27"/>
  <c r="D225" i="27"/>
  <c r="J19" i="27"/>
  <c r="E225" i="27"/>
  <c r="J34" i="27"/>
  <c r="F225" i="27"/>
  <c r="J39" i="27"/>
  <c r="G225" i="27"/>
  <c r="J64" i="27"/>
  <c r="C226" i="27"/>
  <c r="K14" i="27"/>
  <c r="E226" i="27"/>
  <c r="K34" i="27"/>
  <c r="F226" i="27"/>
  <c r="K39" i="27"/>
  <c r="G226" i="27"/>
  <c r="K64" i="27"/>
  <c r="D227" i="27"/>
  <c r="I20" i="27"/>
  <c r="F227" i="27"/>
  <c r="I40" i="27"/>
  <c r="D228" i="27"/>
  <c r="J20" i="27"/>
  <c r="D229" i="27"/>
  <c r="K20" i="27"/>
  <c r="D230" i="27"/>
  <c r="I21" i="27"/>
  <c r="D231" i="27"/>
  <c r="J21" i="27"/>
  <c r="D232" i="27"/>
  <c r="K21" i="27"/>
  <c r="D233" i="27"/>
  <c r="I22" i="27"/>
  <c r="D234" i="27"/>
  <c r="J22" i="27"/>
  <c r="D235" i="27"/>
  <c r="K22" i="27"/>
  <c r="F235" i="27"/>
  <c r="K42" i="27"/>
  <c r="D236" i="27"/>
  <c r="I23" i="27"/>
  <c r="F237" i="27"/>
  <c r="J43" i="27"/>
  <c r="D238" i="27"/>
  <c r="K23" i="27"/>
  <c r="D239" i="27"/>
  <c r="I24" i="27"/>
  <c r="F239" i="27"/>
  <c r="I44" i="27"/>
  <c r="D240" i="27"/>
  <c r="J24" i="27"/>
  <c r="D241" i="27"/>
  <c r="K24" i="27"/>
  <c r="D242" i="27"/>
  <c r="I25" i="27"/>
  <c r="F242" i="27"/>
  <c r="I45" i="27"/>
  <c r="D244" i="27"/>
  <c r="K25" i="27"/>
  <c r="F244" i="27"/>
  <c r="K45" i="27"/>
  <c r="D245" i="27"/>
  <c r="I26" i="27"/>
  <c r="F245" i="27"/>
  <c r="I46" i="27"/>
  <c r="D246" i="27"/>
  <c r="J26" i="27"/>
  <c r="F246" i="27"/>
  <c r="J46" i="27"/>
  <c r="D247" i="27"/>
  <c r="K26" i="27"/>
  <c r="D248" i="27"/>
  <c r="I27" i="27"/>
  <c r="F248" i="27"/>
  <c r="I47" i="27"/>
  <c r="F249" i="27"/>
  <c r="J47" i="27"/>
  <c r="D250" i="27"/>
  <c r="K27" i="27"/>
  <c r="F250" i="27"/>
  <c r="K47" i="27"/>
  <c r="D251" i="27"/>
  <c r="I28" i="27"/>
  <c r="F251" i="27"/>
  <c r="I48" i="27"/>
  <c r="D252" i="27"/>
  <c r="J28" i="27"/>
  <c r="D253" i="27"/>
  <c r="K28" i="27"/>
  <c r="F253" i="27"/>
  <c r="K48" i="27"/>
  <c r="D254" i="27"/>
  <c r="I29" i="27"/>
  <c r="F254" i="27"/>
  <c r="I49" i="27"/>
  <c r="D256" i="27"/>
  <c r="K29" i="27"/>
  <c r="F256" i="27"/>
  <c r="K49" i="27"/>
  <c r="F257" i="27"/>
  <c r="I50" i="27"/>
  <c r="F259" i="27"/>
  <c r="K50" i="27"/>
  <c r="F260" i="27"/>
  <c r="I51" i="27"/>
  <c r="F261" i="27"/>
  <c r="J51" i="27"/>
  <c r="F262" i="27"/>
  <c r="K51" i="27"/>
  <c r="F263" i="27"/>
  <c r="I52" i="27"/>
  <c r="F264" i="27"/>
  <c r="J52" i="27"/>
  <c r="F265" i="27"/>
  <c r="K52" i="27"/>
  <c r="F267" i="27"/>
  <c r="J53" i="27"/>
  <c r="F268" i="27"/>
  <c r="K53" i="27"/>
  <c r="F269" i="27"/>
  <c r="I54" i="27"/>
  <c r="F271" i="27"/>
  <c r="K54" i="27"/>
  <c r="F272" i="27"/>
  <c r="I55" i="27"/>
  <c r="F273" i="27"/>
  <c r="J55" i="27"/>
  <c r="F274" i="27"/>
  <c r="K55" i="27"/>
  <c r="F275" i="27"/>
  <c r="I56" i="27"/>
  <c r="F276" i="27"/>
  <c r="J56" i="27"/>
  <c r="F277" i="27"/>
  <c r="K56" i="27"/>
  <c r="F279" i="27"/>
  <c r="J57" i="27"/>
  <c r="F280" i="27"/>
  <c r="K57" i="27"/>
  <c r="F281" i="27"/>
  <c r="I58" i="27"/>
  <c r="F283" i="27"/>
  <c r="K58" i="27"/>
  <c r="F284" i="27"/>
  <c r="I59" i="27"/>
  <c r="F285" i="27"/>
  <c r="J59" i="27"/>
  <c r="F286" i="27"/>
  <c r="K59" i="27"/>
  <c r="B287" i="27"/>
  <c r="L10" i="27"/>
  <c r="D2" i="26"/>
  <c r="D4" i="26"/>
  <c r="D5" i="26"/>
  <c r="D6" i="26"/>
  <c r="F6" i="26"/>
  <c r="C133" i="26"/>
  <c r="F10" i="26"/>
  <c r="C139" i="26"/>
  <c r="F12" i="26"/>
  <c r="C146" i="26"/>
  <c r="G14" i="26"/>
  <c r="C226" i="26"/>
  <c r="K14" i="26"/>
  <c r="D213" i="26"/>
  <c r="J15" i="26"/>
  <c r="D214" i="26"/>
  <c r="K15" i="26"/>
  <c r="D72" i="26"/>
  <c r="C16" i="26"/>
  <c r="D81" i="26"/>
  <c r="C19" i="26"/>
  <c r="D82" i="26"/>
  <c r="D19" i="26"/>
  <c r="D145" i="26"/>
  <c r="F19" i="26"/>
  <c r="D225" i="26"/>
  <c r="J19" i="26"/>
  <c r="D226" i="26"/>
  <c r="K19" i="26"/>
  <c r="D227" i="26"/>
  <c r="I20" i="26"/>
  <c r="D233" i="26"/>
  <c r="I22" i="26"/>
  <c r="D235" i="26"/>
  <c r="K22" i="26"/>
  <c r="D161" i="26"/>
  <c r="G24" i="26"/>
  <c r="D239" i="26"/>
  <c r="I24" i="26"/>
  <c r="D241" i="26"/>
  <c r="K24" i="26"/>
  <c r="D242" i="26"/>
  <c r="I25" i="26"/>
  <c r="D243" i="26"/>
  <c r="J25" i="26"/>
  <c r="D244" i="26"/>
  <c r="K25" i="26"/>
  <c r="D245" i="26"/>
  <c r="I26" i="26"/>
  <c r="D247" i="26"/>
  <c r="K26" i="26"/>
  <c r="D248" i="26"/>
  <c r="I27" i="26"/>
  <c r="D249" i="26"/>
  <c r="J27" i="26"/>
  <c r="D250" i="26"/>
  <c r="K27" i="26"/>
  <c r="D173" i="26"/>
  <c r="G28" i="26"/>
  <c r="D251" i="26"/>
  <c r="I28" i="26"/>
  <c r="D253" i="26"/>
  <c r="K28" i="26"/>
  <c r="D254" i="26"/>
  <c r="I29" i="26"/>
  <c r="D255" i="26"/>
  <c r="J29" i="26"/>
  <c r="D256" i="26"/>
  <c r="K29" i="26"/>
  <c r="E70" i="26"/>
  <c r="D30" i="26"/>
  <c r="E71" i="26"/>
  <c r="E30" i="26"/>
  <c r="E133" i="26"/>
  <c r="F30" i="26"/>
  <c r="E135" i="26"/>
  <c r="H30" i="26"/>
  <c r="E213" i="26"/>
  <c r="J30" i="26"/>
  <c r="E137" i="26"/>
  <c r="G31" i="26"/>
  <c r="E141" i="26"/>
  <c r="H32" i="26"/>
  <c r="F133" i="26"/>
  <c r="F35" i="26"/>
  <c r="F216" i="26"/>
  <c r="J36" i="26"/>
  <c r="F141" i="26"/>
  <c r="H37" i="26"/>
  <c r="F223" i="26"/>
  <c r="K38" i="26"/>
  <c r="F145" i="26"/>
  <c r="F39" i="26"/>
  <c r="F146" i="26"/>
  <c r="G39" i="26"/>
  <c r="F86" i="26"/>
  <c r="E40" i="26"/>
  <c r="F148" i="26"/>
  <c r="F40" i="26"/>
  <c r="F149" i="26"/>
  <c r="G40" i="26"/>
  <c r="F88" i="26"/>
  <c r="D41" i="26"/>
  <c r="F151" i="26"/>
  <c r="F41" i="26"/>
  <c r="F153" i="26"/>
  <c r="H41" i="26"/>
  <c r="F90" i="26"/>
  <c r="C42" i="26"/>
  <c r="F155" i="26"/>
  <c r="G42" i="26"/>
  <c r="F156" i="26"/>
  <c r="H42" i="26"/>
  <c r="F93" i="26"/>
  <c r="C43" i="26"/>
  <c r="F157" i="26"/>
  <c r="F43" i="26"/>
  <c r="F158" i="26"/>
  <c r="G43" i="26"/>
  <c r="F159" i="26"/>
  <c r="H43" i="26"/>
  <c r="F160" i="26"/>
  <c r="F44" i="26"/>
  <c r="F161" i="26"/>
  <c r="G44" i="26"/>
  <c r="F164" i="26"/>
  <c r="G45" i="26"/>
  <c r="F167" i="26"/>
  <c r="G46" i="26"/>
  <c r="F170" i="26"/>
  <c r="G47" i="26"/>
  <c r="F173" i="26"/>
  <c r="G48" i="26"/>
  <c r="F257" i="26"/>
  <c r="I50" i="26"/>
  <c r="F265" i="26"/>
  <c r="K52" i="26"/>
  <c r="F269" i="26"/>
  <c r="I54" i="26"/>
  <c r="F197" i="26"/>
  <c r="G56" i="26"/>
  <c r="F277" i="26"/>
  <c r="K56" i="26"/>
  <c r="F281" i="26"/>
  <c r="I58" i="26"/>
  <c r="G69" i="26"/>
  <c r="C60" i="26"/>
  <c r="G133" i="26"/>
  <c r="F60" i="26"/>
  <c r="G135" i="26"/>
  <c r="H60" i="26"/>
  <c r="G213" i="26"/>
  <c r="J60" i="26"/>
  <c r="G137" i="26"/>
  <c r="G61" i="26"/>
  <c r="G141" i="26"/>
  <c r="H62" i="26"/>
  <c r="G219" i="26"/>
  <c r="J62" i="26"/>
  <c r="C69" i="26"/>
  <c r="C10" i="26"/>
  <c r="D69" i="26"/>
  <c r="C15" i="26"/>
  <c r="E69" i="26"/>
  <c r="C30" i="26"/>
  <c r="F69" i="26"/>
  <c r="C35" i="26"/>
  <c r="C70" i="26"/>
  <c r="D10" i="26"/>
  <c r="D70" i="26"/>
  <c r="D15" i="26"/>
  <c r="F70" i="26"/>
  <c r="D35" i="26"/>
  <c r="G70" i="26"/>
  <c r="D60" i="26"/>
  <c r="C71" i="26"/>
  <c r="E10" i="26"/>
  <c r="D71" i="26"/>
  <c r="E15" i="26"/>
  <c r="F71" i="26"/>
  <c r="E35" i="26"/>
  <c r="G71" i="26"/>
  <c r="E60" i="26"/>
  <c r="C72" i="26"/>
  <c r="C11" i="26"/>
  <c r="E72" i="26"/>
  <c r="C31" i="26" s="1"/>
  <c r="F72" i="26"/>
  <c r="C36" i="26"/>
  <c r="G72" i="26"/>
  <c r="C61" i="26"/>
  <c r="C73" i="26"/>
  <c r="D11" i="26"/>
  <c r="D73" i="26"/>
  <c r="D16" i="26"/>
  <c r="E73" i="26"/>
  <c r="D31" i="26" s="1"/>
  <c r="F73" i="26"/>
  <c r="D36" i="26"/>
  <c r="G73" i="26"/>
  <c r="D61" i="26"/>
  <c r="C74" i="26"/>
  <c r="E11" i="26"/>
  <c r="D74" i="26"/>
  <c r="E16" i="26"/>
  <c r="E74" i="26"/>
  <c r="E31" i="26" s="1"/>
  <c r="F74" i="26"/>
  <c r="E36" i="26"/>
  <c r="G74" i="26"/>
  <c r="E61" i="26"/>
  <c r="C75" i="26"/>
  <c r="C12" i="26"/>
  <c r="D75" i="26"/>
  <c r="C17" i="26"/>
  <c r="E75" i="26"/>
  <c r="C32" i="26" s="1"/>
  <c r="F75" i="26"/>
  <c r="C37" i="26"/>
  <c r="G75" i="26"/>
  <c r="C62" i="26"/>
  <c r="C76" i="26"/>
  <c r="D12" i="26"/>
  <c r="D76" i="26"/>
  <c r="D17" i="26"/>
  <c r="E76" i="26"/>
  <c r="D32" i="26" s="1"/>
  <c r="F76" i="26"/>
  <c r="D37" i="26"/>
  <c r="G76" i="26"/>
  <c r="D62" i="26"/>
  <c r="C77" i="26"/>
  <c r="E12" i="26"/>
  <c r="D77" i="26"/>
  <c r="E17" i="26"/>
  <c r="E77" i="26"/>
  <c r="E32" i="26" s="1"/>
  <c r="F77" i="26"/>
  <c r="E37" i="26"/>
  <c r="G77" i="26"/>
  <c r="E62" i="26"/>
  <c r="C78" i="26"/>
  <c r="C13" i="26"/>
  <c r="D78" i="26"/>
  <c r="C18" i="26"/>
  <c r="E78" i="26"/>
  <c r="C33" i="26" s="1"/>
  <c r="F78" i="26"/>
  <c r="C38" i="26"/>
  <c r="G78" i="26"/>
  <c r="C63" i="26"/>
  <c r="C79" i="26"/>
  <c r="D13" i="26"/>
  <c r="D79" i="26"/>
  <c r="D18" i="26"/>
  <c r="E79" i="26"/>
  <c r="D33" i="26" s="1"/>
  <c r="F79" i="26"/>
  <c r="D38" i="26"/>
  <c r="G79" i="26"/>
  <c r="D63" i="26"/>
  <c r="C80" i="26"/>
  <c r="E13" i="26"/>
  <c r="D80" i="26"/>
  <c r="E18" i="26"/>
  <c r="E80" i="26"/>
  <c r="E33" i="26" s="1"/>
  <c r="F80" i="26"/>
  <c r="E38" i="26"/>
  <c r="G80" i="26"/>
  <c r="E63" i="26"/>
  <c r="F81" i="26"/>
  <c r="C39" i="26"/>
  <c r="F82" i="26"/>
  <c r="D39" i="26"/>
  <c r="D83" i="26"/>
  <c r="E19" i="26"/>
  <c r="F83" i="26"/>
  <c r="E39" i="26"/>
  <c r="D84" i="26"/>
  <c r="C20" i="26"/>
  <c r="F84" i="26"/>
  <c r="C40" i="26"/>
  <c r="D85" i="26"/>
  <c r="D20" i="26"/>
  <c r="F85" i="26"/>
  <c r="D40" i="26"/>
  <c r="D86" i="26"/>
  <c r="E20" i="26"/>
  <c r="D87" i="26"/>
  <c r="C21" i="26"/>
  <c r="F87" i="26"/>
  <c r="C41" i="26"/>
  <c r="D88" i="26"/>
  <c r="D21" i="26"/>
  <c r="D89" i="26"/>
  <c r="E21" i="26"/>
  <c r="F89" i="26"/>
  <c r="E41" i="26"/>
  <c r="D90" i="26"/>
  <c r="C22" i="26"/>
  <c r="D91" i="26"/>
  <c r="D22" i="26"/>
  <c r="F91" i="26"/>
  <c r="D42" i="26"/>
  <c r="D92" i="26"/>
  <c r="E22" i="26"/>
  <c r="F92" i="26"/>
  <c r="E42" i="26"/>
  <c r="F94" i="26"/>
  <c r="D43" i="26"/>
  <c r="F95" i="26"/>
  <c r="E43" i="26"/>
  <c r="F96" i="26"/>
  <c r="C44" i="26"/>
  <c r="F97" i="26"/>
  <c r="D44" i="26"/>
  <c r="F98" i="26"/>
  <c r="E44" i="26"/>
  <c r="F99" i="26"/>
  <c r="F100" i="26"/>
  <c r="F101" i="26"/>
  <c r="F102" i="26"/>
  <c r="F103" i="26"/>
  <c r="F104" i="26"/>
  <c r="F105" i="26"/>
  <c r="F106" i="26"/>
  <c r="F107" i="26"/>
  <c r="F108" i="26"/>
  <c r="F109" i="26"/>
  <c r="F110" i="26"/>
  <c r="F111" i="26"/>
  <c r="F112" i="26"/>
  <c r="F113" i="26"/>
  <c r="F114" i="26"/>
  <c r="F115" i="26"/>
  <c r="F116" i="26"/>
  <c r="F117" i="26"/>
  <c r="F118" i="26"/>
  <c r="F119" i="26"/>
  <c r="F120" i="26"/>
  <c r="F121" i="26"/>
  <c r="F122" i="26"/>
  <c r="F123" i="26"/>
  <c r="F124" i="26"/>
  <c r="F125" i="26"/>
  <c r="F126" i="26"/>
  <c r="F127" i="26"/>
  <c r="F128" i="26"/>
  <c r="D133" i="26"/>
  <c r="F15" i="26"/>
  <c r="C134" i="26"/>
  <c r="G10" i="26"/>
  <c r="D134" i="26"/>
  <c r="G15" i="26"/>
  <c r="E134" i="26"/>
  <c r="G30" i="26"/>
  <c r="F134" i="26"/>
  <c r="G35" i="26"/>
  <c r="G134" i="26"/>
  <c r="G60" i="26"/>
  <c r="C135" i="26"/>
  <c r="H10" i="26"/>
  <c r="D135" i="26"/>
  <c r="H15" i="26"/>
  <c r="F135" i="26"/>
  <c r="H35" i="26"/>
  <c r="C136" i="26"/>
  <c r="F11" i="26"/>
  <c r="D136" i="26"/>
  <c r="F16" i="26"/>
  <c r="E136" i="26"/>
  <c r="F31" i="26"/>
  <c r="F136" i="26"/>
  <c r="F36" i="26"/>
  <c r="G136" i="26"/>
  <c r="F61" i="26"/>
  <c r="C137" i="26"/>
  <c r="G11" i="26"/>
  <c r="D137" i="26"/>
  <c r="G16" i="26"/>
  <c r="F137" i="26"/>
  <c r="G36" i="26"/>
  <c r="C138" i="26"/>
  <c r="H11" i="26"/>
  <c r="D138" i="26"/>
  <c r="H16" i="26"/>
  <c r="E138" i="26"/>
  <c r="H31" i="26"/>
  <c r="F138" i="26"/>
  <c r="H36" i="26"/>
  <c r="G138" i="26"/>
  <c r="H61" i="26"/>
  <c r="D139" i="26"/>
  <c r="F17" i="26"/>
  <c r="E139" i="26"/>
  <c r="F32" i="26"/>
  <c r="F139" i="26"/>
  <c r="F37" i="26"/>
  <c r="G139" i="26"/>
  <c r="F62" i="26"/>
  <c r="C140" i="26"/>
  <c r="G12" i="26"/>
  <c r="D140" i="26"/>
  <c r="G17" i="26"/>
  <c r="E140" i="26"/>
  <c r="G32" i="26"/>
  <c r="F140" i="26"/>
  <c r="G37" i="26"/>
  <c r="G140" i="26"/>
  <c r="G62" i="26"/>
  <c r="C141" i="26"/>
  <c r="H12" i="26"/>
  <c r="D141" i="26"/>
  <c r="H17" i="26"/>
  <c r="C142" i="26"/>
  <c r="F13" i="26"/>
  <c r="D142" i="26"/>
  <c r="F18" i="26"/>
  <c r="E142" i="26"/>
  <c r="F33" i="26"/>
  <c r="F142" i="26"/>
  <c r="F38" i="26"/>
  <c r="G142" i="26"/>
  <c r="F63" i="26"/>
  <c r="C143" i="26"/>
  <c r="G13" i="26"/>
  <c r="D143" i="26"/>
  <c r="G18" i="26"/>
  <c r="E143" i="26"/>
  <c r="G33" i="26"/>
  <c r="F143" i="26"/>
  <c r="G38" i="26"/>
  <c r="G143" i="26"/>
  <c r="G63" i="26"/>
  <c r="C144" i="26"/>
  <c r="H13" i="26"/>
  <c r="D144" i="26"/>
  <c r="H18" i="26"/>
  <c r="E144" i="26"/>
  <c r="H33" i="26"/>
  <c r="F144" i="26"/>
  <c r="H38" i="26"/>
  <c r="G144" i="26"/>
  <c r="H63" i="26"/>
  <c r="C145" i="26"/>
  <c r="F14" i="26"/>
  <c r="E145" i="26"/>
  <c r="F34" i="26"/>
  <c r="G145" i="26"/>
  <c r="F64" i="26"/>
  <c r="D146" i="26"/>
  <c r="G19" i="26"/>
  <c r="E146" i="26"/>
  <c r="G34" i="26"/>
  <c r="G146" i="26"/>
  <c r="G64" i="26"/>
  <c r="C147" i="26"/>
  <c r="H14" i="26"/>
  <c r="D147" i="26"/>
  <c r="H19" i="26"/>
  <c r="E147" i="26"/>
  <c r="H34" i="26"/>
  <c r="F147" i="26"/>
  <c r="H39" i="26"/>
  <c r="G147" i="26"/>
  <c r="H64" i="26"/>
  <c r="D148" i="26"/>
  <c r="F20" i="26"/>
  <c r="D149" i="26"/>
  <c r="G20" i="26"/>
  <c r="D150" i="26"/>
  <c r="H20" i="26"/>
  <c r="F150" i="26"/>
  <c r="H40" i="26"/>
  <c r="D151" i="26"/>
  <c r="F21" i="26"/>
  <c r="D152" i="26"/>
  <c r="G21" i="26"/>
  <c r="F152" i="26"/>
  <c r="G41" i="26"/>
  <c r="D153" i="26"/>
  <c r="H21" i="26"/>
  <c r="D154" i="26"/>
  <c r="F22" i="26"/>
  <c r="F154" i="26"/>
  <c r="F42" i="26"/>
  <c r="D155" i="26"/>
  <c r="G22" i="26"/>
  <c r="D156" i="26"/>
  <c r="H22" i="26"/>
  <c r="D157" i="26"/>
  <c r="F23" i="26"/>
  <c r="D158" i="26"/>
  <c r="G23" i="26"/>
  <c r="D159" i="26"/>
  <c r="H23" i="26"/>
  <c r="D160" i="26"/>
  <c r="F24" i="26"/>
  <c r="D162" i="26"/>
  <c r="H24" i="26"/>
  <c r="F162" i="26"/>
  <c r="H44" i="26"/>
  <c r="D163" i="26"/>
  <c r="F25" i="26"/>
  <c r="F163" i="26"/>
  <c r="F45" i="26"/>
  <c r="D164" i="26"/>
  <c r="G25" i="26"/>
  <c r="D165" i="26"/>
  <c r="H25" i="26"/>
  <c r="F165" i="26"/>
  <c r="H45" i="26"/>
  <c r="D166" i="26"/>
  <c r="F26" i="26"/>
  <c r="F166" i="26"/>
  <c r="F46" i="26"/>
  <c r="D167" i="26"/>
  <c r="G26" i="26"/>
  <c r="D168" i="26"/>
  <c r="H26" i="26"/>
  <c r="F168" i="26"/>
  <c r="H46" i="26"/>
  <c r="D169" i="26"/>
  <c r="F27" i="26"/>
  <c r="F169" i="26"/>
  <c r="F47" i="26"/>
  <c r="D170" i="26"/>
  <c r="G27" i="26"/>
  <c r="D171" i="26"/>
  <c r="H27" i="26"/>
  <c r="F171" i="26"/>
  <c r="H47" i="26"/>
  <c r="D172" i="26"/>
  <c r="F28" i="26"/>
  <c r="F172" i="26"/>
  <c r="F48" i="26"/>
  <c r="D174" i="26"/>
  <c r="H28" i="26"/>
  <c r="F174" i="26"/>
  <c r="H48" i="26"/>
  <c r="D175" i="26"/>
  <c r="F29" i="26"/>
  <c r="F175" i="26"/>
  <c r="F49" i="26"/>
  <c r="D176" i="26"/>
  <c r="G29" i="26"/>
  <c r="F176" i="26"/>
  <c r="G49" i="26"/>
  <c r="D177" i="26"/>
  <c r="H29" i="26"/>
  <c r="F177" i="26"/>
  <c r="H49" i="26"/>
  <c r="F178" i="26"/>
  <c r="F50" i="26"/>
  <c r="F179" i="26"/>
  <c r="G50" i="26"/>
  <c r="F180" i="26"/>
  <c r="H50" i="26"/>
  <c r="F181" i="26"/>
  <c r="F51" i="26"/>
  <c r="F182" i="26"/>
  <c r="G51" i="26"/>
  <c r="F183" i="26"/>
  <c r="H51" i="26"/>
  <c r="F184" i="26"/>
  <c r="F52" i="26"/>
  <c r="F185" i="26"/>
  <c r="G52" i="26"/>
  <c r="F186" i="26"/>
  <c r="H52" i="26"/>
  <c r="F187" i="26"/>
  <c r="F53" i="26"/>
  <c r="F188" i="26"/>
  <c r="G53" i="26"/>
  <c r="F189" i="26"/>
  <c r="H53" i="26"/>
  <c r="F190" i="26"/>
  <c r="F54" i="26"/>
  <c r="F191" i="26"/>
  <c r="G54" i="26"/>
  <c r="F192" i="26"/>
  <c r="H54" i="26"/>
  <c r="F193" i="26"/>
  <c r="F55" i="26"/>
  <c r="F194" i="26"/>
  <c r="G55" i="26"/>
  <c r="F195" i="26"/>
  <c r="H55" i="26"/>
  <c r="F196" i="26"/>
  <c r="F56" i="26"/>
  <c r="F198" i="26"/>
  <c r="H56" i="26"/>
  <c r="F199" i="26"/>
  <c r="F57" i="26"/>
  <c r="F200" i="26"/>
  <c r="G57" i="26"/>
  <c r="F201" i="26"/>
  <c r="H57" i="26"/>
  <c r="F202" i="26"/>
  <c r="F58" i="26"/>
  <c r="F203" i="26"/>
  <c r="G58" i="26"/>
  <c r="F204" i="26"/>
  <c r="H58" i="26"/>
  <c r="F205" i="26"/>
  <c r="F59" i="26"/>
  <c r="F206" i="26"/>
  <c r="G59" i="26"/>
  <c r="F207" i="26"/>
  <c r="H59" i="26"/>
  <c r="C212" i="26"/>
  <c r="I10" i="26"/>
  <c r="D212" i="26"/>
  <c r="I15" i="26"/>
  <c r="E212" i="26"/>
  <c r="I30" i="26"/>
  <c r="F212" i="26"/>
  <c r="I35" i="26"/>
  <c r="G212" i="26"/>
  <c r="I60" i="26"/>
  <c r="C213" i="26"/>
  <c r="J10" i="26"/>
  <c r="F213" i="26"/>
  <c r="J35" i="26"/>
  <c r="C214" i="26"/>
  <c r="K10" i="26"/>
  <c r="E214" i="26"/>
  <c r="K30" i="26"/>
  <c r="F214" i="26"/>
  <c r="K35" i="26"/>
  <c r="G214" i="26"/>
  <c r="K60" i="26"/>
  <c r="C215" i="26"/>
  <c r="I11" i="26"/>
  <c r="D215" i="26"/>
  <c r="I16" i="26"/>
  <c r="E215" i="26"/>
  <c r="I31" i="26"/>
  <c r="F215" i="26"/>
  <c r="I36" i="26"/>
  <c r="G215" i="26"/>
  <c r="I61" i="26"/>
  <c r="C216" i="26"/>
  <c r="J11" i="26"/>
  <c r="D216" i="26"/>
  <c r="J16" i="26"/>
  <c r="E216" i="26"/>
  <c r="J31" i="26"/>
  <c r="G216" i="26"/>
  <c r="J61" i="26"/>
  <c r="C217" i="26"/>
  <c r="K11" i="26"/>
  <c r="D217" i="26"/>
  <c r="K16" i="26"/>
  <c r="E217" i="26"/>
  <c r="K31" i="26"/>
  <c r="F217" i="26"/>
  <c r="K36" i="26"/>
  <c r="G217" i="26"/>
  <c r="K61" i="26"/>
  <c r="C218" i="26"/>
  <c r="I12" i="26"/>
  <c r="D218" i="26"/>
  <c r="I17" i="26"/>
  <c r="E218" i="26"/>
  <c r="I32" i="26"/>
  <c r="F218" i="26"/>
  <c r="I37" i="26"/>
  <c r="G218" i="26"/>
  <c r="I62" i="26"/>
  <c r="C219" i="26"/>
  <c r="J12" i="26"/>
  <c r="D219" i="26"/>
  <c r="J17" i="26"/>
  <c r="E219" i="26"/>
  <c r="J32" i="26"/>
  <c r="F219" i="26"/>
  <c r="J37" i="26"/>
  <c r="C220" i="26"/>
  <c r="K12" i="26"/>
  <c r="D220" i="26"/>
  <c r="K17" i="26"/>
  <c r="E220" i="26"/>
  <c r="K32" i="26"/>
  <c r="F220" i="26"/>
  <c r="K37" i="26"/>
  <c r="G220" i="26"/>
  <c r="K62" i="26"/>
  <c r="C221" i="26"/>
  <c r="I13" i="26"/>
  <c r="D221" i="26"/>
  <c r="I18" i="26"/>
  <c r="E221" i="26"/>
  <c r="I33" i="26"/>
  <c r="F221" i="26"/>
  <c r="I38" i="26"/>
  <c r="G221" i="26"/>
  <c r="I63" i="26"/>
  <c r="C222" i="26"/>
  <c r="J13" i="26"/>
  <c r="D222" i="26"/>
  <c r="J18" i="26"/>
  <c r="E222" i="26"/>
  <c r="J33" i="26"/>
  <c r="F222" i="26"/>
  <c r="J38" i="26"/>
  <c r="G222" i="26"/>
  <c r="J63" i="26"/>
  <c r="C223" i="26"/>
  <c r="K13" i="26"/>
  <c r="D223" i="26"/>
  <c r="K18" i="26"/>
  <c r="E223" i="26"/>
  <c r="K33" i="26"/>
  <c r="G223" i="26"/>
  <c r="K63" i="26"/>
  <c r="C224" i="26"/>
  <c r="I14" i="26"/>
  <c r="D224" i="26"/>
  <c r="I19" i="26"/>
  <c r="E224" i="26"/>
  <c r="I34" i="26"/>
  <c r="F224" i="26"/>
  <c r="I39" i="26"/>
  <c r="G224" i="26"/>
  <c r="I64" i="26"/>
  <c r="C225" i="26"/>
  <c r="J14" i="26"/>
  <c r="E225" i="26"/>
  <c r="J34" i="26"/>
  <c r="F225" i="26"/>
  <c r="J39" i="26"/>
  <c r="G225" i="26"/>
  <c r="J64" i="26"/>
  <c r="E226" i="26"/>
  <c r="K34" i="26"/>
  <c r="F226" i="26"/>
  <c r="K39" i="26"/>
  <c r="G226" i="26"/>
  <c r="K64" i="26"/>
  <c r="F227" i="26"/>
  <c r="I40" i="26"/>
  <c r="D228" i="26"/>
  <c r="J20" i="26"/>
  <c r="F228" i="26"/>
  <c r="J40" i="26"/>
  <c r="D229" i="26"/>
  <c r="K20" i="26"/>
  <c r="F229" i="26"/>
  <c r="K40" i="26"/>
  <c r="D230" i="26"/>
  <c r="I21" i="26"/>
  <c r="F230" i="26"/>
  <c r="I41" i="26"/>
  <c r="D231" i="26"/>
  <c r="J21" i="26"/>
  <c r="F231" i="26"/>
  <c r="J41" i="26"/>
  <c r="D232" i="26"/>
  <c r="K21" i="26"/>
  <c r="F232" i="26"/>
  <c r="K41" i="26"/>
  <c r="F233" i="26"/>
  <c r="I42" i="26"/>
  <c r="D234" i="26"/>
  <c r="J22" i="26"/>
  <c r="F234" i="26"/>
  <c r="J42" i="26"/>
  <c r="F235" i="26"/>
  <c r="K42" i="26"/>
  <c r="D236" i="26"/>
  <c r="I23" i="26"/>
  <c r="F236" i="26"/>
  <c r="I43" i="26"/>
  <c r="D237" i="26"/>
  <c r="J23" i="26"/>
  <c r="F237" i="26"/>
  <c r="J43" i="26"/>
  <c r="D238" i="26"/>
  <c r="K23" i="26"/>
  <c r="F238" i="26"/>
  <c r="K43" i="26"/>
  <c r="F239" i="26"/>
  <c r="I44" i="26"/>
  <c r="D240" i="26"/>
  <c r="J24" i="26"/>
  <c r="F240" i="26"/>
  <c r="J44" i="26"/>
  <c r="F241" i="26"/>
  <c r="K44" i="26"/>
  <c r="F242" i="26"/>
  <c r="I45" i="26"/>
  <c r="F243" i="26"/>
  <c r="J45" i="26"/>
  <c r="F244" i="26"/>
  <c r="K45" i="26"/>
  <c r="F245" i="26"/>
  <c r="I46" i="26"/>
  <c r="D246" i="26"/>
  <c r="J26" i="26"/>
  <c r="F246" i="26"/>
  <c r="J46" i="26"/>
  <c r="F247" i="26"/>
  <c r="K46" i="26"/>
  <c r="F248" i="26"/>
  <c r="I47" i="26"/>
  <c r="F249" i="26"/>
  <c r="J47" i="26"/>
  <c r="F250" i="26"/>
  <c r="K47" i="26"/>
  <c r="F251" i="26"/>
  <c r="I48" i="26"/>
  <c r="D252" i="26"/>
  <c r="J28" i="26"/>
  <c r="F252" i="26"/>
  <c r="J48" i="26"/>
  <c r="F253" i="26"/>
  <c r="K48" i="26"/>
  <c r="F254" i="26"/>
  <c r="I49" i="26"/>
  <c r="F255" i="26"/>
  <c r="J49" i="26"/>
  <c r="F256" i="26"/>
  <c r="K49" i="26"/>
  <c r="F258" i="26"/>
  <c r="J50" i="26"/>
  <c r="F259" i="26"/>
  <c r="K50" i="26"/>
  <c r="F260" i="26"/>
  <c r="I51" i="26"/>
  <c r="F261" i="26"/>
  <c r="J51" i="26"/>
  <c r="F262" i="26"/>
  <c r="K51" i="26"/>
  <c r="F263" i="26"/>
  <c r="I52" i="26"/>
  <c r="F264" i="26"/>
  <c r="J52" i="26"/>
  <c r="F266" i="26"/>
  <c r="I53" i="26"/>
  <c r="F267" i="26"/>
  <c r="J53" i="26"/>
  <c r="F268" i="26"/>
  <c r="K53" i="26"/>
  <c r="F270" i="26"/>
  <c r="J54" i="26"/>
  <c r="F271" i="26"/>
  <c r="K54" i="26"/>
  <c r="F272" i="26"/>
  <c r="I55" i="26"/>
  <c r="F273" i="26"/>
  <c r="J55" i="26"/>
  <c r="F274" i="26"/>
  <c r="K55" i="26"/>
  <c r="F275" i="26"/>
  <c r="I56" i="26"/>
  <c r="F276" i="26"/>
  <c r="J56" i="26"/>
  <c r="F278" i="26"/>
  <c r="I57" i="26"/>
  <c r="F279" i="26"/>
  <c r="J57" i="26"/>
  <c r="F280" i="26"/>
  <c r="K57" i="26"/>
  <c r="F282" i="26"/>
  <c r="J58" i="26"/>
  <c r="F283" i="26"/>
  <c r="K58" i="26"/>
  <c r="F284" i="26"/>
  <c r="I59" i="26"/>
  <c r="F285" i="26"/>
  <c r="J59" i="26"/>
  <c r="F286" i="26"/>
  <c r="K59" i="26"/>
  <c r="B287" i="26"/>
  <c r="L10" i="26"/>
  <c r="D2" i="25"/>
  <c r="D4" i="25"/>
  <c r="D5" i="25"/>
  <c r="D6" i="25"/>
  <c r="F6" i="25"/>
  <c r="C134" i="25"/>
  <c r="G10" i="25"/>
  <c r="C138" i="25"/>
  <c r="H11" i="25"/>
  <c r="C145" i="25"/>
  <c r="F14" i="25"/>
  <c r="C226" i="25"/>
  <c r="K14" i="25"/>
  <c r="D69" i="25"/>
  <c r="C15" i="25" s="1"/>
  <c r="D213" i="25"/>
  <c r="J15" i="25"/>
  <c r="D77" i="25"/>
  <c r="E17" i="25" s="1"/>
  <c r="D143" i="25"/>
  <c r="G18" i="25"/>
  <c r="D225" i="25"/>
  <c r="J19" i="25"/>
  <c r="D150" i="25"/>
  <c r="H20" i="25"/>
  <c r="D157" i="25"/>
  <c r="F23" i="25"/>
  <c r="D160" i="25"/>
  <c r="F24" i="25"/>
  <c r="D162" i="25"/>
  <c r="H24" i="25"/>
  <c r="D163" i="25"/>
  <c r="F25" i="25"/>
  <c r="D165" i="25"/>
  <c r="H25" i="25"/>
  <c r="D166" i="25"/>
  <c r="F26" i="25"/>
  <c r="D168" i="25"/>
  <c r="H26" i="25"/>
  <c r="D169" i="25"/>
  <c r="F27" i="25"/>
  <c r="D171" i="25"/>
  <c r="H27" i="25"/>
  <c r="D172" i="25"/>
  <c r="F28" i="25"/>
  <c r="D174" i="25"/>
  <c r="H28" i="25"/>
  <c r="D175" i="25"/>
  <c r="F29" i="25"/>
  <c r="D177" i="25"/>
  <c r="H29" i="25"/>
  <c r="E70" i="25"/>
  <c r="D30" i="25"/>
  <c r="E134" i="25"/>
  <c r="G30" i="25"/>
  <c r="E212" i="25"/>
  <c r="I30" i="25"/>
  <c r="E214" i="25"/>
  <c r="K30" i="25"/>
  <c r="E136" i="25"/>
  <c r="F31" i="25"/>
  <c r="E220" i="25"/>
  <c r="K32" i="25"/>
  <c r="F216" i="25"/>
  <c r="J36" i="25"/>
  <c r="F75" i="25"/>
  <c r="C37" i="25" s="1"/>
  <c r="F223" i="25"/>
  <c r="K38" i="25"/>
  <c r="F145" i="25"/>
  <c r="F39" i="25"/>
  <c r="F224" i="25"/>
  <c r="I39" i="25"/>
  <c r="F85" i="25"/>
  <c r="D40" i="25"/>
  <c r="F86" i="25"/>
  <c r="E40" i="25"/>
  <c r="F148" i="25"/>
  <c r="F40" i="25"/>
  <c r="F228" i="25"/>
  <c r="J40" i="25"/>
  <c r="F87" i="25"/>
  <c r="C41" i="25"/>
  <c r="F88" i="25"/>
  <c r="D41" i="25"/>
  <c r="F89" i="25"/>
  <c r="E41" i="25"/>
  <c r="F230" i="25"/>
  <c r="I41" i="25"/>
  <c r="F232" i="25"/>
  <c r="K41" i="25"/>
  <c r="F90" i="25"/>
  <c r="C42" i="25"/>
  <c r="F91" i="25"/>
  <c r="D42" i="25"/>
  <c r="F156" i="25"/>
  <c r="H42" i="25"/>
  <c r="F234" i="25"/>
  <c r="J42" i="25"/>
  <c r="F158" i="25"/>
  <c r="G43" i="25"/>
  <c r="F236" i="25"/>
  <c r="I43" i="25"/>
  <c r="F238" i="25"/>
  <c r="K43" i="25"/>
  <c r="F160" i="25"/>
  <c r="F44" i="25"/>
  <c r="F240" i="25"/>
  <c r="J44" i="25"/>
  <c r="F244" i="25"/>
  <c r="K45" i="25"/>
  <c r="F249" i="25"/>
  <c r="J47" i="25"/>
  <c r="F252" i="25"/>
  <c r="J48" i="25"/>
  <c r="F256" i="25"/>
  <c r="K49" i="25"/>
  <c r="F182" i="25"/>
  <c r="G51" i="25"/>
  <c r="F187" i="25"/>
  <c r="F53" i="25"/>
  <c r="F270" i="25"/>
  <c r="J54" i="25"/>
  <c r="F198" i="25"/>
  <c r="H56" i="25"/>
  <c r="F276" i="25"/>
  <c r="J56" i="25"/>
  <c r="F202" i="25"/>
  <c r="F58" i="25"/>
  <c r="F204" i="25"/>
  <c r="H58" i="25"/>
  <c r="F282" i="25"/>
  <c r="J58" i="25"/>
  <c r="G69" i="25"/>
  <c r="C60" i="25"/>
  <c r="G134" i="25"/>
  <c r="G60" i="25"/>
  <c r="G212" i="25"/>
  <c r="I60" i="25"/>
  <c r="G214" i="25"/>
  <c r="K60" i="25"/>
  <c r="G140" i="25"/>
  <c r="G62" i="25"/>
  <c r="G218" i="25"/>
  <c r="I62" i="25"/>
  <c r="G144" i="25"/>
  <c r="H63" i="25"/>
  <c r="C69" i="25"/>
  <c r="C10" i="25" s="1"/>
  <c r="E69" i="25"/>
  <c r="C30" i="25"/>
  <c r="F69" i="25"/>
  <c r="C35" i="25" s="1"/>
  <c r="C70" i="25"/>
  <c r="D10" i="25" s="1"/>
  <c r="D70" i="25"/>
  <c r="D15" i="25" s="1"/>
  <c r="F70" i="25"/>
  <c r="D35" i="25" s="1"/>
  <c r="G70" i="25"/>
  <c r="D60" i="25"/>
  <c r="C71" i="25"/>
  <c r="E10" i="25" s="1"/>
  <c r="D71" i="25"/>
  <c r="E15" i="25" s="1"/>
  <c r="E71" i="25"/>
  <c r="E30" i="25"/>
  <c r="F71" i="25"/>
  <c r="E35" i="25" s="1"/>
  <c r="G71" i="25"/>
  <c r="E60" i="25"/>
  <c r="C72" i="25"/>
  <c r="C11" i="25" s="1"/>
  <c r="D72" i="25"/>
  <c r="C16" i="25" s="1"/>
  <c r="E72" i="25"/>
  <c r="C31" i="25" s="1"/>
  <c r="F72" i="25"/>
  <c r="C36" i="25"/>
  <c r="G72" i="25"/>
  <c r="C61" i="25" s="1"/>
  <c r="C73" i="25"/>
  <c r="D11" i="25" s="1"/>
  <c r="D73" i="25"/>
  <c r="D16" i="25" s="1"/>
  <c r="E73" i="25"/>
  <c r="D31" i="25" s="1"/>
  <c r="F73" i="25"/>
  <c r="D36" i="25" s="1"/>
  <c r="G73" i="25"/>
  <c r="D61" i="25" s="1"/>
  <c r="C74" i="25"/>
  <c r="E11" i="25" s="1"/>
  <c r="D74" i="25"/>
  <c r="E16" i="25"/>
  <c r="E74" i="25"/>
  <c r="E31" i="25" s="1"/>
  <c r="F74" i="25"/>
  <c r="E36" i="25" s="1"/>
  <c r="G74" i="25"/>
  <c r="E61" i="25" s="1"/>
  <c r="C75" i="25"/>
  <c r="C12" i="25" s="1"/>
  <c r="D75" i="25"/>
  <c r="C17" i="25" s="1"/>
  <c r="E75" i="25"/>
  <c r="C32" i="25" s="1"/>
  <c r="G75" i="25"/>
  <c r="C62" i="25" s="1"/>
  <c r="C76" i="25"/>
  <c r="D12" i="25" s="1"/>
  <c r="D76" i="25"/>
  <c r="D17" i="25"/>
  <c r="E76" i="25"/>
  <c r="D32" i="25"/>
  <c r="F76" i="25"/>
  <c r="D37" i="25" s="1"/>
  <c r="G76" i="25"/>
  <c r="D62" i="25" s="1"/>
  <c r="C77" i="25"/>
  <c r="E12" i="25" s="1"/>
  <c r="E77" i="25"/>
  <c r="E32" i="25" s="1"/>
  <c r="F77" i="25"/>
  <c r="E37" i="25" s="1"/>
  <c r="G77" i="25"/>
  <c r="E62" i="25"/>
  <c r="C78" i="25"/>
  <c r="C13" i="25" s="1"/>
  <c r="D78" i="25"/>
  <c r="C18" i="25"/>
  <c r="E78" i="25"/>
  <c r="C33" i="25"/>
  <c r="F78" i="25"/>
  <c r="C38" i="25"/>
  <c r="G78" i="25"/>
  <c r="C63" i="25" s="1"/>
  <c r="C79" i="25"/>
  <c r="D13" i="25" s="1"/>
  <c r="D79" i="25"/>
  <c r="D18" i="25" s="1"/>
  <c r="E79" i="25"/>
  <c r="D33" i="25"/>
  <c r="F79" i="25"/>
  <c r="D38" i="25"/>
  <c r="G79" i="25"/>
  <c r="D63" i="25" s="1"/>
  <c r="C80" i="25"/>
  <c r="E13" i="25" s="1"/>
  <c r="D80" i="25"/>
  <c r="E18" i="25" s="1"/>
  <c r="E80" i="25"/>
  <c r="E33" i="25"/>
  <c r="F80" i="25"/>
  <c r="E38" i="25"/>
  <c r="G80" i="25"/>
  <c r="E63" i="25" s="1"/>
  <c r="D81" i="25"/>
  <c r="C19" i="25"/>
  <c r="F81" i="25"/>
  <c r="C39" i="25"/>
  <c r="D82" i="25"/>
  <c r="D19" i="25"/>
  <c r="F82" i="25"/>
  <c r="D39" i="25"/>
  <c r="D83" i="25"/>
  <c r="E19" i="25"/>
  <c r="F83" i="25"/>
  <c r="E39" i="25"/>
  <c r="D84" i="25"/>
  <c r="C20" i="25" s="1"/>
  <c r="F84" i="25"/>
  <c r="C40" i="25"/>
  <c r="D85" i="25"/>
  <c r="D20" i="25" s="1"/>
  <c r="D86" i="25"/>
  <c r="E20" i="25"/>
  <c r="D87" i="25"/>
  <c r="C21" i="25" s="1"/>
  <c r="D88" i="25"/>
  <c r="D21" i="25"/>
  <c r="D89" i="25"/>
  <c r="E21" i="25" s="1"/>
  <c r="D90" i="25"/>
  <c r="C22" i="25"/>
  <c r="D91" i="25"/>
  <c r="D22" i="25"/>
  <c r="D92" i="25"/>
  <c r="E22" i="25"/>
  <c r="F92" i="25"/>
  <c r="E42" i="25"/>
  <c r="F93" i="25"/>
  <c r="C43" i="25"/>
  <c r="F94" i="25"/>
  <c r="D43" i="25"/>
  <c r="F95" i="25"/>
  <c r="E43" i="25"/>
  <c r="F96" i="25"/>
  <c r="C44" i="25"/>
  <c r="F97" i="25"/>
  <c r="D44" i="25"/>
  <c r="F98" i="25"/>
  <c r="E44" i="25"/>
  <c r="F99" i="25"/>
  <c r="F100" i="25"/>
  <c r="F101" i="25"/>
  <c r="F102" i="25"/>
  <c r="F103" i="25"/>
  <c r="F104" i="25"/>
  <c r="F105" i="25"/>
  <c r="F106" i="25"/>
  <c r="F107" i="25"/>
  <c r="F108" i="25"/>
  <c r="F109" i="25"/>
  <c r="F110" i="25"/>
  <c r="F111" i="25"/>
  <c r="F112" i="25"/>
  <c r="F113" i="25"/>
  <c r="F114" i="25"/>
  <c r="F115" i="25"/>
  <c r="F116" i="25"/>
  <c r="F117" i="25"/>
  <c r="F118" i="25"/>
  <c r="F119" i="25"/>
  <c r="F120" i="25"/>
  <c r="F121" i="25"/>
  <c r="F122" i="25"/>
  <c r="F123" i="25"/>
  <c r="F124" i="25"/>
  <c r="F125" i="25"/>
  <c r="F126" i="25"/>
  <c r="F127" i="25"/>
  <c r="F128" i="25"/>
  <c r="C133" i="25"/>
  <c r="F10" i="25"/>
  <c r="D133" i="25"/>
  <c r="F15" i="25"/>
  <c r="E133" i="25"/>
  <c r="F30" i="25"/>
  <c r="F133" i="25"/>
  <c r="F35" i="25"/>
  <c r="G133" i="25"/>
  <c r="F60" i="25"/>
  <c r="D134" i="25"/>
  <c r="G15" i="25"/>
  <c r="F134" i="25"/>
  <c r="G35" i="25"/>
  <c r="C135" i="25"/>
  <c r="H10" i="25"/>
  <c r="D135" i="25"/>
  <c r="H15" i="25"/>
  <c r="E135" i="25"/>
  <c r="H30" i="25"/>
  <c r="F135" i="25"/>
  <c r="H35" i="25"/>
  <c r="G135" i="25"/>
  <c r="H60" i="25"/>
  <c r="C136" i="25"/>
  <c r="F11" i="25"/>
  <c r="D136" i="25"/>
  <c r="F16" i="25"/>
  <c r="F136" i="25"/>
  <c r="F36" i="25"/>
  <c r="G136" i="25"/>
  <c r="F61" i="25"/>
  <c r="C137" i="25"/>
  <c r="G11" i="25"/>
  <c r="D137" i="25"/>
  <c r="G16" i="25"/>
  <c r="E137" i="25"/>
  <c r="G31" i="25"/>
  <c r="F137" i="25"/>
  <c r="G36" i="25"/>
  <c r="G137" i="25"/>
  <c r="G61" i="25"/>
  <c r="D138" i="25"/>
  <c r="H16" i="25"/>
  <c r="E138" i="25"/>
  <c r="H31" i="25"/>
  <c r="F138" i="25"/>
  <c r="H36" i="25"/>
  <c r="G138" i="25"/>
  <c r="H61" i="25"/>
  <c r="C139" i="25"/>
  <c r="F12" i="25"/>
  <c r="D139" i="25"/>
  <c r="F17" i="25"/>
  <c r="E139" i="25"/>
  <c r="F32" i="25"/>
  <c r="F139" i="25"/>
  <c r="F37" i="25"/>
  <c r="G139" i="25"/>
  <c r="F62" i="25"/>
  <c r="C140" i="25"/>
  <c r="G12" i="25"/>
  <c r="D140" i="25"/>
  <c r="G17" i="25"/>
  <c r="E140" i="25"/>
  <c r="G32" i="25"/>
  <c r="F140" i="25"/>
  <c r="G37" i="25"/>
  <c r="C141" i="25"/>
  <c r="H12" i="25"/>
  <c r="D141" i="25"/>
  <c r="H17" i="25"/>
  <c r="E141" i="25"/>
  <c r="H32" i="25"/>
  <c r="F141" i="25"/>
  <c r="H37" i="25" s="1"/>
  <c r="G141" i="25"/>
  <c r="H62" i="25"/>
  <c r="C142" i="25"/>
  <c r="F13" i="25"/>
  <c r="D142" i="25"/>
  <c r="F18" i="25"/>
  <c r="E142" i="25"/>
  <c r="F33" i="25"/>
  <c r="F142" i="25"/>
  <c r="F38" i="25"/>
  <c r="G142" i="25"/>
  <c r="F63" i="25"/>
  <c r="C143" i="25"/>
  <c r="G13" i="25"/>
  <c r="E143" i="25"/>
  <c r="G33" i="25"/>
  <c r="F143" i="25"/>
  <c r="G38" i="25"/>
  <c r="G143" i="25"/>
  <c r="G63" i="25"/>
  <c r="C144" i="25"/>
  <c r="H13" i="25"/>
  <c r="D144" i="25"/>
  <c r="H18" i="25"/>
  <c r="E144" i="25"/>
  <c r="H33" i="25"/>
  <c r="F144" i="25"/>
  <c r="H38" i="25"/>
  <c r="D145" i="25"/>
  <c r="F19" i="25"/>
  <c r="E145" i="25"/>
  <c r="F34" i="25"/>
  <c r="G145" i="25"/>
  <c r="F64" i="25"/>
  <c r="C146" i="25"/>
  <c r="G14" i="25"/>
  <c r="D146" i="25"/>
  <c r="G19" i="25"/>
  <c r="E146" i="25"/>
  <c r="G34" i="25"/>
  <c r="F146" i="25"/>
  <c r="G39" i="25"/>
  <c r="G146" i="25"/>
  <c r="G64" i="25"/>
  <c r="C147" i="25"/>
  <c r="H14" i="25"/>
  <c r="D147" i="25"/>
  <c r="H19" i="25"/>
  <c r="E147" i="25"/>
  <c r="H34" i="25"/>
  <c r="F147" i="25"/>
  <c r="H39" i="25"/>
  <c r="G147" i="25"/>
  <c r="H64" i="25"/>
  <c r="D148" i="25"/>
  <c r="F20" i="25"/>
  <c r="D149" i="25"/>
  <c r="G20" i="25"/>
  <c r="F149" i="25"/>
  <c r="G40" i="25"/>
  <c r="F150" i="25"/>
  <c r="H40" i="25"/>
  <c r="D151" i="25"/>
  <c r="F21" i="25"/>
  <c r="F151" i="25"/>
  <c r="F41" i="25"/>
  <c r="D152" i="25"/>
  <c r="G21" i="25"/>
  <c r="F152" i="25"/>
  <c r="G41" i="25"/>
  <c r="D153" i="25"/>
  <c r="H21" i="25"/>
  <c r="F153" i="25"/>
  <c r="H41" i="25"/>
  <c r="D154" i="25"/>
  <c r="F22" i="25"/>
  <c r="F154" i="25"/>
  <c r="F42" i="25"/>
  <c r="D155" i="25"/>
  <c r="G22" i="25"/>
  <c r="F155" i="25"/>
  <c r="G42" i="25"/>
  <c r="D156" i="25"/>
  <c r="H22" i="25"/>
  <c r="F157" i="25"/>
  <c r="F43" i="25"/>
  <c r="D158" i="25"/>
  <c r="G23" i="25"/>
  <c r="D159" i="25"/>
  <c r="H23" i="25"/>
  <c r="F159" i="25"/>
  <c r="H43" i="25"/>
  <c r="D161" i="25"/>
  <c r="G24" i="25"/>
  <c r="F161" i="25"/>
  <c r="G44" i="25"/>
  <c r="F162" i="25"/>
  <c r="H44" i="25"/>
  <c r="F163" i="25"/>
  <c r="F45" i="25"/>
  <c r="D164" i="25"/>
  <c r="G25" i="25"/>
  <c r="F164" i="25"/>
  <c r="G45" i="25"/>
  <c r="F165" i="25"/>
  <c r="H45" i="25"/>
  <c r="F166" i="25"/>
  <c r="F46" i="25"/>
  <c r="D167" i="25"/>
  <c r="G26" i="25"/>
  <c r="F167" i="25"/>
  <c r="G46" i="25"/>
  <c r="F168" i="25"/>
  <c r="H46" i="25"/>
  <c r="F169" i="25"/>
  <c r="F47" i="25"/>
  <c r="D170" i="25"/>
  <c r="G27" i="25"/>
  <c r="F170" i="25"/>
  <c r="G47" i="25"/>
  <c r="F171" i="25"/>
  <c r="H47" i="25"/>
  <c r="F172" i="25"/>
  <c r="F48" i="25"/>
  <c r="D173" i="25"/>
  <c r="G28" i="25"/>
  <c r="F173" i="25"/>
  <c r="G48" i="25"/>
  <c r="F174" i="25"/>
  <c r="H48" i="25"/>
  <c r="F175" i="25"/>
  <c r="F49" i="25"/>
  <c r="D176" i="25"/>
  <c r="G29" i="25"/>
  <c r="F176" i="25"/>
  <c r="G49" i="25"/>
  <c r="F177" i="25"/>
  <c r="H49" i="25"/>
  <c r="F178" i="25"/>
  <c r="F50" i="25"/>
  <c r="F179" i="25"/>
  <c r="G50" i="25"/>
  <c r="F180" i="25"/>
  <c r="H50" i="25"/>
  <c r="F181" i="25"/>
  <c r="F51" i="25"/>
  <c r="F183" i="25"/>
  <c r="H51" i="25"/>
  <c r="F184" i="25"/>
  <c r="F52" i="25"/>
  <c r="F185" i="25"/>
  <c r="G52" i="25"/>
  <c r="F186" i="25"/>
  <c r="H52" i="25"/>
  <c r="F188" i="25"/>
  <c r="G53" i="25"/>
  <c r="F189" i="25"/>
  <c r="H53" i="25"/>
  <c r="F190" i="25"/>
  <c r="F54" i="25"/>
  <c r="F191" i="25"/>
  <c r="G54" i="25"/>
  <c r="F192" i="25"/>
  <c r="H54" i="25"/>
  <c r="F193" i="25"/>
  <c r="F55" i="25"/>
  <c r="F194" i="25"/>
  <c r="G55" i="25"/>
  <c r="F195" i="25"/>
  <c r="H55" i="25"/>
  <c r="F196" i="25"/>
  <c r="F56" i="25"/>
  <c r="F197" i="25"/>
  <c r="G56" i="25"/>
  <c r="F199" i="25"/>
  <c r="F57" i="25"/>
  <c r="F200" i="25"/>
  <c r="G57" i="25"/>
  <c r="F201" i="25"/>
  <c r="H57" i="25"/>
  <c r="F203" i="25"/>
  <c r="G58" i="25"/>
  <c r="F205" i="25"/>
  <c r="F59" i="25"/>
  <c r="F206" i="25"/>
  <c r="G59" i="25"/>
  <c r="F207" i="25"/>
  <c r="H59" i="25"/>
  <c r="C212" i="25"/>
  <c r="I10" i="25"/>
  <c r="D212" i="25"/>
  <c r="I15" i="25"/>
  <c r="F212" i="25"/>
  <c r="I35" i="25"/>
  <c r="C213" i="25"/>
  <c r="J10" i="25"/>
  <c r="E213" i="25"/>
  <c r="J30" i="25"/>
  <c r="F213" i="25"/>
  <c r="J35" i="25" s="1"/>
  <c r="G213" i="25"/>
  <c r="J60" i="25"/>
  <c r="C214" i="25"/>
  <c r="K10" i="25"/>
  <c r="D214" i="25"/>
  <c r="K15" i="25"/>
  <c r="F214" i="25"/>
  <c r="K35" i="25"/>
  <c r="C215" i="25"/>
  <c r="I11" i="25"/>
  <c r="D215" i="25"/>
  <c r="I16" i="25"/>
  <c r="E215" i="25"/>
  <c r="I31" i="25"/>
  <c r="F215" i="25"/>
  <c r="I36" i="25"/>
  <c r="G215" i="25"/>
  <c r="I61" i="25"/>
  <c r="C216" i="25"/>
  <c r="J11" i="25"/>
  <c r="D216" i="25"/>
  <c r="J16" i="25"/>
  <c r="E216" i="25"/>
  <c r="J31" i="25"/>
  <c r="G216" i="25"/>
  <c r="J61" i="25"/>
  <c r="C217" i="25"/>
  <c r="K11" i="25"/>
  <c r="D217" i="25"/>
  <c r="K16" i="25"/>
  <c r="E217" i="25"/>
  <c r="K31" i="25"/>
  <c r="F217" i="25"/>
  <c r="K36" i="25"/>
  <c r="G217" i="25"/>
  <c r="K61" i="25"/>
  <c r="C218" i="25"/>
  <c r="I12" i="25"/>
  <c r="D218" i="25"/>
  <c r="I17" i="25"/>
  <c r="E218" i="25"/>
  <c r="I32" i="25"/>
  <c r="F218" i="25"/>
  <c r="I37" i="25"/>
  <c r="C219" i="25"/>
  <c r="J12" i="25"/>
  <c r="D219" i="25"/>
  <c r="J17" i="25"/>
  <c r="E219" i="25"/>
  <c r="J32" i="25"/>
  <c r="F219" i="25"/>
  <c r="J37" i="25"/>
  <c r="G219" i="25"/>
  <c r="J62" i="25"/>
  <c r="C220" i="25"/>
  <c r="K12" i="25"/>
  <c r="D220" i="25"/>
  <c r="K17" i="25"/>
  <c r="F220" i="25"/>
  <c r="K37" i="25"/>
  <c r="G220" i="25"/>
  <c r="K62" i="25"/>
  <c r="C221" i="25"/>
  <c r="I13" i="25"/>
  <c r="D221" i="25"/>
  <c r="I18" i="25"/>
  <c r="E221" i="25"/>
  <c r="I33" i="25"/>
  <c r="F221" i="25"/>
  <c r="I38" i="25"/>
  <c r="G221" i="25"/>
  <c r="I63" i="25" s="1"/>
  <c r="C222" i="25"/>
  <c r="J13" i="25"/>
  <c r="D222" i="25"/>
  <c r="J18" i="25"/>
  <c r="E222" i="25"/>
  <c r="J33" i="25"/>
  <c r="F222" i="25"/>
  <c r="J38" i="25" s="1"/>
  <c r="G222" i="25"/>
  <c r="J63" i="25"/>
  <c r="C223" i="25"/>
  <c r="K13" i="25"/>
  <c r="D223" i="25"/>
  <c r="K18" i="25"/>
  <c r="E223" i="25"/>
  <c r="K33" i="25"/>
  <c r="G223" i="25"/>
  <c r="K63" i="25"/>
  <c r="C224" i="25"/>
  <c r="I14" i="25"/>
  <c r="D224" i="25"/>
  <c r="I19" i="25"/>
  <c r="E224" i="25"/>
  <c r="I34" i="25"/>
  <c r="G224" i="25"/>
  <c r="I64" i="25"/>
  <c r="C225" i="25"/>
  <c r="J14" i="25"/>
  <c r="E225" i="25"/>
  <c r="J34" i="25"/>
  <c r="F225" i="25"/>
  <c r="J39" i="25"/>
  <c r="G225" i="25"/>
  <c r="J64" i="25"/>
  <c r="D226" i="25"/>
  <c r="K19" i="25"/>
  <c r="E226" i="25"/>
  <c r="K34" i="25"/>
  <c r="F226" i="25"/>
  <c r="K39" i="25"/>
  <c r="G226" i="25"/>
  <c r="K64" i="25"/>
  <c r="D227" i="25"/>
  <c r="I20" i="25"/>
  <c r="F227" i="25"/>
  <c r="I40" i="25"/>
  <c r="D228" i="25"/>
  <c r="J20" i="25"/>
  <c r="D229" i="25"/>
  <c r="K20" i="25"/>
  <c r="F229" i="25"/>
  <c r="K40" i="25"/>
  <c r="D230" i="25"/>
  <c r="I21" i="25"/>
  <c r="D231" i="25"/>
  <c r="J21" i="25"/>
  <c r="F231" i="25"/>
  <c r="J41" i="25"/>
  <c r="D232" i="25"/>
  <c r="K21" i="25"/>
  <c r="D233" i="25"/>
  <c r="I22" i="25"/>
  <c r="F233" i="25"/>
  <c r="I42" i="25"/>
  <c r="D234" i="25"/>
  <c r="J22" i="25"/>
  <c r="D235" i="25"/>
  <c r="K22" i="25"/>
  <c r="F235" i="25"/>
  <c r="K42" i="25"/>
  <c r="D236" i="25"/>
  <c r="I23" i="25"/>
  <c r="D237" i="25"/>
  <c r="J23" i="25"/>
  <c r="F237" i="25"/>
  <c r="J43" i="25"/>
  <c r="D238" i="25"/>
  <c r="K23" i="25"/>
  <c r="D239" i="25"/>
  <c r="I24" i="25"/>
  <c r="F239" i="25"/>
  <c r="I44" i="25"/>
  <c r="D240" i="25"/>
  <c r="J24" i="25"/>
  <c r="D241" i="25"/>
  <c r="K24" i="25"/>
  <c r="F241" i="25"/>
  <c r="K44" i="25"/>
  <c r="D242" i="25"/>
  <c r="I25" i="25"/>
  <c r="F242" i="25"/>
  <c r="I45" i="25"/>
  <c r="D243" i="25"/>
  <c r="J25" i="25"/>
  <c r="F243" i="25"/>
  <c r="J45" i="25"/>
  <c r="D244" i="25"/>
  <c r="K25" i="25"/>
  <c r="D245" i="25"/>
  <c r="I26" i="25"/>
  <c r="F245" i="25"/>
  <c r="I46" i="25"/>
  <c r="D246" i="25"/>
  <c r="J26" i="25"/>
  <c r="F246" i="25"/>
  <c r="J46" i="25"/>
  <c r="D247" i="25"/>
  <c r="K26" i="25"/>
  <c r="F247" i="25"/>
  <c r="K46" i="25"/>
  <c r="D248" i="25"/>
  <c r="I27" i="25"/>
  <c r="F248" i="25"/>
  <c r="I47" i="25"/>
  <c r="D249" i="25"/>
  <c r="J27" i="25"/>
  <c r="D250" i="25"/>
  <c r="K27" i="25"/>
  <c r="F250" i="25"/>
  <c r="K47" i="25"/>
  <c r="D251" i="25"/>
  <c r="I28" i="25"/>
  <c r="F251" i="25"/>
  <c r="I48" i="25"/>
  <c r="D252" i="25"/>
  <c r="J28" i="25"/>
  <c r="D253" i="25"/>
  <c r="K28" i="25"/>
  <c r="F253" i="25"/>
  <c r="K48" i="25"/>
  <c r="D254" i="25"/>
  <c r="I29" i="25"/>
  <c r="F254" i="25"/>
  <c r="I49" i="25"/>
  <c r="D255" i="25"/>
  <c r="J29" i="25"/>
  <c r="F255" i="25"/>
  <c r="J49" i="25"/>
  <c r="D256" i="25"/>
  <c r="K29" i="25"/>
  <c r="F257" i="25"/>
  <c r="I50" i="25"/>
  <c r="F258" i="25"/>
  <c r="J50" i="25" s="1"/>
  <c r="F259" i="25"/>
  <c r="K50" i="25"/>
  <c r="F260" i="25"/>
  <c r="I51" i="25"/>
  <c r="F261" i="25"/>
  <c r="J51" i="25"/>
  <c r="F262" i="25"/>
  <c r="K51" i="25"/>
  <c r="F263" i="25"/>
  <c r="I52" i="25"/>
  <c r="F264" i="25"/>
  <c r="J52" i="25"/>
  <c r="F265" i="25"/>
  <c r="K52" i="25"/>
  <c r="F266" i="25"/>
  <c r="I53" i="25"/>
  <c r="F267" i="25"/>
  <c r="J53" i="25"/>
  <c r="F268" i="25"/>
  <c r="K53" i="25"/>
  <c r="F269" i="25"/>
  <c r="I54" i="25" s="1"/>
  <c r="F271" i="25"/>
  <c r="K54" i="25"/>
  <c r="F272" i="25"/>
  <c r="I55" i="25"/>
  <c r="F273" i="25"/>
  <c r="J55" i="25"/>
  <c r="F274" i="25"/>
  <c r="K55" i="25"/>
  <c r="F275" i="25"/>
  <c r="I56" i="25"/>
  <c r="F277" i="25"/>
  <c r="K56" i="25"/>
  <c r="F278" i="25"/>
  <c r="I57" i="25"/>
  <c r="F279" i="25"/>
  <c r="J57" i="25"/>
  <c r="F280" i="25"/>
  <c r="K57" i="25"/>
  <c r="F281" i="25"/>
  <c r="I58" i="25"/>
  <c r="F283" i="25"/>
  <c r="K58" i="25"/>
  <c r="F284" i="25"/>
  <c r="I59" i="25"/>
  <c r="F285" i="25"/>
  <c r="J59" i="25"/>
  <c r="F286" i="25"/>
  <c r="K59" i="25"/>
  <c r="B287" i="25"/>
  <c r="L10" i="25"/>
  <c r="D2" i="24"/>
  <c r="D4" i="24"/>
  <c r="D5" i="24"/>
  <c r="D6" i="24"/>
  <c r="F6" i="24"/>
  <c r="C74" i="24"/>
  <c r="E11" i="24" s="1"/>
  <c r="C139" i="24"/>
  <c r="F12" i="24"/>
  <c r="C79" i="24"/>
  <c r="D13" i="24"/>
  <c r="C143" i="24"/>
  <c r="G13" i="24" s="1"/>
  <c r="C225" i="24"/>
  <c r="J14" i="24"/>
  <c r="D212" i="24"/>
  <c r="I15" i="24" s="1"/>
  <c r="D72" i="24"/>
  <c r="C16" i="24"/>
  <c r="D74" i="24"/>
  <c r="E16" i="24"/>
  <c r="D76" i="24"/>
  <c r="D17" i="24"/>
  <c r="D220" i="24"/>
  <c r="K17" i="24"/>
  <c r="D82" i="24"/>
  <c r="D19" i="24"/>
  <c r="D145" i="24"/>
  <c r="F19" i="24"/>
  <c r="D224" i="24"/>
  <c r="I19" i="24"/>
  <c r="D86" i="24"/>
  <c r="E20" i="24"/>
  <c r="D232" i="24"/>
  <c r="K21" i="24"/>
  <c r="D236" i="24"/>
  <c r="I23" i="24" s="1"/>
  <c r="D238" i="24"/>
  <c r="K23" i="24"/>
  <c r="D239" i="24"/>
  <c r="I24" i="24"/>
  <c r="D240" i="24"/>
  <c r="J24" i="24"/>
  <c r="D241" i="24"/>
  <c r="K24" i="24"/>
  <c r="D242" i="24"/>
  <c r="I25" i="24"/>
  <c r="D244" i="24"/>
  <c r="K25" i="24"/>
  <c r="D245" i="24"/>
  <c r="I26" i="24"/>
  <c r="D246" i="24"/>
  <c r="J26" i="24"/>
  <c r="D247" i="24"/>
  <c r="K26" i="24"/>
  <c r="D248" i="24"/>
  <c r="I27" i="24"/>
  <c r="D250" i="24"/>
  <c r="K27" i="24"/>
  <c r="D251" i="24"/>
  <c r="I28" i="24"/>
  <c r="D252" i="24"/>
  <c r="J28" i="24"/>
  <c r="D253" i="24"/>
  <c r="K28" i="24"/>
  <c r="D254" i="24"/>
  <c r="I29" i="24"/>
  <c r="D256" i="24"/>
  <c r="K29" i="24"/>
  <c r="E69" i="24"/>
  <c r="C30" i="24"/>
  <c r="E133" i="24"/>
  <c r="F30" i="24"/>
  <c r="E135" i="24"/>
  <c r="H30" i="24"/>
  <c r="E213" i="24"/>
  <c r="J30" i="24"/>
  <c r="E215" i="24"/>
  <c r="I31" i="24"/>
  <c r="E139" i="24"/>
  <c r="F32" i="24"/>
  <c r="F72" i="24"/>
  <c r="C36" i="24"/>
  <c r="F74" i="24"/>
  <c r="E36" i="24"/>
  <c r="F217" i="24"/>
  <c r="K36" i="24"/>
  <c r="F78" i="24"/>
  <c r="C38" i="24"/>
  <c r="F143" i="24"/>
  <c r="G38" i="24"/>
  <c r="F149" i="24"/>
  <c r="G40" i="24"/>
  <c r="F229" i="24"/>
  <c r="K40" i="24"/>
  <c r="F151" i="24"/>
  <c r="F41" i="24"/>
  <c r="F153" i="24"/>
  <c r="H41" i="24"/>
  <c r="F231" i="24"/>
  <c r="J41" i="24"/>
  <c r="F155" i="24"/>
  <c r="G42" i="24"/>
  <c r="F233" i="24"/>
  <c r="I42" i="24"/>
  <c r="F95" i="24"/>
  <c r="E43" i="24"/>
  <c r="F157" i="24"/>
  <c r="F43" i="24"/>
  <c r="F159" i="24"/>
  <c r="H43" i="24"/>
  <c r="F98" i="24"/>
  <c r="E44" i="24"/>
  <c r="F161" i="24"/>
  <c r="G44" i="24"/>
  <c r="F167" i="24"/>
  <c r="G46" i="24" s="1"/>
  <c r="F169" i="24"/>
  <c r="F47" i="24"/>
  <c r="F251" i="24"/>
  <c r="I48" i="24"/>
  <c r="F175" i="24"/>
  <c r="F49" i="24"/>
  <c r="F262" i="24"/>
  <c r="K51" i="24"/>
  <c r="F185" i="24"/>
  <c r="G52" i="24" s="1"/>
  <c r="F188" i="24"/>
  <c r="G53" i="24" s="1"/>
  <c r="F269" i="24"/>
  <c r="I54" i="24" s="1"/>
  <c r="F193" i="24"/>
  <c r="F55" i="24"/>
  <c r="F197" i="24"/>
  <c r="G56" i="24" s="1"/>
  <c r="F275" i="24"/>
  <c r="I56" i="24" s="1"/>
  <c r="F279" i="24"/>
  <c r="J57" i="24"/>
  <c r="F205" i="24"/>
  <c r="F59" i="24"/>
  <c r="F286" i="24"/>
  <c r="K59" i="24"/>
  <c r="G71" i="24"/>
  <c r="E60" i="24"/>
  <c r="G133" i="24"/>
  <c r="F60" i="24"/>
  <c r="G135" i="24"/>
  <c r="H60" i="24"/>
  <c r="G213" i="24"/>
  <c r="J60" i="24"/>
  <c r="G139" i="24"/>
  <c r="F62" i="24"/>
  <c r="G143" i="24"/>
  <c r="G63" i="24" s="1"/>
  <c r="G223" i="24"/>
  <c r="K63" i="24"/>
  <c r="C69" i="24"/>
  <c r="C10" i="24"/>
  <c r="D69" i="24"/>
  <c r="C15" i="24"/>
  <c r="F69" i="24"/>
  <c r="C35" i="24"/>
  <c r="G69" i="24"/>
  <c r="C60" i="24"/>
  <c r="C70" i="24"/>
  <c r="D10" i="24"/>
  <c r="D70" i="24"/>
  <c r="D15" i="24"/>
  <c r="E70" i="24"/>
  <c r="D30" i="24"/>
  <c r="F70" i="24"/>
  <c r="D35" i="24"/>
  <c r="G70" i="24"/>
  <c r="D60" i="24"/>
  <c r="C71" i="24"/>
  <c r="E10" i="24" s="1"/>
  <c r="D71" i="24"/>
  <c r="E15" i="24" s="1"/>
  <c r="E71" i="24"/>
  <c r="E30" i="24"/>
  <c r="F71" i="24"/>
  <c r="E35" i="24"/>
  <c r="C72" i="24"/>
  <c r="C11" i="24" s="1"/>
  <c r="E72" i="24"/>
  <c r="C31" i="24"/>
  <c r="G72" i="24"/>
  <c r="C61" i="24"/>
  <c r="C73" i="24"/>
  <c r="D11" i="24"/>
  <c r="D73" i="24"/>
  <c r="D16" i="24"/>
  <c r="E73" i="24"/>
  <c r="D31" i="24"/>
  <c r="F73" i="24"/>
  <c r="D36" i="24" s="1"/>
  <c r="G73" i="24"/>
  <c r="D61" i="24" s="1"/>
  <c r="E74" i="24"/>
  <c r="E31" i="24" s="1"/>
  <c r="G74" i="24"/>
  <c r="E61" i="24"/>
  <c r="C75" i="24"/>
  <c r="C12" i="24" s="1"/>
  <c r="D75" i="24"/>
  <c r="C17" i="24" s="1"/>
  <c r="E75" i="24"/>
  <c r="C32" i="24"/>
  <c r="F75" i="24"/>
  <c r="C37" i="24"/>
  <c r="G75" i="24"/>
  <c r="C62" i="24"/>
  <c r="C76" i="24"/>
  <c r="D12" i="24"/>
  <c r="E76" i="24"/>
  <c r="D32" i="24"/>
  <c r="F76" i="24"/>
  <c r="D37" i="24"/>
  <c r="G76" i="24"/>
  <c r="D62" i="24"/>
  <c r="C77" i="24"/>
  <c r="E12" i="24"/>
  <c r="D77" i="24"/>
  <c r="E17" i="24" s="1"/>
  <c r="E77" i="24"/>
  <c r="E32" i="24" s="1"/>
  <c r="F77" i="24"/>
  <c r="E37" i="24"/>
  <c r="G77" i="24"/>
  <c r="E62" i="24"/>
  <c r="C78" i="24"/>
  <c r="C13" i="24" s="1"/>
  <c r="D78" i="24"/>
  <c r="C18" i="24"/>
  <c r="E78" i="24"/>
  <c r="C33" i="24" s="1"/>
  <c r="G78" i="24"/>
  <c r="C63" i="24"/>
  <c r="D79" i="24"/>
  <c r="D18" i="24"/>
  <c r="E79" i="24"/>
  <c r="D33" i="24"/>
  <c r="F79" i="24"/>
  <c r="D38" i="24"/>
  <c r="G79" i="24"/>
  <c r="D63" i="24"/>
  <c r="C80" i="24"/>
  <c r="E13" i="24" s="1"/>
  <c r="D80" i="24"/>
  <c r="E18" i="24" s="1"/>
  <c r="E80" i="24"/>
  <c r="E33" i="24"/>
  <c r="F80" i="24"/>
  <c r="E38" i="24"/>
  <c r="G80" i="24"/>
  <c r="E63" i="24"/>
  <c r="D81" i="24"/>
  <c r="C19" i="24"/>
  <c r="F81" i="24"/>
  <c r="C39" i="24"/>
  <c r="F82" i="24"/>
  <c r="D39" i="24"/>
  <c r="D83" i="24"/>
  <c r="E19" i="24"/>
  <c r="F83" i="24"/>
  <c r="E39" i="24"/>
  <c r="D84" i="24"/>
  <c r="C20" i="24" s="1"/>
  <c r="F84" i="24"/>
  <c r="C40" i="24"/>
  <c r="D85" i="24"/>
  <c r="D20" i="24" s="1"/>
  <c r="F85" i="24"/>
  <c r="D40" i="24"/>
  <c r="F86" i="24"/>
  <c r="E40" i="24"/>
  <c r="D87" i="24"/>
  <c r="C21" i="24" s="1"/>
  <c r="F87" i="24"/>
  <c r="C41" i="24"/>
  <c r="D88" i="24"/>
  <c r="D21" i="24" s="1"/>
  <c r="F88" i="24"/>
  <c r="D41" i="24"/>
  <c r="D89" i="24"/>
  <c r="E21" i="24" s="1"/>
  <c r="F89" i="24"/>
  <c r="E41" i="24"/>
  <c r="D90" i="24"/>
  <c r="C22" i="24" s="1"/>
  <c r="F90" i="24"/>
  <c r="C42" i="24"/>
  <c r="D91" i="24"/>
  <c r="D22" i="24" s="1"/>
  <c r="F91" i="24"/>
  <c r="D42" i="24"/>
  <c r="D92" i="24"/>
  <c r="E22" i="24" s="1"/>
  <c r="F92" i="24"/>
  <c r="E42" i="24"/>
  <c r="F93" i="24"/>
  <c r="C43" i="24"/>
  <c r="F94" i="24"/>
  <c r="D43" i="24"/>
  <c r="F96" i="24"/>
  <c r="C44" i="24"/>
  <c r="F97" i="24"/>
  <c r="D44" i="24"/>
  <c r="F99" i="24"/>
  <c r="F100" i="24"/>
  <c r="F101" i="24"/>
  <c r="F102" i="24"/>
  <c r="F103" i="24"/>
  <c r="F104" i="24"/>
  <c r="F105" i="24"/>
  <c r="F106" i="24"/>
  <c r="F107" i="24"/>
  <c r="F108" i="24"/>
  <c r="F109" i="24"/>
  <c r="F110" i="24"/>
  <c r="F111" i="24"/>
  <c r="F112" i="24"/>
  <c r="F113" i="24"/>
  <c r="F114" i="24"/>
  <c r="F115" i="24"/>
  <c r="F116" i="24"/>
  <c r="F117" i="24"/>
  <c r="F118" i="24"/>
  <c r="F119" i="24"/>
  <c r="F120" i="24"/>
  <c r="F121" i="24"/>
  <c r="F122" i="24"/>
  <c r="F123" i="24"/>
  <c r="F124" i="24"/>
  <c r="F125" i="24"/>
  <c r="F126" i="24"/>
  <c r="F127" i="24"/>
  <c r="F128" i="24"/>
  <c r="C133" i="24"/>
  <c r="F10" i="24"/>
  <c r="D133" i="24"/>
  <c r="F15" i="24"/>
  <c r="F133" i="24"/>
  <c r="F35" i="24"/>
  <c r="C134" i="24"/>
  <c r="G10" i="24" s="1"/>
  <c r="D134" i="24"/>
  <c r="G15" i="24" s="1"/>
  <c r="E134" i="24"/>
  <c r="G30" i="24"/>
  <c r="F134" i="24"/>
  <c r="G35" i="24"/>
  <c r="G134" i="24"/>
  <c r="G60" i="24"/>
  <c r="C135" i="24"/>
  <c r="H10" i="24"/>
  <c r="D135" i="24"/>
  <c r="H15" i="24"/>
  <c r="F135" i="24"/>
  <c r="H35" i="24" s="1"/>
  <c r="C136" i="24"/>
  <c r="F11" i="24"/>
  <c r="D136" i="24"/>
  <c r="F16" i="24"/>
  <c r="E136" i="24"/>
  <c r="F31" i="24"/>
  <c r="F136" i="24"/>
  <c r="F36" i="24"/>
  <c r="G136" i="24"/>
  <c r="F61" i="24"/>
  <c r="C137" i="24"/>
  <c r="G11" i="24" s="1"/>
  <c r="D137" i="24"/>
  <c r="G16" i="24" s="1"/>
  <c r="E137" i="24"/>
  <c r="G31" i="24" s="1"/>
  <c r="F137" i="24"/>
  <c r="G36" i="24" s="1"/>
  <c r="G137" i="24"/>
  <c r="G61" i="24" s="1"/>
  <c r="C138" i="24"/>
  <c r="H11" i="24"/>
  <c r="D138" i="24"/>
  <c r="H16" i="24"/>
  <c r="E138" i="24"/>
  <c r="H31" i="24"/>
  <c r="F138" i="24"/>
  <c r="H36" i="24"/>
  <c r="G138" i="24"/>
  <c r="H61" i="24"/>
  <c r="D139" i="24"/>
  <c r="F17" i="24"/>
  <c r="F139" i="24"/>
  <c r="F37" i="24"/>
  <c r="C140" i="24"/>
  <c r="G12" i="24" s="1"/>
  <c r="D140" i="24"/>
  <c r="G17" i="24" s="1"/>
  <c r="E140" i="24"/>
  <c r="G32" i="24" s="1"/>
  <c r="F140" i="24"/>
  <c r="G37" i="24"/>
  <c r="G140" i="24"/>
  <c r="G62" i="24" s="1"/>
  <c r="C141" i="24"/>
  <c r="H12" i="24"/>
  <c r="D141" i="24"/>
  <c r="H17" i="24"/>
  <c r="E141" i="24"/>
  <c r="H32" i="24"/>
  <c r="F141" i="24"/>
  <c r="H37" i="24" s="1"/>
  <c r="G141" i="24"/>
  <c r="H62" i="24"/>
  <c r="C142" i="24"/>
  <c r="F13" i="24"/>
  <c r="D142" i="24"/>
  <c r="F18" i="24"/>
  <c r="E142" i="24"/>
  <c r="F33" i="24"/>
  <c r="F142" i="24"/>
  <c r="F38" i="24"/>
  <c r="G142" i="24"/>
  <c r="F63" i="24"/>
  <c r="D143" i="24"/>
  <c r="G18" i="24" s="1"/>
  <c r="E143" i="24"/>
  <c r="G33" i="24" s="1"/>
  <c r="C144" i="24"/>
  <c r="H13" i="24"/>
  <c r="D144" i="24"/>
  <c r="H18" i="24"/>
  <c r="E144" i="24"/>
  <c r="H33" i="24"/>
  <c r="F144" i="24"/>
  <c r="H38" i="24" s="1"/>
  <c r="G144" i="24"/>
  <c r="H63" i="24"/>
  <c r="C145" i="24"/>
  <c r="F14" i="24"/>
  <c r="E145" i="24"/>
  <c r="F34" i="24"/>
  <c r="F145" i="24"/>
  <c r="F39" i="24"/>
  <c r="G145" i="24"/>
  <c r="F64" i="24"/>
  <c r="C146" i="24"/>
  <c r="G14" i="24"/>
  <c r="D146" i="24"/>
  <c r="G19" i="24"/>
  <c r="E146" i="24"/>
  <c r="G34" i="24" s="1"/>
  <c r="F146" i="24"/>
  <c r="G39" i="24" s="1"/>
  <c r="G146" i="24"/>
  <c r="G64" i="24" s="1"/>
  <c r="C147" i="24"/>
  <c r="H14" i="24"/>
  <c r="D147" i="24"/>
  <c r="H19" i="24"/>
  <c r="E147" i="24"/>
  <c r="H34" i="24"/>
  <c r="F147" i="24"/>
  <c r="H39" i="24"/>
  <c r="G147" i="24"/>
  <c r="H64" i="24"/>
  <c r="D148" i="24"/>
  <c r="F20" i="24"/>
  <c r="F148" i="24"/>
  <c r="F40" i="24"/>
  <c r="D149" i="24"/>
  <c r="G20" i="24" s="1"/>
  <c r="D150" i="24"/>
  <c r="H20" i="24"/>
  <c r="F150" i="24"/>
  <c r="H40" i="24"/>
  <c r="D151" i="24"/>
  <c r="F21" i="24"/>
  <c r="D152" i="24"/>
  <c r="G21" i="24" s="1"/>
  <c r="F152" i="24"/>
  <c r="G41" i="24"/>
  <c r="D153" i="24"/>
  <c r="H21" i="24"/>
  <c r="D154" i="24"/>
  <c r="F22" i="24"/>
  <c r="F154" i="24"/>
  <c r="F42" i="24"/>
  <c r="D155" i="24"/>
  <c r="G22" i="24" s="1"/>
  <c r="D156" i="24"/>
  <c r="H22" i="24"/>
  <c r="F156" i="24"/>
  <c r="H42" i="24"/>
  <c r="D157" i="24"/>
  <c r="F23" i="24"/>
  <c r="D158" i="24"/>
  <c r="G23" i="24" s="1"/>
  <c r="F158" i="24"/>
  <c r="G43" i="24"/>
  <c r="D159" i="24"/>
  <c r="H23" i="24"/>
  <c r="D160" i="24"/>
  <c r="F24" i="24"/>
  <c r="F160" i="24"/>
  <c r="F44" i="24"/>
  <c r="D161" i="24"/>
  <c r="G24" i="24"/>
  <c r="D162" i="24"/>
  <c r="H24" i="24"/>
  <c r="F162" i="24"/>
  <c r="H44" i="24"/>
  <c r="D163" i="24"/>
  <c r="F25" i="24"/>
  <c r="F163" i="24"/>
  <c r="F45" i="24"/>
  <c r="D164" i="24"/>
  <c r="G25" i="24"/>
  <c r="F164" i="24"/>
  <c r="G45" i="24" s="1"/>
  <c r="D165" i="24"/>
  <c r="H25" i="24"/>
  <c r="F165" i="24"/>
  <c r="H45" i="24"/>
  <c r="D166" i="24"/>
  <c r="F26" i="24"/>
  <c r="F166" i="24"/>
  <c r="F46" i="24"/>
  <c r="D167" i="24"/>
  <c r="G26" i="24"/>
  <c r="D168" i="24"/>
  <c r="H26" i="24"/>
  <c r="F168" i="24"/>
  <c r="H46" i="24"/>
  <c r="D169" i="24"/>
  <c r="F27" i="24"/>
  <c r="D170" i="24"/>
  <c r="G27" i="24"/>
  <c r="F170" i="24"/>
  <c r="G47" i="24" s="1"/>
  <c r="D171" i="24"/>
  <c r="H27" i="24"/>
  <c r="F171" i="24"/>
  <c r="H47" i="24"/>
  <c r="D172" i="24"/>
  <c r="F28" i="24"/>
  <c r="F172" i="24"/>
  <c r="F48" i="24"/>
  <c r="D173" i="24"/>
  <c r="G28" i="24"/>
  <c r="F173" i="24"/>
  <c r="G48" i="24" s="1"/>
  <c r="D174" i="24"/>
  <c r="H28" i="24"/>
  <c r="F174" i="24"/>
  <c r="H48" i="24"/>
  <c r="D175" i="24"/>
  <c r="F29" i="24"/>
  <c r="D176" i="24"/>
  <c r="G29" i="24"/>
  <c r="F176" i="24"/>
  <c r="G49" i="24" s="1"/>
  <c r="D177" i="24"/>
  <c r="H29" i="24"/>
  <c r="F177" i="24"/>
  <c r="H49" i="24"/>
  <c r="F178" i="24"/>
  <c r="F50" i="24"/>
  <c r="F179" i="24"/>
  <c r="G50" i="24" s="1"/>
  <c r="F180" i="24"/>
  <c r="H50" i="24"/>
  <c r="F181" i="24"/>
  <c r="F51" i="24"/>
  <c r="F182" i="24"/>
  <c r="G51" i="24" s="1"/>
  <c r="F183" i="24"/>
  <c r="H51" i="24"/>
  <c r="F184" i="24"/>
  <c r="F52" i="24"/>
  <c r="F186" i="24"/>
  <c r="H52" i="24"/>
  <c r="F187" i="24"/>
  <c r="F53" i="24"/>
  <c r="F189" i="24"/>
  <c r="H53" i="24"/>
  <c r="F190" i="24"/>
  <c r="F54" i="24"/>
  <c r="F191" i="24"/>
  <c r="G54" i="24" s="1"/>
  <c r="F192" i="24"/>
  <c r="H54" i="24"/>
  <c r="F194" i="24"/>
  <c r="G55" i="24" s="1"/>
  <c r="F195" i="24"/>
  <c r="H55" i="24"/>
  <c r="F196" i="24"/>
  <c r="F56" i="24"/>
  <c r="F198" i="24"/>
  <c r="H56" i="24"/>
  <c r="F199" i="24"/>
  <c r="F57" i="24"/>
  <c r="F200" i="24"/>
  <c r="G57" i="24"/>
  <c r="F201" i="24"/>
  <c r="H57" i="24"/>
  <c r="F202" i="24"/>
  <c r="F58" i="24"/>
  <c r="F203" i="24"/>
  <c r="G58" i="24" s="1"/>
  <c r="F204" i="24"/>
  <c r="H58" i="24"/>
  <c r="F206" i="24"/>
  <c r="G59" i="24" s="1"/>
  <c r="F207" i="24"/>
  <c r="H59" i="24"/>
  <c r="C212" i="24"/>
  <c r="I10" i="24"/>
  <c r="E212" i="24"/>
  <c r="I30" i="24"/>
  <c r="F212" i="24"/>
  <c r="I35" i="24"/>
  <c r="G212" i="24"/>
  <c r="I60" i="24"/>
  <c r="C213" i="24"/>
  <c r="J10" i="24" s="1"/>
  <c r="D213" i="24"/>
  <c r="J15" i="24" s="1"/>
  <c r="F213" i="24"/>
  <c r="J35" i="24" s="1"/>
  <c r="C214" i="24"/>
  <c r="K10" i="24"/>
  <c r="D214" i="24"/>
  <c r="K15" i="24"/>
  <c r="E214" i="24"/>
  <c r="K30" i="24"/>
  <c r="F214" i="24"/>
  <c r="K35" i="24"/>
  <c r="G214" i="24"/>
  <c r="K60" i="24"/>
  <c r="C215" i="24"/>
  <c r="I11" i="24"/>
  <c r="D215" i="24"/>
  <c r="I16" i="24" s="1"/>
  <c r="F215" i="24"/>
  <c r="I36" i="24" s="1"/>
  <c r="G215" i="24"/>
  <c r="I61" i="24" s="1"/>
  <c r="C216" i="24"/>
  <c r="J11" i="24" s="1"/>
  <c r="D216" i="24"/>
  <c r="J16" i="24" s="1"/>
  <c r="E216" i="24"/>
  <c r="J31" i="24" s="1"/>
  <c r="F216" i="24"/>
  <c r="J36" i="24" s="1"/>
  <c r="G216" i="24"/>
  <c r="J61" i="24"/>
  <c r="C217" i="24"/>
  <c r="K11" i="24"/>
  <c r="D217" i="24"/>
  <c r="K16" i="24"/>
  <c r="E217" i="24"/>
  <c r="K31" i="24"/>
  <c r="G217" i="24"/>
  <c r="K61" i="24"/>
  <c r="C218" i="24"/>
  <c r="I12" i="24" s="1"/>
  <c r="D218" i="24"/>
  <c r="I17" i="24" s="1"/>
  <c r="E218" i="24"/>
  <c r="I32" i="24"/>
  <c r="F218" i="24"/>
  <c r="I37" i="24"/>
  <c r="G218" i="24"/>
  <c r="I62" i="24"/>
  <c r="C219" i="24"/>
  <c r="J12" i="24"/>
  <c r="D219" i="24"/>
  <c r="J17" i="24"/>
  <c r="E219" i="24"/>
  <c r="J32" i="24"/>
  <c r="F219" i="24"/>
  <c r="J37" i="24" s="1"/>
  <c r="G219" i="24"/>
  <c r="J62" i="24" s="1"/>
  <c r="C220" i="24"/>
  <c r="K12" i="24"/>
  <c r="E220" i="24"/>
  <c r="K32" i="24"/>
  <c r="F220" i="24"/>
  <c r="K37" i="24"/>
  <c r="G220" i="24"/>
  <c r="K62" i="24"/>
  <c r="C221" i="24"/>
  <c r="I13" i="24"/>
  <c r="D221" i="24"/>
  <c r="I18" i="24" s="1"/>
  <c r="E221" i="24"/>
  <c r="I33" i="24"/>
  <c r="F221" i="24"/>
  <c r="I38" i="24"/>
  <c r="G221" i="24"/>
  <c r="I63" i="24"/>
  <c r="C222" i="24"/>
  <c r="J13" i="24" s="1"/>
  <c r="D222" i="24"/>
  <c r="J18" i="24"/>
  <c r="E222" i="24"/>
  <c r="J33" i="24" s="1"/>
  <c r="F222" i="24"/>
  <c r="J38" i="24"/>
  <c r="G222" i="24"/>
  <c r="J63" i="24"/>
  <c r="C223" i="24"/>
  <c r="K13" i="24"/>
  <c r="D223" i="24"/>
  <c r="K18" i="24"/>
  <c r="E223" i="24"/>
  <c r="K33" i="24"/>
  <c r="F223" i="24"/>
  <c r="K38" i="24"/>
  <c r="C224" i="24"/>
  <c r="I14" i="24"/>
  <c r="E224" i="24"/>
  <c r="I34" i="24"/>
  <c r="F224" i="24"/>
  <c r="I39" i="24"/>
  <c r="G224" i="24"/>
  <c r="I64" i="24"/>
  <c r="D225" i="24"/>
  <c r="J19" i="24"/>
  <c r="E225" i="24"/>
  <c r="J34" i="24" s="1"/>
  <c r="F225" i="24"/>
  <c r="J39" i="24" s="1"/>
  <c r="G225" i="24"/>
  <c r="J64" i="24" s="1"/>
  <c r="C226" i="24"/>
  <c r="K14" i="24"/>
  <c r="D226" i="24"/>
  <c r="K19" i="24"/>
  <c r="E226" i="24"/>
  <c r="K34" i="24"/>
  <c r="F226" i="24"/>
  <c r="K39" i="24"/>
  <c r="G226" i="24"/>
  <c r="K64" i="24"/>
  <c r="D227" i="24"/>
  <c r="I20" i="24" s="1"/>
  <c r="F227" i="24"/>
  <c r="I40" i="24"/>
  <c r="D228" i="24"/>
  <c r="J20" i="24"/>
  <c r="F228" i="24"/>
  <c r="J40" i="24"/>
  <c r="D229" i="24"/>
  <c r="K20" i="24"/>
  <c r="D230" i="24"/>
  <c r="I21" i="24"/>
  <c r="F230" i="24"/>
  <c r="I41" i="24"/>
  <c r="D231" i="24"/>
  <c r="J21" i="24" s="1"/>
  <c r="F232" i="24"/>
  <c r="K41" i="24"/>
  <c r="D233" i="24"/>
  <c r="I22" i="24" s="1"/>
  <c r="D234" i="24"/>
  <c r="J22" i="24" s="1"/>
  <c r="F234" i="24"/>
  <c r="J42" i="24"/>
  <c r="D235" i="24"/>
  <c r="K22" i="24"/>
  <c r="F235" i="24"/>
  <c r="K42" i="24"/>
  <c r="F236" i="24"/>
  <c r="I43" i="24"/>
  <c r="D237" i="24"/>
  <c r="J23" i="24"/>
  <c r="F237" i="24"/>
  <c r="J43" i="24"/>
  <c r="F238" i="24"/>
  <c r="K43" i="24"/>
  <c r="F239" i="24"/>
  <c r="I44" i="24"/>
  <c r="F240" i="24"/>
  <c r="J44" i="24"/>
  <c r="F241" i="24"/>
  <c r="K44" i="24"/>
  <c r="F242" i="24"/>
  <c r="I45" i="24" s="1"/>
  <c r="D243" i="24"/>
  <c r="J25" i="24"/>
  <c r="F243" i="24"/>
  <c r="J45" i="24"/>
  <c r="F244" i="24"/>
  <c r="K45" i="24"/>
  <c r="F245" i="24"/>
  <c r="I46" i="24"/>
  <c r="F246" i="24"/>
  <c r="J46" i="24" s="1"/>
  <c r="F247" i="24"/>
  <c r="K46" i="24"/>
  <c r="F248" i="24"/>
  <c r="I47" i="24"/>
  <c r="D249" i="24"/>
  <c r="J27" i="24"/>
  <c r="F249" i="24"/>
  <c r="J47" i="24" s="1"/>
  <c r="F250" i="24"/>
  <c r="K47" i="24"/>
  <c r="F252" i="24"/>
  <c r="J48" i="24" s="1"/>
  <c r="F253" i="24"/>
  <c r="K48" i="24"/>
  <c r="F254" i="24"/>
  <c r="I49" i="24"/>
  <c r="D255" i="24"/>
  <c r="J29" i="24"/>
  <c r="F255" i="24"/>
  <c r="J49" i="24" s="1"/>
  <c r="F256" i="24"/>
  <c r="K49" i="24"/>
  <c r="F257" i="24"/>
  <c r="I50" i="24"/>
  <c r="F258" i="24"/>
  <c r="J50" i="24" s="1"/>
  <c r="F259" i="24"/>
  <c r="K50" i="24"/>
  <c r="F260" i="24"/>
  <c r="I51" i="24"/>
  <c r="F261" i="24"/>
  <c r="J51" i="24" s="1"/>
  <c r="F263" i="24"/>
  <c r="I52" i="24" s="1"/>
  <c r="F264" i="24"/>
  <c r="J52" i="24"/>
  <c r="F265" i="24"/>
  <c r="K52" i="24"/>
  <c r="F266" i="24"/>
  <c r="I53" i="24" s="1"/>
  <c r="F267" i="24"/>
  <c r="J53" i="24"/>
  <c r="F268" i="24"/>
  <c r="K53" i="24"/>
  <c r="F270" i="24"/>
  <c r="J54" i="24"/>
  <c r="F271" i="24"/>
  <c r="K54" i="24"/>
  <c r="F272" i="24"/>
  <c r="I55" i="24"/>
  <c r="F273" i="24"/>
  <c r="J55" i="24" s="1"/>
  <c r="F274" i="24"/>
  <c r="K55" i="24"/>
  <c r="F276" i="24"/>
  <c r="J56" i="24"/>
  <c r="F277" i="24"/>
  <c r="K56" i="24"/>
  <c r="F278" i="24"/>
  <c r="I57" i="24" s="1"/>
  <c r="F280" i="24"/>
  <c r="K57" i="24"/>
  <c r="F281" i="24"/>
  <c r="I58" i="24" s="1"/>
  <c r="F282" i="24"/>
  <c r="J58" i="24"/>
  <c r="F283" i="24"/>
  <c r="K58" i="24"/>
  <c r="F284" i="24"/>
  <c r="I59" i="24"/>
  <c r="F285" i="24"/>
  <c r="J59" i="24" s="1"/>
  <c r="B287" i="24"/>
  <c r="L10" i="24" s="1"/>
  <c r="D2" i="23"/>
  <c r="D4" i="23"/>
  <c r="D5" i="23"/>
  <c r="D6" i="23"/>
  <c r="F6" i="23"/>
  <c r="C74" i="23"/>
  <c r="E11" i="23" s="1"/>
  <c r="C136" i="23"/>
  <c r="F11" i="23"/>
  <c r="C75" i="23"/>
  <c r="C12" i="23" s="1"/>
  <c r="C140" i="23"/>
  <c r="G12" i="23"/>
  <c r="C78" i="23"/>
  <c r="C13" i="23" s="1"/>
  <c r="C224" i="23"/>
  <c r="I14" i="23"/>
  <c r="D134" i="23"/>
  <c r="G15" i="23" s="1"/>
  <c r="D77" i="23"/>
  <c r="E17" i="23" s="1"/>
  <c r="D219" i="23"/>
  <c r="J17" i="23"/>
  <c r="D146" i="23"/>
  <c r="G19" i="23"/>
  <c r="D151" i="23"/>
  <c r="F21" i="23"/>
  <c r="D160" i="23"/>
  <c r="F24" i="23"/>
  <c r="D162" i="23"/>
  <c r="H24" i="23"/>
  <c r="D163" i="23"/>
  <c r="F25" i="23"/>
  <c r="D165" i="23"/>
  <c r="H25" i="23"/>
  <c r="D166" i="23"/>
  <c r="F26" i="23"/>
  <c r="D168" i="23"/>
  <c r="H26" i="23"/>
  <c r="D169" i="23"/>
  <c r="F27" i="23"/>
  <c r="D171" i="23"/>
  <c r="H27" i="23"/>
  <c r="D172" i="23"/>
  <c r="F28" i="23"/>
  <c r="D174" i="23"/>
  <c r="H28" i="23"/>
  <c r="D175" i="23"/>
  <c r="F29" i="23"/>
  <c r="D177" i="23"/>
  <c r="H29" i="23"/>
  <c r="E69" i="23"/>
  <c r="C30" i="23"/>
  <c r="E134" i="23"/>
  <c r="G30" i="23"/>
  <c r="E212" i="23"/>
  <c r="I30" i="23"/>
  <c r="E214" i="23"/>
  <c r="K30" i="23"/>
  <c r="E142" i="23"/>
  <c r="F33" i="23"/>
  <c r="F71" i="23"/>
  <c r="E35" i="23" s="1"/>
  <c r="F136" i="23"/>
  <c r="F36" i="23"/>
  <c r="F217" i="23"/>
  <c r="K36" i="23"/>
  <c r="F139" i="23"/>
  <c r="F37" i="23"/>
  <c r="F144" i="23"/>
  <c r="H38" i="23" s="1"/>
  <c r="F221" i="23"/>
  <c r="I38" i="23"/>
  <c r="F81" i="23"/>
  <c r="C39" i="23" s="1"/>
  <c r="F85" i="23"/>
  <c r="D40" i="23"/>
  <c r="F228" i="23"/>
  <c r="J40" i="23"/>
  <c r="F229" i="23"/>
  <c r="K40" i="23"/>
  <c r="F87" i="23"/>
  <c r="C41" i="23"/>
  <c r="F89" i="23"/>
  <c r="E41" i="23"/>
  <c r="F230" i="23"/>
  <c r="I41" i="23"/>
  <c r="F231" i="23"/>
  <c r="J41" i="23"/>
  <c r="F232" i="23"/>
  <c r="K41" i="23"/>
  <c r="F91" i="23"/>
  <c r="D42" i="23"/>
  <c r="F233" i="23"/>
  <c r="I42" i="23"/>
  <c r="F234" i="23"/>
  <c r="J42" i="23"/>
  <c r="F94" i="23"/>
  <c r="D43" i="23"/>
  <c r="F236" i="23"/>
  <c r="I43" i="23"/>
  <c r="F238" i="23"/>
  <c r="K43" i="23"/>
  <c r="F240" i="23"/>
  <c r="J44" i="23"/>
  <c r="F241" i="23"/>
  <c r="K44" i="23"/>
  <c r="F163" i="23"/>
  <c r="F45" i="23"/>
  <c r="F243" i="23"/>
  <c r="J45" i="23"/>
  <c r="F247" i="23"/>
  <c r="K46" i="23"/>
  <c r="F171" i="23"/>
  <c r="H47" i="23" s="1"/>
  <c r="F249" i="23"/>
  <c r="J47" i="23"/>
  <c r="F253" i="23"/>
  <c r="K48" i="23"/>
  <c r="F178" i="23"/>
  <c r="F50" i="23"/>
  <c r="F181" i="23"/>
  <c r="F51" i="23"/>
  <c r="F266" i="23"/>
  <c r="I53" i="23"/>
  <c r="F190" i="23"/>
  <c r="F54" i="23"/>
  <c r="F270" i="23"/>
  <c r="J54" i="23"/>
  <c r="F198" i="23"/>
  <c r="H56" i="23" s="1"/>
  <c r="F276" i="23"/>
  <c r="J56" i="23"/>
  <c r="F202" i="23"/>
  <c r="F58" i="23"/>
  <c r="G70" i="23"/>
  <c r="D60" i="23"/>
  <c r="G71" i="23"/>
  <c r="E60" i="23"/>
  <c r="G134" i="23"/>
  <c r="G60" i="23"/>
  <c r="G212" i="23"/>
  <c r="I60" i="23"/>
  <c r="G214" i="23"/>
  <c r="K60" i="23"/>
  <c r="G216" i="23"/>
  <c r="J61" i="23"/>
  <c r="G140" i="23"/>
  <c r="G62" i="23"/>
  <c r="G144" i="23"/>
  <c r="H63" i="23" s="1"/>
  <c r="C69" i="23"/>
  <c r="C10" i="23" s="1"/>
  <c r="D69" i="23"/>
  <c r="C15" i="23"/>
  <c r="F69" i="23"/>
  <c r="C35" i="23"/>
  <c r="G69" i="23"/>
  <c r="C60" i="23"/>
  <c r="C70" i="23"/>
  <c r="D10" i="23" s="1"/>
  <c r="D70" i="23"/>
  <c r="D15" i="23" s="1"/>
  <c r="E70" i="23"/>
  <c r="D30" i="23"/>
  <c r="F70" i="23"/>
  <c r="D35" i="23"/>
  <c r="C71" i="23"/>
  <c r="E10" i="23" s="1"/>
  <c r="D71" i="23"/>
  <c r="E15" i="23"/>
  <c r="E71" i="23"/>
  <c r="E30" i="23"/>
  <c r="C72" i="23"/>
  <c r="C11" i="23" s="1"/>
  <c r="D72" i="23"/>
  <c r="C16" i="23" s="1"/>
  <c r="E72" i="23"/>
  <c r="C31" i="23" s="1"/>
  <c r="F72" i="23"/>
  <c r="C36" i="23"/>
  <c r="G72" i="23"/>
  <c r="C61" i="23"/>
  <c r="C73" i="23"/>
  <c r="D11" i="23" s="1"/>
  <c r="D73" i="23"/>
  <c r="D16" i="23"/>
  <c r="E73" i="23"/>
  <c r="D31" i="23" s="1"/>
  <c r="F73" i="23"/>
  <c r="D36" i="23"/>
  <c r="G73" i="23"/>
  <c r="D61" i="23"/>
  <c r="D74" i="23"/>
  <c r="E16" i="23"/>
  <c r="E74" i="23"/>
  <c r="E31" i="23" s="1"/>
  <c r="F74" i="23"/>
  <c r="E36" i="23" s="1"/>
  <c r="G74" i="23"/>
  <c r="E61" i="23"/>
  <c r="D75" i="23"/>
  <c r="C17" i="23"/>
  <c r="E75" i="23"/>
  <c r="C32" i="23" s="1"/>
  <c r="F75" i="23"/>
  <c r="C37" i="23"/>
  <c r="G75" i="23"/>
  <c r="C62" i="23" s="1"/>
  <c r="C76" i="23"/>
  <c r="D12" i="23" s="1"/>
  <c r="D76" i="23"/>
  <c r="D17" i="23" s="1"/>
  <c r="E76" i="23"/>
  <c r="D32" i="23" s="1"/>
  <c r="F76" i="23"/>
  <c r="D37" i="23" s="1"/>
  <c r="G76" i="23"/>
  <c r="D62" i="23" s="1"/>
  <c r="C77" i="23"/>
  <c r="E12" i="23" s="1"/>
  <c r="E77" i="23"/>
  <c r="E32" i="23" s="1"/>
  <c r="F77" i="23"/>
  <c r="E37" i="23" s="1"/>
  <c r="G77" i="23"/>
  <c r="E62" i="23"/>
  <c r="D78" i="23"/>
  <c r="C18" i="23"/>
  <c r="E78" i="23"/>
  <c r="C33" i="23" s="1"/>
  <c r="F78" i="23"/>
  <c r="C38" i="23"/>
  <c r="G78" i="23"/>
  <c r="C63" i="23" s="1"/>
  <c r="C79" i="23"/>
  <c r="D13" i="23" s="1"/>
  <c r="D79" i="23"/>
  <c r="D18" i="23" s="1"/>
  <c r="E79" i="23"/>
  <c r="D33" i="23" s="1"/>
  <c r="F79" i="23"/>
  <c r="D38" i="23" s="1"/>
  <c r="G79" i="23"/>
  <c r="D63" i="23" s="1"/>
  <c r="C80" i="23"/>
  <c r="E13" i="23" s="1"/>
  <c r="D80" i="23"/>
  <c r="E18" i="23"/>
  <c r="E80" i="23"/>
  <c r="E33" i="23" s="1"/>
  <c r="F80" i="23"/>
  <c r="E38" i="23" s="1"/>
  <c r="G80" i="23"/>
  <c r="E63" i="23"/>
  <c r="D81" i="23"/>
  <c r="C19" i="23"/>
  <c r="D82" i="23"/>
  <c r="D19" i="23"/>
  <c r="F82" i="23"/>
  <c r="D39" i="23" s="1"/>
  <c r="D83" i="23"/>
  <c r="E19" i="23"/>
  <c r="F83" i="23"/>
  <c r="E39" i="23" s="1"/>
  <c r="D84" i="23"/>
  <c r="C20" i="23"/>
  <c r="F84" i="23"/>
  <c r="C40" i="23"/>
  <c r="D85" i="23"/>
  <c r="D20" i="23"/>
  <c r="D86" i="23"/>
  <c r="E20" i="23"/>
  <c r="F86" i="23"/>
  <c r="E40" i="23"/>
  <c r="D87" i="23"/>
  <c r="C21" i="23"/>
  <c r="D88" i="23"/>
  <c r="D21" i="23"/>
  <c r="F88" i="23"/>
  <c r="D41" i="23"/>
  <c r="D89" i="23"/>
  <c r="E21" i="23"/>
  <c r="D90" i="23"/>
  <c r="C22" i="23"/>
  <c r="F90" i="23"/>
  <c r="C42" i="23"/>
  <c r="D91" i="23"/>
  <c r="D22" i="23"/>
  <c r="D92" i="23"/>
  <c r="E22" i="23"/>
  <c r="F92" i="23"/>
  <c r="E42" i="23"/>
  <c r="F93" i="23"/>
  <c r="C43" i="23"/>
  <c r="F95" i="23"/>
  <c r="E43" i="23"/>
  <c r="F96" i="23"/>
  <c r="C44" i="23"/>
  <c r="F97" i="23"/>
  <c r="D44" i="23"/>
  <c r="F98" i="23"/>
  <c r="E44" i="23"/>
  <c r="F99" i="23"/>
  <c r="F100" i="23"/>
  <c r="F101" i="23"/>
  <c r="F102" i="23"/>
  <c r="F103" i="23"/>
  <c r="F104" i="23"/>
  <c r="F105" i="23"/>
  <c r="F106" i="23"/>
  <c r="F107" i="23"/>
  <c r="F108" i="23"/>
  <c r="F109" i="23"/>
  <c r="F110" i="23"/>
  <c r="F111" i="23"/>
  <c r="F112" i="23"/>
  <c r="F113" i="23"/>
  <c r="F114" i="23"/>
  <c r="F115" i="23"/>
  <c r="F116" i="23"/>
  <c r="F117" i="23"/>
  <c r="F118" i="23"/>
  <c r="F119" i="23"/>
  <c r="F120" i="23"/>
  <c r="F121" i="23"/>
  <c r="F122" i="23"/>
  <c r="F123" i="23"/>
  <c r="F124" i="23"/>
  <c r="F125" i="23"/>
  <c r="F126" i="23"/>
  <c r="F127" i="23"/>
  <c r="F128" i="23"/>
  <c r="C133" i="23"/>
  <c r="F10" i="23"/>
  <c r="D133" i="23"/>
  <c r="F15" i="23"/>
  <c r="E133" i="23"/>
  <c r="F30" i="23"/>
  <c r="F133" i="23"/>
  <c r="F35" i="23"/>
  <c r="G133" i="23"/>
  <c r="F60" i="23"/>
  <c r="C134" i="23"/>
  <c r="G10" i="23"/>
  <c r="F134" i="23"/>
  <c r="G35" i="23"/>
  <c r="C135" i="23"/>
  <c r="H10" i="23" s="1"/>
  <c r="D135" i="23"/>
  <c r="H15" i="23" s="1"/>
  <c r="E135" i="23"/>
  <c r="H30" i="23"/>
  <c r="F135" i="23"/>
  <c r="H35" i="23" s="1"/>
  <c r="G135" i="23"/>
  <c r="H60" i="23"/>
  <c r="D136" i="23"/>
  <c r="F16" i="23"/>
  <c r="E136" i="23"/>
  <c r="F31" i="23"/>
  <c r="G136" i="23"/>
  <c r="F61" i="23"/>
  <c r="C137" i="23"/>
  <c r="G11" i="23" s="1"/>
  <c r="D137" i="23"/>
  <c r="G16" i="23"/>
  <c r="E137" i="23"/>
  <c r="G31" i="23"/>
  <c r="F137" i="23"/>
  <c r="G36" i="23"/>
  <c r="G137" i="23"/>
  <c r="G61" i="23"/>
  <c r="C138" i="23"/>
  <c r="H11" i="23"/>
  <c r="D138" i="23"/>
  <c r="H16" i="23" s="1"/>
  <c r="E138" i="23"/>
  <c r="H31" i="23" s="1"/>
  <c r="F138" i="23"/>
  <c r="H36" i="23" s="1"/>
  <c r="G138" i="23"/>
  <c r="H61" i="23" s="1"/>
  <c r="C139" i="23"/>
  <c r="F12" i="23"/>
  <c r="D139" i="23"/>
  <c r="F17" i="23"/>
  <c r="E139" i="23"/>
  <c r="F32" i="23"/>
  <c r="G139" i="23"/>
  <c r="F62" i="23"/>
  <c r="D140" i="23"/>
  <c r="G17" i="23"/>
  <c r="E140" i="23"/>
  <c r="G32" i="23" s="1"/>
  <c r="F140" i="23"/>
  <c r="G37" i="23"/>
  <c r="C141" i="23"/>
  <c r="H12" i="23" s="1"/>
  <c r="D141" i="23"/>
  <c r="H17" i="23" s="1"/>
  <c r="E141" i="23"/>
  <c r="H32" i="23" s="1"/>
  <c r="F141" i="23"/>
  <c r="H37" i="23" s="1"/>
  <c r="G141" i="23"/>
  <c r="H62" i="23" s="1"/>
  <c r="C142" i="23"/>
  <c r="F13" i="23"/>
  <c r="D142" i="23"/>
  <c r="F18" i="23"/>
  <c r="F142" i="23"/>
  <c r="F38" i="23"/>
  <c r="G142" i="23"/>
  <c r="F63" i="23"/>
  <c r="C143" i="23"/>
  <c r="G13" i="23"/>
  <c r="D143" i="23"/>
  <c r="G18" i="23"/>
  <c r="E143" i="23"/>
  <c r="G33" i="23"/>
  <c r="F143" i="23"/>
  <c r="G38" i="23"/>
  <c r="G143" i="23"/>
  <c r="G63" i="23"/>
  <c r="C144" i="23"/>
  <c r="H13" i="23" s="1"/>
  <c r="D144" i="23"/>
  <c r="H18" i="23" s="1"/>
  <c r="E144" i="23"/>
  <c r="H33" i="23" s="1"/>
  <c r="C145" i="23"/>
  <c r="F14" i="23"/>
  <c r="D145" i="23"/>
  <c r="F19" i="23"/>
  <c r="E145" i="23"/>
  <c r="F34" i="23"/>
  <c r="F145" i="23"/>
  <c r="F39" i="23"/>
  <c r="G145" i="23"/>
  <c r="F64" i="23"/>
  <c r="C146" i="23"/>
  <c r="G14" i="23"/>
  <c r="E146" i="23"/>
  <c r="G34" i="23"/>
  <c r="F146" i="23"/>
  <c r="G39" i="23"/>
  <c r="G146" i="23"/>
  <c r="G64" i="23"/>
  <c r="C147" i="23"/>
  <c r="H14" i="23"/>
  <c r="D147" i="23"/>
  <c r="H19" i="23"/>
  <c r="E147" i="23"/>
  <c r="H34" i="23" s="1"/>
  <c r="F147" i="23"/>
  <c r="H39" i="23" s="1"/>
  <c r="G147" i="23"/>
  <c r="H64" i="23" s="1"/>
  <c r="D148" i="23"/>
  <c r="F20" i="23"/>
  <c r="F148" i="23"/>
  <c r="F40" i="23"/>
  <c r="D149" i="23"/>
  <c r="G20" i="23"/>
  <c r="F149" i="23"/>
  <c r="G40" i="23"/>
  <c r="D150" i="23"/>
  <c r="H20" i="23" s="1"/>
  <c r="F150" i="23"/>
  <c r="H40" i="23"/>
  <c r="F151" i="23"/>
  <c r="F41" i="23"/>
  <c r="D152" i="23"/>
  <c r="G21" i="23"/>
  <c r="F152" i="23"/>
  <c r="G41" i="23"/>
  <c r="D153" i="23"/>
  <c r="H21" i="23" s="1"/>
  <c r="F153" i="23"/>
  <c r="H41" i="23"/>
  <c r="D154" i="23"/>
  <c r="F22" i="23"/>
  <c r="F154" i="23"/>
  <c r="F42" i="23"/>
  <c r="D155" i="23"/>
  <c r="G22" i="23"/>
  <c r="F155" i="23"/>
  <c r="G42" i="23"/>
  <c r="D156" i="23"/>
  <c r="H22" i="23" s="1"/>
  <c r="F156" i="23"/>
  <c r="H42" i="23"/>
  <c r="D157" i="23"/>
  <c r="F23" i="23"/>
  <c r="F157" i="23"/>
  <c r="F43" i="23"/>
  <c r="D158" i="23"/>
  <c r="G23" i="23"/>
  <c r="F158" i="23"/>
  <c r="G43" i="23"/>
  <c r="D159" i="23"/>
  <c r="H23" i="23" s="1"/>
  <c r="F159" i="23"/>
  <c r="H43" i="23"/>
  <c r="F160" i="23"/>
  <c r="F44" i="23"/>
  <c r="D161" i="23"/>
  <c r="G24" i="23"/>
  <c r="F161" i="23"/>
  <c r="G44" i="23"/>
  <c r="F162" i="23"/>
  <c r="H44" i="23"/>
  <c r="D164" i="23"/>
  <c r="G25" i="23"/>
  <c r="F164" i="23"/>
  <c r="G45" i="23"/>
  <c r="F165" i="23"/>
  <c r="H45" i="23" s="1"/>
  <c r="F166" i="23"/>
  <c r="F46" i="23"/>
  <c r="D167" i="23"/>
  <c r="G26" i="23"/>
  <c r="F167" i="23"/>
  <c r="G46" i="23"/>
  <c r="F168" i="23"/>
  <c r="H46" i="23" s="1"/>
  <c r="F169" i="23"/>
  <c r="F47" i="23"/>
  <c r="D170" i="23"/>
  <c r="G27" i="23"/>
  <c r="F170" i="23"/>
  <c r="G47" i="23"/>
  <c r="F172" i="23"/>
  <c r="F48" i="23"/>
  <c r="D173" i="23"/>
  <c r="G28" i="23"/>
  <c r="F173" i="23"/>
  <c r="G48" i="23" s="1"/>
  <c r="F174" i="23"/>
  <c r="H48" i="23"/>
  <c r="F175" i="23"/>
  <c r="F49" i="23"/>
  <c r="D176" i="23"/>
  <c r="G29" i="23"/>
  <c r="F176" i="23"/>
  <c r="G49" i="23" s="1"/>
  <c r="F177" i="23"/>
  <c r="H49" i="23" s="1"/>
  <c r="F179" i="23"/>
  <c r="G50" i="23"/>
  <c r="F180" i="23"/>
  <c r="H50" i="23" s="1"/>
  <c r="F182" i="23"/>
  <c r="G51" i="23"/>
  <c r="F183" i="23"/>
  <c r="H51" i="23" s="1"/>
  <c r="F184" i="23"/>
  <c r="F52" i="23"/>
  <c r="F185" i="23"/>
  <c r="G52" i="23"/>
  <c r="F186" i="23"/>
  <c r="H52" i="23" s="1"/>
  <c r="F187" i="23"/>
  <c r="F53" i="23"/>
  <c r="F188" i="23"/>
  <c r="G53" i="23"/>
  <c r="F189" i="23"/>
  <c r="H53" i="23" s="1"/>
  <c r="F191" i="23"/>
  <c r="G54" i="23"/>
  <c r="F192" i="23"/>
  <c r="H54" i="23" s="1"/>
  <c r="F193" i="23"/>
  <c r="F55" i="23"/>
  <c r="F194" i="23"/>
  <c r="G55" i="23" s="1"/>
  <c r="F195" i="23"/>
  <c r="H55" i="23"/>
  <c r="F196" i="23"/>
  <c r="F56" i="23"/>
  <c r="F197" i="23"/>
  <c r="G56" i="23"/>
  <c r="F199" i="23"/>
  <c r="F57" i="23"/>
  <c r="F200" i="23"/>
  <c r="G57" i="23"/>
  <c r="F201" i="23"/>
  <c r="H57" i="23" s="1"/>
  <c r="F203" i="23"/>
  <c r="G58" i="23" s="1"/>
  <c r="F204" i="23"/>
  <c r="H58" i="23"/>
  <c r="F205" i="23"/>
  <c r="F59" i="23"/>
  <c r="F206" i="23"/>
  <c r="G59" i="23"/>
  <c r="F207" i="23"/>
  <c r="H59" i="23" s="1"/>
  <c r="C212" i="23"/>
  <c r="I10" i="23"/>
  <c r="D212" i="23"/>
  <c r="I15" i="23"/>
  <c r="F212" i="23"/>
  <c r="I35" i="23"/>
  <c r="C213" i="23"/>
  <c r="J10" i="23"/>
  <c r="D213" i="23"/>
  <c r="J15" i="23"/>
  <c r="E213" i="23"/>
  <c r="J30" i="23"/>
  <c r="F213" i="23"/>
  <c r="J35" i="23"/>
  <c r="G213" i="23"/>
  <c r="J60" i="23"/>
  <c r="C214" i="23"/>
  <c r="K10" i="23"/>
  <c r="D214" i="23"/>
  <c r="K15" i="23"/>
  <c r="F214" i="23"/>
  <c r="K35" i="23"/>
  <c r="C215" i="23"/>
  <c r="I11" i="23"/>
  <c r="D215" i="23"/>
  <c r="I16" i="23"/>
  <c r="E215" i="23"/>
  <c r="I31" i="23"/>
  <c r="F215" i="23"/>
  <c r="I36" i="23"/>
  <c r="G215" i="23"/>
  <c r="I61" i="23"/>
  <c r="C216" i="23"/>
  <c r="J11" i="23"/>
  <c r="D216" i="23"/>
  <c r="J16" i="23"/>
  <c r="E216" i="23"/>
  <c r="J31" i="23"/>
  <c r="F216" i="23"/>
  <c r="J36" i="23"/>
  <c r="C217" i="23"/>
  <c r="K11" i="23"/>
  <c r="D217" i="23"/>
  <c r="K16" i="23"/>
  <c r="E217" i="23"/>
  <c r="K31" i="23"/>
  <c r="G217" i="23"/>
  <c r="K61" i="23"/>
  <c r="C218" i="23"/>
  <c r="I12" i="23" s="1"/>
  <c r="D218" i="23"/>
  <c r="I17" i="23"/>
  <c r="E218" i="23"/>
  <c r="I32" i="23"/>
  <c r="F218" i="23"/>
  <c r="I37" i="23"/>
  <c r="G218" i="23"/>
  <c r="I62" i="23"/>
  <c r="C219" i="23"/>
  <c r="J12" i="23"/>
  <c r="E219" i="23"/>
  <c r="J32" i="23"/>
  <c r="F219" i="23"/>
  <c r="J37" i="23"/>
  <c r="G219" i="23"/>
  <c r="J62" i="23"/>
  <c r="C220" i="23"/>
  <c r="K12" i="23"/>
  <c r="D220" i="23"/>
  <c r="K17" i="23"/>
  <c r="E220" i="23"/>
  <c r="K32" i="23"/>
  <c r="F220" i="23"/>
  <c r="K37" i="23"/>
  <c r="G220" i="23"/>
  <c r="K62" i="23"/>
  <c r="C221" i="23"/>
  <c r="I13" i="23"/>
  <c r="D221" i="23"/>
  <c r="I18" i="23"/>
  <c r="E221" i="23"/>
  <c r="I33" i="23"/>
  <c r="G221" i="23"/>
  <c r="I63" i="23"/>
  <c r="C222" i="23"/>
  <c r="J13" i="23"/>
  <c r="D222" i="23"/>
  <c r="J18" i="23"/>
  <c r="E222" i="23"/>
  <c r="J33" i="23"/>
  <c r="F222" i="23"/>
  <c r="J38" i="23"/>
  <c r="G222" i="23"/>
  <c r="J63" i="23"/>
  <c r="C223" i="23"/>
  <c r="K13" i="23"/>
  <c r="D223" i="23"/>
  <c r="K18" i="23"/>
  <c r="E223" i="23"/>
  <c r="K33" i="23"/>
  <c r="F223" i="23"/>
  <c r="K38" i="23"/>
  <c r="G223" i="23"/>
  <c r="K63" i="23"/>
  <c r="D224" i="23"/>
  <c r="I19" i="23"/>
  <c r="E224" i="23"/>
  <c r="I34" i="23"/>
  <c r="F224" i="23"/>
  <c r="I39" i="23"/>
  <c r="G224" i="23"/>
  <c r="I64" i="23"/>
  <c r="C225" i="23"/>
  <c r="J14" i="23"/>
  <c r="D225" i="23"/>
  <c r="J19" i="23"/>
  <c r="E225" i="23"/>
  <c r="J34" i="23"/>
  <c r="F225" i="23"/>
  <c r="J39" i="23"/>
  <c r="G225" i="23"/>
  <c r="J64" i="23"/>
  <c r="C226" i="23"/>
  <c r="K14" i="23"/>
  <c r="D226" i="23"/>
  <c r="K19" i="23"/>
  <c r="E226" i="23"/>
  <c r="K34" i="23"/>
  <c r="F226" i="23"/>
  <c r="K39" i="23"/>
  <c r="G226" i="23"/>
  <c r="K64" i="23"/>
  <c r="D227" i="23"/>
  <c r="I20" i="23"/>
  <c r="F227" i="23"/>
  <c r="I40" i="23"/>
  <c r="D228" i="23"/>
  <c r="J20" i="23"/>
  <c r="D229" i="23"/>
  <c r="K20" i="23"/>
  <c r="D230" i="23"/>
  <c r="I21" i="23"/>
  <c r="D231" i="23"/>
  <c r="J21" i="23"/>
  <c r="D232" i="23"/>
  <c r="K21" i="23"/>
  <c r="D233" i="23"/>
  <c r="I22" i="23"/>
  <c r="D234" i="23"/>
  <c r="J22" i="23"/>
  <c r="D235" i="23"/>
  <c r="K22" i="23"/>
  <c r="F235" i="23"/>
  <c r="K42" i="23"/>
  <c r="D236" i="23"/>
  <c r="I23" i="23"/>
  <c r="D237" i="23"/>
  <c r="J23" i="23"/>
  <c r="F237" i="23"/>
  <c r="J43" i="23"/>
  <c r="D238" i="23"/>
  <c r="K23" i="23"/>
  <c r="D239" i="23"/>
  <c r="I24" i="23"/>
  <c r="F239" i="23"/>
  <c r="I44" i="23"/>
  <c r="D240" i="23"/>
  <c r="J24" i="23"/>
  <c r="D241" i="23"/>
  <c r="K24" i="23"/>
  <c r="D242" i="23"/>
  <c r="I25" i="23"/>
  <c r="F242" i="23"/>
  <c r="I45" i="23"/>
  <c r="D243" i="23"/>
  <c r="J25" i="23"/>
  <c r="D244" i="23"/>
  <c r="K25" i="23"/>
  <c r="F244" i="23"/>
  <c r="K45" i="23"/>
  <c r="D245" i="23"/>
  <c r="I26" i="23"/>
  <c r="F245" i="23"/>
  <c r="I46" i="23"/>
  <c r="D246" i="23"/>
  <c r="J26" i="23"/>
  <c r="F246" i="23"/>
  <c r="J46" i="23"/>
  <c r="D247" i="23"/>
  <c r="K26" i="23"/>
  <c r="D248" i="23"/>
  <c r="I27" i="23"/>
  <c r="F248" i="23"/>
  <c r="I47" i="23"/>
  <c r="D249" i="23"/>
  <c r="J27" i="23"/>
  <c r="D250" i="23"/>
  <c r="K27" i="23"/>
  <c r="F250" i="23"/>
  <c r="K47" i="23"/>
  <c r="D251" i="23"/>
  <c r="I28" i="23"/>
  <c r="F251" i="23"/>
  <c r="I48" i="23"/>
  <c r="D252" i="23"/>
  <c r="J28" i="23"/>
  <c r="F252" i="23"/>
  <c r="J48" i="23"/>
  <c r="D253" i="23"/>
  <c r="K28" i="23"/>
  <c r="D254" i="23"/>
  <c r="I29" i="23"/>
  <c r="F254" i="23"/>
  <c r="I49" i="23"/>
  <c r="D255" i="23"/>
  <c r="J29" i="23"/>
  <c r="F255" i="23"/>
  <c r="J49" i="23"/>
  <c r="D256" i="23"/>
  <c r="K29" i="23"/>
  <c r="F256" i="23"/>
  <c r="K49" i="23"/>
  <c r="F257" i="23"/>
  <c r="I50" i="23"/>
  <c r="F258" i="23"/>
  <c r="J50" i="23" s="1"/>
  <c r="F259" i="23"/>
  <c r="K50" i="23"/>
  <c r="F260" i="23"/>
  <c r="I51" i="23"/>
  <c r="F261" i="23"/>
  <c r="J51" i="23"/>
  <c r="F262" i="23"/>
  <c r="K51" i="23"/>
  <c r="F263" i="23"/>
  <c r="I52" i="23"/>
  <c r="F264" i="23"/>
  <c r="J52" i="23"/>
  <c r="F265" i="23"/>
  <c r="K52" i="23"/>
  <c r="F267" i="23"/>
  <c r="J53" i="23"/>
  <c r="F268" i="23"/>
  <c r="K53" i="23"/>
  <c r="F269" i="23"/>
  <c r="I54" i="23"/>
  <c r="F271" i="23"/>
  <c r="K54" i="23"/>
  <c r="F272" i="23"/>
  <c r="I55" i="23"/>
  <c r="F273" i="23"/>
  <c r="J55" i="23"/>
  <c r="F274" i="23"/>
  <c r="K55" i="23"/>
  <c r="F275" i="23"/>
  <c r="I56" i="23"/>
  <c r="F277" i="23"/>
  <c r="K56" i="23"/>
  <c r="F278" i="23"/>
  <c r="I57" i="23"/>
  <c r="F279" i="23"/>
  <c r="J57" i="23"/>
  <c r="F280" i="23"/>
  <c r="K57" i="23"/>
  <c r="F281" i="23"/>
  <c r="I58" i="23"/>
  <c r="F282" i="23"/>
  <c r="J58" i="23"/>
  <c r="F283" i="23"/>
  <c r="K58" i="23"/>
  <c r="F284" i="23"/>
  <c r="I59" i="23"/>
  <c r="F285" i="23"/>
  <c r="J59" i="23"/>
  <c r="F286" i="23"/>
  <c r="K59" i="23"/>
  <c r="B287" i="23"/>
  <c r="L10" i="23"/>
  <c r="D2" i="22"/>
  <c r="D4" i="22"/>
  <c r="D5" i="22"/>
  <c r="D6" i="22"/>
  <c r="F6" i="22"/>
  <c r="C70" i="22"/>
  <c r="D10" i="22" s="1"/>
  <c r="C224" i="22"/>
  <c r="I14" i="22"/>
  <c r="D70" i="22"/>
  <c r="D15" i="22"/>
  <c r="D135" i="22"/>
  <c r="H15" i="22" s="1"/>
  <c r="D214" i="22"/>
  <c r="K15" i="22"/>
  <c r="D74" i="22"/>
  <c r="E16" i="22"/>
  <c r="D78" i="22"/>
  <c r="C18" i="22"/>
  <c r="D143" i="22"/>
  <c r="G18" i="22"/>
  <c r="D81" i="22"/>
  <c r="C19" i="22"/>
  <c r="D82" i="22"/>
  <c r="D19" i="22"/>
  <c r="D147" i="22"/>
  <c r="H19" i="22"/>
  <c r="D225" i="22"/>
  <c r="J19" i="22"/>
  <c r="D226" i="22"/>
  <c r="K19" i="22"/>
  <c r="D84" i="22"/>
  <c r="C20" i="22"/>
  <c r="D227" i="22"/>
  <c r="I20" i="22"/>
  <c r="D229" i="22"/>
  <c r="K20" i="22"/>
  <c r="D89" i="22"/>
  <c r="E21" i="22"/>
  <c r="D231" i="22"/>
  <c r="J21" i="22" s="1"/>
  <c r="D90" i="22"/>
  <c r="C22" i="22"/>
  <c r="D92" i="22"/>
  <c r="E22" i="22"/>
  <c r="D235" i="22"/>
  <c r="K22" i="22" s="1"/>
  <c r="D158" i="22"/>
  <c r="G23" i="22"/>
  <c r="D237" i="22"/>
  <c r="J23" i="22" s="1"/>
  <c r="D239" i="22"/>
  <c r="I24" i="22"/>
  <c r="D241" i="22"/>
  <c r="K24" i="22"/>
  <c r="D243" i="22"/>
  <c r="J25" i="22"/>
  <c r="D245" i="22"/>
  <c r="I26" i="22"/>
  <c r="D247" i="22"/>
  <c r="K26" i="22"/>
  <c r="D170" i="22"/>
  <c r="G27" i="22"/>
  <c r="D249" i="22"/>
  <c r="J27" i="22"/>
  <c r="D173" i="22"/>
  <c r="G28" i="22"/>
  <c r="D251" i="22"/>
  <c r="I28" i="22"/>
  <c r="D253" i="22"/>
  <c r="K28" i="22"/>
  <c r="D176" i="22"/>
  <c r="G29" i="22"/>
  <c r="D255" i="22"/>
  <c r="J29" i="22"/>
  <c r="E70" i="22"/>
  <c r="D30" i="22"/>
  <c r="E71" i="22"/>
  <c r="E30" i="22"/>
  <c r="E135" i="22"/>
  <c r="H30" i="22"/>
  <c r="E213" i="22"/>
  <c r="J30" i="22"/>
  <c r="E139" i="22"/>
  <c r="F32" i="22"/>
  <c r="E221" i="22"/>
  <c r="I33" i="22"/>
  <c r="E147" i="22"/>
  <c r="H34" i="22"/>
  <c r="F70" i="22"/>
  <c r="D35" i="22" s="1"/>
  <c r="F133" i="22"/>
  <c r="F35" i="22"/>
  <c r="F72" i="22"/>
  <c r="C36" i="22" s="1"/>
  <c r="F74" i="22"/>
  <c r="E36" i="22" s="1"/>
  <c r="F137" i="22"/>
  <c r="G36" i="22" s="1"/>
  <c r="F216" i="22"/>
  <c r="J36" i="22" s="1"/>
  <c r="F76" i="22"/>
  <c r="D37" i="22" s="1"/>
  <c r="F141" i="22"/>
  <c r="H37" i="22"/>
  <c r="F80" i="22"/>
  <c r="E38" i="22" s="1"/>
  <c r="F223" i="22"/>
  <c r="K38" i="22"/>
  <c r="F145" i="22"/>
  <c r="F39" i="22"/>
  <c r="F84" i="22"/>
  <c r="C40" i="22"/>
  <c r="F148" i="22"/>
  <c r="F40" i="22"/>
  <c r="F227" i="22"/>
  <c r="I40" i="22"/>
  <c r="F88" i="22"/>
  <c r="D41" i="22"/>
  <c r="F90" i="22"/>
  <c r="C42" i="22"/>
  <c r="F92" i="22"/>
  <c r="E42" i="22"/>
  <c r="F156" i="22"/>
  <c r="H42" i="22"/>
  <c r="F93" i="22"/>
  <c r="C43" i="22"/>
  <c r="F158" i="22"/>
  <c r="G43" i="22"/>
  <c r="F96" i="22"/>
  <c r="C44" i="22"/>
  <c r="F160" i="22"/>
  <c r="F44" i="22"/>
  <c r="F170" i="22"/>
  <c r="G47" i="22" s="1"/>
  <c r="F260" i="22"/>
  <c r="I51" i="22"/>
  <c r="F277" i="22"/>
  <c r="K56" i="22"/>
  <c r="F200" i="22"/>
  <c r="G57" i="22" s="1"/>
  <c r="F280" i="22"/>
  <c r="K57" i="22"/>
  <c r="F206" i="22"/>
  <c r="G59" i="22"/>
  <c r="G69" i="22"/>
  <c r="C60" i="22"/>
  <c r="G133" i="22"/>
  <c r="F60" i="22"/>
  <c r="G72" i="22"/>
  <c r="C61" i="22" s="1"/>
  <c r="G137" i="22"/>
  <c r="G61" i="22" s="1"/>
  <c r="G76" i="22"/>
  <c r="D62" i="22" s="1"/>
  <c r="G141" i="22"/>
  <c r="H62" i="22"/>
  <c r="G80" i="22"/>
  <c r="E63" i="22" s="1"/>
  <c r="G223" i="22"/>
  <c r="K63" i="22"/>
  <c r="G145" i="22"/>
  <c r="F64" i="22"/>
  <c r="C69" i="22"/>
  <c r="C10" i="22"/>
  <c r="D69" i="22"/>
  <c r="C15" i="22"/>
  <c r="E69" i="22"/>
  <c r="C30" i="22"/>
  <c r="F69" i="22"/>
  <c r="C35" i="22" s="1"/>
  <c r="G70" i="22"/>
  <c r="D60" i="22"/>
  <c r="C71" i="22"/>
  <c r="E10" i="22" s="1"/>
  <c r="D71" i="22"/>
  <c r="E15" i="22" s="1"/>
  <c r="F71" i="22"/>
  <c r="E35" i="22" s="1"/>
  <c r="G71" i="22"/>
  <c r="E60" i="22"/>
  <c r="C72" i="22"/>
  <c r="C11" i="22" s="1"/>
  <c r="D72" i="22"/>
  <c r="C16" i="22"/>
  <c r="E72" i="22"/>
  <c r="C31" i="22"/>
  <c r="C73" i="22"/>
  <c r="D11" i="22"/>
  <c r="D73" i="22"/>
  <c r="D16" i="22"/>
  <c r="E73" i="22"/>
  <c r="D31" i="22" s="1"/>
  <c r="F73" i="22"/>
  <c r="D36" i="22" s="1"/>
  <c r="G73" i="22"/>
  <c r="D61" i="22"/>
  <c r="C74" i="22"/>
  <c r="E11" i="22" s="1"/>
  <c r="E74" i="22"/>
  <c r="E31" i="22" s="1"/>
  <c r="G74" i="22"/>
  <c r="E61" i="22"/>
  <c r="C75" i="22"/>
  <c r="C12" i="22"/>
  <c r="D75" i="22"/>
  <c r="C17" i="22" s="1"/>
  <c r="E75" i="22"/>
  <c r="C32" i="22"/>
  <c r="F75" i="22"/>
  <c r="C37" i="22"/>
  <c r="G75" i="22"/>
  <c r="C62" i="22" s="1"/>
  <c r="C76" i="22"/>
  <c r="D12" i="22"/>
  <c r="D76" i="22"/>
  <c r="D17" i="22" s="1"/>
  <c r="E76" i="22"/>
  <c r="D32" i="22" s="1"/>
  <c r="C77" i="22"/>
  <c r="E12" i="22"/>
  <c r="D77" i="22"/>
  <c r="E17" i="22" s="1"/>
  <c r="E77" i="22"/>
  <c r="E32" i="22" s="1"/>
  <c r="F77" i="22"/>
  <c r="E37" i="22"/>
  <c r="G77" i="22"/>
  <c r="E62" i="22" s="1"/>
  <c r="C78" i="22"/>
  <c r="C13" i="22"/>
  <c r="E78" i="22"/>
  <c r="C33" i="22" s="1"/>
  <c r="F78" i="22"/>
  <c r="C38" i="22" s="1"/>
  <c r="G78" i="22"/>
  <c r="C63" i="22" s="1"/>
  <c r="C79" i="22"/>
  <c r="D13" i="22"/>
  <c r="D79" i="22"/>
  <c r="D18" i="22" s="1"/>
  <c r="E79" i="22"/>
  <c r="D33" i="22" s="1"/>
  <c r="F79" i="22"/>
  <c r="D38" i="22" s="1"/>
  <c r="G79" i="22"/>
  <c r="D63" i="22"/>
  <c r="C80" i="22"/>
  <c r="E13" i="22"/>
  <c r="D80" i="22"/>
  <c r="E18" i="22" s="1"/>
  <c r="E80" i="22"/>
  <c r="E33" i="22"/>
  <c r="F81" i="22"/>
  <c r="C39" i="22"/>
  <c r="F82" i="22"/>
  <c r="D39" i="22"/>
  <c r="D83" i="22"/>
  <c r="E19" i="22"/>
  <c r="F83" i="22"/>
  <c r="E39" i="22"/>
  <c r="D85" i="22"/>
  <c r="D20" i="22" s="1"/>
  <c r="F85" i="22"/>
  <c r="D40" i="22"/>
  <c r="D86" i="22"/>
  <c r="E20" i="22" s="1"/>
  <c r="F86" i="22"/>
  <c r="E40" i="22"/>
  <c r="D87" i="22"/>
  <c r="C21" i="22" s="1"/>
  <c r="F87" i="22"/>
  <c r="C41" i="22"/>
  <c r="D88" i="22"/>
  <c r="D21" i="22" s="1"/>
  <c r="F89" i="22"/>
  <c r="E41" i="22"/>
  <c r="D91" i="22"/>
  <c r="D22" i="22" s="1"/>
  <c r="F91" i="22"/>
  <c r="D42" i="22"/>
  <c r="F94" i="22"/>
  <c r="D43" i="22"/>
  <c r="F95" i="22"/>
  <c r="E43" i="22"/>
  <c r="F97" i="22"/>
  <c r="D44" i="22"/>
  <c r="F98" i="22"/>
  <c r="E44" i="22"/>
  <c r="F99" i="22"/>
  <c r="F100" i="22"/>
  <c r="F101" i="22"/>
  <c r="F102" i="22"/>
  <c r="F103" i="22"/>
  <c r="F104" i="22"/>
  <c r="F105" i="22"/>
  <c r="F106" i="22"/>
  <c r="F107" i="22"/>
  <c r="F108" i="22"/>
  <c r="F109" i="22"/>
  <c r="F110" i="22"/>
  <c r="F111" i="22"/>
  <c r="F112" i="22"/>
  <c r="F113" i="22"/>
  <c r="F114" i="22"/>
  <c r="F115" i="22"/>
  <c r="F116" i="22"/>
  <c r="F117" i="22"/>
  <c r="F118" i="22"/>
  <c r="F119" i="22"/>
  <c r="F120" i="22"/>
  <c r="F121" i="22"/>
  <c r="F122" i="22"/>
  <c r="F123" i="22"/>
  <c r="F124" i="22"/>
  <c r="F125" i="22"/>
  <c r="F126" i="22"/>
  <c r="F127" i="22"/>
  <c r="F128" i="22"/>
  <c r="C133" i="22"/>
  <c r="F10" i="22"/>
  <c r="D133" i="22"/>
  <c r="F15" i="22"/>
  <c r="E133" i="22"/>
  <c r="F30" i="22"/>
  <c r="C134" i="22"/>
  <c r="G10" i="22" s="1"/>
  <c r="D134" i="22"/>
  <c r="G15" i="22" s="1"/>
  <c r="E134" i="22"/>
  <c r="G30" i="22"/>
  <c r="F134" i="22"/>
  <c r="G35" i="22" s="1"/>
  <c r="G134" i="22"/>
  <c r="G60" i="22"/>
  <c r="C135" i="22"/>
  <c r="H10" i="22"/>
  <c r="F135" i="22"/>
  <c r="H35" i="22"/>
  <c r="G135" i="22"/>
  <c r="H60" i="22"/>
  <c r="C136" i="22"/>
  <c r="F11" i="22"/>
  <c r="D136" i="22"/>
  <c r="F16" i="22"/>
  <c r="E136" i="22"/>
  <c r="F31" i="22"/>
  <c r="F136" i="22"/>
  <c r="F36" i="22"/>
  <c r="G136" i="22"/>
  <c r="F61" i="22"/>
  <c r="C137" i="22"/>
  <c r="G11" i="22" s="1"/>
  <c r="D137" i="22"/>
  <c r="G16" i="22" s="1"/>
  <c r="E137" i="22"/>
  <c r="G31" i="22" s="1"/>
  <c r="C138" i="22"/>
  <c r="H11" i="22"/>
  <c r="D138" i="22"/>
  <c r="H16" i="22"/>
  <c r="E138" i="22"/>
  <c r="H31" i="22" s="1"/>
  <c r="F138" i="22"/>
  <c r="H36" i="22"/>
  <c r="G138" i="22"/>
  <c r="H61" i="22"/>
  <c r="C139" i="22"/>
  <c r="F12" i="22"/>
  <c r="D139" i="22"/>
  <c r="F17" i="22"/>
  <c r="F139" i="22"/>
  <c r="F37" i="22"/>
  <c r="G139" i="22"/>
  <c r="F62" i="22"/>
  <c r="C140" i="22"/>
  <c r="G12" i="22" s="1"/>
  <c r="D140" i="22"/>
  <c r="G17" i="22" s="1"/>
  <c r="E140" i="22"/>
  <c r="G32" i="22" s="1"/>
  <c r="F140" i="22"/>
  <c r="G37" i="22" s="1"/>
  <c r="G140" i="22"/>
  <c r="G62" i="22" s="1"/>
  <c r="C141" i="22"/>
  <c r="H12" i="22"/>
  <c r="D141" i="22"/>
  <c r="H17" i="22"/>
  <c r="E141" i="22"/>
  <c r="H32" i="22"/>
  <c r="C142" i="22"/>
  <c r="F13" i="22"/>
  <c r="D142" i="22"/>
  <c r="F18" i="22"/>
  <c r="E142" i="22"/>
  <c r="F33" i="22"/>
  <c r="F142" i="22"/>
  <c r="F38" i="22"/>
  <c r="G142" i="22"/>
  <c r="F63" i="22"/>
  <c r="C143" i="22"/>
  <c r="G13" i="22" s="1"/>
  <c r="E143" i="22"/>
  <c r="G33" i="22"/>
  <c r="F143" i="22"/>
  <c r="G38" i="22" s="1"/>
  <c r="G143" i="22"/>
  <c r="G63" i="22" s="1"/>
  <c r="C144" i="22"/>
  <c r="H13" i="22"/>
  <c r="D144" i="22"/>
  <c r="H18" i="22" s="1"/>
  <c r="E144" i="22"/>
  <c r="H33" i="22"/>
  <c r="F144" i="22"/>
  <c r="H38" i="22"/>
  <c r="G144" i="22"/>
  <c r="H63" i="22"/>
  <c r="C145" i="22"/>
  <c r="F14" i="22"/>
  <c r="D145" i="22"/>
  <c r="F19" i="22"/>
  <c r="E145" i="22"/>
  <c r="F34" i="22"/>
  <c r="C146" i="22"/>
  <c r="G14" i="22"/>
  <c r="D146" i="22"/>
  <c r="G19" i="22"/>
  <c r="E146" i="22"/>
  <c r="G34" i="22" s="1"/>
  <c r="F146" i="22"/>
  <c r="G39" i="22" s="1"/>
  <c r="G146" i="22"/>
  <c r="G64" i="22" s="1"/>
  <c r="C147" i="22"/>
  <c r="H14" i="22"/>
  <c r="F147" i="22"/>
  <c r="H39" i="22"/>
  <c r="G147" i="22"/>
  <c r="H64" i="22"/>
  <c r="D148" i="22"/>
  <c r="F20" i="22"/>
  <c r="D149" i="22"/>
  <c r="G20" i="22"/>
  <c r="F149" i="22"/>
  <c r="G40" i="22"/>
  <c r="D150" i="22"/>
  <c r="H20" i="22" s="1"/>
  <c r="F150" i="22"/>
  <c r="H40" i="22"/>
  <c r="D151" i="22"/>
  <c r="F21" i="22"/>
  <c r="F151" i="22"/>
  <c r="F41" i="22"/>
  <c r="D152" i="22"/>
  <c r="G21" i="22" s="1"/>
  <c r="F152" i="22"/>
  <c r="G41" i="22"/>
  <c r="D153" i="22"/>
  <c r="H21" i="22"/>
  <c r="F153" i="22"/>
  <c r="H41" i="22"/>
  <c r="D154" i="22"/>
  <c r="F22" i="22"/>
  <c r="F154" i="22"/>
  <c r="F42" i="22"/>
  <c r="D155" i="22"/>
  <c r="G22" i="22"/>
  <c r="F155" i="22"/>
  <c r="G42" i="22"/>
  <c r="D156" i="22"/>
  <c r="H22" i="22" s="1"/>
  <c r="D157" i="22"/>
  <c r="F23" i="22"/>
  <c r="F157" i="22"/>
  <c r="F43" i="22"/>
  <c r="D159" i="22"/>
  <c r="H23" i="22" s="1"/>
  <c r="F159" i="22"/>
  <c r="H43" i="22"/>
  <c r="D160" i="22"/>
  <c r="F24" i="22"/>
  <c r="D161" i="22"/>
  <c r="G24" i="22"/>
  <c r="F161" i="22"/>
  <c r="G44" i="22"/>
  <c r="D162" i="22"/>
  <c r="H24" i="22"/>
  <c r="F162" i="22"/>
  <c r="H44" i="22"/>
  <c r="D163" i="22"/>
  <c r="F25" i="22"/>
  <c r="F163" i="22"/>
  <c r="F45" i="22"/>
  <c r="D164" i="22"/>
  <c r="G25" i="22"/>
  <c r="F164" i="22"/>
  <c r="G45" i="22" s="1"/>
  <c r="D165" i="22"/>
  <c r="H25" i="22"/>
  <c r="F165" i="22"/>
  <c r="H45" i="22"/>
  <c r="D166" i="22"/>
  <c r="F26" i="22"/>
  <c r="F166" i="22"/>
  <c r="F46" i="22"/>
  <c r="D167" i="22"/>
  <c r="G26" i="22"/>
  <c r="F167" i="22"/>
  <c r="G46" i="22" s="1"/>
  <c r="D168" i="22"/>
  <c r="H26" i="22"/>
  <c r="F168" i="22"/>
  <c r="H46" i="22"/>
  <c r="D169" i="22"/>
  <c r="F27" i="22"/>
  <c r="F169" i="22"/>
  <c r="F47" i="22"/>
  <c r="D171" i="22"/>
  <c r="H27" i="22"/>
  <c r="F171" i="22"/>
  <c r="H47" i="22"/>
  <c r="D172" i="22"/>
  <c r="F28" i="22"/>
  <c r="F172" i="22"/>
  <c r="F48" i="22"/>
  <c r="F173" i="22"/>
  <c r="G48" i="22" s="1"/>
  <c r="D174" i="22"/>
  <c r="H28" i="22"/>
  <c r="F174" i="22"/>
  <c r="H48" i="22"/>
  <c r="D175" i="22"/>
  <c r="F29" i="22"/>
  <c r="F175" i="22"/>
  <c r="F49" i="22"/>
  <c r="F176" i="22"/>
  <c r="G49" i="22" s="1"/>
  <c r="D177" i="22"/>
  <c r="H29" i="22"/>
  <c r="F177" i="22"/>
  <c r="H49" i="22"/>
  <c r="F178" i="22"/>
  <c r="F50" i="22"/>
  <c r="F179" i="22"/>
  <c r="G50" i="22" s="1"/>
  <c r="F180" i="22"/>
  <c r="H50" i="22"/>
  <c r="F181" i="22"/>
  <c r="F51" i="22"/>
  <c r="F182" i="22"/>
  <c r="G51" i="22"/>
  <c r="F183" i="22"/>
  <c r="H51" i="22"/>
  <c r="F184" i="22"/>
  <c r="F52" i="22"/>
  <c r="F185" i="22"/>
  <c r="G52" i="22" s="1"/>
  <c r="F186" i="22"/>
  <c r="H52" i="22"/>
  <c r="F187" i="22"/>
  <c r="F53" i="22"/>
  <c r="F188" i="22"/>
  <c r="G53" i="22" s="1"/>
  <c r="F189" i="22"/>
  <c r="H53" i="22"/>
  <c r="F190" i="22"/>
  <c r="F54" i="22"/>
  <c r="F191" i="22"/>
  <c r="G54" i="22" s="1"/>
  <c r="F192" i="22"/>
  <c r="H54" i="22"/>
  <c r="F193" i="22"/>
  <c r="F55" i="22"/>
  <c r="F194" i="22"/>
  <c r="G55" i="22"/>
  <c r="F195" i="22"/>
  <c r="H55" i="22"/>
  <c r="F196" i="22"/>
  <c r="F56" i="22"/>
  <c r="F197" i="22"/>
  <c r="G56" i="22"/>
  <c r="F198" i="22"/>
  <c r="H56" i="22" s="1"/>
  <c r="F199" i="22"/>
  <c r="F57" i="22"/>
  <c r="F201" i="22"/>
  <c r="H57" i="22"/>
  <c r="F202" i="22"/>
  <c r="F58" i="22" s="1"/>
  <c r="F203" i="22"/>
  <c r="G58" i="22"/>
  <c r="F204" i="22"/>
  <c r="H58" i="22"/>
  <c r="F205" i="22"/>
  <c r="F59" i="22"/>
  <c r="F207" i="22"/>
  <c r="H59" i="22" s="1"/>
  <c r="C212" i="22"/>
  <c r="I10" i="22" s="1"/>
  <c r="D212" i="22"/>
  <c r="I15" i="22" s="1"/>
  <c r="E212" i="22"/>
  <c r="I30" i="22"/>
  <c r="F212" i="22"/>
  <c r="I35" i="22" s="1"/>
  <c r="G212" i="22"/>
  <c r="I60" i="22"/>
  <c r="C213" i="22"/>
  <c r="J10" i="22"/>
  <c r="D213" i="22"/>
  <c r="J15" i="22"/>
  <c r="F213" i="22"/>
  <c r="J35" i="22"/>
  <c r="G213" i="22"/>
  <c r="J60" i="22"/>
  <c r="C214" i="22"/>
  <c r="K10" i="22"/>
  <c r="E214" i="22"/>
  <c r="K30" i="22"/>
  <c r="F214" i="22"/>
  <c r="K35" i="22"/>
  <c r="G214" i="22"/>
  <c r="K60" i="22"/>
  <c r="C215" i="22"/>
  <c r="I11" i="22" s="1"/>
  <c r="D215" i="22"/>
  <c r="I16" i="22"/>
  <c r="E215" i="22"/>
  <c r="I31" i="22"/>
  <c r="F215" i="22"/>
  <c r="I36" i="22"/>
  <c r="G215" i="22"/>
  <c r="I61" i="22"/>
  <c r="C216" i="22"/>
  <c r="J11" i="22"/>
  <c r="D216" i="22"/>
  <c r="J16" i="22" s="1"/>
  <c r="E216" i="22"/>
  <c r="J31" i="22" s="1"/>
  <c r="G216" i="22"/>
  <c r="J61" i="22"/>
  <c r="C217" i="22"/>
  <c r="K11" i="22"/>
  <c r="D217" i="22"/>
  <c r="K16" i="22"/>
  <c r="E217" i="22"/>
  <c r="K31" i="22"/>
  <c r="F217" i="22"/>
  <c r="K36" i="22"/>
  <c r="G217" i="22"/>
  <c r="K61" i="22" s="1"/>
  <c r="C218" i="22"/>
  <c r="I12" i="22" s="1"/>
  <c r="D218" i="22"/>
  <c r="I17" i="22"/>
  <c r="E218" i="22"/>
  <c r="I32" i="22"/>
  <c r="F218" i="22"/>
  <c r="I37" i="22"/>
  <c r="G218" i="22"/>
  <c r="I62" i="22"/>
  <c r="C219" i="22"/>
  <c r="J12" i="22"/>
  <c r="D219" i="22"/>
  <c r="J17" i="22" s="1"/>
  <c r="E219" i="22"/>
  <c r="J32" i="22" s="1"/>
  <c r="F219" i="22"/>
  <c r="J37" i="22" s="1"/>
  <c r="G219" i="22"/>
  <c r="J62" i="22"/>
  <c r="C220" i="22"/>
  <c r="K12" i="22"/>
  <c r="D220" i="22"/>
  <c r="K17" i="22"/>
  <c r="E220" i="22"/>
  <c r="K32" i="22"/>
  <c r="F220" i="22"/>
  <c r="K37" i="22"/>
  <c r="G220" i="22"/>
  <c r="K62" i="22" s="1"/>
  <c r="C221" i="22"/>
  <c r="I13" i="22" s="1"/>
  <c r="D221" i="22"/>
  <c r="I18" i="22"/>
  <c r="F221" i="22"/>
  <c r="I38" i="22"/>
  <c r="G221" i="22"/>
  <c r="I63" i="22"/>
  <c r="C222" i="22"/>
  <c r="J13" i="22"/>
  <c r="D222" i="22"/>
  <c r="J18" i="22" s="1"/>
  <c r="E222" i="22"/>
  <c r="J33" i="22" s="1"/>
  <c r="F222" i="22"/>
  <c r="J38" i="22"/>
  <c r="G222" i="22"/>
  <c r="J63" i="22" s="1"/>
  <c r="C223" i="22"/>
  <c r="K13" i="22"/>
  <c r="D223" i="22"/>
  <c r="K18" i="22"/>
  <c r="E223" i="22"/>
  <c r="K33" i="22"/>
  <c r="D224" i="22"/>
  <c r="I19" i="22"/>
  <c r="E224" i="22"/>
  <c r="I34" i="22"/>
  <c r="F224" i="22"/>
  <c r="I39" i="22" s="1"/>
  <c r="G224" i="22"/>
  <c r="I64" i="22"/>
  <c r="C225" i="22"/>
  <c r="J14" i="22"/>
  <c r="E225" i="22"/>
  <c r="J34" i="22" s="1"/>
  <c r="F225" i="22"/>
  <c r="J39" i="22"/>
  <c r="G225" i="22"/>
  <c r="J64" i="22" s="1"/>
  <c r="C226" i="22"/>
  <c r="K14" i="22"/>
  <c r="E226" i="22"/>
  <c r="K34" i="22"/>
  <c r="F226" i="22"/>
  <c r="K39" i="22"/>
  <c r="G226" i="22"/>
  <c r="K64" i="22"/>
  <c r="D228" i="22"/>
  <c r="J20" i="22" s="1"/>
  <c r="F228" i="22"/>
  <c r="J40" i="22"/>
  <c r="F229" i="22"/>
  <c r="K40" i="22"/>
  <c r="D230" i="22"/>
  <c r="I21" i="22"/>
  <c r="F230" i="22"/>
  <c r="I41" i="22"/>
  <c r="F231" i="22"/>
  <c r="J41" i="22"/>
  <c r="D232" i="22"/>
  <c r="K21" i="22"/>
  <c r="F232" i="22"/>
  <c r="K41" i="22"/>
  <c r="D233" i="22"/>
  <c r="I22" i="22"/>
  <c r="F233" i="22"/>
  <c r="I42" i="22"/>
  <c r="D234" i="22"/>
  <c r="J22" i="22" s="1"/>
  <c r="F234" i="22"/>
  <c r="J42" i="22"/>
  <c r="F235" i="22"/>
  <c r="K42" i="22"/>
  <c r="D236" i="22"/>
  <c r="I23" i="22"/>
  <c r="F236" i="22"/>
  <c r="I43" i="22"/>
  <c r="F237" i="22"/>
  <c r="J43" i="22"/>
  <c r="D238" i="22"/>
  <c r="K23" i="22"/>
  <c r="F238" i="22"/>
  <c r="K43" i="22"/>
  <c r="F239" i="22"/>
  <c r="I44" i="22"/>
  <c r="D240" i="22"/>
  <c r="J24" i="22"/>
  <c r="F240" i="22"/>
  <c r="J44" i="22"/>
  <c r="F241" i="22"/>
  <c r="K44" i="22"/>
  <c r="D242" i="22"/>
  <c r="I25" i="22"/>
  <c r="F242" i="22"/>
  <c r="I45" i="22" s="1"/>
  <c r="F243" i="22"/>
  <c r="J45" i="22"/>
  <c r="D244" i="22"/>
  <c r="K25" i="22"/>
  <c r="F244" i="22"/>
  <c r="K45" i="22"/>
  <c r="F245" i="22"/>
  <c r="I46" i="22"/>
  <c r="D246" i="22"/>
  <c r="J26" i="22"/>
  <c r="F246" i="22"/>
  <c r="J46" i="22" s="1"/>
  <c r="F247" i="22"/>
  <c r="K46" i="22"/>
  <c r="D248" i="22"/>
  <c r="I27" i="22"/>
  <c r="F248" i="22"/>
  <c r="I47" i="22" s="1"/>
  <c r="F249" i="22"/>
  <c r="J47" i="22"/>
  <c r="D250" i="22"/>
  <c r="K27" i="22"/>
  <c r="F250" i="22"/>
  <c r="K47" i="22"/>
  <c r="F251" i="22"/>
  <c r="I48" i="22" s="1"/>
  <c r="D252" i="22"/>
  <c r="J28" i="22"/>
  <c r="F252" i="22"/>
  <c r="J48" i="22"/>
  <c r="F253" i="22"/>
  <c r="K48" i="22"/>
  <c r="D254" i="22"/>
  <c r="I29" i="22"/>
  <c r="F254" i="22"/>
  <c r="I49" i="22"/>
  <c r="F255" i="22"/>
  <c r="J49" i="22" s="1"/>
  <c r="D256" i="22"/>
  <c r="K29" i="22"/>
  <c r="F256" i="22"/>
  <c r="K49" i="22"/>
  <c r="F257" i="22"/>
  <c r="I50" i="22"/>
  <c r="F258" i="22"/>
  <c r="J50" i="22" s="1"/>
  <c r="F259" i="22"/>
  <c r="K50" i="22"/>
  <c r="F261" i="22"/>
  <c r="J51" i="22" s="1"/>
  <c r="F262" i="22"/>
  <c r="K51" i="22"/>
  <c r="F263" i="22"/>
  <c r="I52" i="22"/>
  <c r="F264" i="22"/>
  <c r="J52" i="22" s="1"/>
  <c r="F265" i="22"/>
  <c r="K52" i="22"/>
  <c r="F266" i="22"/>
  <c r="I53" i="22"/>
  <c r="F267" i="22"/>
  <c r="J53" i="22" s="1"/>
  <c r="F268" i="22"/>
  <c r="K53" i="22"/>
  <c r="F269" i="22"/>
  <c r="I54" i="22"/>
  <c r="F270" i="22"/>
  <c r="J54" i="22" s="1"/>
  <c r="F271" i="22"/>
  <c r="K54" i="22"/>
  <c r="F272" i="22"/>
  <c r="I55" i="22" s="1"/>
  <c r="F273" i="22"/>
  <c r="J55" i="22"/>
  <c r="F274" i="22"/>
  <c r="K55" i="22"/>
  <c r="F275" i="22"/>
  <c r="I56" i="22"/>
  <c r="F276" i="22"/>
  <c r="J56" i="22" s="1"/>
  <c r="F278" i="22"/>
  <c r="I57" i="22"/>
  <c r="F279" i="22"/>
  <c r="J57" i="22" s="1"/>
  <c r="F281" i="22"/>
  <c r="I58" i="22"/>
  <c r="F282" i="22"/>
  <c r="J58" i="22" s="1"/>
  <c r="F283" i="22"/>
  <c r="K58" i="22"/>
  <c r="F284" i="22"/>
  <c r="I59" i="22"/>
  <c r="F285" i="22"/>
  <c r="J59" i="22" s="1"/>
  <c r="F286" i="22"/>
  <c r="K59" i="22"/>
  <c r="B287" i="22"/>
  <c r="L10" i="22" s="1"/>
  <c r="D2" i="21"/>
  <c r="D4" i="21"/>
  <c r="D5" i="21"/>
  <c r="D6" i="21"/>
  <c r="F6" i="21"/>
  <c r="C226" i="21"/>
  <c r="K14" i="21"/>
  <c r="D71" i="21"/>
  <c r="E15" i="21"/>
  <c r="D213" i="21"/>
  <c r="J15" i="21"/>
  <c r="D79" i="21"/>
  <c r="D18" i="21"/>
  <c r="D83" i="21"/>
  <c r="E19" i="21"/>
  <c r="D145" i="21"/>
  <c r="F19" i="21"/>
  <c r="D225" i="21"/>
  <c r="J19" i="21"/>
  <c r="D226" i="21"/>
  <c r="K19" i="21"/>
  <c r="D150" i="21"/>
  <c r="H20" i="21"/>
  <c r="D235" i="21"/>
  <c r="K22" i="21"/>
  <c r="D160" i="21"/>
  <c r="F24" i="21"/>
  <c r="D162" i="21"/>
  <c r="H24" i="21"/>
  <c r="D166" i="21"/>
  <c r="F26" i="21"/>
  <c r="D168" i="21"/>
  <c r="H26" i="21"/>
  <c r="D171" i="21"/>
  <c r="H27" i="21"/>
  <c r="D172" i="21"/>
  <c r="F28" i="21"/>
  <c r="D173" i="21"/>
  <c r="G28" i="21"/>
  <c r="D174" i="21"/>
  <c r="H28" i="21"/>
  <c r="D175" i="21"/>
  <c r="F29" i="21"/>
  <c r="E70" i="21"/>
  <c r="D30" i="21"/>
  <c r="E134" i="21"/>
  <c r="G30" i="21"/>
  <c r="E135" i="21"/>
  <c r="H30" i="21"/>
  <c r="E212" i="21"/>
  <c r="I30" i="21"/>
  <c r="E139" i="21"/>
  <c r="F32" i="21" s="1"/>
  <c r="E146" i="21"/>
  <c r="G34" i="21"/>
  <c r="F69" i="21"/>
  <c r="C35" i="21"/>
  <c r="F73" i="21"/>
  <c r="D36" i="21"/>
  <c r="F74" i="21"/>
  <c r="E36" i="21"/>
  <c r="F77" i="21"/>
  <c r="E37" i="21"/>
  <c r="F225" i="21"/>
  <c r="J39" i="21"/>
  <c r="F86" i="21"/>
  <c r="E40" i="21"/>
  <c r="F148" i="21"/>
  <c r="F40" i="21"/>
  <c r="F228" i="21"/>
  <c r="J40" i="21"/>
  <c r="F87" i="21"/>
  <c r="C41" i="21"/>
  <c r="F88" i="21"/>
  <c r="D41" i="21"/>
  <c r="F152" i="21"/>
  <c r="G41" i="21"/>
  <c r="F230" i="21"/>
  <c r="I41" i="21"/>
  <c r="F232" i="21"/>
  <c r="K41" i="21"/>
  <c r="F90" i="21"/>
  <c r="C42" i="21"/>
  <c r="F91" i="21"/>
  <c r="D42" i="21"/>
  <c r="F156" i="21"/>
  <c r="H42" i="21"/>
  <c r="F234" i="21"/>
  <c r="J42" i="21"/>
  <c r="F236" i="21"/>
  <c r="I43" i="21"/>
  <c r="F238" i="21"/>
  <c r="K43" i="21"/>
  <c r="F160" i="21"/>
  <c r="F44" i="21"/>
  <c r="F162" i="21"/>
  <c r="H44" i="21"/>
  <c r="F240" i="21"/>
  <c r="J44" i="21"/>
  <c r="F164" i="21"/>
  <c r="G45" i="21"/>
  <c r="F252" i="21"/>
  <c r="J48" i="21"/>
  <c r="F273" i="21"/>
  <c r="J55" i="21"/>
  <c r="F276" i="21"/>
  <c r="J56" i="21"/>
  <c r="F281" i="21"/>
  <c r="I58" i="21" s="1"/>
  <c r="G69" i="21"/>
  <c r="C60" i="21"/>
  <c r="G214" i="21"/>
  <c r="K60" i="21"/>
  <c r="G136" i="21"/>
  <c r="F61" i="21" s="1"/>
  <c r="G76" i="21"/>
  <c r="D62" i="21" s="1"/>
  <c r="G218" i="21"/>
  <c r="I62" i="21" s="1"/>
  <c r="G222" i="21"/>
  <c r="J63" i="21"/>
  <c r="C69" i="21"/>
  <c r="C10" i="21" s="1"/>
  <c r="D69" i="21"/>
  <c r="C15" i="21" s="1"/>
  <c r="E69" i="21"/>
  <c r="C30" i="21"/>
  <c r="C70" i="21"/>
  <c r="D10" i="21" s="1"/>
  <c r="D70" i="21"/>
  <c r="D15" i="21"/>
  <c r="F70" i="21"/>
  <c r="D35" i="21" s="1"/>
  <c r="G70" i="21"/>
  <c r="D60" i="21"/>
  <c r="C71" i="21"/>
  <c r="E10" i="21" s="1"/>
  <c r="E71" i="21"/>
  <c r="E30" i="21"/>
  <c r="F71" i="21"/>
  <c r="E35" i="21"/>
  <c r="G71" i="21"/>
  <c r="E60" i="21"/>
  <c r="C72" i="21"/>
  <c r="C11" i="21" s="1"/>
  <c r="D72" i="21"/>
  <c r="C16" i="21"/>
  <c r="E72" i="21"/>
  <c r="C31" i="21"/>
  <c r="F72" i="21"/>
  <c r="C36" i="21" s="1"/>
  <c r="G72" i="21"/>
  <c r="C61" i="21"/>
  <c r="C73" i="21"/>
  <c r="D11" i="21" s="1"/>
  <c r="D73" i="21"/>
  <c r="D16" i="21" s="1"/>
  <c r="E73" i="21"/>
  <c r="D31" i="21"/>
  <c r="G73" i="21"/>
  <c r="D61" i="21"/>
  <c r="C74" i="21"/>
  <c r="E11" i="21" s="1"/>
  <c r="D74" i="21"/>
  <c r="E16" i="21"/>
  <c r="E74" i="21"/>
  <c r="E31" i="21"/>
  <c r="G74" i="21"/>
  <c r="E61" i="21" s="1"/>
  <c r="C75" i="21"/>
  <c r="C12" i="21" s="1"/>
  <c r="D75" i="21"/>
  <c r="C17" i="21" s="1"/>
  <c r="E75" i="21"/>
  <c r="C32" i="21" s="1"/>
  <c r="F75" i="21"/>
  <c r="C37" i="21" s="1"/>
  <c r="G75" i="21"/>
  <c r="C62" i="21" s="1"/>
  <c r="C76" i="21"/>
  <c r="D12" i="21" s="1"/>
  <c r="D76" i="21"/>
  <c r="D17" i="21"/>
  <c r="E76" i="21"/>
  <c r="D32" i="21" s="1"/>
  <c r="F76" i="21"/>
  <c r="D37" i="21" s="1"/>
  <c r="C77" i="21"/>
  <c r="E12" i="21" s="1"/>
  <c r="D77" i="21"/>
  <c r="E17" i="21" s="1"/>
  <c r="E77" i="21"/>
  <c r="E32" i="21"/>
  <c r="G77" i="21"/>
  <c r="E62" i="21"/>
  <c r="C78" i="21"/>
  <c r="C13" i="21" s="1"/>
  <c r="D78" i="21"/>
  <c r="C18" i="21"/>
  <c r="E78" i="21"/>
  <c r="C33" i="21"/>
  <c r="F78" i="21"/>
  <c r="C38" i="21" s="1"/>
  <c r="G78" i="21"/>
  <c r="C63" i="21"/>
  <c r="C79" i="21"/>
  <c r="D13" i="21" s="1"/>
  <c r="E79" i="21"/>
  <c r="D33" i="21" s="1"/>
  <c r="F79" i="21"/>
  <c r="D38" i="21"/>
  <c r="G79" i="21"/>
  <c r="D63" i="21"/>
  <c r="C80" i="21"/>
  <c r="E13" i="21" s="1"/>
  <c r="D80" i="21"/>
  <c r="E18" i="21"/>
  <c r="E80" i="21"/>
  <c r="E33" i="21"/>
  <c r="F80" i="21"/>
  <c r="E38" i="21" s="1"/>
  <c r="G80" i="21"/>
  <c r="E63" i="21"/>
  <c r="D81" i="21"/>
  <c r="C19" i="21"/>
  <c r="F81" i="21"/>
  <c r="C39" i="21" s="1"/>
  <c r="D82" i="21"/>
  <c r="D19" i="21"/>
  <c r="F82" i="21"/>
  <c r="D39" i="21" s="1"/>
  <c r="F83" i="21"/>
  <c r="E39" i="21" s="1"/>
  <c r="D84" i="21"/>
  <c r="C20" i="21"/>
  <c r="F84" i="21"/>
  <c r="C40" i="21"/>
  <c r="D85" i="21"/>
  <c r="D20" i="21"/>
  <c r="F85" i="21"/>
  <c r="D40" i="21"/>
  <c r="D86" i="21"/>
  <c r="E20" i="21"/>
  <c r="D87" i="21"/>
  <c r="C21" i="21"/>
  <c r="D88" i="21"/>
  <c r="D21" i="21"/>
  <c r="D89" i="21"/>
  <c r="E21" i="21"/>
  <c r="F89" i="21"/>
  <c r="E41" i="21"/>
  <c r="D90" i="21"/>
  <c r="C22" i="21"/>
  <c r="D91" i="21"/>
  <c r="D22" i="21"/>
  <c r="D92" i="21"/>
  <c r="E22" i="21"/>
  <c r="F92" i="21"/>
  <c r="E42" i="21"/>
  <c r="F93" i="21"/>
  <c r="C43" i="21"/>
  <c r="F94" i="21"/>
  <c r="D43" i="21"/>
  <c r="F95" i="21"/>
  <c r="E43" i="21"/>
  <c r="F96" i="21"/>
  <c r="C44" i="21"/>
  <c r="F97" i="21"/>
  <c r="D44" i="21"/>
  <c r="F98" i="21"/>
  <c r="E44" i="21"/>
  <c r="F99" i="21"/>
  <c r="F100" i="21"/>
  <c r="F101" i="21"/>
  <c r="F102" i="21"/>
  <c r="F103" i="21"/>
  <c r="F104" i="21"/>
  <c r="F105" i="21"/>
  <c r="F106" i="21"/>
  <c r="F107" i="21"/>
  <c r="F108" i="21"/>
  <c r="F109" i="21"/>
  <c r="F110" i="21"/>
  <c r="F111" i="21"/>
  <c r="F112" i="21"/>
  <c r="F113" i="21"/>
  <c r="F114" i="21"/>
  <c r="F115" i="21"/>
  <c r="F116" i="21"/>
  <c r="F117" i="21"/>
  <c r="F118" i="21"/>
  <c r="F119" i="21"/>
  <c r="F120" i="21"/>
  <c r="F121" i="21"/>
  <c r="F122" i="21"/>
  <c r="F123" i="21"/>
  <c r="F124" i="21"/>
  <c r="F125" i="21"/>
  <c r="F126" i="21"/>
  <c r="F127" i="21"/>
  <c r="F128" i="21"/>
  <c r="C133" i="21"/>
  <c r="F10" i="21" s="1"/>
  <c r="D133" i="21"/>
  <c r="F15" i="21" s="1"/>
  <c r="E133" i="21"/>
  <c r="F30" i="21"/>
  <c r="F133" i="21"/>
  <c r="F35" i="21" s="1"/>
  <c r="G133" i="21"/>
  <c r="F60" i="21"/>
  <c r="C134" i="21"/>
  <c r="G10" i="21"/>
  <c r="D134" i="21"/>
  <c r="G15" i="21" s="1"/>
  <c r="F134" i="21"/>
  <c r="G35" i="21"/>
  <c r="G134" i="21"/>
  <c r="G60" i="21"/>
  <c r="C135" i="21"/>
  <c r="H10" i="21"/>
  <c r="D135" i="21"/>
  <c r="H15" i="21"/>
  <c r="F135" i="21"/>
  <c r="H35" i="21"/>
  <c r="G135" i="21"/>
  <c r="H60" i="21"/>
  <c r="C136" i="21"/>
  <c r="F11" i="21" s="1"/>
  <c r="D136" i="21"/>
  <c r="F16" i="21" s="1"/>
  <c r="E136" i="21"/>
  <c r="F31" i="21" s="1"/>
  <c r="F136" i="21"/>
  <c r="F36" i="21" s="1"/>
  <c r="C137" i="21"/>
  <c r="G11" i="21"/>
  <c r="D137" i="21"/>
  <c r="G16" i="21"/>
  <c r="E137" i="21"/>
  <c r="G31" i="21"/>
  <c r="F137" i="21"/>
  <c r="G36" i="21"/>
  <c r="G137" i="21"/>
  <c r="G61" i="21"/>
  <c r="C138" i="21"/>
  <c r="H11" i="21"/>
  <c r="D138" i="21"/>
  <c r="H16" i="21"/>
  <c r="E138" i="21"/>
  <c r="H31" i="21"/>
  <c r="F138" i="21"/>
  <c r="H36" i="21"/>
  <c r="G138" i="21"/>
  <c r="H61" i="21"/>
  <c r="C139" i="21"/>
  <c r="F12" i="21" s="1"/>
  <c r="D139" i="21"/>
  <c r="F17" i="21" s="1"/>
  <c r="F139" i="21"/>
  <c r="F37" i="21" s="1"/>
  <c r="G139" i="21"/>
  <c r="F62" i="21" s="1"/>
  <c r="C140" i="21"/>
  <c r="G12" i="21"/>
  <c r="D140" i="21"/>
  <c r="G17" i="21"/>
  <c r="E140" i="21"/>
  <c r="G32" i="21"/>
  <c r="F140" i="21"/>
  <c r="G37" i="21"/>
  <c r="G140" i="21"/>
  <c r="G62" i="21"/>
  <c r="C141" i="21"/>
  <c r="H12" i="21"/>
  <c r="D141" i="21"/>
  <c r="H17" i="21"/>
  <c r="E141" i="21"/>
  <c r="H32" i="21"/>
  <c r="F141" i="21"/>
  <c r="H37" i="21"/>
  <c r="G141" i="21"/>
  <c r="H62" i="21"/>
  <c r="C142" i="21"/>
  <c r="F13" i="21" s="1"/>
  <c r="D142" i="21"/>
  <c r="F18" i="21" s="1"/>
  <c r="E142" i="21"/>
  <c r="F33" i="21" s="1"/>
  <c r="F142" i="21"/>
  <c r="F38" i="21" s="1"/>
  <c r="G142" i="21"/>
  <c r="F63" i="21" s="1"/>
  <c r="C143" i="21"/>
  <c r="G13" i="21" s="1"/>
  <c r="D143" i="21"/>
  <c r="G18" i="21"/>
  <c r="E143" i="21"/>
  <c r="G33" i="21"/>
  <c r="F143" i="21"/>
  <c r="G38" i="21"/>
  <c r="G143" i="21"/>
  <c r="G63" i="21"/>
  <c r="C144" i="21"/>
  <c r="H13" i="21"/>
  <c r="D144" i="21"/>
  <c r="H18" i="21"/>
  <c r="E144" i="21"/>
  <c r="H33" i="21"/>
  <c r="F144" i="21"/>
  <c r="H38" i="21"/>
  <c r="G144" i="21"/>
  <c r="H63" i="21"/>
  <c r="C145" i="21"/>
  <c r="F14" i="21"/>
  <c r="E145" i="21"/>
  <c r="F34" i="21" s="1"/>
  <c r="F145" i="21"/>
  <c r="F39" i="21" s="1"/>
  <c r="G145" i="21"/>
  <c r="F64" i="21" s="1"/>
  <c r="C146" i="21"/>
  <c r="G14" i="21"/>
  <c r="D146" i="21"/>
  <c r="G19" i="21"/>
  <c r="F146" i="21"/>
  <c r="G39" i="21"/>
  <c r="G146" i="21"/>
  <c r="G64" i="21"/>
  <c r="C147" i="21"/>
  <c r="H14" i="21"/>
  <c r="D147" i="21"/>
  <c r="H19" i="21"/>
  <c r="E147" i="21"/>
  <c r="H34" i="21"/>
  <c r="F147" i="21"/>
  <c r="H39" i="21"/>
  <c r="G147" i="21"/>
  <c r="H64" i="21"/>
  <c r="D148" i="21"/>
  <c r="F20" i="21" s="1"/>
  <c r="D149" i="21"/>
  <c r="G20" i="21"/>
  <c r="F149" i="21"/>
  <c r="G40" i="21"/>
  <c r="F150" i="21"/>
  <c r="H40" i="21"/>
  <c r="D151" i="21"/>
  <c r="F21" i="21" s="1"/>
  <c r="F151" i="21"/>
  <c r="F41" i="21"/>
  <c r="D152" i="21"/>
  <c r="G21" i="21"/>
  <c r="D153" i="21"/>
  <c r="H21" i="21"/>
  <c r="F153" i="21"/>
  <c r="H41" i="21"/>
  <c r="D154" i="21"/>
  <c r="F22" i="21" s="1"/>
  <c r="F154" i="21"/>
  <c r="F42" i="21"/>
  <c r="D155" i="21"/>
  <c r="G22" i="21"/>
  <c r="F155" i="21"/>
  <c r="G42" i="21"/>
  <c r="D156" i="21"/>
  <c r="H22" i="21"/>
  <c r="D157" i="21"/>
  <c r="F23" i="21" s="1"/>
  <c r="F157" i="21"/>
  <c r="F43" i="21"/>
  <c r="D158" i="21"/>
  <c r="G23" i="21"/>
  <c r="F158" i="21"/>
  <c r="G43" i="21"/>
  <c r="D159" i="21"/>
  <c r="H23" i="21"/>
  <c r="F159" i="21"/>
  <c r="H43" i="21"/>
  <c r="D161" i="21"/>
  <c r="G24" i="21"/>
  <c r="F161" i="21"/>
  <c r="G44" i="21"/>
  <c r="D163" i="21"/>
  <c r="F25" i="21"/>
  <c r="F163" i="21"/>
  <c r="F45" i="21" s="1"/>
  <c r="D164" i="21"/>
  <c r="G25" i="21"/>
  <c r="D165" i="21"/>
  <c r="H25" i="21"/>
  <c r="F165" i="21"/>
  <c r="H45" i="21"/>
  <c r="F166" i="21"/>
  <c r="F46" i="21" s="1"/>
  <c r="D167" i="21"/>
  <c r="G26" i="21"/>
  <c r="F167" i="21"/>
  <c r="G46" i="21"/>
  <c r="F168" i="21"/>
  <c r="H46" i="21"/>
  <c r="D169" i="21"/>
  <c r="F27" i="21"/>
  <c r="F169" i="21"/>
  <c r="F47" i="21" s="1"/>
  <c r="D170" i="21"/>
  <c r="G27" i="21"/>
  <c r="F170" i="21"/>
  <c r="G47" i="21"/>
  <c r="F171" i="21"/>
  <c r="H47" i="21"/>
  <c r="F172" i="21"/>
  <c r="F48" i="21" s="1"/>
  <c r="F173" i="21"/>
  <c r="G48" i="21"/>
  <c r="F174" i="21"/>
  <c r="H48" i="21"/>
  <c r="F175" i="21"/>
  <c r="F49" i="21" s="1"/>
  <c r="D176" i="21"/>
  <c r="G29" i="21"/>
  <c r="F176" i="21"/>
  <c r="G49" i="21"/>
  <c r="D177" i="21"/>
  <c r="H29" i="21"/>
  <c r="F177" i="21"/>
  <c r="H49" i="21"/>
  <c r="F178" i="21"/>
  <c r="F50" i="21"/>
  <c r="F179" i="21"/>
  <c r="G50" i="21"/>
  <c r="F180" i="21"/>
  <c r="H50" i="21"/>
  <c r="F181" i="21"/>
  <c r="F51" i="21" s="1"/>
  <c r="F182" i="21"/>
  <c r="G51" i="21"/>
  <c r="F183" i="21"/>
  <c r="H51" i="21"/>
  <c r="F184" i="21"/>
  <c r="F52" i="21" s="1"/>
  <c r="F185" i="21"/>
  <c r="G52" i="21"/>
  <c r="F186" i="21"/>
  <c r="H52" i="21"/>
  <c r="F187" i="21"/>
  <c r="F53" i="21" s="1"/>
  <c r="F188" i="21"/>
  <c r="G53" i="21"/>
  <c r="F189" i="21"/>
  <c r="H53" i="21"/>
  <c r="F190" i="21"/>
  <c r="F54" i="21" s="1"/>
  <c r="F191" i="21"/>
  <c r="G54" i="21"/>
  <c r="F192" i="21"/>
  <c r="H54" i="21"/>
  <c r="F193" i="21"/>
  <c r="F55" i="21" s="1"/>
  <c r="F194" i="21"/>
  <c r="G55" i="21"/>
  <c r="F195" i="21"/>
  <c r="H55" i="21"/>
  <c r="F196" i="21"/>
  <c r="F56" i="21" s="1"/>
  <c r="F197" i="21"/>
  <c r="G56" i="21"/>
  <c r="F198" i="21"/>
  <c r="H56" i="21"/>
  <c r="F199" i="21"/>
  <c r="F57" i="21" s="1"/>
  <c r="F200" i="21"/>
  <c r="G57" i="21"/>
  <c r="F201" i="21"/>
  <c r="H57" i="21"/>
  <c r="F202" i="21"/>
  <c r="F58" i="21" s="1"/>
  <c r="F203" i="21"/>
  <c r="G58" i="21"/>
  <c r="F204" i="21"/>
  <c r="H58" i="21"/>
  <c r="F205" i="21"/>
  <c r="F59" i="21" s="1"/>
  <c r="F206" i="21"/>
  <c r="G59" i="21"/>
  <c r="F207" i="21"/>
  <c r="H59" i="21"/>
  <c r="C212" i="21"/>
  <c r="I10" i="21" s="1"/>
  <c r="D212" i="21"/>
  <c r="I15" i="21" s="1"/>
  <c r="F212" i="21"/>
  <c r="I35" i="21" s="1"/>
  <c r="G212" i="21"/>
  <c r="I60" i="21"/>
  <c r="C213" i="21"/>
  <c r="J10" i="21"/>
  <c r="E213" i="21"/>
  <c r="J30" i="21"/>
  <c r="F213" i="21"/>
  <c r="J35" i="21"/>
  <c r="G213" i="21"/>
  <c r="J60" i="21"/>
  <c r="C214" i="21"/>
  <c r="K10" i="21"/>
  <c r="D214" i="21"/>
  <c r="K15" i="21"/>
  <c r="E214" i="21"/>
  <c r="K30" i="21"/>
  <c r="F214" i="21"/>
  <c r="K35" i="21"/>
  <c r="C215" i="21"/>
  <c r="I11" i="21" s="1"/>
  <c r="D215" i="21"/>
  <c r="I16" i="21" s="1"/>
  <c r="E215" i="21"/>
  <c r="I31" i="21" s="1"/>
  <c r="F215" i="21"/>
  <c r="I36" i="21" s="1"/>
  <c r="G215" i="21"/>
  <c r="I61" i="21" s="1"/>
  <c r="C216" i="21"/>
  <c r="J11" i="21"/>
  <c r="D216" i="21"/>
  <c r="J16" i="21"/>
  <c r="E216" i="21"/>
  <c r="J31" i="21"/>
  <c r="F216" i="21"/>
  <c r="J36" i="21"/>
  <c r="G216" i="21"/>
  <c r="J61" i="21"/>
  <c r="C217" i="21"/>
  <c r="K11" i="21"/>
  <c r="D217" i="21"/>
  <c r="K16" i="21"/>
  <c r="E217" i="21"/>
  <c r="K31" i="21"/>
  <c r="F217" i="21"/>
  <c r="K36" i="21"/>
  <c r="G217" i="21"/>
  <c r="K61" i="21"/>
  <c r="C218" i="21"/>
  <c r="I12" i="21" s="1"/>
  <c r="D218" i="21"/>
  <c r="I17" i="21" s="1"/>
  <c r="E218" i="21"/>
  <c r="I32" i="21" s="1"/>
  <c r="F218" i="21"/>
  <c r="I37" i="21" s="1"/>
  <c r="C219" i="21"/>
  <c r="J12" i="21"/>
  <c r="D219" i="21"/>
  <c r="J17" i="21"/>
  <c r="E219" i="21"/>
  <c r="J32" i="21"/>
  <c r="F219" i="21"/>
  <c r="J37" i="21"/>
  <c r="G219" i="21"/>
  <c r="J62" i="21"/>
  <c r="C220" i="21"/>
  <c r="K12" i="21"/>
  <c r="D220" i="21"/>
  <c r="K17" i="21"/>
  <c r="E220" i="21"/>
  <c r="K32" i="21"/>
  <c r="F220" i="21"/>
  <c r="K37" i="21"/>
  <c r="G220" i="21"/>
  <c r="K62" i="21"/>
  <c r="C221" i="21"/>
  <c r="I13" i="21" s="1"/>
  <c r="D221" i="21"/>
  <c r="I18" i="21" s="1"/>
  <c r="E221" i="21"/>
  <c r="I33" i="21" s="1"/>
  <c r="F221" i="21"/>
  <c r="I38" i="21" s="1"/>
  <c r="G221" i="21"/>
  <c r="I63" i="21" s="1"/>
  <c r="C222" i="21"/>
  <c r="J13" i="21"/>
  <c r="D222" i="21"/>
  <c r="J18" i="21"/>
  <c r="E222" i="21"/>
  <c r="J33" i="21"/>
  <c r="F222" i="21"/>
  <c r="J38" i="21"/>
  <c r="C223" i="21"/>
  <c r="K13" i="21"/>
  <c r="D223" i="21"/>
  <c r="K18" i="21"/>
  <c r="E223" i="21"/>
  <c r="K33" i="21"/>
  <c r="F223" i="21"/>
  <c r="K38" i="21"/>
  <c r="G223" i="21"/>
  <c r="K63" i="21"/>
  <c r="C224" i="21"/>
  <c r="I14" i="21"/>
  <c r="D224" i="21"/>
  <c r="I19" i="21"/>
  <c r="E224" i="21"/>
  <c r="I34" i="21" s="1"/>
  <c r="F224" i="21"/>
  <c r="I39" i="21" s="1"/>
  <c r="G224" i="21"/>
  <c r="I64" i="21" s="1"/>
  <c r="C225" i="21"/>
  <c r="J14" i="21"/>
  <c r="E225" i="21"/>
  <c r="J34" i="21"/>
  <c r="G225" i="21"/>
  <c r="J64" i="21"/>
  <c r="E226" i="21"/>
  <c r="K34" i="21"/>
  <c r="F226" i="21"/>
  <c r="K39" i="21"/>
  <c r="G226" i="21"/>
  <c r="K64" i="21"/>
  <c r="D227" i="21"/>
  <c r="I20" i="21" s="1"/>
  <c r="F227" i="21"/>
  <c r="I40" i="21"/>
  <c r="D228" i="21"/>
  <c r="J20" i="21"/>
  <c r="D229" i="21"/>
  <c r="K20" i="21"/>
  <c r="F229" i="21"/>
  <c r="K40" i="21"/>
  <c r="D230" i="21"/>
  <c r="I21" i="21" s="1"/>
  <c r="D231" i="21"/>
  <c r="J21" i="21"/>
  <c r="F231" i="21"/>
  <c r="J41" i="21"/>
  <c r="D232" i="21"/>
  <c r="K21" i="21"/>
  <c r="D233" i="21"/>
  <c r="I22" i="21" s="1"/>
  <c r="F233" i="21"/>
  <c r="I42" i="21"/>
  <c r="D234" i="21"/>
  <c r="J22" i="21"/>
  <c r="F235" i="21"/>
  <c r="K42" i="21"/>
  <c r="D236" i="21"/>
  <c r="I23" i="21" s="1"/>
  <c r="D237" i="21"/>
  <c r="J23" i="21"/>
  <c r="F237" i="21"/>
  <c r="J43" i="21"/>
  <c r="D238" i="21"/>
  <c r="K23" i="21"/>
  <c r="D239" i="21"/>
  <c r="I24" i="21"/>
  <c r="F239" i="21"/>
  <c r="I44" i="21"/>
  <c r="D240" i="21"/>
  <c r="J24" i="21"/>
  <c r="D241" i="21"/>
  <c r="K24" i="21"/>
  <c r="F241" i="21"/>
  <c r="K44" i="21"/>
  <c r="D242" i="21"/>
  <c r="I25" i="21"/>
  <c r="F242" i="21"/>
  <c r="I45" i="21" s="1"/>
  <c r="D243" i="21"/>
  <c r="J25" i="21"/>
  <c r="F243" i="21"/>
  <c r="J45" i="21"/>
  <c r="D244" i="21"/>
  <c r="K25" i="21"/>
  <c r="F244" i="21"/>
  <c r="K45" i="21"/>
  <c r="D245" i="21"/>
  <c r="I26" i="21"/>
  <c r="F245" i="21"/>
  <c r="I46" i="21" s="1"/>
  <c r="D246" i="21"/>
  <c r="J26" i="21"/>
  <c r="F246" i="21"/>
  <c r="J46" i="21"/>
  <c r="D247" i="21"/>
  <c r="K26" i="21"/>
  <c r="F247" i="21"/>
  <c r="K46" i="21"/>
  <c r="D248" i="21"/>
  <c r="I27" i="21"/>
  <c r="F248" i="21"/>
  <c r="I47" i="21" s="1"/>
  <c r="D249" i="21"/>
  <c r="J27" i="21"/>
  <c r="F249" i="21"/>
  <c r="J47" i="21"/>
  <c r="D250" i="21"/>
  <c r="K27" i="21"/>
  <c r="F250" i="21"/>
  <c r="K47" i="21"/>
  <c r="D251" i="21"/>
  <c r="I28" i="21"/>
  <c r="F251" i="21"/>
  <c r="I48" i="21" s="1"/>
  <c r="D252" i="21"/>
  <c r="J28" i="21"/>
  <c r="D253" i="21"/>
  <c r="K28" i="21"/>
  <c r="F253" i="21"/>
  <c r="K48" i="21"/>
  <c r="D254" i="21"/>
  <c r="I29" i="21"/>
  <c r="F254" i="21"/>
  <c r="I49" i="21" s="1"/>
  <c r="D255" i="21"/>
  <c r="J29" i="21"/>
  <c r="F255" i="21"/>
  <c r="J49" i="21"/>
  <c r="D256" i="21"/>
  <c r="K29" i="21"/>
  <c r="F256" i="21"/>
  <c r="K49" i="21"/>
  <c r="F257" i="21"/>
  <c r="I50" i="21" s="1"/>
  <c r="F258" i="21"/>
  <c r="J50" i="21"/>
  <c r="F259" i="21"/>
  <c r="K50" i="21"/>
  <c r="F260" i="21"/>
  <c r="I51" i="21" s="1"/>
  <c r="F261" i="21"/>
  <c r="J51" i="21"/>
  <c r="F262" i="21"/>
  <c r="K51" i="21"/>
  <c r="F263" i="21"/>
  <c r="I52" i="21" s="1"/>
  <c r="F264" i="21"/>
  <c r="J52" i="21"/>
  <c r="F265" i="21"/>
  <c r="K52" i="21"/>
  <c r="F266" i="21"/>
  <c r="I53" i="21" s="1"/>
  <c r="F267" i="21"/>
  <c r="J53" i="21"/>
  <c r="F268" i="21"/>
  <c r="K53" i="21"/>
  <c r="F269" i="21"/>
  <c r="I54" i="21" s="1"/>
  <c r="F270" i="21"/>
  <c r="J54" i="21"/>
  <c r="F271" i="21"/>
  <c r="K54" i="21"/>
  <c r="F272" i="21"/>
  <c r="I55" i="21" s="1"/>
  <c r="F274" i="21"/>
  <c r="K55" i="21"/>
  <c r="F275" i="21"/>
  <c r="I56" i="21" s="1"/>
  <c r="F277" i="21"/>
  <c r="K56" i="21"/>
  <c r="F278" i="21"/>
  <c r="I57" i="21" s="1"/>
  <c r="F279" i="21"/>
  <c r="J57" i="21"/>
  <c r="F280" i="21"/>
  <c r="K57" i="21"/>
  <c r="F282" i="21"/>
  <c r="J58" i="21"/>
  <c r="F283" i="21"/>
  <c r="K58" i="21"/>
  <c r="F284" i="21"/>
  <c r="I59" i="21" s="1"/>
  <c r="F285" i="21"/>
  <c r="J59" i="21"/>
  <c r="F286" i="21"/>
  <c r="K59" i="21"/>
  <c r="B287" i="21"/>
  <c r="L10" i="21" s="1"/>
  <c r="D2" i="20"/>
  <c r="D4" i="20"/>
  <c r="D5" i="20"/>
  <c r="D6" i="20"/>
  <c r="F6" i="20"/>
  <c r="C70" i="20"/>
  <c r="D10" i="20"/>
  <c r="C143" i="20"/>
  <c r="G13" i="20"/>
  <c r="C225" i="20"/>
  <c r="J14" i="20"/>
  <c r="D72" i="20"/>
  <c r="C16" i="20" s="1"/>
  <c r="D76" i="20"/>
  <c r="D17" i="20" s="1"/>
  <c r="D219" i="20"/>
  <c r="J17" i="20"/>
  <c r="D223" i="20"/>
  <c r="K18" i="20"/>
  <c r="D82" i="20"/>
  <c r="D19" i="20"/>
  <c r="D83" i="20"/>
  <c r="E19" i="20"/>
  <c r="D147" i="20"/>
  <c r="H19" i="20"/>
  <c r="D224" i="20"/>
  <c r="I19" i="20"/>
  <c r="D234" i="20"/>
  <c r="J22" i="20"/>
  <c r="D158" i="20"/>
  <c r="G23" i="20"/>
  <c r="D238" i="20"/>
  <c r="K23" i="20"/>
  <c r="D239" i="20"/>
  <c r="I24" i="20"/>
  <c r="D240" i="20"/>
  <c r="J24" i="20"/>
  <c r="D241" i="20"/>
  <c r="K24" i="20"/>
  <c r="D242" i="20"/>
  <c r="I25" i="20"/>
  <c r="D244" i="20"/>
  <c r="K25" i="20"/>
  <c r="D245" i="20"/>
  <c r="I26" i="20"/>
  <c r="D246" i="20"/>
  <c r="J26" i="20"/>
  <c r="D171" i="20"/>
  <c r="H27" i="20"/>
  <c r="D248" i="20"/>
  <c r="I27" i="20"/>
  <c r="D250" i="20"/>
  <c r="K27" i="20"/>
  <c r="D173" i="20"/>
  <c r="G28" i="20"/>
  <c r="D251" i="20"/>
  <c r="I28" i="20"/>
  <c r="D252" i="20"/>
  <c r="J28" i="20"/>
  <c r="D253" i="20"/>
  <c r="K28" i="20"/>
  <c r="D177" i="20"/>
  <c r="H29" i="20"/>
  <c r="D254" i="20"/>
  <c r="I29" i="20"/>
  <c r="D256" i="20"/>
  <c r="K29" i="20"/>
  <c r="E69" i="20"/>
  <c r="C30" i="20"/>
  <c r="E70" i="20"/>
  <c r="D30" i="20"/>
  <c r="E133" i="20"/>
  <c r="F30" i="20"/>
  <c r="E135" i="20"/>
  <c r="H30" i="20"/>
  <c r="E213" i="20"/>
  <c r="J30" i="20"/>
  <c r="E136" i="20"/>
  <c r="F31" i="20"/>
  <c r="E217" i="20"/>
  <c r="K31" i="20"/>
  <c r="E139" i="20"/>
  <c r="F32" i="20" s="1"/>
  <c r="E144" i="20"/>
  <c r="H33" i="20"/>
  <c r="E221" i="20"/>
  <c r="I33" i="20"/>
  <c r="F213" i="20"/>
  <c r="J35" i="20"/>
  <c r="F74" i="20"/>
  <c r="E36" i="20"/>
  <c r="F224" i="20"/>
  <c r="I39" i="20" s="1"/>
  <c r="F84" i="20"/>
  <c r="C40" i="20"/>
  <c r="F149" i="20"/>
  <c r="G40" i="20"/>
  <c r="F150" i="20"/>
  <c r="H40" i="20"/>
  <c r="F87" i="20"/>
  <c r="C41" i="20"/>
  <c r="F88" i="20"/>
  <c r="D41" i="20"/>
  <c r="F151" i="20"/>
  <c r="F41" i="20"/>
  <c r="F152" i="20"/>
  <c r="G41" i="20"/>
  <c r="F153" i="20"/>
  <c r="H41" i="20"/>
  <c r="F231" i="20"/>
  <c r="J41" i="20"/>
  <c r="F154" i="20"/>
  <c r="F42" i="20"/>
  <c r="F155" i="20"/>
  <c r="G42" i="20"/>
  <c r="F235" i="20"/>
  <c r="K42" i="20"/>
  <c r="F95" i="20"/>
  <c r="E43" i="20"/>
  <c r="F157" i="20"/>
  <c r="F43" i="20"/>
  <c r="F159" i="20"/>
  <c r="H43" i="20"/>
  <c r="F97" i="20"/>
  <c r="D44" i="20"/>
  <c r="F161" i="20"/>
  <c r="G44" i="20"/>
  <c r="F162" i="20"/>
  <c r="H44" i="20"/>
  <c r="F239" i="20"/>
  <c r="I44" i="20"/>
  <c r="F164" i="20"/>
  <c r="G45" i="20"/>
  <c r="F170" i="20"/>
  <c r="G47" i="20"/>
  <c r="F187" i="20"/>
  <c r="F53" i="20" s="1"/>
  <c r="F188" i="20"/>
  <c r="G53" i="20"/>
  <c r="F191" i="20"/>
  <c r="G54" i="20"/>
  <c r="F192" i="20"/>
  <c r="H54" i="20"/>
  <c r="F199" i="20"/>
  <c r="F57" i="20" s="1"/>
  <c r="F205" i="20"/>
  <c r="F59" i="20" s="1"/>
  <c r="G71" i="20"/>
  <c r="E60" i="20"/>
  <c r="G133" i="20"/>
  <c r="F60" i="20"/>
  <c r="G135" i="20"/>
  <c r="H60" i="20"/>
  <c r="G213" i="20"/>
  <c r="J60" i="20"/>
  <c r="G72" i="20"/>
  <c r="C61" i="20"/>
  <c r="G75" i="20"/>
  <c r="C62" i="20"/>
  <c r="G221" i="20"/>
  <c r="I63" i="20" s="1"/>
  <c r="C69" i="20"/>
  <c r="C10" i="20" s="1"/>
  <c r="D69" i="20"/>
  <c r="C15" i="20"/>
  <c r="F69" i="20"/>
  <c r="C35" i="20" s="1"/>
  <c r="G69" i="20"/>
  <c r="C60" i="20"/>
  <c r="D70" i="20"/>
  <c r="D15" i="20"/>
  <c r="F70" i="20"/>
  <c r="D35" i="20" s="1"/>
  <c r="G70" i="20"/>
  <c r="D60" i="20"/>
  <c r="C71" i="20"/>
  <c r="E10" i="20" s="1"/>
  <c r="D71" i="20"/>
  <c r="E15" i="20" s="1"/>
  <c r="E71" i="20"/>
  <c r="E30" i="20"/>
  <c r="F71" i="20"/>
  <c r="E35" i="20" s="1"/>
  <c r="C72" i="20"/>
  <c r="C11" i="20" s="1"/>
  <c r="E72" i="20"/>
  <c r="C31" i="20"/>
  <c r="F72" i="20"/>
  <c r="C36" i="20"/>
  <c r="C73" i="20"/>
  <c r="D11" i="20"/>
  <c r="D73" i="20"/>
  <c r="D16" i="20"/>
  <c r="E73" i="20"/>
  <c r="D31" i="20"/>
  <c r="F73" i="20"/>
  <c r="D36" i="20"/>
  <c r="G73" i="20"/>
  <c r="D61" i="20" s="1"/>
  <c r="C74" i="20"/>
  <c r="E11" i="20" s="1"/>
  <c r="D74" i="20"/>
  <c r="E16" i="20" s="1"/>
  <c r="E74" i="20"/>
  <c r="E31" i="20"/>
  <c r="G74" i="20"/>
  <c r="E61" i="20" s="1"/>
  <c r="C75" i="20"/>
  <c r="C12" i="20" s="1"/>
  <c r="D75" i="20"/>
  <c r="C17" i="20"/>
  <c r="E75" i="20"/>
  <c r="C32" i="20"/>
  <c r="F75" i="20"/>
  <c r="C37" i="20" s="1"/>
  <c r="C76" i="20"/>
  <c r="D12" i="20" s="1"/>
  <c r="E76" i="20"/>
  <c r="D32" i="20"/>
  <c r="F76" i="20"/>
  <c r="D37" i="20"/>
  <c r="G76" i="20"/>
  <c r="D62" i="20"/>
  <c r="C77" i="20"/>
  <c r="E12" i="20" s="1"/>
  <c r="D77" i="20"/>
  <c r="E17" i="20"/>
  <c r="E77" i="20"/>
  <c r="E32" i="20" s="1"/>
  <c r="F77" i="20"/>
  <c r="E37" i="20"/>
  <c r="G77" i="20"/>
  <c r="E62" i="20"/>
  <c r="C78" i="20"/>
  <c r="C13" i="20"/>
  <c r="D78" i="20"/>
  <c r="C18" i="20"/>
  <c r="E78" i="20"/>
  <c r="C33" i="20"/>
  <c r="F78" i="20"/>
  <c r="C38" i="20"/>
  <c r="G78" i="20"/>
  <c r="C63" i="20"/>
  <c r="C79" i="20"/>
  <c r="D13" i="20" s="1"/>
  <c r="D79" i="20"/>
  <c r="D18" i="20" s="1"/>
  <c r="E79" i="20"/>
  <c r="D33" i="20"/>
  <c r="F79" i="20"/>
  <c r="D38" i="20"/>
  <c r="G79" i="20"/>
  <c r="D63" i="20"/>
  <c r="C80" i="20"/>
  <c r="E13" i="20"/>
  <c r="D80" i="20"/>
  <c r="E18" i="20" s="1"/>
  <c r="E80" i="20"/>
  <c r="E33" i="20"/>
  <c r="F80" i="20"/>
  <c r="E38" i="20" s="1"/>
  <c r="G80" i="20"/>
  <c r="E63" i="20"/>
  <c r="D81" i="20"/>
  <c r="C19" i="20"/>
  <c r="F81" i="20"/>
  <c r="C39" i="20" s="1"/>
  <c r="F82" i="20"/>
  <c r="D39" i="20" s="1"/>
  <c r="F83" i="20"/>
  <c r="E39" i="20" s="1"/>
  <c r="D84" i="20"/>
  <c r="C20" i="20" s="1"/>
  <c r="D85" i="20"/>
  <c r="D20" i="20" s="1"/>
  <c r="F85" i="20"/>
  <c r="D40" i="20"/>
  <c r="D86" i="20"/>
  <c r="E20" i="20" s="1"/>
  <c r="F86" i="20"/>
  <c r="E40" i="20"/>
  <c r="D87" i="20"/>
  <c r="C21" i="20" s="1"/>
  <c r="D88" i="20"/>
  <c r="D21" i="20" s="1"/>
  <c r="D89" i="20"/>
  <c r="E21" i="20" s="1"/>
  <c r="F89" i="20"/>
  <c r="E41" i="20"/>
  <c r="D90" i="20"/>
  <c r="C22" i="20" s="1"/>
  <c r="F90" i="20"/>
  <c r="C42" i="20"/>
  <c r="D91" i="20"/>
  <c r="D22" i="20" s="1"/>
  <c r="F91" i="20"/>
  <c r="D42" i="20"/>
  <c r="D92" i="20"/>
  <c r="E22" i="20" s="1"/>
  <c r="F92" i="20"/>
  <c r="E42" i="20"/>
  <c r="F93" i="20"/>
  <c r="C43" i="20"/>
  <c r="F94" i="20"/>
  <c r="D43" i="20"/>
  <c r="F96" i="20"/>
  <c r="C44" i="20"/>
  <c r="F98" i="20"/>
  <c r="E44" i="20"/>
  <c r="F99" i="20"/>
  <c r="F100" i="20"/>
  <c r="F101" i="20"/>
  <c r="F102" i="20"/>
  <c r="F103" i="20"/>
  <c r="F104" i="20"/>
  <c r="F105" i="20"/>
  <c r="F106" i="20"/>
  <c r="F107" i="20"/>
  <c r="F108" i="20"/>
  <c r="F109" i="20"/>
  <c r="F110" i="20"/>
  <c r="F111" i="20"/>
  <c r="F112" i="20"/>
  <c r="F113" i="20"/>
  <c r="F114" i="20"/>
  <c r="F115" i="20"/>
  <c r="F116" i="20"/>
  <c r="F117" i="20"/>
  <c r="F118" i="20"/>
  <c r="F119" i="20"/>
  <c r="F120" i="20"/>
  <c r="F121" i="20"/>
  <c r="F122" i="20"/>
  <c r="F123" i="20"/>
  <c r="F124" i="20"/>
  <c r="F125" i="20"/>
  <c r="F126" i="20"/>
  <c r="F127" i="20"/>
  <c r="F128" i="20"/>
  <c r="C133" i="20"/>
  <c r="F10" i="20"/>
  <c r="D133" i="20"/>
  <c r="F15" i="20" s="1"/>
  <c r="F133" i="20"/>
  <c r="F35" i="20" s="1"/>
  <c r="C134" i="20"/>
  <c r="G10" i="20" s="1"/>
  <c r="D134" i="20"/>
  <c r="G15" i="20"/>
  <c r="E134" i="20"/>
  <c r="G30" i="20"/>
  <c r="F134" i="20"/>
  <c r="G35" i="20" s="1"/>
  <c r="G134" i="20"/>
  <c r="G60" i="20"/>
  <c r="C135" i="20"/>
  <c r="H10" i="20"/>
  <c r="D135" i="20"/>
  <c r="H15" i="20"/>
  <c r="F135" i="20"/>
  <c r="H35" i="20"/>
  <c r="C136" i="20"/>
  <c r="F11" i="20" s="1"/>
  <c r="D136" i="20"/>
  <c r="F16" i="20" s="1"/>
  <c r="F136" i="20"/>
  <c r="F36" i="20" s="1"/>
  <c r="G136" i="20"/>
  <c r="F61" i="20"/>
  <c r="C137" i="20"/>
  <c r="G11" i="20" s="1"/>
  <c r="D137" i="20"/>
  <c r="G16" i="20"/>
  <c r="E137" i="20"/>
  <c r="G31" i="20" s="1"/>
  <c r="F137" i="20"/>
  <c r="G36" i="20"/>
  <c r="G137" i="20"/>
  <c r="G61" i="20"/>
  <c r="C138" i="20"/>
  <c r="H11" i="20"/>
  <c r="D138" i="20"/>
  <c r="H16" i="20"/>
  <c r="E138" i="20"/>
  <c r="H31" i="20"/>
  <c r="F138" i="20"/>
  <c r="H36" i="20"/>
  <c r="G138" i="20"/>
  <c r="H61" i="20"/>
  <c r="C139" i="20"/>
  <c r="F12" i="20"/>
  <c r="D139" i="20"/>
  <c r="F17" i="20" s="1"/>
  <c r="F139" i="20"/>
  <c r="F37" i="20" s="1"/>
  <c r="G139" i="20"/>
  <c r="F62" i="20" s="1"/>
  <c r="C140" i="20"/>
  <c r="G12" i="20" s="1"/>
  <c r="D140" i="20"/>
  <c r="G17" i="20"/>
  <c r="E140" i="20"/>
  <c r="G32" i="20"/>
  <c r="F140" i="20"/>
  <c r="G37" i="20"/>
  <c r="G140" i="20"/>
  <c r="G62" i="20"/>
  <c r="C141" i="20"/>
  <c r="H12" i="20"/>
  <c r="D141" i="20"/>
  <c r="H17" i="20"/>
  <c r="E141" i="20"/>
  <c r="H32" i="20"/>
  <c r="F141" i="20"/>
  <c r="H37" i="20"/>
  <c r="G141" i="20"/>
  <c r="H62" i="20"/>
  <c r="C142" i="20"/>
  <c r="F13" i="20" s="1"/>
  <c r="D142" i="20"/>
  <c r="F18" i="20" s="1"/>
  <c r="E142" i="20"/>
  <c r="F33" i="20"/>
  <c r="F142" i="20"/>
  <c r="F38" i="20" s="1"/>
  <c r="G142" i="20"/>
  <c r="F63" i="20" s="1"/>
  <c r="D143" i="20"/>
  <c r="G18" i="20"/>
  <c r="E143" i="20"/>
  <c r="G33" i="20" s="1"/>
  <c r="F143" i="20"/>
  <c r="G38" i="20"/>
  <c r="G143" i="20"/>
  <c r="G63" i="20"/>
  <c r="C144" i="20"/>
  <c r="H13" i="20"/>
  <c r="D144" i="20"/>
  <c r="H18" i="20"/>
  <c r="F144" i="20"/>
  <c r="H38" i="20"/>
  <c r="G144" i="20"/>
  <c r="H63" i="20"/>
  <c r="C145" i="20"/>
  <c r="F14" i="20"/>
  <c r="D145" i="20"/>
  <c r="F19" i="20"/>
  <c r="E145" i="20"/>
  <c r="F34" i="20" s="1"/>
  <c r="F145" i="20"/>
  <c r="F39" i="20" s="1"/>
  <c r="G145" i="20"/>
  <c r="F64" i="20" s="1"/>
  <c r="C146" i="20"/>
  <c r="G14" i="20"/>
  <c r="D146" i="20"/>
  <c r="G19" i="20"/>
  <c r="E146" i="20"/>
  <c r="G34" i="20"/>
  <c r="F146" i="20"/>
  <c r="G39" i="20"/>
  <c r="G146" i="20"/>
  <c r="G64" i="20"/>
  <c r="C147" i="20"/>
  <c r="H14" i="20"/>
  <c r="E147" i="20"/>
  <c r="H34" i="20"/>
  <c r="F147" i="20"/>
  <c r="H39" i="20"/>
  <c r="G147" i="20"/>
  <c r="H64" i="20"/>
  <c r="D148" i="20"/>
  <c r="F20" i="20" s="1"/>
  <c r="F148" i="20"/>
  <c r="F40" i="20"/>
  <c r="D149" i="20"/>
  <c r="G20" i="20"/>
  <c r="D150" i="20"/>
  <c r="H20" i="20"/>
  <c r="D151" i="20"/>
  <c r="F21" i="20" s="1"/>
  <c r="D152" i="20"/>
  <c r="G21" i="20"/>
  <c r="D153" i="20"/>
  <c r="H21" i="20"/>
  <c r="D154" i="20"/>
  <c r="F22" i="20" s="1"/>
  <c r="D155" i="20"/>
  <c r="G22" i="20"/>
  <c r="D156" i="20"/>
  <c r="H22" i="20"/>
  <c r="F156" i="20"/>
  <c r="H42" i="20"/>
  <c r="D157" i="20"/>
  <c r="F23" i="20" s="1"/>
  <c r="F158" i="20"/>
  <c r="G43" i="20"/>
  <c r="D159" i="20"/>
  <c r="H23" i="20"/>
  <c r="D160" i="20"/>
  <c r="F24" i="20"/>
  <c r="F160" i="20"/>
  <c r="F44" i="20"/>
  <c r="D161" i="20"/>
  <c r="G24" i="20"/>
  <c r="D162" i="20"/>
  <c r="H24" i="20"/>
  <c r="D163" i="20"/>
  <c r="F25" i="20"/>
  <c r="F163" i="20"/>
  <c r="F45" i="20" s="1"/>
  <c r="D164" i="20"/>
  <c r="G25" i="20"/>
  <c r="D165" i="20"/>
  <c r="H25" i="20"/>
  <c r="F165" i="20"/>
  <c r="H45" i="20"/>
  <c r="D166" i="20"/>
  <c r="F26" i="20"/>
  <c r="F166" i="20"/>
  <c r="F46" i="20" s="1"/>
  <c r="D167" i="20"/>
  <c r="G26" i="20"/>
  <c r="F167" i="20"/>
  <c r="G46" i="20"/>
  <c r="D168" i="20"/>
  <c r="H26" i="20"/>
  <c r="F168" i="20"/>
  <c r="H46" i="20"/>
  <c r="D169" i="20"/>
  <c r="F27" i="20"/>
  <c r="F169" i="20"/>
  <c r="F47" i="20" s="1"/>
  <c r="D170" i="20"/>
  <c r="G27" i="20"/>
  <c r="F171" i="20"/>
  <c r="H47" i="20"/>
  <c r="D172" i="20"/>
  <c r="F28" i="20"/>
  <c r="F172" i="20"/>
  <c r="F48" i="20" s="1"/>
  <c r="F173" i="20"/>
  <c r="G48" i="20"/>
  <c r="D174" i="20"/>
  <c r="H28" i="20"/>
  <c r="F174" i="20"/>
  <c r="H48" i="20"/>
  <c r="D175" i="20"/>
  <c r="F29" i="20"/>
  <c r="F175" i="20"/>
  <c r="F49" i="20"/>
  <c r="D176" i="20"/>
  <c r="G29" i="20"/>
  <c r="F176" i="20"/>
  <c r="G49" i="20"/>
  <c r="F177" i="20"/>
  <c r="H49" i="20"/>
  <c r="F178" i="20"/>
  <c r="F50" i="20" s="1"/>
  <c r="F179" i="20"/>
  <c r="G50" i="20"/>
  <c r="F180" i="20"/>
  <c r="H50" i="20"/>
  <c r="F181" i="20"/>
  <c r="F51" i="20" s="1"/>
  <c r="F182" i="20"/>
  <c r="G51" i="20"/>
  <c r="F183" i="20"/>
  <c r="H51" i="20"/>
  <c r="F184" i="20"/>
  <c r="F52" i="20" s="1"/>
  <c r="F185" i="20"/>
  <c r="G52" i="20"/>
  <c r="F186" i="20"/>
  <c r="H52" i="20"/>
  <c r="F189" i="20"/>
  <c r="H53" i="20"/>
  <c r="F190" i="20"/>
  <c r="F54" i="20" s="1"/>
  <c r="F193" i="20"/>
  <c r="F55" i="20" s="1"/>
  <c r="F194" i="20"/>
  <c r="G55" i="20"/>
  <c r="F195" i="20"/>
  <c r="H55" i="20"/>
  <c r="F196" i="20"/>
  <c r="F56" i="20" s="1"/>
  <c r="F197" i="20"/>
  <c r="G56" i="20"/>
  <c r="F198" i="20"/>
  <c r="H56" i="20"/>
  <c r="F200" i="20"/>
  <c r="G57" i="20"/>
  <c r="F201" i="20"/>
  <c r="H57" i="20"/>
  <c r="F202" i="20"/>
  <c r="F58" i="20" s="1"/>
  <c r="F203" i="20"/>
  <c r="G58" i="20"/>
  <c r="F204" i="20"/>
  <c r="H58" i="20"/>
  <c r="F206" i="20"/>
  <c r="G59" i="20"/>
  <c r="F207" i="20"/>
  <c r="H59" i="20"/>
  <c r="C212" i="20"/>
  <c r="I10" i="20"/>
  <c r="D212" i="20"/>
  <c r="I15" i="20" s="1"/>
  <c r="E212" i="20"/>
  <c r="I30" i="20"/>
  <c r="F212" i="20"/>
  <c r="I35" i="20" s="1"/>
  <c r="G212" i="20"/>
  <c r="I60" i="20"/>
  <c r="C213" i="20"/>
  <c r="J10" i="20" s="1"/>
  <c r="D213" i="20"/>
  <c r="J15" i="20"/>
  <c r="C214" i="20"/>
  <c r="K10" i="20"/>
  <c r="D214" i="20"/>
  <c r="K15" i="20"/>
  <c r="E214" i="20"/>
  <c r="K30" i="20"/>
  <c r="F214" i="20"/>
  <c r="K35" i="20"/>
  <c r="G214" i="20"/>
  <c r="K60" i="20"/>
  <c r="C215" i="20"/>
  <c r="I11" i="20" s="1"/>
  <c r="D215" i="20"/>
  <c r="I16" i="20" s="1"/>
  <c r="E215" i="20"/>
  <c r="I31" i="20" s="1"/>
  <c r="F215" i="20"/>
  <c r="I36" i="20" s="1"/>
  <c r="G215" i="20"/>
  <c r="I61" i="20" s="1"/>
  <c r="C216" i="20"/>
  <c r="J11" i="20"/>
  <c r="D216" i="20"/>
  <c r="J16" i="20"/>
  <c r="E216" i="20"/>
  <c r="J31" i="20"/>
  <c r="F216" i="20"/>
  <c r="J36" i="20"/>
  <c r="G216" i="20"/>
  <c r="J61" i="20"/>
  <c r="C217" i="20"/>
  <c r="K11" i="20"/>
  <c r="D217" i="20"/>
  <c r="K16" i="20"/>
  <c r="F217" i="20"/>
  <c r="K36" i="20"/>
  <c r="G217" i="20"/>
  <c r="K61" i="20"/>
  <c r="C218" i="20"/>
  <c r="I12" i="20" s="1"/>
  <c r="D218" i="20"/>
  <c r="I17" i="20" s="1"/>
  <c r="E218" i="20"/>
  <c r="I32" i="20" s="1"/>
  <c r="F218" i="20"/>
  <c r="I37" i="20" s="1"/>
  <c r="G218" i="20"/>
  <c r="I62" i="20" s="1"/>
  <c r="C219" i="20"/>
  <c r="J12" i="20"/>
  <c r="E219" i="20"/>
  <c r="J32" i="20"/>
  <c r="F219" i="20"/>
  <c r="J37" i="20"/>
  <c r="G219" i="20"/>
  <c r="J62" i="20"/>
  <c r="C220" i="20"/>
  <c r="K12" i="20"/>
  <c r="D220" i="20"/>
  <c r="K17" i="20"/>
  <c r="E220" i="20"/>
  <c r="K32" i="20"/>
  <c r="F220" i="20"/>
  <c r="K37" i="20"/>
  <c r="G220" i="20"/>
  <c r="K62" i="20"/>
  <c r="C221" i="20"/>
  <c r="I13" i="20" s="1"/>
  <c r="D221" i="20"/>
  <c r="I18" i="20" s="1"/>
  <c r="F221" i="20"/>
  <c r="I38" i="20" s="1"/>
  <c r="C222" i="20"/>
  <c r="J13" i="20"/>
  <c r="D222" i="20"/>
  <c r="J18" i="20"/>
  <c r="E222" i="20"/>
  <c r="J33" i="20"/>
  <c r="F222" i="20"/>
  <c r="J38" i="20"/>
  <c r="G222" i="20"/>
  <c r="J63" i="20"/>
  <c r="C223" i="20"/>
  <c r="K13" i="20"/>
  <c r="E223" i="20"/>
  <c r="K33" i="20"/>
  <c r="F223" i="20"/>
  <c r="K38" i="20"/>
  <c r="G223" i="20"/>
  <c r="K63" i="20"/>
  <c r="C224" i="20"/>
  <c r="I14" i="20"/>
  <c r="E224" i="20"/>
  <c r="I34" i="20" s="1"/>
  <c r="G224" i="20"/>
  <c r="I64" i="20" s="1"/>
  <c r="D225" i="20"/>
  <c r="J19" i="20"/>
  <c r="E225" i="20"/>
  <c r="J34" i="20"/>
  <c r="F225" i="20"/>
  <c r="J39" i="20"/>
  <c r="G225" i="20"/>
  <c r="J64" i="20"/>
  <c r="C226" i="20"/>
  <c r="K14" i="20"/>
  <c r="D226" i="20"/>
  <c r="K19" i="20"/>
  <c r="E226" i="20"/>
  <c r="K34" i="20"/>
  <c r="F226" i="20"/>
  <c r="K39" i="20"/>
  <c r="G226" i="20"/>
  <c r="K64" i="20"/>
  <c r="D227" i="20"/>
  <c r="I20" i="20" s="1"/>
  <c r="F227" i="20"/>
  <c r="I40" i="20"/>
  <c r="D228" i="20"/>
  <c r="J20" i="20"/>
  <c r="F228" i="20"/>
  <c r="J40" i="20"/>
  <c r="D229" i="20"/>
  <c r="K20" i="20"/>
  <c r="F229" i="20"/>
  <c r="K40" i="20"/>
  <c r="D230" i="20"/>
  <c r="I21" i="20" s="1"/>
  <c r="F230" i="20"/>
  <c r="I41" i="20"/>
  <c r="D231" i="20"/>
  <c r="J21" i="20"/>
  <c r="D232" i="20"/>
  <c r="K21" i="20"/>
  <c r="F232" i="20"/>
  <c r="K41" i="20"/>
  <c r="D233" i="20"/>
  <c r="I22" i="20" s="1"/>
  <c r="F233" i="20"/>
  <c r="I42" i="20"/>
  <c r="F234" i="20"/>
  <c r="J42" i="20"/>
  <c r="D235" i="20"/>
  <c r="K22" i="20"/>
  <c r="D236" i="20"/>
  <c r="I23" i="20" s="1"/>
  <c r="F236" i="20"/>
  <c r="I43" i="20"/>
  <c r="D237" i="20"/>
  <c r="J23" i="20"/>
  <c r="F237" i="20"/>
  <c r="J43" i="20"/>
  <c r="F238" i="20"/>
  <c r="K43" i="20"/>
  <c r="F240" i="20"/>
  <c r="J44" i="20"/>
  <c r="F241" i="20"/>
  <c r="K44" i="20"/>
  <c r="F242" i="20"/>
  <c r="I45" i="20"/>
  <c r="D243" i="20"/>
  <c r="J25" i="20"/>
  <c r="F243" i="20"/>
  <c r="J45" i="20"/>
  <c r="F244" i="20"/>
  <c r="K45" i="20"/>
  <c r="F245" i="20"/>
  <c r="I46" i="20" s="1"/>
  <c r="F246" i="20"/>
  <c r="J46" i="20"/>
  <c r="D247" i="20"/>
  <c r="K26" i="20"/>
  <c r="F247" i="20"/>
  <c r="K46" i="20"/>
  <c r="F248" i="20"/>
  <c r="I47" i="20" s="1"/>
  <c r="D249" i="20"/>
  <c r="J27" i="20"/>
  <c r="F249" i="20"/>
  <c r="J47" i="20"/>
  <c r="F250" i="20"/>
  <c r="K47" i="20"/>
  <c r="F251" i="20"/>
  <c r="I48" i="20" s="1"/>
  <c r="F252" i="20"/>
  <c r="J48" i="20"/>
  <c r="F253" i="20"/>
  <c r="K48" i="20"/>
  <c r="F254" i="20"/>
  <c r="I49" i="20" s="1"/>
  <c r="D255" i="20"/>
  <c r="J29" i="20"/>
  <c r="F255" i="20"/>
  <c r="J49" i="20"/>
  <c r="F256" i="20"/>
  <c r="K49" i="20"/>
  <c r="F257" i="20"/>
  <c r="I50" i="20" s="1"/>
  <c r="F258" i="20"/>
  <c r="J50" i="20"/>
  <c r="F259" i="20"/>
  <c r="K50" i="20"/>
  <c r="F260" i="20"/>
  <c r="I51" i="20" s="1"/>
  <c r="F261" i="20"/>
  <c r="J51" i="20"/>
  <c r="F262" i="20"/>
  <c r="K51" i="20"/>
  <c r="F263" i="20"/>
  <c r="I52" i="20" s="1"/>
  <c r="F264" i="20"/>
  <c r="J52" i="20"/>
  <c r="F265" i="20"/>
  <c r="K52" i="20"/>
  <c r="F266" i="20"/>
  <c r="I53" i="20" s="1"/>
  <c r="F267" i="20"/>
  <c r="J53" i="20"/>
  <c r="F268" i="20"/>
  <c r="K53" i="20"/>
  <c r="F269" i="20"/>
  <c r="I54" i="20" s="1"/>
  <c r="F270" i="20"/>
  <c r="J54" i="20"/>
  <c r="F271" i="20"/>
  <c r="K54" i="20"/>
  <c r="F272" i="20"/>
  <c r="I55" i="20" s="1"/>
  <c r="F273" i="20"/>
  <c r="J55" i="20"/>
  <c r="F274" i="20"/>
  <c r="K55" i="20"/>
  <c r="F275" i="20"/>
  <c r="I56" i="20" s="1"/>
  <c r="F276" i="20"/>
  <c r="J56" i="20"/>
  <c r="F277" i="20"/>
  <c r="K56" i="20"/>
  <c r="F278" i="20"/>
  <c r="I57" i="20" s="1"/>
  <c r="F279" i="20"/>
  <c r="J57" i="20"/>
  <c r="F280" i="20"/>
  <c r="K57" i="20"/>
  <c r="F281" i="20"/>
  <c r="I58" i="20" s="1"/>
  <c r="F282" i="20"/>
  <c r="J58" i="20"/>
  <c r="F283" i="20"/>
  <c r="K58" i="20"/>
  <c r="F284" i="20"/>
  <c r="I59" i="20" s="1"/>
  <c r="F285" i="20"/>
  <c r="J59" i="20"/>
  <c r="F286" i="20"/>
  <c r="K59" i="20"/>
  <c r="B287" i="20"/>
  <c r="L10" i="20" s="1"/>
  <c r="D4" i="16"/>
  <c r="D5" i="16"/>
  <c r="C140" i="16"/>
  <c r="G12" i="16"/>
  <c r="D135" i="16"/>
  <c r="H15" i="16"/>
  <c r="D217" i="16"/>
  <c r="K16" i="16"/>
  <c r="D144" i="16"/>
  <c r="H18" i="16"/>
  <c r="D81" i="16"/>
  <c r="C19" i="16"/>
  <c r="D226" i="16"/>
  <c r="K19" i="16"/>
  <c r="D148" i="16"/>
  <c r="F20" i="16" s="1"/>
  <c r="D162" i="16"/>
  <c r="H24" i="16"/>
  <c r="D239" i="16"/>
  <c r="I24" i="16"/>
  <c r="D241" i="16"/>
  <c r="K24" i="16"/>
  <c r="D164" i="16"/>
  <c r="G25" i="16"/>
  <c r="D243" i="16"/>
  <c r="J25" i="16"/>
  <c r="D168" i="16"/>
  <c r="H26" i="16"/>
  <c r="D245" i="16"/>
  <c r="I26" i="16"/>
  <c r="D247" i="16"/>
  <c r="K26" i="16"/>
  <c r="D170" i="16"/>
  <c r="G27" i="16"/>
  <c r="D249" i="16"/>
  <c r="J27" i="16"/>
  <c r="D174" i="16"/>
  <c r="H28" i="16"/>
  <c r="D251" i="16"/>
  <c r="I28" i="16"/>
  <c r="D253" i="16"/>
  <c r="K28" i="16"/>
  <c r="D176" i="16"/>
  <c r="G29" i="16"/>
  <c r="D255" i="16"/>
  <c r="J29" i="16"/>
  <c r="E70" i="16"/>
  <c r="D30" i="16"/>
  <c r="E71" i="16"/>
  <c r="E30" i="16"/>
  <c r="E135" i="16"/>
  <c r="H30" i="16"/>
  <c r="E212" i="16"/>
  <c r="I30" i="16"/>
  <c r="E213" i="16"/>
  <c r="J30" i="16"/>
  <c r="E138" i="16"/>
  <c r="H31" i="16"/>
  <c r="E220" i="16"/>
  <c r="K32" i="16"/>
  <c r="E146" i="16"/>
  <c r="G34" i="16"/>
  <c r="F77" i="16"/>
  <c r="E37" i="16"/>
  <c r="F146" i="16"/>
  <c r="G39" i="16"/>
  <c r="F86" i="16"/>
  <c r="E40" i="16"/>
  <c r="F148" i="16"/>
  <c r="F40" i="16"/>
  <c r="F228" i="16"/>
  <c r="J40" i="16"/>
  <c r="F88" i="16"/>
  <c r="D41" i="16"/>
  <c r="F230" i="16"/>
  <c r="I41" i="16"/>
  <c r="F90" i="16"/>
  <c r="C42" i="16"/>
  <c r="F92" i="16"/>
  <c r="E42" i="16"/>
  <c r="F156" i="16"/>
  <c r="H42" i="16"/>
  <c r="F93" i="16"/>
  <c r="C43" i="16"/>
  <c r="F158" i="16"/>
  <c r="G43" i="16"/>
  <c r="F238" i="16"/>
  <c r="K43" i="16"/>
  <c r="F96" i="16"/>
  <c r="C44" i="16"/>
  <c r="F160" i="16"/>
  <c r="F44" i="16"/>
  <c r="F165" i="16"/>
  <c r="H45" i="16"/>
  <c r="F250" i="16"/>
  <c r="K47" i="16"/>
  <c r="F176" i="16"/>
  <c r="G49" i="16"/>
  <c r="F256" i="16"/>
  <c r="K49" i="16"/>
  <c r="F268" i="16"/>
  <c r="K53" i="16"/>
  <c r="G69" i="16"/>
  <c r="C60" i="16"/>
  <c r="G133" i="16"/>
  <c r="F60" i="16"/>
  <c r="G214" i="16"/>
  <c r="K60" i="16"/>
  <c r="G218" i="16"/>
  <c r="I62" i="16" s="1"/>
  <c r="C69" i="16"/>
  <c r="C10" i="16"/>
  <c r="D69" i="16"/>
  <c r="C15" i="16" s="1"/>
  <c r="E69" i="16"/>
  <c r="C30" i="16"/>
  <c r="F69" i="16"/>
  <c r="C35" i="16"/>
  <c r="C70" i="16"/>
  <c r="D10" i="16"/>
  <c r="D70" i="16"/>
  <c r="D15" i="16" s="1"/>
  <c r="F70" i="16"/>
  <c r="D35" i="16" s="1"/>
  <c r="G70" i="16"/>
  <c r="D60" i="16"/>
  <c r="C71" i="16"/>
  <c r="E10" i="16"/>
  <c r="D71" i="16"/>
  <c r="E15" i="16" s="1"/>
  <c r="F71" i="16"/>
  <c r="E35" i="16"/>
  <c r="G71" i="16"/>
  <c r="E60" i="16"/>
  <c r="C72" i="16"/>
  <c r="C11" i="16"/>
  <c r="D72" i="16"/>
  <c r="C16" i="16" s="1"/>
  <c r="E72" i="16"/>
  <c r="C31" i="16"/>
  <c r="F72" i="16"/>
  <c r="C36" i="16" s="1"/>
  <c r="G72" i="16"/>
  <c r="C61" i="16"/>
  <c r="C73" i="16"/>
  <c r="D11" i="16"/>
  <c r="D73" i="16"/>
  <c r="D16" i="16" s="1"/>
  <c r="E73" i="16"/>
  <c r="D31" i="16" s="1"/>
  <c r="F73" i="16"/>
  <c r="D36" i="16" s="1"/>
  <c r="G73" i="16"/>
  <c r="D61" i="16" s="1"/>
  <c r="C74" i="16"/>
  <c r="E11" i="16"/>
  <c r="D74" i="16"/>
  <c r="E16" i="16" s="1"/>
  <c r="E74" i="16"/>
  <c r="E31" i="16" s="1"/>
  <c r="F74" i="16"/>
  <c r="E36" i="16" s="1"/>
  <c r="G74" i="16"/>
  <c r="E61" i="16"/>
  <c r="C75" i="16"/>
  <c r="C12" i="16"/>
  <c r="D75" i="16"/>
  <c r="C17" i="16" s="1"/>
  <c r="E75" i="16"/>
  <c r="C32" i="16" s="1"/>
  <c r="F75" i="16"/>
  <c r="C37" i="16" s="1"/>
  <c r="G75" i="16"/>
  <c r="C62" i="16" s="1"/>
  <c r="C76" i="16"/>
  <c r="D12" i="16"/>
  <c r="D76" i="16"/>
  <c r="D17" i="16" s="1"/>
  <c r="E76" i="16"/>
  <c r="D32" i="16"/>
  <c r="F76" i="16"/>
  <c r="D37" i="16" s="1"/>
  <c r="G76" i="16"/>
  <c r="D62" i="16" s="1"/>
  <c r="C77" i="16"/>
  <c r="E12" i="16"/>
  <c r="D77" i="16"/>
  <c r="E17" i="16" s="1"/>
  <c r="E77" i="16"/>
  <c r="E32" i="16" s="1"/>
  <c r="G77" i="16"/>
  <c r="E62" i="16" s="1"/>
  <c r="C78" i="16"/>
  <c r="C13" i="16"/>
  <c r="D78" i="16"/>
  <c r="C18" i="16" s="1"/>
  <c r="E78" i="16"/>
  <c r="C33" i="16"/>
  <c r="F78" i="16"/>
  <c r="C38" i="16" s="1"/>
  <c r="G78" i="16"/>
  <c r="C63" i="16" s="1"/>
  <c r="C79" i="16"/>
  <c r="D13" i="16"/>
  <c r="D79" i="16"/>
  <c r="D18" i="16" s="1"/>
  <c r="E79" i="16"/>
  <c r="D33" i="16" s="1"/>
  <c r="F79" i="16"/>
  <c r="D38" i="16" s="1"/>
  <c r="G79" i="16"/>
  <c r="D63" i="16"/>
  <c r="C80" i="16"/>
  <c r="E13" i="16"/>
  <c r="D80" i="16"/>
  <c r="E18" i="16" s="1"/>
  <c r="E80" i="16"/>
  <c r="E33" i="16" s="1"/>
  <c r="F80" i="16"/>
  <c r="E38" i="16" s="1"/>
  <c r="G80" i="16"/>
  <c r="E63" i="16" s="1"/>
  <c r="F81" i="16"/>
  <c r="C39" i="16" s="1"/>
  <c r="D82" i="16"/>
  <c r="D19" i="16"/>
  <c r="F82" i="16"/>
  <c r="D39" i="16" s="1"/>
  <c r="D83" i="16"/>
  <c r="E19" i="16"/>
  <c r="F83" i="16"/>
  <c r="E39" i="16" s="1"/>
  <c r="D84" i="16"/>
  <c r="C20" i="16" s="1"/>
  <c r="F84" i="16"/>
  <c r="C40" i="16"/>
  <c r="D85" i="16"/>
  <c r="D20" i="16" s="1"/>
  <c r="F85" i="16"/>
  <c r="D40" i="16"/>
  <c r="D86" i="16"/>
  <c r="E20" i="16" s="1"/>
  <c r="D87" i="16"/>
  <c r="C21" i="16" s="1"/>
  <c r="F87" i="16"/>
  <c r="C41" i="16"/>
  <c r="D88" i="16"/>
  <c r="D21" i="16" s="1"/>
  <c r="D89" i="16"/>
  <c r="E21" i="16" s="1"/>
  <c r="F89" i="16"/>
  <c r="E41" i="16"/>
  <c r="D90" i="16"/>
  <c r="C22" i="16" s="1"/>
  <c r="D91" i="16"/>
  <c r="D22" i="16" s="1"/>
  <c r="F91" i="16"/>
  <c r="D42" i="16"/>
  <c r="D92" i="16"/>
  <c r="E22" i="16" s="1"/>
  <c r="F94" i="16"/>
  <c r="D43" i="16"/>
  <c r="F95" i="16"/>
  <c r="E43" i="16"/>
  <c r="F97" i="16"/>
  <c r="D44" i="16"/>
  <c r="F98" i="16"/>
  <c r="E44" i="16"/>
  <c r="F99" i="16"/>
  <c r="F100" i="16"/>
  <c r="F101" i="16"/>
  <c r="F102" i="16"/>
  <c r="F103" i="16"/>
  <c r="F104" i="16"/>
  <c r="F105" i="16"/>
  <c r="F106" i="16"/>
  <c r="F107" i="16"/>
  <c r="F108" i="16"/>
  <c r="F109" i="16"/>
  <c r="F110" i="16"/>
  <c r="F111" i="16"/>
  <c r="F112" i="16"/>
  <c r="F113" i="16"/>
  <c r="F114" i="16"/>
  <c r="F115" i="16"/>
  <c r="F116" i="16"/>
  <c r="F117" i="16"/>
  <c r="F118" i="16"/>
  <c r="F119" i="16"/>
  <c r="F120" i="16"/>
  <c r="F121" i="16"/>
  <c r="F122" i="16"/>
  <c r="F123" i="16"/>
  <c r="F124" i="16"/>
  <c r="F125" i="16"/>
  <c r="F126" i="16"/>
  <c r="F127" i="16"/>
  <c r="F128" i="16"/>
  <c r="C133" i="16"/>
  <c r="F10" i="16" s="1"/>
  <c r="D133" i="16"/>
  <c r="F15" i="16" s="1"/>
  <c r="E133" i="16"/>
  <c r="F30" i="16"/>
  <c r="F133" i="16"/>
  <c r="F35" i="16" s="1"/>
  <c r="C134" i="16"/>
  <c r="G10" i="16"/>
  <c r="D134" i="16"/>
  <c r="G15" i="16"/>
  <c r="E134" i="16"/>
  <c r="G30" i="16"/>
  <c r="F134" i="16"/>
  <c r="G35" i="16"/>
  <c r="G134" i="16"/>
  <c r="G60" i="16"/>
  <c r="C135" i="16"/>
  <c r="H10" i="16"/>
  <c r="F135" i="16"/>
  <c r="H35" i="16"/>
  <c r="G135" i="16"/>
  <c r="H60" i="16"/>
  <c r="C136" i="16"/>
  <c r="F11" i="16" s="1"/>
  <c r="D136" i="16"/>
  <c r="F16" i="16" s="1"/>
  <c r="E136" i="16"/>
  <c r="F31" i="16" s="1"/>
  <c r="F136" i="16"/>
  <c r="F36" i="16" s="1"/>
  <c r="G136" i="16"/>
  <c r="F61" i="16" s="1"/>
  <c r="C137" i="16"/>
  <c r="G11" i="16"/>
  <c r="D137" i="16"/>
  <c r="G16" i="16"/>
  <c r="E137" i="16"/>
  <c r="G31" i="16"/>
  <c r="F137" i="16"/>
  <c r="G36" i="16"/>
  <c r="G137" i="16"/>
  <c r="G61" i="16"/>
  <c r="C138" i="16"/>
  <c r="H11" i="16"/>
  <c r="D138" i="16"/>
  <c r="H16" i="16"/>
  <c r="F138" i="16"/>
  <c r="H36" i="16"/>
  <c r="G138" i="16"/>
  <c r="H61" i="16"/>
  <c r="C139" i="16"/>
  <c r="F12" i="16" s="1"/>
  <c r="D139" i="16"/>
  <c r="F17" i="16" s="1"/>
  <c r="E139" i="16"/>
  <c r="F32" i="16" s="1"/>
  <c r="F139" i="16"/>
  <c r="F37" i="16" s="1"/>
  <c r="G139" i="16"/>
  <c r="F62" i="16" s="1"/>
  <c r="D140" i="16"/>
  <c r="G17" i="16"/>
  <c r="E140" i="16"/>
  <c r="G32" i="16"/>
  <c r="F140" i="16"/>
  <c r="G37" i="16"/>
  <c r="G140" i="16"/>
  <c r="G62" i="16"/>
  <c r="C141" i="16"/>
  <c r="H12" i="16"/>
  <c r="D141" i="16"/>
  <c r="H17" i="16"/>
  <c r="E141" i="16"/>
  <c r="H32" i="16"/>
  <c r="F141" i="16"/>
  <c r="H37" i="16"/>
  <c r="G141" i="16"/>
  <c r="H62" i="16"/>
  <c r="C142" i="16"/>
  <c r="F13" i="16" s="1"/>
  <c r="D142" i="16"/>
  <c r="F18" i="16" s="1"/>
  <c r="E142" i="16"/>
  <c r="F33" i="16" s="1"/>
  <c r="F142" i="16"/>
  <c r="F38" i="16" s="1"/>
  <c r="G142" i="16"/>
  <c r="F63" i="16" s="1"/>
  <c r="C143" i="16"/>
  <c r="G13" i="16"/>
  <c r="D143" i="16"/>
  <c r="G18" i="16"/>
  <c r="E143" i="16"/>
  <c r="G33" i="16"/>
  <c r="F143" i="16"/>
  <c r="G38" i="16"/>
  <c r="G143" i="16"/>
  <c r="G63" i="16"/>
  <c r="C144" i="16"/>
  <c r="H13" i="16"/>
  <c r="E144" i="16"/>
  <c r="H33" i="16"/>
  <c r="F144" i="16"/>
  <c r="H38" i="16"/>
  <c r="G144" i="16"/>
  <c r="H63" i="16"/>
  <c r="C145" i="16"/>
  <c r="F14" i="16"/>
  <c r="D145" i="16"/>
  <c r="F19" i="16"/>
  <c r="E145" i="16"/>
  <c r="F34" i="16" s="1"/>
  <c r="F145" i="16"/>
  <c r="F39" i="16" s="1"/>
  <c r="G145" i="16"/>
  <c r="F64" i="16" s="1"/>
  <c r="C146" i="16"/>
  <c r="G14" i="16"/>
  <c r="D146" i="16"/>
  <c r="G19" i="16"/>
  <c r="G146" i="16"/>
  <c r="G64" i="16"/>
  <c r="C147" i="16"/>
  <c r="H14" i="16"/>
  <c r="D147" i="16"/>
  <c r="H19" i="16"/>
  <c r="E147" i="16"/>
  <c r="H34" i="16"/>
  <c r="F147" i="16"/>
  <c r="H39" i="16"/>
  <c r="G147" i="16"/>
  <c r="H64" i="16"/>
  <c r="D149" i="16"/>
  <c r="G20" i="16"/>
  <c r="F149" i="16"/>
  <c r="G40" i="16"/>
  <c r="D150" i="16"/>
  <c r="H20" i="16"/>
  <c r="F150" i="16"/>
  <c r="H40" i="16"/>
  <c r="D151" i="16"/>
  <c r="F21" i="16" s="1"/>
  <c r="F151" i="16"/>
  <c r="F41" i="16"/>
  <c r="D152" i="16"/>
  <c r="G21" i="16"/>
  <c r="F152" i="16"/>
  <c r="G41" i="16"/>
  <c r="D153" i="16"/>
  <c r="H21" i="16"/>
  <c r="F153" i="16"/>
  <c r="H41" i="16"/>
  <c r="D154" i="16"/>
  <c r="F22" i="16" s="1"/>
  <c r="F154" i="16"/>
  <c r="F42" i="16"/>
  <c r="D155" i="16"/>
  <c r="G22" i="16"/>
  <c r="F155" i="16"/>
  <c r="G42" i="16"/>
  <c r="D156" i="16"/>
  <c r="H22" i="16"/>
  <c r="D157" i="16"/>
  <c r="F23" i="16" s="1"/>
  <c r="F157" i="16"/>
  <c r="F43" i="16"/>
  <c r="D158" i="16"/>
  <c r="G23" i="16"/>
  <c r="D159" i="16"/>
  <c r="H23" i="16"/>
  <c r="F159" i="16"/>
  <c r="H43" i="16"/>
  <c r="D160" i="16"/>
  <c r="F24" i="16"/>
  <c r="D161" i="16"/>
  <c r="G24" i="16"/>
  <c r="F161" i="16"/>
  <c r="G44" i="16"/>
  <c r="F162" i="16"/>
  <c r="H44" i="16"/>
  <c r="D163" i="16"/>
  <c r="F25" i="16"/>
  <c r="F163" i="16"/>
  <c r="F45" i="16" s="1"/>
  <c r="F164" i="16"/>
  <c r="G45" i="16"/>
  <c r="D165" i="16"/>
  <c r="H25" i="16"/>
  <c r="D166" i="16"/>
  <c r="F26" i="16"/>
  <c r="F166" i="16"/>
  <c r="F46" i="16" s="1"/>
  <c r="D167" i="16"/>
  <c r="G26" i="16"/>
  <c r="F167" i="16"/>
  <c r="G46" i="16"/>
  <c r="F168" i="16"/>
  <c r="H46" i="16"/>
  <c r="D169" i="16"/>
  <c r="F27" i="16"/>
  <c r="F169" i="16"/>
  <c r="F47" i="16" s="1"/>
  <c r="F170" i="16"/>
  <c r="G47" i="16"/>
  <c r="D171" i="16"/>
  <c r="H27" i="16"/>
  <c r="F171" i="16"/>
  <c r="H47" i="16"/>
  <c r="D172" i="16"/>
  <c r="F28" i="16"/>
  <c r="F172" i="16"/>
  <c r="F48" i="16" s="1"/>
  <c r="D173" i="16"/>
  <c r="G28" i="16"/>
  <c r="F173" i="16"/>
  <c r="G48" i="16"/>
  <c r="F174" i="16"/>
  <c r="H48" i="16"/>
  <c r="D175" i="16"/>
  <c r="F29" i="16"/>
  <c r="F175" i="16"/>
  <c r="F49" i="16" s="1"/>
  <c r="D177" i="16"/>
  <c r="H29" i="16"/>
  <c r="F177" i="16"/>
  <c r="H49" i="16"/>
  <c r="F178" i="16"/>
  <c r="F50" i="16" s="1"/>
  <c r="F179" i="16"/>
  <c r="G50" i="16"/>
  <c r="F180" i="16"/>
  <c r="H50" i="16"/>
  <c r="F181" i="16"/>
  <c r="F51" i="16" s="1"/>
  <c r="F182" i="16"/>
  <c r="G51" i="16"/>
  <c r="F183" i="16"/>
  <c r="H51" i="16"/>
  <c r="F184" i="16"/>
  <c r="F52" i="16" s="1"/>
  <c r="F185" i="16"/>
  <c r="G52" i="16"/>
  <c r="F186" i="16"/>
  <c r="H52" i="16"/>
  <c r="F187" i="16"/>
  <c r="F53" i="16" s="1"/>
  <c r="F188" i="16"/>
  <c r="G53" i="16"/>
  <c r="F189" i="16"/>
  <c r="H53" i="16"/>
  <c r="F190" i="16"/>
  <c r="F54" i="16" s="1"/>
  <c r="F191" i="16"/>
  <c r="G54" i="16"/>
  <c r="F192" i="16"/>
  <c r="H54" i="16"/>
  <c r="F193" i="16"/>
  <c r="F55" i="16" s="1"/>
  <c r="F194" i="16"/>
  <c r="G55" i="16"/>
  <c r="F195" i="16"/>
  <c r="H55" i="16"/>
  <c r="F196" i="16"/>
  <c r="F56" i="16" s="1"/>
  <c r="F197" i="16"/>
  <c r="G56" i="16"/>
  <c r="F198" i="16"/>
  <c r="H56" i="16"/>
  <c r="F199" i="16"/>
  <c r="F57" i="16" s="1"/>
  <c r="F200" i="16"/>
  <c r="G57" i="16"/>
  <c r="F201" i="16"/>
  <c r="H57" i="16"/>
  <c r="F202" i="16"/>
  <c r="F58" i="16" s="1"/>
  <c r="F203" i="16"/>
  <c r="G58" i="16"/>
  <c r="F204" i="16"/>
  <c r="H58" i="16"/>
  <c r="F205" i="16"/>
  <c r="F59" i="16" s="1"/>
  <c r="F206" i="16"/>
  <c r="G59" i="16"/>
  <c r="F207" i="16"/>
  <c r="H59" i="16"/>
  <c r="C212" i="16"/>
  <c r="I10" i="16" s="1"/>
  <c r="D212" i="16"/>
  <c r="I15" i="16" s="1"/>
  <c r="F212" i="16"/>
  <c r="I35" i="16" s="1"/>
  <c r="G212" i="16"/>
  <c r="I60" i="16"/>
  <c r="C213" i="16"/>
  <c r="J10" i="16"/>
  <c r="D213" i="16"/>
  <c r="J15" i="16"/>
  <c r="F213" i="16"/>
  <c r="J35" i="16"/>
  <c r="G213" i="16"/>
  <c r="J60" i="16"/>
  <c r="C214" i="16"/>
  <c r="K10" i="16"/>
  <c r="D214" i="16"/>
  <c r="K15" i="16"/>
  <c r="E214" i="16"/>
  <c r="K30" i="16"/>
  <c r="F214" i="16"/>
  <c r="K35" i="16"/>
  <c r="C215" i="16"/>
  <c r="I11" i="16" s="1"/>
  <c r="D215" i="16"/>
  <c r="I16" i="16" s="1"/>
  <c r="E215" i="16"/>
  <c r="I31" i="16"/>
  <c r="F215" i="16"/>
  <c r="I36" i="16" s="1"/>
  <c r="G215" i="16"/>
  <c r="I61" i="16" s="1"/>
  <c r="C216" i="16"/>
  <c r="J11" i="16"/>
  <c r="D216" i="16"/>
  <c r="J16" i="16"/>
  <c r="E216" i="16"/>
  <c r="J31" i="16"/>
  <c r="F216" i="16"/>
  <c r="J36" i="16"/>
  <c r="G216" i="16"/>
  <c r="J61" i="16"/>
  <c r="C217" i="16"/>
  <c r="K11" i="16"/>
  <c r="E217" i="16"/>
  <c r="K31" i="16"/>
  <c r="F217" i="16"/>
  <c r="K36" i="16"/>
  <c r="G217" i="16"/>
  <c r="K61" i="16"/>
  <c r="C218" i="16"/>
  <c r="I12" i="16" s="1"/>
  <c r="D218" i="16"/>
  <c r="I17" i="16" s="1"/>
  <c r="E218" i="16"/>
  <c r="I32" i="16" s="1"/>
  <c r="F218" i="16"/>
  <c r="I37" i="16" s="1"/>
  <c r="C219" i="16"/>
  <c r="J12" i="16"/>
  <c r="D219" i="16"/>
  <c r="J17" i="16"/>
  <c r="E219" i="16"/>
  <c r="J32" i="16"/>
  <c r="F219" i="16"/>
  <c r="J37" i="16"/>
  <c r="G219" i="16"/>
  <c r="J62" i="16"/>
  <c r="C220" i="16"/>
  <c r="K12" i="16"/>
  <c r="D220" i="16"/>
  <c r="K17" i="16"/>
  <c r="F220" i="16"/>
  <c r="K37" i="16"/>
  <c r="G220" i="16"/>
  <c r="K62" i="16"/>
  <c r="C221" i="16"/>
  <c r="I13" i="16" s="1"/>
  <c r="D221" i="16"/>
  <c r="I18" i="16" s="1"/>
  <c r="E221" i="16"/>
  <c r="I33" i="16" s="1"/>
  <c r="F221" i="16"/>
  <c r="I38" i="16" s="1"/>
  <c r="G221" i="16"/>
  <c r="I63" i="16"/>
  <c r="C222" i="16"/>
  <c r="J13" i="16"/>
  <c r="D222" i="16"/>
  <c r="J18" i="16"/>
  <c r="E222" i="16"/>
  <c r="J33" i="16"/>
  <c r="F222" i="16"/>
  <c r="J38" i="16"/>
  <c r="G222" i="16"/>
  <c r="J63" i="16"/>
  <c r="C223" i="16"/>
  <c r="K13" i="16"/>
  <c r="D223" i="16"/>
  <c r="K18" i="16"/>
  <c r="E223" i="16"/>
  <c r="K33" i="16"/>
  <c r="F223" i="16"/>
  <c r="K38" i="16"/>
  <c r="G223" i="16"/>
  <c r="K63" i="16"/>
  <c r="C224" i="16"/>
  <c r="I14" i="16"/>
  <c r="D224" i="16"/>
  <c r="I19" i="16"/>
  <c r="E224" i="16"/>
  <c r="I34" i="16" s="1"/>
  <c r="F224" i="16"/>
  <c r="I39" i="16" s="1"/>
  <c r="G224" i="16"/>
  <c r="I64" i="16" s="1"/>
  <c r="C225" i="16"/>
  <c r="J14" i="16"/>
  <c r="D225" i="16"/>
  <c r="J19" i="16"/>
  <c r="E225" i="16"/>
  <c r="J34" i="16"/>
  <c r="F225" i="16"/>
  <c r="J39" i="16"/>
  <c r="G225" i="16"/>
  <c r="J64" i="16"/>
  <c r="C226" i="16"/>
  <c r="K14" i="16"/>
  <c r="E226" i="16"/>
  <c r="K34" i="16"/>
  <c r="F226" i="16"/>
  <c r="K39" i="16"/>
  <c r="G226" i="16"/>
  <c r="K64" i="16"/>
  <c r="D227" i="16"/>
  <c r="I20" i="16" s="1"/>
  <c r="F227" i="16"/>
  <c r="I40" i="16"/>
  <c r="D228" i="16"/>
  <c r="J20" i="16"/>
  <c r="D229" i="16"/>
  <c r="K20" i="16"/>
  <c r="F229" i="16"/>
  <c r="K40" i="16"/>
  <c r="D230" i="16"/>
  <c r="I21" i="16" s="1"/>
  <c r="D231" i="16"/>
  <c r="J21" i="16"/>
  <c r="F231" i="16"/>
  <c r="J41" i="16"/>
  <c r="D232" i="16"/>
  <c r="K21" i="16"/>
  <c r="F232" i="16"/>
  <c r="K41" i="16"/>
  <c r="D233" i="16"/>
  <c r="I22" i="16" s="1"/>
  <c r="F233" i="16"/>
  <c r="I42" i="16"/>
  <c r="D234" i="16"/>
  <c r="J22" i="16"/>
  <c r="F234" i="16"/>
  <c r="J42" i="16"/>
  <c r="D235" i="16"/>
  <c r="K22" i="16"/>
  <c r="F235" i="16"/>
  <c r="K42" i="16"/>
  <c r="D236" i="16"/>
  <c r="I23" i="16" s="1"/>
  <c r="F236" i="16"/>
  <c r="I43" i="16"/>
  <c r="D237" i="16"/>
  <c r="J23" i="16"/>
  <c r="F237" i="16"/>
  <c r="J43" i="16"/>
  <c r="D238" i="16"/>
  <c r="K23" i="16"/>
  <c r="F239" i="16"/>
  <c r="I44" i="16"/>
  <c r="D240" i="16"/>
  <c r="J24" i="16"/>
  <c r="F240" i="16"/>
  <c r="J44" i="16"/>
  <c r="F241" i="16"/>
  <c r="K44" i="16"/>
  <c r="D242" i="16"/>
  <c r="I25" i="16"/>
  <c r="F242" i="16"/>
  <c r="I45" i="16"/>
  <c r="F243" i="16"/>
  <c r="J45" i="16"/>
  <c r="D244" i="16"/>
  <c r="K25" i="16"/>
  <c r="F244" i="16"/>
  <c r="K45" i="16"/>
  <c r="F245" i="16"/>
  <c r="I46" i="16" s="1"/>
  <c r="D246" i="16"/>
  <c r="J26" i="16"/>
  <c r="F246" i="16"/>
  <c r="J46" i="16"/>
  <c r="F247" i="16"/>
  <c r="K46" i="16"/>
  <c r="D248" i="16"/>
  <c r="I27" i="16"/>
  <c r="F248" i="16"/>
  <c r="I47" i="16" s="1"/>
  <c r="F249" i="16"/>
  <c r="J47" i="16"/>
  <c r="D250" i="16"/>
  <c r="K27" i="16"/>
  <c r="F251" i="16"/>
  <c r="I48" i="16" s="1"/>
  <c r="D252" i="16"/>
  <c r="J28" i="16"/>
  <c r="F252" i="16"/>
  <c r="J48" i="16"/>
  <c r="F253" i="16"/>
  <c r="K48" i="16"/>
  <c r="D254" i="16"/>
  <c r="I29" i="16"/>
  <c r="F254" i="16"/>
  <c r="I49" i="16" s="1"/>
  <c r="F255" i="16"/>
  <c r="J49" i="16"/>
  <c r="D256" i="16"/>
  <c r="K29" i="16"/>
  <c r="F257" i="16"/>
  <c r="I50" i="16" s="1"/>
  <c r="F258" i="16"/>
  <c r="J50" i="16"/>
  <c r="F259" i="16"/>
  <c r="K50" i="16"/>
  <c r="F260" i="16"/>
  <c r="I51" i="16" s="1"/>
  <c r="F261" i="16"/>
  <c r="J51" i="16"/>
  <c r="F262" i="16"/>
  <c r="K51" i="16"/>
  <c r="F263" i="16"/>
  <c r="I52" i="16" s="1"/>
  <c r="F264" i="16"/>
  <c r="J52" i="16"/>
  <c r="F265" i="16"/>
  <c r="K52" i="16"/>
  <c r="F266" i="16"/>
  <c r="I53" i="16" s="1"/>
  <c r="F267" i="16"/>
  <c r="J53" i="16"/>
  <c r="F269" i="16"/>
  <c r="I54" i="16" s="1"/>
  <c r="F270" i="16"/>
  <c r="J54" i="16"/>
  <c r="F271" i="16"/>
  <c r="K54" i="16"/>
  <c r="F272" i="16"/>
  <c r="I55" i="16" s="1"/>
  <c r="F273" i="16"/>
  <c r="J55" i="16"/>
  <c r="F274" i="16"/>
  <c r="K55" i="16"/>
  <c r="F275" i="16"/>
  <c r="I56" i="16" s="1"/>
  <c r="F276" i="16"/>
  <c r="J56" i="16"/>
  <c r="F277" i="16"/>
  <c r="K56" i="16"/>
  <c r="F278" i="16"/>
  <c r="I57" i="16" s="1"/>
  <c r="F279" i="16"/>
  <c r="J57" i="16"/>
  <c r="F280" i="16"/>
  <c r="K57" i="16"/>
  <c r="F281" i="16"/>
  <c r="I58" i="16" s="1"/>
  <c r="F282" i="16"/>
  <c r="J58" i="16"/>
  <c r="F283" i="16"/>
  <c r="K58" i="16"/>
  <c r="F284" i="16"/>
  <c r="I59" i="16" s="1"/>
  <c r="F285" i="16"/>
  <c r="J59" i="16"/>
  <c r="F286" i="16"/>
  <c r="K59" i="16"/>
  <c r="B287" i="16"/>
  <c r="L10" i="16" s="1"/>
  <c r="C10" i="65"/>
  <c r="C11" i="65"/>
  <c r="C12" i="65"/>
  <c r="C13" i="65"/>
  <c r="C14" i="65"/>
  <c r="C15" i="65"/>
  <c r="C16" i="65"/>
  <c r="C17" i="65"/>
  <c r="C18" i="65"/>
  <c r="C19" i="65"/>
  <c r="C20" i="65"/>
  <c r="C21" i="65"/>
  <c r="C22" i="65"/>
  <c r="C23" i="65"/>
  <c r="C24" i="65"/>
  <c r="C25" i="65"/>
  <c r="C26" i="65"/>
  <c r="C27" i="65"/>
  <c r="C28" i="65"/>
  <c r="C29" i="65"/>
  <c r="C30" i="65"/>
  <c r="C31" i="65"/>
  <c r="C32" i="65"/>
  <c r="C33" i="65"/>
  <c r="C34" i="65"/>
  <c r="C35" i="65"/>
  <c r="C36" i="65"/>
  <c r="C37" i="65"/>
  <c r="C38" i="65"/>
  <c r="C39" i="65"/>
  <c r="C40" i="65"/>
  <c r="C41" i="65"/>
  <c r="C42" i="65"/>
  <c r="C43" i="65"/>
  <c r="C44" i="65"/>
  <c r="C45" i="65"/>
  <c r="C46" i="65"/>
  <c r="C47" i="65"/>
  <c r="C48" i="65"/>
  <c r="C49" i="65"/>
  <c r="C50" i="65"/>
  <c r="C51" i="65"/>
  <c r="C52" i="65"/>
  <c r="C53" i="65"/>
  <c r="C54" i="65"/>
  <c r="C70" i="65"/>
  <c r="D70" i="65"/>
  <c r="C77" i="65"/>
  <c r="D77" i="65"/>
  <c r="C84" i="65"/>
  <c r="D84" i="65"/>
  <c r="C91" i="65"/>
  <c r="D91" i="65"/>
  <c r="C98" i="65"/>
  <c r="D98" i="65"/>
  <c r="C10" i="64"/>
  <c r="C11" i="64"/>
  <c r="C12" i="64"/>
  <c r="C13" i="64"/>
  <c r="C14" i="64"/>
  <c r="C15" i="64"/>
  <c r="C16" i="64"/>
  <c r="C17" i="64"/>
  <c r="C18" i="64"/>
  <c r="C19" i="64"/>
  <c r="C20" i="64"/>
  <c r="C21" i="64"/>
  <c r="C22" i="64"/>
  <c r="C23" i="64"/>
  <c r="C24" i="64"/>
  <c r="C25" i="64"/>
  <c r="C26" i="64"/>
  <c r="C27" i="64"/>
  <c r="C28" i="64"/>
  <c r="C29" i="64"/>
  <c r="C30" i="64"/>
  <c r="C31" i="64"/>
  <c r="C32" i="64"/>
  <c r="C33" i="64"/>
  <c r="C34" i="64"/>
  <c r="C35" i="64"/>
  <c r="C36" i="64"/>
  <c r="C37" i="64"/>
  <c r="C38" i="64"/>
  <c r="C39" i="64"/>
  <c r="C40" i="64"/>
  <c r="C41" i="64"/>
  <c r="C42" i="64"/>
  <c r="C43" i="64"/>
  <c r="Q89" i="19"/>
  <c r="Q43" i="64"/>
  <c r="C44" i="64"/>
  <c r="C45" i="64"/>
  <c r="C46" i="64"/>
  <c r="C47" i="64"/>
  <c r="C48" i="64"/>
  <c r="Q94" i="19"/>
  <c r="Q48" i="64"/>
  <c r="C49" i="64"/>
  <c r="C65" i="64"/>
  <c r="D65" i="64"/>
  <c r="C72" i="64"/>
  <c r="D72" i="64"/>
  <c r="C79" i="64"/>
  <c r="D79" i="64"/>
  <c r="C86" i="64"/>
  <c r="D86" i="64"/>
  <c r="C93" i="64"/>
  <c r="D93" i="64"/>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50" i="11"/>
  <c r="D50" i="11"/>
  <c r="C57" i="11"/>
  <c r="D57" i="11"/>
  <c r="C64" i="11"/>
  <c r="D64" i="11"/>
  <c r="C71" i="11"/>
  <c r="D71" i="11"/>
  <c r="C78" i="11"/>
  <c r="D78" i="11"/>
  <c r="C3" i="19"/>
  <c r="C10" i="19"/>
  <c r="M10" i="19"/>
  <c r="P10" i="11" s="1"/>
  <c r="N10" i="19"/>
  <c r="Q10" i="11" s="1"/>
  <c r="O10" i="19"/>
  <c r="R10" i="11" s="1"/>
  <c r="C11" i="19"/>
  <c r="M11" i="19"/>
  <c r="P11" i="11"/>
  <c r="N11" i="19"/>
  <c r="Q11" i="11"/>
  <c r="O11" i="19"/>
  <c r="R11" i="11"/>
  <c r="C12" i="19"/>
  <c r="M12" i="19"/>
  <c r="P12" i="11" s="1"/>
  <c r="N12" i="19"/>
  <c r="Q12" i="11" s="1"/>
  <c r="O12" i="19"/>
  <c r="R12" i="11" s="1"/>
  <c r="C13" i="19"/>
  <c r="M13" i="19"/>
  <c r="P13" i="11"/>
  <c r="N13" i="19"/>
  <c r="Q13" i="11"/>
  <c r="O13" i="19"/>
  <c r="R13" i="11"/>
  <c r="C14" i="19"/>
  <c r="M14" i="19"/>
  <c r="P14" i="11" s="1"/>
  <c r="N14" i="19"/>
  <c r="Q14" i="11" s="1"/>
  <c r="O14" i="19"/>
  <c r="R14" i="11" s="1"/>
  <c r="C15" i="19"/>
  <c r="M15" i="19"/>
  <c r="P15" i="11"/>
  <c r="N15" i="19"/>
  <c r="Q15" i="11"/>
  <c r="O15" i="19"/>
  <c r="R15" i="11"/>
  <c r="C16" i="19"/>
  <c r="M16" i="19"/>
  <c r="P16" i="11" s="1"/>
  <c r="N16" i="19"/>
  <c r="Q16" i="11" s="1"/>
  <c r="O16" i="19"/>
  <c r="R16" i="11" s="1"/>
  <c r="C17" i="19"/>
  <c r="M17" i="19"/>
  <c r="P17" i="11"/>
  <c r="N17" i="19"/>
  <c r="Q17" i="11"/>
  <c r="O17" i="19"/>
  <c r="R17" i="11"/>
  <c r="C18" i="19"/>
  <c r="M18" i="19"/>
  <c r="P18" i="11"/>
  <c r="N18" i="19"/>
  <c r="Q18" i="11"/>
  <c r="O18" i="19"/>
  <c r="R18" i="11"/>
  <c r="C19" i="19"/>
  <c r="M19" i="19"/>
  <c r="P19" i="11"/>
  <c r="N19" i="19"/>
  <c r="Q19" i="11"/>
  <c r="O19" i="19"/>
  <c r="R19" i="11"/>
  <c r="C20" i="19"/>
  <c r="M20" i="19"/>
  <c r="P20" i="11"/>
  <c r="N20" i="19"/>
  <c r="Q20" i="11"/>
  <c r="O20" i="19"/>
  <c r="R20" i="11"/>
  <c r="C21" i="19"/>
  <c r="M21" i="19"/>
  <c r="P21" i="11"/>
  <c r="N21" i="19"/>
  <c r="Q21" i="11"/>
  <c r="O21" i="19"/>
  <c r="R21" i="11"/>
  <c r="C22" i="19"/>
  <c r="M22" i="19"/>
  <c r="P22" i="11"/>
  <c r="N22" i="19"/>
  <c r="Q22" i="11"/>
  <c r="O22" i="19"/>
  <c r="R22" i="11"/>
  <c r="C23" i="19"/>
  <c r="M23" i="19"/>
  <c r="P23" i="11"/>
  <c r="N23" i="19"/>
  <c r="Q23" i="11"/>
  <c r="O23" i="19"/>
  <c r="R23" i="11"/>
  <c r="C24" i="19"/>
  <c r="M24" i="19"/>
  <c r="P24" i="11"/>
  <c r="N24" i="19"/>
  <c r="Q24" i="11"/>
  <c r="O24" i="19"/>
  <c r="R24" i="11"/>
  <c r="C25" i="19"/>
  <c r="M25" i="19"/>
  <c r="P25" i="11"/>
  <c r="N25" i="19"/>
  <c r="Q25" i="11"/>
  <c r="O25" i="19"/>
  <c r="R25" i="11"/>
  <c r="C26" i="19"/>
  <c r="M26" i="19"/>
  <c r="P26" i="11"/>
  <c r="N26" i="19"/>
  <c r="Q26" i="11"/>
  <c r="O26" i="19"/>
  <c r="R26" i="11"/>
  <c r="C27" i="19"/>
  <c r="M27" i="19"/>
  <c r="P27" i="11"/>
  <c r="N27" i="19"/>
  <c r="Q27" i="11"/>
  <c r="O27" i="19"/>
  <c r="R27" i="11"/>
  <c r="C28" i="19"/>
  <c r="M28" i="19"/>
  <c r="P28" i="11"/>
  <c r="N28" i="19"/>
  <c r="Q28" i="11"/>
  <c r="O28" i="19"/>
  <c r="R28" i="11"/>
  <c r="C29" i="19"/>
  <c r="M29" i="19"/>
  <c r="P29" i="11"/>
  <c r="N29" i="19"/>
  <c r="Q29" i="11"/>
  <c r="O29" i="19"/>
  <c r="R29" i="11"/>
  <c r="C30" i="19"/>
  <c r="M30" i="19"/>
  <c r="P30" i="11"/>
  <c r="N30" i="19"/>
  <c r="Q30" i="11"/>
  <c r="O30" i="19"/>
  <c r="R30" i="11"/>
  <c r="C31" i="19"/>
  <c r="M31" i="19"/>
  <c r="P31" i="11"/>
  <c r="N31" i="19"/>
  <c r="Q31" i="11"/>
  <c r="O31" i="19"/>
  <c r="R31" i="11"/>
  <c r="C32" i="19"/>
  <c r="M32" i="19"/>
  <c r="P32" i="11"/>
  <c r="N32" i="19"/>
  <c r="Q32" i="11"/>
  <c r="O32" i="19"/>
  <c r="R32" i="11"/>
  <c r="C33" i="19"/>
  <c r="M33" i="19"/>
  <c r="P33" i="11"/>
  <c r="N33" i="19"/>
  <c r="Q33" i="11"/>
  <c r="O33" i="19"/>
  <c r="R33" i="11"/>
  <c r="C34" i="19"/>
  <c r="M34" i="19"/>
  <c r="P34" i="11"/>
  <c r="N34" i="19"/>
  <c r="Q34" i="11"/>
  <c r="O34" i="19"/>
  <c r="R34" i="11"/>
  <c r="N39" i="19"/>
  <c r="N40" i="19"/>
  <c r="N41" i="19"/>
  <c r="C49" i="19"/>
  <c r="C56" i="19"/>
  <c r="P56" i="19"/>
  <c r="P10" i="64" s="1"/>
  <c r="Q56" i="19"/>
  <c r="Q10" i="64"/>
  <c r="R56" i="19"/>
  <c r="R10" i="64"/>
  <c r="C57" i="19"/>
  <c r="P57" i="19"/>
  <c r="P11" i="64" s="1"/>
  <c r="Q57" i="19"/>
  <c r="Q11" i="64"/>
  <c r="R57" i="19"/>
  <c r="R11" i="64"/>
  <c r="C58" i="19"/>
  <c r="P58" i="19"/>
  <c r="P12" i="64" s="1"/>
  <c r="Q58" i="19"/>
  <c r="Q12" i="64"/>
  <c r="R58" i="19"/>
  <c r="R12" i="64"/>
  <c r="C59" i="19"/>
  <c r="P59" i="19"/>
  <c r="P13" i="64"/>
  <c r="Q59" i="19"/>
  <c r="Q13" i="64" s="1"/>
  <c r="R59" i="19"/>
  <c r="R13" i="64"/>
  <c r="C60" i="19"/>
  <c r="P60" i="19"/>
  <c r="P14" i="64"/>
  <c r="Q60" i="19"/>
  <c r="Q14" i="64"/>
  <c r="R60" i="19"/>
  <c r="R14" i="64" s="1"/>
  <c r="C61" i="19"/>
  <c r="P61" i="19"/>
  <c r="P15" i="64"/>
  <c r="Q61" i="19"/>
  <c r="Q15" i="64" s="1"/>
  <c r="R61" i="19"/>
  <c r="R15" i="64"/>
  <c r="C62" i="19"/>
  <c r="P62" i="19"/>
  <c r="P16" i="64"/>
  <c r="Q62" i="19"/>
  <c r="Q16" i="64"/>
  <c r="R62" i="19"/>
  <c r="R16" i="64"/>
  <c r="C63" i="19"/>
  <c r="P63" i="19"/>
  <c r="P17" i="64"/>
  <c r="Q63" i="19"/>
  <c r="Q17" i="64"/>
  <c r="R63" i="19"/>
  <c r="R17" i="64"/>
  <c r="C64" i="19"/>
  <c r="P64" i="19"/>
  <c r="P18" i="64"/>
  <c r="Q64" i="19"/>
  <c r="Q18" i="64"/>
  <c r="R64" i="19"/>
  <c r="R18" i="64"/>
  <c r="C65" i="19"/>
  <c r="P65" i="19"/>
  <c r="P19" i="64"/>
  <c r="Q65" i="19"/>
  <c r="Q19" i="64"/>
  <c r="R65" i="19"/>
  <c r="R19" i="64"/>
  <c r="C66" i="19"/>
  <c r="P66" i="19"/>
  <c r="P20" i="64"/>
  <c r="Q66" i="19"/>
  <c r="Q20" i="64"/>
  <c r="R66" i="19"/>
  <c r="R20" i="64"/>
  <c r="C67" i="19"/>
  <c r="P67" i="19"/>
  <c r="P21" i="64"/>
  <c r="Q67" i="19"/>
  <c r="Q21" i="64"/>
  <c r="R67" i="19"/>
  <c r="R21" i="64"/>
  <c r="C68" i="19"/>
  <c r="P68" i="19"/>
  <c r="P22" i="64"/>
  <c r="Q68" i="19"/>
  <c r="Q22" i="64"/>
  <c r="R68" i="19"/>
  <c r="R22" i="64"/>
  <c r="C69" i="19"/>
  <c r="P69" i="19"/>
  <c r="P23" i="64"/>
  <c r="Q69" i="19"/>
  <c r="Q23" i="64"/>
  <c r="R69" i="19"/>
  <c r="R23" i="64"/>
  <c r="C70" i="19"/>
  <c r="P70" i="19"/>
  <c r="P24" i="64"/>
  <c r="Q70" i="19"/>
  <c r="Q24" i="64"/>
  <c r="R70" i="19"/>
  <c r="R24" i="64"/>
  <c r="C71" i="19"/>
  <c r="P71" i="19"/>
  <c r="P25" i="64"/>
  <c r="Q71" i="19"/>
  <c r="Q25" i="64"/>
  <c r="R71" i="19"/>
  <c r="R25" i="64"/>
  <c r="C72" i="19"/>
  <c r="P72" i="19"/>
  <c r="P26" i="64"/>
  <c r="Q72" i="19"/>
  <c r="Q26" i="64"/>
  <c r="R72" i="19"/>
  <c r="R26" i="64"/>
  <c r="C73" i="19"/>
  <c r="P73" i="19"/>
  <c r="P27" i="64"/>
  <c r="Q73" i="19"/>
  <c r="Q27" i="64"/>
  <c r="R73" i="19"/>
  <c r="R27" i="64"/>
  <c r="C74" i="19"/>
  <c r="P74" i="19"/>
  <c r="P28" i="64"/>
  <c r="Q74" i="19"/>
  <c r="Q28" i="64"/>
  <c r="R74" i="19"/>
  <c r="R28" i="64"/>
  <c r="C75" i="19"/>
  <c r="P75" i="19"/>
  <c r="P29" i="64"/>
  <c r="Q75" i="19"/>
  <c r="Q29" i="64"/>
  <c r="R75" i="19"/>
  <c r="R29" i="64"/>
  <c r="C76" i="19"/>
  <c r="P76" i="19"/>
  <c r="P30" i="64"/>
  <c r="Q76" i="19"/>
  <c r="Q30" i="64"/>
  <c r="R76" i="19"/>
  <c r="R30" i="64"/>
  <c r="C77" i="19"/>
  <c r="P77" i="19"/>
  <c r="P31" i="64"/>
  <c r="Q77" i="19"/>
  <c r="Q31" i="64"/>
  <c r="R77" i="19"/>
  <c r="R31" i="64"/>
  <c r="C78" i="19"/>
  <c r="P78" i="19"/>
  <c r="P32" i="64"/>
  <c r="Q78" i="19"/>
  <c r="Q32" i="64"/>
  <c r="R78" i="19"/>
  <c r="R32" i="64"/>
  <c r="C79" i="19"/>
  <c r="P79" i="19"/>
  <c r="P33" i="64"/>
  <c r="Q79" i="19"/>
  <c r="Q33" i="64"/>
  <c r="R79" i="19"/>
  <c r="R33" i="64"/>
  <c r="C80" i="19"/>
  <c r="P80" i="19"/>
  <c r="P34" i="64"/>
  <c r="Q80" i="19"/>
  <c r="Q34" i="64"/>
  <c r="R80" i="19"/>
  <c r="R34" i="64"/>
  <c r="C81" i="19"/>
  <c r="P81" i="19"/>
  <c r="P35" i="64"/>
  <c r="Q81" i="19"/>
  <c r="Q35" i="64"/>
  <c r="R81" i="19"/>
  <c r="R35" i="64" s="1"/>
  <c r="C82" i="19"/>
  <c r="P82" i="19"/>
  <c r="P36" i="64"/>
  <c r="Q82" i="19"/>
  <c r="Q36" i="64"/>
  <c r="R82" i="19"/>
  <c r="R36" i="64" s="1"/>
  <c r="C83" i="19"/>
  <c r="P83" i="19"/>
  <c r="P37" i="64"/>
  <c r="Q83" i="19"/>
  <c r="Q37" i="64"/>
  <c r="R83" i="19"/>
  <c r="R37" i="64" s="1"/>
  <c r="C84" i="19"/>
  <c r="P84" i="19"/>
  <c r="P38" i="64"/>
  <c r="Q84" i="19"/>
  <c r="Q38" i="64" s="1"/>
  <c r="R84" i="19"/>
  <c r="R38" i="64"/>
  <c r="C85" i="19"/>
  <c r="P85" i="19"/>
  <c r="P39" i="64"/>
  <c r="Q85" i="19"/>
  <c r="Q39" i="64"/>
  <c r="R85" i="19"/>
  <c r="R39" i="64"/>
  <c r="C86" i="19"/>
  <c r="P86" i="19"/>
  <c r="P40" i="64"/>
  <c r="Q86" i="19"/>
  <c r="Q40" i="64"/>
  <c r="R86" i="19"/>
  <c r="R40" i="64"/>
  <c r="C87" i="19"/>
  <c r="P87" i="19"/>
  <c r="P41" i="64"/>
  <c r="Q87" i="19"/>
  <c r="Q41" i="64"/>
  <c r="R87" i="19"/>
  <c r="R41" i="64"/>
  <c r="C88" i="19"/>
  <c r="P88" i="19"/>
  <c r="P42" i="64"/>
  <c r="Q88" i="19"/>
  <c r="Q42" i="64"/>
  <c r="R88" i="19"/>
  <c r="R42" i="64"/>
  <c r="C89" i="19"/>
  <c r="P89" i="19"/>
  <c r="P43" i="64"/>
  <c r="R89" i="19"/>
  <c r="R43" i="64"/>
  <c r="C90" i="19"/>
  <c r="P90" i="19"/>
  <c r="P44" i="64"/>
  <c r="Q90" i="19"/>
  <c r="Q44" i="64"/>
  <c r="R90" i="19"/>
  <c r="R44" i="64"/>
  <c r="C91" i="19"/>
  <c r="P91" i="19"/>
  <c r="P45" i="64"/>
  <c r="Q91" i="19"/>
  <c r="Q45" i="64"/>
  <c r="R91" i="19"/>
  <c r="R45" i="64"/>
  <c r="C92" i="19"/>
  <c r="P92" i="19"/>
  <c r="P46" i="64"/>
  <c r="Q92" i="19"/>
  <c r="Q46" i="64"/>
  <c r="R92" i="19"/>
  <c r="R46" i="64"/>
  <c r="C93" i="19"/>
  <c r="P93" i="19"/>
  <c r="P47" i="64"/>
  <c r="Q93" i="19"/>
  <c r="Q47" i="64"/>
  <c r="R93" i="19"/>
  <c r="R47" i="64"/>
  <c r="C94" i="19"/>
  <c r="P94" i="19"/>
  <c r="P48" i="64"/>
  <c r="R94" i="19"/>
  <c r="R48" i="64"/>
  <c r="C95" i="19"/>
  <c r="P95" i="19"/>
  <c r="P49" i="64"/>
  <c r="Q95" i="19"/>
  <c r="Q49" i="64"/>
  <c r="R95" i="19"/>
  <c r="R49" i="64"/>
  <c r="Q100" i="19"/>
  <c r="C108" i="19"/>
  <c r="C115" i="19"/>
  <c r="P115" i="19"/>
  <c r="P10" i="65" s="1"/>
  <c r="Q115" i="19"/>
  <c r="Q10" i="65"/>
  <c r="R115" i="19"/>
  <c r="R10" i="65"/>
  <c r="C116" i="19"/>
  <c r="P116" i="19"/>
  <c r="P11" i="65" s="1"/>
  <c r="Q116" i="19"/>
  <c r="Q11" i="65"/>
  <c r="R116" i="19"/>
  <c r="R11" i="65"/>
  <c r="C117" i="19"/>
  <c r="P117" i="19"/>
  <c r="P12" i="65" s="1"/>
  <c r="Q117" i="19"/>
  <c r="Q12" i="65"/>
  <c r="R117" i="19"/>
  <c r="R12" i="65"/>
  <c r="C118" i="19"/>
  <c r="P118" i="19"/>
  <c r="P13" i="65"/>
  <c r="Q118" i="19"/>
  <c r="Q13" i="65" s="1"/>
  <c r="R118" i="19"/>
  <c r="R13" i="65" s="1"/>
  <c r="C119" i="19"/>
  <c r="P119" i="19"/>
  <c r="P14" i="65"/>
  <c r="Q119" i="19"/>
  <c r="Q14" i="65"/>
  <c r="R119" i="19"/>
  <c r="R14" i="65"/>
  <c r="C120" i="19"/>
  <c r="P120" i="19"/>
  <c r="P15" i="65" s="1"/>
  <c r="Q120" i="19"/>
  <c r="Q15" i="65" s="1"/>
  <c r="R120" i="19"/>
  <c r="R15" i="65"/>
  <c r="C121" i="19"/>
  <c r="P121" i="19"/>
  <c r="P16" i="65" s="1"/>
  <c r="Q121" i="19"/>
  <c r="Q16" i="65"/>
  <c r="R121" i="19"/>
  <c r="R16" i="65"/>
  <c r="C122" i="19"/>
  <c r="P122" i="19"/>
  <c r="P17" i="65"/>
  <c r="Q122" i="19"/>
  <c r="Q17" i="65"/>
  <c r="R122" i="19"/>
  <c r="R17" i="65"/>
  <c r="C123" i="19"/>
  <c r="P123" i="19"/>
  <c r="P18" i="65"/>
  <c r="Q123" i="19"/>
  <c r="Q18" i="65"/>
  <c r="R123" i="19"/>
  <c r="R18" i="65"/>
  <c r="C124" i="19"/>
  <c r="P124" i="19"/>
  <c r="P19" i="65"/>
  <c r="Q124" i="19"/>
  <c r="Q19" i="65"/>
  <c r="R124" i="19"/>
  <c r="R19" i="65"/>
  <c r="C125" i="19"/>
  <c r="P125" i="19"/>
  <c r="P20" i="65"/>
  <c r="Q125" i="19"/>
  <c r="Q20" i="65"/>
  <c r="R125" i="19"/>
  <c r="R20" i="65"/>
  <c r="C126" i="19"/>
  <c r="P126" i="19"/>
  <c r="P21" i="65"/>
  <c r="Q126" i="19"/>
  <c r="Q21" i="65"/>
  <c r="R126" i="19"/>
  <c r="R21" i="65"/>
  <c r="C127" i="19"/>
  <c r="P127" i="19"/>
  <c r="P22" i="65"/>
  <c r="Q127" i="19"/>
  <c r="Q22" i="65"/>
  <c r="R127" i="19"/>
  <c r="R22" i="65"/>
  <c r="C128" i="19"/>
  <c r="P128" i="19"/>
  <c r="P23" i="65"/>
  <c r="Q128" i="19"/>
  <c r="Q23" i="65"/>
  <c r="R128" i="19"/>
  <c r="R23" i="65"/>
  <c r="C129" i="19"/>
  <c r="P129" i="19"/>
  <c r="P24" i="65"/>
  <c r="Q129" i="19"/>
  <c r="Q24" i="65"/>
  <c r="R129" i="19"/>
  <c r="R24" i="65"/>
  <c r="C130" i="19"/>
  <c r="P130" i="19"/>
  <c r="P25" i="65"/>
  <c r="Q130" i="19"/>
  <c r="Q25" i="65"/>
  <c r="R130" i="19"/>
  <c r="R25" i="65"/>
  <c r="C131" i="19"/>
  <c r="P131" i="19"/>
  <c r="P26" i="65"/>
  <c r="Q131" i="19"/>
  <c r="Q26" i="65"/>
  <c r="R131" i="19"/>
  <c r="R26" i="65"/>
  <c r="C132" i="19"/>
  <c r="P132" i="19"/>
  <c r="P27" i="65"/>
  <c r="Q132" i="19"/>
  <c r="Q27" i="65"/>
  <c r="R132" i="19"/>
  <c r="R27" i="65"/>
  <c r="C133" i="19"/>
  <c r="P133" i="19"/>
  <c r="P28" i="65"/>
  <c r="Q133" i="19"/>
  <c r="Q28" i="65"/>
  <c r="R133" i="19"/>
  <c r="R28" i="65"/>
  <c r="C134" i="19"/>
  <c r="P134" i="19"/>
  <c r="P29" i="65"/>
  <c r="Q134" i="19"/>
  <c r="Q29" i="65"/>
  <c r="R134" i="19"/>
  <c r="R29" i="65"/>
  <c r="C135" i="19"/>
  <c r="P135" i="19"/>
  <c r="P30" i="65"/>
  <c r="Q135" i="19"/>
  <c r="Q30" i="65"/>
  <c r="R135" i="19"/>
  <c r="R30" i="65"/>
  <c r="C136" i="19"/>
  <c r="P136" i="19"/>
  <c r="P31" i="65"/>
  <c r="Q136" i="19"/>
  <c r="Q31" i="65"/>
  <c r="R136" i="19"/>
  <c r="R31" i="65"/>
  <c r="C137" i="19"/>
  <c r="P137" i="19"/>
  <c r="P32" i="65"/>
  <c r="Q137" i="19"/>
  <c r="Q32" i="65"/>
  <c r="R137" i="19"/>
  <c r="R32" i="65"/>
  <c r="C138" i="19"/>
  <c r="P138" i="19"/>
  <c r="P33" i="65"/>
  <c r="Q138" i="19"/>
  <c r="Q33" i="65"/>
  <c r="R138" i="19"/>
  <c r="R33" i="65"/>
  <c r="C139" i="19"/>
  <c r="P139" i="19"/>
  <c r="P34" i="65"/>
  <c r="Q139" i="19"/>
  <c r="Q34" i="65"/>
  <c r="R139" i="19"/>
  <c r="R34" i="65"/>
  <c r="C140" i="19"/>
  <c r="P140" i="19"/>
  <c r="P35" i="65"/>
  <c r="Q140" i="19"/>
  <c r="Q35" i="65" s="1"/>
  <c r="R140" i="19"/>
  <c r="R35" i="65" s="1"/>
  <c r="C141" i="19"/>
  <c r="P141" i="19"/>
  <c r="P36" i="65"/>
  <c r="Q141" i="19"/>
  <c r="Q36" i="65" s="1"/>
  <c r="R141" i="19"/>
  <c r="R36" i="65" s="1"/>
  <c r="C142" i="19"/>
  <c r="P142" i="19"/>
  <c r="P37" i="65"/>
  <c r="Q142" i="19"/>
  <c r="Q37" i="65" s="1"/>
  <c r="R142" i="19"/>
  <c r="R37" i="65" s="1"/>
  <c r="C143" i="19"/>
  <c r="P143" i="19"/>
  <c r="P38" i="65" s="1"/>
  <c r="Q143" i="19"/>
  <c r="Q38" i="65" s="1"/>
  <c r="R143" i="19"/>
  <c r="R38" i="65"/>
  <c r="C144" i="19"/>
  <c r="P144" i="19"/>
  <c r="P39" i="65"/>
  <c r="Q144" i="19"/>
  <c r="Q39" i="65"/>
  <c r="R144" i="19"/>
  <c r="R39" i="65"/>
  <c r="C145" i="19"/>
  <c r="P145" i="19"/>
  <c r="P40" i="65"/>
  <c r="Q145" i="19"/>
  <c r="Q40" i="65"/>
  <c r="R145" i="19"/>
  <c r="R40" i="65"/>
  <c r="C146" i="19"/>
  <c r="P146" i="19"/>
  <c r="P41" i="65"/>
  <c r="Q146" i="19"/>
  <c r="Q41" i="65"/>
  <c r="R146" i="19"/>
  <c r="R41" i="65"/>
  <c r="C147" i="19"/>
  <c r="P147" i="19"/>
  <c r="P42" i="65"/>
  <c r="Q147" i="19"/>
  <c r="Q42" i="65"/>
  <c r="R147" i="19"/>
  <c r="R42" i="65"/>
  <c r="C148" i="19"/>
  <c r="P148" i="19"/>
  <c r="P43" i="65"/>
  <c r="Q148" i="19"/>
  <c r="Q43" i="65"/>
  <c r="R148" i="19"/>
  <c r="R43" i="65"/>
  <c r="C149" i="19"/>
  <c r="P149" i="19"/>
  <c r="P44" i="65"/>
  <c r="Q149" i="19"/>
  <c r="Q44" i="65"/>
  <c r="R149" i="19"/>
  <c r="R44" i="65"/>
  <c r="C150" i="19"/>
  <c r="P150" i="19"/>
  <c r="P45" i="65"/>
  <c r="Q150" i="19"/>
  <c r="Q45" i="65"/>
  <c r="R150" i="19"/>
  <c r="R45" i="65"/>
  <c r="C151" i="19"/>
  <c r="P151" i="19"/>
  <c r="P46" i="65"/>
  <c r="Q151" i="19"/>
  <c r="Q46" i="65"/>
  <c r="R151" i="19"/>
  <c r="R46" i="65"/>
  <c r="C152" i="19"/>
  <c r="P152" i="19"/>
  <c r="P47" i="65"/>
  <c r="Q152" i="19"/>
  <c r="Q47" i="65"/>
  <c r="R152" i="19"/>
  <c r="R47" i="65"/>
  <c r="C153" i="19"/>
  <c r="P153" i="19"/>
  <c r="P48" i="65"/>
  <c r="Q153" i="19"/>
  <c r="Q48" i="65"/>
  <c r="R153" i="19"/>
  <c r="R48" i="65"/>
  <c r="C154" i="19"/>
  <c r="P154" i="19"/>
  <c r="P49" i="65"/>
  <c r="Q154" i="19"/>
  <c r="Q49" i="65"/>
  <c r="R154" i="19"/>
  <c r="R49" i="65"/>
  <c r="C155" i="19"/>
  <c r="P155" i="19"/>
  <c r="P50" i="65"/>
  <c r="Q155" i="19"/>
  <c r="Q50" i="65" s="1"/>
  <c r="R155" i="19"/>
  <c r="R50" i="65" s="1"/>
  <c r="C156" i="19"/>
  <c r="P156" i="19"/>
  <c r="P51" i="65" s="1"/>
  <c r="Q156" i="19"/>
  <c r="Q51" i="65"/>
  <c r="R156" i="19"/>
  <c r="R51" i="65"/>
  <c r="C157" i="19"/>
  <c r="P157" i="19"/>
  <c r="P52" i="65"/>
  <c r="Q157" i="19"/>
  <c r="Q52" i="65" s="1"/>
  <c r="R157" i="19"/>
  <c r="R52" i="65"/>
  <c r="C158" i="19"/>
  <c r="P158" i="19"/>
  <c r="P53" i="65"/>
  <c r="Q158" i="19"/>
  <c r="Q53" i="65" s="1"/>
  <c r="R158" i="19"/>
  <c r="R53" i="65" s="1"/>
  <c r="C159" i="19"/>
  <c r="P159" i="19"/>
  <c r="P54" i="65"/>
  <c r="Q159" i="19"/>
  <c r="Q54" i="65"/>
  <c r="R159" i="19"/>
  <c r="R54" i="65"/>
  <c r="Q164" i="19"/>
  <c r="Q165" i="19"/>
  <c r="C3" i="18"/>
  <c r="C10" i="18"/>
  <c r="S10" i="18"/>
  <c r="M10" i="11" s="1"/>
  <c r="T10" i="18"/>
  <c r="N10" i="11" s="1"/>
  <c r="U10" i="18"/>
  <c r="O10" i="11" s="1"/>
  <c r="C11" i="18"/>
  <c r="S11" i="18"/>
  <c r="M11" i="11"/>
  <c r="T11" i="18"/>
  <c r="N11" i="11" s="1"/>
  <c r="T11" i="11" s="1"/>
  <c r="U11" i="18"/>
  <c r="O11" i="11" s="1"/>
  <c r="U11" i="11" s="1"/>
  <c r="C12" i="18"/>
  <c r="S12" i="18"/>
  <c r="M12" i="11" s="1"/>
  <c r="T12" i="18"/>
  <c r="N12" i="11" s="1"/>
  <c r="U12" i="18"/>
  <c r="O12" i="11" s="1"/>
  <c r="C13" i="18"/>
  <c r="S13" i="18"/>
  <c r="M13" i="11"/>
  <c r="T13" i="18"/>
  <c r="N13" i="11" s="1"/>
  <c r="U13" i="18"/>
  <c r="O13" i="11"/>
  <c r="C14" i="18"/>
  <c r="S14" i="18"/>
  <c r="M14" i="11" s="1"/>
  <c r="T14" i="18"/>
  <c r="N14" i="11" s="1"/>
  <c r="U14" i="18"/>
  <c r="O14" i="11" s="1"/>
  <c r="C15" i="18"/>
  <c r="S15" i="18"/>
  <c r="M15" i="11"/>
  <c r="T15" i="18"/>
  <c r="N15" i="11"/>
  <c r="U15" i="18"/>
  <c r="O15" i="11"/>
  <c r="C16" i="18"/>
  <c r="S16" i="18"/>
  <c r="M16" i="11" s="1"/>
  <c r="T16" i="18"/>
  <c r="N16" i="11" s="1"/>
  <c r="U16" i="18"/>
  <c r="O16" i="11" s="1"/>
  <c r="C17" i="18"/>
  <c r="S17" i="18"/>
  <c r="M17" i="11"/>
  <c r="T17" i="18"/>
  <c r="N17" i="11"/>
  <c r="U17" i="18"/>
  <c r="O17" i="11"/>
  <c r="C18" i="18"/>
  <c r="S18" i="18"/>
  <c r="M18" i="11"/>
  <c r="T18" i="18"/>
  <c r="N18" i="11"/>
  <c r="U18" i="18"/>
  <c r="O18" i="11"/>
  <c r="C19" i="18"/>
  <c r="S19" i="18"/>
  <c r="M19" i="11"/>
  <c r="T19" i="18"/>
  <c r="N19" i="11"/>
  <c r="U19" i="18"/>
  <c r="O19" i="11"/>
  <c r="C20" i="18"/>
  <c r="S20" i="18"/>
  <c r="M20" i="11"/>
  <c r="T20" i="18"/>
  <c r="N20" i="11"/>
  <c r="U20" i="18"/>
  <c r="O20" i="11"/>
  <c r="C21" i="18"/>
  <c r="S21" i="18"/>
  <c r="M21" i="11"/>
  <c r="T21" i="18"/>
  <c r="N21" i="11"/>
  <c r="U21" i="18"/>
  <c r="O21" i="11"/>
  <c r="C22" i="18"/>
  <c r="S22" i="18"/>
  <c r="M22" i="11"/>
  <c r="T22" i="18"/>
  <c r="N22" i="11"/>
  <c r="U22" i="18"/>
  <c r="O22" i="11"/>
  <c r="C23" i="18"/>
  <c r="S23" i="18"/>
  <c r="M23" i="11"/>
  <c r="T23" i="18"/>
  <c r="N23" i="11"/>
  <c r="U23" i="18"/>
  <c r="O23" i="11"/>
  <c r="C24" i="18"/>
  <c r="S24" i="18"/>
  <c r="M24" i="11"/>
  <c r="T24" i="18"/>
  <c r="N24" i="11"/>
  <c r="U24" i="18"/>
  <c r="O24" i="11"/>
  <c r="C25" i="18"/>
  <c r="S25" i="18"/>
  <c r="M25" i="11"/>
  <c r="T25" i="18"/>
  <c r="N25" i="11"/>
  <c r="U25" i="18"/>
  <c r="O25" i="11"/>
  <c r="C26" i="18"/>
  <c r="S26" i="18"/>
  <c r="M26" i="11"/>
  <c r="T26" i="18"/>
  <c r="N26" i="11"/>
  <c r="U26" i="18"/>
  <c r="O26" i="11"/>
  <c r="C27" i="18"/>
  <c r="S27" i="18"/>
  <c r="M27" i="11"/>
  <c r="T27" i="18"/>
  <c r="N27" i="11"/>
  <c r="U27" i="18"/>
  <c r="O27" i="11"/>
  <c r="C28" i="18"/>
  <c r="S28" i="18"/>
  <c r="M28" i="11"/>
  <c r="T28" i="18"/>
  <c r="N28" i="11"/>
  <c r="U28" i="18"/>
  <c r="O28" i="11"/>
  <c r="C29" i="18"/>
  <c r="S29" i="18"/>
  <c r="M29" i="11"/>
  <c r="T29" i="18"/>
  <c r="N29" i="11"/>
  <c r="U29" i="18"/>
  <c r="O29" i="11"/>
  <c r="C30" i="18"/>
  <c r="S30" i="18"/>
  <c r="M30" i="11"/>
  <c r="T30" i="18"/>
  <c r="N30" i="11"/>
  <c r="U30" i="18"/>
  <c r="O30" i="11"/>
  <c r="C31" i="18"/>
  <c r="S31" i="18"/>
  <c r="M31" i="11"/>
  <c r="T31" i="18"/>
  <c r="N31" i="11"/>
  <c r="U31" i="18"/>
  <c r="O31" i="11"/>
  <c r="C32" i="18"/>
  <c r="S32" i="18"/>
  <c r="M32" i="11"/>
  <c r="T32" i="18"/>
  <c r="N32" i="11"/>
  <c r="U32" i="18"/>
  <c r="O32" i="11"/>
  <c r="C33" i="18"/>
  <c r="S33" i="18"/>
  <c r="M33" i="11"/>
  <c r="T33" i="18"/>
  <c r="N33" i="11"/>
  <c r="U33" i="18"/>
  <c r="O33" i="11"/>
  <c r="C34" i="18"/>
  <c r="S34" i="18"/>
  <c r="M34" i="11"/>
  <c r="T34" i="18"/>
  <c r="N34" i="11"/>
  <c r="U34" i="18"/>
  <c r="O34" i="11"/>
  <c r="T40" i="18"/>
  <c r="T41" i="18"/>
  <c r="C49" i="18"/>
  <c r="C56" i="18"/>
  <c r="BL56" i="18"/>
  <c r="M10" i="64" s="1"/>
  <c r="BM56" i="18"/>
  <c r="BN56" i="18"/>
  <c r="O10" i="64"/>
  <c r="C57" i="18"/>
  <c r="BL57" i="18"/>
  <c r="M11" i="64" s="1"/>
  <c r="BM57" i="18"/>
  <c r="N11" i="64" s="1"/>
  <c r="BN57" i="18"/>
  <c r="O11" i="64"/>
  <c r="C58" i="18"/>
  <c r="BL58" i="18"/>
  <c r="M12" i="64" s="1"/>
  <c r="BM58" i="18"/>
  <c r="N12" i="64"/>
  <c r="BN58" i="18"/>
  <c r="O12" i="64"/>
  <c r="C59" i="18"/>
  <c r="BL59" i="18"/>
  <c r="M13" i="64" s="1"/>
  <c r="S13" i="64" s="1"/>
  <c r="BM59" i="18"/>
  <c r="N13" i="64" s="1"/>
  <c r="BN59" i="18"/>
  <c r="O13" i="64" s="1"/>
  <c r="C60" i="18"/>
  <c r="BL60" i="18"/>
  <c r="M14" i="64"/>
  <c r="BM60" i="18"/>
  <c r="N14" i="64" s="1"/>
  <c r="BN60" i="18"/>
  <c r="O14" i="64" s="1"/>
  <c r="C61" i="18"/>
  <c r="BL61" i="18"/>
  <c r="M15" i="64"/>
  <c r="BM61" i="18"/>
  <c r="N15" i="64" s="1"/>
  <c r="BN61" i="18"/>
  <c r="O15" i="64" s="1"/>
  <c r="U15" i="64" s="1"/>
  <c r="C62" i="18"/>
  <c r="BL62" i="18"/>
  <c r="M16" i="64"/>
  <c r="BM62" i="18"/>
  <c r="N16" i="64"/>
  <c r="BN62" i="18"/>
  <c r="O16" i="64" s="1"/>
  <c r="U16" i="64" s="1"/>
  <c r="C63" i="18"/>
  <c r="BL63" i="18"/>
  <c r="M17" i="64"/>
  <c r="BM63" i="18"/>
  <c r="N17" i="64"/>
  <c r="BN63" i="18"/>
  <c r="O17" i="64"/>
  <c r="C64" i="18"/>
  <c r="BL64" i="18"/>
  <c r="M18" i="64"/>
  <c r="BM64" i="18"/>
  <c r="N18" i="64"/>
  <c r="BN64" i="18"/>
  <c r="O18" i="64"/>
  <c r="C65" i="18"/>
  <c r="BL65" i="18"/>
  <c r="M19" i="64"/>
  <c r="BM65" i="18"/>
  <c r="N19" i="64"/>
  <c r="BN65" i="18"/>
  <c r="O19" i="64"/>
  <c r="C66" i="18"/>
  <c r="BL66" i="18"/>
  <c r="M20" i="64"/>
  <c r="BM66" i="18"/>
  <c r="N20" i="64"/>
  <c r="BN66" i="18"/>
  <c r="O20" i="64"/>
  <c r="C67" i="18"/>
  <c r="BL67" i="18"/>
  <c r="M21" i="64"/>
  <c r="BM67" i="18"/>
  <c r="N21" i="64"/>
  <c r="BN67" i="18"/>
  <c r="O21" i="64"/>
  <c r="C68" i="18"/>
  <c r="BL68" i="18"/>
  <c r="M22" i="64"/>
  <c r="BM68" i="18"/>
  <c r="N22" i="64"/>
  <c r="BN68" i="18"/>
  <c r="O22" i="64"/>
  <c r="C69" i="18"/>
  <c r="BL69" i="18"/>
  <c r="M23" i="64"/>
  <c r="BM69" i="18"/>
  <c r="N23" i="64"/>
  <c r="BN69" i="18"/>
  <c r="O23" i="64"/>
  <c r="C70" i="18"/>
  <c r="BL70" i="18"/>
  <c r="M24" i="64"/>
  <c r="BM70" i="18"/>
  <c r="N24" i="64"/>
  <c r="BN70" i="18"/>
  <c r="O24" i="64"/>
  <c r="C71" i="18"/>
  <c r="BL71" i="18"/>
  <c r="M25" i="64"/>
  <c r="BM71" i="18"/>
  <c r="N25" i="64"/>
  <c r="BN71" i="18"/>
  <c r="O25" i="64"/>
  <c r="C72" i="18"/>
  <c r="BL72" i="18"/>
  <c r="M26" i="64"/>
  <c r="BM72" i="18"/>
  <c r="N26" i="64"/>
  <c r="BN72" i="18"/>
  <c r="O26" i="64"/>
  <c r="C73" i="18"/>
  <c r="BL73" i="18"/>
  <c r="M27" i="64"/>
  <c r="BM73" i="18"/>
  <c r="N27" i="64"/>
  <c r="BN73" i="18"/>
  <c r="O27" i="64"/>
  <c r="C74" i="18"/>
  <c r="BL74" i="18"/>
  <c r="M28" i="64"/>
  <c r="BM74" i="18"/>
  <c r="N28" i="64"/>
  <c r="BN74" i="18"/>
  <c r="O28" i="64"/>
  <c r="C75" i="18"/>
  <c r="BL75" i="18"/>
  <c r="M29" i="64"/>
  <c r="BM75" i="18"/>
  <c r="N29" i="64"/>
  <c r="BN75" i="18"/>
  <c r="O29" i="64"/>
  <c r="C76" i="18"/>
  <c r="BL76" i="18"/>
  <c r="M30" i="64"/>
  <c r="BM76" i="18"/>
  <c r="N30" i="64"/>
  <c r="BN76" i="18"/>
  <c r="O30" i="64"/>
  <c r="C77" i="18"/>
  <c r="BL77" i="18"/>
  <c r="M31" i="64"/>
  <c r="BM77" i="18"/>
  <c r="N31" i="64"/>
  <c r="BN77" i="18"/>
  <c r="O31" i="64"/>
  <c r="C78" i="18"/>
  <c r="BL78" i="18"/>
  <c r="M32" i="64"/>
  <c r="BM78" i="18"/>
  <c r="N32" i="64"/>
  <c r="BN78" i="18"/>
  <c r="O32" i="64"/>
  <c r="C79" i="18"/>
  <c r="BL79" i="18"/>
  <c r="M33" i="64"/>
  <c r="BM79" i="18"/>
  <c r="N33" i="64"/>
  <c r="BN79" i="18"/>
  <c r="O33" i="64"/>
  <c r="C80" i="18"/>
  <c r="BL80" i="18"/>
  <c r="M34" i="64"/>
  <c r="BM80" i="18"/>
  <c r="N34" i="64"/>
  <c r="BN80" i="18"/>
  <c r="O34" i="64"/>
  <c r="C81" i="18"/>
  <c r="BL81" i="18"/>
  <c r="M35" i="64"/>
  <c r="BM81" i="18"/>
  <c r="N35" i="64" s="1"/>
  <c r="T35" i="64" s="1"/>
  <c r="BN81" i="18"/>
  <c r="O35" i="64" s="1"/>
  <c r="C82" i="18"/>
  <c r="BL82" i="18"/>
  <c r="M36" i="64"/>
  <c r="BM82" i="18"/>
  <c r="N36" i="64" s="1"/>
  <c r="BN82" i="18"/>
  <c r="O36" i="64" s="1"/>
  <c r="C83" i="18"/>
  <c r="BL83" i="18"/>
  <c r="M37" i="64"/>
  <c r="BM83" i="18"/>
  <c r="N37" i="64" s="1"/>
  <c r="BN83" i="18"/>
  <c r="O37" i="64" s="1"/>
  <c r="C84" i="18"/>
  <c r="BL84" i="18"/>
  <c r="M38" i="64" s="1"/>
  <c r="BM84" i="18"/>
  <c r="N38" i="64" s="1"/>
  <c r="BN84" i="18"/>
  <c r="O38" i="64"/>
  <c r="C85" i="18"/>
  <c r="BL85" i="18"/>
  <c r="M39" i="64"/>
  <c r="BM85" i="18"/>
  <c r="N39" i="64"/>
  <c r="BN85" i="18"/>
  <c r="O39" i="64"/>
  <c r="C86" i="18"/>
  <c r="BL86" i="18"/>
  <c r="M40" i="64"/>
  <c r="BM86" i="18"/>
  <c r="N40" i="64"/>
  <c r="BN86" i="18"/>
  <c r="O40" i="64"/>
  <c r="C87" i="18"/>
  <c r="BL87" i="18"/>
  <c r="M41" i="64"/>
  <c r="BM87" i="18"/>
  <c r="N41" i="64"/>
  <c r="BN87" i="18"/>
  <c r="O41" i="64"/>
  <c r="C88" i="18"/>
  <c r="BL88" i="18"/>
  <c r="M42" i="64"/>
  <c r="BM88" i="18"/>
  <c r="N42" i="64"/>
  <c r="BN88" i="18"/>
  <c r="O42" i="64"/>
  <c r="C89" i="18"/>
  <c r="BL89" i="18"/>
  <c r="M43" i="64"/>
  <c r="BM89" i="18"/>
  <c r="N43" i="64"/>
  <c r="BN89" i="18"/>
  <c r="O43" i="64"/>
  <c r="C90" i="18"/>
  <c r="BL90" i="18"/>
  <c r="M44" i="64"/>
  <c r="BM90" i="18"/>
  <c r="N44" i="64"/>
  <c r="BN90" i="18"/>
  <c r="O44" i="64"/>
  <c r="C91" i="18"/>
  <c r="BL91" i="18"/>
  <c r="M45" i="64"/>
  <c r="BM91" i="18"/>
  <c r="N45" i="64"/>
  <c r="BN91" i="18"/>
  <c r="O45" i="64"/>
  <c r="C92" i="18"/>
  <c r="BL92" i="18"/>
  <c r="M46" i="64"/>
  <c r="BM92" i="18"/>
  <c r="N46" i="64"/>
  <c r="BN92" i="18"/>
  <c r="O46" i="64"/>
  <c r="C93" i="18"/>
  <c r="BL93" i="18"/>
  <c r="M47" i="64"/>
  <c r="BM93" i="18"/>
  <c r="N47" i="64"/>
  <c r="BN93" i="18"/>
  <c r="O47" i="64"/>
  <c r="C94" i="18"/>
  <c r="BL94" i="18"/>
  <c r="M48" i="64"/>
  <c r="BM94" i="18"/>
  <c r="N48" i="64"/>
  <c r="BN94" i="18"/>
  <c r="O48" i="64"/>
  <c r="C95" i="18"/>
  <c r="BL95" i="18"/>
  <c r="M49" i="64"/>
  <c r="BM95" i="18"/>
  <c r="N49" i="64"/>
  <c r="BN95" i="18"/>
  <c r="O49" i="64"/>
  <c r="C108" i="18"/>
  <c r="C115" i="18"/>
  <c r="BL115" i="18"/>
  <c r="M10" i="65" s="1"/>
  <c r="BM115" i="18"/>
  <c r="N10" i="65"/>
  <c r="BN115" i="18"/>
  <c r="O10" i="65"/>
  <c r="C116" i="18"/>
  <c r="BL116" i="18"/>
  <c r="M11" i="65" s="1"/>
  <c r="BM116" i="18"/>
  <c r="N11" i="65"/>
  <c r="BN116" i="18"/>
  <c r="O11" i="65"/>
  <c r="C117" i="18"/>
  <c r="BL117" i="18"/>
  <c r="M12" i="65" s="1"/>
  <c r="BM117" i="18"/>
  <c r="N12" i="65"/>
  <c r="BN117" i="18"/>
  <c r="O12" i="65"/>
  <c r="C118" i="18"/>
  <c r="BL118" i="18"/>
  <c r="M13" i="65" s="1"/>
  <c r="BM118" i="18"/>
  <c r="N13" i="65" s="1"/>
  <c r="BN118" i="18"/>
  <c r="O13" i="65"/>
  <c r="C119" i="18"/>
  <c r="BL119" i="18"/>
  <c r="M14" i="65"/>
  <c r="BM119" i="18"/>
  <c r="N14" i="65" s="1"/>
  <c r="T14" i="65" s="1"/>
  <c r="BN119" i="18"/>
  <c r="O14" i="65"/>
  <c r="C120" i="18"/>
  <c r="BL120" i="18"/>
  <c r="M15" i="65" s="1"/>
  <c r="BM120" i="18"/>
  <c r="N15" i="65" s="1"/>
  <c r="BN120" i="18"/>
  <c r="O15" i="65"/>
  <c r="C121" i="18"/>
  <c r="BL121" i="18"/>
  <c r="M16" i="65" s="1"/>
  <c r="BM121" i="18"/>
  <c r="N16" i="65" s="1"/>
  <c r="T16" i="65" s="1"/>
  <c r="BN121" i="18"/>
  <c r="O16" i="65"/>
  <c r="C122" i="18"/>
  <c r="BL122" i="18"/>
  <c r="M17" i="65"/>
  <c r="BM122" i="18"/>
  <c r="N17" i="65"/>
  <c r="BN122" i="18"/>
  <c r="O17" i="65"/>
  <c r="C123" i="18"/>
  <c r="BL123" i="18"/>
  <c r="M18" i="65"/>
  <c r="BM123" i="18"/>
  <c r="N18" i="65"/>
  <c r="BN123" i="18"/>
  <c r="O18" i="65"/>
  <c r="C124" i="18"/>
  <c r="BL124" i="18"/>
  <c r="M19" i="65"/>
  <c r="BM124" i="18"/>
  <c r="N19" i="65"/>
  <c r="BN124" i="18"/>
  <c r="O19" i="65"/>
  <c r="C125" i="18"/>
  <c r="BL125" i="18"/>
  <c r="M20" i="65"/>
  <c r="BM125" i="18"/>
  <c r="N20" i="65"/>
  <c r="BN125" i="18"/>
  <c r="O20" i="65"/>
  <c r="C126" i="18"/>
  <c r="BL126" i="18"/>
  <c r="M21" i="65"/>
  <c r="BM126" i="18"/>
  <c r="N21" i="65"/>
  <c r="BN126" i="18"/>
  <c r="O21" i="65"/>
  <c r="C127" i="18"/>
  <c r="BL127" i="18"/>
  <c r="M22" i="65"/>
  <c r="BM127" i="18"/>
  <c r="N22" i="65"/>
  <c r="BN127" i="18"/>
  <c r="O22" i="65"/>
  <c r="C128" i="18"/>
  <c r="BL128" i="18"/>
  <c r="M23" i="65"/>
  <c r="BM128" i="18"/>
  <c r="N23" i="65"/>
  <c r="BN128" i="18"/>
  <c r="O23" i="65"/>
  <c r="C129" i="18"/>
  <c r="BL129" i="18"/>
  <c r="M24" i="65"/>
  <c r="BM129" i="18"/>
  <c r="N24" i="65"/>
  <c r="BN129" i="18"/>
  <c r="O24" i="65"/>
  <c r="C130" i="18"/>
  <c r="BL130" i="18"/>
  <c r="M25" i="65"/>
  <c r="BM130" i="18"/>
  <c r="N25" i="65"/>
  <c r="BN130" i="18"/>
  <c r="O25" i="65"/>
  <c r="C131" i="18"/>
  <c r="BL131" i="18"/>
  <c r="M26" i="65"/>
  <c r="BM131" i="18"/>
  <c r="N26" i="65"/>
  <c r="BN131" i="18"/>
  <c r="O26" i="65"/>
  <c r="C132" i="18"/>
  <c r="BL132" i="18"/>
  <c r="M27" i="65"/>
  <c r="BM132" i="18"/>
  <c r="N27" i="65"/>
  <c r="BN132" i="18"/>
  <c r="O27" i="65"/>
  <c r="C133" i="18"/>
  <c r="BL133" i="18"/>
  <c r="M28" i="65"/>
  <c r="BM133" i="18"/>
  <c r="N28" i="65"/>
  <c r="BN133" i="18"/>
  <c r="O28" i="65"/>
  <c r="C134" i="18"/>
  <c r="BL134" i="18"/>
  <c r="M29" i="65"/>
  <c r="BM134" i="18"/>
  <c r="N29" i="65"/>
  <c r="BN134" i="18"/>
  <c r="O29" i="65"/>
  <c r="C135" i="18"/>
  <c r="BL135" i="18"/>
  <c r="M30" i="65"/>
  <c r="BM135" i="18"/>
  <c r="N30" i="65"/>
  <c r="BN135" i="18"/>
  <c r="O30" i="65"/>
  <c r="C136" i="18"/>
  <c r="BL136" i="18"/>
  <c r="M31" i="65"/>
  <c r="BM136" i="18"/>
  <c r="N31" i="65"/>
  <c r="BN136" i="18"/>
  <c r="O31" i="65"/>
  <c r="C137" i="18"/>
  <c r="BL137" i="18"/>
  <c r="M32" i="65"/>
  <c r="BM137" i="18"/>
  <c r="N32" i="65"/>
  <c r="BN137" i="18"/>
  <c r="O32" i="65"/>
  <c r="C138" i="18"/>
  <c r="BL138" i="18"/>
  <c r="M33" i="65"/>
  <c r="BM138" i="18"/>
  <c r="N33" i="65"/>
  <c r="BN138" i="18"/>
  <c r="O33" i="65"/>
  <c r="C139" i="18"/>
  <c r="BL139" i="18"/>
  <c r="M34" i="65"/>
  <c r="BM139" i="18"/>
  <c r="N34" i="65"/>
  <c r="BN139" i="18"/>
  <c r="O34" i="65"/>
  <c r="C140" i="18"/>
  <c r="BL140" i="18"/>
  <c r="M35" i="65" s="1"/>
  <c r="BM140" i="18"/>
  <c r="N35" i="65" s="1"/>
  <c r="BN140" i="18"/>
  <c r="O35" i="65" s="1"/>
  <c r="C141" i="18"/>
  <c r="BL141" i="18"/>
  <c r="M36" i="65"/>
  <c r="BM141" i="18"/>
  <c r="N36" i="65" s="1"/>
  <c r="BN141" i="18"/>
  <c r="O36" i="65" s="1"/>
  <c r="C142" i="18"/>
  <c r="BL142" i="18"/>
  <c r="M37" i="65" s="1"/>
  <c r="BM142" i="18"/>
  <c r="N37" i="65" s="1"/>
  <c r="BN142" i="18"/>
  <c r="O37" i="65" s="1"/>
  <c r="C143" i="18"/>
  <c r="BL143" i="18"/>
  <c r="M38" i="65" s="1"/>
  <c r="BM143" i="18"/>
  <c r="N38" i="65" s="1"/>
  <c r="BN143" i="18"/>
  <c r="O38" i="65"/>
  <c r="C144" i="18"/>
  <c r="BL144" i="18"/>
  <c r="M39" i="65"/>
  <c r="BM144" i="18"/>
  <c r="N39" i="65"/>
  <c r="BN144" i="18"/>
  <c r="O39" i="65"/>
  <c r="C145" i="18"/>
  <c r="BL145" i="18"/>
  <c r="M40" i="65"/>
  <c r="BM145" i="18"/>
  <c r="N40" i="65"/>
  <c r="BN145" i="18"/>
  <c r="O40" i="65"/>
  <c r="C146" i="18"/>
  <c r="BL146" i="18"/>
  <c r="M41" i="65"/>
  <c r="BM146" i="18"/>
  <c r="N41" i="65"/>
  <c r="BN146" i="18"/>
  <c r="O41" i="65"/>
  <c r="C147" i="18"/>
  <c r="BL147" i="18"/>
  <c r="M42" i="65"/>
  <c r="BM147" i="18"/>
  <c r="N42" i="65"/>
  <c r="BN147" i="18"/>
  <c r="O42" i="65"/>
  <c r="C148" i="18"/>
  <c r="BL148" i="18"/>
  <c r="M43" i="65"/>
  <c r="BM148" i="18"/>
  <c r="N43" i="65"/>
  <c r="BN148" i="18"/>
  <c r="O43" i="65"/>
  <c r="C149" i="18"/>
  <c r="BL149" i="18"/>
  <c r="M44" i="65"/>
  <c r="BM149" i="18"/>
  <c r="N44" i="65"/>
  <c r="BN149" i="18"/>
  <c r="O44" i="65"/>
  <c r="C150" i="18"/>
  <c r="BL150" i="18"/>
  <c r="M45" i="65"/>
  <c r="BM150" i="18"/>
  <c r="N45" i="65"/>
  <c r="BN150" i="18"/>
  <c r="O45" i="65"/>
  <c r="C151" i="18"/>
  <c r="BL151" i="18"/>
  <c r="M46" i="65"/>
  <c r="BM151" i="18"/>
  <c r="N46" i="65"/>
  <c r="BN151" i="18"/>
  <c r="O46" i="65"/>
  <c r="C152" i="18"/>
  <c r="BL152" i="18"/>
  <c r="M47" i="65"/>
  <c r="BM152" i="18"/>
  <c r="N47" i="65"/>
  <c r="BN152" i="18"/>
  <c r="O47" i="65"/>
  <c r="C153" i="18"/>
  <c r="BL153" i="18"/>
  <c r="M48" i="65"/>
  <c r="BM153" i="18"/>
  <c r="N48" i="65"/>
  <c r="BN153" i="18"/>
  <c r="O48" i="65"/>
  <c r="C154" i="18"/>
  <c r="BL154" i="18"/>
  <c r="M49" i="65"/>
  <c r="BM154" i="18"/>
  <c r="N49" i="65"/>
  <c r="BN154" i="18"/>
  <c r="O49" i="65"/>
  <c r="C155" i="18"/>
  <c r="BL155" i="18"/>
  <c r="M50" i="65" s="1"/>
  <c r="BM155" i="18"/>
  <c r="N50" i="65" s="1"/>
  <c r="BN155" i="18"/>
  <c r="O50" i="65" s="1"/>
  <c r="C156" i="18"/>
  <c r="BL156" i="18"/>
  <c r="M51" i="65" s="1"/>
  <c r="BM156" i="18"/>
  <c r="N51" i="65"/>
  <c r="BN156" i="18"/>
  <c r="O51" i="65"/>
  <c r="C157" i="18"/>
  <c r="BL157" i="18"/>
  <c r="M52" i="65"/>
  <c r="BM157" i="18"/>
  <c r="N52" i="65" s="1"/>
  <c r="BN157" i="18"/>
  <c r="O52" i="65"/>
  <c r="C158" i="18"/>
  <c r="BL158" i="18"/>
  <c r="M53" i="65"/>
  <c r="BM158" i="18"/>
  <c r="N53" i="65" s="1"/>
  <c r="BN158" i="18"/>
  <c r="O53" i="65" s="1"/>
  <c r="C159" i="18"/>
  <c r="BL159" i="18"/>
  <c r="M54" i="65"/>
  <c r="BM159" i="18"/>
  <c r="N54" i="65"/>
  <c r="BN159" i="18"/>
  <c r="O54" i="65"/>
  <c r="BM165" i="18"/>
  <c r="D310" i="18"/>
  <c r="E310" i="18"/>
  <c r="F310" i="18"/>
  <c r="G310" i="18"/>
  <c r="H310" i="18"/>
  <c r="I310" i="18"/>
  <c r="K310" i="18"/>
  <c r="L310" i="18"/>
  <c r="M310" i="18"/>
  <c r="N310" i="18"/>
  <c r="O310" i="18"/>
  <c r="P310" i="18"/>
  <c r="R310" i="18"/>
  <c r="D311" i="18"/>
  <c r="E311" i="18"/>
  <c r="F311" i="18"/>
  <c r="G311" i="18"/>
  <c r="H311" i="18"/>
  <c r="I311" i="18"/>
  <c r="K311" i="18"/>
  <c r="L311" i="18"/>
  <c r="M311" i="18"/>
  <c r="N311" i="18"/>
  <c r="O311" i="18"/>
  <c r="P311" i="18"/>
  <c r="R311" i="18"/>
  <c r="D312" i="18"/>
  <c r="E312" i="18"/>
  <c r="F312" i="18"/>
  <c r="G312" i="18"/>
  <c r="H312" i="18"/>
  <c r="I312" i="18"/>
  <c r="K312" i="18"/>
  <c r="L312" i="18"/>
  <c r="M312" i="18"/>
  <c r="N312" i="18"/>
  <c r="O312" i="18"/>
  <c r="P312" i="18"/>
  <c r="R312" i="18"/>
  <c r="D313" i="18"/>
  <c r="E313" i="18"/>
  <c r="F313" i="18"/>
  <c r="G313" i="18"/>
  <c r="H313" i="18"/>
  <c r="I313" i="18"/>
  <c r="K313" i="18"/>
  <c r="L313" i="18"/>
  <c r="M313" i="18"/>
  <c r="N313" i="18"/>
  <c r="O313" i="18"/>
  <c r="P313" i="18"/>
  <c r="R313" i="18"/>
  <c r="D314" i="18"/>
  <c r="E314" i="18"/>
  <c r="F314" i="18"/>
  <c r="G314" i="18"/>
  <c r="H314" i="18"/>
  <c r="I314" i="18"/>
  <c r="K314" i="18"/>
  <c r="L314" i="18"/>
  <c r="M314" i="18"/>
  <c r="N314" i="18"/>
  <c r="O314" i="18"/>
  <c r="P314" i="18"/>
  <c r="R314" i="18"/>
  <c r="D315" i="18"/>
  <c r="E315" i="18"/>
  <c r="F315" i="18"/>
  <c r="G315" i="18"/>
  <c r="H315" i="18"/>
  <c r="I315" i="18"/>
  <c r="K315" i="18"/>
  <c r="L315" i="18"/>
  <c r="M315" i="18"/>
  <c r="N315" i="18"/>
  <c r="O315" i="18"/>
  <c r="P315" i="18"/>
  <c r="R315" i="18"/>
  <c r="D316" i="18"/>
  <c r="E316" i="18"/>
  <c r="F316" i="18"/>
  <c r="G316" i="18"/>
  <c r="H316" i="18"/>
  <c r="I316" i="18"/>
  <c r="K316" i="18"/>
  <c r="L316" i="18"/>
  <c r="M316" i="18"/>
  <c r="N316" i="18"/>
  <c r="O316" i="18"/>
  <c r="P316" i="18"/>
  <c r="R316" i="18"/>
  <c r="D317" i="18"/>
  <c r="E317" i="18"/>
  <c r="F317" i="18"/>
  <c r="G317" i="18"/>
  <c r="H317" i="18"/>
  <c r="I317" i="18"/>
  <c r="K317" i="18"/>
  <c r="L317" i="18"/>
  <c r="M317" i="18"/>
  <c r="N317" i="18"/>
  <c r="O317" i="18"/>
  <c r="P317" i="18"/>
  <c r="R317" i="18"/>
  <c r="D318" i="18"/>
  <c r="E318" i="18"/>
  <c r="F318" i="18"/>
  <c r="G318" i="18"/>
  <c r="H318" i="18"/>
  <c r="I318" i="18"/>
  <c r="K318" i="18"/>
  <c r="L318" i="18"/>
  <c r="M318" i="18"/>
  <c r="N318" i="18"/>
  <c r="O318" i="18"/>
  <c r="P318" i="18"/>
  <c r="R318" i="18"/>
  <c r="D319" i="18"/>
  <c r="E319" i="18"/>
  <c r="F319" i="18"/>
  <c r="G319" i="18"/>
  <c r="H319" i="18"/>
  <c r="I319" i="18"/>
  <c r="K319" i="18"/>
  <c r="L319" i="18"/>
  <c r="M319" i="18"/>
  <c r="N319" i="18"/>
  <c r="O319" i="18"/>
  <c r="P319" i="18"/>
  <c r="R319" i="18"/>
  <c r="D320" i="18"/>
  <c r="E320" i="18"/>
  <c r="F320" i="18"/>
  <c r="G320" i="18"/>
  <c r="H320" i="18"/>
  <c r="I320" i="18"/>
  <c r="K320" i="18"/>
  <c r="L320" i="18"/>
  <c r="M320" i="18"/>
  <c r="N320" i="18"/>
  <c r="O320" i="18"/>
  <c r="P320" i="18"/>
  <c r="R320" i="18"/>
  <c r="D321" i="18"/>
  <c r="E321" i="18"/>
  <c r="F321" i="18"/>
  <c r="G321" i="18"/>
  <c r="H321" i="18"/>
  <c r="I321" i="18"/>
  <c r="K321" i="18"/>
  <c r="L321" i="18"/>
  <c r="M321" i="18"/>
  <c r="N321" i="18"/>
  <c r="O321" i="18"/>
  <c r="P321" i="18"/>
  <c r="R321" i="18"/>
  <c r="D322" i="18"/>
  <c r="E322" i="18"/>
  <c r="F322" i="18"/>
  <c r="G322" i="18"/>
  <c r="H322" i="18"/>
  <c r="I322" i="18"/>
  <c r="K322" i="18"/>
  <c r="L322" i="18"/>
  <c r="M322" i="18"/>
  <c r="N322" i="18"/>
  <c r="O322" i="18"/>
  <c r="P322" i="18"/>
  <c r="R322" i="18"/>
  <c r="D323" i="18"/>
  <c r="E323" i="18"/>
  <c r="F323" i="18"/>
  <c r="G323" i="18"/>
  <c r="H323" i="18"/>
  <c r="I323" i="18"/>
  <c r="K323" i="18"/>
  <c r="L323" i="18"/>
  <c r="M323" i="18"/>
  <c r="N323" i="18"/>
  <c r="O323" i="18"/>
  <c r="P323" i="18"/>
  <c r="R323" i="18"/>
  <c r="D324" i="18"/>
  <c r="E324" i="18"/>
  <c r="F324" i="18"/>
  <c r="G324" i="18"/>
  <c r="H324" i="18"/>
  <c r="I324" i="18"/>
  <c r="K324" i="18"/>
  <c r="L324" i="18"/>
  <c r="M324" i="18"/>
  <c r="N324" i="18"/>
  <c r="O324" i="18"/>
  <c r="P324" i="18"/>
  <c r="R324" i="18"/>
  <c r="D325" i="18"/>
  <c r="E325" i="18"/>
  <c r="F325" i="18"/>
  <c r="G325" i="18"/>
  <c r="H325" i="18"/>
  <c r="I325" i="18"/>
  <c r="K325" i="18"/>
  <c r="L325" i="18"/>
  <c r="M325" i="18"/>
  <c r="N325" i="18"/>
  <c r="O325" i="18"/>
  <c r="P325" i="18"/>
  <c r="R325" i="18"/>
  <c r="D326" i="18"/>
  <c r="E326" i="18"/>
  <c r="F326" i="18"/>
  <c r="G326" i="18"/>
  <c r="H326" i="18"/>
  <c r="I326" i="18"/>
  <c r="K326" i="18"/>
  <c r="L326" i="18"/>
  <c r="M326" i="18"/>
  <c r="N326" i="18"/>
  <c r="O326" i="18"/>
  <c r="P326" i="18"/>
  <c r="R326" i="18"/>
  <c r="D327" i="18"/>
  <c r="E327" i="18"/>
  <c r="F327" i="18"/>
  <c r="G327" i="18"/>
  <c r="H327" i="18"/>
  <c r="I327" i="18"/>
  <c r="K327" i="18"/>
  <c r="L327" i="18"/>
  <c r="M327" i="18"/>
  <c r="N327" i="18"/>
  <c r="O327" i="18"/>
  <c r="P327" i="18"/>
  <c r="R327" i="18"/>
  <c r="D328" i="18"/>
  <c r="E328" i="18"/>
  <c r="F328" i="18"/>
  <c r="G328" i="18"/>
  <c r="H328" i="18"/>
  <c r="I328" i="18"/>
  <c r="K328" i="18"/>
  <c r="L328" i="18"/>
  <c r="M328" i="18"/>
  <c r="N328" i="18"/>
  <c r="O328" i="18"/>
  <c r="P328" i="18"/>
  <c r="R328" i="18"/>
  <c r="D329" i="18"/>
  <c r="E329" i="18"/>
  <c r="F329" i="18"/>
  <c r="G329" i="18"/>
  <c r="H329" i="18"/>
  <c r="I329" i="18"/>
  <c r="K329" i="18"/>
  <c r="L329" i="18"/>
  <c r="M329" i="18"/>
  <c r="N329" i="18"/>
  <c r="O329" i="18"/>
  <c r="P329" i="18"/>
  <c r="R329" i="18"/>
  <c r="D330" i="18"/>
  <c r="E330" i="18"/>
  <c r="F330" i="18"/>
  <c r="G330" i="18"/>
  <c r="H330" i="18"/>
  <c r="I330" i="18"/>
  <c r="K330" i="18"/>
  <c r="L330" i="18"/>
  <c r="M330" i="18"/>
  <c r="N330" i="18"/>
  <c r="O330" i="18"/>
  <c r="P330" i="18"/>
  <c r="R330" i="18"/>
  <c r="D331" i="18"/>
  <c r="E331" i="18"/>
  <c r="F331" i="18"/>
  <c r="G331" i="18"/>
  <c r="H331" i="18"/>
  <c r="I331" i="18"/>
  <c r="K331" i="18"/>
  <c r="L331" i="18"/>
  <c r="M331" i="18"/>
  <c r="N331" i="18"/>
  <c r="O331" i="18"/>
  <c r="P331" i="18"/>
  <c r="R331" i="18"/>
  <c r="D332" i="18"/>
  <c r="E332" i="18"/>
  <c r="F332" i="18"/>
  <c r="G332" i="18"/>
  <c r="H332" i="18"/>
  <c r="I332" i="18"/>
  <c r="K332" i="18"/>
  <c r="L332" i="18"/>
  <c r="M332" i="18"/>
  <c r="N332" i="18"/>
  <c r="O332" i="18"/>
  <c r="P332" i="18"/>
  <c r="R332" i="18"/>
  <c r="D333" i="18"/>
  <c r="E333" i="18"/>
  <c r="F333" i="18"/>
  <c r="G333" i="18"/>
  <c r="H333" i="18"/>
  <c r="I333" i="18"/>
  <c r="K333" i="18"/>
  <c r="L333" i="18"/>
  <c r="M333" i="18"/>
  <c r="N333" i="18"/>
  <c r="O333" i="18"/>
  <c r="P333" i="18"/>
  <c r="R333" i="18"/>
  <c r="D334" i="18"/>
  <c r="E334" i="18"/>
  <c r="F334" i="18"/>
  <c r="G334" i="18"/>
  <c r="H334" i="18"/>
  <c r="I334" i="18"/>
  <c r="K334" i="18"/>
  <c r="L334" i="18"/>
  <c r="M334" i="18"/>
  <c r="N334" i="18"/>
  <c r="O334" i="18"/>
  <c r="P334" i="18"/>
  <c r="R334" i="18"/>
  <c r="D335" i="18"/>
  <c r="E335" i="18"/>
  <c r="F335" i="18"/>
  <c r="G335" i="18"/>
  <c r="H335" i="18"/>
  <c r="I335" i="18"/>
  <c r="K335" i="18"/>
  <c r="L335" i="18"/>
  <c r="M335" i="18"/>
  <c r="N335" i="18"/>
  <c r="O335" i="18"/>
  <c r="P335" i="18"/>
  <c r="R335" i="18"/>
  <c r="D336" i="18"/>
  <c r="E336" i="18"/>
  <c r="F336" i="18"/>
  <c r="G336" i="18"/>
  <c r="H336" i="18"/>
  <c r="I336" i="18"/>
  <c r="K336" i="18"/>
  <c r="L336" i="18"/>
  <c r="M336" i="18"/>
  <c r="N336" i="18"/>
  <c r="O336" i="18"/>
  <c r="P336" i="18"/>
  <c r="R336" i="18"/>
  <c r="D337" i="18"/>
  <c r="E337" i="18"/>
  <c r="F337" i="18"/>
  <c r="G337" i="18"/>
  <c r="H337" i="18"/>
  <c r="I337" i="18"/>
  <c r="K337" i="18"/>
  <c r="L337" i="18"/>
  <c r="M337" i="18"/>
  <c r="N337" i="18"/>
  <c r="O337" i="18"/>
  <c r="P337" i="18"/>
  <c r="R337" i="18"/>
  <c r="D338" i="18"/>
  <c r="E338" i="18"/>
  <c r="F338" i="18"/>
  <c r="G338" i="18"/>
  <c r="H338" i="18"/>
  <c r="I338" i="18"/>
  <c r="K338" i="18"/>
  <c r="L338" i="18"/>
  <c r="M338" i="18"/>
  <c r="N338" i="18"/>
  <c r="O338" i="18"/>
  <c r="P338" i="18"/>
  <c r="R338" i="18"/>
  <c r="D339" i="18"/>
  <c r="E339" i="18"/>
  <c r="F339" i="18"/>
  <c r="G339" i="18"/>
  <c r="H339" i="18"/>
  <c r="I339" i="18"/>
  <c r="K339" i="18"/>
  <c r="L339" i="18"/>
  <c r="M339" i="18"/>
  <c r="N339" i="18"/>
  <c r="O339" i="18"/>
  <c r="P339" i="18"/>
  <c r="R339" i="18"/>
  <c r="K340" i="18"/>
  <c r="L340" i="18"/>
  <c r="M340" i="18"/>
  <c r="N340" i="18"/>
  <c r="O340" i="18"/>
  <c r="P340" i="18"/>
  <c r="R340" i="18"/>
  <c r="K341" i="18"/>
  <c r="L341" i="18"/>
  <c r="M341" i="18"/>
  <c r="N341" i="18"/>
  <c r="O341" i="18"/>
  <c r="P341" i="18"/>
  <c r="R341" i="18"/>
  <c r="K342" i="18"/>
  <c r="L342" i="18"/>
  <c r="M342" i="18"/>
  <c r="N342" i="18"/>
  <c r="O342" i="18"/>
  <c r="P342" i="18"/>
  <c r="R342" i="18"/>
  <c r="K343" i="18"/>
  <c r="L343" i="18"/>
  <c r="M343" i="18"/>
  <c r="N343" i="18"/>
  <c r="O343" i="18"/>
  <c r="P343" i="18"/>
  <c r="R343" i="18"/>
  <c r="K344" i="18"/>
  <c r="L344" i="18"/>
  <c r="M344" i="18"/>
  <c r="N344" i="18"/>
  <c r="O344" i="18"/>
  <c r="P344" i="18"/>
  <c r="R344" i="18"/>
  <c r="R345" i="18"/>
  <c r="R346" i="18"/>
  <c r="R347" i="18"/>
  <c r="R348" i="18"/>
  <c r="R349" i="18"/>
  <c r="C3" i="10"/>
  <c r="C10" i="10"/>
  <c r="M10" i="10"/>
  <c r="J10" i="11" s="1"/>
  <c r="N10" i="10"/>
  <c r="K10" i="11" s="1"/>
  <c r="O10" i="10"/>
  <c r="L10" i="11" s="1"/>
  <c r="C11" i="10"/>
  <c r="M11" i="10"/>
  <c r="J11" i="11"/>
  <c r="N11" i="10"/>
  <c r="K11" i="11"/>
  <c r="O11" i="10"/>
  <c r="L11" i="11"/>
  <c r="C12" i="10"/>
  <c r="M12" i="10"/>
  <c r="J12" i="11" s="1"/>
  <c r="N12" i="10"/>
  <c r="K12" i="11" s="1"/>
  <c r="O12" i="10"/>
  <c r="L12" i="11" s="1"/>
  <c r="C13" i="10"/>
  <c r="M13" i="10"/>
  <c r="J13" i="11"/>
  <c r="N13" i="10"/>
  <c r="K13" i="11"/>
  <c r="O13" i="10"/>
  <c r="L13" i="11"/>
  <c r="C14" i="10"/>
  <c r="M14" i="10"/>
  <c r="J14" i="11" s="1"/>
  <c r="N14" i="10"/>
  <c r="K14" i="11" s="1"/>
  <c r="O14" i="10"/>
  <c r="L14" i="11" s="1"/>
  <c r="C15" i="10"/>
  <c r="M15" i="10"/>
  <c r="J15" i="11"/>
  <c r="N15" i="10"/>
  <c r="K15" i="11"/>
  <c r="O15" i="10"/>
  <c r="L15" i="11"/>
  <c r="C16" i="10"/>
  <c r="M16" i="10"/>
  <c r="J16" i="11" s="1"/>
  <c r="N16" i="10"/>
  <c r="K16" i="11" s="1"/>
  <c r="O16" i="10"/>
  <c r="L16" i="11" s="1"/>
  <c r="C17" i="10"/>
  <c r="M17" i="10"/>
  <c r="J17" i="11"/>
  <c r="N17" i="10"/>
  <c r="K17" i="11"/>
  <c r="O17" i="10"/>
  <c r="L17" i="11"/>
  <c r="C18" i="10"/>
  <c r="M18" i="10"/>
  <c r="J18" i="11"/>
  <c r="N18" i="10"/>
  <c r="K18" i="11"/>
  <c r="O18" i="10"/>
  <c r="L18" i="11"/>
  <c r="C19" i="10"/>
  <c r="M19" i="10"/>
  <c r="J19" i="11"/>
  <c r="N19" i="10"/>
  <c r="K19" i="11"/>
  <c r="O19" i="10"/>
  <c r="L19" i="11"/>
  <c r="C20" i="10"/>
  <c r="M20" i="10"/>
  <c r="J20" i="11"/>
  <c r="N20" i="10"/>
  <c r="K20" i="11"/>
  <c r="O20" i="10"/>
  <c r="L20" i="11"/>
  <c r="C21" i="10"/>
  <c r="M21" i="10"/>
  <c r="J21" i="11"/>
  <c r="N21" i="10"/>
  <c r="K21" i="11"/>
  <c r="O21" i="10"/>
  <c r="L21" i="11"/>
  <c r="C22" i="10"/>
  <c r="M22" i="10"/>
  <c r="J22" i="11"/>
  <c r="N22" i="10"/>
  <c r="K22" i="11"/>
  <c r="O22" i="10"/>
  <c r="L22" i="11"/>
  <c r="C23" i="10"/>
  <c r="M23" i="10"/>
  <c r="J23" i="11"/>
  <c r="N23" i="10"/>
  <c r="K23" i="11"/>
  <c r="O23" i="10"/>
  <c r="L23" i="11"/>
  <c r="C24" i="10"/>
  <c r="M24" i="10"/>
  <c r="J24" i="11"/>
  <c r="N24" i="10"/>
  <c r="K24" i="11"/>
  <c r="O24" i="10"/>
  <c r="L24" i="11"/>
  <c r="C25" i="10"/>
  <c r="M25" i="10"/>
  <c r="J25" i="11"/>
  <c r="N25" i="10"/>
  <c r="K25" i="11"/>
  <c r="O25" i="10"/>
  <c r="L25" i="11"/>
  <c r="C26" i="10"/>
  <c r="M26" i="10"/>
  <c r="J26" i="11"/>
  <c r="N26" i="10"/>
  <c r="K26" i="11"/>
  <c r="O26" i="10"/>
  <c r="L26" i="11"/>
  <c r="C27" i="10"/>
  <c r="M27" i="10"/>
  <c r="J27" i="11"/>
  <c r="N27" i="10"/>
  <c r="K27" i="11"/>
  <c r="O27" i="10"/>
  <c r="L27" i="11"/>
  <c r="C28" i="10"/>
  <c r="M28" i="10"/>
  <c r="J28" i="11"/>
  <c r="N28" i="10"/>
  <c r="K28" i="11"/>
  <c r="O28" i="10"/>
  <c r="L28" i="11"/>
  <c r="C29" i="10"/>
  <c r="M29" i="10"/>
  <c r="J29" i="11"/>
  <c r="N29" i="10"/>
  <c r="K29" i="11"/>
  <c r="O29" i="10"/>
  <c r="L29" i="11"/>
  <c r="C30" i="10"/>
  <c r="M30" i="10"/>
  <c r="J30" i="11"/>
  <c r="N30" i="10"/>
  <c r="K30" i="11"/>
  <c r="O30" i="10"/>
  <c r="L30" i="11"/>
  <c r="C31" i="10"/>
  <c r="M31" i="10"/>
  <c r="J31" i="11"/>
  <c r="N31" i="10"/>
  <c r="K31" i="11"/>
  <c r="O31" i="10"/>
  <c r="L31" i="11"/>
  <c r="C32" i="10"/>
  <c r="M32" i="10"/>
  <c r="J32" i="11"/>
  <c r="N32" i="10"/>
  <c r="K32" i="11"/>
  <c r="O32" i="10"/>
  <c r="L32" i="11"/>
  <c r="C33" i="10"/>
  <c r="M33" i="10"/>
  <c r="J33" i="11"/>
  <c r="N33" i="10"/>
  <c r="K33" i="11"/>
  <c r="O33" i="10"/>
  <c r="L33" i="11"/>
  <c r="C34" i="10"/>
  <c r="M34" i="10"/>
  <c r="J34" i="11"/>
  <c r="N34" i="10"/>
  <c r="K34" i="11"/>
  <c r="O34" i="10"/>
  <c r="L34" i="11"/>
  <c r="N39" i="10"/>
  <c r="N40" i="10"/>
  <c r="N41" i="10"/>
  <c r="C49" i="10"/>
  <c r="C56" i="10"/>
  <c r="P56" i="10"/>
  <c r="J10" i="64" s="1"/>
  <c r="Q56" i="10"/>
  <c r="K10" i="64"/>
  <c r="R56" i="10"/>
  <c r="L10" i="64"/>
  <c r="C57" i="10"/>
  <c r="P57" i="10"/>
  <c r="J11" i="64" s="1"/>
  <c r="Q57" i="10"/>
  <c r="K11" i="64" s="1"/>
  <c r="R57" i="10"/>
  <c r="L11" i="64"/>
  <c r="C58" i="10"/>
  <c r="P58" i="10"/>
  <c r="J12" i="64" s="1"/>
  <c r="Q58" i="10"/>
  <c r="K12" i="64"/>
  <c r="R58" i="10"/>
  <c r="L12" i="64"/>
  <c r="C59" i="10"/>
  <c r="P59" i="10"/>
  <c r="J13" i="64"/>
  <c r="Q59" i="10"/>
  <c r="K13" i="64" s="1"/>
  <c r="R59" i="10"/>
  <c r="L13" i="64" s="1"/>
  <c r="C60" i="10"/>
  <c r="P60" i="10"/>
  <c r="J14" i="64"/>
  <c r="Q60" i="10"/>
  <c r="K14" i="64"/>
  <c r="R60" i="10"/>
  <c r="L14" i="64" s="1"/>
  <c r="C61" i="10"/>
  <c r="P61" i="10"/>
  <c r="J15" i="64"/>
  <c r="Q61" i="10"/>
  <c r="K15" i="64" s="1"/>
  <c r="R61" i="10"/>
  <c r="L15" i="64"/>
  <c r="C62" i="10"/>
  <c r="P62" i="10"/>
  <c r="J16" i="64"/>
  <c r="Q62" i="10"/>
  <c r="K16" i="64"/>
  <c r="R62" i="10"/>
  <c r="L16" i="64"/>
  <c r="C63" i="10"/>
  <c r="P63" i="10"/>
  <c r="J17" i="64"/>
  <c r="Q63" i="10"/>
  <c r="K17" i="64"/>
  <c r="R63" i="10"/>
  <c r="L17" i="64"/>
  <c r="C64" i="10"/>
  <c r="P64" i="10"/>
  <c r="J18" i="64"/>
  <c r="Q64" i="10"/>
  <c r="K18" i="64"/>
  <c r="R64" i="10"/>
  <c r="L18" i="64"/>
  <c r="C65" i="10"/>
  <c r="P65" i="10"/>
  <c r="J19" i="64"/>
  <c r="Q65" i="10"/>
  <c r="K19" i="64"/>
  <c r="R65" i="10"/>
  <c r="L19" i="64"/>
  <c r="C66" i="10"/>
  <c r="P66" i="10"/>
  <c r="J20" i="64"/>
  <c r="Q66" i="10"/>
  <c r="K20" i="64"/>
  <c r="R66" i="10"/>
  <c r="L20" i="64"/>
  <c r="C67" i="10"/>
  <c r="P67" i="10"/>
  <c r="J21" i="64"/>
  <c r="Q67" i="10"/>
  <c r="K21" i="64"/>
  <c r="R67" i="10"/>
  <c r="L21" i="64"/>
  <c r="C68" i="10"/>
  <c r="P68" i="10"/>
  <c r="J22" i="64"/>
  <c r="Q68" i="10"/>
  <c r="K22" i="64"/>
  <c r="R68" i="10"/>
  <c r="L22" i="64"/>
  <c r="C69" i="10"/>
  <c r="P69" i="10"/>
  <c r="J23" i="64"/>
  <c r="Q69" i="10"/>
  <c r="K23" i="64"/>
  <c r="R69" i="10"/>
  <c r="L23" i="64"/>
  <c r="C70" i="10"/>
  <c r="P70" i="10"/>
  <c r="J24" i="64"/>
  <c r="Q70" i="10"/>
  <c r="K24" i="64"/>
  <c r="R70" i="10"/>
  <c r="L24" i="64"/>
  <c r="C71" i="10"/>
  <c r="P71" i="10"/>
  <c r="J25" i="64"/>
  <c r="Q71" i="10"/>
  <c r="K25" i="64"/>
  <c r="R71" i="10"/>
  <c r="L25" i="64"/>
  <c r="C72" i="10"/>
  <c r="P72" i="10"/>
  <c r="J26" i="64"/>
  <c r="Q72" i="10"/>
  <c r="K26" i="64"/>
  <c r="R72" i="10"/>
  <c r="L26" i="64"/>
  <c r="C73" i="10"/>
  <c r="P73" i="10"/>
  <c r="J27" i="64"/>
  <c r="Q73" i="10"/>
  <c r="K27" i="64"/>
  <c r="R73" i="10"/>
  <c r="L27" i="64"/>
  <c r="C74" i="10"/>
  <c r="P74" i="10"/>
  <c r="J28" i="64"/>
  <c r="Q74" i="10"/>
  <c r="K28" i="64"/>
  <c r="R74" i="10"/>
  <c r="L28" i="64"/>
  <c r="C75" i="10"/>
  <c r="P75" i="10"/>
  <c r="J29" i="64"/>
  <c r="Q75" i="10"/>
  <c r="K29" i="64"/>
  <c r="R75" i="10"/>
  <c r="L29" i="64"/>
  <c r="C76" i="10"/>
  <c r="P76" i="10"/>
  <c r="J30" i="64"/>
  <c r="Q76" i="10"/>
  <c r="K30" i="64"/>
  <c r="R76" i="10"/>
  <c r="L30" i="64"/>
  <c r="C77" i="10"/>
  <c r="P77" i="10"/>
  <c r="J31" i="64"/>
  <c r="Q77" i="10"/>
  <c r="K31" i="64"/>
  <c r="R77" i="10"/>
  <c r="L31" i="64"/>
  <c r="C78" i="10"/>
  <c r="P78" i="10"/>
  <c r="J32" i="64"/>
  <c r="Q78" i="10"/>
  <c r="K32" i="64"/>
  <c r="R78" i="10"/>
  <c r="L32" i="64"/>
  <c r="C79" i="10"/>
  <c r="P79" i="10"/>
  <c r="J33" i="64"/>
  <c r="Q79" i="10"/>
  <c r="K33" i="64"/>
  <c r="R79" i="10"/>
  <c r="L33" i="64"/>
  <c r="C80" i="10"/>
  <c r="P80" i="10"/>
  <c r="J34" i="64"/>
  <c r="Q80" i="10"/>
  <c r="K34" i="64"/>
  <c r="R80" i="10"/>
  <c r="L34" i="64"/>
  <c r="C81" i="10"/>
  <c r="P81" i="10"/>
  <c r="J35" i="64"/>
  <c r="Q81" i="10"/>
  <c r="K35" i="64"/>
  <c r="R81" i="10"/>
  <c r="L35" i="64" s="1"/>
  <c r="C82" i="10"/>
  <c r="P82" i="10"/>
  <c r="J36" i="64"/>
  <c r="Q82" i="10"/>
  <c r="K36" i="64" s="1"/>
  <c r="R82" i="10"/>
  <c r="L36" i="64" s="1"/>
  <c r="C83" i="10"/>
  <c r="P83" i="10"/>
  <c r="J37" i="64"/>
  <c r="Q83" i="10"/>
  <c r="K37" i="64"/>
  <c r="R83" i="10"/>
  <c r="L37" i="64" s="1"/>
  <c r="C84" i="10"/>
  <c r="P84" i="10"/>
  <c r="J38" i="64"/>
  <c r="Q84" i="10"/>
  <c r="K38" i="64" s="1"/>
  <c r="R84" i="10"/>
  <c r="L38" i="64"/>
  <c r="C85" i="10"/>
  <c r="P85" i="10"/>
  <c r="J39" i="64"/>
  <c r="Q85" i="10"/>
  <c r="K39" i="64"/>
  <c r="R85" i="10"/>
  <c r="L39" i="64"/>
  <c r="C86" i="10"/>
  <c r="P86" i="10"/>
  <c r="J40" i="64"/>
  <c r="Q86" i="10"/>
  <c r="K40" i="64"/>
  <c r="R86" i="10"/>
  <c r="L40" i="64"/>
  <c r="C87" i="10"/>
  <c r="P87" i="10"/>
  <c r="J41" i="64"/>
  <c r="Q87" i="10"/>
  <c r="K41" i="64"/>
  <c r="R87" i="10"/>
  <c r="L41" i="64"/>
  <c r="C88" i="10"/>
  <c r="P88" i="10"/>
  <c r="J42" i="64"/>
  <c r="Q88" i="10"/>
  <c r="K42" i="64"/>
  <c r="R88" i="10"/>
  <c r="L42" i="64"/>
  <c r="C89" i="10"/>
  <c r="P89" i="10"/>
  <c r="J43" i="64"/>
  <c r="Q89" i="10"/>
  <c r="K43" i="64"/>
  <c r="R89" i="10"/>
  <c r="L43" i="64"/>
  <c r="C90" i="10"/>
  <c r="P90" i="10"/>
  <c r="J44" i="64"/>
  <c r="Q90" i="10"/>
  <c r="K44" i="64"/>
  <c r="R90" i="10"/>
  <c r="L44" i="64"/>
  <c r="C91" i="10"/>
  <c r="P91" i="10"/>
  <c r="J45" i="64"/>
  <c r="Q91" i="10"/>
  <c r="K45" i="64"/>
  <c r="R91" i="10"/>
  <c r="L45" i="64"/>
  <c r="C92" i="10"/>
  <c r="P92" i="10"/>
  <c r="J46" i="64"/>
  <c r="Q92" i="10"/>
  <c r="K46" i="64"/>
  <c r="R92" i="10"/>
  <c r="L46" i="64"/>
  <c r="C93" i="10"/>
  <c r="P93" i="10"/>
  <c r="J47" i="64"/>
  <c r="Q93" i="10"/>
  <c r="K47" i="64"/>
  <c r="R93" i="10"/>
  <c r="L47" i="64"/>
  <c r="C94" i="10"/>
  <c r="P94" i="10"/>
  <c r="J48" i="64"/>
  <c r="Q94" i="10"/>
  <c r="K48" i="64"/>
  <c r="R94" i="10"/>
  <c r="L48" i="64"/>
  <c r="C95" i="10"/>
  <c r="P95" i="10"/>
  <c r="J49" i="64"/>
  <c r="Q95" i="10"/>
  <c r="K49" i="64"/>
  <c r="R95" i="10"/>
  <c r="L49" i="64"/>
  <c r="Q102" i="10"/>
  <c r="C108" i="10"/>
  <c r="C115" i="10"/>
  <c r="P115" i="10"/>
  <c r="J10" i="65" s="1"/>
  <c r="Q115" i="10"/>
  <c r="K10" i="65"/>
  <c r="R115" i="10"/>
  <c r="L10" i="65"/>
  <c r="C116" i="10"/>
  <c r="P116" i="10"/>
  <c r="J11" i="65" s="1"/>
  <c r="Q116" i="10"/>
  <c r="K11" i="65"/>
  <c r="R116" i="10"/>
  <c r="L11" i="65"/>
  <c r="C117" i="10"/>
  <c r="P117" i="10"/>
  <c r="J12" i="65" s="1"/>
  <c r="Q117" i="10"/>
  <c r="K12" i="65"/>
  <c r="R117" i="10"/>
  <c r="L12" i="65"/>
  <c r="C118" i="10"/>
  <c r="P118" i="10"/>
  <c r="J13" i="65"/>
  <c r="Q118" i="10"/>
  <c r="K13" i="65" s="1"/>
  <c r="R118" i="10"/>
  <c r="L13" i="65"/>
  <c r="C119" i="10"/>
  <c r="P119" i="10"/>
  <c r="J14" i="65"/>
  <c r="Q119" i="10"/>
  <c r="K14" i="65"/>
  <c r="R119" i="10"/>
  <c r="L14" i="65"/>
  <c r="C120" i="10"/>
  <c r="P120" i="10"/>
  <c r="J15" i="65"/>
  <c r="Q120" i="10"/>
  <c r="K15" i="65" s="1"/>
  <c r="R120" i="10"/>
  <c r="L15" i="65"/>
  <c r="C121" i="10"/>
  <c r="P121" i="10"/>
  <c r="J16" i="65"/>
  <c r="Q121" i="10"/>
  <c r="K16" i="65"/>
  <c r="R121" i="10"/>
  <c r="L16" i="65"/>
  <c r="C122" i="10"/>
  <c r="P122" i="10"/>
  <c r="J17" i="65"/>
  <c r="Q122" i="10"/>
  <c r="K17" i="65"/>
  <c r="R122" i="10"/>
  <c r="L17" i="65"/>
  <c r="C123" i="10"/>
  <c r="P123" i="10"/>
  <c r="J18" i="65"/>
  <c r="Q123" i="10"/>
  <c r="K18" i="65"/>
  <c r="R123" i="10"/>
  <c r="L18" i="65"/>
  <c r="C124" i="10"/>
  <c r="P124" i="10"/>
  <c r="J19" i="65"/>
  <c r="Q124" i="10"/>
  <c r="K19" i="65"/>
  <c r="R124" i="10"/>
  <c r="L19" i="65"/>
  <c r="C125" i="10"/>
  <c r="P125" i="10"/>
  <c r="J20" i="65"/>
  <c r="Q125" i="10"/>
  <c r="K20" i="65"/>
  <c r="R125" i="10"/>
  <c r="L20" i="65"/>
  <c r="C126" i="10"/>
  <c r="P126" i="10"/>
  <c r="J21" i="65"/>
  <c r="Q126" i="10"/>
  <c r="K21" i="65"/>
  <c r="R126" i="10"/>
  <c r="L21" i="65"/>
  <c r="C127" i="10"/>
  <c r="P127" i="10"/>
  <c r="J22" i="65"/>
  <c r="Q127" i="10"/>
  <c r="K22" i="65"/>
  <c r="R127" i="10"/>
  <c r="L22" i="65"/>
  <c r="C128" i="10"/>
  <c r="P128" i="10"/>
  <c r="J23" i="65"/>
  <c r="Q128" i="10"/>
  <c r="K23" i="65"/>
  <c r="R128" i="10"/>
  <c r="L23" i="65"/>
  <c r="C129" i="10"/>
  <c r="P129" i="10"/>
  <c r="J24" i="65"/>
  <c r="Q129" i="10"/>
  <c r="K24" i="65"/>
  <c r="R129" i="10"/>
  <c r="L24" i="65"/>
  <c r="C130" i="10"/>
  <c r="P130" i="10"/>
  <c r="J25" i="65"/>
  <c r="Q130" i="10"/>
  <c r="K25" i="65"/>
  <c r="R130" i="10"/>
  <c r="L25" i="65"/>
  <c r="C131" i="10"/>
  <c r="P131" i="10"/>
  <c r="J26" i="65"/>
  <c r="Q131" i="10"/>
  <c r="K26" i="65"/>
  <c r="R131" i="10"/>
  <c r="L26" i="65"/>
  <c r="C132" i="10"/>
  <c r="P132" i="10"/>
  <c r="J27" i="65"/>
  <c r="Q132" i="10"/>
  <c r="K27" i="65"/>
  <c r="R132" i="10"/>
  <c r="L27" i="65"/>
  <c r="C133" i="10"/>
  <c r="P133" i="10"/>
  <c r="J28" i="65"/>
  <c r="Q133" i="10"/>
  <c r="K28" i="65"/>
  <c r="R133" i="10"/>
  <c r="L28" i="65"/>
  <c r="C134" i="10"/>
  <c r="P134" i="10"/>
  <c r="J29" i="65"/>
  <c r="Q134" i="10"/>
  <c r="K29" i="65"/>
  <c r="R134" i="10"/>
  <c r="L29" i="65"/>
  <c r="C135" i="10"/>
  <c r="P135" i="10"/>
  <c r="J30" i="65"/>
  <c r="Q135" i="10"/>
  <c r="K30" i="65"/>
  <c r="R135" i="10"/>
  <c r="L30" i="65"/>
  <c r="C136" i="10"/>
  <c r="P136" i="10"/>
  <c r="J31" i="65"/>
  <c r="Q136" i="10"/>
  <c r="K31" i="65"/>
  <c r="R136" i="10"/>
  <c r="L31" i="65"/>
  <c r="C137" i="10"/>
  <c r="P137" i="10"/>
  <c r="J32" i="65"/>
  <c r="Q137" i="10"/>
  <c r="K32" i="65"/>
  <c r="R137" i="10"/>
  <c r="L32" i="65"/>
  <c r="C138" i="10"/>
  <c r="P138" i="10"/>
  <c r="J33" i="65"/>
  <c r="Q138" i="10"/>
  <c r="K33" i="65"/>
  <c r="R138" i="10"/>
  <c r="L33" i="65"/>
  <c r="C139" i="10"/>
  <c r="P139" i="10"/>
  <c r="J34" i="65"/>
  <c r="Q139" i="10"/>
  <c r="K34" i="65"/>
  <c r="R139" i="10"/>
  <c r="L34" i="65"/>
  <c r="C140" i="10"/>
  <c r="P140" i="10"/>
  <c r="J35" i="65"/>
  <c r="Q140" i="10"/>
  <c r="K35" i="65" s="1"/>
  <c r="R140" i="10"/>
  <c r="L35" i="65"/>
  <c r="C141" i="10"/>
  <c r="P141" i="10"/>
  <c r="J36" i="65"/>
  <c r="Q141" i="10"/>
  <c r="K36" i="65"/>
  <c r="R141" i="10"/>
  <c r="L36" i="65" s="1"/>
  <c r="C142" i="10"/>
  <c r="P142" i="10"/>
  <c r="J37" i="65"/>
  <c r="Q142" i="10"/>
  <c r="K37" i="65"/>
  <c r="R142" i="10"/>
  <c r="L37" i="65" s="1"/>
  <c r="C143" i="10"/>
  <c r="P143" i="10"/>
  <c r="J38" i="65"/>
  <c r="Q143" i="10"/>
  <c r="K38" i="65" s="1"/>
  <c r="R143" i="10"/>
  <c r="L38" i="65"/>
  <c r="C144" i="10"/>
  <c r="P144" i="10"/>
  <c r="J39" i="65"/>
  <c r="Q144" i="10"/>
  <c r="K39" i="65"/>
  <c r="R144" i="10"/>
  <c r="L39" i="65"/>
  <c r="C145" i="10"/>
  <c r="P145" i="10"/>
  <c r="J40" i="65"/>
  <c r="Q145" i="10"/>
  <c r="K40" i="65"/>
  <c r="R145" i="10"/>
  <c r="L40" i="65"/>
  <c r="C146" i="10"/>
  <c r="P146" i="10"/>
  <c r="J41" i="65"/>
  <c r="Q146" i="10"/>
  <c r="K41" i="65"/>
  <c r="R146" i="10"/>
  <c r="L41" i="65"/>
  <c r="C147" i="10"/>
  <c r="P147" i="10"/>
  <c r="J42" i="65"/>
  <c r="Q147" i="10"/>
  <c r="K42" i="65"/>
  <c r="R147" i="10"/>
  <c r="L42" i="65"/>
  <c r="C148" i="10"/>
  <c r="P148" i="10"/>
  <c r="J43" i="65"/>
  <c r="Q148" i="10"/>
  <c r="K43" i="65"/>
  <c r="R148" i="10"/>
  <c r="L43" i="65"/>
  <c r="C149" i="10"/>
  <c r="P149" i="10"/>
  <c r="J44" i="65"/>
  <c r="Q149" i="10"/>
  <c r="K44" i="65"/>
  <c r="R149" i="10"/>
  <c r="L44" i="65"/>
  <c r="C150" i="10"/>
  <c r="P150" i="10"/>
  <c r="J45" i="65"/>
  <c r="Q150" i="10"/>
  <c r="K45" i="65"/>
  <c r="R150" i="10"/>
  <c r="L45" i="65"/>
  <c r="C151" i="10"/>
  <c r="P151" i="10"/>
  <c r="J46" i="65"/>
  <c r="Q151" i="10"/>
  <c r="K46" i="65"/>
  <c r="R151" i="10"/>
  <c r="L46" i="65"/>
  <c r="C152" i="10"/>
  <c r="P152" i="10"/>
  <c r="J47" i="65"/>
  <c r="Q152" i="10"/>
  <c r="K47" i="65"/>
  <c r="R152" i="10"/>
  <c r="L47" i="65"/>
  <c r="C153" i="10"/>
  <c r="P153" i="10"/>
  <c r="J48" i="65"/>
  <c r="Q153" i="10"/>
  <c r="K48" i="65"/>
  <c r="R153" i="10"/>
  <c r="L48" i="65"/>
  <c r="C154" i="10"/>
  <c r="P154" i="10"/>
  <c r="J49" i="65"/>
  <c r="Q154" i="10"/>
  <c r="K49" i="65"/>
  <c r="R154" i="10"/>
  <c r="L49" i="65"/>
  <c r="C155" i="10"/>
  <c r="P155" i="10"/>
  <c r="J50" i="65"/>
  <c r="Q155" i="10"/>
  <c r="K50" i="65"/>
  <c r="R155" i="10"/>
  <c r="L50" i="65" s="1"/>
  <c r="C156" i="10"/>
  <c r="P156" i="10"/>
  <c r="J51" i="65" s="1"/>
  <c r="Q156" i="10"/>
  <c r="K51" i="65"/>
  <c r="R156" i="10"/>
  <c r="L51" i="65"/>
  <c r="C157" i="10"/>
  <c r="P157" i="10"/>
  <c r="J52" i="65"/>
  <c r="Q157" i="10"/>
  <c r="K52" i="65" s="1"/>
  <c r="R157" i="10"/>
  <c r="L52" i="65"/>
  <c r="C158" i="10"/>
  <c r="P158" i="10"/>
  <c r="J53" i="65"/>
  <c r="Q158" i="10"/>
  <c r="K53" i="65"/>
  <c r="R158" i="10"/>
  <c r="L53" i="65" s="1"/>
  <c r="C159" i="10"/>
  <c r="P159" i="10"/>
  <c r="J54" i="65"/>
  <c r="Q159" i="10"/>
  <c r="K54" i="65"/>
  <c r="R159" i="10"/>
  <c r="L54" i="65"/>
  <c r="Q165" i="10"/>
  <c r="C3" i="17"/>
  <c r="C10" i="17"/>
  <c r="Y10" i="17"/>
  <c r="G10" i="11" s="1"/>
  <c r="Z10" i="17"/>
  <c r="H10" i="11" s="1"/>
  <c r="AA10" i="17"/>
  <c r="I10" i="11" s="1"/>
  <c r="C11" i="17"/>
  <c r="Y11" i="17"/>
  <c r="G11" i="11"/>
  <c r="Z11" i="17"/>
  <c r="H11" i="11"/>
  <c r="AA11" i="17"/>
  <c r="I11" i="11"/>
  <c r="C12" i="17"/>
  <c r="Y12" i="17"/>
  <c r="G12" i="11" s="1"/>
  <c r="Z12" i="17"/>
  <c r="H12" i="11" s="1"/>
  <c r="AA12" i="17"/>
  <c r="I12" i="11" s="1"/>
  <c r="C13" i="17"/>
  <c r="Y13" i="17"/>
  <c r="G13" i="11"/>
  <c r="Z13" i="17"/>
  <c r="H13" i="11"/>
  <c r="AA13" i="17"/>
  <c r="I13" i="11"/>
  <c r="C14" i="17"/>
  <c r="Y14" i="17"/>
  <c r="G14" i="11" s="1"/>
  <c r="Z14" i="17"/>
  <c r="H14" i="11" s="1"/>
  <c r="AA14" i="17"/>
  <c r="I14" i="11" s="1"/>
  <c r="C15" i="17"/>
  <c r="Y15" i="17"/>
  <c r="G15" i="11"/>
  <c r="Z15" i="17"/>
  <c r="H15" i="11"/>
  <c r="AA15" i="17"/>
  <c r="I15" i="11"/>
  <c r="C16" i="17"/>
  <c r="Y16" i="17"/>
  <c r="G16" i="11" s="1"/>
  <c r="Z16" i="17"/>
  <c r="H16" i="11" s="1"/>
  <c r="AA16" i="17"/>
  <c r="I16" i="11" s="1"/>
  <c r="C17" i="17"/>
  <c r="Y17" i="17"/>
  <c r="G17" i="11"/>
  <c r="Z17" i="17"/>
  <c r="H17" i="11"/>
  <c r="AA17" i="17"/>
  <c r="I17" i="11"/>
  <c r="C18" i="17"/>
  <c r="Y18" i="17"/>
  <c r="G18" i="11"/>
  <c r="Z18" i="17"/>
  <c r="H18" i="11"/>
  <c r="AA18" i="17"/>
  <c r="I18" i="11"/>
  <c r="C19" i="17"/>
  <c r="Y19" i="17"/>
  <c r="G19" i="11"/>
  <c r="Z19" i="17"/>
  <c r="H19" i="11"/>
  <c r="AA19" i="17"/>
  <c r="I19" i="11"/>
  <c r="C20" i="17"/>
  <c r="Y20" i="17"/>
  <c r="G20" i="11"/>
  <c r="Z20" i="17"/>
  <c r="H20" i="11"/>
  <c r="AA20" i="17"/>
  <c r="I20" i="11"/>
  <c r="C21" i="17"/>
  <c r="Y21" i="17"/>
  <c r="G21" i="11"/>
  <c r="Z21" i="17"/>
  <c r="H21" i="11"/>
  <c r="AA21" i="17"/>
  <c r="I21" i="11"/>
  <c r="C22" i="17"/>
  <c r="Y22" i="17"/>
  <c r="G22" i="11"/>
  <c r="Z22" i="17"/>
  <c r="H22" i="11"/>
  <c r="AA22" i="17"/>
  <c r="I22" i="11"/>
  <c r="C23" i="17"/>
  <c r="Y23" i="17"/>
  <c r="G23" i="11"/>
  <c r="Z23" i="17"/>
  <c r="H23" i="11"/>
  <c r="AA23" i="17"/>
  <c r="I23" i="11"/>
  <c r="C24" i="17"/>
  <c r="Y24" i="17"/>
  <c r="G24" i="11"/>
  <c r="Z24" i="17"/>
  <c r="H24" i="11"/>
  <c r="AA24" i="17"/>
  <c r="I24" i="11"/>
  <c r="C25" i="17"/>
  <c r="Y25" i="17"/>
  <c r="G25" i="11"/>
  <c r="Z25" i="17"/>
  <c r="H25" i="11"/>
  <c r="AA25" i="17"/>
  <c r="I25" i="11"/>
  <c r="C26" i="17"/>
  <c r="Y26" i="17"/>
  <c r="G26" i="11"/>
  <c r="Z26" i="17"/>
  <c r="H26" i="11"/>
  <c r="AA26" i="17"/>
  <c r="I26" i="11"/>
  <c r="C27" i="17"/>
  <c r="Y27" i="17"/>
  <c r="G27" i="11"/>
  <c r="Z27" i="17"/>
  <c r="H27" i="11"/>
  <c r="AA27" i="17"/>
  <c r="I27" i="11"/>
  <c r="C28" i="17"/>
  <c r="Y28" i="17"/>
  <c r="G28" i="11"/>
  <c r="Z28" i="17"/>
  <c r="H28" i="11"/>
  <c r="AA28" i="17"/>
  <c r="I28" i="11"/>
  <c r="C29" i="17"/>
  <c r="Y29" i="17"/>
  <c r="G29" i="11"/>
  <c r="Z29" i="17"/>
  <c r="H29" i="11"/>
  <c r="AA29" i="17"/>
  <c r="I29" i="11"/>
  <c r="C30" i="17"/>
  <c r="Y30" i="17"/>
  <c r="G30" i="11"/>
  <c r="Z30" i="17"/>
  <c r="H30" i="11"/>
  <c r="AA30" i="17"/>
  <c r="I30" i="11"/>
  <c r="C31" i="17"/>
  <c r="Y31" i="17"/>
  <c r="G31" i="11"/>
  <c r="Z31" i="17"/>
  <c r="H31" i="11"/>
  <c r="AA31" i="17"/>
  <c r="I31" i="11"/>
  <c r="C32" i="17"/>
  <c r="Y32" i="17"/>
  <c r="G32" i="11"/>
  <c r="Z32" i="17"/>
  <c r="H32" i="11"/>
  <c r="AA32" i="17"/>
  <c r="I32" i="11"/>
  <c r="C33" i="17"/>
  <c r="Y33" i="17"/>
  <c r="G33" i="11"/>
  <c r="Z33" i="17"/>
  <c r="H33" i="11"/>
  <c r="AA33" i="17"/>
  <c r="I33" i="11"/>
  <c r="C34" i="17"/>
  <c r="Y34" i="17"/>
  <c r="G34" i="11"/>
  <c r="Z34" i="17"/>
  <c r="H34" i="11"/>
  <c r="AA34" i="17"/>
  <c r="I34" i="11"/>
  <c r="Z39" i="17"/>
  <c r="Z40" i="17"/>
  <c r="Z41" i="17"/>
  <c r="C49" i="17"/>
  <c r="C56" i="17"/>
  <c r="AB56" i="17"/>
  <c r="G10" i="64" s="1"/>
  <c r="AC56" i="17"/>
  <c r="H10" i="64"/>
  <c r="AD56" i="17"/>
  <c r="I10" i="64"/>
  <c r="C57" i="17"/>
  <c r="AB57" i="17"/>
  <c r="G11" i="64" s="1"/>
  <c r="AC57" i="17"/>
  <c r="H11" i="64"/>
  <c r="AD57" i="17"/>
  <c r="I11" i="64"/>
  <c r="C58" i="17"/>
  <c r="AB58" i="17"/>
  <c r="G12" i="64" s="1"/>
  <c r="AC58" i="17"/>
  <c r="H12" i="64" s="1"/>
  <c r="AD58" i="17"/>
  <c r="I12" i="64"/>
  <c r="C59" i="17"/>
  <c r="AB59" i="17"/>
  <c r="G13" i="64"/>
  <c r="AC59" i="17"/>
  <c r="H13" i="64" s="1"/>
  <c r="AD59" i="17"/>
  <c r="I13" i="64" s="1"/>
  <c r="C60" i="17"/>
  <c r="AB60" i="17"/>
  <c r="G14" i="64"/>
  <c r="AC60" i="17"/>
  <c r="H14" i="64" s="1"/>
  <c r="AD60" i="17"/>
  <c r="I14" i="64" s="1"/>
  <c r="C61" i="17"/>
  <c r="AB61" i="17"/>
  <c r="G15" i="64"/>
  <c r="AC61" i="17"/>
  <c r="H15" i="64" s="1"/>
  <c r="AD61" i="17"/>
  <c r="I15" i="64"/>
  <c r="C62" i="17"/>
  <c r="AB62" i="17"/>
  <c r="G16" i="64"/>
  <c r="AC62" i="17"/>
  <c r="H16" i="64"/>
  <c r="AD62" i="17"/>
  <c r="I16" i="64"/>
  <c r="C63" i="17"/>
  <c r="AB63" i="17"/>
  <c r="G17" i="64"/>
  <c r="AC63" i="17"/>
  <c r="H17" i="64"/>
  <c r="AD63" i="17"/>
  <c r="I17" i="64"/>
  <c r="C64" i="17"/>
  <c r="AB64" i="17"/>
  <c r="G18" i="64"/>
  <c r="AC64" i="17"/>
  <c r="H18" i="64"/>
  <c r="AD64" i="17"/>
  <c r="I18" i="64"/>
  <c r="C65" i="17"/>
  <c r="AB65" i="17"/>
  <c r="G19" i="64"/>
  <c r="AC65" i="17"/>
  <c r="H19" i="64"/>
  <c r="AD65" i="17"/>
  <c r="I19" i="64"/>
  <c r="C66" i="17"/>
  <c r="AB66" i="17"/>
  <c r="G20" i="64"/>
  <c r="AC66" i="17"/>
  <c r="H20" i="64"/>
  <c r="AD66" i="17"/>
  <c r="I20" i="64"/>
  <c r="C67" i="17"/>
  <c r="AB67" i="17"/>
  <c r="G21" i="64"/>
  <c r="AC67" i="17"/>
  <c r="H21" i="64"/>
  <c r="AD67" i="17"/>
  <c r="I21" i="64"/>
  <c r="C68" i="17"/>
  <c r="AB68" i="17"/>
  <c r="G22" i="64"/>
  <c r="AC68" i="17"/>
  <c r="H22" i="64"/>
  <c r="AD68" i="17"/>
  <c r="I22" i="64"/>
  <c r="C69" i="17"/>
  <c r="AB69" i="17"/>
  <c r="G23" i="64"/>
  <c r="AC69" i="17"/>
  <c r="H23" i="64"/>
  <c r="AD69" i="17"/>
  <c r="I23" i="64"/>
  <c r="C70" i="17"/>
  <c r="AB70" i="17"/>
  <c r="G24" i="64"/>
  <c r="AC70" i="17"/>
  <c r="H24" i="64"/>
  <c r="AD70" i="17"/>
  <c r="I24" i="64"/>
  <c r="C71" i="17"/>
  <c r="AB71" i="17"/>
  <c r="G25" i="64"/>
  <c r="AC71" i="17"/>
  <c r="H25" i="64"/>
  <c r="AD71" i="17"/>
  <c r="I25" i="64"/>
  <c r="C72" i="17"/>
  <c r="AB72" i="17"/>
  <c r="G26" i="64"/>
  <c r="AC72" i="17"/>
  <c r="H26" i="64"/>
  <c r="AD72" i="17"/>
  <c r="I26" i="64"/>
  <c r="C73" i="17"/>
  <c r="AB73" i="17"/>
  <c r="G27" i="64"/>
  <c r="AC73" i="17"/>
  <c r="H27" i="64"/>
  <c r="AD73" i="17"/>
  <c r="I27" i="64"/>
  <c r="C74" i="17"/>
  <c r="AB74" i="17"/>
  <c r="G28" i="64"/>
  <c r="AC74" i="17"/>
  <c r="H28" i="64"/>
  <c r="AD74" i="17"/>
  <c r="I28" i="64"/>
  <c r="C75" i="17"/>
  <c r="AB75" i="17"/>
  <c r="G29" i="64"/>
  <c r="AC75" i="17"/>
  <c r="H29" i="64"/>
  <c r="AD75" i="17"/>
  <c r="I29" i="64"/>
  <c r="C76" i="17"/>
  <c r="AB76" i="17"/>
  <c r="G30" i="64"/>
  <c r="AC76" i="17"/>
  <c r="H30" i="64"/>
  <c r="AD76" i="17"/>
  <c r="I30" i="64"/>
  <c r="C77" i="17"/>
  <c r="AB77" i="17"/>
  <c r="G31" i="64"/>
  <c r="AC77" i="17"/>
  <c r="H31" i="64"/>
  <c r="AD77" i="17"/>
  <c r="I31" i="64"/>
  <c r="C78" i="17"/>
  <c r="AB78" i="17"/>
  <c r="G32" i="64"/>
  <c r="AC78" i="17"/>
  <c r="H32" i="64"/>
  <c r="AD78" i="17"/>
  <c r="I32" i="64"/>
  <c r="C79" i="17"/>
  <c r="AB79" i="17"/>
  <c r="G33" i="64"/>
  <c r="AC79" i="17"/>
  <c r="H33" i="64"/>
  <c r="AD79" i="17"/>
  <c r="I33" i="64"/>
  <c r="C80" i="17"/>
  <c r="AB80" i="17"/>
  <c r="G34" i="64"/>
  <c r="AC80" i="17"/>
  <c r="H34" i="64"/>
  <c r="AD80" i="17"/>
  <c r="I34" i="64"/>
  <c r="C81" i="17"/>
  <c r="AB81" i="17"/>
  <c r="G35" i="64"/>
  <c r="AC81" i="17"/>
  <c r="H35" i="64"/>
  <c r="AD81" i="17"/>
  <c r="I35" i="64" s="1"/>
  <c r="C82" i="17"/>
  <c r="AB82" i="17"/>
  <c r="G36" i="64"/>
  <c r="AC82" i="17"/>
  <c r="H36" i="64" s="1"/>
  <c r="AD82" i="17"/>
  <c r="I36" i="64" s="1"/>
  <c r="C83" i="17"/>
  <c r="AB83" i="17"/>
  <c r="G37" i="64"/>
  <c r="AC83" i="17"/>
  <c r="H37" i="64" s="1"/>
  <c r="AD83" i="17"/>
  <c r="I37" i="64" s="1"/>
  <c r="C84" i="17"/>
  <c r="AB84" i="17"/>
  <c r="G38" i="64"/>
  <c r="AC84" i="17"/>
  <c r="H38" i="64" s="1"/>
  <c r="AD84" i="17"/>
  <c r="I38" i="64"/>
  <c r="C85" i="17"/>
  <c r="AB85" i="17"/>
  <c r="G39" i="64"/>
  <c r="AC85" i="17"/>
  <c r="H39" i="64"/>
  <c r="AD85" i="17"/>
  <c r="I39" i="64"/>
  <c r="C86" i="17"/>
  <c r="AB86" i="17"/>
  <c r="G40" i="64"/>
  <c r="AC86" i="17"/>
  <c r="H40" i="64"/>
  <c r="AD86" i="17"/>
  <c r="I40" i="64"/>
  <c r="C87" i="17"/>
  <c r="AB87" i="17"/>
  <c r="G41" i="64"/>
  <c r="AC87" i="17"/>
  <c r="H41" i="64"/>
  <c r="AD87" i="17"/>
  <c r="I41" i="64"/>
  <c r="C88" i="17"/>
  <c r="AB88" i="17"/>
  <c r="G42" i="64"/>
  <c r="AC88" i="17"/>
  <c r="H42" i="64"/>
  <c r="AD88" i="17"/>
  <c r="I42" i="64"/>
  <c r="C89" i="17"/>
  <c r="AB89" i="17"/>
  <c r="G43" i="64"/>
  <c r="AC89" i="17"/>
  <c r="H43" i="64"/>
  <c r="AD89" i="17"/>
  <c r="I43" i="64"/>
  <c r="C90" i="17"/>
  <c r="AB90" i="17"/>
  <c r="G44" i="64"/>
  <c r="AC90" i="17"/>
  <c r="H44" i="64"/>
  <c r="AD90" i="17"/>
  <c r="I44" i="64"/>
  <c r="C91" i="17"/>
  <c r="AB91" i="17"/>
  <c r="G45" i="64"/>
  <c r="AC91" i="17"/>
  <c r="H45" i="64"/>
  <c r="AD91" i="17"/>
  <c r="I45" i="64"/>
  <c r="C92" i="17"/>
  <c r="AB92" i="17"/>
  <c r="G46" i="64"/>
  <c r="AC92" i="17"/>
  <c r="H46" i="64"/>
  <c r="AD92" i="17"/>
  <c r="I46" i="64"/>
  <c r="C93" i="17"/>
  <c r="AB93" i="17"/>
  <c r="G47" i="64"/>
  <c r="AC93" i="17"/>
  <c r="H47" i="64"/>
  <c r="AD93" i="17"/>
  <c r="I47" i="64"/>
  <c r="C94" i="17"/>
  <c r="AB94" i="17"/>
  <c r="G48" i="64"/>
  <c r="AC94" i="17"/>
  <c r="H48" i="64"/>
  <c r="AD94" i="17"/>
  <c r="I48" i="64"/>
  <c r="C95" i="17"/>
  <c r="AB95" i="17"/>
  <c r="G49" i="64"/>
  <c r="AC95" i="17"/>
  <c r="H49" i="64"/>
  <c r="AD95" i="17"/>
  <c r="I49" i="64"/>
  <c r="C108" i="17"/>
  <c r="C115" i="17"/>
  <c r="AB115" i="17"/>
  <c r="G10" i="65" s="1"/>
  <c r="AC115" i="17"/>
  <c r="H10" i="65"/>
  <c r="AD115" i="17"/>
  <c r="I10" i="65"/>
  <c r="C116" i="17"/>
  <c r="AB116" i="17"/>
  <c r="G11" i="65" s="1"/>
  <c r="AC116" i="17"/>
  <c r="H11" i="65"/>
  <c r="AD116" i="17"/>
  <c r="I11" i="65"/>
  <c r="C117" i="17"/>
  <c r="AB117" i="17"/>
  <c r="G12" i="65" s="1"/>
  <c r="AC117" i="17"/>
  <c r="H12" i="65"/>
  <c r="AD117" i="17"/>
  <c r="I12" i="65"/>
  <c r="C118" i="17"/>
  <c r="AB118" i="17"/>
  <c r="G13" i="65" s="1"/>
  <c r="AC118" i="17"/>
  <c r="H13" i="65" s="1"/>
  <c r="AD118" i="17"/>
  <c r="I13" i="65" s="1"/>
  <c r="C119" i="17"/>
  <c r="AB119" i="17"/>
  <c r="G14" i="65"/>
  <c r="AC119" i="17"/>
  <c r="H14" i="65"/>
  <c r="AD119" i="17"/>
  <c r="I14" i="65"/>
  <c r="C120" i="17"/>
  <c r="AB120" i="17"/>
  <c r="G15" i="65" s="1"/>
  <c r="AC120" i="17"/>
  <c r="H15" i="65" s="1"/>
  <c r="AD120" i="17"/>
  <c r="I15" i="65"/>
  <c r="C121" i="17"/>
  <c r="AB121" i="17"/>
  <c r="G16" i="65"/>
  <c r="AC121" i="17"/>
  <c r="H16" i="65"/>
  <c r="AD121" i="17"/>
  <c r="I16" i="65"/>
  <c r="C122" i="17"/>
  <c r="AB122" i="17"/>
  <c r="G17" i="65"/>
  <c r="AC122" i="17"/>
  <c r="H17" i="65"/>
  <c r="AD122" i="17"/>
  <c r="I17" i="65"/>
  <c r="C123" i="17"/>
  <c r="AB123" i="17"/>
  <c r="G18" i="65"/>
  <c r="AC123" i="17"/>
  <c r="H18" i="65"/>
  <c r="AD123" i="17"/>
  <c r="I18" i="65"/>
  <c r="C124" i="17"/>
  <c r="AB124" i="17"/>
  <c r="G19" i="65"/>
  <c r="AC124" i="17"/>
  <c r="H19" i="65"/>
  <c r="AD124" i="17"/>
  <c r="I19" i="65"/>
  <c r="C125" i="17"/>
  <c r="AB125" i="17"/>
  <c r="G20" i="65"/>
  <c r="AC125" i="17"/>
  <c r="H20" i="65"/>
  <c r="AD125" i="17"/>
  <c r="I20" i="65"/>
  <c r="C126" i="17"/>
  <c r="AB126" i="17"/>
  <c r="G21" i="65"/>
  <c r="AC126" i="17"/>
  <c r="H21" i="65"/>
  <c r="AD126" i="17"/>
  <c r="I21" i="65"/>
  <c r="C127" i="17"/>
  <c r="AB127" i="17"/>
  <c r="G22" i="65"/>
  <c r="AC127" i="17"/>
  <c r="H22" i="65"/>
  <c r="AD127" i="17"/>
  <c r="I22" i="65"/>
  <c r="C128" i="17"/>
  <c r="AB128" i="17"/>
  <c r="G23" i="65"/>
  <c r="AC128" i="17"/>
  <c r="H23" i="65"/>
  <c r="AD128" i="17"/>
  <c r="I23" i="65"/>
  <c r="C129" i="17"/>
  <c r="AB129" i="17"/>
  <c r="G24" i="65"/>
  <c r="AC129" i="17"/>
  <c r="H24" i="65"/>
  <c r="AD129" i="17"/>
  <c r="I24" i="65"/>
  <c r="C130" i="17"/>
  <c r="AB130" i="17"/>
  <c r="G25" i="65"/>
  <c r="AC130" i="17"/>
  <c r="H25" i="65"/>
  <c r="AD130" i="17"/>
  <c r="I25" i="65"/>
  <c r="C131" i="17"/>
  <c r="AB131" i="17"/>
  <c r="G26" i="65"/>
  <c r="AC131" i="17"/>
  <c r="H26" i="65"/>
  <c r="AD131" i="17"/>
  <c r="I26" i="65"/>
  <c r="C132" i="17"/>
  <c r="AB132" i="17"/>
  <c r="G27" i="65"/>
  <c r="AC132" i="17"/>
  <c r="H27" i="65"/>
  <c r="AD132" i="17"/>
  <c r="I27" i="65"/>
  <c r="C133" i="17"/>
  <c r="AB133" i="17"/>
  <c r="G28" i="65"/>
  <c r="AC133" i="17"/>
  <c r="H28" i="65"/>
  <c r="AD133" i="17"/>
  <c r="I28" i="65"/>
  <c r="C134" i="17"/>
  <c r="AB134" i="17"/>
  <c r="G29" i="65"/>
  <c r="AC134" i="17"/>
  <c r="H29" i="65"/>
  <c r="AD134" i="17"/>
  <c r="I29" i="65"/>
  <c r="C135" i="17"/>
  <c r="AB135" i="17"/>
  <c r="G30" i="65"/>
  <c r="AC135" i="17"/>
  <c r="H30" i="65"/>
  <c r="AD135" i="17"/>
  <c r="I30" i="65"/>
  <c r="C136" i="17"/>
  <c r="AB136" i="17"/>
  <c r="G31" i="65"/>
  <c r="AC136" i="17"/>
  <c r="H31" i="65"/>
  <c r="AD136" i="17"/>
  <c r="I31" i="65"/>
  <c r="C137" i="17"/>
  <c r="AB137" i="17"/>
  <c r="G32" i="65"/>
  <c r="AC137" i="17"/>
  <c r="H32" i="65"/>
  <c r="AD137" i="17"/>
  <c r="I32" i="65"/>
  <c r="C138" i="17"/>
  <c r="AB138" i="17"/>
  <c r="G33" i="65"/>
  <c r="AC138" i="17"/>
  <c r="H33" i="65"/>
  <c r="AD138" i="17"/>
  <c r="I33" i="65"/>
  <c r="C139" i="17"/>
  <c r="AB139" i="17"/>
  <c r="G34" i="65"/>
  <c r="AC139" i="17"/>
  <c r="H34" i="65"/>
  <c r="AD139" i="17"/>
  <c r="I34" i="65"/>
  <c r="C140" i="17"/>
  <c r="AB140" i="17"/>
  <c r="G35" i="65"/>
  <c r="AC140" i="17"/>
  <c r="H35" i="65" s="1"/>
  <c r="AD140" i="17"/>
  <c r="I35" i="65" s="1"/>
  <c r="C141" i="17"/>
  <c r="AB141" i="17"/>
  <c r="G36" i="65"/>
  <c r="AC141" i="17"/>
  <c r="H36" i="65" s="1"/>
  <c r="AD141" i="17"/>
  <c r="I36" i="65" s="1"/>
  <c r="C142" i="17"/>
  <c r="AB142" i="17"/>
  <c r="G37" i="65"/>
  <c r="AC142" i="17"/>
  <c r="H37" i="65" s="1"/>
  <c r="AD142" i="17"/>
  <c r="I37" i="65" s="1"/>
  <c r="C143" i="17"/>
  <c r="AB143" i="17"/>
  <c r="G38" i="65" s="1"/>
  <c r="AC143" i="17"/>
  <c r="H38" i="65" s="1"/>
  <c r="AD143" i="17"/>
  <c r="I38" i="65" s="1"/>
  <c r="U38" i="65" s="1"/>
  <c r="C144" i="17"/>
  <c r="AB144" i="17"/>
  <c r="G39" i="65"/>
  <c r="AC144" i="17"/>
  <c r="H39" i="65"/>
  <c r="AD144" i="17"/>
  <c r="I39" i="65"/>
  <c r="C145" i="17"/>
  <c r="AB145" i="17"/>
  <c r="G40" i="65"/>
  <c r="AC145" i="17"/>
  <c r="H40" i="65"/>
  <c r="AD145" i="17"/>
  <c r="I40" i="65"/>
  <c r="C146" i="17"/>
  <c r="AB146" i="17"/>
  <c r="G41" i="65"/>
  <c r="AC146" i="17"/>
  <c r="H41" i="65"/>
  <c r="AD146" i="17"/>
  <c r="I41" i="65"/>
  <c r="C147" i="17"/>
  <c r="AB147" i="17"/>
  <c r="G42" i="65"/>
  <c r="AC147" i="17"/>
  <c r="H42" i="65"/>
  <c r="AD147" i="17"/>
  <c r="I42" i="65"/>
  <c r="C148" i="17"/>
  <c r="AB148" i="17"/>
  <c r="G43" i="65"/>
  <c r="AC148" i="17"/>
  <c r="H43" i="65"/>
  <c r="AD148" i="17"/>
  <c r="I43" i="65"/>
  <c r="C149" i="17"/>
  <c r="AB149" i="17"/>
  <c r="G44" i="65"/>
  <c r="AC149" i="17"/>
  <c r="H44" i="65"/>
  <c r="AD149" i="17"/>
  <c r="I44" i="65"/>
  <c r="C150" i="17"/>
  <c r="AB150" i="17"/>
  <c r="G45" i="65"/>
  <c r="AC150" i="17"/>
  <c r="H45" i="65"/>
  <c r="AD150" i="17"/>
  <c r="I45" i="65"/>
  <c r="C151" i="17"/>
  <c r="AB151" i="17"/>
  <c r="G46" i="65"/>
  <c r="AC151" i="17"/>
  <c r="H46" i="65"/>
  <c r="AD151" i="17"/>
  <c r="I46" i="65"/>
  <c r="C152" i="17"/>
  <c r="AB152" i="17"/>
  <c r="G47" i="65"/>
  <c r="AC152" i="17"/>
  <c r="H47" i="65"/>
  <c r="AD152" i="17"/>
  <c r="I47" i="65"/>
  <c r="C153" i="17"/>
  <c r="AB153" i="17"/>
  <c r="G48" i="65"/>
  <c r="AC153" i="17"/>
  <c r="H48" i="65"/>
  <c r="AD153" i="17"/>
  <c r="I48" i="65"/>
  <c r="C154" i="17"/>
  <c r="AB154" i="17"/>
  <c r="G49" i="65"/>
  <c r="AC154" i="17"/>
  <c r="H49" i="65"/>
  <c r="AD154" i="17"/>
  <c r="I49" i="65"/>
  <c r="C155" i="17"/>
  <c r="AB155" i="17"/>
  <c r="G50" i="65"/>
  <c r="AC155" i="17"/>
  <c r="H50" i="65" s="1"/>
  <c r="AD155" i="17"/>
  <c r="I50" i="65" s="1"/>
  <c r="C156" i="17"/>
  <c r="AB156" i="17"/>
  <c r="G51" i="65" s="1"/>
  <c r="AC156" i="17"/>
  <c r="H51" i="65" s="1"/>
  <c r="T51" i="65" s="1"/>
  <c r="AD156" i="17"/>
  <c r="I51" i="65"/>
  <c r="C157" i="17"/>
  <c r="AB157" i="17"/>
  <c r="G52" i="65"/>
  <c r="AC157" i="17"/>
  <c r="H52" i="65" s="1"/>
  <c r="AD157" i="17"/>
  <c r="I52" i="65"/>
  <c r="C158" i="17"/>
  <c r="AB158" i="17"/>
  <c r="G53" i="65"/>
  <c r="AC158" i="17"/>
  <c r="H53" i="65" s="1"/>
  <c r="AD158" i="17"/>
  <c r="I53" i="65" s="1"/>
  <c r="C159" i="17"/>
  <c r="AB159" i="17"/>
  <c r="G54" i="65"/>
  <c r="AC159" i="17"/>
  <c r="H54" i="65"/>
  <c r="AD159" i="17"/>
  <c r="I54" i="65"/>
  <c r="P10" i="9"/>
  <c r="D10" i="11" s="1"/>
  <c r="Q10" i="9"/>
  <c r="E10" i="11"/>
  <c r="R10" i="9"/>
  <c r="F10" i="11"/>
  <c r="P11" i="9"/>
  <c r="D11" i="11"/>
  <c r="Q11" i="9"/>
  <c r="E11" i="11"/>
  <c r="R11" i="9"/>
  <c r="F11" i="11"/>
  <c r="P12" i="9"/>
  <c r="D12" i="11" s="1"/>
  <c r="Q12" i="9"/>
  <c r="E12" i="11"/>
  <c r="R12" i="9"/>
  <c r="F12" i="11"/>
  <c r="P13" i="9"/>
  <c r="D13" i="11"/>
  <c r="Q13" i="9"/>
  <c r="E13" i="11" s="1"/>
  <c r="R13" i="9"/>
  <c r="F13" i="11" s="1"/>
  <c r="U13" i="11" s="1"/>
  <c r="P14" i="9"/>
  <c r="D14" i="11"/>
  <c r="Q14" i="9"/>
  <c r="E14" i="11" s="1"/>
  <c r="R14" i="9"/>
  <c r="F14" i="11" s="1"/>
  <c r="P15" i="9"/>
  <c r="D15" i="11"/>
  <c r="Q15" i="9"/>
  <c r="E15" i="11" s="1"/>
  <c r="T15" i="11" s="1"/>
  <c r="R15" i="9"/>
  <c r="F15" i="11"/>
  <c r="U15" i="11" s="1"/>
  <c r="P16" i="9"/>
  <c r="D16" i="11"/>
  <c r="Q16" i="9"/>
  <c r="E16" i="11" s="1"/>
  <c r="R16" i="9"/>
  <c r="F16" i="11"/>
  <c r="P17" i="9"/>
  <c r="D17" i="11"/>
  <c r="Q17" i="9"/>
  <c r="E17" i="11"/>
  <c r="T17" i="11"/>
  <c r="R17" i="9"/>
  <c r="F17" i="11"/>
  <c r="U17" i="11"/>
  <c r="P18" i="9"/>
  <c r="D18" i="11"/>
  <c r="Q18" i="9"/>
  <c r="E18" i="11"/>
  <c r="T18" i="11"/>
  <c r="R18" i="9"/>
  <c r="F18" i="11"/>
  <c r="U18" i="11"/>
  <c r="P19" i="9"/>
  <c r="D19" i="11"/>
  <c r="Q19" i="9"/>
  <c r="E19" i="11"/>
  <c r="R19" i="9"/>
  <c r="F19" i="11"/>
  <c r="U19" i="11"/>
  <c r="P20" i="9"/>
  <c r="D20" i="11"/>
  <c r="Q20" i="9"/>
  <c r="E20" i="11"/>
  <c r="T20" i="11"/>
  <c r="R20" i="9"/>
  <c r="F20" i="11"/>
  <c r="P21" i="9"/>
  <c r="D21" i="11"/>
  <c r="Q21" i="9"/>
  <c r="E21" i="11"/>
  <c r="T21" i="11"/>
  <c r="R21" i="9"/>
  <c r="F21" i="11"/>
  <c r="U21" i="11"/>
  <c r="P22" i="9"/>
  <c r="D22" i="11"/>
  <c r="Q22" i="9"/>
  <c r="E22" i="11"/>
  <c r="T22" i="11"/>
  <c r="R22" i="9"/>
  <c r="F22" i="11"/>
  <c r="U22" i="11"/>
  <c r="P23" i="9"/>
  <c r="D23" i="11"/>
  <c r="Q23" i="9"/>
  <c r="E23" i="11"/>
  <c r="R23" i="9"/>
  <c r="F23" i="11"/>
  <c r="U23" i="11"/>
  <c r="P24" i="9"/>
  <c r="D24" i="11"/>
  <c r="Q24" i="9"/>
  <c r="E24" i="11"/>
  <c r="T24" i="11"/>
  <c r="R24" i="9"/>
  <c r="F24" i="11"/>
  <c r="P25" i="9"/>
  <c r="D25" i="11"/>
  <c r="Q25" i="9"/>
  <c r="E25" i="11" s="1"/>
  <c r="T25" i="11" s="1"/>
  <c r="R25" i="9"/>
  <c r="F25" i="11"/>
  <c r="U25" i="11"/>
  <c r="P26" i="9"/>
  <c r="D26" i="11"/>
  <c r="Q26" i="9"/>
  <c r="E26" i="11"/>
  <c r="T26" i="11"/>
  <c r="R26" i="9"/>
  <c r="F26" i="11"/>
  <c r="U26" i="11"/>
  <c r="P27" i="9"/>
  <c r="D27" i="11"/>
  <c r="Q27" i="9"/>
  <c r="E27" i="11"/>
  <c r="R27" i="9"/>
  <c r="F27" i="11"/>
  <c r="U27" i="11"/>
  <c r="P28" i="9"/>
  <c r="D28" i="11"/>
  <c r="Q28" i="9"/>
  <c r="E28" i="11"/>
  <c r="T28" i="11"/>
  <c r="R28" i="9"/>
  <c r="F28" i="11"/>
  <c r="P29" i="9"/>
  <c r="D29" i="11"/>
  <c r="Q29" i="9"/>
  <c r="E29" i="11"/>
  <c r="T29" i="11"/>
  <c r="R29" i="9"/>
  <c r="F29" i="11"/>
  <c r="U29" i="11"/>
  <c r="P30" i="9"/>
  <c r="D30" i="11"/>
  <c r="Q30" i="9"/>
  <c r="E30" i="11"/>
  <c r="T30" i="11"/>
  <c r="R30" i="9"/>
  <c r="F30" i="11"/>
  <c r="U30" i="11"/>
  <c r="P31" i="9"/>
  <c r="D31" i="11"/>
  <c r="Q31" i="9"/>
  <c r="E31" i="11"/>
  <c r="R31" i="9"/>
  <c r="F31" i="11"/>
  <c r="U31" i="11"/>
  <c r="P32" i="9"/>
  <c r="D32" i="11"/>
  <c r="Q32" i="9"/>
  <c r="E32" i="11"/>
  <c r="T32" i="11"/>
  <c r="R32" i="9"/>
  <c r="F32" i="11"/>
  <c r="P33" i="9"/>
  <c r="D33" i="11"/>
  <c r="Q33" i="9"/>
  <c r="E33" i="11"/>
  <c r="T33" i="11"/>
  <c r="R33" i="9"/>
  <c r="F33" i="11"/>
  <c r="U33" i="11"/>
  <c r="P34" i="9"/>
  <c r="D34" i="11"/>
  <c r="Q34" i="9"/>
  <c r="E34" i="11"/>
  <c r="T34" i="11"/>
  <c r="R34" i="9"/>
  <c r="F34" i="11"/>
  <c r="U34" i="11"/>
  <c r="F36" i="9"/>
  <c r="I44" i="11" s="1"/>
  <c r="P56" i="9"/>
  <c r="D10" i="64" s="1"/>
  <c r="Q56" i="9"/>
  <c r="E10" i="64"/>
  <c r="R56" i="9"/>
  <c r="F10" i="64"/>
  <c r="U10" i="64"/>
  <c r="P57" i="9"/>
  <c r="D11" i="64" s="1"/>
  <c r="Q57" i="9"/>
  <c r="E11" i="64" s="1"/>
  <c r="R57" i="9"/>
  <c r="F11" i="64"/>
  <c r="P58" i="9"/>
  <c r="D12" i="64" s="1"/>
  <c r="Q58" i="9"/>
  <c r="E12" i="64" s="1"/>
  <c r="R58" i="9"/>
  <c r="F12" i="64"/>
  <c r="P59" i="9"/>
  <c r="D13" i="64"/>
  <c r="Q59" i="9"/>
  <c r="E13" i="64" s="1"/>
  <c r="R59" i="9"/>
  <c r="F13" i="64"/>
  <c r="P60" i="9"/>
  <c r="D14" i="64"/>
  <c r="Q60" i="9"/>
  <c r="E14" i="64" s="1"/>
  <c r="R60" i="9"/>
  <c r="F14" i="64" s="1"/>
  <c r="P61" i="9"/>
  <c r="D15" i="64"/>
  <c r="Q61" i="9"/>
  <c r="E15" i="64" s="1"/>
  <c r="R61" i="9"/>
  <c r="F15" i="64"/>
  <c r="P62" i="9"/>
  <c r="D16" i="64"/>
  <c r="Q62" i="9"/>
  <c r="E16" i="64"/>
  <c r="R62" i="9"/>
  <c r="F16" i="64"/>
  <c r="P63" i="9"/>
  <c r="D17" i="64"/>
  <c r="S17" i="64"/>
  <c r="Q63" i="9"/>
  <c r="E17" i="64"/>
  <c r="R63" i="9"/>
  <c r="F17" i="64"/>
  <c r="U17" i="64"/>
  <c r="P64" i="9"/>
  <c r="D18" i="64"/>
  <c r="Q64" i="9"/>
  <c r="E18" i="64"/>
  <c r="R64" i="9"/>
  <c r="F18" i="64"/>
  <c r="U18" i="64"/>
  <c r="P65" i="9"/>
  <c r="D19" i="64"/>
  <c r="Q65" i="9"/>
  <c r="E19" i="64"/>
  <c r="R65" i="9"/>
  <c r="F19" i="64"/>
  <c r="P66" i="9"/>
  <c r="D20" i="64"/>
  <c r="Q66" i="9"/>
  <c r="E20" i="64"/>
  <c r="R66" i="9"/>
  <c r="F20" i="64"/>
  <c r="P67" i="9"/>
  <c r="D21" i="64"/>
  <c r="S21" i="64"/>
  <c r="Q67" i="9"/>
  <c r="E21" i="64"/>
  <c r="R67" i="9"/>
  <c r="F21" i="64"/>
  <c r="U21" i="64"/>
  <c r="P68" i="9"/>
  <c r="D22" i="64"/>
  <c r="Q68" i="9"/>
  <c r="E22" i="64"/>
  <c r="R68" i="9"/>
  <c r="F22" i="64"/>
  <c r="U22" i="64"/>
  <c r="P69" i="9"/>
  <c r="D23" i="64"/>
  <c r="Q69" i="9"/>
  <c r="E23" i="64"/>
  <c r="R69" i="9"/>
  <c r="F23" i="64"/>
  <c r="P70" i="9"/>
  <c r="D24" i="64"/>
  <c r="Q70" i="9"/>
  <c r="E24" i="64"/>
  <c r="R70" i="9"/>
  <c r="F24" i="64"/>
  <c r="P71" i="9"/>
  <c r="D25" i="64"/>
  <c r="S25" i="64"/>
  <c r="Q71" i="9"/>
  <c r="E25" i="64"/>
  <c r="R71" i="9"/>
  <c r="F25" i="64"/>
  <c r="U25" i="64"/>
  <c r="P72" i="9"/>
  <c r="D26" i="64" s="1"/>
  <c r="S26" i="64" s="1"/>
  <c r="Q72" i="9"/>
  <c r="E26" i="64"/>
  <c r="R72" i="9"/>
  <c r="F26" i="64"/>
  <c r="U26" i="64"/>
  <c r="P73" i="9"/>
  <c r="D27" i="64"/>
  <c r="Q73" i="9"/>
  <c r="E27" i="64"/>
  <c r="R73" i="9"/>
  <c r="F27" i="64"/>
  <c r="P74" i="9"/>
  <c r="D28" i="64"/>
  <c r="Q74" i="9"/>
  <c r="E28" i="64" s="1"/>
  <c r="T28" i="64" s="1"/>
  <c r="R74" i="9"/>
  <c r="F28" i="64"/>
  <c r="P75" i="9"/>
  <c r="D29" i="64"/>
  <c r="S29" i="64"/>
  <c r="Q75" i="9"/>
  <c r="E29" i="64"/>
  <c r="R75" i="9"/>
  <c r="F29" i="64"/>
  <c r="U29" i="64"/>
  <c r="P76" i="9"/>
  <c r="D30" i="64"/>
  <c r="Q76" i="9"/>
  <c r="E30" i="64"/>
  <c r="R76" i="9"/>
  <c r="F30" i="64"/>
  <c r="U30" i="64"/>
  <c r="P77" i="9"/>
  <c r="D31" i="64"/>
  <c r="Q77" i="9"/>
  <c r="E31" i="64"/>
  <c r="R77" i="9"/>
  <c r="F31" i="64"/>
  <c r="P78" i="9"/>
  <c r="D32" i="64"/>
  <c r="Q78" i="9"/>
  <c r="E32" i="64"/>
  <c r="R78" i="9"/>
  <c r="F32" i="64"/>
  <c r="P79" i="9"/>
  <c r="D33" i="64"/>
  <c r="S33" i="64"/>
  <c r="Q79" i="9"/>
  <c r="E33" i="64"/>
  <c r="R79" i="9"/>
  <c r="F33" i="64"/>
  <c r="P80" i="9"/>
  <c r="D34" i="64"/>
  <c r="Q80" i="9"/>
  <c r="E34" i="64"/>
  <c r="R80" i="9"/>
  <c r="F34" i="64"/>
  <c r="U34" i="64"/>
  <c r="P81" i="9"/>
  <c r="D35" i="64"/>
  <c r="Q81" i="9"/>
  <c r="E35" i="64"/>
  <c r="R81" i="9"/>
  <c r="F35" i="64" s="1"/>
  <c r="P82" i="9"/>
  <c r="D36" i="64"/>
  <c r="Q82" i="9"/>
  <c r="E36" i="64" s="1"/>
  <c r="R82" i="9"/>
  <c r="F36" i="64" s="1"/>
  <c r="P83" i="9"/>
  <c r="D37" i="64"/>
  <c r="S37" i="64"/>
  <c r="Q83" i="9"/>
  <c r="E37" i="64" s="1"/>
  <c r="R83" i="9"/>
  <c r="F37" i="64"/>
  <c r="P84" i="9"/>
  <c r="D38" i="64" s="1"/>
  <c r="Q84" i="9"/>
  <c r="E38" i="64" s="1"/>
  <c r="R84" i="9"/>
  <c r="F38" i="64"/>
  <c r="U38" i="64"/>
  <c r="P85" i="9"/>
  <c r="D39" i="64"/>
  <c r="Q85" i="9"/>
  <c r="E39" i="64"/>
  <c r="R85" i="9"/>
  <c r="F39" i="64"/>
  <c r="P86" i="9"/>
  <c r="D40" i="64"/>
  <c r="Q86" i="9"/>
  <c r="E40" i="64"/>
  <c r="R86" i="9"/>
  <c r="F40" i="64"/>
  <c r="P87" i="9"/>
  <c r="D41" i="64"/>
  <c r="S41" i="64"/>
  <c r="Q87" i="9"/>
  <c r="E41" i="64"/>
  <c r="R87" i="9"/>
  <c r="F41" i="64"/>
  <c r="P88" i="9"/>
  <c r="D42" i="64"/>
  <c r="Q88" i="9"/>
  <c r="E42" i="64"/>
  <c r="R88" i="9"/>
  <c r="F42" i="64"/>
  <c r="U42" i="64"/>
  <c r="P89" i="9"/>
  <c r="D43" i="64"/>
  <c r="Q89" i="9"/>
  <c r="E43" i="64"/>
  <c r="R89" i="9"/>
  <c r="F43" i="64"/>
  <c r="P90" i="9"/>
  <c r="D44" i="64"/>
  <c r="Q90" i="9"/>
  <c r="E44" i="64"/>
  <c r="R90" i="9"/>
  <c r="F44" i="64"/>
  <c r="P91" i="9"/>
  <c r="D45" i="64"/>
  <c r="S45" i="64"/>
  <c r="Q91" i="9"/>
  <c r="E45" i="64"/>
  <c r="R91" i="9"/>
  <c r="F45" i="64"/>
  <c r="P92" i="9"/>
  <c r="D46" i="64"/>
  <c r="Q92" i="9"/>
  <c r="E46" i="64"/>
  <c r="R92" i="9"/>
  <c r="F46" i="64"/>
  <c r="U46" i="64"/>
  <c r="P93" i="9"/>
  <c r="D47" i="64"/>
  <c r="Q93" i="9"/>
  <c r="E47" i="64"/>
  <c r="R93" i="9"/>
  <c r="F47" i="64"/>
  <c r="P94" i="9"/>
  <c r="D48" i="64"/>
  <c r="Q94" i="9"/>
  <c r="E48" i="64"/>
  <c r="R94" i="9"/>
  <c r="F48" i="64"/>
  <c r="P95" i="9"/>
  <c r="D49" i="64"/>
  <c r="S49" i="64"/>
  <c r="Q95" i="9"/>
  <c r="E49" i="64"/>
  <c r="R95" i="9"/>
  <c r="F49" i="64"/>
  <c r="P115" i="9"/>
  <c r="D10" i="65" s="1"/>
  <c r="Q115" i="9"/>
  <c r="E10" i="65"/>
  <c r="T10" i="65"/>
  <c r="R115" i="9"/>
  <c r="F10" i="65"/>
  <c r="P116" i="9"/>
  <c r="D11" i="65" s="1"/>
  <c r="Q116" i="9"/>
  <c r="E11" i="65" s="1"/>
  <c r="T11" i="65" s="1"/>
  <c r="R116" i="9"/>
  <c r="F11" i="65"/>
  <c r="P117" i="9"/>
  <c r="D12" i="65" s="1"/>
  <c r="Q117" i="9"/>
  <c r="E12" i="65"/>
  <c r="T12" i="65"/>
  <c r="R117" i="9"/>
  <c r="F12" i="65"/>
  <c r="P118" i="9"/>
  <c r="D13" i="65" s="1"/>
  <c r="Q118" i="9"/>
  <c r="E13" i="65"/>
  <c r="R118" i="9"/>
  <c r="F13" i="65"/>
  <c r="P119" i="9"/>
  <c r="D14" i="65" s="1"/>
  <c r="S14" i="65" s="1"/>
  <c r="Q119" i="9"/>
  <c r="E14" i="65"/>
  <c r="R119" i="9"/>
  <c r="F14" i="65"/>
  <c r="P120" i="9"/>
  <c r="D15" i="65" s="1"/>
  <c r="Q120" i="9"/>
  <c r="E15" i="65" s="1"/>
  <c r="R120" i="9"/>
  <c r="F15" i="65"/>
  <c r="P121" i="9"/>
  <c r="D16" i="65"/>
  <c r="Q121" i="9"/>
  <c r="E16" i="65"/>
  <c r="R121" i="9"/>
  <c r="F16" i="65"/>
  <c r="P122" i="9"/>
  <c r="D17" i="65"/>
  <c r="Q122" i="9"/>
  <c r="E17" i="65"/>
  <c r="R122" i="9"/>
  <c r="F17" i="65"/>
  <c r="P123" i="9"/>
  <c r="D18" i="65"/>
  <c r="Q123" i="9"/>
  <c r="E18" i="65"/>
  <c r="T18" i="65"/>
  <c r="R123" i="9"/>
  <c r="F18" i="65"/>
  <c r="P124" i="9"/>
  <c r="D19" i="65"/>
  <c r="Q124" i="9"/>
  <c r="E19" i="65"/>
  <c r="T19" i="65"/>
  <c r="R124" i="9"/>
  <c r="F19" i="65"/>
  <c r="P125" i="9"/>
  <c r="D20" i="65"/>
  <c r="Q125" i="9"/>
  <c r="E20" i="65"/>
  <c r="T20" i="65"/>
  <c r="R125" i="9"/>
  <c r="F20" i="65"/>
  <c r="P126" i="9"/>
  <c r="D21" i="65"/>
  <c r="Q126" i="9"/>
  <c r="E21" i="65"/>
  <c r="R126" i="9"/>
  <c r="F21" i="65"/>
  <c r="P127" i="9"/>
  <c r="D22" i="65"/>
  <c r="Q127" i="9"/>
  <c r="E22" i="65"/>
  <c r="R127" i="9"/>
  <c r="F22" i="65"/>
  <c r="P128" i="9"/>
  <c r="D23" i="65"/>
  <c r="Q128" i="9"/>
  <c r="E23" i="65"/>
  <c r="R128" i="9"/>
  <c r="F23" i="65"/>
  <c r="P129" i="9"/>
  <c r="D24" i="65"/>
  <c r="Q129" i="9"/>
  <c r="E24" i="65"/>
  <c r="T24" i="65"/>
  <c r="R129" i="9"/>
  <c r="F24" i="65"/>
  <c r="P130" i="9"/>
  <c r="D25" i="65"/>
  <c r="Q130" i="9"/>
  <c r="E25" i="65"/>
  <c r="R130" i="9"/>
  <c r="F25" i="65"/>
  <c r="P131" i="9"/>
  <c r="D26" i="65"/>
  <c r="Q131" i="9"/>
  <c r="E26" i="65"/>
  <c r="T26" i="65"/>
  <c r="R131" i="9"/>
  <c r="F26" i="65"/>
  <c r="P132" i="9"/>
  <c r="D27" i="65"/>
  <c r="Q132" i="9"/>
  <c r="E27" i="65"/>
  <c r="T27" i="65"/>
  <c r="R132" i="9"/>
  <c r="F27" i="65"/>
  <c r="P133" i="9"/>
  <c r="D28" i="65"/>
  <c r="Q133" i="9"/>
  <c r="E28" i="65"/>
  <c r="T28" i="65"/>
  <c r="R133" i="9"/>
  <c r="F28" i="65"/>
  <c r="P134" i="9"/>
  <c r="D29" i="65"/>
  <c r="Q134" i="9"/>
  <c r="E29" i="65"/>
  <c r="R134" i="9"/>
  <c r="F29" i="65"/>
  <c r="P135" i="9"/>
  <c r="D30" i="65"/>
  <c r="Q135" i="9"/>
  <c r="E30" i="65"/>
  <c r="T30" i="65"/>
  <c r="R135" i="9"/>
  <c r="F30" i="65"/>
  <c r="P136" i="9"/>
  <c r="D31" i="65"/>
  <c r="Q136" i="9"/>
  <c r="E31" i="65"/>
  <c r="T31" i="65"/>
  <c r="R136" i="9"/>
  <c r="F31" i="65"/>
  <c r="P137" i="9"/>
  <c r="D32" i="65"/>
  <c r="Q137" i="9"/>
  <c r="E32" i="65"/>
  <c r="R137" i="9"/>
  <c r="F32" i="65"/>
  <c r="P138" i="9"/>
  <c r="D33" i="65"/>
  <c r="Q138" i="9"/>
  <c r="E33" i="65"/>
  <c r="R138" i="9"/>
  <c r="F33" i="65"/>
  <c r="P139" i="9"/>
  <c r="D34" i="65"/>
  <c r="Q139" i="9"/>
  <c r="E34" i="65"/>
  <c r="T34" i="65"/>
  <c r="R139" i="9"/>
  <c r="F34" i="65"/>
  <c r="P140" i="9"/>
  <c r="D35" i="65" s="1"/>
  <c r="Q140" i="9"/>
  <c r="E35" i="65" s="1"/>
  <c r="R140" i="9"/>
  <c r="F35" i="65"/>
  <c r="P141" i="9"/>
  <c r="D36" i="65" s="1"/>
  <c r="S36" i="65" s="1"/>
  <c r="Q141" i="9"/>
  <c r="E36" i="65" s="1"/>
  <c r="R141" i="9"/>
  <c r="F36" i="65"/>
  <c r="P142" i="9"/>
  <c r="D37" i="65" s="1"/>
  <c r="Q142" i="9"/>
  <c r="E37" i="65" s="1"/>
  <c r="R142" i="9"/>
  <c r="F37" i="65"/>
  <c r="P143" i="9"/>
  <c r="D38" i="65" s="1"/>
  <c r="Q143" i="9"/>
  <c r="E38" i="65" s="1"/>
  <c r="R143" i="9"/>
  <c r="F38" i="65"/>
  <c r="P144" i="9"/>
  <c r="D39" i="65"/>
  <c r="Q144" i="9"/>
  <c r="E39" i="65"/>
  <c r="T39" i="65"/>
  <c r="R144" i="9"/>
  <c r="F39" i="65"/>
  <c r="P145" i="9"/>
  <c r="D40" i="65"/>
  <c r="Q145" i="9"/>
  <c r="E40" i="65"/>
  <c r="R145" i="9"/>
  <c r="F40" i="65"/>
  <c r="P146" i="9"/>
  <c r="D41" i="65"/>
  <c r="Q146" i="9"/>
  <c r="E41" i="65"/>
  <c r="R146" i="9"/>
  <c r="F41" i="65"/>
  <c r="P147" i="9"/>
  <c r="D42" i="65"/>
  <c r="Q147" i="9"/>
  <c r="E42" i="65"/>
  <c r="T42" i="65"/>
  <c r="R147" i="9"/>
  <c r="F42" i="65"/>
  <c r="P148" i="9"/>
  <c r="D43" i="65"/>
  <c r="Q148" i="9"/>
  <c r="E43" i="65"/>
  <c r="T43" i="65"/>
  <c r="R148" i="9"/>
  <c r="F43" i="65"/>
  <c r="P149" i="9"/>
  <c r="D44" i="65"/>
  <c r="Q149" i="9"/>
  <c r="E44" i="65"/>
  <c r="R149" i="9"/>
  <c r="F44" i="65"/>
  <c r="P150" i="9"/>
  <c r="D45" i="65"/>
  <c r="Q150" i="9"/>
  <c r="E45" i="65"/>
  <c r="R150" i="9"/>
  <c r="F45" i="65"/>
  <c r="P151" i="9"/>
  <c r="D46" i="65"/>
  <c r="Q151" i="9"/>
  <c r="E46" i="65"/>
  <c r="R151" i="9"/>
  <c r="F46" i="65"/>
  <c r="P152" i="9"/>
  <c r="D47" i="65"/>
  <c r="Q152" i="9"/>
  <c r="E47" i="65"/>
  <c r="T47" i="65"/>
  <c r="R152" i="9"/>
  <c r="F47" i="65"/>
  <c r="P153" i="9"/>
  <c r="D48" i="65"/>
  <c r="Q153" i="9"/>
  <c r="E48" i="65"/>
  <c r="R153" i="9"/>
  <c r="F48" i="65"/>
  <c r="P154" i="9"/>
  <c r="D49" i="65"/>
  <c r="Q154" i="9"/>
  <c r="E49" i="65"/>
  <c r="R154" i="9"/>
  <c r="F49" i="65"/>
  <c r="P155" i="9"/>
  <c r="D50" i="65" s="1"/>
  <c r="Q155" i="9"/>
  <c r="E50" i="65" s="1"/>
  <c r="R155" i="9"/>
  <c r="F50" i="65"/>
  <c r="P156" i="9"/>
  <c r="D51" i="65" s="1"/>
  <c r="Q156" i="9"/>
  <c r="E51" i="65"/>
  <c r="R156" i="9"/>
  <c r="F51" i="65"/>
  <c r="P157" i="9"/>
  <c r="D52" i="65" s="1"/>
  <c r="S52" i="65" s="1"/>
  <c r="Q157" i="9"/>
  <c r="E52" i="65" s="1"/>
  <c r="R157" i="9"/>
  <c r="F52" i="65"/>
  <c r="P158" i="9"/>
  <c r="D53" i="65"/>
  <c r="Q158" i="9"/>
  <c r="E53" i="65" s="1"/>
  <c r="R158" i="9"/>
  <c r="F53" i="65" s="1"/>
  <c r="P159" i="9"/>
  <c r="D54" i="65"/>
  <c r="Q159" i="9"/>
  <c r="E54" i="65"/>
  <c r="R159" i="9"/>
  <c r="F54" i="65"/>
  <c r="Q163" i="19"/>
  <c r="N161" i="9"/>
  <c r="Q64" i="65" s="1"/>
  <c r="J161" i="9"/>
  <c r="M64" i="65" s="1"/>
  <c r="F161" i="9"/>
  <c r="I64" i="65" s="1"/>
  <c r="L97" i="9"/>
  <c r="O59" i="64" s="1"/>
  <c r="J36" i="9"/>
  <c r="M44" i="11" s="1"/>
  <c r="I36" i="9"/>
  <c r="L44" i="11" s="1"/>
  <c r="M36" i="9"/>
  <c r="P44" i="11" s="1"/>
  <c r="Q41" i="9"/>
  <c r="Z38" i="17"/>
  <c r="P36" i="17" s="1"/>
  <c r="AC166" i="17"/>
  <c r="T44" i="65"/>
  <c r="T48" i="65"/>
  <c r="AC165" i="17"/>
  <c r="T49" i="65"/>
  <c r="T45" i="65"/>
  <c r="T41" i="65"/>
  <c r="T33" i="65"/>
  <c r="T29" i="65"/>
  <c r="T25" i="65"/>
  <c r="T17" i="65"/>
  <c r="AC164" i="17"/>
  <c r="U49" i="64"/>
  <c r="S47" i="64"/>
  <c r="U45" i="64"/>
  <c r="S43" i="64"/>
  <c r="U41" i="64"/>
  <c r="S39" i="64"/>
  <c r="S35" i="64"/>
  <c r="U33" i="64"/>
  <c r="S31" i="64"/>
  <c r="S27" i="64"/>
  <c r="S23" i="64"/>
  <c r="S19" i="64"/>
  <c r="S15" i="64"/>
  <c r="S48" i="64"/>
  <c r="S44" i="64"/>
  <c r="S40" i="64"/>
  <c r="S36" i="64"/>
  <c r="S32" i="64"/>
  <c r="S28" i="64"/>
  <c r="S24" i="64"/>
  <c r="S20" i="64"/>
  <c r="S16" i="64"/>
  <c r="Q166" i="10"/>
  <c r="U34" i="65"/>
  <c r="U30" i="65"/>
  <c r="U54" i="65"/>
  <c r="U46" i="65"/>
  <c r="U26" i="65"/>
  <c r="U22" i="65"/>
  <c r="U18" i="65"/>
  <c r="U10" i="65"/>
  <c r="U39" i="65"/>
  <c r="U31" i="65"/>
  <c r="U23" i="65"/>
  <c r="U11" i="65"/>
  <c r="T48" i="64"/>
  <c r="T40" i="64"/>
  <c r="T20" i="64"/>
  <c r="Q101" i="10"/>
  <c r="T44" i="64"/>
  <c r="T32" i="64"/>
  <c r="T24" i="64"/>
  <c r="T16" i="64"/>
  <c r="T49" i="64"/>
  <c r="Q100" i="10"/>
  <c r="S47" i="65"/>
  <c r="S43" i="65"/>
  <c r="S31" i="65"/>
  <c r="S19" i="65"/>
  <c r="S48" i="65"/>
  <c r="S44" i="65"/>
  <c r="S40" i="65"/>
  <c r="S24" i="65"/>
  <c r="S39" i="65"/>
  <c r="S27" i="65"/>
  <c r="S41" i="65"/>
  <c r="S33" i="65"/>
  <c r="S29" i="65"/>
  <c r="S25" i="65"/>
  <c r="S21" i="65"/>
  <c r="S17" i="65"/>
  <c r="N10" i="64"/>
  <c r="T41" i="64"/>
  <c r="T45" i="64"/>
  <c r="T29" i="64"/>
  <c r="T21" i="64"/>
  <c r="T17" i="64"/>
  <c r="T46" i="64"/>
  <c r="T42" i="64"/>
  <c r="T34" i="64"/>
  <c r="T30" i="64"/>
  <c r="T26" i="64"/>
  <c r="T22" i="64"/>
  <c r="T18" i="64"/>
  <c r="T10" i="64"/>
  <c r="T33" i="64"/>
  <c r="T25" i="64"/>
  <c r="T39" i="64"/>
  <c r="T31" i="64"/>
  <c r="T27" i="64"/>
  <c r="T23" i="64"/>
  <c r="S29" i="11"/>
  <c r="S25" i="11"/>
  <c r="S17" i="11"/>
  <c r="S54" i="65"/>
  <c r="U52" i="65"/>
  <c r="U48" i="65"/>
  <c r="S46" i="65"/>
  <c r="U44" i="65"/>
  <c r="S42" i="65"/>
  <c r="U32" i="65"/>
  <c r="S30" i="65"/>
  <c r="U28" i="65"/>
  <c r="S26" i="65"/>
  <c r="U20" i="65"/>
  <c r="S18" i="65"/>
  <c r="U16" i="65"/>
  <c r="Q166" i="19"/>
  <c r="U49" i="65"/>
  <c r="U45" i="65"/>
  <c r="U41" i="65"/>
  <c r="U29" i="65"/>
  <c r="U17" i="65"/>
  <c r="U39" i="64"/>
  <c r="U27" i="64"/>
  <c r="Q102" i="19"/>
  <c r="U47" i="64"/>
  <c r="U43" i="64"/>
  <c r="U31" i="64"/>
  <c r="U23" i="64"/>
  <c r="U19" i="64"/>
  <c r="U11" i="64"/>
  <c r="U48" i="64"/>
  <c r="T47" i="64"/>
  <c r="U44" i="64"/>
  <c r="T43" i="64"/>
  <c r="U40" i="64"/>
  <c r="U32" i="64"/>
  <c r="U28" i="64"/>
  <c r="U24" i="64"/>
  <c r="U20" i="64"/>
  <c r="U12" i="64"/>
  <c r="Q101" i="19"/>
  <c r="S34" i="11"/>
  <c r="S30" i="11"/>
  <c r="S26" i="11"/>
  <c r="S22" i="11"/>
  <c r="S18" i="11"/>
  <c r="S13" i="11"/>
  <c r="S31" i="11"/>
  <c r="S27" i="11"/>
  <c r="S23" i="11"/>
  <c r="S19" i="11"/>
  <c r="S15" i="11"/>
  <c r="S11" i="11"/>
  <c r="S33" i="11"/>
  <c r="S21" i="11"/>
  <c r="S32" i="11"/>
  <c r="S28" i="11"/>
  <c r="S24" i="11"/>
  <c r="S20" i="11"/>
  <c r="Q40" i="9"/>
  <c r="S46" i="64"/>
  <c r="S42" i="64"/>
  <c r="S34" i="64"/>
  <c r="S30" i="64"/>
  <c r="S22" i="64"/>
  <c r="T19" i="64"/>
  <c r="S18" i="64"/>
  <c r="S14" i="64"/>
  <c r="U32" i="11"/>
  <c r="T31" i="11"/>
  <c r="U28" i="11"/>
  <c r="T27" i="11"/>
  <c r="U24" i="11"/>
  <c r="T23" i="11"/>
  <c r="U20" i="11"/>
  <c r="T19" i="11"/>
  <c r="G161" i="19"/>
  <c r="M99" i="65" s="1"/>
  <c r="O161" i="19"/>
  <c r="D161" i="19"/>
  <c r="J99" i="65" s="1"/>
  <c r="H161" i="19"/>
  <c r="N99" i="65" s="1"/>
  <c r="L161" i="19"/>
  <c r="R99" i="65" s="1"/>
  <c r="E161" i="19"/>
  <c r="K99" i="65" s="1"/>
  <c r="I161" i="19"/>
  <c r="O99" i="65" s="1"/>
  <c r="F161" i="19"/>
  <c r="L99" i="65" s="1"/>
  <c r="J161" i="19"/>
  <c r="P99" i="65" s="1"/>
  <c r="N161" i="19"/>
  <c r="K161" i="19"/>
  <c r="Q99" i="65" s="1"/>
  <c r="L161" i="9"/>
  <c r="O64" i="65" s="1"/>
  <c r="H161" i="9"/>
  <c r="K64" i="65" s="1"/>
  <c r="D161" i="9"/>
  <c r="G64" i="65" s="1"/>
  <c r="U33" i="65"/>
  <c r="U25" i="65"/>
  <c r="S23" i="65"/>
  <c r="N97" i="9"/>
  <c r="J97" i="9"/>
  <c r="M59" i="64" s="1"/>
  <c r="F97" i="9"/>
  <c r="I59" i="64" s="1"/>
  <c r="BM166" i="18"/>
  <c r="T39" i="18"/>
  <c r="O161" i="9"/>
  <c r="K161" i="9"/>
  <c r="N64" i="65" s="1"/>
  <c r="G161" i="9"/>
  <c r="J64" i="65" s="1"/>
  <c r="U42" i="65"/>
  <c r="S32" i="65"/>
  <c r="S28" i="65"/>
  <c r="T21" i="65"/>
  <c r="S20" i="65"/>
  <c r="U14" i="65"/>
  <c r="Q102" i="9"/>
  <c r="Q100" i="9"/>
  <c r="M97" i="9"/>
  <c r="I97" i="9"/>
  <c r="L59" i="64" s="1"/>
  <c r="E97" i="9"/>
  <c r="H59" i="64" s="1"/>
  <c r="L36" i="9"/>
  <c r="O44" i="11" s="1"/>
  <c r="S36" i="17"/>
  <c r="Y51" i="11" s="1"/>
  <c r="Q163" i="10"/>
  <c r="E161" i="10" s="1"/>
  <c r="Q99" i="10"/>
  <c r="I97" i="10" s="1"/>
  <c r="O73" i="64" s="1"/>
  <c r="BM163" i="18"/>
  <c r="BM99" i="18"/>
  <c r="S53" i="65"/>
  <c r="U47" i="65"/>
  <c r="S45" i="65"/>
  <c r="T22" i="65"/>
  <c r="M161" i="19"/>
  <c r="T54" i="65"/>
  <c r="U51" i="65"/>
  <c r="S49" i="65"/>
  <c r="T46" i="65"/>
  <c r="U43" i="65"/>
  <c r="U27" i="65"/>
  <c r="U19" i="65"/>
  <c r="U15" i="65"/>
  <c r="H97" i="9"/>
  <c r="K59" i="64" s="1"/>
  <c r="D97" i="9"/>
  <c r="G59" i="64" s="1"/>
  <c r="Q166" i="9"/>
  <c r="Q164" i="9"/>
  <c r="M161" i="9"/>
  <c r="R164" i="9" s="1"/>
  <c r="AB12" i="65" s="1"/>
  <c r="I161" i="9"/>
  <c r="L64" i="65" s="1"/>
  <c r="E161" i="9"/>
  <c r="H64" i="65" s="1"/>
  <c r="U40" i="65"/>
  <c r="S34" i="65"/>
  <c r="U24" i="65"/>
  <c r="T23" i="65"/>
  <c r="S22" i="65"/>
  <c r="U12" i="65"/>
  <c r="Q101" i="9"/>
  <c r="O97" i="9"/>
  <c r="R102" i="9" s="1"/>
  <c r="Z14" i="64" s="1"/>
  <c r="K97" i="9"/>
  <c r="N59" i="64" s="1"/>
  <c r="G97" i="9"/>
  <c r="J59" i="64" s="1"/>
  <c r="AC163" i="17"/>
  <c r="AC99" i="17"/>
  <c r="S97" i="17" s="1"/>
  <c r="Y66" i="64" s="1"/>
  <c r="Q99" i="19"/>
  <c r="T40" i="65"/>
  <c r="T32" i="65"/>
  <c r="U21" i="65"/>
  <c r="J36" i="17"/>
  <c r="M51" i="11" s="1"/>
  <c r="M36" i="17"/>
  <c r="P51" i="11" s="1"/>
  <c r="I161" i="10"/>
  <c r="O78" i="65" s="1"/>
  <c r="J161" i="10"/>
  <c r="P78" i="65" s="1"/>
  <c r="G161" i="10"/>
  <c r="M78" i="65" s="1"/>
  <c r="K161" i="10"/>
  <c r="Q78" i="65" s="1"/>
  <c r="D161" i="10"/>
  <c r="L161" i="10"/>
  <c r="R78" i="65" s="1"/>
  <c r="P59" i="64"/>
  <c r="T99" i="65"/>
  <c r="U99" i="65"/>
  <c r="Q59" i="64"/>
  <c r="M161" i="10"/>
  <c r="S78" i="65" s="1"/>
  <c r="E97" i="18"/>
  <c r="I97" i="18"/>
  <c r="L80" i="64" s="1"/>
  <c r="Q97" i="18"/>
  <c r="T80" i="64" s="1"/>
  <c r="U97" i="18"/>
  <c r="AM80" i="64" s="1"/>
  <c r="AC97" i="18"/>
  <c r="AU80" i="64" s="1"/>
  <c r="AK97" i="18"/>
  <c r="J87" i="64" s="1"/>
  <c r="AS97" i="18"/>
  <c r="R87" i="64" s="1"/>
  <c r="BA97" i="18"/>
  <c r="Z87" i="64" s="1"/>
  <c r="BI97" i="18"/>
  <c r="AH87" i="64" s="1"/>
  <c r="F97" i="18"/>
  <c r="J97" i="18"/>
  <c r="M80" i="64" s="1"/>
  <c r="N97" i="18"/>
  <c r="Q80" i="64" s="1"/>
  <c r="R97" i="18"/>
  <c r="U80" i="64" s="1"/>
  <c r="V97" i="18"/>
  <c r="AN80" i="64" s="1"/>
  <c r="Z97" i="18"/>
  <c r="AR80" i="64" s="1"/>
  <c r="AD97" i="18"/>
  <c r="AV80" i="64" s="1"/>
  <c r="AH97" i="18"/>
  <c r="G87" i="64" s="1"/>
  <c r="AL97" i="18"/>
  <c r="K87" i="64" s="1"/>
  <c r="AP97" i="18"/>
  <c r="O87" i="64" s="1"/>
  <c r="AT97" i="18"/>
  <c r="S87" i="64" s="1"/>
  <c r="AX97" i="18"/>
  <c r="W87" i="64" s="1"/>
  <c r="BB97" i="18"/>
  <c r="AA87" i="64" s="1"/>
  <c r="BF97" i="18"/>
  <c r="AE87" i="64" s="1"/>
  <c r="BJ97" i="18"/>
  <c r="AI87" i="64" s="1"/>
  <c r="O97" i="18"/>
  <c r="R80" i="64" s="1"/>
  <c r="W97" i="18"/>
  <c r="AO80" i="64" s="1"/>
  <c r="AE97" i="18"/>
  <c r="AW80" i="64" s="1"/>
  <c r="AM97" i="18"/>
  <c r="L87" i="64" s="1"/>
  <c r="AQ97" i="18"/>
  <c r="P87" i="64" s="1"/>
  <c r="AY97" i="18"/>
  <c r="X87" i="64" s="1"/>
  <c r="BG97" i="18"/>
  <c r="AF87" i="64" s="1"/>
  <c r="G97" i="18"/>
  <c r="J80" i="64" s="1"/>
  <c r="K97" i="18"/>
  <c r="N80" i="64" s="1"/>
  <c r="S97" i="18"/>
  <c r="AK80" i="64" s="1"/>
  <c r="AA97" i="18"/>
  <c r="AS80" i="64" s="1"/>
  <c r="AI97" i="18"/>
  <c r="H87" i="64" s="1"/>
  <c r="AU97" i="18"/>
  <c r="T87" i="64" s="1"/>
  <c r="BC97" i="18"/>
  <c r="AB87" i="64" s="1"/>
  <c r="BK97" i="18"/>
  <c r="AJ87" i="64" s="1"/>
  <c r="D97" i="18"/>
  <c r="H97" i="18"/>
  <c r="K80" i="64" s="1"/>
  <c r="L97" i="18"/>
  <c r="O80" i="64" s="1"/>
  <c r="P97" i="18"/>
  <c r="S80" i="64" s="1"/>
  <c r="T97" i="18"/>
  <c r="AL80" i="64" s="1"/>
  <c r="X97" i="18"/>
  <c r="AP80" i="64" s="1"/>
  <c r="AB97" i="18"/>
  <c r="AT80" i="64" s="1"/>
  <c r="AF97" i="18"/>
  <c r="AX80" i="64" s="1"/>
  <c r="AJ97" i="18"/>
  <c r="I87" i="64" s="1"/>
  <c r="AN97" i="18"/>
  <c r="M87" i="64" s="1"/>
  <c r="AR97" i="18"/>
  <c r="Q87" i="64" s="1"/>
  <c r="AV97" i="18"/>
  <c r="U87" i="64" s="1"/>
  <c r="AZ97" i="18"/>
  <c r="Y87" i="64" s="1"/>
  <c r="BD97" i="18"/>
  <c r="AC87" i="64" s="1"/>
  <c r="BH97" i="18"/>
  <c r="AG87" i="64" s="1"/>
  <c r="M97" i="18"/>
  <c r="P80" i="64" s="1"/>
  <c r="Y97" i="18"/>
  <c r="AQ80" i="64" s="1"/>
  <c r="AG97" i="18"/>
  <c r="AY80" i="64" s="1"/>
  <c r="AO97" i="18"/>
  <c r="N87" i="64" s="1"/>
  <c r="AW97" i="18"/>
  <c r="V87" i="64" s="1"/>
  <c r="BE97" i="18"/>
  <c r="AD87" i="64" s="1"/>
  <c r="S161" i="17"/>
  <c r="Y71" i="65" s="1"/>
  <c r="D161" i="17"/>
  <c r="H161" i="17"/>
  <c r="K71" i="65" s="1"/>
  <c r="L161" i="17"/>
  <c r="O71" i="65" s="1"/>
  <c r="P161" i="17"/>
  <c r="V71" i="65" s="1"/>
  <c r="T161" i="17"/>
  <c r="Z71" i="65" s="1"/>
  <c r="X161" i="17"/>
  <c r="AD71" i="65" s="1"/>
  <c r="M161" i="17"/>
  <c r="P71" i="65" s="1"/>
  <c r="U161" i="17"/>
  <c r="AA71" i="65" s="1"/>
  <c r="E161" i="17"/>
  <c r="I161" i="17"/>
  <c r="L71" i="65" s="1"/>
  <c r="Q161" i="17"/>
  <c r="W71" i="65" s="1"/>
  <c r="Y161" i="17"/>
  <c r="AE71" i="65" s="1"/>
  <c r="F161" i="17"/>
  <c r="J161" i="17"/>
  <c r="M71" i="65" s="1"/>
  <c r="N161" i="17"/>
  <c r="Q71" i="65" s="1"/>
  <c r="R161" i="17"/>
  <c r="X71" i="65" s="1"/>
  <c r="V161" i="17"/>
  <c r="AB71" i="65" s="1"/>
  <c r="Z161" i="17"/>
  <c r="AF71" i="65" s="1"/>
  <c r="G161" i="17"/>
  <c r="J71" i="65" s="1"/>
  <c r="K161" i="17"/>
  <c r="N71" i="65" s="1"/>
  <c r="O161" i="17"/>
  <c r="R71" i="65" s="1"/>
  <c r="W161" i="17"/>
  <c r="AC71" i="65" s="1"/>
  <c r="AA161" i="17"/>
  <c r="AG71" i="65" s="1"/>
  <c r="S99" i="65"/>
  <c r="D97" i="19"/>
  <c r="J94" i="64" s="1"/>
  <c r="H97" i="19"/>
  <c r="N94" i="64" s="1"/>
  <c r="L97" i="19"/>
  <c r="R94" i="64" s="1"/>
  <c r="M97" i="19"/>
  <c r="E97" i="19"/>
  <c r="K94" i="64" s="1"/>
  <c r="I97" i="19"/>
  <c r="O94" i="64" s="1"/>
  <c r="F97" i="19"/>
  <c r="L94" i="64" s="1"/>
  <c r="J97" i="19"/>
  <c r="P94" i="64" s="1"/>
  <c r="N97" i="19"/>
  <c r="T94" i="64" s="1"/>
  <c r="G97" i="19"/>
  <c r="M94" i="64" s="1"/>
  <c r="K97" i="19"/>
  <c r="Q94" i="64" s="1"/>
  <c r="O97" i="19"/>
  <c r="Q161" i="18"/>
  <c r="T85" i="65" s="1"/>
  <c r="AC161" i="18"/>
  <c r="AU85" i="65" s="1"/>
  <c r="AK161" i="18"/>
  <c r="J92" i="65" s="1"/>
  <c r="AS161" i="18"/>
  <c r="R92" i="65" s="1"/>
  <c r="BE161" i="18"/>
  <c r="AD92" i="65" s="1"/>
  <c r="F161" i="18"/>
  <c r="I85" i="65" s="1"/>
  <c r="J161" i="18"/>
  <c r="M85" i="65" s="1"/>
  <c r="N161" i="18"/>
  <c r="Q85" i="65" s="1"/>
  <c r="R161" i="18"/>
  <c r="U85" i="65" s="1"/>
  <c r="V161" i="18"/>
  <c r="AN85" i="65" s="1"/>
  <c r="Z161" i="18"/>
  <c r="AR85" i="65" s="1"/>
  <c r="AD161" i="18"/>
  <c r="AV85" i="65" s="1"/>
  <c r="AH161" i="18"/>
  <c r="G92" i="65" s="1"/>
  <c r="AL161" i="18"/>
  <c r="K92" i="65" s="1"/>
  <c r="AP161" i="18"/>
  <c r="O92" i="65" s="1"/>
  <c r="AT161" i="18"/>
  <c r="S92" i="65" s="1"/>
  <c r="AX161" i="18"/>
  <c r="W92" i="65" s="1"/>
  <c r="BB161" i="18"/>
  <c r="AA92" i="65" s="1"/>
  <c r="BF161" i="18"/>
  <c r="AE92" i="65" s="1"/>
  <c r="BJ161" i="18"/>
  <c r="AI92" i="65" s="1"/>
  <c r="S161" i="18"/>
  <c r="AK85" i="65" s="1"/>
  <c r="AA161" i="18"/>
  <c r="AS85" i="65" s="1"/>
  <c r="AI161" i="18"/>
  <c r="H92" i="65" s="1"/>
  <c r="AQ161" i="18"/>
  <c r="P92" i="65" s="1"/>
  <c r="AY161" i="18"/>
  <c r="X92" i="65" s="1"/>
  <c r="BC161" i="18"/>
  <c r="AB92" i="65" s="1"/>
  <c r="BK161" i="18"/>
  <c r="AJ92" i="65" s="1"/>
  <c r="G161" i="18"/>
  <c r="J85" i="65" s="1"/>
  <c r="K161" i="18"/>
  <c r="N85" i="65" s="1"/>
  <c r="O161" i="18"/>
  <c r="R85" i="65" s="1"/>
  <c r="W161" i="18"/>
  <c r="AO85" i="65" s="1"/>
  <c r="AE161" i="18"/>
  <c r="AW85" i="65" s="1"/>
  <c r="AM161" i="18"/>
  <c r="L92" i="65" s="1"/>
  <c r="AU161" i="18"/>
  <c r="T92" i="65" s="1"/>
  <c r="BG161" i="18"/>
  <c r="AF92" i="65" s="1"/>
  <c r="D161" i="18"/>
  <c r="G85" i="65" s="1"/>
  <c r="H161" i="18"/>
  <c r="K85" i="65" s="1"/>
  <c r="L161" i="18"/>
  <c r="O85" i="65" s="1"/>
  <c r="P161" i="18"/>
  <c r="S85" i="65" s="1"/>
  <c r="T161" i="18"/>
  <c r="AL85" i="65" s="1"/>
  <c r="X161" i="18"/>
  <c r="AP85" i="65" s="1"/>
  <c r="AB161" i="18"/>
  <c r="AT85" i="65" s="1"/>
  <c r="AF161" i="18"/>
  <c r="AX85" i="65" s="1"/>
  <c r="AJ161" i="18"/>
  <c r="I92" i="65" s="1"/>
  <c r="AN161" i="18"/>
  <c r="M92" i="65" s="1"/>
  <c r="AR161" i="18"/>
  <c r="Q92" i="65" s="1"/>
  <c r="AV161" i="18"/>
  <c r="U92" i="65" s="1"/>
  <c r="AZ161" i="18"/>
  <c r="Y92" i="65" s="1"/>
  <c r="BD161" i="18"/>
  <c r="AC92" i="65" s="1"/>
  <c r="BH161" i="18"/>
  <c r="AG92" i="65" s="1"/>
  <c r="E161" i="18"/>
  <c r="H85" i="65" s="1"/>
  <c r="I161" i="18"/>
  <c r="L85" i="65" s="1"/>
  <c r="M161" i="18"/>
  <c r="P85" i="65" s="1"/>
  <c r="U161" i="18"/>
  <c r="AM85" i="65" s="1"/>
  <c r="Y161" i="18"/>
  <c r="AQ85" i="65" s="1"/>
  <c r="AG161" i="18"/>
  <c r="AY85" i="65" s="1"/>
  <c r="AO161" i="18"/>
  <c r="N92" i="65" s="1"/>
  <c r="AW161" i="18"/>
  <c r="V92" i="65" s="1"/>
  <c r="BA161" i="18"/>
  <c r="Z92" i="65" s="1"/>
  <c r="BI161" i="18"/>
  <c r="AH92" i="65" s="1"/>
  <c r="E97" i="10"/>
  <c r="K73" i="64" s="1"/>
  <c r="K97" i="10"/>
  <c r="Q73" i="64" s="1"/>
  <c r="M97" i="10"/>
  <c r="S73" i="64" s="1"/>
  <c r="R64" i="65"/>
  <c r="R166" i="9"/>
  <c r="AB14" i="65" s="1"/>
  <c r="J78" i="65"/>
  <c r="I71" i="65"/>
  <c r="H71" i="65"/>
  <c r="G71" i="65"/>
  <c r="I80" i="64"/>
  <c r="U94" i="64"/>
  <c r="R102" i="19"/>
  <c r="Z30" i="64" s="1"/>
  <c r="S94" i="64"/>
  <c r="H80" i="64"/>
  <c r="Q39" i="9"/>
  <c r="U36" i="17"/>
  <c r="AA51" i="11" s="1"/>
  <c r="E36" i="17"/>
  <c r="H51" i="11" s="1"/>
  <c r="N36" i="17"/>
  <c r="Q51" i="11" s="1"/>
  <c r="G36" i="17"/>
  <c r="J51" i="11" s="1"/>
  <c r="T36" i="17"/>
  <c r="Z51" i="11" s="1"/>
  <c r="R36" i="17"/>
  <c r="X51" i="11" s="1"/>
  <c r="F36" i="17"/>
  <c r="I51" i="11" s="1"/>
  <c r="N38" i="10"/>
  <c r="K36" i="17"/>
  <c r="N51" i="11" s="1"/>
  <c r="W36" i="17"/>
  <c r="AC51" i="11" s="1"/>
  <c r="K36" i="9"/>
  <c r="N44" i="11" s="1"/>
  <c r="N36" i="9"/>
  <c r="Q44" i="11" s="1"/>
  <c r="O36" i="9"/>
  <c r="R44" i="11" s="1"/>
  <c r="Q36" i="17"/>
  <c r="W51" i="11" s="1"/>
  <c r="I36" i="17"/>
  <c r="L51" i="11" s="1"/>
  <c r="V36" i="17"/>
  <c r="AB51" i="11" s="1"/>
  <c r="N38" i="19"/>
  <c r="T38" i="18"/>
  <c r="O36" i="18" s="1"/>
  <c r="R65" i="11" s="1"/>
  <c r="O36" i="17"/>
  <c r="R51" i="11" s="1"/>
  <c r="H36" i="9"/>
  <c r="K44" i="11" s="1"/>
  <c r="D36" i="17"/>
  <c r="G51" i="11" s="1"/>
  <c r="H36" i="17"/>
  <c r="K51" i="11" s="1"/>
  <c r="E36" i="9"/>
  <c r="H44" i="11" s="1"/>
  <c r="G36" i="9"/>
  <c r="J44" i="11" s="1"/>
  <c r="D36" i="9"/>
  <c r="G44" i="11" s="1"/>
  <c r="X36" i="17"/>
  <c r="AD51" i="11" s="1"/>
  <c r="R41" i="9"/>
  <c r="Z14" i="11" s="1"/>
  <c r="H36" i="18"/>
  <c r="K65" i="11" s="1"/>
  <c r="D36" i="18"/>
  <c r="G65" i="11" s="1"/>
  <c r="L36" i="19"/>
  <c r="R79" i="11" s="1"/>
  <c r="K36" i="19"/>
  <c r="Q79" i="11" s="1"/>
  <c r="F36" i="19"/>
  <c r="G36" i="19"/>
  <c r="M79" i="11" s="1"/>
  <c r="D36" i="19"/>
  <c r="J79" i="11" s="1"/>
  <c r="E36" i="19"/>
  <c r="J36" i="19"/>
  <c r="P79" i="11" s="1"/>
  <c r="H36" i="19"/>
  <c r="N79" i="11" s="1"/>
  <c r="I36" i="19"/>
  <c r="O79" i="11" s="1"/>
  <c r="G36" i="10"/>
  <c r="M58" i="11" s="1"/>
  <c r="L36" i="10"/>
  <c r="R58" i="11" s="1"/>
  <c r="K36" i="10"/>
  <c r="Q58" i="11" s="1"/>
  <c r="I36" i="10"/>
  <c r="O58" i="11" s="1"/>
  <c r="J36" i="10"/>
  <c r="P58" i="11" s="1"/>
  <c r="D36" i="10"/>
  <c r="E36" i="10"/>
  <c r="H36" i="10"/>
  <c r="N58" i="11" s="1"/>
  <c r="F36" i="10"/>
  <c r="O41" i="10" s="1"/>
  <c r="Z22" i="11" s="1"/>
  <c r="Y22" i="64" s="1"/>
  <c r="J58" i="11"/>
  <c r="O39" i="10"/>
  <c r="Z20" i="11" s="1"/>
  <c r="L79" i="11"/>
  <c r="O41" i="19"/>
  <c r="Z30" i="11" s="1"/>
  <c r="K58" i="11"/>
  <c r="L58" i="11"/>
  <c r="K79" i="11"/>
  <c r="R164" i="19" l="1"/>
  <c r="AB28" i="65" s="1"/>
  <c r="AE35" i="65" s="1"/>
  <c r="S16" i="65"/>
  <c r="AW30" i="65"/>
  <c r="AW31" i="65"/>
  <c r="AW29" i="65"/>
  <c r="AX29" i="65" s="1"/>
  <c r="R165" i="19"/>
  <c r="AB29" i="65" s="1"/>
  <c r="AE38" i="65" s="1"/>
  <c r="R166" i="19"/>
  <c r="AB30" i="65" s="1"/>
  <c r="AE41" i="65" s="1"/>
  <c r="U13" i="65"/>
  <c r="BE27" i="65"/>
  <c r="BF27" i="65" s="1"/>
  <c r="BE26" i="65"/>
  <c r="BF26" i="65" s="1"/>
  <c r="BE25" i="65"/>
  <c r="S37" i="65"/>
  <c r="S35" i="65"/>
  <c r="BC27" i="65"/>
  <c r="BD27" i="65" s="1"/>
  <c r="BC26" i="65"/>
  <c r="BD26" i="65" s="1"/>
  <c r="BC25" i="65"/>
  <c r="BD25" i="65" s="1"/>
  <c r="S50" i="65"/>
  <c r="U35" i="65"/>
  <c r="BA26" i="65"/>
  <c r="BB26" i="65" s="1"/>
  <c r="BA25" i="65"/>
  <c r="BB25" i="65" s="1"/>
  <c r="AY26" i="65"/>
  <c r="AZ26" i="65" s="1"/>
  <c r="AY25" i="65"/>
  <c r="AW27" i="65"/>
  <c r="AX27" i="65" s="1"/>
  <c r="AW26" i="65"/>
  <c r="AX26" i="65" s="1"/>
  <c r="BM164" i="18"/>
  <c r="AW25" i="65"/>
  <c r="BN164" i="18"/>
  <c r="AB24" i="65" s="1"/>
  <c r="AD35" i="65" s="1"/>
  <c r="BN166" i="18"/>
  <c r="AB26" i="65" s="1"/>
  <c r="AD41" i="65" s="1"/>
  <c r="R164" i="10"/>
  <c r="AB20" i="65" s="1"/>
  <c r="AC35" i="65" s="1"/>
  <c r="Q164" i="10"/>
  <c r="AW22" i="65"/>
  <c r="AW21" i="65"/>
  <c r="AW20" i="65"/>
  <c r="AX20" i="65" s="1"/>
  <c r="U50" i="65"/>
  <c r="U37" i="65"/>
  <c r="U36" i="65"/>
  <c r="T13" i="65"/>
  <c r="AY18" i="65"/>
  <c r="AZ18" i="65" s="1"/>
  <c r="AY17" i="65"/>
  <c r="AY16" i="65"/>
  <c r="AW18" i="65"/>
  <c r="AX18" i="65" s="1"/>
  <c r="S15" i="65"/>
  <c r="U53" i="65"/>
  <c r="T38" i="65"/>
  <c r="AD166" i="17"/>
  <c r="AB18" i="65" s="1"/>
  <c r="AB41" i="65" s="1"/>
  <c r="AD165" i="17"/>
  <c r="AB17" i="65" s="1"/>
  <c r="AB38" i="65" s="1"/>
  <c r="AW17" i="65"/>
  <c r="AX17" i="65" s="1"/>
  <c r="AW16" i="65"/>
  <c r="AX16" i="65" s="1"/>
  <c r="AD164" i="17"/>
  <c r="AB16" i="65" s="1"/>
  <c r="AB35" i="65" s="1"/>
  <c r="T53" i="65"/>
  <c r="T52" i="65"/>
  <c r="S51" i="65"/>
  <c r="T50" i="65"/>
  <c r="S38" i="65"/>
  <c r="T37" i="65"/>
  <c r="T36" i="65"/>
  <c r="T35" i="65"/>
  <c r="T15" i="65"/>
  <c r="S13" i="65"/>
  <c r="S12" i="65"/>
  <c r="S11" i="65"/>
  <c r="S10" i="65"/>
  <c r="AW13" i="65"/>
  <c r="P64" i="65"/>
  <c r="R165" i="9"/>
  <c r="AB13" i="65" s="1"/>
  <c r="AA38" i="65" s="1"/>
  <c r="AW12" i="65"/>
  <c r="AW11" i="65"/>
  <c r="Q165" i="9"/>
  <c r="K78" i="65"/>
  <c r="F161" i="10"/>
  <c r="O161" i="10"/>
  <c r="U78" i="65" s="1"/>
  <c r="H161" i="10"/>
  <c r="N78" i="65" s="1"/>
  <c r="N161" i="10"/>
  <c r="T78" i="65" s="1"/>
  <c r="AX22" i="65"/>
  <c r="AX12" i="65"/>
  <c r="F63" i="65"/>
  <c r="AX31" i="65"/>
  <c r="AZ27" i="65"/>
  <c r="AZ25" i="65"/>
  <c r="AZ16" i="65"/>
  <c r="F77" i="65"/>
  <c r="AX25" i="65"/>
  <c r="AZ17" i="65"/>
  <c r="AX13" i="65"/>
  <c r="F84" i="65"/>
  <c r="F91" i="65"/>
  <c r="AX30" i="65"/>
  <c r="BB27" i="65"/>
  <c r="F70" i="65"/>
  <c r="F98" i="65"/>
  <c r="AA35" i="65"/>
  <c r="AA41" i="65"/>
  <c r="BN165" i="18"/>
  <c r="AB25" i="65" s="1"/>
  <c r="AD38" i="65" s="1"/>
  <c r="AS31" i="64"/>
  <c r="AS30" i="64"/>
  <c r="AT30" i="64" s="1"/>
  <c r="AS29" i="64"/>
  <c r="BM101" i="18"/>
  <c r="BA27" i="64"/>
  <c r="BA26" i="64"/>
  <c r="BB26" i="64" s="1"/>
  <c r="BA25" i="64"/>
  <c r="BB25" i="64" s="1"/>
  <c r="S38" i="64"/>
  <c r="AY27" i="64"/>
  <c r="AY26" i="64"/>
  <c r="AY25" i="64"/>
  <c r="AY28" i="64" s="1"/>
  <c r="BM102" i="18"/>
  <c r="BM100" i="18"/>
  <c r="AW27" i="64"/>
  <c r="BN101" i="18"/>
  <c r="Z25" i="64" s="1"/>
  <c r="AA25" i="65" s="1"/>
  <c r="AW26" i="64"/>
  <c r="AW25" i="64"/>
  <c r="AU27" i="64"/>
  <c r="AV27" i="64" s="1"/>
  <c r="AU26" i="64"/>
  <c r="AU25" i="64"/>
  <c r="BN102" i="18"/>
  <c r="Z26" i="64" s="1"/>
  <c r="AB38" i="64" s="1"/>
  <c r="AD40" i="65" s="1"/>
  <c r="AS27" i="64"/>
  <c r="AS26" i="64"/>
  <c r="AS25" i="64"/>
  <c r="AT25" i="64" s="1"/>
  <c r="AS22" i="64"/>
  <c r="AS21" i="64"/>
  <c r="AS20" i="64"/>
  <c r="AT20" i="64" s="1"/>
  <c r="U37" i="64"/>
  <c r="U13" i="64"/>
  <c r="T11" i="64"/>
  <c r="AC102" i="17"/>
  <c r="AU18" i="64"/>
  <c r="AV18" i="64" s="1"/>
  <c r="AU17" i="64"/>
  <c r="AV17" i="64" s="1"/>
  <c r="AU16" i="64"/>
  <c r="U36" i="64"/>
  <c r="T15" i="64"/>
  <c r="U14" i="64"/>
  <c r="AS18" i="64"/>
  <c r="AT18" i="64" s="1"/>
  <c r="AS17" i="64"/>
  <c r="T13" i="64"/>
  <c r="AC100" i="17"/>
  <c r="AS16" i="64"/>
  <c r="AT16" i="64" s="1"/>
  <c r="T38" i="64"/>
  <c r="T37" i="64"/>
  <c r="T36" i="64"/>
  <c r="U35" i="64"/>
  <c r="AC101" i="17"/>
  <c r="T14" i="64"/>
  <c r="T12" i="64"/>
  <c r="S12" i="64"/>
  <c r="S11" i="64"/>
  <c r="S10" i="64"/>
  <c r="AS13" i="64"/>
  <c r="R100" i="9"/>
  <c r="Z12" i="64" s="1"/>
  <c r="AA12" i="65" s="1"/>
  <c r="AS12" i="64"/>
  <c r="AT12" i="64" s="1"/>
  <c r="AS11" i="64"/>
  <c r="AT11" i="64" s="1"/>
  <c r="U97" i="17"/>
  <c r="AA66" i="64" s="1"/>
  <c r="N97" i="17"/>
  <c r="Q66" i="64" s="1"/>
  <c r="T97" i="17"/>
  <c r="Z66" i="64" s="1"/>
  <c r="V97" i="17"/>
  <c r="AB66" i="64" s="1"/>
  <c r="BN100" i="18"/>
  <c r="Z24" i="64" s="1"/>
  <c r="AA24" i="65" s="1"/>
  <c r="I97" i="17"/>
  <c r="L66" i="64" s="1"/>
  <c r="K97" i="17"/>
  <c r="N66" i="64" s="1"/>
  <c r="Y97" i="17"/>
  <c r="AE66" i="64" s="1"/>
  <c r="G80" i="64"/>
  <c r="L97" i="10"/>
  <c r="R73" i="64" s="1"/>
  <c r="G97" i="10"/>
  <c r="M73" i="64" s="1"/>
  <c r="J97" i="10"/>
  <c r="P73" i="64" s="1"/>
  <c r="R101" i="9"/>
  <c r="Z13" i="64" s="1"/>
  <c r="AA13" i="65" s="1"/>
  <c r="O97" i="17"/>
  <c r="R66" i="64" s="1"/>
  <c r="M97" i="17"/>
  <c r="P66" i="64" s="1"/>
  <c r="H97" i="17"/>
  <c r="K66" i="64" s="1"/>
  <c r="R59" i="64"/>
  <c r="R100" i="19"/>
  <c r="Z28" i="64" s="1"/>
  <c r="AA28" i="65" s="1"/>
  <c r="R101" i="19"/>
  <c r="Z29" i="64" s="1"/>
  <c r="AC36" i="64" s="1"/>
  <c r="AE37" i="65" s="1"/>
  <c r="H97" i="10"/>
  <c r="N73" i="64" s="1"/>
  <c r="O97" i="10"/>
  <c r="U73" i="64" s="1"/>
  <c r="F97" i="10"/>
  <c r="AA97" i="17"/>
  <c r="AG66" i="64" s="1"/>
  <c r="G97" i="17"/>
  <c r="J66" i="64" s="1"/>
  <c r="R97" i="17"/>
  <c r="X66" i="64" s="1"/>
  <c r="J97" i="17"/>
  <c r="M66" i="64" s="1"/>
  <c r="E97" i="17"/>
  <c r="Q97" i="17"/>
  <c r="W66" i="64" s="1"/>
  <c r="X97" i="17"/>
  <c r="AD66" i="64" s="1"/>
  <c r="P97" i="17"/>
  <c r="V66" i="64" s="1"/>
  <c r="D97" i="17"/>
  <c r="D97" i="10"/>
  <c r="N97" i="10"/>
  <c r="W97" i="17"/>
  <c r="AC66" i="64" s="1"/>
  <c r="Z97" i="17"/>
  <c r="AF66" i="64" s="1"/>
  <c r="F97" i="17"/>
  <c r="L97" i="17"/>
  <c r="O66" i="64" s="1"/>
  <c r="AT31" i="64"/>
  <c r="AZ27" i="64"/>
  <c r="AT17" i="64"/>
  <c r="F93" i="64"/>
  <c r="AT29" i="64"/>
  <c r="AZ26" i="64"/>
  <c r="AV16" i="64"/>
  <c r="AT13" i="64"/>
  <c r="F58" i="64"/>
  <c r="AX27" i="64"/>
  <c r="F72" i="64"/>
  <c r="F86" i="64"/>
  <c r="BB27" i="64"/>
  <c r="AX26" i="64"/>
  <c r="F65" i="64"/>
  <c r="F79" i="64"/>
  <c r="Y34" i="64"/>
  <c r="AA34" i="65" s="1"/>
  <c r="AA14" i="65"/>
  <c r="Y38" i="64"/>
  <c r="AA40" i="65" s="1"/>
  <c r="AC38" i="64"/>
  <c r="AE40" i="65" s="1"/>
  <c r="AA30" i="65"/>
  <c r="AT22" i="64"/>
  <c r="AV26" i="64"/>
  <c r="AT27" i="64"/>
  <c r="AS26" i="11"/>
  <c r="AS28" i="11" s="1"/>
  <c r="T13" i="11"/>
  <c r="U16" i="11"/>
  <c r="S14" i="11"/>
  <c r="U10" i="11"/>
  <c r="S16" i="11"/>
  <c r="U12" i="11"/>
  <c r="T12" i="11"/>
  <c r="AS16" i="11"/>
  <c r="AS19" i="11" s="1"/>
  <c r="AU17" i="11"/>
  <c r="AS18" i="11"/>
  <c r="AU19" i="11"/>
  <c r="S10" i="11"/>
  <c r="T16" i="11"/>
  <c r="U14" i="11"/>
  <c r="T10" i="11"/>
  <c r="T14" i="11"/>
  <c r="S12" i="11"/>
  <c r="AS13" i="11"/>
  <c r="R39" i="9"/>
  <c r="Z12" i="11" s="1"/>
  <c r="Z12" i="65" s="1"/>
  <c r="AS12" i="11"/>
  <c r="L36" i="17"/>
  <c r="O51" i="11" s="1"/>
  <c r="AA40" i="17"/>
  <c r="Z17" i="11" s="1"/>
  <c r="V51" i="11"/>
  <c r="AA39" i="17"/>
  <c r="Z16" i="11" s="1"/>
  <c r="Y16" i="64" s="1"/>
  <c r="Z22" i="65"/>
  <c r="Z30" i="65"/>
  <c r="Y30" i="64"/>
  <c r="AV27" i="11"/>
  <c r="AT18" i="11"/>
  <c r="AV17" i="11"/>
  <c r="F64" i="11"/>
  <c r="F43" i="11"/>
  <c r="F71" i="11"/>
  <c r="AT25" i="11"/>
  <c r="F50" i="11"/>
  <c r="F57" i="11"/>
  <c r="F78" i="11"/>
  <c r="AT11" i="11"/>
  <c r="AT31" i="11"/>
  <c r="AT30" i="11"/>
  <c r="AT29" i="11"/>
  <c r="AT32" i="11" s="1"/>
  <c r="AT26" i="11"/>
  <c r="AT13" i="11"/>
  <c r="AA35" i="11"/>
  <c r="AC39" i="65" s="1"/>
  <c r="AV25" i="11"/>
  <c r="AT20" i="11"/>
  <c r="Y35" i="11"/>
  <c r="Y14" i="64"/>
  <c r="Z14" i="65"/>
  <c r="AA33" i="11"/>
  <c r="Y20" i="64"/>
  <c r="Z20" i="65"/>
  <c r="Y17" i="64"/>
  <c r="Z17" i="65"/>
  <c r="Z34" i="11"/>
  <c r="Z33" i="11"/>
  <c r="Y33" i="11"/>
  <c r="O40" i="10"/>
  <c r="Z21" i="11" s="1"/>
  <c r="K36" i="18"/>
  <c r="N65" i="11" s="1"/>
  <c r="P36" i="18"/>
  <c r="S65" i="11" s="1"/>
  <c r="Q36" i="18"/>
  <c r="T65" i="11" s="1"/>
  <c r="J36" i="18"/>
  <c r="M65" i="11" s="1"/>
  <c r="E36" i="18"/>
  <c r="R36" i="18"/>
  <c r="U65" i="11" s="1"/>
  <c r="AA41" i="17"/>
  <c r="Z18" i="11" s="1"/>
  <c r="AC35" i="11"/>
  <c r="Y12" i="64"/>
  <c r="O39" i="19"/>
  <c r="Z28" i="11" s="1"/>
  <c r="N36" i="18"/>
  <c r="Q65" i="11" s="1"/>
  <c r="F36" i="18"/>
  <c r="AV16" i="11"/>
  <c r="AV18" i="11"/>
  <c r="AT27" i="11"/>
  <c r="O40" i="19"/>
  <c r="Z29" i="11" s="1"/>
  <c r="G36" i="18"/>
  <c r="J65" i="11" s="1"/>
  <c r="M36" i="18"/>
  <c r="P65" i="11" s="1"/>
  <c r="L36" i="18"/>
  <c r="O65" i="11" s="1"/>
  <c r="I36" i="18"/>
  <c r="L65" i="11" s="1"/>
  <c r="AT16" i="11"/>
  <c r="AT17" i="11"/>
  <c r="AT21" i="11"/>
  <c r="AT22" i="11"/>
  <c r="AV26" i="11"/>
  <c r="AT12" i="11"/>
  <c r="AS14" i="11"/>
  <c r="R40" i="9"/>
  <c r="Z13" i="11" s="1"/>
  <c r="AW32" i="65" l="1"/>
  <c r="BE28" i="65"/>
  <c r="BF25" i="65"/>
  <c r="BF28" i="65" s="1"/>
  <c r="BC28" i="65"/>
  <c r="BA28" i="65"/>
  <c r="AY28" i="65"/>
  <c r="AW28" i="65"/>
  <c r="AW23" i="65"/>
  <c r="AX21" i="65"/>
  <c r="AX23" i="65" s="1"/>
  <c r="AY19" i="65"/>
  <c r="AC18" i="65"/>
  <c r="AC14" i="65" s="1"/>
  <c r="AW19" i="65"/>
  <c r="AW14" i="65"/>
  <c r="AX11" i="65"/>
  <c r="AX14" i="65" s="1"/>
  <c r="AX19" i="65"/>
  <c r="L78" i="65"/>
  <c r="R166" i="10"/>
  <c r="AB22" i="65" s="1"/>
  <c r="R165" i="10"/>
  <c r="AB21" i="65" s="1"/>
  <c r="AC38" i="65" s="1"/>
  <c r="BD28" i="65"/>
  <c r="AX28" i="65"/>
  <c r="AX32" i="65"/>
  <c r="AZ28" i="65"/>
  <c r="AZ19" i="65"/>
  <c r="BB28" i="65"/>
  <c r="AS32" i="64"/>
  <c r="AA29" i="65"/>
  <c r="AC34" i="64"/>
  <c r="AE34" i="65" s="1"/>
  <c r="BA28" i="64"/>
  <c r="AZ25" i="64"/>
  <c r="AB36" i="64"/>
  <c r="AD37" i="65" s="1"/>
  <c r="AW28" i="64"/>
  <c r="AX25" i="64"/>
  <c r="AX28" i="64" s="1"/>
  <c r="AU28" i="64"/>
  <c r="AV25" i="64"/>
  <c r="AV28" i="64" s="1"/>
  <c r="AS28" i="64"/>
  <c r="AT26" i="64"/>
  <c r="AA26" i="65"/>
  <c r="AT28" i="64"/>
  <c r="AS23" i="64"/>
  <c r="AT21" i="64"/>
  <c r="AU19" i="64"/>
  <c r="AS19" i="64"/>
  <c r="AT19" i="64"/>
  <c r="AS14" i="64"/>
  <c r="Y36" i="64"/>
  <c r="AA37" i="65" s="1"/>
  <c r="AB34" i="64"/>
  <c r="AD34" i="65" s="1"/>
  <c r="AT14" i="11"/>
  <c r="Z16" i="65"/>
  <c r="AA37" i="64"/>
  <c r="AV28" i="11"/>
  <c r="I66" i="64"/>
  <c r="AD102" i="17"/>
  <c r="Z18" i="64" s="1"/>
  <c r="J73" i="64"/>
  <c r="R100" i="10"/>
  <c r="Z20" i="64" s="1"/>
  <c r="G66" i="64"/>
  <c r="AD100" i="17"/>
  <c r="Z16" i="64" s="1"/>
  <c r="AD101" i="17"/>
  <c r="Z17" i="64" s="1"/>
  <c r="H66" i="64"/>
  <c r="L73" i="64"/>
  <c r="R102" i="10"/>
  <c r="Z22" i="64" s="1"/>
  <c r="T73" i="64"/>
  <c r="R101" i="10"/>
  <c r="Z21" i="64" s="1"/>
  <c r="AZ28" i="64"/>
  <c r="AT32" i="64"/>
  <c r="AV19" i="64"/>
  <c r="BB28" i="64"/>
  <c r="AT14" i="64"/>
  <c r="AT23" i="64"/>
  <c r="AT28" i="11"/>
  <c r="AT19" i="11"/>
  <c r="AV19" i="11"/>
  <c r="Y29" i="64"/>
  <c r="AC34" i="11"/>
  <c r="Z29" i="65"/>
  <c r="I65" i="11"/>
  <c r="U41" i="18"/>
  <c r="Z26" i="11" s="1"/>
  <c r="AC18" i="11" s="1"/>
  <c r="AE39" i="65"/>
  <c r="AC37" i="64"/>
  <c r="AB36" i="65"/>
  <c r="Z35" i="64"/>
  <c r="Z18" i="65"/>
  <c r="Z35" i="11"/>
  <c r="Y18" i="64"/>
  <c r="U39" i="18"/>
  <c r="Z24" i="11" s="1"/>
  <c r="AA33" i="64"/>
  <c r="AC33" i="65"/>
  <c r="AA39" i="65"/>
  <c r="Y37" i="64"/>
  <c r="Z21" i="65"/>
  <c r="Y21" i="64"/>
  <c r="AA34" i="11"/>
  <c r="Z28" i="65"/>
  <c r="Y28" i="64"/>
  <c r="AC33" i="11"/>
  <c r="AA33" i="65"/>
  <c r="Y33" i="64"/>
  <c r="Z33" i="64"/>
  <c r="AB33" i="65"/>
  <c r="U40" i="18"/>
  <c r="Z25" i="11" s="1"/>
  <c r="H65" i="11"/>
  <c r="Y13" i="64"/>
  <c r="Z13" i="65"/>
  <c r="Y34" i="11"/>
  <c r="AC41" i="65" l="1"/>
  <c r="AE18" i="65"/>
  <c r="AE14" i="65" s="1"/>
  <c r="AD18" i="65"/>
  <c r="AD14" i="65" s="1"/>
  <c r="Z36" i="64"/>
  <c r="AB37" i="65" s="1"/>
  <c r="AA17" i="65"/>
  <c r="AB18" i="64"/>
  <c r="AA36" i="64"/>
  <c r="AC37" i="65" s="1"/>
  <c r="AA21" i="65"/>
  <c r="AA22" i="65"/>
  <c r="AA38" i="64"/>
  <c r="AC40" i="65" s="1"/>
  <c r="Z34" i="64"/>
  <c r="AB34" i="65" s="1"/>
  <c r="AA18" i="64"/>
  <c r="AA16" i="65"/>
  <c r="Z38" i="64"/>
  <c r="AB40" i="65" s="1"/>
  <c r="AA18" i="65"/>
  <c r="AC18" i="64"/>
  <c r="AA20" i="65"/>
  <c r="AA34" i="64"/>
  <c r="AC34" i="65" s="1"/>
  <c r="Z25" i="65"/>
  <c r="Y25" i="64"/>
  <c r="AB34" i="11"/>
  <c r="AA35" i="64"/>
  <c r="AC36" i="65"/>
  <c r="AC33" i="64"/>
  <c r="AE33" i="65"/>
  <c r="AB39" i="65"/>
  <c r="Z37" i="64"/>
  <c r="AE20" i="65"/>
  <c r="AC14" i="11"/>
  <c r="AC20" i="64"/>
  <c r="AB18" i="11"/>
  <c r="AB14" i="11" s="1"/>
  <c r="AE36" i="65"/>
  <c r="AC35" i="64"/>
  <c r="Z24" i="65"/>
  <c r="Y24" i="64"/>
  <c r="AB33" i="11"/>
  <c r="AA18" i="11"/>
  <c r="Z26" i="65"/>
  <c r="Y26" i="64"/>
  <c r="AB35" i="11"/>
  <c r="Y35" i="64"/>
  <c r="AA36" i="65"/>
  <c r="AB14" i="64" l="1"/>
  <c r="AD19" i="65"/>
  <c r="AE19" i="65"/>
  <c r="AC14" i="64"/>
  <c r="AA14" i="64"/>
  <c r="AC19" i="65"/>
  <c r="AD20" i="65"/>
  <c r="AB20" i="64"/>
  <c r="AD36" i="65"/>
  <c r="AB35" i="64"/>
  <c r="AA20" i="64"/>
  <c r="AA14" i="11"/>
  <c r="AC20" i="65"/>
  <c r="AB33" i="64"/>
  <c r="AD33" i="65"/>
  <c r="AB37" i="64"/>
  <c r="AD39" i="65"/>
</calcChain>
</file>

<file path=xl/sharedStrings.xml><?xml version="1.0" encoding="utf-8"?>
<sst xmlns="http://schemas.openxmlformats.org/spreadsheetml/2006/main" count="37228" uniqueCount="1290">
  <si>
    <t>№</t>
  </si>
  <si>
    <t>%</t>
  </si>
  <si>
    <t>Сенсорика</t>
  </si>
  <si>
    <t>Музыка</t>
  </si>
  <si>
    <t>2-К.2</t>
  </si>
  <si>
    <t>2-.К.3</t>
  </si>
  <si>
    <t>2-К.5</t>
  </si>
  <si>
    <t>2-К.6</t>
  </si>
  <si>
    <t>2-К.8</t>
  </si>
  <si>
    <t>2-К.4</t>
  </si>
  <si>
    <t>Учить узнавать и называть некоторые овощи и фрукты или их рисунки</t>
  </si>
  <si>
    <t>Продолжить работу узнавать и называть некоторые овощи и фрукты или их рисунки</t>
  </si>
  <si>
    <t>Закрепить умение узнавать и называть некоторые овощи и фрукты или их рисунки</t>
  </si>
  <si>
    <t>Учить интересваться животными, птицами ближайшего окружения, показывать части их тела, подражать их голосам, повторять движения в играх</t>
  </si>
  <si>
    <t>Продолжить работу интересваться животными, птицами ближайшего окружения, показывать части их тела, подражать их голосам, повторять движения в играх</t>
  </si>
  <si>
    <t>Закрепить умение интересваться животными, птицами ближайшего окружения, показывать части их тела, подражать их голосам, повторять движения в играх</t>
  </si>
  <si>
    <t>Учить любить растения и животных, проявлять заботу о них</t>
  </si>
  <si>
    <t>Продолжить работу любить растения и животных, проявлять заботу о них</t>
  </si>
  <si>
    <t>Закрепить умение любить растения и животных, проявлять заботу о них</t>
  </si>
  <si>
    <t>Учить понимать значение слов «можно»,  «нельзя», «опасно»</t>
  </si>
  <si>
    <t>Продолжить работу понимать значение слов «можно»,  «нельзя», «опасно»</t>
  </si>
  <si>
    <t>Закрепить умение понимать значение слов «можно»,  «нельзя», «опасно»</t>
  </si>
  <si>
    <t>Учить соблюдать элементарные правила безопасного поведения на прогулке</t>
  </si>
  <si>
    <t>Продолжить работу соблюдать элементарные правила безопасного поведения на прогулке</t>
  </si>
  <si>
    <t>Закрепить умение соблюдать элементарные правила безопасного поведения на прогулке</t>
  </si>
  <si>
    <t xml:space="preserve">Знает первоначальные умения культурно-гигиенических навыков и навыков самообслуживания  при помощи  взрослого.
Слушает взрослых, понимает.
Старается говорить правильно.
Слушает короткие рассказы, стихотворения потешки с использованием соответствующих картинок;
самостоятельно рассматривает картинки в книгах.
Выполняет разнообразные действия с предметами (открывать-закрывать, нанизывать — снимать, прокатывать, втыкать; группирует однородные предметы по одному из следующих признаков (величина, форма).
Знает 4 основных цвета (красный, синий, желтый, зеленый). Лепит плоские, круглые формы с помощью взрослого.
Прислушиваться к мелодии и словам песен; подражает окружающим звукам; ходит под музыку, показывает простейшие плясовые движения; бьет в барабан и деревянные ложки.
Узнает себя на фотографиях;
улыбается, кивает головой, машет рукой знакомым взрослым;
проявляет интерес к предметам окружающей среды и явлениям природы;
играет с водой и песком;
проявляет интерес к цветущему растению;
интересуется животными, подражает их голосам.
знает родственные связи;
слушает голос взрослого, подражает его движениям, обращается к нему за помощью;
знает навыки культурного поведения: здоровается, прощается, благодарит;
проявляет доброжелательность к сверстникам;
проявляет интерес к предметам ближайшего окружения и явлениям природы;
знает предметы неживой природы (вода, песок, камень);
наблюдает за цветущим растением и называет его части;
узнает и называет некоторые овощи и фрукты или их рисунки;
интересуется животными, птицами ближайшего окружения, показывает части их тела, подражает голоса, повторяет движения в играх;
любит растения и животных, проявляет заботу о них.
Понимает значение слов "можно", "нельзя", "опасно";
знает элементарные правила безопасного поведения на прогулке.
</t>
  </si>
  <si>
    <t xml:space="preserve">Владеет первоначальными умения культурно-гигиенических навыков и навыков самообслуживания по показу взрослого 
Слушает взрослых, понимает, 
выполняет задание.
Старается говорить правильно;
отвечает на простые вопросы.
Слушает и понимает короткие рассказы, стихотворения потешки с использованием соответствующих картинок;
самостоятельно рассматривает картинки в книгах.
Выполняет разнообразные действия с предметами (открывать-закрывать, нанизывать — снимать, прокатывать, втыкать; группирует однородные предметы по одному из следующих признаков (величина, форма).
Использует 4 основных цвета (красный, синий, желтый, зеленый). Лепит плоские, круглые формы по показу взрослого.
Прислушиваться к мелодии и словам песен; подражает окружающим звукам; ходит под музыку, показывает простейшие плясовые движения; бьет в барабан и деревянные ложки.
Узнает себя на фотографиях;
улыбается, кивает головой, машет рукой знакомым взрослым;
проявляет интерес к предметам окружающей среды и явлениям природы;
играет с водой и песком;
проявляет интерес к цветущему растению;
интересуется животными, подражает их голосам.
знает родственные связи;
слушает голос взрослого, подражает его движениям, обращается к нему за помощью;
знает навыки культурного поведения: здоровается, прощается, благодарит;
проявляет доброжелательность к сверстникам;
проявляет интерес к предметам ближайшего окружения и явлениям природы;
знает предметы неживой природы (вода, песок, камень);
наблюдает за цветущим растением и называет его части;
узнает и называет некоторые овощи и фрукты или их рисунки;
интересуется животными, птицами ближайшего окружения, показывает части их тела, подражает голоса, повторяет движения в играх;
любит растения и животных, проявляет заботу о них.
Понимает значение слов "можно", "нельзя", "опасно";
знает элементарные правила безопасного поведения на прогулке.
</t>
  </si>
  <si>
    <t xml:space="preserve">Владеет первоначальными умения культурно-гигиенических навыков и навыков самообслуживания самостоятельно
Слушает взрослых, понимает, 
выполняет задание.
Старается говорить правильно;
отвечает на простые вопросы;
произносит предложения из 2-3 слов.
Слушает и понимает короткие рассказы, стихотворения потешки с использованием соответствующих картинок;
самостоятельно рассматривает картинки в книгах.
Выполняет разнообразные действия с предметами (открывать-закрывать, нанизывать — снимать, прокатывать, втыкать; группирует однородные предметы по одному из следующих признаков (величина, форма).
Использует 4 основных цвета (красный, синий, желтый, зеленый). Лепит плоские, круглые формы самостоятельно.
Прислушиваться к мелодии и словам песен; подражает окружающим звукам; ходит под музыку, показывает простейшие плясовые движения; бьет в барабан и деревянные ложки.
Узнает себя на фотографиях;
улыбается, кивает головой, машет рукой знакомым взрослым;
проявляет интерес к предметам окружающей среды и явлениям природы;
играет с водой и песком;
проявляет интерес к цветущему растению;
интересуется животными, подражает их голосам.
знает родственные связи;
слушает голос взрослого, подражает его движениям, обращается к нему за помощью;
знает навыки культурного поведения: здоровается, прощается, благодарит;
проявляет доброжелательность к сверстникам;
проявляет интерес к предметам ближайшего окружения и явлениям природы;
знает предметы неживой природы (вода, песок, камень);
наблюдает за цветущим растением и называет его части;
узнает и называет некоторые овощи и фрукты или их рисунки;
интересуется животными, птицами ближайшего окружения, показывает части их тела, подражает голоса, повторяет движения в играх;
любит растения и животных, проявляет заботу о них.
Понимает значение слов "можно", "нельзя", "опасно";
знает элементарные правила безопасного поведения на прогулке.
</t>
  </si>
  <si>
    <t>2-Ф.1</t>
  </si>
  <si>
    <t>2-Ф.2</t>
  </si>
  <si>
    <t>2-Ф.3</t>
  </si>
  <si>
    <t>2-Ф.4</t>
  </si>
  <si>
    <t>2-Т.1</t>
  </si>
  <si>
    <t>2-Т.2</t>
  </si>
  <si>
    <t>2-Т.3</t>
  </si>
  <si>
    <t>2-Т.4</t>
  </si>
  <si>
    <t>Учить ходить в разные стороны и в заданном направлении по кругу, с разным положением рук</t>
  </si>
  <si>
    <t>Продолжать учить ходить в разные стороны и в заданном направлении по кругу, с разным положением рук</t>
  </si>
  <si>
    <t>Закреплять навык хождения в разные стороны и в заданном направлении по кругу, с разным положением рук</t>
  </si>
  <si>
    <t>Учить ходить подгруппами и всей группой с изменением темпа</t>
  </si>
  <si>
    <t>Продолжать учить ходить подгруппами и всей группой с изменением темпа</t>
  </si>
  <si>
    <t>Закреплять навык  хождения подгруппами и всей группой с изменением темпа</t>
  </si>
  <si>
    <t>Учить ходить с остановкой по сигналу</t>
  </si>
  <si>
    <t>Продолжить учить ходить с остановкой по сигналу</t>
  </si>
  <si>
    <t>Закреплять навык хождения с остановкой по сигналу</t>
  </si>
  <si>
    <t>Учить сохранять равновесие при ходьбе</t>
  </si>
  <si>
    <t>Продолжать учить сохранять равновесие при ходьбе</t>
  </si>
  <si>
    <t>Закреплять навык умения держать равновесие при ходьбе</t>
  </si>
  <si>
    <t>Учить ползать по ограниченной плоскости, под различные предметы</t>
  </si>
  <si>
    <t>Продолжать учить ползать по ограниченной плоскости, под различные предметы</t>
  </si>
  <si>
    <t>Закреплять навык ползания по ограниченной плоскости, под различные предметы</t>
  </si>
  <si>
    <t>Учить выполнять вместе со взрослыми физические упражнения</t>
  </si>
  <si>
    <t>Продолжать учить выполнять вместе со взрослыми физические упражнения</t>
  </si>
  <si>
    <t>Закреплять навык выполнения вместе со взрослыми физических упражнений</t>
  </si>
  <si>
    <t>Формировать знания по  технике выполнения спортивных упражнений</t>
  </si>
  <si>
    <t>Продолжить работу по формированию знаний по  технике выполнения спортивных упражнений</t>
  </si>
  <si>
    <t>Закрепить знания по  технике выполнения спортивных упражнений</t>
  </si>
  <si>
    <t>Учить катать санки за веревочку, игрушки на санках</t>
  </si>
  <si>
    <t>Продолжить учить катать санки за веревочку, игрушки на санках</t>
  </si>
  <si>
    <t>Закрепить у мение катать санки за веревочку, игрушки на санках</t>
  </si>
  <si>
    <t>Учить бросать мяч в цель</t>
  </si>
  <si>
    <t>Продолжать работу по умению бросать мяч в цель</t>
  </si>
  <si>
    <t>Закрепить навык бросания мяч в цель</t>
  </si>
  <si>
    <t>Учить прокатывать мяч под различные предметы, катает его друг другу</t>
  </si>
  <si>
    <t>Продолжить работу по умению прокатывать мяч под различные предметы, катает его друг другу</t>
  </si>
  <si>
    <t>Закрепить навык прокатывания мяча под различные предметы, катает его друг другу</t>
  </si>
  <si>
    <t>Формировать первоначальные навыки личной гигиены:</t>
  </si>
  <si>
    <t>Продолжить работу по формированию навыков личной гигиены</t>
  </si>
  <si>
    <t>Закрепить первоначальные навыки личной гигиены:</t>
  </si>
  <si>
    <t>Формировать  положительный настрой при проведении закаливающих мероприятий:</t>
  </si>
  <si>
    <t>Продолжить работу по формированию положительного настроя при проведении закаливающих мероприятий:</t>
  </si>
  <si>
    <t>Закрепить навыки при проведении закливающих мероприятиях</t>
  </si>
  <si>
    <t>Учить играть в подвижные игры с удовольствием</t>
  </si>
  <si>
    <t>Продолжить работу по привлечению ребенка к игре</t>
  </si>
  <si>
    <t>Закрепить умение играть в подвижные игры</t>
  </si>
  <si>
    <t>Учить проявлять положительные эмоции к двигательной активности</t>
  </si>
  <si>
    <t>Продолжить работу по обучению проявлять положительные эмоции к двигательной активности</t>
  </si>
  <si>
    <t>Закрепить умение проявлять положительные эмоции к двигательной активности</t>
  </si>
  <si>
    <t>Развивать умение самостоятельно выполнять ранее освоенные движения:</t>
  </si>
  <si>
    <t>Продолжить формирование умения самостоятельно выполнять ранее освоенные движения</t>
  </si>
  <si>
    <t>Закрепить умение самостоятельно выполнять ранее освоенные движения</t>
  </si>
  <si>
    <t>Учить самостоятельно мыть лицо, руки</t>
  </si>
  <si>
    <t>Продолжить обучение самостоятельно мыть лицо, руки</t>
  </si>
  <si>
    <t>Закрепить навык умения самостоятельно мыть лицо, руки</t>
  </si>
  <si>
    <t>Учить использовать индивидуальные предметы</t>
  </si>
  <si>
    <t>Продолжить работу по умению использовать индивидуальные предметы</t>
  </si>
  <si>
    <t>Закрепить умение использовать индивидуальные предметы</t>
  </si>
  <si>
    <t>Учить одеваться и раздеваться в определенной последовательности:</t>
  </si>
  <si>
    <t>Продолжить работу по обучению одеваться и раздеваться в определенной последовательности:</t>
  </si>
  <si>
    <t>Закрепить навык умения одеваться и раздеваться в определенной последовательности:</t>
  </si>
  <si>
    <t>Формировать  элементарные навыки поведения за столом:</t>
  </si>
  <si>
    <t>Продолжить работу по формированию навыка поведения за столом</t>
  </si>
  <si>
    <t>Закрепить элементарные навыки поведения за столом</t>
  </si>
  <si>
    <t>Учить слушать и понимать речь взрослых</t>
  </si>
  <si>
    <t>Продолжить работу по умению слушать и понимать речь взрослых</t>
  </si>
  <si>
    <t>Закрепить умение слушать и понимать речь взрослвх</t>
  </si>
  <si>
    <t>Учить произносить отчетливо отдельные гласные и согласные звуки, звукоподражания:</t>
  </si>
  <si>
    <t>Продолжить работу по обучению произносить отчетливо отдельные гласные и согласные звуки, звукоподражания:</t>
  </si>
  <si>
    <t>Закрепить умение произносить отчетливо отдельные гласные и согласные звуки, звукоподражания:</t>
  </si>
  <si>
    <t>Учить произносить правильно слова и простые фразы (2-4 слова):</t>
  </si>
  <si>
    <t>Продолжить работу по умению произносить правильно слова и простые фразы (2-4 слова):</t>
  </si>
  <si>
    <t>Закрепить умение произносить правильно слова и простые фразы (2-4 слова):</t>
  </si>
  <si>
    <t>Учить называть слова, обозначающие названия игрушек, одежды, обуви, посуды, мебели, фруктов, домашних животных и их детенышей, транспортных средств и предметов личной гигиены:</t>
  </si>
  <si>
    <t>Продолжить работу по умению называть слова, обозначающие названия игрушек, одежды, обуви, посуды, мебели, фруктов, домашних животных и их детенышей, транспортных средств и предметов личной гигиены:</t>
  </si>
  <si>
    <t>Закрепить умение называть слова, обозначающие названия игрушек, одежды, обуви, посуды, мебели, фруктов, домашних животных и их детенышей, транспортных средств и предметов личной гигиены:</t>
  </si>
  <si>
    <t>Учить словам, обозначающие трудовое действие (мыть, поливать, наливать), действия, противоположные по значению (открывать-закрывать, надевать-снимать, брать-отдать), действия, характеризующие отношения людей (обнимать, помогать), их настроение (радоваться, смеяться, обижаться:</t>
  </si>
  <si>
    <t>Продолжить обучение словам, обозначающие трудовое действие (мыть, поливать, наливать), действия, противоположные по значению (открывать-закрывать, надевать-снимать, брать-отдать), действия, характеризующие отношения людей (обнимать, помогать), их настроение (радоваться, смеяться, обижаться:</t>
  </si>
  <si>
    <t>Закреплять слова, обозначающие трудовое действие (мыть, поливать, наливать), действия, противоположные по значению (открывать-закрывать, надевать-снимать, брать-отдать), действия, характеризующие отношения людей (обнимать, помогать), их настроение (радоваться, смеяться, обижаться:</t>
  </si>
  <si>
    <t>Учить использовать в речи существительные, глаголы и прилагательные для описания предметов:</t>
  </si>
  <si>
    <t>Продолжить учить использовать в речи существительные, глаголы и прилагательные для описания предметов:</t>
  </si>
  <si>
    <t>Закрепить умение использовать в речи существительные, глаголы и прилагательные для описания предметов:</t>
  </si>
  <si>
    <t>Формировать  интерес к ценностям казахского народа:</t>
  </si>
  <si>
    <t>Продолжить формировать  интерес к ценностям казахского народа:</t>
  </si>
  <si>
    <t>Закреплять  интерес к ценностям казахского народа:</t>
  </si>
  <si>
    <t>Учить самостоятельно использовать освоенные слова в устной речи:</t>
  </si>
  <si>
    <t>Продолжить работу по умению самостоятельно использовать освоенные слова в устной речи:</t>
  </si>
  <si>
    <t>Закрепить умение самостоятельно использовать освоенные слова в устной речи:</t>
  </si>
  <si>
    <t>Учить понимать речь взрослых, выражать свое мнение:</t>
  </si>
  <si>
    <t>Продолжить работу по пониманию речи взрослых, умению выражать свое мнение:</t>
  </si>
  <si>
    <t>Закреплять умение понимать речь взрослых, выражать свое мнение:</t>
  </si>
  <si>
    <t>Учить слушать небольшие рассказы без наглядного сопровождения, отвечать на простые вопросы:</t>
  </si>
  <si>
    <t>Продолжить работу по умению слушать небольшие рассказы без наглядного сопровождения, отвечать на простые вопросы:</t>
  </si>
  <si>
    <t>Закреплять умение слушать небольшие рассказы без наглядного сопровождения, отвечать на простые вопросы:</t>
  </si>
  <si>
    <t>Учить рассматривать картинки в книге, отвечать на вопросы по их содержанию:</t>
  </si>
  <si>
    <t>Продолжить работу по умению рассматривать картинки в книге, отвечать на вопросы по их содержанию:</t>
  </si>
  <si>
    <t>Закреплять умение рассматривать картинки в книге, отвечать на вопросы по их содержанию:</t>
  </si>
  <si>
    <t>Учить обыгрывать действия (движения) персонажей:</t>
  </si>
  <si>
    <t>Продолжить работу по умению обыгрывать действия (движения) персонажей:</t>
  </si>
  <si>
    <t>Закреплять умение обыгрывать действия (движения) персонажей:</t>
  </si>
  <si>
    <t>Учить выполнять артикуляционную гимнастику:</t>
  </si>
  <si>
    <t>Продолжить работу по выполнению артикуляционной гимнастики:</t>
  </si>
  <si>
    <t>Закреплять умение выполнять артикуляционную гимнастику:</t>
  </si>
  <si>
    <t>Развивать эмоциональную отзывчивость при восприятии художественных произведений:</t>
  </si>
  <si>
    <t>Продолжить работу по развитию эмоциональной отзывчивости при восприятии художественных произведений:</t>
  </si>
  <si>
    <t>Закреплять умение эмоционального восприятия художественных произведений:</t>
  </si>
  <si>
    <t>Учить слушать колыбельные, народные песни, сказки:</t>
  </si>
  <si>
    <t>Продолжить работу по умению слушать колыбельные, народные песни, сказки:</t>
  </si>
  <si>
    <t>Закреплять умение слушать колыбельные, народные песни, сказки:</t>
  </si>
  <si>
    <t>Учить договаривать отдельные слова, фразы в знакомых произведениях:</t>
  </si>
  <si>
    <t>Продолжить работу по умению договаривать отдельные слова, фразы в знакомых произведениях:</t>
  </si>
  <si>
    <t>Закрепить умение договаривать отдельные слова, фразы в знакомых произведениях:</t>
  </si>
  <si>
    <t>Учить слушать знакомые произведения без наглядного сопровождения:</t>
  </si>
  <si>
    <t>Продолжить работу по обучению слушать знакомые произведения без наглядного сопровождения:</t>
  </si>
  <si>
    <t>Закреплять умение слушать знакомые произведения без наглядного сопровождения:</t>
  </si>
  <si>
    <t>Учить рассматривать иллюстрации в книгах, отвечать на поставленные вопросы по содержанию иллюстраций:</t>
  </si>
  <si>
    <t>Продолжить работу по умению рассматривать иллюстрации в книгах, отвечать на поставленные вопросы по содержанию иллюстраций:</t>
  </si>
  <si>
    <t>Закрепить умение  рассматривать иллюстрации в книгах, отвечать на поставленные вопросы по содержанию иллюстраций:</t>
  </si>
  <si>
    <t>Учить передавать в играх образы персонажей:</t>
  </si>
  <si>
    <t>Продолжить обучать ребенка передавать в играх образы персонажей:</t>
  </si>
  <si>
    <t>Закрепить умение ребенка передавать в играх образы персонажей:</t>
  </si>
  <si>
    <t>Учить повторять текст стихотворений полностью с помощью педагога:</t>
  </si>
  <si>
    <t>Продолжить работу по обучению повторять текст стихотворений полностью с помощью педагога:</t>
  </si>
  <si>
    <t>Закреплять умение повторять текст стихотворений полностью с помощью педагога:</t>
  </si>
  <si>
    <t>Учить выполнять задания, опираясь на словесную инструкцию и образец:</t>
  </si>
  <si>
    <t>Продолжить работу по выполнению задания, опираясь на словесную инструкцию и образец:</t>
  </si>
  <si>
    <t>Закреплять умение выполнять задания, опираясь на словесную инструкцию и образец:</t>
  </si>
  <si>
    <t>Развивать навыки координации движений, мелкой моторики рук:</t>
  </si>
  <si>
    <t>Продолжить работу по развитию навыков координации движений, мелкой моторики рук:</t>
  </si>
  <si>
    <t>Закреплять навыки координации движений, мелкой моторики рук:</t>
  </si>
  <si>
    <t>Учить находить предметы по цвету, размеру по указанию взрослых:</t>
  </si>
  <si>
    <t>Продолжить работу по обучению находить предметы по цвету, размеру по указанию взрослых:</t>
  </si>
  <si>
    <t>Закреплять умение находить предметы по цвету, размеру по указанию взрослых:</t>
  </si>
  <si>
    <t>Учить соотносить и отбирать геометрические формы различной величины по основным свойствам и цветам:</t>
  </si>
  <si>
    <t>Продолжить работу по обучению соотносить и отбирать геометрические формы различной величины по основным свойствам и цветам:</t>
  </si>
  <si>
    <t>Закреплять умение соотносить и отбирать геометрические формы различной величины по основным свойствам и цветам:</t>
  </si>
  <si>
    <t>Развивать сенсомоторную пространственную координацию «глаза – руки»:</t>
  </si>
  <si>
    <t>Продолжить работу по развитию сенсомоторной пространственной координации «глаза – руки»:</t>
  </si>
  <si>
    <t>Закреплять сенсомоторную пространственную координацию «глаза – руки»:</t>
  </si>
  <si>
    <t>Учить группировать однородные предметы близкие по величине, форме, цвету:</t>
  </si>
  <si>
    <t>Продолжить работу по обучению группировать однородные предметы близкие по величине, форме, цвету:</t>
  </si>
  <si>
    <t>Закреплять умение группировать однородные предметы близкие по величине, форме, цвету:</t>
  </si>
  <si>
    <t>Учить понимать слова, обозначающие различные величины предметов, их цвет и форму:</t>
  </si>
  <si>
    <t>Продолжить работу по обучению понимать слова, обозначающие различные величины предметов, их цвет и форму:</t>
  </si>
  <si>
    <t>Закреплять умение понимать слова, обозначающие различные величины предметов, их цвет и форму:</t>
  </si>
  <si>
    <t>Учить различать количество предметов (один – много):</t>
  </si>
  <si>
    <t>Продолжить работу по  различению количества предметов (один – много):</t>
  </si>
  <si>
    <t>Закрепить умение различать количество предметов (один – много):</t>
  </si>
  <si>
    <t>Учить сравнивать предметы по цвету, объему, форме:</t>
  </si>
  <si>
    <t>Продолжить работу по умению сравнивать предметы по цвету, объему, форме:</t>
  </si>
  <si>
    <t>Закреплять умение сравнивать предметы по цвету, объему, форме:</t>
  </si>
  <si>
    <t>Учить держать правильно карандаш, проводить прямые и замкнутые округлые линии:</t>
  </si>
  <si>
    <t>Продолжить работу по умению держать правильно карандаш, проводить прямые и замкнутые округлые линии:</t>
  </si>
  <si>
    <t>Закреплять умение правильно карандаш, проводить прямые и замкнутые округлые линии:</t>
  </si>
  <si>
    <t>Учить различать цвета и правильно называть их:</t>
  </si>
  <si>
    <t>Продолжить учить  различать цвета и правильно называть их:</t>
  </si>
  <si>
    <t>Закреплять умение различать цвета и правильно называть их:</t>
  </si>
  <si>
    <t>Учить радоваться своим рисункам, называть то, что на них изображено:</t>
  </si>
  <si>
    <t>Продолжить работу по обучению ребенка радоваться своим рисункам, называть то, что на них изображено:</t>
  </si>
  <si>
    <t>Закреплять умение радоваться своим рисункам, называть то, что на них изображено:</t>
  </si>
  <si>
    <t>Развивать  пространственную ориентировку на листе бумаги:</t>
  </si>
  <si>
    <t>Продолжить работу по развитию  пространственной ориентировки на листе бумаги:</t>
  </si>
  <si>
    <t>Закреплять умение  ориентироваться на листе бумаги:</t>
  </si>
  <si>
    <t>Учить рисовать линии, мазки красками на листе бумаги:</t>
  </si>
  <si>
    <t>Продолжить обучать рисовать линии, мазки красками на листе бумаги:</t>
  </si>
  <si>
    <t>Закрепить умение рисовать линии, мазки красками на листе бумаги:</t>
  </si>
  <si>
    <t>Учить изображать предметы, похожие на круглые, длинные формы:</t>
  </si>
  <si>
    <t>Продолжить обучать изображать предметы, похожие на круглые, длинные формы:</t>
  </si>
  <si>
    <t>Закреплять навык изображать предметы, похожие на круглые, длинные формы:</t>
  </si>
  <si>
    <t>Учить свойствам бумаги:</t>
  </si>
  <si>
    <t>Продолжить изучать свойства бумаги:</t>
  </si>
  <si>
    <t>Закреплять свойства бумаги:</t>
  </si>
  <si>
    <t>Формировать начальную технику рисования на бумаге и песке:</t>
  </si>
  <si>
    <t>Продолжать работу по формированию начальной технике рисования на бумаге и песке:</t>
  </si>
  <si>
    <t>Закреплять начальную технику рисования на бумаге и песке:</t>
  </si>
  <si>
    <t>Формировать знания о свойствах глины, пластилина:</t>
  </si>
  <si>
    <t>Продолжить работу по формированию знаний о свойствах глины, пластилина:</t>
  </si>
  <si>
    <t>Закреплять знания о свойствах глины, пластилина:</t>
  </si>
  <si>
    <t>Формировать первоначальные навыки работы с глиной и пластилином:</t>
  </si>
  <si>
    <t>Продолжить работу по формированию первоначальных навыков работы с глиной и пластилином:</t>
  </si>
  <si>
    <t>Закреплять первоначальные навыки работы с глиной и пластилином:</t>
  </si>
  <si>
    <t>Обучать  простейшими приемами лепки (отрывать куски от большого кома, соединять их в одно целое, самостоятельно скатывать глину):</t>
  </si>
  <si>
    <t>Продолжать работу по обучению  простейшим приемам лепки (отрывать куски от большого кома, соединять их в одно целое, самостоятельно скатывать глину):</t>
  </si>
  <si>
    <t>Закреплять  простейшие приемы лепки (отрывать куски от большого кома, соединять их в одно целое, самостоятельно скатывать глину):</t>
  </si>
  <si>
    <t>Учить изучать предметы, которые лепит:</t>
  </si>
  <si>
    <t>Продолжить работу по умению ребенком изучать предметы, которые лепит:</t>
  </si>
  <si>
    <t>Закреплять умение ребенком изучать предметы, которые лепит:</t>
  </si>
  <si>
    <t>Учить вдавливать пальцем и углублять верхнюю часть формы, при лепке чашек, тарелок, мисочек:</t>
  </si>
  <si>
    <t>Продолжить работу по обучению вдавливать пальцем и углублять верхнюю часть формы, при лепке чашек, тарелок, мисочек:</t>
  </si>
  <si>
    <t>Закреплять умение вдавливать пальцем и углублять верхнюю часть формы, при лепке чашек, тарелок, мисочек:</t>
  </si>
  <si>
    <t>Учить ставить готовое изделие на подставку, убирать материал после работы:</t>
  </si>
  <si>
    <t>Продолжить работу по умению ребенком ставить готовое изделие на подставку, убирать материал после работы:</t>
  </si>
  <si>
    <t>Закреплять навык ставить готовое изделие на подставку, убирать материал после работы:</t>
  </si>
  <si>
    <t>Учить сравнивать формы вылепленных предметов со знакомыми предметами:</t>
  </si>
  <si>
    <t>Продолжить работу по обучению сравнивать формы вылепленных предметов со знакомыми предметами:</t>
  </si>
  <si>
    <t>Закреплять умение сравнивать формы вылепленных предметов со знакомыми предметами:</t>
  </si>
  <si>
    <t>Обучать элементарным свойствам бумаги (сминать, рвать, складывать):</t>
  </si>
  <si>
    <t>Продолжить работу пообучению элементарным свойствам бумаги (сминать, рвать, складывать):</t>
  </si>
  <si>
    <t>Закреплять элементарные свойства бумаги (сминать, рвать, складывать):</t>
  </si>
  <si>
    <t>Учить выкладывать изображения и составлять их на фланелеграфе (линиях, квадратах), листе бумаги:</t>
  </si>
  <si>
    <t>Продолжить обучать выкладывать изображения и составлять их на фланелеграфе (линиях, квадратах), листе бумаги:</t>
  </si>
  <si>
    <t>Закреплять умение выкладывать изображения и составлять их на фланелеграфе (линиях, квадратах), листе бумаги:</t>
  </si>
  <si>
    <t>Учить размещать и составлять простые композиции на фланелеграфе:</t>
  </si>
  <si>
    <t>Продолжить обучать размещать и составлять простые композиции на фланелеграфе:</t>
  </si>
  <si>
    <t>Закреплять умение размещать и составлять простые композиции на фланелеграфе:</t>
  </si>
  <si>
    <t>Учить размещать геометрические фигуры, орнаменты:</t>
  </si>
  <si>
    <t>Продолжить обучать размещать геометрические фигуры, орнаменты:</t>
  </si>
  <si>
    <t>Закреплять умение размещать геометрические фигуры, орнаменты:</t>
  </si>
  <si>
    <t>Учить конструировать из строительных материалов и крупных деталей конструкторов:</t>
  </si>
  <si>
    <t>Продолжить  работу по уению конструировать из строительных материалов и крупных деталей конструкторов:</t>
  </si>
  <si>
    <t>Закреплять умение конструировать из строительных материалов и крупных деталей конструкторов:</t>
  </si>
  <si>
    <t>Учить сооружать простейшие конструкцию по образцу:</t>
  </si>
  <si>
    <t>Продолжить работу по обучению ребенком сооружать простейшие конструкцию по образцу:</t>
  </si>
  <si>
    <t>Закреплять умение сооружать простейшие конструкцию по образцу:</t>
  </si>
  <si>
    <t>Учить различать строительные материалы (кубики, кирпичи):</t>
  </si>
  <si>
    <t>Продолжить работу по различению строительных материалов (кубики, кирпичи):</t>
  </si>
  <si>
    <t>Закреплять умение различать строительные материалы (кубики, кирпичи):</t>
  </si>
  <si>
    <t>Учить называть простейшие построенные конструкции и играть с ними, используя игрушки:</t>
  </si>
  <si>
    <t>Продолжить работу по умению называть простейшие построенные конструкции и играть с ними, используя игрушки:</t>
  </si>
  <si>
    <t>Закреплять умение называть простейшие построенные конструкции и играть с ними, используя игрушки:</t>
  </si>
  <si>
    <t>Учить сооружать самостоятельно конструкции:</t>
  </si>
  <si>
    <t>Продолжить обучать сооружать самостоятельно конструкции:</t>
  </si>
  <si>
    <t>Закреплять умение сооружать самостоятельно конструкции:</t>
  </si>
  <si>
    <t>Учить складывать строительные детали в коробку:</t>
  </si>
  <si>
    <t>Продолжить учить складывать строительные детали в коробку:</t>
  </si>
  <si>
    <t>Закреплять навык умение складывать строительные детали в коробку:</t>
  </si>
  <si>
    <t>Учить играть с натуральными материалами (песок, вода, камень):</t>
  </si>
  <si>
    <t>Продолжить обучать играть с натуральными материалами (песок, вода, камень):</t>
  </si>
  <si>
    <t>Закреплять умение играть с натуральными материалами (песок, вода, камень):</t>
  </si>
  <si>
    <t>Учить называть возведенные простые сооружения:</t>
  </si>
  <si>
    <t>Продолжить работу по умению называть возведенные простые сооружения:</t>
  </si>
  <si>
    <t>Закреплять умение называть возведенные простые сооружения:</t>
  </si>
  <si>
    <t>Развивать эмоциональное восприятие музыки:</t>
  </si>
  <si>
    <t>Продолжить работу по эмоциональному восприятию музыки:</t>
  </si>
  <si>
    <t>Закреплять эмоциональное восприятие музыки:</t>
  </si>
  <si>
    <t>Учить различать характер музыкальных произведений (медленные и веселые песни):</t>
  </si>
  <si>
    <t>Продолжить работу по различению характера музыкальных произведений (медленные и веселые песни):</t>
  </si>
  <si>
    <t>Закреплять умение различать характер музыкальных произведений (медленные и веселые песни):</t>
  </si>
  <si>
    <t>Учить различать высокое и низкое звучание колокольчиков, фортепиано:</t>
  </si>
  <si>
    <t>Продолжить работу по различению высокого и низкого звучания колокольчиков, фортепиано:</t>
  </si>
  <si>
    <t>Закреплять умение различать высокое и низкое звучание колокольчиков, фортепиано:</t>
  </si>
  <si>
    <t>Учить подпевать отдельные слоги и слова песен, подражая интонации педагога, протяжному звучанию:</t>
  </si>
  <si>
    <t>Продолжить работу по обучению подпевать отдельные слоги и слова песен, подражая интонации педагога, протяжному звучанию:</t>
  </si>
  <si>
    <t>Закреплять умение подпевать отдельные слоги и слова песен, подражая интонации педагога, протяжному звучанию:</t>
  </si>
  <si>
    <t>Учить произносить фразы в песне (вместе со взрослыми):</t>
  </si>
  <si>
    <t>Продолжить работу по обучению произносить фразы в песне (вместе со взрослыми):</t>
  </si>
  <si>
    <t>Закреплять умение произносить фразы в песне (вместе со взрослыми):</t>
  </si>
  <si>
    <t>Учить различать музыкальные инструменты (барабан, бубен, маракас, асатаяк и др.):</t>
  </si>
  <si>
    <t>Продолжить работу по умению различать музыкальные инструменты (барабан, бубен, маракас, асатаяк и др.):</t>
  </si>
  <si>
    <t>Закреплять умение различать музыкальные инструменты (барабан, бубен, маракас, асатаяк и др.):</t>
  </si>
  <si>
    <t>Учить узнавать песни, которые слышал ранее:</t>
  </si>
  <si>
    <t>Продолжить работу по узнаванию песен, которые слышал ранее:</t>
  </si>
  <si>
    <t>Закреплять умение узнавать песни, которые слышал ранее:</t>
  </si>
  <si>
    <t>Учить повторять движения, показанные взрослыми (хлопает, топает ногами, вращает кисти рук):</t>
  </si>
  <si>
    <t>Продолжить работу по обучению повторять движения, показанные взрослыми (хлопает, топает ногами, вращает кисти рук):</t>
  </si>
  <si>
    <t>Закреплять умение повторять движения, показанные взрослыми (хлопает, топает ногами, вращает кисти рук):</t>
  </si>
  <si>
    <t>Учить выполнять движения разных персонажей под музыку (заяц прыгает, птица летает):</t>
  </si>
  <si>
    <t>Продолжить работу по обучению выполнять движения разных персонажей под музыку (заяц прыгает, птица летает):</t>
  </si>
  <si>
    <t>Закреплять умение выполнять движения разных персонажей под музыку (заяц прыгает, птица летает):</t>
  </si>
  <si>
    <t>Учить выполнять простые танцевальные движения:</t>
  </si>
  <si>
    <t>Продолжить работу по обучению выполнять простые танцевальные движения:</t>
  </si>
  <si>
    <t>Закреплять умение выполнять простые танцевальные движения:</t>
  </si>
  <si>
    <t>Учить откликаться на свое имя, узнавать себя в зеркале и на фотографиях:</t>
  </si>
  <si>
    <t>Продолжить работу по обучению откликаться на свое имя, узнавать себя в зеркале и на фотографиях:</t>
  </si>
  <si>
    <t>Закреплять умение откликаться на свое имя, узнавать себя в зеркале и на фотографиях:</t>
  </si>
  <si>
    <t>Учить узнавать своих родителей и других взрослых, ближайшего окружения, называть их имена:</t>
  </si>
  <si>
    <t>Продолжить работу по обучению узнавать своих родителей и других взрослых, ближайшего окружения, называть их имена:</t>
  </si>
  <si>
    <t>Закрепить умение узнавать своих родителей и других взрослых, ближайшего окружения, называть их имена:</t>
  </si>
  <si>
    <t>Учить узнавать дом и квартиру, в котором проживает:</t>
  </si>
  <si>
    <t>Продолжить работу по узнаванию дома и квартиры, в котором живет:</t>
  </si>
  <si>
    <t>Закреплять умение узнавать дом и квартиру, в котором проживает:</t>
  </si>
  <si>
    <t>Учить запоминать предметы и действия с ними, распознавать их по картинке:</t>
  </si>
  <si>
    <t>Продолжить работу по  запоминанию предметов и действий с ними, распознаванию их по картинке:</t>
  </si>
  <si>
    <t>Закреплять умение запоминать предметы и действия с ними, распознавать их по картинке:</t>
  </si>
  <si>
    <t>учить играть со сверстниками:</t>
  </si>
  <si>
    <t>Продолжить обучать играть со сверстниками:</t>
  </si>
  <si>
    <t>Закреплять умение играть со сверстниками:</t>
  </si>
  <si>
    <t>Учить наблюдать за трудовыми действиям взрослых:</t>
  </si>
  <si>
    <t>Продолжить учить наблюдать за трудовыми действиям взрослых:</t>
  </si>
  <si>
    <t>Закреплять умение наблюдать за трудовыми действиям взрослых:</t>
  </si>
  <si>
    <t>Формировать интерес к действиям взрослых:</t>
  </si>
  <si>
    <t>Продолжать работу по формированию интереса к действиям взрослых:</t>
  </si>
  <si>
    <t>Закреплять интерес к действиям взрослых:</t>
  </si>
  <si>
    <t>Учить подражать взрослым, выполняя простые бытовые действия:</t>
  </si>
  <si>
    <t>Продолжать обучать подражать взрослым, выполняя простые бытовые действия:</t>
  </si>
  <si>
    <t>Закреплять умение подражать взрослым, выполняя простые бытовые действия:</t>
  </si>
  <si>
    <t>Учить проявлять сочувствие, заботу о близких:</t>
  </si>
  <si>
    <t>Продолжить работу по умению ребенком проявлять сочувствие, заботу о близких:</t>
  </si>
  <si>
    <t>Закреплять умение проявлять сочувствие, заботу о близких:</t>
  </si>
  <si>
    <t>Учить различать по вкусу, внешнему виду и называть несколько видов овощей и фруктов:</t>
  </si>
  <si>
    <t>Продолжать работу по обучению различать по вкусу, внешнему виду и называть несколько видов овощей и фруктов:</t>
  </si>
  <si>
    <t>Закреплять умение различать по вкусу, внешнему виду и называть несколько видов овощей и фруктов:</t>
  </si>
  <si>
    <t>Учить выделять и называть части тела животных, обращать внимание на их внешний вид и поведение:</t>
  </si>
  <si>
    <t>Продолжить работу по умению выделять и называть части тела животных, обращать внимание на их внешний вид и поведение:</t>
  </si>
  <si>
    <t>Закреплять умение выделять и называть части тела животных, обращать внимание на их внешний вид и поведение:</t>
  </si>
  <si>
    <t>Учить узнать и называть домашних птиц:</t>
  </si>
  <si>
    <t>Продолжить работу по умению узнать и называть домашних птиц:</t>
  </si>
  <si>
    <t>Закреплять умение узнать и называть домашних птиц:</t>
  </si>
  <si>
    <t>Обучать видеть характерные сезонные изменения природы:</t>
  </si>
  <si>
    <t>Продолжать работу по формированию знаний о характерных сезонных изменения природы:</t>
  </si>
  <si>
    <t>Закреплять умение видеть характерные сезонные изменения природы:</t>
  </si>
  <si>
    <t>Формировать представление о свойствах природных материалов:</t>
  </si>
  <si>
    <t>Продолжить работу по формированию представлений о свойствах природных материалов:</t>
  </si>
  <si>
    <t>Закреплять представление о свойствах природных материалов:</t>
  </si>
  <si>
    <t>Учить бережно относится к растениям и животным: любить их, ласкать:</t>
  </si>
  <si>
    <t>Продолжить работу по умению бережно относится к растениям и животным: любить их, ласкать:</t>
  </si>
  <si>
    <t>Закреплять умение бережно относится к растениям и животным: любить их, ласкать:</t>
  </si>
  <si>
    <t>Учить играть вместе, дружно с другими детьми, помогать друг другу и вместе радоваться успехам:</t>
  </si>
  <si>
    <t>Продолжить работу по обучению ребенка играть вместе, дружно с другими детьми, помогать друг другу и вместе радоваться успехам:</t>
  </si>
  <si>
    <t>Закреплять умение играть вместе, дружно с другими детьми, помогать друг другу и вместе радоваться успехам:</t>
  </si>
  <si>
    <t>Учить понимать что  «правильно» или  «неправильно»,  «хорошо» или  «плохо»:</t>
  </si>
  <si>
    <t>Продолжить обучать понимать что  «правильно» или  «неправильно»,  «хорошо» или  «плохо»:</t>
  </si>
  <si>
    <t>Закреплять умение понимать что  «правильно» или  «неправильно»,  «хорошо» или  «плохо»:</t>
  </si>
  <si>
    <t>Формировать правила безопасного поведения на прогулке и во время игр с водой, песком:</t>
  </si>
  <si>
    <t>Продолжить формирование правил безопасного поведения на прогулке и во время игр с водой, песком:</t>
  </si>
  <si>
    <t>Закреплять правила безопасного поведения на прогулке и во время игр с водой, песком:</t>
  </si>
  <si>
    <t>Формировать первоначальное представление о транспорте, улице, дороге: знать некоторые виды транспортных средств:</t>
  </si>
  <si>
    <t>Продолжить работу по формированию первоначального представления о транспорте, улице, дороге: знать некоторые виды транспортных средств:</t>
  </si>
  <si>
    <t>Закреплять первоначальное представление о транспорте, улице, дороге: знать некоторые виды транспортных средств:</t>
  </si>
  <si>
    <t>Учить  элементарным правилам безопасного поведения на дорогах:</t>
  </si>
  <si>
    <t>Продолжить работу по обучению  элементарным правилам безопасного поведения на дорогах:</t>
  </si>
  <si>
    <t>Закреплять   элементарные правила безопасного поведения на дорогах:</t>
  </si>
  <si>
    <t xml:space="preserve">Знает первоначальные навыки личной гигиены; садится      за стол самостоятельно, снимает или одежду в определенном порядке с помощью взрослого.
Выполняет игровые действия с помощью взрослого.
Проявляет положительные      эмоции  при  проведении закаливающих процедур и  соблюдает   осторожность  в опасных ситуациях.
Знает слова, обозначающие названия игрушек, одежды, обуви, посуды, мебели, фруктов, домашних животных и их детенышей, транспортных средств и предметов личной гигиены, проявляет интерес к ценностям казахского народа.
Знает формы множественного числа существительных. Понимает речь взрослых, отвечает на простые    вопросы, выражает свое мнение.
Понимает речь взрослых и отвечает на    простые вопросы, выражает свое мнение с использованием простых словосочетаний. Слушает знакомые произведения без наглядного  сопровождения; рассматривает  иллюстрации в книгах, отвечает на поставленные вопросы по содержанию иллюстраций; эмоционально откликается
На произведения устного народного творчества.
Выполняет  задания совместно с  педагогом, опираясь на словесную инструкцию и образец; различает 2 основных цвета, форму, величину.
Знает предметы, похожие на округлую, удлиненную формы; старается различать  цвета и правильно назвать их.
Совместно с педагогам  простейшие приемы лепки (отделять куски от крупных частей, объединять их в единое ц е л о е , разминать пластилин).
Знает как на фланелеграфе геометрические фигуры, машин, домов,шаров, цветов.
Знает простейшую конструкцию по образцу.
Слушает песню и понимает ее смысл; отдельные слоги и слова п е с е н ; выполняет простые танцевальные движения.
Откликается на свое имя, узнает себя в зеркале и на фотографиях; узнает своих родителей и взрослых, ближайшего окружения, называет их имена;
знает дом и квартиру, в котором проживает;
з н а е т предметы и действия   с н и м и ,
распознает их по картинке; играет со сверстниками
;наблюдает трудовые  действия взрослых; проявляет интерес к действиям взрослых; подражает взрослым, выполняя элементарные бытовые действия; проявляет сочувствие, заботу о близких; различает по внешнему в и д у и
называет несколько видов овощей и фруктов; выделяет части тела животных, обращает внимание на их    внешний в и д и поведение; узнает и называет домашних птиц; называет характерные сезонные изменения природы;
и м е е т представлени е о свойствах природных материалов; бережно относится к растениям и животным: любит их, ласкает; играет вместе, дружно с другими детьми, помогают друг другу и вместе радуются успехам; понимает что "правильно" и л и "
неправильно", "хорошо" или "плохо";
и м е е т первоначальн о е
представлени е о
транспорте, улице, дороге; з н а е т некоторые
в и д ы транспортных средств.
Знает правила безопасного поведения на прогулке и во время игр с водой, песком
;з н а е т элементарные правилами безопасного поведения на дорогах.
</t>
  </si>
  <si>
    <t xml:space="preserve">Знает и понимает первоначальные навыки личной гигиены; садится      за стол самостоятельно, снимает или одежду в определенном порядке с помощью взрослого.
Выполняет игровые действия с помощью взрослого.
Проявляет положительные      эмоции  при  проведении закаливающих процедур и  соблюдает   осторожность  в опасных ситуациях.
Пытается назвать слова, обозначающие названия игрушек, одежды, обуви, посуды, мебели, фруктов, домашних животных и их детенышей, транспортных средств и предметов личной гигиены, проявляет интерес к ценностям казахского народа.
Понимает формы множественного числа существительных. Понимает речь взрослых, отвечает на простые    вопросы, выражает свое мнение.
Понимает речь взрослых и отвечает на    простые вопросы, выражает свое мнение с использованием простых словосочетаний. Слушает знакомые произведения без наглядного  сопровождения; рассматривает  иллюстрации в книгах, отвечает на поставленные вопросы по содержанию иллюстраций; эмоционально откликается
На произведения устного народного творчества.
Выполняет задания под контролем педагога, опираясь на словесную инструкцию и образец; различает основные цвета, форму, величину, фактуру предметов.
Сможет изображать предметы совместно с педагогами, похожие на округлую, удлиненную формы; различает цвета и  сможет правильно называет их.
Знает простейшие приемы лепки (отделять куски от крупных частей, объединять их в единое ц е л о е , самостоятельно разминать пластилин).
Прикладывает на фланелеграфе геометрические фигуры, машин, домов, шаров, цветов.
Конструирует  с педагогом простейшую конструкцию по образцу.
Слушает песню и понимает ее смысл; подпевает отдельные слоги и слова п е с е н ; выполняет простые танцевальные движения.
Откликается на свое имя, узнает себя в зеркале и на фотографиях; узнает своих родителей и взрослых, ближайшего окружения, называет их имена;
знает дом и квартиру, в котором проживает;
з н а е т предметы и действия   с н и м и ,
распознает их по картинке; играет со сверстниками
; наблюдает трудовые действия взрослых; проявляет интерес к действиям взрослых; подражает взрослым, выполняя элементарные бытовые действия; проявляет сочувствие, заботу о близких; различает по внешнему в и д у и
называет несколько видов овощей и фруктов; выделяет части тела животных, обращает внимание на их    внешний в и д и поведение; узнает и называет домашних птиц; называет характерные сезонные изменения природы;
и м е е т представление о свойствах природных материалов; бережно относится к растениям и животным: любит их, ласкает; играет вместе, дружно с другими детьми, помогают друг другу и вместе радуются успехам; понимает что "правильно" и л и "
неправильно", "хорошо" или "плохо";
и м е е т первоначальн о е
представлени е о
транспорте, улице, дороге; з н а е т некоторые
в и д ы транспортных средств.
Знает правила безопасного поведения на прогулке и во время игр с водой, песком
;з н а е т элементарные правилами безопасного поведения на дорогах.
</t>
  </si>
  <si>
    <t xml:space="preserve">Владеет первоначальными навыками личной гигиены; садится      за стол самостоятельно, снимает и    надевает одежду в определенном порядке с помощью взрослого.
Выполняет игровые действия под  контролем взрослого.
Проявляет положительные      эмоции  при  проведении закаливающих процедур и  соблюдает   осторожность  в опасных ситуациях.
Называет      слова, обозначающие названия игрушек, одежды, обуви, посуды, мебели, фруктов, домашних животных и их детенышей, транспортных средств и предметов личной гигиены, проявляет интерес к ценностям казахского народа.
Употребляет формы множественного числа существительных. Понимает речь взрослых, отвечает на простые     и более сложные вопросы, выражает свое мнение.
Понимает речь взрослых и отвечает на    простые   и более сложные вопросы, выражает свое мнение. Слушает знакомые произведения без наглядного  сопровождения; рассматривает  иллюстрации в книгах, отвечает на поставленные вопросы по содержанию иллюстраций; эмоционально откликается
На произведения устного народного творчества.
Выполняет задания, опираясь на словесную инструкцию и образец; различает основные цвета, форму, величину, фактуру предметов.
Изображает предметы, похожие на округлую, удлиненную формы; различает цвета и правильно называет их.
Использует простейшие приемы лепки (отделять куски от крупных частей, объединять их в единое ц е л о е , самостоятельно разминать пластилин).
Размещает на фланелеграфе геометрические фигуры, машин, домов,шаров, цветов.
Конструирует простейшую конструкцию по образцу.
Слушает песню и понимает ее смысл; подпевает отдельные слоги и слова п е с е н ; выполняет простые танцевальные движения.
Откликается на свое имя, узнает себя в зеркале и на фотографиях; узнает своих родителей и взрослых, ближайшего окружения, называет их имена;
знает дом и квартиру, в котором проживает;
з н а е т предметы и действия   с н и м и ,
распознает их по картинке; играет со сверстниками
; наблюдает трудовые действия взрослых; проявляет интерес к действиям взрослых; подражает взрослым, выполняя элементарные бытовые действия; проявляет сочувствие, заботу о близких; различает по внешнему в и д у и
называет несколько видов овощей и фруктов; выделяет части тела животных, обращает внимание на их    внешний в и д и поведение; узнает и называет домашних птиц; называет характерные сезонные изменения природы;
и м е е т представлени е о свойствах природных материалов; бережно относится к растениям и животным: любит их, ласкает; играет вместе, дружно с другими детьми, помогают друг другу и вместе радуются успехам; понимает что "правильно" и л и "
неправильно", "хорошо" или "плохо";
и м е е т первоначальн о е
представлени е о
транспорте, улице, дороге; з н а е т некоторые
в и д ы транспортных средств.
Знает правила безопасного поведения на прогулке и во время игр с водой, песком
;з н а е т элементарные правилами безопасного поведения на дорогах.
</t>
  </si>
  <si>
    <t>2-К. 1</t>
  </si>
  <si>
    <t>2- К.3</t>
  </si>
  <si>
    <t>2-К.7</t>
  </si>
  <si>
    <t>учить ходить обычно, на носках, с высоким подниманием колен:</t>
  </si>
  <si>
    <t>Продолжить работу по обучению хождения обычно, на носках, с высоким подниманием колен:</t>
  </si>
  <si>
    <t>Закрепть навык хожденияь обычно, на носках, с высоким подниманием колен:</t>
  </si>
  <si>
    <t>учить ходить с выполнением заданий: взявшись за руки, в положении полусидя обходя предметы:</t>
  </si>
  <si>
    <t>продолжать учить ходить с выполнением заданий: взявшись за руки, в положении полусидя обходя предметы:</t>
  </si>
  <si>
    <t>закрепить умение ходить с выполнением заданий: взявшись за руки, в положении полусидя обходя предметы:</t>
  </si>
  <si>
    <t>учить поддерживать равновесие в ходьбе:</t>
  </si>
  <si>
    <t>продолжить учить поддерживать равновесие в ходьбе:</t>
  </si>
  <si>
    <t>закрепить умение поддерживать равновесие в ходьбе:</t>
  </si>
  <si>
    <t>учить бегать обычно, на носках, в разных направлениях:</t>
  </si>
  <si>
    <t>продолжить учить бегать обычно, на носках, в разных направлениях:</t>
  </si>
  <si>
    <t>закрепить умение бегать обычно, на носках, в разных направлениях:</t>
  </si>
  <si>
    <t>учить бегать в строю по одному, по кругу, вокруг предметов:</t>
  </si>
  <si>
    <t>продолжить учить бегать в строю по одному, по кругу, вокруг предметов:</t>
  </si>
  <si>
    <t>закрепить умение учить бегать в строю по одному, по кругу, вокруг предметов:</t>
  </si>
  <si>
    <t>учить прыгать на месте на двух ногах, с продвижением вперед, с высоты и в длину:</t>
  </si>
  <si>
    <t>продолжить работу по обучению прыгать на месте на двух ногах, с продвижением вперед, с высоты и в длину:</t>
  </si>
  <si>
    <t>закрепить умение прыгать на месте на двух ногах, с продвижением вперед, с высоты и в длину:</t>
  </si>
  <si>
    <t>учить бросать предметы правой и левой рукой, в горизонтальную и вертикальную цели:</t>
  </si>
  <si>
    <t>продолжать учить бросать предметы правой и левой рукой, в горизонтальную и вертикальную цели:</t>
  </si>
  <si>
    <t>закреплять умение бросать предметы правой и левой рукой, в горизонтальную и вертикальную цели:</t>
  </si>
  <si>
    <t>учить бросать мяч вверх-вниз, ловить:</t>
  </si>
  <si>
    <t>продолжать учить бросать мяч вверх-вниз, ловить:</t>
  </si>
  <si>
    <t>закрепить умение бросать мяч вверх-вниз, ловить:</t>
  </si>
  <si>
    <t>учить ползать между предметами, лазить по гимнастической стенке и спускаться с нее:</t>
  </si>
  <si>
    <t>продолжать учить ползать между предметами, лазить по гимнастической стенке и спускаться с нее:</t>
  </si>
  <si>
    <t>закреплять умение ползать между предметами, лазить по гимнастической стенке и спускаться с нее:</t>
  </si>
  <si>
    <t>учить перестраиваться в колонну по одному, в круг, находить свое место в строю:</t>
  </si>
  <si>
    <t>продолжить работу по умению перестраиваться в колонну по одному, в круг, находить свое место в строю:</t>
  </si>
  <si>
    <t>закрепить навык умения перестраиваться в колонну по одному, в круг, находить свое место в строю:</t>
  </si>
  <si>
    <t>учить соблюдать последовательность выполнения общеразвивающих упражнений:</t>
  </si>
  <si>
    <t>продолжить учить соблюдать последовательность выполнения общеразвивающих упражнений:</t>
  </si>
  <si>
    <t>закрепить умение соблюдать последовательность выполнения общеразвивающих упражнений:</t>
  </si>
  <si>
    <t>учить играть увлеченно в подвижные игры:</t>
  </si>
  <si>
    <t>продолжить учить играть увлеченно в подвижные игры:</t>
  </si>
  <si>
    <t>закрепить умение играть увлеченно в подвижные игры:</t>
  </si>
  <si>
    <t>формировать знания о необходимости соблюдения ежедневных гигиенических навыков:</t>
  </si>
  <si>
    <t>продолжить работу по формированию знания о необходимости соблюдения ежедневных гигиенических навыков:</t>
  </si>
  <si>
    <t>закрепить знания о необходимости соблюдения ежедневных гигиенических навыков:</t>
  </si>
  <si>
    <t>формировать начальные навыки самообслуживания:</t>
  </si>
  <si>
    <t>продолжить  работу по формированию начальных навыков самообслуживания:</t>
  </si>
  <si>
    <t>закрепить начальные навыки самообслуживания:</t>
  </si>
  <si>
    <t>формировать  представления о здоровом образе жизни:</t>
  </si>
  <si>
    <t>продолжить работу по формированию  представления о здоровом образе жизни:</t>
  </si>
  <si>
    <t>закрепить  представления о здоровом образе жизни:</t>
  </si>
  <si>
    <t>формировать навыки культурного поведения за столом:</t>
  </si>
  <si>
    <t>продолжать работу по формированию навыков культурного поведения за столом:</t>
  </si>
  <si>
    <t>закрепить навыки культурного поведения за столом:</t>
  </si>
  <si>
    <t>учить участвовать в совместных подвижных играх:</t>
  </si>
  <si>
    <t>продолжать учить участвовать в совместных подвижных играх:</t>
  </si>
  <si>
    <t>закрепить умение участвовать в совместных подвижных играх:</t>
  </si>
  <si>
    <t>формировать навыки езды на трехколесном велосипеде:</t>
  </si>
  <si>
    <t>продолжить формировать навыки езды на трехколесном велосипеде:</t>
  </si>
  <si>
    <t>закрепить навыки езды на трехколесном велосипеде:</t>
  </si>
  <si>
    <t>Учить кататься на санках, спускаться, перетаскивать санки:</t>
  </si>
  <si>
    <t>продолжить работу по обучнию кататься на санках, спускаться, перетаскивать санки:</t>
  </si>
  <si>
    <t>Закрепить навык катания на санках, спускаться, перетаскивать санки:</t>
  </si>
  <si>
    <t>учить погружаться в воду, играть в воде:</t>
  </si>
  <si>
    <t>продолжить учить погружаться в воду, играть в воде:</t>
  </si>
  <si>
    <t>закрепить умение погружаться в воду, играть в воде:</t>
  </si>
  <si>
    <t>учить произносить четко гласные и некоторые согласные звуки:</t>
  </si>
  <si>
    <t>продолжить работу по обучению произносить четко гласные и некоторые согласные звуки:</t>
  </si>
  <si>
    <t>закрепить навык произносить четко гласные и некоторые согласные звуки:</t>
  </si>
  <si>
    <t>развивать правильный темп речи:</t>
  </si>
  <si>
    <t>продолжить учить правильному темпу речи:</t>
  </si>
  <si>
    <t>закрепить правильный темп речи:</t>
  </si>
  <si>
    <t>учить отвечать на различные вопросы, касающиеся окружающей среды:</t>
  </si>
  <si>
    <t>продолжать учить отвечать на различные вопросы, касающиеся окружающей среды:</t>
  </si>
  <si>
    <t>закрепить умение отвечать на различные вопросы, касающиеся окружающей среды:</t>
  </si>
  <si>
    <t>учить использовать нужные слова и фразы:</t>
  </si>
  <si>
    <t>продолжить работу по умению использовать нужные слова и фразы:</t>
  </si>
  <si>
    <t>закрепить умение использовать нужные слова и фразы:</t>
  </si>
  <si>
    <t>учить согласовывать слова в роде, числе, падеже:</t>
  </si>
  <si>
    <t>продолжать учить согласовывать слова в роде, числе, падеже:</t>
  </si>
  <si>
    <t>закреплять умение согласовывать слова в роде, числе, падеже:</t>
  </si>
  <si>
    <t>учить употреблять существительные вместе со вспомогательными словами, такими как над, под, за, рядом:</t>
  </si>
  <si>
    <t>продолжить учить употреблять существительные вместе со вспомогательными словами, такими как над, под, за, рядом:</t>
  </si>
  <si>
    <t>закреплять умение употреблять существительные вместе со вспомогательными словами, такими как над, под, за, рядом:</t>
  </si>
  <si>
    <r>
      <t>учить слушать и понимать речь взрослых,</t>
    </r>
    <r>
      <rPr>
        <sz val="11"/>
        <color indexed="8"/>
        <rFont val="Times New Roman"/>
        <family val="1"/>
        <charset val="204"/>
      </rPr>
      <t xml:space="preserve"> выражать свое мнение:</t>
    </r>
  </si>
  <si>
    <t>продолжать учить слушать и понимать речь взрослых, выражать свое мнение:</t>
  </si>
  <si>
    <t>закрепить умение слушать и понимать речь взрослых, выражать свое мнение:</t>
  </si>
  <si>
    <t>учить общаться друг с другом, со взрослыми:</t>
  </si>
  <si>
    <t>продолжать учить общаться друг с другом, со взрослыми:</t>
  </si>
  <si>
    <t>закрепить умение общаться друг с другом, со взрослыми:</t>
  </si>
  <si>
    <t>развивать умение рассказывать о том, что слышал, видел, что делал сам:</t>
  </si>
  <si>
    <t>продолжать развивать умение рассказывать о том, что слышал, видел, что делал сам:</t>
  </si>
  <si>
    <t>закреплять умение рассказывать о том, что слышал, видел, что делал сам:</t>
  </si>
  <si>
    <t>формировать интерес к ценностям казахского народа:</t>
  </si>
  <si>
    <t>продолжить работу по формированию интереса к ценностям казахского народа:</t>
  </si>
  <si>
    <t>закрепить интерес к ценностям казахского народа:</t>
  </si>
  <si>
    <t>учить рассматривать картинки в книгах самостоятельно, вместе с другими детьми высказывать свои мысли по увиденным картинкам:</t>
  </si>
  <si>
    <t>продолжить учить рассматривать картинки в книгах самостоятельно, вместе с другими детьми высказывать свои мысли по увиденным картинкам:</t>
  </si>
  <si>
    <t>закрепить умение рассматривать картинки в книгах самостоятельно, вместе с другими детьми высказывать свои мысли по увиденным картинкам:</t>
  </si>
  <si>
    <t>учить слушать и понимать содержание литературных произведений:</t>
  </si>
  <si>
    <t>продолжить учить слушать и понимать содержание литературных произведений:</t>
  </si>
  <si>
    <t>закрепить умение слушать и понимать содержание литературных произведений:</t>
  </si>
  <si>
    <t>учить передавать ритм и выразительность голоса героев литературного произведения, подражать им:</t>
  </si>
  <si>
    <t>продолжить работу по обучению передавать ритм и выразительность голоса героев литературного произведения, подражать им:</t>
  </si>
  <si>
    <t>закрепить умение передавать ритм и выразительность голоса героев литературного произведения, подражать им:</t>
  </si>
  <si>
    <t>развивать эмоциональное восприятие сюжета, сопереживать героям:</t>
  </si>
  <si>
    <t>продолжать работу по развитию эмоционального восприятия сюжета, сопереживать героям:</t>
  </si>
  <si>
    <t>закреплять умение эмоционального восприятия сюжета, сопереживать героям:</t>
  </si>
  <si>
    <t>учить обыгрывать вместе со взрослыми сказки, простые сценки:</t>
  </si>
  <si>
    <t>продолжать учить обыгрывать вместе со взрослыми сказки, простые сценки:</t>
  </si>
  <si>
    <t>закреплять умения обыгрывать вместе со взрослыми сказки, простые сценки:</t>
  </si>
  <si>
    <t>учить обыгрывать роли знакомых персонаже во время свободной игры:</t>
  </si>
  <si>
    <t>продолжать учить обыгрывать роли знакомых персонаже во время свободной игры:</t>
  </si>
  <si>
    <t>закрепить умение обыгрывать роли знакомых персонаже во время свободной игры:</t>
  </si>
  <si>
    <t>учить пересказывать интересные отрывки, слова и простые фразы из прочитанного произведения:</t>
  </si>
  <si>
    <t>продолжать учить пересказывать интересные отрывки, слова и простые фразы из прочитанного произведения:</t>
  </si>
  <si>
    <t>закрепить умение пересказывать интересные отрывки, слова и простые фразы из прочитанного произведения:</t>
  </si>
  <si>
    <t>учить наизусть и выразительно произносить стихотворения, потешки:</t>
  </si>
  <si>
    <t>продолжать учить наизусть и выразительно произносить стихотворения, потешки:</t>
  </si>
  <si>
    <t>закреплять умение наизусть и выразительно произносить стихотворения, потешки:</t>
  </si>
  <si>
    <t>учить произносить правильно специфические звуки казахского языка:</t>
  </si>
  <si>
    <t>продолжить работу по умению произносить правильно специфические звуки казахского языка:</t>
  </si>
  <si>
    <t>закрепить умение произносить правильно специфические звуки казахского языка:</t>
  </si>
  <si>
    <t>учить внимательно слушать, называть и запоминать слова:</t>
  </si>
  <si>
    <t>продолжать учить внимательно слушать, называть и запоминать слова:</t>
  </si>
  <si>
    <t>закрепить умение внимательно слушать, называть и запоминать слова:</t>
  </si>
  <si>
    <t>учить понимать значение слов, применяемых в повседневной жизни, и правильно их произносить:</t>
  </si>
  <si>
    <t>продолжить работу в понимании значение слов, применяемых в повседневной жизни, и правильно их произносить:</t>
  </si>
  <si>
    <t>закрепить умение понимать значение слов, применяемых в повседневной жизни, и правильно их произносить:</t>
  </si>
  <si>
    <t>учить понимать значение словосочетаний:</t>
  </si>
  <si>
    <t>учить составлять простые предложения:</t>
  </si>
  <si>
    <t>продолжить работу по умению составлять простые предложения:</t>
  </si>
  <si>
    <t>закреплять  умения составлять простые предложения:</t>
  </si>
  <si>
    <t>учить слушать короткие стихотворения и потешки, рассказывать их наизусть:</t>
  </si>
  <si>
    <t>продолжать учить слушать короткие стихотворения и потешки, рассказывать их наизусть:</t>
  </si>
  <si>
    <t>закреплять умения слушать короткие стихотворения и потешки, рассказывать их наизусть:</t>
  </si>
  <si>
    <t>учить составлять простые предложения, отвечать на простые вопросы:</t>
  </si>
  <si>
    <t>продолжать учить составлять простые предложения, отвечать на простые вопросы:</t>
  </si>
  <si>
    <t>закрепить умение составлять простые предложения, отвечать на простые вопросы:</t>
  </si>
  <si>
    <t>учить различать понятия «один», «много»:</t>
  </si>
  <si>
    <t>продолжить работу по умению различать понятия «один», «много»:</t>
  </si>
  <si>
    <t>закрепить понятия «один», «много»:</t>
  </si>
  <si>
    <t>учить группировать однородные предметы:</t>
  </si>
  <si>
    <t>продолжить учить группировать однородные предметы:</t>
  </si>
  <si>
    <t>закрепить умение группировать однородные предметы:</t>
  </si>
  <si>
    <t>учить находить в окружающей среде один или несколько одинаковых предметов:</t>
  </si>
  <si>
    <t>продолжить работу по нахождению в окружающей среде один или несколько одинаковых предметов:</t>
  </si>
  <si>
    <t>закрепить умение находить в окружающей среде один или несколько одинаковых предметов:</t>
  </si>
  <si>
    <t>учить сравнивать группы равных и неравных предметов:</t>
  </si>
  <si>
    <t>продолжать учить сравнивать группы равных и неравных предметов:</t>
  </si>
  <si>
    <t>закрепить умение сравнивать группы равных и неравных предметов:</t>
  </si>
  <si>
    <t>учить сравнивать два предмета по известным размерам:</t>
  </si>
  <si>
    <t>продолжать учить сравнивать два предмета по известным размерам:</t>
  </si>
  <si>
    <t>закреплять умение сравнивать два предмета по известным размерам:</t>
  </si>
  <si>
    <t>учить сравнивать предметы по длине, ширине, высоте, величине:</t>
  </si>
  <si>
    <t>продолжать учить сравнивать предметы по длине, ширине, высоте, величине:</t>
  </si>
  <si>
    <t>закреплять умение сравнивать предметы по длине, ширине, высоте, величине:</t>
  </si>
  <si>
    <t>учить узнавать и называть геометрические фигуры с помощью осязания и зрения:</t>
  </si>
  <si>
    <t>продолжать учить узнавать и называть геометрические фигуры с помощью осязания и зрения:</t>
  </si>
  <si>
    <t>закрепить умение узнавать и называть геометрические фигуры с помощью осязания и зрения:</t>
  </si>
  <si>
    <t>формировать пространственные направления относительно себя:</t>
  </si>
  <si>
    <t>продолжать формировать пространственные направления относительно себя:</t>
  </si>
  <si>
    <t>закреплять пространственные направления относительно себя:</t>
  </si>
  <si>
    <t>формировать знания о противоположных частях суток:</t>
  </si>
  <si>
    <t>продолжить формировать знания о противоположных частях суток:</t>
  </si>
  <si>
    <t>закрепить  знания о противоположных частях суток:</t>
  </si>
  <si>
    <t>учить владеть начальными навыками техники рисования:</t>
  </si>
  <si>
    <t>продолжить работу по владению начальными навыками техники рисования:</t>
  </si>
  <si>
    <t>закрепить начальные навыки техники рисования:</t>
  </si>
  <si>
    <t>учить использовать последовательно линии, штрихи, пятна, краски:</t>
  </si>
  <si>
    <t>продолжить учить использовать последовательно линии, штрихи, пятна, краски:</t>
  </si>
  <si>
    <t>закрепить умение использовать последовательно линии, штрихи, пятна, краски:</t>
  </si>
  <si>
    <t>учить называть правильно основные цвета:</t>
  </si>
  <si>
    <t>продолжить работу по ознакомлению с основными цветами:</t>
  </si>
  <si>
    <t>закрепить названия основных цветов:</t>
  </si>
  <si>
    <t>учить составлять простые сюжетные композиции:</t>
  </si>
  <si>
    <t>продолжить учить составлять простые сюжетные композиции:</t>
  </si>
  <si>
    <t>закрепить умение составлять простые сюжетные композиции:</t>
  </si>
  <si>
    <t>учить размещать изображение на листе бумаги целиком:</t>
  </si>
  <si>
    <t>продолжать учить размещать изображение на листе бумаги целиком:</t>
  </si>
  <si>
    <t>закреплять умение размещать изображение на листе бумаги целиком:</t>
  </si>
  <si>
    <t>формировать начальные навыки рисования форм:</t>
  </si>
  <si>
    <t>продолжить работу по формированию начальных навыков рисования форм:</t>
  </si>
  <si>
    <t>закреплять начальные навыки рисования форм:</t>
  </si>
  <si>
    <t>формировать интерес к  нетрадиционной технике рисования:</t>
  </si>
  <si>
    <t>формировать аккуратность в рисовании, соблюдать безопасное поведение при рисовании:</t>
  </si>
  <si>
    <t>продолжать формировать аккуратность в рисовании, соблюдать безопасное поведение при рисовании:</t>
  </si>
  <si>
    <t>закреплять навык аккуратности в рисовании, соблюдении безопасного поведения при рисовании:</t>
  </si>
  <si>
    <t>формировать интерес к лепке предметов:</t>
  </si>
  <si>
    <t>продолжать формировать интерес к лепке предметов:</t>
  </si>
  <si>
    <t>закреплять интерес к лепке предметов:</t>
  </si>
  <si>
    <t>учить знать некоторые свойства глины и пластилина:</t>
  </si>
  <si>
    <t>учить лепить предметы, использовать различные приемы лепки:</t>
  </si>
  <si>
    <t>продолжить учить лепить предметы, использовать различные приемы лепки:</t>
  </si>
  <si>
    <t>закрепить умение лепить предметы, использовать различные приемы лепки:</t>
  </si>
  <si>
    <t>учить лепить растения и животных путем объединения, сжатия и соединения нескольких частей:</t>
  </si>
  <si>
    <t>продолжить лепить растения и животных путем объединения, сжатия и соединения нескольких частей:</t>
  </si>
  <si>
    <t>закрепить умение лепить растения и животных путем объединения, сжатия и соединения нескольких частей:</t>
  </si>
  <si>
    <t>формировать знания об украшениях казахского народа:</t>
  </si>
  <si>
    <t>продолжить работу по формированию знаний об украшениях казахского народа:</t>
  </si>
  <si>
    <t>закрепить знания об украшениях казахского народа:</t>
  </si>
  <si>
    <t>учить самостоятельно лепить предметы и украшения:</t>
  </si>
  <si>
    <t>продолжать учить самостоятельно лепить предметы и украшения:</t>
  </si>
  <si>
    <t>закреплять умение самостоятельно лепить предметы и украшения:</t>
  </si>
  <si>
    <t>учить объединять индивидуальные работы в коллективные композиции:</t>
  </si>
  <si>
    <t>продолжать учить объединять индивидуальные работы в коллективные композиции:</t>
  </si>
  <si>
    <t>закреплять умения объединять индивидуальные работы в коллективные композиции:</t>
  </si>
  <si>
    <t>учить соблюдать технику безопасности при лепке:</t>
  </si>
  <si>
    <t>учить выполнять работу аккуратно:</t>
  </si>
  <si>
    <t>продолжать учить выполнять работу аккуратно:</t>
  </si>
  <si>
    <t>закрепить умение выполнять работу аккуратно:</t>
  </si>
  <si>
    <t>формировать начальные навыки техники наклеивания:</t>
  </si>
  <si>
    <t>продолжать формировать начальные навыки техники наклеивания:</t>
  </si>
  <si>
    <t>закреплять начальные навыки техники наклеивания:</t>
  </si>
  <si>
    <t>учить выкладывать на листе бумаги приготовленные детали разной формы, величины, цвета:</t>
  </si>
  <si>
    <t>продолжать учить выкладывать на листе бумаги приготовленные детали разной формы, величины, цвета:</t>
  </si>
  <si>
    <t>закрепить выкладывать на листе бумаги приготовленные детали разной формы, величины, цвета:</t>
  </si>
  <si>
    <t>учить размещать и склеивать подготовленные элементы:</t>
  </si>
  <si>
    <t>продолжить учить размещать и склеивать подготовленные элементы:</t>
  </si>
  <si>
    <t>закрепить умение размещать и склеивать подготовленные элементы:</t>
  </si>
  <si>
    <t>учить  технике наклеивания:</t>
  </si>
  <si>
    <t>продолжить учить  технике наклеивания:</t>
  </si>
  <si>
    <t>закрепить  технику наклеивания:</t>
  </si>
  <si>
    <t>формировать знания о  посуде и предметах быта казахского народа:</t>
  </si>
  <si>
    <t>продолжить работу по формированию знаний о  посуде и предметах быта казахского народа:</t>
  </si>
  <si>
    <t>закрепить знания о  посуде и предметах быта казахского народа:</t>
  </si>
  <si>
    <t>учить участвовать в коллективных работах и делать их с интересом:</t>
  </si>
  <si>
    <t>продолжать учить участвовать в коллективных работах и делать их с интересом:</t>
  </si>
  <si>
    <t>закреплять умение участвовать в коллективных работах и делать их с интересом:</t>
  </si>
  <si>
    <t>учить различать геометрические формы, украшать их орнаментами:</t>
  </si>
  <si>
    <t>продолжать учить различать геометрические формы, украшать их орнаментами:</t>
  </si>
  <si>
    <t>закрепить умение различать геометрические формы, украшать их орнаментами:</t>
  </si>
  <si>
    <t>учить использовать салфетку, чтобы вытереть остатки клея:</t>
  </si>
  <si>
    <t>продолжать учить использовать салфетку, чтобы вытереть остатки клея:</t>
  </si>
  <si>
    <t>закрепить умение использовать салфетку, чтобы вытереть остатки клея:</t>
  </si>
  <si>
    <t>учить выполнять конструирование с интересом:</t>
  </si>
  <si>
    <t>продолжать учить выполнять конструирование с интересом:</t>
  </si>
  <si>
    <t>закреплять умение выполнять конструирование с интересом:</t>
  </si>
  <si>
    <t>учить анализировать постройки по простым схемам и образцам рисунков:</t>
  </si>
  <si>
    <t>продолжить учить анализировать постройки по простым схемам и образцам рисунков:</t>
  </si>
  <si>
    <t>закрепить умение анализировать постройки по простым схемам и образцам рисунков:</t>
  </si>
  <si>
    <t>учить различать и называть строительные детали:</t>
  </si>
  <si>
    <t>продолжать учить различать и называть строительные детали:</t>
  </si>
  <si>
    <t>закрепить умение различать и называть строительные детали:</t>
  </si>
  <si>
    <t>учить сооружать простейшие постройки из деталей разных цветов и форм:</t>
  </si>
  <si>
    <t>продолжить учить сооружать простейшие постройки из деталей разных цветов и форм:</t>
  </si>
  <si>
    <t>закрепить умение сооружать простейшие постройки из деталей разных цветов и форм:</t>
  </si>
  <si>
    <t>учить работать в коллективной постройке:</t>
  </si>
  <si>
    <t>продолжать учить работать в коллективной постройке:</t>
  </si>
  <si>
    <t>закрепить умение работать в коллективной постройке:</t>
  </si>
  <si>
    <t>учить играть с постройкой, которую соорудил сам:</t>
  </si>
  <si>
    <t>продолжить учить играть с постройкой, которую соорудил сам:</t>
  </si>
  <si>
    <t>закрепить умение играть с постройкой, которую соорудил сам:</t>
  </si>
  <si>
    <t>учить конструировать из крупного и мелкого строительного материала, по образцу и собственному замыслу:</t>
  </si>
  <si>
    <t>продолжать учить конструировать из крупного и мелкого строительного материала, по образцу и собственному замыслу:</t>
  </si>
  <si>
    <t>закрепить умение конструировать из крупного и мелкого строительного материала, по образцу и собственному замыслу:</t>
  </si>
  <si>
    <t>учить складывать строительные детали после игры:</t>
  </si>
  <si>
    <t>продолжать учить складывать строительные детали после игры:</t>
  </si>
  <si>
    <t>закреплять умение складывать строительные детали после игры:</t>
  </si>
  <si>
    <t>формировать эмоциональное восприятие музыкального произведения:</t>
  </si>
  <si>
    <t>продолжать умение формировать эмоциональное восприятие музыкального произведения:</t>
  </si>
  <si>
    <t>закрепить умение эмоционального восприятия музыкального произведения:</t>
  </si>
  <si>
    <t>развивать навык прослушивания музыки:</t>
  </si>
  <si>
    <t>продолжать развивать навык прослушивания музыки:</t>
  </si>
  <si>
    <t>закреплять навык прослушивания музыки:</t>
  </si>
  <si>
    <t>учить узнавать и распазнавать три жанра музыки: пение и марш, танец:</t>
  </si>
  <si>
    <t>продолжать учить узнавать и распазнавать три жанра музыки: пение и марш, танец:</t>
  </si>
  <si>
    <t>закреплять умение узнавать и распазнавать три жанра музыки: пение и марш, танец:</t>
  </si>
  <si>
    <t>учить слушать музыкальное произведение до конца, понимать характер музыки:</t>
  </si>
  <si>
    <t>продолжить учить слушать музыкальное произведение до конца, понимать характер музыки:</t>
  </si>
  <si>
    <t>закрепить умение слушать музыкальное произведение до конца, понимать характер музыки:</t>
  </si>
  <si>
    <t>учить различать звучание шумных игрушек и детских музыкальных инструментов, называть их, биьт в простой ритм:</t>
  </si>
  <si>
    <t>продолжить учить различать звучание шумных игрушек и детских музыкальных инструментов, называть их, биьт в простой ритм:</t>
  </si>
  <si>
    <t>закрепить умение различать звучание шумных игрушек и детских музыкальных инструментов, называть их, биьт в простой ритм:</t>
  </si>
  <si>
    <t>учить петь вместе с группой в соответствии с темпом песни, начинать и заканчивать песню вместе со всеми:</t>
  </si>
  <si>
    <t>продолжать учить петь вместе с группой в соответствии с темпом песни, начинать и заканчивать песню вместе со всеми:</t>
  </si>
  <si>
    <t>закрепить умение петь вместе с группой в соответствии с темпом песни, начинать и заканчивать песню вместе со всеми:</t>
  </si>
  <si>
    <t>учить правильно и четко произносить слова песни, передавать ее характер (веселая, грустная, игривая, мелодичная):</t>
  </si>
  <si>
    <t>продолжить учить правильно и четко произносить слова песни, передавать ее характер (веселая, грустная, игривая, мелодичная):</t>
  </si>
  <si>
    <t>закрепить умение правильно и четко произносить слова песни, передавать ее характер (веселая, грустная, игривая, мелодичная):</t>
  </si>
  <si>
    <t>учить петь в диапазоне первой октавы ре-ля с музыкальным сопровождением и без сопровождения:</t>
  </si>
  <si>
    <t>продолжить учить петь в диапазоне первой октавы ре-ля с музыкальным сопровождением и без сопровождения:</t>
  </si>
  <si>
    <t>закреплять умение петь в диапазоне первой октавы ре-ля с музыкальным сопровождением и без сопровождения:</t>
  </si>
  <si>
    <t>учить простым танцевальным движениям казахского народа:</t>
  </si>
  <si>
    <t>продолжать учить простым танцевальным движениям казахского народа:</t>
  </si>
  <si>
    <t>закрепить простые танцевальные движения казахского народа:</t>
  </si>
  <si>
    <t>учить выполнять самостоятельно движения после музыкального вступления</t>
  </si>
  <si>
    <t>продолжать учить выполнять самостоятельно движения после музыкального вступления</t>
  </si>
  <si>
    <t>закреплять умение выполнять самостоятельно движения после музыкального вступления</t>
  </si>
  <si>
    <t>развивать умение повторять самостоятельно знакомые танцевальные движения в играх:</t>
  </si>
  <si>
    <t>продолжить развивать умение повторять самостоятельно знакомые танцевальные движения в играх:</t>
  </si>
  <si>
    <t>закреплять умение повторять самостоятельно знакомые танцевальные движения в играх:</t>
  </si>
  <si>
    <t>формировать знания о музыкальных инструментах, играть на них:</t>
  </si>
  <si>
    <t>продолжать формировать знания о музыкальных инструментах, играть на них:</t>
  </si>
  <si>
    <t>закреплять знания о музыкальных инструментах, играть на них:</t>
  </si>
  <si>
    <t>учить называть имена членов семьи и близких ему людей:</t>
  </si>
  <si>
    <t>продолжить учить называть имена членов семьи и близких ему людей:</t>
  </si>
  <si>
    <t>закрепить умение называть имена членов семьи и близких ему людей:</t>
  </si>
  <si>
    <t>учить обыгрывать роли членов семьи в сюжетно-ролевых играх:</t>
  </si>
  <si>
    <t>продолжить учить обыгрывать роли членов семьи в сюжетно-ролевых играх:</t>
  </si>
  <si>
    <t>закрепить навык умения обыгрывать роли членов семьи в сюжетно-ролевых играх:</t>
  </si>
  <si>
    <t>учить играть самостоятельно в разные игры:</t>
  </si>
  <si>
    <t>продолжать учить играть самостоятельно в разные игры:</t>
  </si>
  <si>
    <t>закрепить навык играть самостоятельно в разные игры:</t>
  </si>
  <si>
    <t>формировать умение стремиться к самостоятельности: одеваться, умываться, чистить зубы:</t>
  </si>
  <si>
    <t>продолжать работу по формированию  стремления к самостоятельности: одеваться, умываться, чистить зубы:</t>
  </si>
  <si>
    <t>закрепить умение стремиться к самостоятельности: одеваться, умываться, чистить зубы:</t>
  </si>
  <si>
    <t>формировать знания предметов быта казахского народа:</t>
  </si>
  <si>
    <t>продолжить работу по формированию знаний предметов быта казахского народа:</t>
  </si>
  <si>
    <t>закрепить знания предметов быта казахского народа:</t>
  </si>
  <si>
    <t>учить называть транспортные средства:</t>
  </si>
  <si>
    <t>продолжать учить называть транспортные средства:</t>
  </si>
  <si>
    <t>закреплять транспортные средства:</t>
  </si>
  <si>
    <t>учить простым правилам для пешеходов и пассажиров транспорта:</t>
  </si>
  <si>
    <t>продолжать учить простым правилам для пешеходов и пассажиров транспорта:</t>
  </si>
  <si>
    <t>закрепить знания простых правил для пешеходов и пассажиров транспорта:</t>
  </si>
  <si>
    <t>формировать представление о сотрудниках детского сада:</t>
  </si>
  <si>
    <t>продолжить формировать представление о сотрудниках детского сада:</t>
  </si>
  <si>
    <t>закреплять представление о сотрудниках детского сада:</t>
  </si>
  <si>
    <t>формировать первоначальные представления о городе и поселке, столице Республики Казахстан, государственных символах:</t>
  </si>
  <si>
    <t>продолжать формировать первоначальные представления о городе и поселке, столице Республики Казахстан, государственных символах:</t>
  </si>
  <si>
    <t>формировать знания о традиционном жилье казахского народа – юрте:</t>
  </si>
  <si>
    <t>продолжить работу по формированию знания о традиционном жилье казахского народа – юрте:</t>
  </si>
  <si>
    <t>закрепить  знания о традиционном жилье казахского народа – юрте:</t>
  </si>
  <si>
    <t>формировать простые представления о хороших и плохих поступках:</t>
  </si>
  <si>
    <t>продолжить формировать простые представления о хороших и плохих поступках:</t>
  </si>
  <si>
    <t>закрепить простые представления о хороших и плохих поступках:</t>
  </si>
  <si>
    <t>формировать интерес к предметам и явлениям живой и неживой природы:</t>
  </si>
  <si>
    <t>продолжить работу по формированию интереса к предметам и явлениям живой и неживой природы:</t>
  </si>
  <si>
    <t>закреплять интерес к предметам и явлениям живой и неживой природы:</t>
  </si>
  <si>
    <t>формировать понятия о некоторых растениях родного края:</t>
  </si>
  <si>
    <t>продолжать формировать понятия о некоторых растениях родного края:</t>
  </si>
  <si>
    <t>закреплять понятия о некоторых растениях родного края:</t>
  </si>
  <si>
    <t>учить различать и называть некоторые овощи и фрукты:</t>
  </si>
  <si>
    <t>продолжать учить различать и называть некоторые овощи и фрукты:</t>
  </si>
  <si>
    <t>закрепить знания различать и называть некоторые овощи и фрукты:</t>
  </si>
  <si>
    <t>учить распознавать домашних и диких животных:</t>
  </si>
  <si>
    <t>продолжать учить распознавать домашних и диких животных:</t>
  </si>
  <si>
    <t>закреплять знания о домашних и диких животных:</t>
  </si>
  <si>
    <t>учить наблюдать за обитателями уголка природы:</t>
  </si>
  <si>
    <t>продолжать учить наблюдать за обитателями уголка природы:</t>
  </si>
  <si>
    <t>закрепить умение наблюдать за обитателями уголка природы:</t>
  </si>
  <si>
    <t>учить проявлять заботу о природе:</t>
  </si>
  <si>
    <t>продолжать учить проявлять заботу о природе:</t>
  </si>
  <si>
    <t>закреплять умение проявлять заботу о природе:</t>
  </si>
  <si>
    <t>учить замечать и называть сезонные изменения в природе:</t>
  </si>
  <si>
    <t>продолжать учить замечать и называть сезонные изменения в природе:</t>
  </si>
  <si>
    <t>закрепить знания о сезонных изменениях в природе:</t>
  </si>
  <si>
    <t>учить соблюдать правила безопасного поведения в группе, на прогулке и в природе:</t>
  </si>
  <si>
    <t>продолжить работу по соблюдению правил безопасного поведения в группе, на прогулке и в природе:</t>
  </si>
  <si>
    <t>закрепить правила безопасного поведения в группе, на прогулке и в природе:</t>
  </si>
  <si>
    <t>учить проявлять вежливость: здороваться, прощаться, благодарить за помощь:</t>
  </si>
  <si>
    <t>продолжить учить проявлять вежливость: здороваться, прощаться, благодарить за помощь:</t>
  </si>
  <si>
    <t>закрепить умениепроявлять вежливость: здороваться, прощаться, благодарить за помощь:</t>
  </si>
  <si>
    <t>учить соблюдать порядок, чистоту в помещении и на участке детского сада:</t>
  </si>
  <si>
    <t>продолжить работу по умению соблюдать порядок, чистоту в помещении и на участке детского сада:</t>
  </si>
  <si>
    <t>закрепить умение соблюдать порядок, чистоту в помещении и на участке детского сада:</t>
  </si>
  <si>
    <t xml:space="preserve">Частично понимает и соблюдает ежедневные гигиенические навыки; снимает и надевает одежду с помощью педагога. Знает навыки бега, лазания, прыжков. Понимает действия в подвижных играх, приминает участие частично. Знает элементарные правила здорового образа жизни, выполняет по показу взрослого приемы закаливания.
Произносить гласные и некоторые согласные. Понимает все действия, предметы, явления, их признаки и качества. Слушает и понимает речь взрослых. Не выражает свое мнение. Слушает и понимает содержание литературных произведений, проявляет интерес к ценностям казахского народа; рассматривает картинки в книгах самостоятельно; частично передает с в о е отношение к персонажу, различным событиям. Слушает слова , произнесенные на казахском языке; частично произносит специфические звуки казахского языка; 
Частично понимает понятия один", "много ", находит в окружающей среде один одинаковый предметов; знает характерные отличия предметов способом сравнения ( наложения, приложения).
Последовательно пытается частично использовать линии, штрихи, пятна, краски; знает основные цвета. Лепит  с помощью педагогов растения и животных п у т е м объединения, нескольких частей; Размещает, подготовленные взрослым крупные и мелкие элементы. Конструирует из крупного строительного материала, по образцу.. Слушает музыкальное произведение до конца; поет вместе со взрослым, подстраивается к его голосу самостоятельно выполняет движения в соответствии с музыкой.
Знает и пытается называть имена членов семьи и близких ему людей; обыгрывает роли членов семьи в сюжетно-ролевых играх; умеет играть самостоятельно в разные игры; стремится к самостоятельности: одевается, умывается, называет предметы
б ы т а
казахского народа; называет транспортные средства;
частично з н а е т элементарные правила для пешеходов и пассажиров транспорта; имеет представление о сотрудниках детского сада; имеет  первоначальные представления о городе и поселке, столице Республики Казахстан, государственных символах, з н а е т традиционное ж и л ь е казахского народа – юрту, имеет  простые представления о " правильных" и л и "неправильных ", "хороших" или "плохих" поступках; проявляет интерес к предметам и явлениям живой и неживой природы; владеет понятиями о некоторых растениях родного края; различают и называют некоторые овощи и фрукты, знает  домашних   и д и к и х животных; наблюдает за обитателями уголка природы; проявляет заботу о природе;  называет сезонные изменения в природе; проявляет вежливость: здоровается, прощается, благодарит за помощь; Соблюдает правила безопасного поведения в группе, на прогулке и в природе.
</t>
  </si>
  <si>
    <t xml:space="preserve">Понимает необходимость соблюдения ежедневных гигиенически х навыков; снимает и надевает одежду самостоятельно. Знает навыки, лазания, прыжков. Участвует совместно с педагогами в совместных подвижных играх. Знает элементарные правила здорового образа жизни, выполняет по показу взрослого приемы закаливания.
Произносить гласные и некоторые согласные. Понимает все действия, предметы, явления, их признаки и качества. Знает необходимые слова и словосочетания. Слушает и понимает речь взрослых, выражает свое мнение. Слушает и понимает содержание литературных произведений, проявляет интерес к ценностям казахского народа; рассматривает картинки в книгах самостоятельно; частично передает с в о е отношение к персонажу, различным событиям. Слушает и произносит слова , произнесенные на казахском языке; частично произносит специфические звуки казахского языка; понимает значение слов применяемых в повседневной жизни, и частично  их произносит.
Знает понятия один", "много ", находит в окружающей среде один или несколько одинаковых предметов; знает и называет характерные отличия предметов способом сравнения ( наложения, приложения).
Последовательно использует линии, штрихи, пятна, краски; называет правильно основные цвета. Лепит растения и животных путем объединения, сжатия и соединения нескольких частей; объединяет индивидуальные работы в коллективные композиции. Частично размещает и склеивает подготовленные взрослым крупные и мелкие элементы. Конструирует из крупного и мелкого строительного материала, по образцу и собственному замыслу. Слушает музыкальное произведение до конца; поет вместе со взрослым, подстраивается к его голосу самостоятельно выполняет движения в соответствии с музыкой.
Называет имена членов семьии близких ему людей; обыгрывает роли членов семьи в сюжетно-роле вых играх; умеет играть самостоятель но в разные игры; стремится к самостоятель н о с т и : одевается, умывается, чистит зубы; называет предметы
б ы т а
казахского народа; называет транспортные средства;
з н а е т элементарные правила для пешеходов и пассажиров транспорта; имеет представление о сотрудниках детского сада; имеет  первоначальные представления о городе и поселке, столице Республики Казахстан, государственных символах, з н а е т традиционное ж и л ь е казахского народа – юрту, имеет  простые представления о " правильных" и л и "неправильных ", "хороших" или "плохих" поступках; проявляет интерес к предметам и явлениям живой и неживой природы; владеет понятиями о некоторых растениях родного края; различают и называют некоторые овощи и фрукты; распознает домашних   и д и к и х животных; наблюдает за обитателями уголка природы; проявляет заботу о природе; замечает и называет сезонные изменения в природе; проявляет вежливость: здоровается, прощается, благодарит за помощь; соблюдает порядок, чистоту  в помещении и на участке детского сада Соблюдает правила безопасного поведения в группе, на прогулке и в природе.
</t>
  </si>
  <si>
    <t xml:space="preserve">Знает необходимость соблюдения ежедневных гигиенически х навыков; снимает и надевает одежду самостоятельно. Владеет первоначальными навыками бега, лазания, прыжков. Участвует в совместных подвижных играх. Знает элементарные правила здорового образа жизни, выполняет по показу взрослого приемы закаливания.
Ч е т к о произносить гласные и некоторые согласные. Называет все действия, предметы, явления, их признаки и качества. Применяет необходимые слова и словосочетания. Слушает и понимает речь взрослых, выражает свое мнение. Слушает и понимает содержание литературных произведений, проявляет интерес к ценностям казахского народа; рассматривает картинки в книгах самостоятельно; передает с в о е отношение к персонажу, различным событиям. Слушает и правильно произносит слова , произнесенные на казахском языке; правильно произносит специфические звуки казахского языка; понимает значение слов применяемых в повседневной жизни, и правильно их произносит
Различает понятия один", "много ", находит в окружающей среде один или несколько одинаковых предметов; знает и называет характерные отличия предметов способом сравнения ( наложения, приложения).
Последовательно использует линии, штрихи, пятна, краски; называет правильно основные цвета. Л е п и т растения и животных п у т е м объединения, сжатия и соединения нескольких частей; объединяет индивидуальные работы в коллективные композиции. Размещает и склеивает подготовленные взрослым крупные и мелкие элементы. Конструирует из крупного и мелкого строительного материала, по образцу и собственному замыслу. Слушает музыкальное произведение до конца; поет вместе со взрослым, подстраивается к его голосу самостоятельно выполняет движения в соответствии с музыкой.
Называет имена членов семьии близких ему людей; обыгрывает роли членов семьи в сюжетно-роле вых играх; умеет играть самостоятель но в разные игры; стремится к самостоятель н о с т и : одевается, умывается, чистит зубы; называет предметы
б ы т а
казахского народа; называет транспортные средства;
з н а е т элементарные правила для пешеходов и пассажиров транспорта; имеет представление о сотрудниках детского сада; имеет  первоначальные представления о городе и поселке, столице Республики Казахстан, государственных символах, з н а е т традиционное ж и л ь е казахского народа – юрту, имеет  простые представления о " правильных" и л и "неправильных ", "хороших" или "плохих" поступках; проявляет интерес к предметам и явлениям живой и неживой природы; владеет понятиями о некоторых растениях родного края; различают и называют некоторые овощи и фрукты; распознает домашних   и д и к и х животных; наблюдает за обитателями уголка природы; проявляет заботу о природе; замечает и называет сезонные изменения в природе; проявляет вежливость: здоровается, прощается, благодарит за помощь; соблюдает порядок, чистоту  в помещении и на участке детского сада Соблюдает правила безопасного поведения в группе, на прогулке и в природе.
</t>
  </si>
  <si>
    <t>2-Ф</t>
  </si>
  <si>
    <t>2-К</t>
  </si>
  <si>
    <t>2-Т</t>
  </si>
  <si>
    <t xml:space="preserve"> Физикалық қасиеттерді дамыту</t>
  </si>
  <si>
    <t>Дене шынықтыру</t>
  </si>
  <si>
    <t>2-К.9</t>
  </si>
  <si>
    <t>қарқынды өзгертіп жүреді, жүгіреді:</t>
  </si>
  <si>
    <t>заттардың бойымен, астымен еңбектейді:</t>
  </si>
  <si>
    <t>бетін, қолдарын өз бетінше жуады:</t>
  </si>
  <si>
    <t>белгілі бір ретпен киінеді және шешінеді:</t>
  </si>
  <si>
    <t>қарқынды өзгертіп жүреді, жүгіреді</t>
  </si>
  <si>
    <t>жүреді, кейде жүгіру кезінде бағытты өзгертеді</t>
  </si>
  <si>
    <t>жүреді, жүгіру кезінде бағытын өзгертуге талпынбайды</t>
  </si>
  <si>
    <t>орындайды</t>
  </si>
  <si>
    <t>орындауға талпынады</t>
  </si>
  <si>
    <t>орындамайды</t>
  </si>
  <si>
    <t>өз бетінше жуады</t>
  </si>
  <si>
    <t>өз бетінше жууға тырысады</t>
  </si>
  <si>
    <t>өз бетінше жумайды</t>
  </si>
  <si>
    <t>киініп, шешінудің ретін біледі</t>
  </si>
  <si>
    <t>өзі киініп, шешінуге талпынады</t>
  </si>
  <si>
    <t>киініп шешіну ретін сақтамайды</t>
  </si>
  <si>
    <t>Коммуникативтік дағдыларды дамыту</t>
  </si>
  <si>
    <t>Сөйлеуді дамыту</t>
  </si>
  <si>
    <t>Көркем әдебиет</t>
  </si>
  <si>
    <t>ересектердің сөзін тыңдайды және түсінеді</t>
  </si>
  <si>
    <t>жеке дауысты және дауыссыз дыбыстарды, еліктеу сөздерін айта алады</t>
  </si>
  <si>
    <t>қарапайым сөз тіркестерін (2-4 сөз) қайталап айтады:</t>
  </si>
  <si>
    <t>шағын әңгімелерді көрнекі сүйемелдеусіз тыңдап, қарапайым сұрақтарға жауап береді:</t>
  </si>
  <si>
    <t>оқылған шығармадағы жекелеген сөздерді қосылып қайталап айтады:</t>
  </si>
  <si>
    <t>таныс шығармаларды көрнекіліксіз тыңдайды:</t>
  </si>
  <si>
    <t>кітаптардағы иллюстрацияларды қарайды, суреттердің мазмұны бойынша қойылған сұрақтарға жауап береді:</t>
  </si>
  <si>
    <t>педагогтің көмегімен шағын тақпақтарды қайталап айтады:</t>
  </si>
  <si>
    <t>тыңдайды,</t>
  </si>
  <si>
    <t>ішінара түсінеді</t>
  </si>
  <si>
    <t>тыңдайды, бірақ түсінбейді</t>
  </si>
  <si>
    <t>анық айтады</t>
  </si>
  <si>
    <t>айтуға талпынады</t>
  </si>
  <si>
    <t>айтпайды</t>
  </si>
  <si>
    <t xml:space="preserve"> айтады</t>
  </si>
  <si>
    <t>айта алмайды</t>
  </si>
  <si>
    <t>жауап береді</t>
  </si>
  <si>
    <t>тыңдайды, кейбір сұрақтарға жауап береді</t>
  </si>
  <si>
    <t>тыңдайды, бірақ сұрақтарға жауап бере алмайды</t>
  </si>
  <si>
    <t>айтады</t>
  </si>
  <si>
    <t>айтуға тырысады</t>
  </si>
  <si>
    <t>қызығушылықпен тыңдайды</t>
  </si>
  <si>
    <t>ішінара тыңдайды</t>
  </si>
  <si>
    <t>тыңдағысы келмейді</t>
  </si>
  <si>
    <t xml:space="preserve"> сұрақтарға дұрыс жауап береді</t>
  </si>
  <si>
    <t xml:space="preserve">кейбір сұрақтарға жауап береді </t>
  </si>
  <si>
    <t>сұрақтарға жауап бермейді</t>
  </si>
  <si>
    <t>қайталап айтады</t>
  </si>
  <si>
    <t>кейбір сөздерін қайталайды</t>
  </si>
  <si>
    <t>қайталауға талпынбайды</t>
  </si>
  <si>
    <t>үлгі мен ауызша нұсқауға сүйеніп, тапсырмаларды орындайды:</t>
  </si>
  <si>
    <t>көлемі, пішіні, түсі бойынша ұқсас біртекті заттарды топтастырады:</t>
  </si>
  <si>
    <t>түрлі көлемдегі геометриялық фигураларды негізгі қасиеттері бойынша салыстырады:</t>
  </si>
  <si>
    <t>түсі, көлемі, пішіні бойынша заттарды өз бетінше зерттейді және салыстырады:</t>
  </si>
  <si>
    <t>дұрыс орындайды</t>
  </si>
  <si>
    <t>орындай алмайды</t>
  </si>
  <si>
    <t>топтастырады</t>
  </si>
  <si>
    <t>кейбіреуін топтастырады</t>
  </si>
  <si>
    <t>топтастыра алмайды</t>
  </si>
  <si>
    <t>салыстырады</t>
  </si>
  <si>
    <t>ішінара салыстырады</t>
  </si>
  <si>
    <t>салыстыра алмайды</t>
  </si>
  <si>
    <t>зерттейді, салыстырады</t>
  </si>
  <si>
    <t>ішінара салыстырадыішінара зерттейді және салыстырады</t>
  </si>
  <si>
    <t>зерттейді, бірақ салыстыра алмайды</t>
  </si>
  <si>
    <t>2-Ш.1</t>
  </si>
  <si>
    <t>2-Ш.2</t>
  </si>
  <si>
    <t>2-Ш.3</t>
  </si>
  <si>
    <t>2-Ш.4</t>
  </si>
  <si>
    <t>2-Ш.5</t>
  </si>
  <si>
    <t>2-Ш.6</t>
  </si>
  <si>
    <t>2-Ш.7</t>
  </si>
  <si>
    <t>2-Ш.8</t>
  </si>
  <si>
    <t>2-Ш.9</t>
  </si>
  <si>
    <t>2-Ш.10</t>
  </si>
  <si>
    <t>2-Ш.11</t>
  </si>
  <si>
    <t>2-Ш.12</t>
  </si>
  <si>
    <t>2-Ш.13</t>
  </si>
  <si>
    <t>2-Ш.14</t>
  </si>
  <si>
    <t>2-Ш.15</t>
  </si>
  <si>
    <t>2-Ш.16</t>
  </si>
  <si>
    <t>2-Ш.17</t>
  </si>
  <si>
    <t>2-Ш.18</t>
  </si>
  <si>
    <t>2-Ш.19</t>
  </si>
  <si>
    <t>2-Ш.20</t>
  </si>
  <si>
    <t>қаламды дұрыс ұстайды, тік және тұйықталған дөңгелек сызықтарды қағаз бетінде жеңіл жүргізеді:</t>
  </si>
  <si>
    <t>өзінің салған суретіне қуанады, онда не бейнеленгенін айтады:</t>
  </si>
  <si>
    <t>қағаз бетіне бояулармен сызықтар, жақпалар салады:</t>
  </si>
  <si>
    <t>қағазға және құмға сурет салудың бастапқы техникасын меңгерген:</t>
  </si>
  <si>
    <t>мүсіндейтін заттарды зерттейді:</t>
  </si>
  <si>
    <t>мүсіндеудің қарапайым тәсілдерін меңгерген (кесектерді үлкен бөліктерден бөліп алады, оларды біртұтас етіп біріктіреді, сазбалшықты өздігінен илей алады):</t>
  </si>
  <si>
    <t>кесе, тостаған, табақты мүсіндеуде пішіннің жоғары бөлігін саусақпен басып, тереңдетеді:</t>
  </si>
  <si>
    <t>дайын болған бұйымды тұғырға орналастырады, жұмыстан кейін материалдарды жинастырады:</t>
  </si>
  <si>
    <t>қағазды қолданудың қарапайым әдістерін (ұсақтау, жырту, бүктеу) біледі:</t>
  </si>
  <si>
    <t>бейнелерді фланелеграфта (сызықтарда, шаршыда), қағаз бетіне қояды және құрастырады:</t>
  </si>
  <si>
    <t>фланелеграфта қарапайым композицияларды орналастырады және құрастырады:</t>
  </si>
  <si>
    <t>симметриялық пішіндерді, ою-өрнектерді орналастырады:</t>
  </si>
  <si>
    <t>қарапайым құрылысты үлгі бойынша құрастырады:</t>
  </si>
  <si>
    <t>тұрғызылған қарапайым құрылыстарды атайды және ойыншықтарды қолдана отырып, олармен ойнайды:</t>
  </si>
  <si>
    <t>өз бетінше құрастыруға тырысады:</t>
  </si>
  <si>
    <t>қорапқа құрылыс бөлшектерін жинастырады:</t>
  </si>
  <si>
    <t>педагогтің дауыс ырғағына, сөздердің созылыңқы дыбысталуына еліктей отырып, жекелеген сөздер мен буындарды қосып айтады:</t>
  </si>
  <si>
    <t>бұрын естіген әндерді таниды:</t>
  </si>
  <si>
    <t>ересектердің көрсеткен қимылдарын қайталайды (шапалақтайды, аяқтарын тарсылдатады, қолдың білектерін айналдырады):</t>
  </si>
  <si>
    <t>музыкалық аспаптарды ажыратады (барабан, бубен, сылдырмақ, асатаяқ):</t>
  </si>
  <si>
    <t>дұрыс ұстайды, сызықтарды жүргізеді</t>
  </si>
  <si>
    <t>дұрыс ұстайды, сызықтарды жүргізуге талпынады</t>
  </si>
  <si>
    <t>дұрыс ұстай алмайды, сызықтарды жүргізуде қиналады</t>
  </si>
  <si>
    <t>қуанады, айтады</t>
  </si>
  <si>
    <t>қуанады, айта алмайды</t>
  </si>
  <si>
    <t>салады</t>
  </si>
  <si>
    <t>тырысады</t>
  </si>
  <si>
    <t>сала алмайды</t>
  </si>
  <si>
    <t>меңгерген</t>
  </si>
  <si>
    <t>кейбіреуін меңгерген</t>
  </si>
  <si>
    <t>меңгеруге талпынады</t>
  </si>
  <si>
    <t>зерттейді</t>
  </si>
  <si>
    <t>кейде  уақытша   қызығушылық  танытады</t>
  </si>
  <si>
    <t>зерттеуге талпынбайды</t>
  </si>
  <si>
    <t>қолдана алады</t>
  </si>
  <si>
    <t>ішінара меңгерген</t>
  </si>
  <si>
    <t>меңгермеген</t>
  </si>
  <si>
    <t>саусақпен басып тереңдетеді</t>
  </si>
  <si>
    <t xml:space="preserve">орналастырады,
жинастырады
</t>
  </si>
  <si>
    <t>орналастыруға, жинастыруға талпынады</t>
  </si>
  <si>
    <t>орналастыра алмайды, материалдарды жинастырмайды</t>
  </si>
  <si>
    <t>біледі</t>
  </si>
  <si>
    <t>ішінара біледі</t>
  </si>
  <si>
    <t>білмейді</t>
  </si>
  <si>
    <t>бейнелерді фланелеграфта, қағаз бетіне қояды және құрастырады</t>
  </si>
  <si>
    <t>бейнелерді фланелеграфта, қағаз  бетіне қояға,  құрастыруға тырысады</t>
  </si>
  <si>
    <t>орналастырады, бірақ фланелеграфта, қағазда құрастыра алмайды</t>
  </si>
  <si>
    <t xml:space="preserve">орналастырады,
құрастырады
</t>
  </si>
  <si>
    <t>орналастырады, құрастыруға тырысады</t>
  </si>
  <si>
    <t>орналастырады, бірақ құрастыра алмайды</t>
  </si>
  <si>
    <t xml:space="preserve"> орналастыра алады</t>
  </si>
  <si>
    <t>орналастыруға талпынады</t>
  </si>
  <si>
    <t>орналастыра алмайды</t>
  </si>
  <si>
    <t>үлгіге қарап, құрастырады</t>
  </si>
  <si>
    <t>үлгіге мән бермейді, бірақ құрастырады</t>
  </si>
  <si>
    <t>құрастыра алмайды</t>
  </si>
  <si>
    <t>атайды,  ойнайды</t>
  </si>
  <si>
    <t>ішінара атайды, ойнайды</t>
  </si>
  <si>
    <t>дұрыс атай алмайды, бірақ ойнайды</t>
  </si>
  <si>
    <t>белсенділік танытады</t>
  </si>
  <si>
    <t>ішінара құрастырады</t>
  </si>
  <si>
    <t>құрастырмайды</t>
  </si>
  <si>
    <t>ұқыпты жинастырады</t>
  </si>
  <si>
    <t>жинастыруға тырысады</t>
  </si>
  <si>
    <t>жинастырмайды</t>
  </si>
  <si>
    <t>еліктейді, қосып айтады</t>
  </si>
  <si>
    <t>еліктейді, кейбіреуін қосып айтады</t>
  </si>
  <si>
    <t>қосып айтуға талпынады</t>
  </si>
  <si>
    <t>таныс әндерді естігенде қуанады</t>
  </si>
  <si>
    <t>кейбіреуін таниды</t>
  </si>
  <si>
    <t>мән бермейді</t>
  </si>
  <si>
    <t>ересектерге еліктеп, қайталайды</t>
  </si>
  <si>
    <t>кейбіреуін қайталайды</t>
  </si>
  <si>
    <t>қайталауға тырысады</t>
  </si>
  <si>
    <t>барлығын ажыратады</t>
  </si>
  <si>
    <t>кейбіреуін ажыратады</t>
  </si>
  <si>
    <t>ажырата алмайды</t>
  </si>
  <si>
    <t>2-Ә.1</t>
  </si>
  <si>
    <t>2-Ә.2</t>
  </si>
  <si>
    <t>2-Ә.3</t>
  </si>
  <si>
    <t>2-Ә.4</t>
  </si>
  <si>
    <t>есімін атағанда жауап береді, өзін айнадан және фотосуреттерден таниды:</t>
  </si>
  <si>
    <t>заттарды және олармен әрекет етуді біледі, оларды суреттен таниды:</t>
  </si>
  <si>
    <t>дәмі, сыртқы белгілері бойынша көгөністер мен жемістерді ажыратады және атайды:</t>
  </si>
  <si>
    <t>өсімдіктер мен жануарларға қамқорлық танытады: оларды жақсы көреді,  сипайды:</t>
  </si>
  <si>
    <t xml:space="preserve">жауап береді, өзін фотосуреттерден таниды  </t>
  </si>
  <si>
    <t>кейде таниды, өзін тану үшін   айнаға сирек қызығушылық танытады</t>
  </si>
  <si>
    <t>жауап бермейді, айнадан өзін танымайды</t>
  </si>
  <si>
    <t>заттармен әрекет етеді, оларды таниды</t>
  </si>
  <si>
    <t>заттарды таниды, бірақ әрекет етуді білмейді</t>
  </si>
  <si>
    <t>заттармен әрекет етуге талпынады</t>
  </si>
  <si>
    <t>ажыратады, атайды</t>
  </si>
  <si>
    <t>ішінара атайды</t>
  </si>
  <si>
    <t>ажыратпайды, атай алмайды</t>
  </si>
  <si>
    <t>қамқорлық танытады</t>
  </si>
  <si>
    <t>қамқорлық танытуға тырысады</t>
  </si>
  <si>
    <t>қамқорлық танытпайды</t>
  </si>
  <si>
    <t xml:space="preserve"> Әлеуметтік-эмоционалды дағдыларды қалыптастыру</t>
  </si>
  <si>
    <t>Қоршаған ортамен танысу</t>
  </si>
  <si>
    <t>Құрастыру</t>
  </si>
  <si>
    <t>Жапсыру</t>
  </si>
  <si>
    <t>Мүсіндеу</t>
  </si>
  <si>
    <t>Сурет салу</t>
  </si>
  <si>
    <t>Балалардың шығармашылық дағдыларын, зерттеу іс-әрекетін дамыту</t>
  </si>
  <si>
    <t>Баланың туған жылы</t>
  </si>
  <si>
    <t>Баланың аты - жөні</t>
  </si>
  <si>
    <t>Жоғары нәтиже</t>
  </si>
  <si>
    <t>Орташа нәтиже</t>
  </si>
  <si>
    <t>Төмен нәтиже</t>
  </si>
  <si>
    <t>Барлығы, N</t>
  </si>
  <si>
    <t>Педагог пен баланың күтілетін нәтижелерге жетуі, %</t>
  </si>
  <si>
    <t>саны</t>
  </si>
  <si>
    <t xml:space="preserve">Балалардың дағдылары мен дағдыларының дамуын қадағалау бойынша қорытынды мониторинг нәтижелері туралы </t>
  </si>
  <si>
    <t>жиынтық есеп</t>
  </si>
  <si>
    <t>Физикалық қасиеттерді дамыту</t>
  </si>
  <si>
    <t xml:space="preserve">Танымдық және зияткерлік дағдыларды дамыту </t>
  </si>
  <si>
    <t>Әлеуметтік-эмоционалды дағдыларды қалыптастыру</t>
  </si>
  <si>
    <t>олардың ішінде  жоғары деңгей</t>
  </si>
  <si>
    <t>олардың ішінде орташа деңгей</t>
  </si>
  <si>
    <t>олардың ішінде   төмен деңгей</t>
  </si>
  <si>
    <t xml:space="preserve">Балалардың дағдылары мен дағдыларының дамуын қадағалау бойынша аралық мониторинг нәтижелері туралы </t>
  </si>
  <si>
    <t>Барлығы</t>
  </si>
  <si>
    <t>Топтың атауы</t>
  </si>
  <si>
    <t>педагогтің аты-жөні</t>
  </si>
  <si>
    <t xml:space="preserve">Бала саны </t>
  </si>
  <si>
    <t>ЕСКЕРТУ</t>
  </si>
  <si>
    <t>****- **** оқу жылында бала дамуының жеке картасы</t>
  </si>
  <si>
    <t>Баланың аты-жөні</t>
  </si>
  <si>
    <t xml:space="preserve">Мектепке дейінгі ұйым (балабақша/мектепке дейінгі шағын орталық) / 
Мектептегі (лицейдегі, гимназиядағы) мектепалды сынып
</t>
  </si>
  <si>
    <t>Мектепке дейінгі ұйымдағы топ</t>
  </si>
  <si>
    <t>Қарағанды облысы</t>
  </si>
  <si>
    <t>Құзыреттіліктер</t>
  </si>
  <si>
    <t>Бастапқы бақылау нәтижесіндегі шаралар (дамытушы, түзету) (қазан-желтоқсан)</t>
  </si>
  <si>
    <t>Аралық бақылау нәтижесіндегі шаралар (дамытушы, түзету) (ақпан-сәуір)</t>
  </si>
  <si>
    <t>Қорытынды бақылау нәтижесіндегі шаралар (дамытушы, түзету) (маусым-шілде)</t>
  </si>
  <si>
    <t>Қорытынды (Мектепке дейінгі тәрбие мен оқытудың үлгілік оқу бағдарламасында белгіленген күтілетін нәтижелерге сәйкес баланың даму деңгейі)</t>
  </si>
  <si>
    <t>БАСТАПҚЫ</t>
  </si>
  <si>
    <t>АРАЛЫҚ</t>
  </si>
  <si>
    <t>ҚОРЫТЫНДЫ</t>
  </si>
  <si>
    <t>Математика негіздері</t>
  </si>
  <si>
    <t>мүсіндеуге тырысады</t>
  </si>
  <si>
    <t>3-Ә.2</t>
  </si>
  <si>
    <t>3-Ә.3</t>
  </si>
  <si>
    <t>3-Ә.4</t>
  </si>
  <si>
    <t>3-Ә.5</t>
  </si>
  <si>
    <t>көлік құралдарын атайды, жаяу жүргіншілерге және жолаушыларға арналған қарапайым ережелерді біледі:</t>
  </si>
  <si>
    <t>тұратын қаласы мен ауылы туралы, Қазақстан Республикасының бас қаласы, мемлекеттік рәміздері туралы бастапқы түсініктерге ие:</t>
  </si>
  <si>
    <t>«дұрыс» немесе «дұрыс емес», «жақсы» немесе «жаман» әрекеттер (қылықтар) туралы қарапайым түсініктерге ие:</t>
  </si>
  <si>
    <t>табиғат бұрышын мекендеушілерді бақылайды, топта, серуенде және табиғатта қауіпсіз мінез-құлық ережелерін сақтайды:</t>
  </si>
  <si>
    <t>атайды, біледі</t>
  </si>
  <si>
    <t>ішінара атайды, кейбіреуін біледі</t>
  </si>
  <si>
    <t>атауға, білуге талпынады</t>
  </si>
  <si>
    <t>түсініктері бар</t>
  </si>
  <si>
    <t xml:space="preserve">ішінара түсініктері бар </t>
  </si>
  <si>
    <t>түсінуге талпынады</t>
  </si>
  <si>
    <t>«жақсы» немесе «жаман» әрекеттер (қылықтар) туралы қарапайым түсініктері бар</t>
  </si>
  <si>
    <t>кейбір«жақсы» немесе «жаман» әрекеттер (қылықтар) туралы түсініктері бар</t>
  </si>
  <si>
    <t>кейбір«жақсы» немесе «жаман» әрекеттерді (қылықтар) ажыратуға  ұмтылады</t>
  </si>
  <si>
    <t>өзбетінше бақылайды, қауіпсіз мінез-құлық ережелерін сақтайды</t>
  </si>
  <si>
    <t>сирек  бақылайды, сақтауға талпынады</t>
  </si>
  <si>
    <t xml:space="preserve"> ересектің   қарауымен бақылайды, қауіпсіз мінез-құлық ережелерін өз бетінше сақтай алмайды</t>
  </si>
  <si>
    <t>әртүрлі бағытта және берілген бағытта шеңбер бойымен қолдарын әртүрлі қалыпта ұстап жүру, қарқынның өзгеруімен шағын топпен және бүкіл топпен  жүру, сигнал бойынша тоқтаумен жүру, жүру кезінде тепе-теңдікті сақтаңу қабілетін бекіту</t>
  </si>
  <si>
    <t>әртүрлі бағытта және берілген бағытта шеңбер бойымен қолдарын әртүрлі қалыпта ұстап жүру,қарқынның өзгеруімен шағын  топпен және бүкіл топпен  жүру,сигнал бойынша тоқтаумен жүру,жүру кезінде тепе-теңдікті сақтаңу, дағдылардын қалыптастыру</t>
  </si>
  <si>
    <t>әртүрлі бағытта және берілген бағытта шеңбер бойымен қолдарын әртүрлі қалыпта ұстап ,қарқынның өзгеруімен шағын топпен және бүкіл топпен  жүруге,сигнал бойынша тоқтаумен жүруге, жүру кезінде тепе-теңдікті сақтаңуға үйрету.</t>
  </si>
  <si>
    <t>Шектеулі жазықтықта, әртүрлі заттардың астында қозғалу қабілетін бекіту</t>
  </si>
  <si>
    <t>Шектеулі жазықтықта, әртүрлі заттардың астында қозғалу дағдылардын қалыптастыру</t>
  </si>
  <si>
    <t>Шектеулі жазықтықта, әртүрлі заттардың астында қозғалуға үйрету</t>
  </si>
  <si>
    <t>Бетті, қолды өз бетімен жуу қабілетін бекіту</t>
  </si>
  <si>
    <t>Бетті, қолды өз бетімен жуу дағдылардын қалыптастыру</t>
  </si>
  <si>
    <t>Бетті, қолды өз бетімен жууға үйрету</t>
  </si>
  <si>
    <t>белгілі бір ретпен киіну және шешіну қабілетін бекіту</t>
  </si>
  <si>
    <t>белгілі бір ретпен киіну және шешіну дағдылардын қалыптастыру</t>
  </si>
  <si>
    <t>белгілі бір ретпен киінуге және шешінуге  үйрету</t>
  </si>
  <si>
    <t>ересектердің сөзін тыңдау және түсіну қабілетін бекіту</t>
  </si>
  <si>
    <t>ересектердің сөзін тыңдау және түсіну дағдылардын қалыптастыру</t>
  </si>
  <si>
    <t>ересектердің сөзін тыңдауға және түсінуге үйрету</t>
  </si>
  <si>
    <t xml:space="preserve">жеке дауысты және дауыссыз дыбыстарды, еліктеу сөздерін айту қабілетін бекіту
</t>
  </si>
  <si>
    <t>жеке дауысты және дауыссыз дыбыстарды, еліктеу сөздерін айту дағдылардын қалыптастыру</t>
  </si>
  <si>
    <t>жеке дауысты және дауыссыз дыбыстарды, еліктеу сөздерін айтуға үйрету</t>
  </si>
  <si>
    <t>қарапайым сөз тіркестерін (2-4 сөз) қайталап айту қабілетін бекіту</t>
  </si>
  <si>
    <t>қарапайым сөз тіркестерін (2-4 сөз) қайталап айту дағдылардын қалыптастыру</t>
  </si>
  <si>
    <t xml:space="preserve">қарапайым сөз тіркестерін (2-4 сөз) қайталап айтуға үйрету
</t>
  </si>
  <si>
    <t>шағын әңгімелерді көрнекі сүйемелдеусіз тыңдап, қарапайым сұрақтарға жауап беру қабілетін бекіту</t>
  </si>
  <si>
    <t>шағын әңгімелерді көрнекі сүйемелдеусіз тыңдап, қарапайым сұрақтарға жауап беру дағдылардын қалыптастыру</t>
  </si>
  <si>
    <t>шағын әңгімелерді көрнекі сүйемелдеусіз тыңдап, қарапайым сұрақтарға жауап беруге үйрету</t>
  </si>
  <si>
    <t xml:space="preserve">оқылған шығармадағы жекелеген сөздерді қосылып қайталап айту қабілетін бекіту
</t>
  </si>
  <si>
    <t>оқылған шығармадағы жекелеген сөздерді қосылып қайталап айту дағдылардын қалыптастыру</t>
  </si>
  <si>
    <t>оқылған шығармадағы жекелеген сөздерді қосылып қайталап айтуға үйрету</t>
  </si>
  <si>
    <t>таныс шығармаларды көрнекіліксіз тыңдайдау қабілетін бекіту</t>
  </si>
  <si>
    <t>таныс шығармаларды көрнекіліксіз тыңдайдау дағдылардын қалыптастыру</t>
  </si>
  <si>
    <t>таныс шығармаларды көрнекіліксіз тыңдайдауға үйрету</t>
  </si>
  <si>
    <t xml:space="preserve">кітаптардағы иллюстрацияларды қарайды, суреттердің мазмұны бойынша қойылған сұрақтарға жауап беру қабілетін бекіту
</t>
  </si>
  <si>
    <t>кітаптардағы иллюстрацияларды қарайды, суреттердің мазмұны бойынша қойылған сұрақтарға жауап беру дағдылардын қалыптастыру</t>
  </si>
  <si>
    <t xml:space="preserve">кітаптардағы иллюстрацияларды қарайды, суреттердің мазмұны бойынша қойылған сұрақтарға жауап беруге үйрету
</t>
  </si>
  <si>
    <t>педагогтің көмегімен шағын тақпақтарды қайталап айту қабілетін бекіту</t>
  </si>
  <si>
    <t>педагогтің көмегімен шағын тақпақтарды қайталап айту дағдылардын қалыптастыру</t>
  </si>
  <si>
    <t>педагогтің көмегімен шағын тақпақтарды қайталап айтуға  үйрету</t>
  </si>
  <si>
    <t>үлгі мен ауызша нұсқауға сүйеніп, тапсырмаларды орындау қабілетін бекіту</t>
  </si>
  <si>
    <t>үлгі мен ауызша нұсқауға сүйеніп, тапсырмаларды орындау дағдылардын қалыптастыру</t>
  </si>
  <si>
    <t>үлгі мен ауызша нұсқауға сүйеніп, тапсырмаларды орындауға үйрету</t>
  </si>
  <si>
    <t>көлемі, пішіні, түсі бойынша ұқсас біртекті заттарды топтастыру қабілетін бекіту</t>
  </si>
  <si>
    <t>көлемі, пішіні, түсі бойынша ұқсас біртекті заттарды топтастыру дағдылардын қалыптастыру</t>
  </si>
  <si>
    <t>көлемі, пішіні, түсі бойынша ұқсас біртекті заттарды топтастыруға үйрету</t>
  </si>
  <si>
    <t>түрлі көлемдегі геометриялық фигураларды негізгі қасиеттері бойынша салыстыру қабілетін бекіту</t>
  </si>
  <si>
    <t>түрлі көлемдегі геометриялық фигураларды негізгі қасиеттері бойынша салыстыру дағдылардын қалыптастыру</t>
  </si>
  <si>
    <t>түрлі көлемдегі геометриялық фигураларды негізгі қасиеттері бойынша салыстыруға үйрету</t>
  </si>
  <si>
    <t>түсі, көлемі, пішіні бойынша заттарды өз бетінше зерттейді және салыстыру қабілетін бекіту</t>
  </si>
  <si>
    <t>түсі, көлемі, пішіні бойынша заттарды өз бетінше зерттейді және салыстыру дағдылардын қалыптастыру</t>
  </si>
  <si>
    <t>түсі, көлемі, пішіні бойынша заттарды өз бетінше зерттейді және салыстыруға үйрету</t>
  </si>
  <si>
    <t>қаламды дұрыс ұстайды, тік және тұйықталған дөңгелек сызықтарды қағаз бетінде жеңіл жүргізу қабілетін бекіту</t>
  </si>
  <si>
    <t>қаламды дұрыс ұстайды, тік және тұйықталған дөңгелек сызықтарды қағаз бетінде жеңіл жүргізу дағдылардын қалыптастыру</t>
  </si>
  <si>
    <t xml:space="preserve">қаламды дұрыс ұстайды, тік және тұйықталған дөңгелек сызықтарды қағаз бетінде жеңіл жүргізуге үйрету
</t>
  </si>
  <si>
    <t>өзінің салған суретіне қуанады, онда не бейнеленгенін айту қабілетін бекіту</t>
  </si>
  <si>
    <t xml:space="preserve">өзінің салған суретіне қуанады, онда не бейнеленгенін айту дағдылардын қалыптастыру
</t>
  </si>
  <si>
    <t>өзінің салған суретіне қуанады, онда не бейнеленгенін айтуға үйрету</t>
  </si>
  <si>
    <t>қағаз бетіне бояулармен сызықтар, жақпалар салу қабілетін бекіту</t>
  </si>
  <si>
    <t>қағаз бетіне бояулармен сызықтар, жақпалар салу дағдылардын қалыптастыру</t>
  </si>
  <si>
    <t>қағаз бетіне бояулармен сызықтар, жақпалар салуға үйрету</t>
  </si>
  <si>
    <t>қағазға және құмға сурет салудың бастапқы техникасын меңгеру қабілетін бекіту</t>
  </si>
  <si>
    <t>қағазға және құмға сурет салудың бастапқы техникасын меңгеру дағдылардын қалыптастыру</t>
  </si>
  <si>
    <t>қағазға және құмға сурет салудың бастапқы техникасын меңгеруге үйрету</t>
  </si>
  <si>
    <t>мүсіндейтін заттарды зерттеу қабілетін бекіту</t>
  </si>
  <si>
    <t>мүсіндейтін заттарды зерттеу дағдылардын қалыптастыру</t>
  </si>
  <si>
    <t>мүсіндейтін заттарды зерттеуге үйрету</t>
  </si>
  <si>
    <t>мүсіндеудің қарапайым тәсілдерін меңгергу (кесектерді үлкен бөліктерден бөліп алу, оларды біртұтас етіп біріктіру, сазбалшықты өздігінен илей алу) қабілетін бекіту</t>
  </si>
  <si>
    <t>мүсіндеудің қарапайым тәсілдерін меңгергу (кесектерді үлкен бөліктерден бөліп алу, оларды біртұтас етіп біріктіру, сазбалшықты өздігінен илей алу) дағдылардын қалыптастыру</t>
  </si>
  <si>
    <t xml:space="preserve">мүсіндеудің қарапайым тәсілдерін меңгергуге (кесектерді үлкен бөліктерден бөліп алуға, оларды біртұтас етіп біріктіруге, сазбалшықты өздігінен илей алуға) үйрету
</t>
  </si>
  <si>
    <t>кесе, тостаған, табақты мүсіндеуде пішіннің жоғары бөлігін саусақпен басып, тереңдету қабілетін бекіту</t>
  </si>
  <si>
    <t xml:space="preserve">кесе, тостаған, табақты мүсіндеуде пішіннің жоғары бөлігін саусақпен басып, тереңдету дағдылардын қалыптастыру
</t>
  </si>
  <si>
    <t>кесе, тостаған, табақты мүсіндеуде пішіннің жоғары бөлігін саусақпен басып, тереңдетуге үйрету</t>
  </si>
  <si>
    <t>дайын болған бұйымды тұғырға орналастыруды, жұмыстан кейін материалдарды жинастыру қабілетін бекіту</t>
  </si>
  <si>
    <t>дайын болған бұйымды тұғырға орналастыруды, жұмыстан кейін материалдарды жинастыру дағдылардын қалыптастыру</t>
  </si>
  <si>
    <t>дайын болған бұйымды тұғырға орналастыруға, жұмыстан кейін материалдарды жинастыруға үйрету</t>
  </si>
  <si>
    <t>қағазды қолданудың қарапайым әдістерін (ұсақтау, жырту, бүктеу) білу қабілетін бекіту</t>
  </si>
  <si>
    <t>қағазды қолданудың қарапайым әдістерін (ұсақтау, жырту, бүктеу) білу дағдылардын қалыптастыру</t>
  </si>
  <si>
    <t>қағазды қолданудың қарапайым әдістерін (ұсақтау, жырту, бүктеу) білуге үйрету</t>
  </si>
  <si>
    <t xml:space="preserve">бейнелерді фланелеграфта (сызықтарда, шаршыда), қағаз бетіне қояды және құрастыру қабілетін бекіту
</t>
  </si>
  <si>
    <t xml:space="preserve">бейнелерді фланелеграфта (сызықтарда, шаршыда), қағаз бетіне қояды және құрастыру дағдылардын қалыптастыру
</t>
  </si>
  <si>
    <t>бейнелерді фланелеграфта (сызықтарда, шаршыда), қағаз бетіне қоюға және құрастыруға үйрету</t>
  </si>
  <si>
    <t>фланелеграфта қарапайым композицияларды орналастыру және құрастыру қабілетін бекіту</t>
  </si>
  <si>
    <t>фланелеграфта қарапайым композицияларды орналастыру және құрастыру дағдылардын қалыптастыру</t>
  </si>
  <si>
    <t>фланелеграфта қарапайым композицияларды орналастыруға және құрастыруға үйрету</t>
  </si>
  <si>
    <t>симметриялық пішіндерді, ою-өрнектерді орналастыру қабілетін бекіту</t>
  </si>
  <si>
    <t>симметриялық пішіндерді, ою-өрнектерді орналастыру дағдылардын қалыптастыру</t>
  </si>
  <si>
    <t>симметриялық пішіндерді, ою-өрнектерді орналастыруға үйрету</t>
  </si>
  <si>
    <t>қарапайым құрылысты үлгі бойынша құрастыру қабілетін бекіту</t>
  </si>
  <si>
    <t>қарапайым құрылысты үлгі бойынша құрастыру дағдылардын қалыптастыру</t>
  </si>
  <si>
    <t>қарапайым құрылысты үлгі бойынша құрастыруға үйрету</t>
  </si>
  <si>
    <t xml:space="preserve">тұрғызылған қарапайым құрылыстарды ату және ойыншықтарды қолдана отырып, олармен ойнау :қабілетін бекіту
</t>
  </si>
  <si>
    <t xml:space="preserve">тұрғызылған қарапайым құрылыстарды ату және ойыншықтарды қолдана отырып, олармен ойнау дағдылардын қалыптастыру
</t>
  </si>
  <si>
    <t>тұрғызылған қарапайым құрылыстарды ату және ойыншықтарды қолдана отырып, олармен ойнауға үйрету</t>
  </si>
  <si>
    <t>өз бетінше құрастыруға тырысу қабілетін бекіту</t>
  </si>
  <si>
    <t>өз бетінше құрастыруға тырысу дағдылардын қалыптастыру</t>
  </si>
  <si>
    <t>өз бетінше құрастыруға тырысуға үйрету</t>
  </si>
  <si>
    <t>қорапқа құрылыс бөлшектерін жинастыру қабілетін бекіту</t>
  </si>
  <si>
    <t>қорапқа құрылыс бөлшектерін жинастыру дағдылардын қалыптастыру</t>
  </si>
  <si>
    <t>қорапқа құрылыс бөлшектерін жинастыруға үйрету</t>
  </si>
  <si>
    <t>педагогтің дауыс ырғағына, сөздердің созылыңқы дыбысталуына еліктей отырып, жекелеген сөздер мен буындарды қосып айту қабілетін бекіту</t>
  </si>
  <si>
    <t>педагогтің дауыс ырғағына, сөздердің созылыңқы дыбысталуына еліктей отырып, жекелеген сөздер мен буындарды қосып айту дағдылардын қалыптастыру</t>
  </si>
  <si>
    <t>педагогтің дауыс ырғағына, сөздердің созылыңқы дыбысталуына еліктей отырып, жекелеген сөздер мен буындарды қосып айтуға үйрету</t>
  </si>
  <si>
    <t>бұрын естіген әндерді тану қабілетін бекіту</t>
  </si>
  <si>
    <t>бұрын естіген әндерді тану дағдылардын қалыптастыру</t>
  </si>
  <si>
    <t>бұрын естіген әндерді тануға үйрету</t>
  </si>
  <si>
    <t>ересектердің көрсеткен қимылдарын қайталау (шапалақтау, аяқтарын тарсылдату, қолдың білектерін айналдыру) қабілетін бекіту</t>
  </si>
  <si>
    <t>ересектердің көрсеткен қимылдарын қайталау (шапалақтау, аяқтарын тарсылдату, қолдың білектерін айналдыру) дағдылардын қалыптастыру</t>
  </si>
  <si>
    <t>ересектердің көрсеткен қимылдарын қайталауға(шапалақтауға, аяқтарын тарсылдатуға, қолдың білектерін айналдыруға) үйрету</t>
  </si>
  <si>
    <t>музыкалық аспаптарды ажырату (барабан, бубен, сылдырмақ, асатаяқ) қабілетін бекіту</t>
  </si>
  <si>
    <t>музыкалық аспаптарды ажырату (барабан, бубен, сылдырмақ, асатаяқ) дағдылардын қалыптастыру</t>
  </si>
  <si>
    <t>музыкалық аспаптарды ажыратуға (барабан, бубен, сылдырмақ, асатаяқ ) үйрету</t>
  </si>
  <si>
    <t>есімін атағанда жауап беру, өзін айнадан және фотосуреттерден тану  қабілетін бекіту</t>
  </si>
  <si>
    <t>есімін атағанда жауап беру, өзін айнадан және фотосуреттерден тану  дағдылардын қалыптастыру</t>
  </si>
  <si>
    <t>есімін атағанда жауап беруге, өзін айнадан және фотосуреттерден тануға үйрету</t>
  </si>
  <si>
    <t>заттарды және олармен әрекет етуді білу, оларды суреттен тану қабілетін бекіту</t>
  </si>
  <si>
    <t>заттарды және олармен әрекет етуді білу, оларды суреттен тану дағдылардын қалыптастыру</t>
  </si>
  <si>
    <t>заттарды және олармен әрекет етуді білуге, оларды суреттен тануға үйрету</t>
  </si>
  <si>
    <t xml:space="preserve">оқылған дәмі, сыртқы белгілері бойынша көгөністер мен жемістерді ажырату  және атау қабілетін бекіту
</t>
  </si>
  <si>
    <t>оқылған дәмі, сыртқы белгілері бойынша көгөністер мен жемістерді ажырату  және атау дағдылардын қалыптастыру</t>
  </si>
  <si>
    <t>оқылған дәмі, сыртқы белгілері бойынша көгөністер мен жемістерді ажыратуға  және атауға үйрету</t>
  </si>
  <si>
    <t>өсімдіктер мен жануарларға қамқорлық таныту: оларды жақсы көру, сипау қабілетін бекіту</t>
  </si>
  <si>
    <t>өсімдіктер мен жануарларға қамқорлық таныту: оларды жақсы көру, сипау дағдылардын қалыптастыру</t>
  </si>
  <si>
    <t>өсімдіктер мен жануарларға қамқорлық танытуға: оларды жақсы көруге, сипауға үйрету</t>
  </si>
  <si>
    <t xml:space="preserve">Жеке гигиенаның негізгі дағдыларын біледі; үстел басына өз бетімен отырады, үлкендердің көмегімен белгілі бір ретпен шешініп, киінеді.
Ересек адамның көмегімен ойын әрекеттерін орындайды.
Қатайту процедуралары кезінде оң эмоцияларды көрсетеді және қауіпті жағдайларда сақ болады.
Ойыншықтардың, киімдердің, аяқ киімдердің, ыдыс-аяқтардың, жиһаздардың, жемістердің, үй жануарлары мен олардың төлдерінің, көлік құралдарының және жеке гигиеналық заттардың атауларын білдіретін сөздерді біледі, қазақ халқының құндылықтарына қызығушылық танытады.
Зат есімнің көпше түрін түсінеді. Ересектердің сөзін түсінеді, қарапайым сұрақтарға жауап береді, өз пікірін білдіреді.
Ересектердің сөзін түсінеді және қарапайым сұрақтарға жауап береді, қарапайым сөз тіркестерін қолдана отырып, өз ойын білдіреді. Көрнекі сүйемелдеусіз таныс шығармаларды тыңдайды; кітаптардағы иллюстрацияларды қарастырады, иллюстрациялардың мазмұны бойынша сұрақтарға жауап береді; эмоционалды түрде жауап береді
ауызша халық шығармашылығы шығармалары бойынша.
Ауызша нұсқаулар мен үлгі бойынша тапсырмаларды мұғаліммен бірге орындайды; 2 негізгі түсті, пішінін, өлшемін ажыратады.
Дөңгеленген, ұзартылған пішіндерге ұқсас заттарды біледі; түстерді ажыратып, оларды дұрыс атауға тырысады.
Ересекпен бірге қарапайым модельдеу әдістері (үлкен бөліктерден бөліктерді бөліп, оларды бір бүтінге біріктіру, пластилин илеу).
Ересектің көмегімен фланелграфқа геометриялық пішіндерді, көліктерді, үйлерді, шарларды, гүлдерді орналастыруды біледі.
Үлгі бойынша ең қарапайым құрылысты біледі.
Әнді тыңдап, мағынасын түсінеді; жеке буындар мен сөздерді әндер; қарапайым би қимылдарын орындайды.
Есіміне жауап береді, өзін айнадан және фотосуреттерден таниды; ата-анасы мен үлкендерін, жақын ортасын таниды, олардың есімдерін атайды;
өзі тұратын үй мен пәтерді біледі;
объектілерді және олармен әрекетті біледі,
оларды сурет бойынша тану; құрбыларымен ойнайды
;ересектердің еңбек әрекеттерін бақылайды; ересектердің іс-әрекетіне қызығушылық танытады; қарапайым тұрмыстық әрекеттерді орындайтын ересектерге еліктейді; жақындарына жанашырлық, қамқорлық көрсетеді; дәмі, сыртқы  белгілері бойынша
көгөністер    мен
жемістерді ажыратады
және атайды жануарлар денесінің бөліктерін ерекшелейді, олардың
мінез-
құлқына, сыртқы
түріне назар аударады;
үй құстарын таниды және атайды; табиғаттағы маусымдық өзгерістерді атайды;
және табиғи материалдардың қасиеттері туралы түсініктері бар; өсімдіктер мен жануарларға ұқыптылықпен қарайды: оларды жақсы көреді, сипайды; бірге ойнайды, басқа балалармен бірге бір-біріне көмектесіп, табысқа бірге қуанады; ненің
«дұрыс» немесе
«дұрыс емес»,
«жақсы» немесе
«жаман» екенін түсінеді;
және бастапқыда
суретте
көлік, көше, жол; көлік
құралдарыны ң кейбір түрлерін біледі.Серуенде және сумен, құммен ойнау кезіндегі қауіпсіздік ережелерін біледі
;жолдарда қауіпсіз жүріс-тұрыстың негізгі ережелерін біледі.
</t>
  </si>
  <si>
    <t xml:space="preserve">Жеке гигиенаның негізгі дағдыларын біледі; үстел басына өз бетімен отырады, үлкендердің көмегімен белгілі бір ретпен шешініп, киінеді.
Ересек адамның көмегімен ойын әрекеттерін орындайды.
Қатайту процедуралары кезінде оң эмоцияларды көрсетеді және қауіпті жағдайларда сақ болады.
Ойыншықтардың, киімдердің, аяқ киімдердің, ыдыс-аяқтардың, жиһаздардың, жемістердің, үй жануарлары мен олардың төлдерінің, көлік құралдарының және жеке гигиеналық заттардың атауларын білдіретін сөздерді атауға тырысады, қазақ халқының құндылықтарына қызығушылық танытады.
Зат есімнің көпше түрін түсінеді.
Ересектердің сөзін түсінеді, қарапайым сұрақтарға жауап береді, өз пікірін білдіреді.
Ересектердің сөзін түсінеді және қарапайым сұрақтарға жауап береді, қарапайым сөз тіркестерін қолдана отырып, өз ойын білдіреді. Көрнекі сүйемелдеусіз таныс шығармаларды тыңдайды; кітаптардағы иллюстрацияларды қарастырады, иллюстрациялардың мазмұны бойынша сұрақтарға жауап береді; эмоционалды түрде жауап береді
ауызша халық шығармашылығы шығармалары бойынша.
Ауызша нұсқаулар мен үлгі бойынша мұғалімнің бақылауымен тапсырмаларды орындайды; заттардың негізгі түсін, пішінін, өлшемін, құрылымын ажыратады.
Дөңгеленген, ұзартылған пішіндерге ұқсас заттарды мұғалімдермен бірге бейнелей алады; түстерді таниды және оларды дұрыс атай алады.
Ол қарапайым модельдеу әдістерін біледі (үлкен бөліктерден бөліктерді бөліп, оларды бір бүтінге біріктіру, пластилинді өз бетімен илеу).
Фланелографқа геометриялық пішіндерді, көліктерді, үйлерді, шарларды, гүлдерді жағады.
Үлгі бойынша ең қарапайым дизайнды ересекпен бірге жобалайды.
Әнді тыңдап, мағынасын түсінеді; әннің жеке буындары мен сөздерін қатар орындайды; қарапайым би қимылдарын орындайды.
Есіміне жауап береді, өзін айнадан және фотосуреттерден таниды; ата-анасы мен үлкендерін, жақын ортасын таниды, олардың есімдерін атайды;
өзі тұратын үй мен пәтерді біледі;
объектілерді және олармен әрекетті біледі,
оларды сурет бойынша тану; құрбыларымен ойнайды
; ересектердің еңбек әрекеттерін бақылайды; ересектердің іс-әрекетіне қызығушылық танытады; қарапайым тұрмыстық әрекеттерді орындайтын ересектерге еліктейді; жақындарына жанашырлық, қамқорлық көрсетеді; сыртқы
түріне назар аударады;
және сыртқы  белгілері бойынша арқылы ажыратады
көкөністер мен жемістердің бірнеше түрлерін атайды; жануарлардың денесінің бөліктерін ерекшелейді, дәмі, сыртқы белгілері бойынша
көгөністер мен
жемістерді ажыратады
және атайды жануарлар денесінің бөліктерін ерекшелейді, олардың
мінез-
құлқына, сыртқы
түріне назар аударады;
үй құстарын таниды және атайды; табиғаттағы маусымдық өзгерістерді атайды;
және табиғи материалдардың қасиеттері туралы түсініктері бар; өсімдіктер мен жануарларға ұқыптылықпен қарайды: оларды жақсы көреді, сипайды; бірге ойнайды, басқа балалармен бірге бір-біріне көмектесіп, табысқа бірге қуанады; ненің
«дұрыс» немесе
«дұрыс емес»,
«жақсы» немесе
«жаман» екенін түсінеді;
және бастапқыда 
суретте
көлік, көше, жол; көлік
құралдарыны ң кейбір түрлерін біледі.Серуенде және сумен, құммен ойнау кезіндегі қауіпсіздік ережелерін біледі
;жолдарда қауіпсіз жүріс-тұрыстың негізгі ережелерін біледі
</t>
  </si>
  <si>
    <t xml:space="preserve">Жеке гигиенаның негізгі дағдыларын біледі; үстел басына өз бетімен отырады, үлкендердің көмегімен белгілі бір ретпен шешініп, киінеді.
Ересек адамның көмегімен ойын әрекеттерін орындайды.
Қатайту процедуралары кезінде оң эмоцияларды көрсетеді және қауіпті жағдайларда сақ болады.
Ойыншықтардың, киімдердің, аяқ киімдердің, ыдыс-аяқтардың, жиһаздардың, жемістердің, үй жануарлары мен олардың төлдерінің, көлік құралдарының және жеке гигиеналық заттардың атауларын білдіретін сөздерді атайды, қазақ халқының құндылықтарына қызығушылық танытады.
Зат есімнің көпше түрін айтады.
Ересектердің сөзін түсінеді, қарапайым сұрақтарға жауап береді, өз пікірін білдіреді.
Ересектердің сөзін түсінеді және қарапайым сұрақтарға жауап береді, қарапайым сөз тіркестерін қолдана отырып, өз ойын білдіреді. Көрнекі сүйемелдеусіз таныс шығармаларды тыңдайды; кітаптардағы иллюстрацияларды қарастырады, иллюстрациялардың мазмұны бойынша сұрақтарға жауап береді; эмоционалды түрде жауап береді
ауызша халық шығармашылығы шығармалары бойынша.
Ауызша нұсқаулар мен үлгі бойынша тапсырмаларды орындайды; заттардың негізгі түсін, пішінін, өлшемін, құрылымын ажыратады.
Дөңгеленген, ұзартылған пішіндерге ұқсайтын заттарды бейнелейді; түстерді таниды және оларды дұрыс атайды.
Модельдеудің ең қарапайым әдістерін қолданады (үлкен бөліктерден бөліктерді бөліп, оларды бір бүтінге біріктіру, пластилинді өз бетімен илеңіз).
Фланелографқа геометриялық пішіндерді, машиналарды, үйлерді, шарларды, гүлдерді орналастырады.
Үлгі бойынша ең қарапайым құрылымды жобалайды.
Әнді тыңдап, мағынасын түсінеді; әннің жеке буындары мен сөздерін қатар орындайды; қарапайым би қимылдарын орындайды.
Есіміне жауап береді, өзін айнадан және фотосуреттерден таниды; ата-анасы мен үлкендерін, жақын ортасын таниды, олардың есімдерін атайды;
өзі тұратын үй мен пәтерді біледі;
объектілерді және олармен әрекетті біледі,
оларды сурет бойынша тану; құрбыларымен ойнайды
; ересектердің еңбек әрекеттерін бақылайды; ересектердің іс-әрекетіне қызығушылық танытады; қарапайым тұрмыстық әрекеттерді орындайтын ересектерге еліктейді; жақындарына жанашырлық, қамқорлық көрсетеді; сыртқы
түріне назар аударады;
және сыртқы  белгілері бойынша арқылы ажыратады ; жануарлардың денесінің бөліктерін ерекшелейді, дәмі, сыртқы белгілері бойынша
көгөністер мен
жемістерді ажыратады
және атайды жануарлар денесінің бөліктерін ерекшелейді, олардың
мінез-
құлқына, сыртқы
түріне назар аударады;
үй құстарын таниды және атайды; табиғаттағы маусымдық өзгерістерді атайды;
және табиғи материалдардың қасиеттері туралы түсініктері бар; өсімдіктер мен жануарларға ұқыптылықпен қарайды: оларды жақсы көреді, сипайды; бірге ойнайды, басқа балалармен бірге бір-біріне көмектесіп, табысқа бірге қуанады; ненің
«дұрыс» немесе
«дұрыс емес»,
«жақсы» немесе
«жаман» екенін түсінеді;
және бастапқыда 
суретте
көлік, көше, жол; көлік
құралдарыны ң кейбір түрлерін біледі.Серуенде және сумен, құммен ойнау кезіндегі қауіпсіздік ережелерін біледі
;жолдарда қауіпсіз жүріс-тұрыстың негізгі ережелерін біледі
</t>
  </si>
  <si>
    <t>2-Ш</t>
  </si>
  <si>
    <t>2-Ә</t>
  </si>
  <si>
    <t>Орташа</t>
  </si>
  <si>
    <t>Жоғары</t>
  </si>
  <si>
    <t>Төмен</t>
  </si>
  <si>
    <t>Бала саны</t>
  </si>
  <si>
    <t>қыркүйек</t>
  </si>
  <si>
    <t>қаңтар</t>
  </si>
  <si>
    <t>мамыр</t>
  </si>
  <si>
    <t xml:space="preserve">Балалардың дағдылары мен дағдыларының дамуын қадағалау бойынша бастапқы мониторинг нәтижелері туралы </t>
  </si>
  <si>
    <t xml:space="preserve"> Кіші жас тобына арналған (2 жастағы балалар) бақылау парағы</t>
  </si>
  <si>
    <t>1-Ф.4</t>
  </si>
  <si>
    <t>2-К.10</t>
  </si>
  <si>
    <t>заттардың арасымен жүреді</t>
  </si>
  <si>
    <t>жұмсақ модульге немесе гимнастикалық скамейкаға көтеріледі және одан түседі</t>
  </si>
  <si>
    <t>ересектердің көрсетуімен жалпы дамытушы жаттығуларды орындайды</t>
  </si>
  <si>
    <t>ересектердің көмегімен өзіне-өзі қызмет көрсетудің қарапайым дағдыларын сақтайды</t>
  </si>
  <si>
    <t>жүреді</t>
  </si>
  <si>
    <t>жүруге талпынады</t>
  </si>
  <si>
    <t>жүрмейді</t>
  </si>
  <si>
    <t>қызығушылық танытпайды</t>
  </si>
  <si>
    <t>ішінара орындайды</t>
  </si>
  <si>
    <t>сақтайды</t>
  </si>
  <si>
    <t>сақтауға тырысады</t>
  </si>
  <si>
    <t>сақтауға талпынбайды</t>
  </si>
  <si>
    <t>1-К.4</t>
  </si>
  <si>
    <t>1-К.5</t>
  </si>
  <si>
    <t>1-К.6</t>
  </si>
  <si>
    <t>1-К.7</t>
  </si>
  <si>
    <t>заттардың атын, түсін, мөлшерін, көлемін, орнын біледі және атайды:</t>
  </si>
  <si>
    <t>сөзбен немесе қысқа сөз тіркестерімен өз өтінішін білдіреді:</t>
  </si>
  <si>
    <t>ойыншықтармен күрделі емес бейнелі ойындарды ойнайды:</t>
  </si>
  <si>
    <t>екі, үш сөзден тұратын сөйлемді айтады:</t>
  </si>
  <si>
    <t>біледі, атайды</t>
  </si>
  <si>
    <t>кейбіреуін біледі, атайды</t>
  </si>
  <si>
    <t>біледі, бірақ атай алмайды</t>
  </si>
  <si>
    <t>өтінішін сөзбен жеткізеді</t>
  </si>
  <si>
    <t>өтінішін қысқа сөз тіркестерімен білдіреді</t>
  </si>
  <si>
    <t>өтінішін жеткізе алмайды</t>
  </si>
  <si>
    <t>қуана ойнайды</t>
  </si>
  <si>
    <t>ішінара ойнайды</t>
  </si>
  <si>
    <t xml:space="preserve"> толық айта алмайды</t>
  </si>
  <si>
    <t>көрнекіліксіз таныс шығармаларды тыңдайды:</t>
  </si>
  <si>
    <t>кітаптардағы суреттерді өз бетінше қарайды, ондағы таныс кейіпкерлерді көрсетеді:</t>
  </si>
  <si>
    <t>оқылған таныс шығармалардағы, өлеңдердегі сөздер мен сөз тіркестерін қайталап айтады:</t>
  </si>
  <si>
    <t>ықыласпен тыңдайды</t>
  </si>
  <si>
    <t>тыңдауға талпынады</t>
  </si>
  <si>
    <t>тыңдамайды</t>
  </si>
  <si>
    <t>қызыға қарайды, кейіпкерлерді көрсетеді</t>
  </si>
  <si>
    <t>кітаптардағы суреттерге назар аударады, суреттерге зейін қоюға тырысады, ондағы таныс кейіпкерлерді көрсетеді</t>
  </si>
  <si>
    <t>суреттерді қарайды, бірақ назарын тез басқа жаққа аударады, ондағы таныс кейіпкерлерді көрсетпейді</t>
  </si>
  <si>
    <t xml:space="preserve"> қайталайды</t>
  </si>
  <si>
    <t>қайталауға талпынады</t>
  </si>
  <si>
    <t>қайталамайды</t>
  </si>
  <si>
    <t xml:space="preserve"> Танымдық және зияткерлік дағдыларды дамыту </t>
  </si>
  <si>
    <t>1-Т.3</t>
  </si>
  <si>
    <t>күрделі заттармен әрекеттерді орындайды:</t>
  </si>
  <si>
    <t>біртекті заттарды ортақ белгісі (өлшемі, пішіні) бойынша топтастыра біледі:</t>
  </si>
  <si>
    <t>негізгі төрт түсті (қызыл, көк, сары, жасыл) ажыратады:</t>
  </si>
  <si>
    <t xml:space="preserve">қызығушылықпен орындайды </t>
  </si>
  <si>
    <t>дұрыс топтастырады</t>
  </si>
  <si>
    <t>ішінара дұрыс топтастырады</t>
  </si>
  <si>
    <t>дұрыс топтастыра алмайды</t>
  </si>
  <si>
    <t>ажыратады</t>
  </si>
  <si>
    <t xml:space="preserve"> екі түсті ажыратады</t>
  </si>
  <si>
    <t>1-Ш.3</t>
  </si>
  <si>
    <t>1-Ш.4</t>
  </si>
  <si>
    <t>жалпақ,  дөңгелек пішіндерді мүсіндейді:</t>
  </si>
  <si>
    <t>тәрбиешінің көрсетуі бойынша алынған пішіндерді құрастыра біледі:</t>
  </si>
  <si>
    <t>қызығушылықпен мүсіндейді</t>
  </si>
  <si>
    <t>мүсіндей алмайды</t>
  </si>
  <si>
    <t xml:space="preserve">құрастырады </t>
  </si>
  <si>
    <t>құрастыруға тырысады</t>
  </si>
  <si>
    <t>таныс музыкалық шығарманы көтеріңкі көңіл-күймен қабылдайды, оны соңына дейін тыңдайды:</t>
  </si>
  <si>
    <t>ересекпен қосылып әннің кейбір сөздерін айтады</t>
  </si>
  <si>
    <t>жалаушаны желбіретеді, сылдырмақты сылдырлатады:</t>
  </si>
  <si>
    <t>қабылдайды және тыңдайды</t>
  </si>
  <si>
    <t>қабылдайды, бірақ соңына дейін тыңдамайды</t>
  </si>
  <si>
    <t>қабылдамайды, ішінара тыңдайды</t>
  </si>
  <si>
    <t>желбіретеді, сылдырлатады</t>
  </si>
  <si>
    <t xml:space="preserve">әрекеттерді орындауға талпынады </t>
  </si>
  <si>
    <t>қызығушылық  танытпайды</t>
  </si>
  <si>
    <t>1-Ә.3</t>
  </si>
  <si>
    <t>ересектердің дауысын тыңдайды, олардың қимылдарына еліктейді, оған көмекке жүгінеді:</t>
  </si>
  <si>
    <t>гүлдеп тұрған өсімдікті бақылайды және оның бөліктерін көрсетеді:</t>
  </si>
  <si>
    <t>серуенде қауіпсіз мінез-құлықтың қарапайым ережелерін сақтайды:</t>
  </si>
  <si>
    <t>тыңдайды, еліктейді, жүгінеді</t>
  </si>
  <si>
    <t>тыңдайды, кейде еліктейді және жүгінеді</t>
  </si>
  <si>
    <t>тыңдамайды, бірақ көмекке жүгінеді</t>
  </si>
  <si>
    <t>бақылайды, бөліктерін көрсетеді</t>
  </si>
  <si>
    <t>бақылайды, бірақ бөліктерін көрсетпейді</t>
  </si>
  <si>
    <t>өсімдіктерге назар аудармайды</t>
  </si>
  <si>
    <t>ережелерді сақтайды</t>
  </si>
  <si>
    <t xml:space="preserve"> ережелерді  кейде сақтамайды</t>
  </si>
  <si>
    <t>ережелерді сақтай алмайды</t>
  </si>
  <si>
    <t>1-Ф.1</t>
  </si>
  <si>
    <t>1-Ф.2</t>
  </si>
  <si>
    <t>1-Ф.3</t>
  </si>
  <si>
    <t>1-К.1</t>
  </si>
  <si>
    <t>1-К.2</t>
  </si>
  <si>
    <t>1-К.3</t>
  </si>
  <si>
    <t>1-Т.1</t>
  </si>
  <si>
    <t>1-Т.2</t>
  </si>
  <si>
    <t>1-Ш.1</t>
  </si>
  <si>
    <t>1-Ш.2</t>
  </si>
  <si>
    <t>1-Ш.5</t>
  </si>
  <si>
    <t>1-Ә.1</t>
  </si>
  <si>
    <t>1-Ә.2</t>
  </si>
  <si>
    <t>1-Ф</t>
  </si>
  <si>
    <t>1-К</t>
  </si>
  <si>
    <t>1-Т</t>
  </si>
  <si>
    <t>1-Ш</t>
  </si>
  <si>
    <t>1-Ә</t>
  </si>
  <si>
    <t>кіші жастағы топ (2 жастағы балалар)</t>
  </si>
  <si>
    <t>Заттардың арасымен жүру қабілетін бекіту</t>
  </si>
  <si>
    <t>Заттардың арасымен  жүру дағдысын қалыптастыру</t>
  </si>
  <si>
    <t>Заттардың арасымен жүруге үйрету</t>
  </si>
  <si>
    <t>Жұмсақ  модульге немесе гимнастикалық скамейкаға көтерілуге және одан түсу қабілетін бекіту</t>
  </si>
  <si>
    <t>Жұмсақ  модульге немесе гимнастикалық скамейкаға көтерілуге және одан түсу дағдысын қалыптастыру</t>
  </si>
  <si>
    <t>Жұмсақ  модульге немесе гимнастикалық скамейкаға көтерілуге және одантүсуге үйрету</t>
  </si>
  <si>
    <t xml:space="preserve">Ересектердің
көрсетуімен жалпы дамытушы жаттығуларды орындау қабілетін бекіту
</t>
  </si>
  <si>
    <t xml:space="preserve">Ересектердің
көрсетуімен жалпы дамытушы жаттығуларды орындау дағдысын қалыптастыру
</t>
  </si>
  <si>
    <t xml:space="preserve">Ересектердің
Көрсетуімен жалпы дамытушы жаттығуларды орындаға үйрету
</t>
  </si>
  <si>
    <t>ересектердің көмегімен өзіне-өзі қызмет көрсетудің қарапайым қабілеттерін бекіту</t>
  </si>
  <si>
    <t>ересектердің көмегімен өзіне-өзі қызмет көрсетудің қарапайым дағдыларын қалыптастыру</t>
  </si>
  <si>
    <t>ересектердің көмегімен өзіне-өзі қызмет көрсетудің қарапайым дағдыларын үйрету</t>
  </si>
  <si>
    <t>Заттардың атын,түсін,мөлшерін,көлемін,орнын білу және атау қабілеттерін бекіту</t>
  </si>
  <si>
    <t>Заттардың атын,түсін,мөлшерін,көлемін,орнын білу және атау дағдысын қалыптастыру</t>
  </si>
  <si>
    <t>Заттардың атын,түсін,мөлшерін,көлемін,орнын білу және атауға үйрету</t>
  </si>
  <si>
    <t>Сөзбен немесе қысқасөз тіркестерімен өз өтінішін білдіру қабілеттерін бекіту</t>
  </si>
  <si>
    <t>Сөзбен немесе қысқасөз тіркестерімен өз өтінішін білдіру дағдысын қалыптастыру</t>
  </si>
  <si>
    <t>Сөзбен немесе қысқасөз тіркестерімен өз өтінішін білдіруге үйрету</t>
  </si>
  <si>
    <t>Ойыншықтармен күрделі емес бейнелі ойындарды ойнау қабілеттерін бекіту</t>
  </si>
  <si>
    <t>Ойыншықтармен күрделі емес бейнелі ойындарды ойнау дағдысын қалыптастыру</t>
  </si>
  <si>
    <t>Ойыншықтармен күрделі емес бейнелі ойындарды ойнауға үйрету</t>
  </si>
  <si>
    <t>екі,үш сөзден тұратын сөйлемді айту қабілеттерін бекіту</t>
  </si>
  <si>
    <t>екі,үш сөзден тұратын сөйлемді айту дағдысын қалыптастыру</t>
  </si>
  <si>
    <t>екі,үш сөзден тұратын сөйлемді айтуға үйрету</t>
  </si>
  <si>
    <t>Көрнекіліксіз таныс шығармаларды тыңдау қабілеттерін бекіту</t>
  </si>
  <si>
    <t>Көрнекіліксіз таныс шығармаларды тыңдау дағдысын қалыптастыру</t>
  </si>
  <si>
    <t>Көрнекіліксіз таныс шығармаларды тыңдауға үйрету</t>
  </si>
  <si>
    <t xml:space="preserve">Кітаптардағы суреттерді өз бетінше қарау, ондағы таныс кейіпкерлерді
көрсету қабілеттерін бекіту
</t>
  </si>
  <si>
    <t xml:space="preserve">Кітаптардағы суреттерді өз бетінше қарау, ондағы таныс кейіпкерлерді
көрсету дағдысын қалыптастыру
</t>
  </si>
  <si>
    <t>Кітаптардағы суреттерді өз бетінше қарауға, ондағы таныс кейіпкерлерді көрсетуге үйрету</t>
  </si>
  <si>
    <t xml:space="preserve">Оқылған таныс шығармалардағы,
өлеңдердегі сөздермен сөз тіркестерін
қайталап айту қабілеттерін бекіту
</t>
  </si>
  <si>
    <t xml:space="preserve">Оқылған таныс шығармалардағы,
өлеңдердегі сөздермен сөз тіркестерін
қайталап айту дағдысын қалыптастыру
</t>
  </si>
  <si>
    <t xml:space="preserve">Оқылған таныс шығармалардағы,
өлеңдердегі сөздермен сөз тіркестерін
қайталап айтуға үйрету
</t>
  </si>
  <si>
    <t>Күрделі заттармен әрекеттерді орындау қабілеттерін бекіту</t>
  </si>
  <si>
    <t>Күрделі заттармен әрекеттерді орындау дағдысын қалыптастыру</t>
  </si>
  <si>
    <t>Күрделі заттармен әрекеттерді орындауға үйрету</t>
  </si>
  <si>
    <t>Бір текті заттарды ортақ белгісі(өлшемі,пішіні)бойынша топтастыра білу қабілеттерін бекіту</t>
  </si>
  <si>
    <t>Бір текті заттарды ортақ белгісі(өлшемі,пішіні)бойынша топтастыра білу дағдысын қалыптастыру</t>
  </si>
  <si>
    <t>Бір текті заттарды ортақ белгісі(өлшемі,пішіні)бойынша топтастыра білуге үйрету</t>
  </si>
  <si>
    <t>Негізгі төрт түсті(қызыл,көк,сары,жасыл)ажырату қабілеттерін бекіту</t>
  </si>
  <si>
    <t>Негізгі төрт түсті(қызыл,көк,сары,жасы) ажырату дағдысын қалыптастыру</t>
  </si>
  <si>
    <t>Негізгі төрт түсті(қызыл,көк,сары,жасы) ажыратуға үйрету</t>
  </si>
  <si>
    <t>жалпақ,дөңгелек пішіндерді мүсіндеу қабілеттерін бекіту</t>
  </si>
  <si>
    <t>жалпақ,дөңгелек пішіндерді мүсіндеу дағдысын қалыптастыру</t>
  </si>
  <si>
    <t>жалпақ,дөңгелек пішіндерді мүсіндеуге үйрету</t>
  </si>
  <si>
    <t>Тәрбиешінің көрсетуі бойынша алынған пішіндерді құрастыра білу қабілеттерін бекіту</t>
  </si>
  <si>
    <t>Тәрбиешінің көрсетуі бойынша алынған пішіндерді құрастыра білу дағдысын қалыптастыру</t>
  </si>
  <si>
    <t>Тәрбиешінің көрсетуі бойынша алынған пішіндерді құрастыра білуге үйрету</t>
  </si>
  <si>
    <t xml:space="preserve">Таныс музыкалық шығарманы көтерің кікөңіл-күймен қабылдайды,оны соңына
дейін тыңдау қабілеттерін бекіту
</t>
  </si>
  <si>
    <t xml:space="preserve">Таныс музыкалық шығарманы көтерің кікөңіл-күймен қабылдайды,оны соңына
дейін тыңдау дағдысын қалыптастыру
</t>
  </si>
  <si>
    <t xml:space="preserve">Таныс музыкалық шығарманы көтерің кікөңіл-күймен қабылдайды,оны соңына
дейін тыңдауға үйрету
</t>
  </si>
  <si>
    <t>Ересекпен қосылып әннің кейбір сөздерін айту қабілеттерін бекіту</t>
  </si>
  <si>
    <t>Ересекпен қосылып әннің кейбір сөздерін айту дағдысын қалыптастыру</t>
  </si>
  <si>
    <t>Ересекпен қосылып әннің кейбір сөздерін айтуға  үйрету</t>
  </si>
  <si>
    <t>Жалаушаны желбірету,сылдырмақты сылдырлату қабілеттерін бекіту</t>
  </si>
  <si>
    <t>Жалаушаны желбірету,сылдырмақты сылдырлату дағдысын қалыптастыру</t>
  </si>
  <si>
    <t>Жалаушаны желбіретуге,сылдырмақты сылдырлатуға үйрету</t>
  </si>
  <si>
    <t xml:space="preserve">Ересектердің дауысын тыңдау,олардың қимылдарына еліктеу,оған
көмекке жүгіну қабілеттерін бекіту
</t>
  </si>
  <si>
    <t xml:space="preserve">Ересектердің дауысын тыңдау,олардың қимылдарына еліктеу,оған
көмекке жүгіну дағдысын қалыптастыру
</t>
  </si>
  <si>
    <t xml:space="preserve">Ересектердің дауысын тыңдауға,олардың қимылдарына еліктеуге,оған
көмекке жүгінугеүйрету
</t>
  </si>
  <si>
    <t>Гүлдеп тұрған өсімдікті бақылау және оның бөліктерін көрсету қабілеттерін бекіту</t>
  </si>
  <si>
    <t>Гүлдеп тұрған өсімдікті бақылау және оның бөліктерін көрсету дағдысын қалыптастыру</t>
  </si>
  <si>
    <t>Гүлдеп тұрған өсімдікті бақылауға және оның бөліктерін көрсетуге үйрету</t>
  </si>
  <si>
    <t>Серуенде қауіпсіз мінез-құлықтың қарапайым ережелерін сақтау қабілеттерін бекіту</t>
  </si>
  <si>
    <t>Серуенде қауіпсіз мінез-құлықтың қарапайым ережелерін сақтауға үйрету</t>
  </si>
  <si>
    <t>18..02.2022</t>
  </si>
  <si>
    <t>Аубакирова Жансая</t>
  </si>
  <si>
    <t>Болат Райана</t>
  </si>
  <si>
    <t>Жаналыкова Айжамал</t>
  </si>
  <si>
    <t>Мукажанов Алибек</t>
  </si>
  <si>
    <t>Серік Нұртаза</t>
  </si>
  <si>
    <t>"Балдырған тобы" С.Сейфуллин атындағы ЖББМ шағын орталық</t>
  </si>
  <si>
    <t>Оқу жылы: 2024-2025                             Топ: "Балдырған"               Өткізу кезеңі: бастапқы       Өткізу мерзімі: қыркүйек 2024 жыл</t>
  </si>
  <si>
    <t>Оқу жылы: 2024-2025                            Топ: "Балдырған"               Өткізу кезеңі: аралық       Өткізу мерзімі: желтоқсан2024 жыл</t>
  </si>
  <si>
    <t xml:space="preserve">Ахат Адия </t>
  </si>
  <si>
    <t xml:space="preserve">Қаирбек Иззат </t>
  </si>
  <si>
    <t>Дарханқызы Данеля</t>
  </si>
  <si>
    <t xml:space="preserve">Қошанбай Сезім </t>
  </si>
  <si>
    <t>Шаяхметова Аяла</t>
  </si>
  <si>
    <t>"Балдырған"</t>
  </si>
  <si>
    <t>Какенова К.А. Кугабаева Ж.С.</t>
  </si>
  <si>
    <t>Оқу жылы: 2024-2025                             Топ: "Балдырған"               Өткізу кезеңі: қортынды     Өткізу мерзімі: мамыр 2025 жыл</t>
  </si>
  <si>
    <t>Ахат Адия</t>
  </si>
  <si>
    <t>Қаирбек Иззат</t>
  </si>
  <si>
    <t>Аманғали Тамерлан</t>
  </si>
  <si>
    <t>Қабдысалым Фатима</t>
  </si>
  <si>
    <t>Қасембек Адиль</t>
  </si>
  <si>
    <t>Даулет Мриям</t>
  </si>
  <si>
    <t>Балдырған</t>
  </si>
  <si>
    <t>Какенова КА                                Кугабаева Ж .С</t>
  </si>
  <si>
    <t>Какенова К.А                                        Кугабаева Ж.С</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</si>
</sst>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3" x14ac:knownFonts="1">
    <font>
      <sz val="11"/>
      <color theme="1"/>
      <name val="Calibri"/>
      <family val="2"/>
      <scheme val="minor"/>
    </font>
    <font>
      <sz val="11"/>
      <name val="Times New Roman"/>
      <family val="1"/>
      <charset val="204"/>
    </font>
    <font>
      <sz val="12"/>
      <name val="Times New Roman"/>
      <family val="1"/>
      <charset val="204"/>
    </font>
    <font>
      <sz val="11"/>
      <color indexed="8"/>
      <name val="Times New Roman"/>
      <family val="1"/>
      <charset val="204"/>
    </font>
    <font>
      <b/>
      <sz val="11"/>
      <name val="Times New Roman"/>
      <family val="1"/>
      <charset val="204"/>
    </font>
    <font>
      <sz val="12"/>
      <color indexed="8"/>
      <name val="Times New Roman"/>
      <family val="1"/>
      <charset val="204"/>
    </font>
    <font>
      <sz val="11"/>
      <color theme="1"/>
      <name val="Calibri"/>
      <family val="2"/>
      <scheme val="minor"/>
    </font>
    <font>
      <b/>
      <sz val="11"/>
      <color theme="1"/>
      <name val="Calibri"/>
      <family val="2"/>
      <charset val="204"/>
      <scheme val="minor"/>
    </font>
    <font>
      <sz val="10"/>
      <color theme="1"/>
      <name val="Calibri"/>
      <family val="2"/>
      <scheme val="minor"/>
    </font>
    <font>
      <b/>
      <sz val="11"/>
      <color theme="1"/>
      <name val="Times New Roman"/>
      <family val="1"/>
      <charset val="204"/>
    </font>
    <font>
      <sz val="11"/>
      <color theme="1"/>
      <name val="Times New Roman"/>
      <family val="1"/>
      <charset val="204"/>
    </font>
    <font>
      <sz val="12"/>
      <color theme="1"/>
      <name val="Times New Roman"/>
      <family val="1"/>
      <charset val="204"/>
    </font>
    <font>
      <sz val="12"/>
      <color theme="1"/>
      <name val="Calibri"/>
      <family val="2"/>
      <scheme val="minor"/>
    </font>
    <font>
      <sz val="14"/>
      <color theme="1"/>
      <name val="Calibri"/>
      <family val="2"/>
      <scheme val="minor"/>
    </font>
    <font>
      <b/>
      <sz val="14"/>
      <color theme="1"/>
      <name val="Times New Roman"/>
      <family val="1"/>
      <charset val="204"/>
    </font>
    <font>
      <sz val="14"/>
      <color theme="1"/>
      <name val="Times New Roman"/>
      <family val="1"/>
      <charset val="204"/>
    </font>
    <font>
      <sz val="11"/>
      <color rgb="FFFF0000"/>
      <name val="Calibri"/>
      <family val="2"/>
      <scheme val="minor"/>
    </font>
    <font>
      <sz val="12"/>
      <color rgb="FFFF0000"/>
      <name val="Calibri"/>
      <family val="2"/>
      <scheme val="minor"/>
    </font>
    <font>
      <sz val="12"/>
      <color rgb="FFFF0000"/>
      <name val="Times New Roman"/>
      <family val="1"/>
      <charset val="204"/>
    </font>
    <font>
      <sz val="11"/>
      <name val="Calibri"/>
      <family val="2"/>
      <scheme val="minor"/>
    </font>
    <font>
      <sz val="12"/>
      <name val="Calibri"/>
      <family val="2"/>
      <scheme val="minor"/>
    </font>
    <font>
      <b/>
      <sz val="12"/>
      <color theme="1"/>
      <name val="Times New Roman"/>
      <family val="1"/>
      <charset val="204"/>
    </font>
    <font>
      <sz val="11"/>
      <color rgb="FF002060"/>
      <name val="Calibri"/>
      <family val="2"/>
      <scheme val="minor"/>
    </font>
    <font>
      <sz val="12"/>
      <color rgb="FF002060"/>
      <name val="Calibri"/>
      <family val="2"/>
      <scheme val="minor"/>
    </font>
    <font>
      <sz val="12"/>
      <color rgb="FF002060"/>
      <name val="Times New Roman"/>
      <family val="1"/>
      <charset val="204"/>
    </font>
    <font>
      <i/>
      <sz val="12"/>
      <color theme="1"/>
      <name val="Times New Roman"/>
      <family val="1"/>
      <charset val="204"/>
    </font>
    <font>
      <sz val="11"/>
      <color rgb="FF000000"/>
      <name val="Times New Roman"/>
      <family val="1"/>
      <charset val="204"/>
    </font>
    <font>
      <b/>
      <sz val="16"/>
      <color theme="1"/>
      <name val="Calibri"/>
      <family val="2"/>
      <charset val="204"/>
      <scheme val="minor"/>
    </font>
    <font>
      <i/>
      <sz val="11"/>
      <color theme="1"/>
      <name val="Calibri"/>
      <family val="2"/>
      <charset val="204"/>
      <scheme val="minor"/>
    </font>
    <font>
      <b/>
      <sz val="16"/>
      <color theme="1"/>
      <name val="Times New Roman"/>
      <family val="1"/>
      <charset val="204"/>
    </font>
    <font>
      <sz val="12"/>
      <color rgb="FF000000"/>
      <name val="Times New Roman"/>
      <family val="1"/>
      <charset val="204"/>
    </font>
    <font>
      <i/>
      <sz val="12"/>
      <color rgb="FF000000"/>
      <name val="Times New Roman"/>
      <family val="1"/>
      <charset val="204"/>
    </font>
    <font>
      <b/>
      <sz val="14"/>
      <color rgb="FF000000"/>
      <name val="Times New Roman"/>
      <family val="1"/>
      <charset val="204"/>
    </font>
  </fonts>
  <fills count="1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theme="7" tint="0.39997558519241921"/>
        <bgColor indexed="64"/>
      </patternFill>
    </fill>
    <fill>
      <patternFill patternType="solid">
        <fgColor theme="3" tint="0.79998168889431442"/>
        <bgColor indexed="64"/>
      </patternFill>
    </fill>
    <fill>
      <patternFill patternType="solid">
        <fgColor rgb="FF92D050"/>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00B0F0"/>
        <bgColor indexed="64"/>
      </patternFill>
    </fill>
    <fill>
      <patternFill patternType="solid">
        <fgColor theme="9"/>
        <bgColor indexed="64"/>
      </patternFill>
    </fill>
    <fill>
      <patternFill patternType="solid">
        <fgColor theme="0" tint="-0.149998474074526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ck">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ck">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ck">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s>
  <cellStyleXfs count="3">
    <xf numFmtId="0" fontId="0" fillId="0" borderId="0"/>
    <xf numFmtId="0" fontId="8" fillId="0" borderId="0"/>
    <xf numFmtId="0" fontId="6" fillId="0" borderId="0"/>
  </cellStyleXfs>
  <cellXfs count="833">
    <xf numFmtId="0" fontId="0" fillId="0" borderId="0" xfId="0"/>
    <xf numFmtId="0" fontId="0" fillId="0" borderId="0" xfId="0" applyBorder="1"/>
    <xf numFmtId="0" fontId="9" fillId="2" borderId="1" xfId="0" applyFont="1" applyFill="1" applyBorder="1" applyAlignment="1">
      <alignment horizontal="center" vertical="center"/>
    </xf>
    <xf numFmtId="0" fontId="9" fillId="3" borderId="1" xfId="0" applyFont="1" applyFill="1" applyBorder="1" applyAlignment="1">
      <alignment horizontal="center" vertical="center"/>
    </xf>
    <xf numFmtId="0" fontId="10" fillId="0" borderId="1" xfId="0" applyFont="1" applyBorder="1" applyAlignment="1">
      <alignment vertical="top" wrapText="1"/>
    </xf>
    <xf numFmtId="0" fontId="9" fillId="0" borderId="1" xfId="0" applyFont="1" applyBorder="1" applyAlignment="1">
      <alignment horizontal="center" vertical="center"/>
    </xf>
    <xf numFmtId="0" fontId="0" fillId="0" borderId="0" xfId="0" applyAlignment="1">
      <alignment horizontal="center"/>
    </xf>
    <xf numFmtId="0" fontId="9" fillId="0" borderId="1" xfId="0" applyFont="1" applyBorder="1" applyAlignment="1">
      <alignment horizontal="center"/>
    </xf>
    <xf numFmtId="0" fontId="0" fillId="0" borderId="1" xfId="0" applyBorder="1"/>
    <xf numFmtId="0" fontId="9" fillId="0" borderId="1" xfId="0" applyFont="1" applyBorder="1"/>
    <xf numFmtId="0" fontId="9" fillId="3" borderId="1" xfId="0" applyFont="1" applyFill="1" applyBorder="1" applyAlignment="1">
      <alignment horizontal="center"/>
    </xf>
    <xf numFmtId="0" fontId="9" fillId="0" borderId="2" xfId="0" applyFont="1" applyBorder="1"/>
    <xf numFmtId="0" fontId="11" fillId="0" borderId="0" xfId="0" applyFont="1"/>
    <xf numFmtId="0" fontId="1" fillId="3" borderId="0" xfId="0" applyFont="1" applyFill="1" applyBorder="1" applyAlignment="1">
      <alignment horizontal="center" vertical="center" wrapText="1"/>
    </xf>
    <xf numFmtId="0" fontId="0" fillId="0" borderId="0" xfId="0" applyBorder="1" applyAlignment="1">
      <alignment horizontal="center"/>
    </xf>
    <xf numFmtId="14" fontId="11" fillId="0" borderId="0" xfId="0" applyNumberFormat="1" applyFont="1"/>
    <xf numFmtId="0" fontId="9" fillId="0" borderId="1" xfId="0" applyFont="1" applyBorder="1" applyAlignment="1">
      <alignment horizontal="center"/>
    </xf>
    <xf numFmtId="0" fontId="10" fillId="0" borderId="1" xfId="1" applyFont="1" applyBorder="1"/>
    <xf numFmtId="0" fontId="10" fillId="3" borderId="1" xfId="1" applyFont="1" applyFill="1" applyBorder="1"/>
    <xf numFmtId="0" fontId="10" fillId="0" borderId="0" xfId="0" applyFont="1"/>
    <xf numFmtId="0" fontId="7" fillId="0" borderId="0" xfId="0" applyFont="1"/>
    <xf numFmtId="0" fontId="9" fillId="0" borderId="1" xfId="0" applyFont="1" applyBorder="1" applyAlignment="1">
      <alignment horizontal="center" vertical="center" wrapText="1"/>
    </xf>
    <xf numFmtId="0" fontId="12" fillId="0" borderId="0" xfId="0" applyFont="1" applyAlignment="1">
      <alignment horizontal="left" vertical="top" wrapText="1"/>
    </xf>
    <xf numFmtId="0" fontId="12" fillId="0" borderId="0" xfId="0" applyFont="1" applyBorder="1" applyAlignment="1">
      <alignment horizontal="left" vertical="top" wrapText="1"/>
    </xf>
    <xf numFmtId="0" fontId="13" fillId="0" borderId="0" xfId="0" applyFont="1"/>
    <xf numFmtId="0" fontId="14" fillId="0" borderId="0" xfId="0" applyFont="1" applyAlignment="1"/>
    <xf numFmtId="0" fontId="15" fillId="0" borderId="0" xfId="0" applyFont="1" applyAlignment="1">
      <alignment horizontal="left" vertical="top"/>
    </xf>
    <xf numFmtId="14" fontId="15" fillId="0" borderId="0" xfId="0" applyNumberFormat="1" applyFont="1" applyAlignment="1">
      <alignment horizontal="left" vertical="top"/>
    </xf>
    <xf numFmtId="0" fontId="13" fillId="0" borderId="0" xfId="0" applyFont="1" applyAlignment="1"/>
    <xf numFmtId="0" fontId="13" fillId="0" borderId="0" xfId="0" applyFont="1" applyAlignment="1">
      <alignment horizontal="left"/>
    </xf>
    <xf numFmtId="0" fontId="9" fillId="0" borderId="0" xfId="0" applyFont="1" applyAlignment="1">
      <alignment horizontal="center" vertical="center" wrapText="1"/>
    </xf>
    <xf numFmtId="0" fontId="9" fillId="0" borderId="1" xfId="0" applyFont="1" applyBorder="1" applyAlignment="1">
      <alignment horizontal="center"/>
    </xf>
    <xf numFmtId="0" fontId="9" fillId="4" borderId="1" xfId="0" applyFont="1" applyFill="1" applyBorder="1" applyAlignment="1">
      <alignment horizontal="center" vertical="center"/>
    </xf>
    <xf numFmtId="164" fontId="9" fillId="3" borderId="1" xfId="0" applyNumberFormat="1" applyFont="1" applyFill="1" applyBorder="1" applyAlignment="1">
      <alignment horizontal="center" vertical="center"/>
    </xf>
    <xf numFmtId="0" fontId="9" fillId="4" borderId="1" xfId="1" applyFont="1" applyFill="1" applyBorder="1" applyAlignment="1">
      <alignment horizontal="center"/>
    </xf>
    <xf numFmtId="0" fontId="9" fillId="0" borderId="1" xfId="0" applyFont="1" applyBorder="1" applyAlignment="1">
      <alignment vertical="center"/>
    </xf>
    <xf numFmtId="0" fontId="0" fillId="0" borderId="3" xfId="0" applyBorder="1"/>
    <xf numFmtId="0" fontId="12" fillId="0" borderId="4" xfId="0" applyFont="1" applyBorder="1" applyAlignment="1">
      <alignment horizontal="left" vertical="top" wrapText="1"/>
    </xf>
    <xf numFmtId="0" fontId="16" fillId="0" borderId="5" xfId="0" applyFont="1" applyBorder="1"/>
    <xf numFmtId="0" fontId="17" fillId="0" borderId="1" xfId="0" applyFont="1" applyBorder="1" applyAlignment="1">
      <alignment horizontal="left" vertical="top" wrapText="1"/>
    </xf>
    <xf numFmtId="0" fontId="16" fillId="0" borderId="1" xfId="0" applyFont="1" applyBorder="1"/>
    <xf numFmtId="0" fontId="17" fillId="0" borderId="6" xfId="0" applyFont="1" applyBorder="1" applyAlignment="1">
      <alignment horizontal="left" vertical="top" wrapText="1"/>
    </xf>
    <xf numFmtId="0" fontId="18" fillId="3" borderId="1" xfId="0" applyFont="1" applyFill="1" applyBorder="1" applyAlignment="1">
      <alignment horizontal="left" vertical="top" wrapText="1"/>
    </xf>
    <xf numFmtId="0" fontId="18" fillId="3" borderId="6" xfId="0" applyFont="1" applyFill="1" applyBorder="1" applyAlignment="1">
      <alignment horizontal="left" vertical="top" wrapText="1"/>
    </xf>
    <xf numFmtId="0" fontId="16" fillId="0" borderId="3" xfId="0" applyFont="1" applyBorder="1"/>
    <xf numFmtId="0" fontId="17" fillId="0" borderId="0" xfId="0" applyFont="1" applyBorder="1" applyAlignment="1">
      <alignment horizontal="left" vertical="top" wrapText="1"/>
    </xf>
    <xf numFmtId="0" fontId="16" fillId="0" borderId="0" xfId="0" applyFont="1" applyBorder="1"/>
    <xf numFmtId="0" fontId="17" fillId="0" borderId="4" xfId="0" applyFont="1" applyBorder="1" applyAlignment="1">
      <alignment horizontal="left" vertical="top" wrapText="1"/>
    </xf>
    <xf numFmtId="0" fontId="19" fillId="5" borderId="5" xfId="0" applyFont="1" applyFill="1" applyBorder="1"/>
    <xf numFmtId="0" fontId="2" fillId="5" borderId="1" xfId="0" applyFont="1" applyFill="1" applyBorder="1" applyAlignment="1">
      <alignment horizontal="left" vertical="top" wrapText="1"/>
    </xf>
    <xf numFmtId="0" fontId="19" fillId="5" borderId="1" xfId="0" applyFont="1" applyFill="1" applyBorder="1"/>
    <xf numFmtId="0" fontId="2" fillId="5" borderId="6" xfId="0" applyFont="1" applyFill="1" applyBorder="1" applyAlignment="1">
      <alignment horizontal="left" vertical="top" wrapText="1"/>
    </xf>
    <xf numFmtId="0" fontId="20" fillId="5" borderId="1" xfId="0" applyFont="1" applyFill="1" applyBorder="1" applyAlignment="1">
      <alignment horizontal="left" vertical="top" wrapText="1"/>
    </xf>
    <xf numFmtId="0" fontId="20" fillId="5" borderId="6" xfId="0" applyFont="1" applyFill="1" applyBorder="1" applyAlignment="1">
      <alignment horizontal="left" vertical="top" wrapText="1"/>
    </xf>
    <xf numFmtId="0" fontId="19" fillId="5" borderId="3" xfId="0" applyFont="1" applyFill="1" applyBorder="1"/>
    <xf numFmtId="0" fontId="20" fillId="5" borderId="0" xfId="0" applyFont="1" applyFill="1" applyBorder="1" applyAlignment="1">
      <alignment horizontal="left" vertical="top" wrapText="1"/>
    </xf>
    <xf numFmtId="0" fontId="19" fillId="5" borderId="0" xfId="0" applyFont="1" applyFill="1" applyBorder="1"/>
    <xf numFmtId="0" fontId="20" fillId="5" borderId="4" xfId="0" applyFont="1" applyFill="1" applyBorder="1" applyAlignment="1">
      <alignment horizontal="left" vertical="top" wrapText="1"/>
    </xf>
    <xf numFmtId="0" fontId="16" fillId="5" borderId="3" xfId="0" applyFont="1" applyFill="1" applyBorder="1"/>
    <xf numFmtId="0" fontId="17" fillId="5" borderId="0" xfId="0" applyFont="1" applyFill="1" applyBorder="1" applyAlignment="1">
      <alignment horizontal="left" vertical="top" wrapText="1"/>
    </xf>
    <xf numFmtId="0" fontId="16" fillId="5" borderId="0" xfId="0" applyFont="1" applyFill="1" applyBorder="1"/>
    <xf numFmtId="0" fontId="17" fillId="5" borderId="4" xfId="0" applyFont="1" applyFill="1" applyBorder="1" applyAlignment="1">
      <alignment horizontal="left" vertical="top" wrapText="1"/>
    </xf>
    <xf numFmtId="0" fontId="9" fillId="3" borderId="1" xfId="0" applyNumberFormat="1" applyFont="1" applyFill="1" applyBorder="1" applyAlignment="1" applyProtection="1">
      <alignment horizontal="center" vertical="center" wrapText="1"/>
    </xf>
    <xf numFmtId="0" fontId="9" fillId="3" borderId="7" xfId="0" applyFont="1" applyFill="1" applyBorder="1" applyAlignment="1">
      <alignment horizontal="center"/>
    </xf>
    <xf numFmtId="164" fontId="21" fillId="6" borderId="1" xfId="0" applyNumberFormat="1" applyFont="1" applyFill="1" applyBorder="1" applyAlignment="1">
      <alignment horizontal="center" vertical="center" wrapText="1"/>
    </xf>
    <xf numFmtId="164" fontId="9" fillId="6" borderId="7" xfId="0" applyNumberFormat="1" applyFont="1" applyFill="1" applyBorder="1" applyAlignment="1">
      <alignment horizontal="center" vertical="center" wrapText="1"/>
    </xf>
    <xf numFmtId="164" fontId="21" fillId="6" borderId="8" xfId="0" applyNumberFormat="1"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1" xfId="0" applyFont="1" applyFill="1" applyBorder="1" applyAlignment="1">
      <alignment horizontal="center" vertical="center"/>
    </xf>
    <xf numFmtId="164" fontId="21" fillId="6" borderId="9" xfId="0" applyNumberFormat="1"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9" fillId="6" borderId="9" xfId="0" applyFont="1" applyFill="1" applyBorder="1" applyAlignment="1">
      <alignment horizontal="center" vertical="center"/>
    </xf>
    <xf numFmtId="164" fontId="9" fillId="6" borderId="1" xfId="0" applyNumberFormat="1" applyFont="1" applyFill="1" applyBorder="1" applyAlignment="1">
      <alignment horizontal="center" vertical="center" wrapText="1"/>
    </xf>
    <xf numFmtId="164" fontId="9" fillId="6" borderId="9" xfId="0" applyNumberFormat="1" applyFont="1" applyFill="1" applyBorder="1" applyAlignment="1">
      <alignment horizontal="center" vertical="center" wrapText="1"/>
    </xf>
    <xf numFmtId="164" fontId="9" fillId="6" borderId="1" xfId="0" applyNumberFormat="1" applyFont="1" applyFill="1" applyBorder="1" applyAlignment="1">
      <alignment horizontal="center" vertical="center"/>
    </xf>
    <xf numFmtId="164" fontId="9" fillId="6" borderId="9" xfId="0" applyNumberFormat="1" applyFont="1" applyFill="1" applyBorder="1" applyAlignment="1">
      <alignment horizontal="center" vertical="center"/>
    </xf>
    <xf numFmtId="164" fontId="9" fillId="6" borderId="7" xfId="0" applyNumberFormat="1" applyFont="1" applyFill="1" applyBorder="1" applyAlignment="1">
      <alignment horizontal="center" vertical="center"/>
    </xf>
    <xf numFmtId="0" fontId="9" fillId="7" borderId="1" xfId="0" applyFont="1" applyFill="1" applyBorder="1" applyAlignment="1">
      <alignment horizontal="center" vertical="center"/>
    </xf>
    <xf numFmtId="0" fontId="9" fillId="7" borderId="7" xfId="0" applyFont="1" applyFill="1" applyBorder="1" applyAlignment="1">
      <alignment horizontal="center" vertical="center"/>
    </xf>
    <xf numFmtId="0" fontId="10" fillId="0" borderId="1" xfId="1" applyFont="1" applyBorder="1" applyAlignment="1">
      <alignment horizontal="center" vertical="top"/>
    </xf>
    <xf numFmtId="1" fontId="21" fillId="0" borderId="1" xfId="0" applyNumberFormat="1" applyFont="1" applyBorder="1" applyAlignment="1">
      <alignment horizontal="center" vertical="top" wrapText="1"/>
    </xf>
    <xf numFmtId="0" fontId="0" fillId="0" borderId="0" xfId="0" applyBorder="1" applyAlignment="1"/>
    <xf numFmtId="0" fontId="9" fillId="6" borderId="7" xfId="0" applyFont="1" applyFill="1" applyBorder="1" applyAlignment="1">
      <alignment horizontal="center" vertical="center" wrapText="1"/>
    </xf>
    <xf numFmtId="0" fontId="9" fillId="0" borderId="0" xfId="0" applyFont="1" applyAlignment="1">
      <alignment horizontal="center" vertical="center" wrapText="1"/>
    </xf>
    <xf numFmtId="0" fontId="9" fillId="0" borderId="1" xfId="0" applyFont="1" applyBorder="1" applyAlignment="1">
      <alignment horizontal="center" vertical="center"/>
    </xf>
    <xf numFmtId="0" fontId="9" fillId="0" borderId="10" xfId="0" applyFont="1" applyBorder="1" applyAlignment="1">
      <alignment horizontal="left" vertical="top"/>
    </xf>
    <xf numFmtId="0" fontId="9" fillId="0" borderId="7" xfId="0" applyFont="1" applyBorder="1" applyAlignment="1">
      <alignment horizontal="left" vertical="top"/>
    </xf>
    <xf numFmtId="0" fontId="9" fillId="7" borderId="10" xfId="0" applyFont="1" applyFill="1" applyBorder="1" applyAlignment="1">
      <alignment horizontal="left" vertical="center"/>
    </xf>
    <xf numFmtId="0" fontId="9" fillId="7" borderId="7" xfId="0" applyFont="1" applyFill="1" applyBorder="1" applyAlignment="1">
      <alignment horizontal="left" vertical="center"/>
    </xf>
    <xf numFmtId="0" fontId="9" fillId="2" borderId="10" xfId="0" applyFont="1" applyFill="1" applyBorder="1" applyAlignment="1">
      <alignment horizontal="left" vertical="center"/>
    </xf>
    <xf numFmtId="0" fontId="9" fillId="2" borderId="7" xfId="0" applyFont="1" applyFill="1" applyBorder="1" applyAlignment="1">
      <alignment horizontal="left" vertical="center"/>
    </xf>
    <xf numFmtId="0" fontId="9" fillId="4" borderId="10" xfId="0" applyFont="1" applyFill="1" applyBorder="1" applyAlignment="1">
      <alignment horizontal="left" vertical="center"/>
    </xf>
    <xf numFmtId="0" fontId="9" fillId="4" borderId="7" xfId="0" applyFont="1" applyFill="1" applyBorder="1" applyAlignment="1">
      <alignment horizontal="left" vertical="center"/>
    </xf>
    <xf numFmtId="0" fontId="10" fillId="0" borderId="2" xfId="0" applyFont="1" applyBorder="1" applyAlignment="1">
      <alignment horizontal="center"/>
    </xf>
    <xf numFmtId="0" fontId="10" fillId="0" borderId="10" xfId="0" applyFont="1" applyBorder="1" applyAlignment="1">
      <alignment horizontal="center"/>
    </xf>
    <xf numFmtId="0" fontId="0" fillId="4" borderId="1" xfId="0" applyFill="1" applyBorder="1"/>
    <xf numFmtId="0" fontId="0" fillId="2" borderId="1" xfId="0" applyFill="1" applyBorder="1"/>
    <xf numFmtId="0" fontId="0" fillId="7" borderId="1" xfId="0" applyFill="1" applyBorder="1"/>
    <xf numFmtId="0" fontId="9" fillId="7" borderId="10" xfId="0" applyFont="1" applyFill="1" applyBorder="1" applyAlignment="1">
      <alignment vertical="center"/>
    </xf>
    <xf numFmtId="0" fontId="9" fillId="2" borderId="10" xfId="0" applyFont="1" applyFill="1" applyBorder="1" applyAlignment="1">
      <alignment vertical="center"/>
    </xf>
    <xf numFmtId="0" fontId="9" fillId="4" borderId="10" xfId="0" applyFont="1" applyFill="1" applyBorder="1" applyAlignment="1">
      <alignment vertical="center"/>
    </xf>
    <xf numFmtId="0" fontId="9" fillId="3" borderId="1" xfId="0" applyFont="1" applyFill="1" applyBorder="1" applyAlignment="1">
      <alignment horizontal="center" vertical="center" wrapText="1"/>
    </xf>
    <xf numFmtId="0" fontId="9" fillId="0" borderId="11" xfId="0" applyFont="1" applyBorder="1" applyAlignment="1"/>
    <xf numFmtId="0" fontId="9" fillId="0" borderId="8" xfId="0" applyFont="1" applyBorder="1" applyAlignment="1"/>
    <xf numFmtId="0" fontId="9" fillId="6" borderId="7" xfId="0" applyFont="1" applyFill="1" applyBorder="1" applyAlignment="1">
      <alignment horizontal="center" vertical="center" wrapText="1"/>
    </xf>
    <xf numFmtId="164" fontId="21" fillId="6" borderId="7" xfId="0" applyNumberFormat="1" applyFont="1" applyFill="1" applyBorder="1" applyAlignment="1">
      <alignment horizontal="center" vertical="center"/>
    </xf>
    <xf numFmtId="164" fontId="21" fillId="6" borderId="1" xfId="0" applyNumberFormat="1" applyFont="1" applyFill="1" applyBorder="1" applyAlignment="1">
      <alignment horizontal="center" vertical="center"/>
    </xf>
    <xf numFmtId="164" fontId="21" fillId="6" borderId="9" xfId="0" applyNumberFormat="1" applyFont="1" applyFill="1" applyBorder="1" applyAlignment="1">
      <alignment horizontal="center" vertical="center"/>
    </xf>
    <xf numFmtId="0" fontId="9" fillId="6" borderId="7" xfId="0" applyFont="1" applyFill="1" applyBorder="1" applyAlignment="1">
      <alignment horizontal="center" vertical="center" wrapText="1"/>
    </xf>
    <xf numFmtId="0" fontId="9" fillId="6" borderId="7" xfId="0" applyFont="1" applyFill="1" applyBorder="1" applyAlignment="1">
      <alignment horizontal="center" vertical="center"/>
    </xf>
    <xf numFmtId="1" fontId="0" fillId="0" borderId="0" xfId="0" applyNumberFormat="1"/>
    <xf numFmtId="0" fontId="9" fillId="6" borderId="7" xfId="0" applyFont="1" applyFill="1" applyBorder="1" applyAlignment="1">
      <alignment horizontal="center" vertical="center"/>
    </xf>
    <xf numFmtId="0" fontId="0" fillId="0" borderId="0" xfId="0" applyBorder="1" applyAlignment="1">
      <alignment horizontal="center"/>
    </xf>
    <xf numFmtId="0" fontId="19" fillId="3" borderId="5" xfId="2" applyFont="1" applyFill="1" applyBorder="1"/>
    <xf numFmtId="0" fontId="19" fillId="3" borderId="1" xfId="2" applyFont="1" applyFill="1" applyBorder="1"/>
    <xf numFmtId="0" fontId="2" fillId="3" borderId="1" xfId="2" applyFont="1" applyFill="1" applyBorder="1" applyAlignment="1">
      <alignment horizontal="left" vertical="top" wrapText="1"/>
    </xf>
    <xf numFmtId="0" fontId="2" fillId="3" borderId="6" xfId="2" applyFont="1" applyFill="1" applyBorder="1" applyAlignment="1">
      <alignment horizontal="left" vertical="top" wrapText="1"/>
    </xf>
    <xf numFmtId="0" fontId="16" fillId="3" borderId="5" xfId="2" applyFont="1" applyFill="1" applyBorder="1"/>
    <xf numFmtId="0" fontId="17" fillId="3" borderId="1" xfId="2" applyFont="1" applyFill="1" applyBorder="1" applyAlignment="1">
      <alignment horizontal="left" vertical="top" wrapText="1"/>
    </xf>
    <xf numFmtId="0" fontId="16" fillId="3" borderId="1" xfId="2" applyFont="1" applyFill="1" applyBorder="1"/>
    <xf numFmtId="0" fontId="17" fillId="3" borderId="6" xfId="2" applyFont="1" applyFill="1" applyBorder="1" applyAlignment="1">
      <alignment horizontal="left" vertical="top" wrapText="1"/>
    </xf>
    <xf numFmtId="0" fontId="6" fillId="3" borderId="3" xfId="2" applyFill="1" applyBorder="1"/>
    <xf numFmtId="0" fontId="12" fillId="3" borderId="0" xfId="2" applyFont="1" applyFill="1" applyBorder="1" applyAlignment="1">
      <alignment horizontal="left" vertical="top" wrapText="1"/>
    </xf>
    <xf numFmtId="0" fontId="6" fillId="3" borderId="0" xfId="2" applyFill="1" applyBorder="1"/>
    <xf numFmtId="0" fontId="12" fillId="3" borderId="4" xfId="2" applyFont="1" applyFill="1" applyBorder="1" applyAlignment="1">
      <alignment horizontal="left" vertical="top" wrapText="1"/>
    </xf>
    <xf numFmtId="0" fontId="22" fillId="3" borderId="5" xfId="2" applyFont="1" applyFill="1" applyBorder="1"/>
    <xf numFmtId="0" fontId="23" fillId="3" borderId="1" xfId="2" applyFont="1" applyFill="1" applyBorder="1" applyAlignment="1">
      <alignment horizontal="left" vertical="top" wrapText="1"/>
    </xf>
    <xf numFmtId="0" fontId="22" fillId="3" borderId="1" xfId="2" applyFont="1" applyFill="1" applyBorder="1"/>
    <xf numFmtId="0" fontId="23" fillId="3" borderId="6" xfId="2" applyFont="1" applyFill="1" applyBorder="1" applyAlignment="1">
      <alignment horizontal="left" vertical="top" wrapText="1"/>
    </xf>
    <xf numFmtId="0" fontId="22" fillId="3" borderId="3" xfId="2" applyFont="1" applyFill="1" applyBorder="1"/>
    <xf numFmtId="0" fontId="23" fillId="3" borderId="0" xfId="2" applyFont="1" applyFill="1" applyBorder="1" applyAlignment="1">
      <alignment horizontal="left" vertical="top" wrapText="1"/>
    </xf>
    <xf numFmtId="0" fontId="22" fillId="3" borderId="0" xfId="2" applyFont="1" applyFill="1" applyBorder="1"/>
    <xf numFmtId="0" fontId="23" fillId="3" borderId="4" xfId="2" applyFont="1" applyFill="1" applyBorder="1" applyAlignment="1">
      <alignment horizontal="left" vertical="top" wrapText="1"/>
    </xf>
    <xf numFmtId="0" fontId="24" fillId="3" borderId="1" xfId="2" applyFont="1" applyFill="1" applyBorder="1" applyAlignment="1">
      <alignment horizontal="left" vertical="top" wrapText="1"/>
    </xf>
    <xf numFmtId="0" fontId="24" fillId="3" borderId="6" xfId="2" applyFont="1" applyFill="1" applyBorder="1" applyAlignment="1">
      <alignment horizontal="left" vertical="top" wrapText="1"/>
    </xf>
    <xf numFmtId="0" fontId="6" fillId="3" borderId="5" xfId="2" applyFill="1" applyBorder="1"/>
    <xf numFmtId="0" fontId="12" fillId="3" borderId="1" xfId="2" applyFont="1" applyFill="1" applyBorder="1" applyAlignment="1">
      <alignment horizontal="left" vertical="top" wrapText="1"/>
    </xf>
    <xf numFmtId="0" fontId="6" fillId="3" borderId="1" xfId="2" applyFill="1" applyBorder="1"/>
    <xf numFmtId="0" fontId="12" fillId="3" borderId="6" xfId="2" applyFont="1" applyFill="1" applyBorder="1" applyAlignment="1">
      <alignment horizontal="left" vertical="top" wrapText="1"/>
    </xf>
    <xf numFmtId="0" fontId="16" fillId="3" borderId="3" xfId="2" applyFont="1" applyFill="1" applyBorder="1"/>
    <xf numFmtId="0" fontId="17" fillId="3" borderId="0" xfId="2" applyFont="1" applyFill="1" applyBorder="1" applyAlignment="1">
      <alignment horizontal="left" vertical="top" wrapText="1"/>
    </xf>
    <xf numFmtId="0" fontId="16" fillId="3" borderId="0" xfId="2" applyFont="1" applyFill="1" applyBorder="1"/>
    <xf numFmtId="0" fontId="17" fillId="3" borderId="4" xfId="2" applyFont="1" applyFill="1" applyBorder="1" applyAlignment="1">
      <alignment horizontal="left" vertical="top" wrapText="1"/>
    </xf>
    <xf numFmtId="0" fontId="16" fillId="3" borderId="4" xfId="2" applyFont="1" applyFill="1" applyBorder="1"/>
    <xf numFmtId="0" fontId="18" fillId="3" borderId="1" xfId="2" applyFont="1" applyFill="1" applyBorder="1" applyAlignment="1">
      <alignment horizontal="left" vertical="top" wrapText="1"/>
    </xf>
    <xf numFmtId="0" fontId="18" fillId="3" borderId="6" xfId="2" applyFont="1" applyFill="1" applyBorder="1" applyAlignment="1">
      <alignment horizontal="left" vertical="top" wrapText="1"/>
    </xf>
    <xf numFmtId="0" fontId="16" fillId="3" borderId="6" xfId="2" applyFont="1" applyFill="1" applyBorder="1"/>
    <xf numFmtId="0" fontId="6" fillId="3" borderId="6" xfId="2" applyFill="1" applyBorder="1"/>
    <xf numFmtId="0" fontId="6" fillId="3" borderId="4" xfId="2" applyFill="1" applyBorder="1"/>
    <xf numFmtId="0" fontId="6" fillId="3" borderId="0" xfId="2" applyFill="1"/>
    <xf numFmtId="0" fontId="19" fillId="7" borderId="12" xfId="2" applyFont="1" applyFill="1" applyBorder="1"/>
    <xf numFmtId="0" fontId="2" fillId="7" borderId="13" xfId="2" applyFont="1" applyFill="1" applyBorder="1" applyAlignment="1">
      <alignment horizontal="left" vertical="top" wrapText="1"/>
    </xf>
    <xf numFmtId="0" fontId="19" fillId="7" borderId="13" xfId="2" applyFont="1" applyFill="1" applyBorder="1"/>
    <xf numFmtId="0" fontId="2" fillId="7" borderId="14" xfId="2" applyFont="1" applyFill="1" applyBorder="1" applyAlignment="1">
      <alignment horizontal="left" vertical="top" wrapText="1"/>
    </xf>
    <xf numFmtId="0" fontId="19" fillId="7" borderId="5" xfId="2" applyFont="1" applyFill="1" applyBorder="1"/>
    <xf numFmtId="0" fontId="20" fillId="7" borderId="1" xfId="2" applyFont="1" applyFill="1" applyBorder="1" applyAlignment="1">
      <alignment horizontal="left" vertical="top" wrapText="1"/>
    </xf>
    <xf numFmtId="0" fontId="19" fillId="7" borderId="1" xfId="2" applyFont="1" applyFill="1" applyBorder="1"/>
    <xf numFmtId="0" fontId="20" fillId="7" borderId="6" xfId="2" applyFont="1" applyFill="1" applyBorder="1" applyAlignment="1">
      <alignment horizontal="left" vertical="top" wrapText="1"/>
    </xf>
    <xf numFmtId="0" fontId="2" fillId="7" borderId="1" xfId="2" applyFont="1" applyFill="1" applyBorder="1" applyAlignment="1">
      <alignment horizontal="left" vertical="top" wrapText="1"/>
    </xf>
    <xf numFmtId="0" fontId="2" fillId="7" borderId="6" xfId="2" applyFont="1" applyFill="1" applyBorder="1" applyAlignment="1">
      <alignment horizontal="left" vertical="top" wrapText="1"/>
    </xf>
    <xf numFmtId="0" fontId="19" fillId="7" borderId="3" xfId="2" applyFont="1" applyFill="1" applyBorder="1"/>
    <xf numFmtId="0" fontId="20" fillId="7" borderId="0" xfId="2" applyFont="1" applyFill="1" applyBorder="1" applyAlignment="1">
      <alignment horizontal="left" vertical="top" wrapText="1"/>
    </xf>
    <xf numFmtId="0" fontId="19" fillId="7" borderId="0" xfId="2" applyFont="1" applyFill="1" applyBorder="1"/>
    <xf numFmtId="0" fontId="20" fillId="7" borderId="4" xfId="2" applyFont="1" applyFill="1" applyBorder="1" applyAlignment="1">
      <alignment horizontal="left" vertical="top" wrapText="1"/>
    </xf>
    <xf numFmtId="0" fontId="16" fillId="7" borderId="5" xfId="2" applyFont="1" applyFill="1" applyBorder="1"/>
    <xf numFmtId="0" fontId="17" fillId="7" borderId="1" xfId="2" applyFont="1" applyFill="1" applyBorder="1" applyAlignment="1">
      <alignment horizontal="left" vertical="top" wrapText="1"/>
    </xf>
    <xf numFmtId="0" fontId="16" fillId="7" borderId="1" xfId="2" applyFont="1" applyFill="1" applyBorder="1"/>
    <xf numFmtId="0" fontId="17" fillId="7" borderId="6" xfId="2" applyFont="1" applyFill="1" applyBorder="1" applyAlignment="1">
      <alignment horizontal="left" vertical="top" wrapText="1"/>
    </xf>
    <xf numFmtId="0" fontId="19" fillId="8" borderId="5" xfId="2" applyFont="1" applyFill="1" applyBorder="1"/>
    <xf numFmtId="0" fontId="2" fillId="8" borderId="1" xfId="2" applyFont="1" applyFill="1" applyBorder="1" applyAlignment="1">
      <alignment horizontal="left" vertical="top" wrapText="1"/>
    </xf>
    <xf numFmtId="0" fontId="19" fillId="8" borderId="1" xfId="2" applyFont="1" applyFill="1" applyBorder="1"/>
    <xf numFmtId="0" fontId="2" fillId="8" borderId="6" xfId="2" applyFont="1" applyFill="1" applyBorder="1" applyAlignment="1">
      <alignment horizontal="left" vertical="top" wrapText="1"/>
    </xf>
    <xf numFmtId="0" fontId="20" fillId="8" borderId="1" xfId="2" applyFont="1" applyFill="1" applyBorder="1" applyAlignment="1">
      <alignment horizontal="left" vertical="top" wrapText="1"/>
    </xf>
    <xf numFmtId="0" fontId="20" fillId="8" borderId="6" xfId="2" applyFont="1" applyFill="1" applyBorder="1" applyAlignment="1">
      <alignment horizontal="left" vertical="top" wrapText="1"/>
    </xf>
    <xf numFmtId="0" fontId="19" fillId="8" borderId="3" xfId="2" applyFont="1" applyFill="1" applyBorder="1"/>
    <xf numFmtId="0" fontId="20" fillId="8" borderId="0" xfId="2" applyFont="1" applyFill="1" applyBorder="1" applyAlignment="1">
      <alignment horizontal="left" vertical="top" wrapText="1"/>
    </xf>
    <xf numFmtId="0" fontId="19" fillId="8" borderId="0" xfId="2" applyFont="1" applyFill="1" applyBorder="1"/>
    <xf numFmtId="0" fontId="20" fillId="8" borderId="4" xfId="2" applyFont="1" applyFill="1" applyBorder="1" applyAlignment="1">
      <alignment horizontal="left" vertical="top" wrapText="1"/>
    </xf>
    <xf numFmtId="0" fontId="2" fillId="8" borderId="1" xfId="2" applyNumberFormat="1" applyFont="1" applyFill="1" applyBorder="1" applyAlignment="1">
      <alignment horizontal="left" vertical="top" wrapText="1"/>
    </xf>
    <xf numFmtId="0" fontId="19" fillId="8" borderId="4" xfId="2" applyFont="1" applyFill="1" applyBorder="1"/>
    <xf numFmtId="0" fontId="19" fillId="8" borderId="1" xfId="2" applyFont="1" applyFill="1" applyBorder="1" applyAlignment="1">
      <alignment horizontal="left" vertical="top" wrapText="1"/>
    </xf>
    <xf numFmtId="0" fontId="19" fillId="8" borderId="6" xfId="2" applyFont="1" applyFill="1" applyBorder="1" applyAlignment="1">
      <alignment horizontal="left" vertical="top" wrapText="1"/>
    </xf>
    <xf numFmtId="0" fontId="19" fillId="8" borderId="6" xfId="2" applyFont="1" applyFill="1" applyBorder="1" applyAlignment="1">
      <alignment wrapText="1"/>
    </xf>
    <xf numFmtId="0" fontId="19" fillId="8" borderId="6" xfId="2" applyFont="1" applyFill="1" applyBorder="1"/>
    <xf numFmtId="0" fontId="19" fillId="2" borderId="5" xfId="2" applyFont="1" applyFill="1" applyBorder="1"/>
    <xf numFmtId="0" fontId="2" fillId="2" borderId="1" xfId="2" applyFont="1" applyFill="1" applyBorder="1" applyAlignment="1">
      <alignment horizontal="left" vertical="top" wrapText="1"/>
    </xf>
    <xf numFmtId="0" fontId="19" fillId="2" borderId="1" xfId="2" applyFont="1" applyFill="1" applyBorder="1"/>
    <xf numFmtId="0" fontId="2" fillId="2" borderId="6" xfId="2" applyFont="1" applyFill="1" applyBorder="1" applyAlignment="1">
      <alignment horizontal="left" vertical="top" wrapText="1"/>
    </xf>
    <xf numFmtId="0" fontId="20" fillId="2" borderId="1" xfId="2" applyFont="1" applyFill="1" applyBorder="1" applyAlignment="1">
      <alignment horizontal="left" vertical="top" wrapText="1"/>
    </xf>
    <xf numFmtId="0" fontId="20" fillId="2" borderId="6" xfId="2" applyFont="1" applyFill="1" applyBorder="1" applyAlignment="1">
      <alignment horizontal="left" vertical="top" wrapText="1"/>
    </xf>
    <xf numFmtId="0" fontId="19" fillId="2" borderId="3" xfId="2" applyFont="1" applyFill="1" applyBorder="1"/>
    <xf numFmtId="0" fontId="20" fillId="2" borderId="0" xfId="2" applyFont="1" applyFill="1" applyBorder="1" applyAlignment="1">
      <alignment horizontal="left" vertical="top" wrapText="1"/>
    </xf>
    <xf numFmtId="0" fontId="19" fillId="2" borderId="0" xfId="2" applyFont="1" applyFill="1" applyBorder="1"/>
    <xf numFmtId="0" fontId="20" fillId="2" borderId="4" xfId="2" applyFont="1" applyFill="1" applyBorder="1" applyAlignment="1">
      <alignment horizontal="left" vertical="top" wrapText="1"/>
    </xf>
    <xf numFmtId="0" fontId="19" fillId="9" borderId="5" xfId="2" applyFont="1" applyFill="1" applyBorder="1"/>
    <xf numFmtId="0" fontId="2" fillId="9" borderId="1" xfId="2" applyFont="1" applyFill="1" applyBorder="1" applyAlignment="1">
      <alignment horizontal="left" vertical="top" wrapText="1"/>
    </xf>
    <xf numFmtId="0" fontId="19" fillId="9" borderId="1" xfId="2" applyFont="1" applyFill="1" applyBorder="1"/>
    <xf numFmtId="0" fontId="2" fillId="9" borderId="6" xfId="2" applyFont="1" applyFill="1" applyBorder="1" applyAlignment="1">
      <alignment horizontal="left" vertical="top" wrapText="1"/>
    </xf>
    <xf numFmtId="0" fontId="20" fillId="9" borderId="1" xfId="2" applyFont="1" applyFill="1" applyBorder="1" applyAlignment="1">
      <alignment horizontal="left" vertical="top" wrapText="1"/>
    </xf>
    <xf numFmtId="0" fontId="20" fillId="9" borderId="6" xfId="2" applyFont="1" applyFill="1" applyBorder="1" applyAlignment="1">
      <alignment horizontal="left" vertical="top" wrapText="1"/>
    </xf>
    <xf numFmtId="0" fontId="19" fillId="9" borderId="3" xfId="2" applyFont="1" applyFill="1" applyBorder="1"/>
    <xf numFmtId="0" fontId="20" fillId="9" borderId="0" xfId="2" applyFont="1" applyFill="1" applyBorder="1" applyAlignment="1">
      <alignment horizontal="left" vertical="top" wrapText="1"/>
    </xf>
    <xf numFmtId="0" fontId="19" fillId="9" borderId="0" xfId="2" applyFont="1" applyFill="1" applyBorder="1"/>
    <xf numFmtId="0" fontId="20" fillId="9" borderId="4" xfId="2" applyFont="1" applyFill="1" applyBorder="1" applyAlignment="1">
      <alignment horizontal="left" vertical="top" wrapText="1"/>
    </xf>
    <xf numFmtId="0" fontId="22" fillId="9" borderId="5" xfId="2" applyFont="1" applyFill="1" applyBorder="1"/>
    <xf numFmtId="0" fontId="23" fillId="9" borderId="1" xfId="2" applyFont="1" applyFill="1" applyBorder="1" applyAlignment="1">
      <alignment horizontal="left" vertical="top" wrapText="1"/>
    </xf>
    <xf numFmtId="0" fontId="22" fillId="9" borderId="1" xfId="2" applyFont="1" applyFill="1" applyBorder="1"/>
    <xf numFmtId="0" fontId="23" fillId="9" borderId="6" xfId="2" applyFont="1" applyFill="1" applyBorder="1" applyAlignment="1">
      <alignment horizontal="left" vertical="top" wrapText="1"/>
    </xf>
    <xf numFmtId="0" fontId="22" fillId="9" borderId="3" xfId="2" applyFont="1" applyFill="1" applyBorder="1"/>
    <xf numFmtId="0" fontId="23" fillId="9" borderId="0" xfId="2" applyFont="1" applyFill="1" applyBorder="1" applyAlignment="1">
      <alignment horizontal="left" vertical="top" wrapText="1"/>
    </xf>
    <xf numFmtId="0" fontId="22" fillId="9" borderId="0" xfId="2" applyFont="1" applyFill="1" applyBorder="1"/>
    <xf numFmtId="0" fontId="23" fillId="9" borderId="4" xfId="2" applyFont="1" applyFill="1" applyBorder="1" applyAlignment="1">
      <alignment horizontal="left" vertical="top" wrapText="1"/>
    </xf>
    <xf numFmtId="0" fontId="24" fillId="9" borderId="1" xfId="2" applyFont="1" applyFill="1" applyBorder="1" applyAlignment="1">
      <alignment horizontal="left" vertical="top" wrapText="1"/>
    </xf>
    <xf numFmtId="0" fontId="24" fillId="9" borderId="6" xfId="2" applyFont="1" applyFill="1" applyBorder="1" applyAlignment="1">
      <alignment horizontal="left" vertical="top" wrapText="1"/>
    </xf>
    <xf numFmtId="0" fontId="19" fillId="5" borderId="5" xfId="2" applyFont="1" applyFill="1" applyBorder="1"/>
    <xf numFmtId="0" fontId="2" fillId="5" borderId="1" xfId="2" applyFont="1" applyFill="1" applyBorder="1" applyAlignment="1">
      <alignment horizontal="left" vertical="top" wrapText="1"/>
    </xf>
    <xf numFmtId="0" fontId="19" fillId="5" borderId="1" xfId="2" applyFont="1" applyFill="1" applyBorder="1"/>
    <xf numFmtId="0" fontId="2" fillId="5" borderId="6" xfId="2" applyFont="1" applyFill="1" applyBorder="1" applyAlignment="1">
      <alignment horizontal="left" vertical="top" wrapText="1"/>
    </xf>
    <xf numFmtId="0" fontId="20" fillId="5" borderId="1" xfId="2" applyFont="1" applyFill="1" applyBorder="1" applyAlignment="1">
      <alignment horizontal="left" vertical="top" wrapText="1"/>
    </xf>
    <xf numFmtId="0" fontId="20" fillId="5" borderId="6" xfId="2" applyFont="1" applyFill="1" applyBorder="1" applyAlignment="1">
      <alignment horizontal="left" vertical="top" wrapText="1"/>
    </xf>
    <xf numFmtId="0" fontId="19" fillId="5" borderId="3" xfId="2" applyFont="1" applyFill="1" applyBorder="1"/>
    <xf numFmtId="0" fontId="20" fillId="5" borderId="0" xfId="2" applyFont="1" applyFill="1" applyBorder="1" applyAlignment="1">
      <alignment horizontal="left" vertical="top" wrapText="1"/>
    </xf>
    <xf numFmtId="0" fontId="19" fillId="5" borderId="0" xfId="2" applyFont="1" applyFill="1" applyBorder="1"/>
    <xf numFmtId="0" fontId="20" fillId="5" borderId="4" xfId="2" applyFont="1" applyFill="1" applyBorder="1" applyAlignment="1">
      <alignment horizontal="left" vertical="top" wrapText="1"/>
    </xf>
    <xf numFmtId="0" fontId="19" fillId="5" borderId="4" xfId="2" applyFont="1" applyFill="1" applyBorder="1"/>
    <xf numFmtId="0" fontId="19" fillId="5" borderId="6" xfId="2" applyFont="1" applyFill="1" applyBorder="1"/>
    <xf numFmtId="0" fontId="16" fillId="5" borderId="3" xfId="2" applyFont="1" applyFill="1" applyBorder="1"/>
    <xf numFmtId="0" fontId="17" fillId="5" borderId="0" xfId="2" applyFont="1" applyFill="1" applyBorder="1" applyAlignment="1">
      <alignment horizontal="left" vertical="top" wrapText="1"/>
    </xf>
    <xf numFmtId="0" fontId="16" fillId="5" borderId="0" xfId="2" applyFont="1" applyFill="1" applyBorder="1"/>
    <xf numFmtId="0" fontId="17" fillId="5" borderId="4" xfId="2" applyFont="1" applyFill="1" applyBorder="1" applyAlignment="1">
      <alignment horizontal="left" vertical="top" wrapText="1"/>
    </xf>
    <xf numFmtId="0" fontId="16" fillId="5" borderId="5" xfId="2" applyFont="1" applyFill="1" applyBorder="1"/>
    <xf numFmtId="0" fontId="18" fillId="5" borderId="1" xfId="2" applyFont="1" applyFill="1" applyBorder="1" applyAlignment="1">
      <alignment horizontal="left" vertical="top" wrapText="1"/>
    </xf>
    <xf numFmtId="0" fontId="16" fillId="5" borderId="1" xfId="2" applyFont="1" applyFill="1" applyBorder="1"/>
    <xf numFmtId="0" fontId="18" fillId="5" borderId="6" xfId="2" applyFont="1" applyFill="1" applyBorder="1" applyAlignment="1">
      <alignment horizontal="left" vertical="top" wrapText="1"/>
    </xf>
    <xf numFmtId="0" fontId="17" fillId="5" borderId="1" xfId="2" applyFont="1" applyFill="1" applyBorder="1" applyAlignment="1">
      <alignment horizontal="left" vertical="top" wrapText="1"/>
    </xf>
    <xf numFmtId="0" fontId="17" fillId="5" borderId="6" xfId="2" applyFont="1" applyFill="1" applyBorder="1" applyAlignment="1">
      <alignment horizontal="left" vertical="top" wrapText="1"/>
    </xf>
    <xf numFmtId="0" fontId="9" fillId="0" borderId="1" xfId="0" applyFont="1" applyBorder="1" applyAlignment="1">
      <alignment horizontal="center" vertical="center"/>
    </xf>
    <xf numFmtId="0" fontId="9" fillId="6" borderId="2"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10" fillId="0" borderId="1" xfId="0" applyFont="1" applyBorder="1" applyAlignment="1">
      <alignment horizontal="center"/>
    </xf>
    <xf numFmtId="0" fontId="9" fillId="0" borderId="1" xfId="0" applyFont="1" applyBorder="1" applyAlignment="1">
      <alignment horizontal="center"/>
    </xf>
    <xf numFmtId="0" fontId="9" fillId="0" borderId="1" xfId="0" applyFont="1" applyBorder="1" applyAlignment="1">
      <alignment horizontal="center" vertical="center"/>
    </xf>
    <xf numFmtId="0" fontId="0" fillId="0" borderId="15" xfId="0" applyBorder="1"/>
    <xf numFmtId="0" fontId="10" fillId="0" borderId="2" xfId="0" applyFont="1" applyBorder="1" applyAlignment="1">
      <alignment horizontal="center"/>
    </xf>
    <xf numFmtId="0" fontId="10" fillId="0" borderId="10" xfId="0" applyFont="1" applyBorder="1" applyAlignment="1">
      <alignment horizontal="center"/>
    </xf>
    <xf numFmtId="0" fontId="10" fillId="0" borderId="7" xfId="0" applyFont="1" applyBorder="1" applyAlignment="1">
      <alignment horizontal="center"/>
    </xf>
    <xf numFmtId="0" fontId="9" fillId="0" borderId="10" xfId="0" applyFont="1" applyBorder="1" applyAlignment="1">
      <alignment horizontal="left" vertical="top"/>
    </xf>
    <xf numFmtId="0" fontId="9" fillId="0" borderId="7" xfId="0" applyFont="1" applyBorder="1" applyAlignment="1">
      <alignment horizontal="left" vertical="top"/>
    </xf>
    <xf numFmtId="0" fontId="9" fillId="7" borderId="10" xfId="0" applyFont="1" applyFill="1" applyBorder="1" applyAlignment="1">
      <alignment horizontal="left" vertical="center"/>
    </xf>
    <xf numFmtId="0" fontId="9" fillId="7" borderId="7" xfId="0" applyFont="1" applyFill="1" applyBorder="1" applyAlignment="1">
      <alignment horizontal="left" vertical="center"/>
    </xf>
    <xf numFmtId="0" fontId="9" fillId="2" borderId="10" xfId="0" applyFont="1" applyFill="1" applyBorder="1" applyAlignment="1">
      <alignment horizontal="left" vertical="center"/>
    </xf>
    <xf numFmtId="0" fontId="9" fillId="2" borderId="7" xfId="0" applyFont="1" applyFill="1" applyBorder="1" applyAlignment="1">
      <alignment horizontal="left" vertical="center"/>
    </xf>
    <xf numFmtId="0" fontId="9" fillId="4" borderId="10" xfId="0" applyFont="1" applyFill="1" applyBorder="1" applyAlignment="1">
      <alignment horizontal="left" vertical="center"/>
    </xf>
    <xf numFmtId="0" fontId="9" fillId="4" borderId="7" xfId="0" applyFont="1" applyFill="1" applyBorder="1" applyAlignment="1">
      <alignment horizontal="left" vertical="center"/>
    </xf>
    <xf numFmtId="0" fontId="10" fillId="0" borderId="1" xfId="0" applyFont="1" applyBorder="1" applyAlignment="1">
      <alignment horizontal="center"/>
    </xf>
    <xf numFmtId="0" fontId="9" fillId="0" borderId="1" xfId="0" applyFont="1" applyBorder="1" applyAlignment="1">
      <alignment horizontal="center"/>
    </xf>
    <xf numFmtId="0" fontId="9" fillId="0" borderId="1" xfId="0" applyFont="1" applyBorder="1" applyAlignment="1">
      <alignment horizontal="center" vertical="center"/>
    </xf>
    <xf numFmtId="0" fontId="0" fillId="3" borderId="0" xfId="0" applyFill="1"/>
    <xf numFmtId="0" fontId="21" fillId="10" borderId="1" xfId="0" applyFont="1" applyFill="1" applyBorder="1" applyAlignment="1">
      <alignment horizontal="center" vertical="center"/>
    </xf>
    <xf numFmtId="0" fontId="25" fillId="0" borderId="1" xfId="0" applyFont="1" applyBorder="1" applyAlignment="1">
      <alignment horizontal="center" vertical="center" textRotation="90" wrapText="1"/>
    </xf>
    <xf numFmtId="0" fontId="21" fillId="10" borderId="7" xfId="0" applyFont="1" applyFill="1" applyBorder="1" applyAlignment="1">
      <alignment horizontal="center" vertical="center"/>
    </xf>
    <xf numFmtId="0" fontId="21" fillId="10" borderId="9" xfId="0" applyFont="1" applyFill="1" applyBorder="1" applyAlignment="1">
      <alignment horizontal="center" vertical="center"/>
    </xf>
    <xf numFmtId="0" fontId="21" fillId="6" borderId="7" xfId="0" applyFont="1" applyFill="1" applyBorder="1" applyAlignment="1">
      <alignment horizontal="center" vertical="center"/>
    </xf>
    <xf numFmtId="0" fontId="21" fillId="6" borderId="1" xfId="0" applyFont="1" applyFill="1" applyBorder="1" applyAlignment="1">
      <alignment horizontal="center" vertical="center"/>
    </xf>
    <xf numFmtId="0" fontId="21" fillId="6" borderId="9" xfId="0" applyFont="1" applyFill="1" applyBorder="1" applyAlignment="1">
      <alignment horizontal="center" vertical="center"/>
    </xf>
    <xf numFmtId="0" fontId="0" fillId="0" borderId="16" xfId="0" applyBorder="1"/>
    <xf numFmtId="0" fontId="21" fillId="10" borderId="2" xfId="0" applyFont="1" applyFill="1" applyBorder="1" applyAlignment="1">
      <alignment horizontal="center" vertical="center"/>
    </xf>
    <xf numFmtId="0" fontId="19" fillId="7" borderId="7" xfId="2" applyFont="1" applyFill="1" applyBorder="1"/>
    <xf numFmtId="0" fontId="2" fillId="8" borderId="2" xfId="2" applyFont="1" applyFill="1" applyBorder="1" applyAlignment="1">
      <alignment horizontal="left" vertical="top" wrapText="1"/>
    </xf>
    <xf numFmtId="0" fontId="0" fillId="8" borderId="1" xfId="0" applyFill="1" applyBorder="1"/>
    <xf numFmtId="0" fontId="2" fillId="9" borderId="2" xfId="2" applyFont="1" applyFill="1" applyBorder="1" applyAlignment="1">
      <alignment horizontal="left" vertical="top" wrapText="1"/>
    </xf>
    <xf numFmtId="0" fontId="0" fillId="9" borderId="1" xfId="0" applyFill="1" applyBorder="1"/>
    <xf numFmtId="0" fontId="2" fillId="5" borderId="2" xfId="2" applyFont="1" applyFill="1" applyBorder="1" applyAlignment="1">
      <alignment horizontal="left" vertical="top" wrapText="1"/>
    </xf>
    <xf numFmtId="0" fontId="20" fillId="5" borderId="2" xfId="2" applyFont="1" applyFill="1" applyBorder="1" applyAlignment="1">
      <alignment horizontal="left" vertical="top" wrapText="1"/>
    </xf>
    <xf numFmtId="0" fontId="0" fillId="5" borderId="1" xfId="0" applyFill="1" applyBorder="1"/>
    <xf numFmtId="0" fontId="26" fillId="0" borderId="1" xfId="0" applyFont="1" applyBorder="1" applyAlignment="1">
      <alignment vertical="center" wrapText="1"/>
    </xf>
    <xf numFmtId="0" fontId="19" fillId="7" borderId="1" xfId="2" applyFont="1" applyFill="1" applyBorder="1" applyAlignment="1">
      <alignment horizontal="left" vertical="top" wrapText="1"/>
    </xf>
    <xf numFmtId="0" fontId="19" fillId="7" borderId="0" xfId="2" applyFont="1" applyFill="1" applyBorder="1" applyAlignment="1">
      <alignment horizontal="left" vertical="top" wrapText="1"/>
    </xf>
    <xf numFmtId="0" fontId="1" fillId="7" borderId="1" xfId="2" applyFont="1" applyFill="1" applyBorder="1" applyAlignment="1">
      <alignment horizontal="left" vertical="top" wrapText="1"/>
    </xf>
    <xf numFmtId="0" fontId="6" fillId="3" borderId="0" xfId="2" applyFont="1" applyFill="1" applyBorder="1" applyAlignment="1">
      <alignment horizontal="left" vertical="top" wrapText="1"/>
    </xf>
    <xf numFmtId="0" fontId="10" fillId="0" borderId="1" xfId="0" applyFont="1" applyBorder="1" applyAlignment="1">
      <alignment vertical="center" wrapText="1"/>
    </xf>
    <xf numFmtId="0" fontId="19" fillId="8" borderId="0" xfId="2" applyFont="1" applyFill="1" applyBorder="1" applyAlignment="1">
      <alignment horizontal="left" vertical="top" wrapText="1"/>
    </xf>
    <xf numFmtId="0" fontId="0" fillId="8" borderId="0" xfId="0" applyFont="1" applyFill="1"/>
    <xf numFmtId="0" fontId="19" fillId="2" borderId="1" xfId="2" applyFont="1" applyFill="1" applyBorder="1" applyAlignment="1">
      <alignment horizontal="left" vertical="top" wrapText="1"/>
    </xf>
    <xf numFmtId="0" fontId="6" fillId="3" borderId="0" xfId="2" applyFont="1" applyFill="1" applyBorder="1"/>
    <xf numFmtId="0" fontId="19" fillId="9" borderId="1" xfId="2" applyFont="1" applyFill="1" applyBorder="1" applyAlignment="1">
      <alignment horizontal="left" vertical="top" wrapText="1"/>
    </xf>
    <xf numFmtId="0" fontId="19" fillId="9" borderId="0" xfId="2" applyFont="1" applyFill="1" applyBorder="1" applyAlignment="1">
      <alignment horizontal="left" vertical="top" wrapText="1"/>
    </xf>
    <xf numFmtId="0" fontId="22" fillId="9" borderId="1" xfId="2" applyFont="1" applyFill="1" applyBorder="1" applyAlignment="1">
      <alignment horizontal="left" vertical="top" wrapText="1"/>
    </xf>
    <xf numFmtId="0" fontId="22" fillId="9" borderId="0" xfId="2" applyFont="1" applyFill="1" applyBorder="1" applyAlignment="1">
      <alignment horizontal="left" vertical="top" wrapText="1"/>
    </xf>
    <xf numFmtId="0" fontId="19" fillId="5" borderId="1" xfId="2" applyFont="1" applyFill="1" applyBorder="1" applyAlignment="1">
      <alignment horizontal="left" vertical="top" wrapText="1"/>
    </xf>
    <xf numFmtId="0" fontId="19" fillId="5" borderId="0" xfId="2" applyFont="1" applyFill="1" applyBorder="1" applyAlignment="1">
      <alignment horizontal="left" vertical="top" wrapText="1"/>
    </xf>
    <xf numFmtId="0" fontId="1" fillId="5" borderId="1" xfId="2" applyFont="1" applyFill="1" applyBorder="1" applyAlignment="1">
      <alignment horizontal="left" vertical="top" wrapText="1"/>
    </xf>
    <xf numFmtId="0" fontId="10" fillId="0" borderId="1" xfId="0" applyFont="1" applyBorder="1" applyAlignment="1" applyProtection="1">
      <alignment horizontal="left" vertical="top" wrapText="1"/>
      <protection locked="0"/>
    </xf>
    <xf numFmtId="0" fontId="14" fillId="0" borderId="0" xfId="0" applyFont="1" applyAlignment="1" applyProtection="1">
      <protection locked="0"/>
    </xf>
    <xf numFmtId="0" fontId="15" fillId="0" borderId="0" xfId="0" applyFont="1" applyAlignment="1" applyProtection="1">
      <alignment horizontal="left" vertical="top"/>
      <protection locked="0"/>
    </xf>
    <xf numFmtId="0" fontId="27" fillId="0" borderId="0" xfId="0" applyFont="1" applyAlignment="1"/>
    <xf numFmtId="0" fontId="10" fillId="0" borderId="0" xfId="1" applyFont="1" applyBorder="1" applyAlignment="1">
      <alignment horizontal="center" vertical="top"/>
    </xf>
    <xf numFmtId="0" fontId="10" fillId="0" borderId="0" xfId="0" applyFont="1" applyBorder="1" applyAlignment="1" applyProtection="1">
      <alignment horizontal="left" vertical="top" wrapText="1"/>
      <protection locked="0"/>
    </xf>
    <xf numFmtId="0" fontId="9" fillId="6" borderId="2"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0" borderId="10" xfId="0" applyFont="1" applyBorder="1" applyAlignment="1">
      <alignment horizontal="left" vertical="top"/>
    </xf>
    <xf numFmtId="0" fontId="9" fillId="0" borderId="7" xfId="0" applyFont="1" applyBorder="1" applyAlignment="1">
      <alignment horizontal="left" vertical="top"/>
    </xf>
    <xf numFmtId="0" fontId="9" fillId="0" borderId="1" xfId="0" applyFont="1" applyBorder="1" applyAlignment="1">
      <alignment horizontal="center"/>
    </xf>
    <xf numFmtId="0" fontId="10" fillId="0" borderId="1" xfId="0" applyFont="1" applyBorder="1" applyAlignment="1">
      <alignment horizontal="center"/>
    </xf>
    <xf numFmtId="0" fontId="9" fillId="3" borderId="7" xfId="0" applyFont="1" applyFill="1" applyBorder="1" applyAlignment="1">
      <alignment horizontal="center" vertical="center" wrapText="1"/>
    </xf>
    <xf numFmtId="0" fontId="9" fillId="0" borderId="0" xfId="1" applyFont="1" applyAlignment="1">
      <alignment horizontal="center" vertical="center" wrapText="1"/>
    </xf>
    <xf numFmtId="0" fontId="10" fillId="0" borderId="1" xfId="0" applyFont="1" applyBorder="1" applyAlignment="1">
      <alignment horizontal="center"/>
    </xf>
    <xf numFmtId="0" fontId="21" fillId="0" borderId="0" xfId="0" applyFont="1" applyAlignment="1">
      <alignment vertical="center" wrapText="1"/>
    </xf>
    <xf numFmtId="0" fontId="21" fillId="0" borderId="0" xfId="0" applyFont="1" applyAlignment="1" applyProtection="1">
      <alignment vertical="center" wrapText="1"/>
      <protection locked="0"/>
    </xf>
    <xf numFmtId="0" fontId="9" fillId="11" borderId="1" xfId="0" applyFont="1" applyFill="1" applyBorder="1"/>
    <xf numFmtId="0" fontId="9" fillId="11" borderId="17" xfId="0" applyFont="1" applyFill="1" applyBorder="1"/>
    <xf numFmtId="0" fontId="9" fillId="12" borderId="1" xfId="0" applyFont="1" applyFill="1" applyBorder="1"/>
    <xf numFmtId="0" fontId="0" fillId="7" borderId="7" xfId="0" applyFill="1" applyBorder="1"/>
    <xf numFmtId="0" fontId="0" fillId="0" borderId="7" xfId="0" applyBorder="1"/>
    <xf numFmtId="0" fontId="0" fillId="0" borderId="8" xfId="0" applyBorder="1"/>
    <xf numFmtId="0" fontId="11" fillId="12" borderId="1" xfId="0" applyFont="1" applyFill="1" applyBorder="1" applyProtection="1">
      <protection locked="0"/>
    </xf>
    <xf numFmtId="0" fontId="9" fillId="6" borderId="18" xfId="0" applyFont="1" applyFill="1" applyBorder="1" applyAlignment="1">
      <alignment horizontal="center" vertical="center" wrapText="1"/>
    </xf>
    <xf numFmtId="0" fontId="9" fillId="0" borderId="0" xfId="0" applyFont="1" applyAlignment="1">
      <alignment vertical="center" wrapText="1"/>
    </xf>
    <xf numFmtId="0" fontId="10" fillId="11" borderId="1" xfId="0" applyFont="1" applyFill="1" applyBorder="1" applyAlignment="1">
      <alignment vertical="top" wrapText="1"/>
    </xf>
    <xf numFmtId="164" fontId="21" fillId="10" borderId="7" xfId="0" applyNumberFormat="1" applyFont="1" applyFill="1" applyBorder="1" applyAlignment="1">
      <alignment horizontal="center" vertical="center"/>
    </xf>
    <xf numFmtId="164" fontId="21" fillId="10" borderId="1" xfId="0" applyNumberFormat="1" applyFont="1" applyFill="1" applyBorder="1" applyAlignment="1">
      <alignment horizontal="center" vertical="center"/>
    </xf>
    <xf numFmtId="164" fontId="21" fillId="10" borderId="9" xfId="0" applyNumberFormat="1" applyFont="1" applyFill="1" applyBorder="1" applyAlignment="1">
      <alignment horizontal="center" vertical="center"/>
    </xf>
    <xf numFmtId="0" fontId="10" fillId="0" borderId="2" xfId="0" applyFont="1" applyBorder="1" applyAlignment="1"/>
    <xf numFmtId="0" fontId="10" fillId="0" borderId="10" xfId="0" applyFont="1" applyBorder="1" applyAlignment="1"/>
    <xf numFmtId="0" fontId="10" fillId="0" borderId="7" xfId="0" applyFont="1" applyBorder="1" applyAlignment="1"/>
    <xf numFmtId="0" fontId="10" fillId="0" borderId="19" xfId="0" applyFont="1" applyBorder="1" applyAlignment="1">
      <alignment horizontal="center"/>
    </xf>
    <xf numFmtId="0" fontId="0" fillId="0" borderId="20" xfId="0" applyBorder="1"/>
    <xf numFmtId="0" fontId="10" fillId="12" borderId="1" xfId="0" applyFont="1" applyFill="1" applyBorder="1"/>
    <xf numFmtId="0" fontId="11" fillId="12" borderId="1" xfId="0" applyFont="1" applyFill="1" applyBorder="1"/>
    <xf numFmtId="0" fontId="9" fillId="0" borderId="1" xfId="0" applyFont="1" applyBorder="1" applyAlignment="1"/>
    <xf numFmtId="0" fontId="9" fillId="6" borderId="21" xfId="0" applyFont="1" applyFill="1" applyBorder="1" applyAlignment="1">
      <alignment horizontal="center" vertical="center" wrapText="1"/>
    </xf>
    <xf numFmtId="164" fontId="21" fillId="10" borderId="2" xfId="0" applyNumberFormat="1" applyFont="1" applyFill="1" applyBorder="1" applyAlignment="1">
      <alignment horizontal="center" vertical="center"/>
    </xf>
    <xf numFmtId="0" fontId="9" fillId="7" borderId="1" xfId="1" applyFont="1" applyFill="1" applyBorder="1" applyAlignment="1">
      <alignment horizontal="center"/>
    </xf>
    <xf numFmtId="0" fontId="9" fillId="2" borderId="1" xfId="1" applyFont="1" applyFill="1" applyBorder="1" applyAlignment="1">
      <alignment horizontal="center"/>
    </xf>
    <xf numFmtId="0" fontId="4" fillId="0" borderId="1" xfId="0" applyFont="1" applyBorder="1" applyAlignment="1">
      <alignment horizontal="center" vertical="center"/>
    </xf>
    <xf numFmtId="0" fontId="4" fillId="0" borderId="1" xfId="0" applyFont="1" applyBorder="1"/>
    <xf numFmtId="164" fontId="4" fillId="0" borderId="1" xfId="0" applyNumberFormat="1" applyFont="1" applyBorder="1" applyAlignment="1">
      <alignment horizontal="center"/>
    </xf>
    <xf numFmtId="0" fontId="4" fillId="0" borderId="1" xfId="0" applyFont="1" applyBorder="1" applyAlignment="1"/>
    <xf numFmtId="1" fontId="21" fillId="0" borderId="1" xfId="1" applyNumberFormat="1" applyFont="1" applyBorder="1" applyAlignment="1">
      <alignment horizontal="center" vertical="top"/>
    </xf>
    <xf numFmtId="0" fontId="10" fillId="0" borderId="1" xfId="1" applyFont="1" applyBorder="1" applyAlignment="1" applyProtection="1">
      <alignment horizontal="center" vertical="top"/>
    </xf>
    <xf numFmtId="0" fontId="10" fillId="0" borderId="1" xfId="0" applyFont="1" applyBorder="1" applyAlignment="1" applyProtection="1">
      <alignment horizontal="left" vertical="top" wrapText="1"/>
    </xf>
    <xf numFmtId="1" fontId="21" fillId="0" borderId="1" xfId="0" applyNumberFormat="1" applyFont="1" applyBorder="1" applyAlignment="1" applyProtection="1">
      <alignment horizontal="center" vertical="top" wrapText="1"/>
    </xf>
    <xf numFmtId="1" fontId="21" fillId="0" borderId="1" xfId="1" applyNumberFormat="1" applyFont="1" applyBorder="1" applyAlignment="1" applyProtection="1">
      <alignment horizontal="center" vertical="top"/>
    </xf>
    <xf numFmtId="1" fontId="21" fillId="3" borderId="1" xfId="1" applyNumberFormat="1" applyFont="1" applyFill="1" applyBorder="1" applyAlignment="1" applyProtection="1">
      <alignment horizontal="center" vertical="top"/>
    </xf>
    <xf numFmtId="0" fontId="10" fillId="0" borderId="0" xfId="1" applyFont="1" applyBorder="1" applyAlignment="1" applyProtection="1">
      <alignment horizontal="center" vertical="top"/>
    </xf>
    <xf numFmtId="0" fontId="10" fillId="0" borderId="0" xfId="0" applyFont="1" applyBorder="1" applyAlignment="1" applyProtection="1">
      <alignment horizontal="left" vertical="top" wrapText="1"/>
    </xf>
    <xf numFmtId="0" fontId="0" fillId="0" borderId="0" xfId="0" applyProtection="1"/>
    <xf numFmtId="1" fontId="21" fillId="0" borderId="1" xfId="0" applyNumberFormat="1" applyFont="1" applyBorder="1" applyAlignment="1" applyProtection="1">
      <alignment horizontal="center" wrapText="1"/>
    </xf>
    <xf numFmtId="1" fontId="21" fillId="0" borderId="1" xfId="1" applyNumberFormat="1" applyFont="1" applyBorder="1" applyAlignment="1" applyProtection="1">
      <alignment horizontal="center"/>
    </xf>
    <xf numFmtId="0" fontId="21" fillId="0" borderId="1" xfId="0" applyFont="1" applyBorder="1" applyAlignment="1" applyProtection="1">
      <alignment horizontal="center" vertical="top"/>
    </xf>
    <xf numFmtId="0" fontId="0" fillId="0" borderId="0" xfId="0" applyBorder="1" applyProtection="1"/>
    <xf numFmtId="0" fontId="9" fillId="0" borderId="0" xfId="0" applyFont="1" applyBorder="1" applyAlignment="1"/>
    <xf numFmtId="0" fontId="28" fillId="0" borderId="0" xfId="0" applyFont="1" applyBorder="1" applyAlignment="1">
      <alignment horizontal="center" vertical="center" wrapText="1"/>
    </xf>
    <xf numFmtId="1" fontId="21" fillId="0" borderId="0" xfId="1" applyNumberFormat="1" applyFont="1" applyBorder="1" applyAlignment="1">
      <alignment horizontal="center" vertical="top"/>
    </xf>
    <xf numFmtId="1" fontId="21" fillId="3" borderId="0" xfId="1" applyNumberFormat="1" applyFont="1" applyFill="1" applyBorder="1" applyAlignment="1">
      <alignment horizontal="center" vertical="top"/>
    </xf>
    <xf numFmtId="0" fontId="9" fillId="0" borderId="0" xfId="0" applyFont="1" applyBorder="1" applyAlignment="1">
      <alignment horizontal="center" vertical="top"/>
    </xf>
    <xf numFmtId="0" fontId="9" fillId="0" borderId="0" xfId="0" applyFont="1" applyBorder="1" applyAlignment="1" applyProtection="1"/>
    <xf numFmtId="0" fontId="9" fillId="0" borderId="0" xfId="0" applyFont="1" applyBorder="1" applyAlignment="1" applyProtection="1">
      <alignment horizontal="left"/>
    </xf>
    <xf numFmtId="0" fontId="28" fillId="0" borderId="0" xfId="0" applyFont="1" applyBorder="1" applyAlignment="1" applyProtection="1">
      <alignment horizontal="center" vertical="center" wrapText="1"/>
    </xf>
    <xf numFmtId="1" fontId="21" fillId="0" borderId="0" xfId="1" applyNumberFormat="1" applyFont="1" applyBorder="1" applyAlignment="1" applyProtection="1">
      <alignment horizontal="center" vertical="top"/>
    </xf>
    <xf numFmtId="1" fontId="21" fillId="3" borderId="0" xfId="1" applyNumberFormat="1" applyFont="1" applyFill="1" applyBorder="1" applyAlignment="1" applyProtection="1">
      <alignment horizontal="center" vertical="top"/>
    </xf>
    <xf numFmtId="0" fontId="9" fillId="0" borderId="0" xfId="0" applyFont="1" applyBorder="1" applyAlignment="1" applyProtection="1">
      <alignment horizontal="center" vertical="top"/>
    </xf>
    <xf numFmtId="1" fontId="21" fillId="0" borderId="0" xfId="1" applyNumberFormat="1" applyFont="1" applyBorder="1" applyAlignment="1" applyProtection="1">
      <alignment horizontal="center"/>
    </xf>
    <xf numFmtId="1" fontId="21" fillId="3" borderId="0" xfId="1" applyNumberFormat="1" applyFont="1" applyFill="1" applyBorder="1" applyAlignment="1" applyProtection="1">
      <alignment horizontal="center"/>
    </xf>
    <xf numFmtId="0" fontId="9" fillId="0" borderId="0" xfId="0" applyFont="1" applyBorder="1" applyAlignment="1" applyProtection="1">
      <alignment horizontal="center"/>
    </xf>
    <xf numFmtId="0" fontId="10" fillId="11" borderId="1" xfId="1" applyFont="1" applyFill="1" applyBorder="1"/>
    <xf numFmtId="1" fontId="9" fillId="0" borderId="1" xfId="0" applyNumberFormat="1" applyFont="1" applyBorder="1" applyAlignment="1">
      <alignment horizontal="center" vertical="top" wrapText="1"/>
    </xf>
    <xf numFmtId="1" fontId="9" fillId="0" borderId="1" xfId="0" applyNumberFormat="1" applyFont="1" applyBorder="1" applyAlignment="1" applyProtection="1">
      <alignment horizontal="center" vertical="top" wrapText="1"/>
    </xf>
    <xf numFmtId="1" fontId="9" fillId="0" borderId="0" xfId="0" applyNumberFormat="1" applyFont="1" applyBorder="1" applyAlignment="1"/>
    <xf numFmtId="0" fontId="4" fillId="0" borderId="0" xfId="0" applyFont="1" applyBorder="1" applyAlignment="1"/>
    <xf numFmtId="1" fontId="9" fillId="0" borderId="1" xfId="0" applyNumberFormat="1" applyFont="1" applyBorder="1" applyAlignment="1">
      <alignment horizontal="center"/>
    </xf>
    <xf numFmtId="164" fontId="9" fillId="0" borderId="1" xfId="0" applyNumberFormat="1" applyFont="1" applyBorder="1" applyAlignment="1">
      <alignment horizontal="center"/>
    </xf>
    <xf numFmtId="164" fontId="4" fillId="13" borderId="1" xfId="0" applyNumberFormat="1" applyFont="1" applyFill="1" applyBorder="1" applyAlignment="1">
      <alignment horizontal="center"/>
    </xf>
    <xf numFmtId="164" fontId="4" fillId="14" borderId="1" xfId="0" applyNumberFormat="1" applyFont="1" applyFill="1" applyBorder="1" applyAlignment="1">
      <alignment horizontal="center"/>
    </xf>
    <xf numFmtId="0" fontId="4" fillId="14" borderId="1" xfId="0" applyFont="1" applyFill="1" applyBorder="1" applyAlignment="1"/>
    <xf numFmtId="0" fontId="10" fillId="12" borderId="1" xfId="0" applyFont="1" applyFill="1" applyBorder="1" applyAlignment="1">
      <alignment vertical="top" wrapText="1"/>
    </xf>
    <xf numFmtId="0" fontId="10" fillId="12" borderId="1" xfId="1" applyFont="1" applyFill="1" applyBorder="1"/>
    <xf numFmtId="0" fontId="4" fillId="0" borderId="0" xfId="0" applyFont="1" applyBorder="1"/>
    <xf numFmtId="0" fontId="4" fillId="0" borderId="0" xfId="0" applyFont="1" applyBorder="1" applyAlignment="1">
      <alignment horizontal="center" vertical="center"/>
    </xf>
    <xf numFmtId="164" fontId="4" fillId="0" borderId="0" xfId="0" applyNumberFormat="1" applyFont="1" applyBorder="1" applyAlignment="1">
      <alignment horizontal="center"/>
    </xf>
    <xf numFmtId="0" fontId="4" fillId="14" borderId="1" xfId="0" applyFont="1" applyFill="1" applyBorder="1" applyAlignment="1">
      <alignment horizontal="center" vertical="center"/>
    </xf>
    <xf numFmtId="164" fontId="9" fillId="14" borderId="1" xfId="0" applyNumberFormat="1" applyFont="1" applyFill="1" applyBorder="1" applyAlignment="1">
      <alignment horizontal="center"/>
    </xf>
    <xf numFmtId="0" fontId="4" fillId="13" borderId="1" xfId="0" applyFont="1" applyFill="1" applyBorder="1" applyAlignment="1">
      <alignment horizontal="center" vertical="center"/>
    </xf>
    <xf numFmtId="164" fontId="9" fillId="13" borderId="1" xfId="0" applyNumberFormat="1" applyFont="1" applyFill="1" applyBorder="1" applyAlignment="1">
      <alignment horizontal="center"/>
    </xf>
    <xf numFmtId="0" fontId="4" fillId="13" borderId="1" xfId="0" applyFont="1" applyFill="1" applyBorder="1" applyAlignment="1">
      <alignment horizontal="center"/>
    </xf>
    <xf numFmtId="164" fontId="4" fillId="14" borderId="1" xfId="0" applyNumberFormat="1" applyFont="1" applyFill="1" applyBorder="1" applyAlignment="1">
      <alignment horizontal="center" vertical="center"/>
    </xf>
    <xf numFmtId="0" fontId="0" fillId="13" borderId="1" xfId="0" applyFill="1" applyBorder="1" applyProtection="1">
      <protection locked="0"/>
    </xf>
    <xf numFmtId="0" fontId="29" fillId="0" borderId="0" xfId="0" applyFont="1" applyAlignment="1"/>
    <xf numFmtId="0" fontId="0" fillId="0" borderId="19" xfId="0" applyBorder="1" applyAlignment="1">
      <alignment horizontal="center"/>
    </xf>
    <xf numFmtId="0" fontId="10" fillId="0" borderId="1" xfId="0" applyFont="1" applyBorder="1" applyAlignment="1"/>
    <xf numFmtId="0" fontId="1" fillId="0" borderId="1" xfId="0" applyFont="1" applyBorder="1" applyAlignment="1"/>
    <xf numFmtId="0" fontId="10" fillId="14" borderId="1" xfId="0" applyFont="1" applyFill="1" applyBorder="1" applyAlignment="1">
      <alignment horizontal="center"/>
    </xf>
    <xf numFmtId="0" fontId="4" fillId="0" borderId="0" xfId="0" applyFont="1" applyBorder="1" applyAlignment="1">
      <alignment vertical="center"/>
    </xf>
    <xf numFmtId="1" fontId="9" fillId="14" borderId="1" xfId="0" applyNumberFormat="1" applyFont="1" applyFill="1" applyBorder="1" applyAlignment="1">
      <alignment horizontal="center"/>
    </xf>
    <xf numFmtId="0" fontId="9" fillId="14" borderId="1" xfId="0" applyFont="1" applyFill="1" applyBorder="1" applyAlignment="1">
      <alignment horizontal="center"/>
    </xf>
    <xf numFmtId="1" fontId="9" fillId="13" borderId="1" xfId="0" applyNumberFormat="1" applyFont="1" applyFill="1" applyBorder="1" applyAlignment="1">
      <alignment horizontal="center"/>
    </xf>
    <xf numFmtId="0" fontId="9" fillId="13" borderId="1" xfId="0" applyFont="1" applyFill="1" applyBorder="1" applyAlignment="1">
      <alignment horizontal="center"/>
    </xf>
    <xf numFmtId="0" fontId="4" fillId="3" borderId="1" xfId="0" applyNumberFormat="1" applyFont="1" applyFill="1" applyBorder="1" applyAlignment="1" applyProtection="1">
      <alignment horizontal="center" vertical="center"/>
    </xf>
    <xf numFmtId="0" fontId="21" fillId="0" borderId="1" xfId="0" applyFont="1" applyBorder="1" applyAlignment="1" applyProtection="1">
      <alignment horizontal="center"/>
    </xf>
    <xf numFmtId="0" fontId="21" fillId="0" borderId="2" xfId="0" applyFont="1" applyBorder="1" applyAlignment="1" applyProtection="1">
      <alignment horizontal="center"/>
    </xf>
    <xf numFmtId="0" fontId="21" fillId="3" borderId="1" xfId="0" applyFont="1" applyFill="1" applyBorder="1" applyAlignment="1">
      <alignment horizontal="center" vertical="center" wrapText="1"/>
    </xf>
    <xf numFmtId="0" fontId="2" fillId="3" borderId="0" xfId="2" applyFont="1" applyFill="1" applyBorder="1" applyAlignment="1">
      <alignment horizontal="left" vertical="top" wrapText="1"/>
    </xf>
    <xf numFmtId="0" fontId="2" fillId="3" borderId="4" xfId="2" applyFont="1" applyFill="1" applyBorder="1" applyAlignment="1">
      <alignment horizontal="left" vertical="top" wrapText="1"/>
    </xf>
    <xf numFmtId="0" fontId="2" fillId="8" borderId="0" xfId="2" applyFont="1" applyFill="1" applyBorder="1" applyAlignment="1">
      <alignment horizontal="left" vertical="top" wrapText="1"/>
    </xf>
    <xf numFmtId="0" fontId="2" fillId="8" borderId="4" xfId="2" applyFont="1" applyFill="1" applyBorder="1" applyAlignment="1">
      <alignment horizontal="left" vertical="top" wrapText="1"/>
    </xf>
    <xf numFmtId="0" fontId="2" fillId="9" borderId="0" xfId="2" applyFont="1" applyFill="1" applyBorder="1" applyAlignment="1">
      <alignment horizontal="left" vertical="top" wrapText="1"/>
    </xf>
    <xf numFmtId="0" fontId="2" fillId="9" borderId="4" xfId="2" applyFont="1" applyFill="1" applyBorder="1" applyAlignment="1">
      <alignment horizontal="left" vertical="top" wrapText="1"/>
    </xf>
    <xf numFmtId="0" fontId="11" fillId="3" borderId="0" xfId="2" applyFont="1" applyFill="1" applyBorder="1" applyAlignment="1">
      <alignment horizontal="left" vertical="top" wrapText="1"/>
    </xf>
    <xf numFmtId="0" fontId="11" fillId="3" borderId="4" xfId="2" applyFont="1" applyFill="1" applyBorder="1" applyAlignment="1">
      <alignment horizontal="left" vertical="top" wrapText="1"/>
    </xf>
    <xf numFmtId="0" fontId="2" fillId="5" borderId="0" xfId="2" applyFont="1" applyFill="1" applyBorder="1" applyAlignment="1">
      <alignment horizontal="left" vertical="top" wrapText="1"/>
    </xf>
    <xf numFmtId="0" fontId="2" fillId="5" borderId="4" xfId="2" applyFont="1" applyFill="1" applyBorder="1" applyAlignment="1">
      <alignment horizontal="left" vertical="top" wrapText="1"/>
    </xf>
    <xf numFmtId="0" fontId="18" fillId="0" borderId="0" xfId="0" applyFont="1" applyBorder="1" applyAlignment="1">
      <alignment horizontal="left" vertical="top" wrapText="1"/>
    </xf>
    <xf numFmtId="0" fontId="18" fillId="0" borderId="4" xfId="0" applyFont="1" applyBorder="1" applyAlignment="1">
      <alignment horizontal="left" vertical="top" wrapText="1"/>
    </xf>
    <xf numFmtId="0" fontId="2" fillId="7" borderId="12" xfId="2" applyFont="1" applyFill="1" applyBorder="1"/>
    <xf numFmtId="0" fontId="2" fillId="7" borderId="13" xfId="2" applyFont="1" applyFill="1" applyBorder="1"/>
    <xf numFmtId="0" fontId="2" fillId="7" borderId="5" xfId="2" applyFont="1" applyFill="1" applyBorder="1"/>
    <xf numFmtId="0" fontId="2" fillId="7" borderId="1" xfId="2" applyFont="1" applyFill="1" applyBorder="1"/>
    <xf numFmtId="0" fontId="2" fillId="3" borderId="3" xfId="2" applyFont="1" applyFill="1" applyBorder="1"/>
    <xf numFmtId="0" fontId="2" fillId="3" borderId="0" xfId="2" applyFont="1" applyFill="1" applyBorder="1"/>
    <xf numFmtId="0" fontId="2" fillId="8" borderId="5" xfId="2" applyFont="1" applyFill="1" applyBorder="1"/>
    <xf numFmtId="0" fontId="2" fillId="8" borderId="1" xfId="2" applyFont="1" applyFill="1" applyBorder="1"/>
    <xf numFmtId="0" fontId="2" fillId="8" borderId="3" xfId="2" applyFont="1" applyFill="1" applyBorder="1"/>
    <xf numFmtId="0" fontId="2" fillId="8" borderId="0" xfId="2" applyFont="1" applyFill="1" applyBorder="1"/>
    <xf numFmtId="0" fontId="2" fillId="3" borderId="4" xfId="2" applyFont="1" applyFill="1" applyBorder="1"/>
    <xf numFmtId="0" fontId="2" fillId="2" borderId="5" xfId="2" applyFont="1" applyFill="1" applyBorder="1"/>
    <xf numFmtId="0" fontId="2" fillId="2" borderId="1" xfId="2" applyFont="1" applyFill="1" applyBorder="1"/>
    <xf numFmtId="0" fontId="2" fillId="9" borderId="5" xfId="2" applyFont="1" applyFill="1" applyBorder="1"/>
    <xf numFmtId="0" fontId="2" fillId="9" borderId="1" xfId="2" applyFont="1" applyFill="1" applyBorder="1"/>
    <xf numFmtId="0" fontId="2" fillId="9" borderId="3" xfId="2" applyFont="1" applyFill="1" applyBorder="1"/>
    <xf numFmtId="0" fontId="2" fillId="9" borderId="0" xfId="2" applyFont="1" applyFill="1" applyBorder="1"/>
    <xf numFmtId="0" fontId="24" fillId="9" borderId="5" xfId="2" applyFont="1" applyFill="1" applyBorder="1"/>
    <xf numFmtId="0" fontId="24" fillId="9" borderId="1" xfId="2" applyFont="1" applyFill="1" applyBorder="1"/>
    <xf numFmtId="0" fontId="11" fillId="3" borderId="3" xfId="2" applyFont="1" applyFill="1" applyBorder="1"/>
    <xf numFmtId="0" fontId="11" fillId="3" borderId="0" xfId="2" applyFont="1" applyFill="1" applyBorder="1"/>
    <xf numFmtId="0" fontId="2" fillId="5" borderId="5" xfId="2" applyFont="1" applyFill="1" applyBorder="1"/>
    <xf numFmtId="0" fontId="2" fillId="5" borderId="1" xfId="2" applyFont="1" applyFill="1" applyBorder="1"/>
    <xf numFmtId="0" fontId="2" fillId="5" borderId="3" xfId="2" applyFont="1" applyFill="1" applyBorder="1"/>
    <xf numFmtId="0" fontId="2" fillId="5" borderId="0" xfId="2" applyFont="1" applyFill="1" applyBorder="1"/>
    <xf numFmtId="0" fontId="18" fillId="3" borderId="5" xfId="2" applyFont="1" applyFill="1" applyBorder="1"/>
    <xf numFmtId="0" fontId="18" fillId="3" borderId="1" xfId="2" applyFont="1" applyFill="1" applyBorder="1"/>
    <xf numFmtId="0" fontId="11" fillId="3" borderId="0" xfId="2" applyFont="1" applyFill="1"/>
    <xf numFmtId="0" fontId="18" fillId="0" borderId="3" xfId="0" applyFont="1" applyBorder="1"/>
    <xf numFmtId="0" fontId="18" fillId="0" borderId="0" xfId="0" applyFont="1" applyBorder="1"/>
    <xf numFmtId="0" fontId="11" fillId="3" borderId="4" xfId="2" applyFont="1" applyFill="1" applyBorder="1"/>
    <xf numFmtId="0" fontId="11" fillId="8" borderId="1" xfId="0" applyFont="1" applyFill="1" applyBorder="1" applyAlignment="1">
      <alignment vertical="center" wrapText="1"/>
    </xf>
    <xf numFmtId="0" fontId="11" fillId="2" borderId="1" xfId="0" applyFont="1" applyFill="1" applyBorder="1" applyAlignment="1">
      <alignment vertical="center" wrapText="1"/>
    </xf>
    <xf numFmtId="0" fontId="11" fillId="9" borderId="1" xfId="0" applyFont="1" applyFill="1" applyBorder="1" applyAlignment="1">
      <alignment vertical="center" wrapText="1"/>
    </xf>
    <xf numFmtId="0" fontId="11" fillId="5" borderId="1" xfId="0" applyFont="1" applyFill="1" applyBorder="1" applyAlignment="1">
      <alignment vertical="center" wrapText="1"/>
    </xf>
    <xf numFmtId="0" fontId="30" fillId="7" borderId="1" xfId="0" applyFont="1" applyFill="1" applyBorder="1" applyAlignment="1">
      <alignment vertical="center" wrapText="1"/>
    </xf>
    <xf numFmtId="0" fontId="1" fillId="0" borderId="1" xfId="0" applyNumberFormat="1" applyFont="1" applyFill="1" applyBorder="1" applyAlignment="1" applyProtection="1">
      <alignment horizontal="left" vertical="top" wrapText="1"/>
    </xf>
    <xf numFmtId="0" fontId="1" fillId="3" borderId="1" xfId="0" applyNumberFormat="1" applyFont="1" applyFill="1" applyBorder="1" applyAlignment="1" applyProtection="1">
      <alignment horizontal="left" vertical="top" wrapText="1"/>
    </xf>
    <xf numFmtId="0" fontId="9" fillId="3" borderId="1" xfId="0" applyNumberFormat="1" applyFont="1" applyFill="1" applyBorder="1" applyAlignment="1" applyProtection="1">
      <alignment horizontal="center" vertical="center"/>
    </xf>
    <xf numFmtId="0" fontId="10" fillId="0" borderId="1" xfId="0" applyNumberFormat="1" applyFont="1" applyFill="1" applyBorder="1" applyAlignment="1" applyProtection="1">
      <alignment horizontal="left" vertical="top" wrapText="1"/>
    </xf>
    <xf numFmtId="0" fontId="15" fillId="0" borderId="0" xfId="0" applyFont="1" applyAlignment="1" applyProtection="1">
      <alignment horizontal="left" vertical="top"/>
    </xf>
    <xf numFmtId="0" fontId="14" fillId="0" borderId="0" xfId="0" applyFont="1" applyAlignment="1" applyProtection="1"/>
    <xf numFmtId="0" fontId="11" fillId="11" borderId="7" xfId="0" applyFont="1" applyFill="1" applyBorder="1" applyAlignment="1" applyProtection="1">
      <alignment horizontal="center" vertical="top" wrapText="1"/>
      <protection locked="0"/>
    </xf>
    <xf numFmtId="0" fontId="11" fillId="11" borderId="9" xfId="0" applyFont="1" applyFill="1" applyBorder="1" applyAlignment="1" applyProtection="1">
      <alignment horizontal="center" vertical="top" wrapText="1"/>
      <protection locked="0"/>
    </xf>
    <xf numFmtId="0" fontId="11" fillId="12" borderId="7" xfId="0" applyFont="1" applyFill="1" applyBorder="1" applyAlignment="1" applyProtection="1">
      <alignment horizontal="center" vertical="top" wrapText="1"/>
      <protection locked="0"/>
    </xf>
    <xf numFmtId="0" fontId="11" fillId="12" borderId="9" xfId="0" applyFont="1" applyFill="1" applyBorder="1" applyAlignment="1" applyProtection="1">
      <alignment horizontal="center" vertical="top" wrapText="1"/>
      <protection locked="0"/>
    </xf>
    <xf numFmtId="14" fontId="2" fillId="0" borderId="1" xfId="0" applyNumberFormat="1" applyFont="1" applyBorder="1" applyAlignment="1" applyProtection="1">
      <alignment horizontal="center"/>
      <protection locked="0"/>
    </xf>
    <xf numFmtId="14" fontId="2" fillId="3" borderId="1" xfId="0" applyNumberFormat="1" applyFont="1" applyFill="1" applyBorder="1" applyAlignment="1" applyProtection="1">
      <alignment horizontal="center"/>
      <protection locked="0"/>
    </xf>
    <xf numFmtId="0" fontId="5" fillId="3" borderId="1" xfId="0" applyFont="1" applyFill="1" applyBorder="1" applyAlignment="1" applyProtection="1">
      <alignment horizontal="justify" vertical="center" wrapText="1"/>
      <protection locked="0"/>
    </xf>
    <xf numFmtId="0" fontId="5" fillId="3" borderId="1" xfId="0" applyFont="1" applyFill="1" applyBorder="1" applyAlignment="1" applyProtection="1">
      <alignment vertical="center" wrapText="1"/>
      <protection locked="0"/>
    </xf>
    <xf numFmtId="0" fontId="2" fillId="3" borderId="1" xfId="0" applyFont="1" applyFill="1" applyBorder="1" applyAlignment="1" applyProtection="1">
      <alignment vertical="center" wrapText="1"/>
      <protection locked="0"/>
    </xf>
    <xf numFmtId="0" fontId="2" fillId="11" borderId="1" xfId="0" applyFont="1" applyFill="1" applyBorder="1" applyAlignment="1" applyProtection="1">
      <alignment vertical="center" wrapText="1"/>
      <protection locked="0"/>
    </xf>
    <xf numFmtId="0" fontId="2" fillId="11" borderId="1" xfId="0" applyFont="1" applyFill="1" applyBorder="1" applyAlignment="1" applyProtection="1">
      <alignment horizontal="justify" vertical="center" wrapText="1"/>
      <protection locked="0"/>
    </xf>
    <xf numFmtId="0" fontId="5" fillId="11" borderId="1" xfId="0" applyFont="1" applyFill="1" applyBorder="1" applyAlignment="1" applyProtection="1">
      <alignment horizontal="justify" vertical="center" wrapText="1"/>
      <protection locked="0"/>
    </xf>
    <xf numFmtId="0" fontId="5" fillId="11" borderId="1" xfId="0" applyFont="1" applyFill="1" applyBorder="1" applyAlignment="1" applyProtection="1">
      <alignment vertical="center" wrapText="1"/>
      <protection locked="0"/>
    </xf>
    <xf numFmtId="0" fontId="2" fillId="12" borderId="1" xfId="0" applyFont="1" applyFill="1" applyBorder="1" applyAlignment="1" applyProtection="1">
      <alignment horizontal="justify" vertical="center" wrapText="1"/>
      <protection locked="0"/>
    </xf>
    <xf numFmtId="0" fontId="9" fillId="0" borderId="2" xfId="0" applyFont="1" applyBorder="1" applyAlignment="1">
      <alignment horizontal="left" vertical="top"/>
    </xf>
    <xf numFmtId="0" fontId="9" fillId="7" borderId="2" xfId="0" applyFont="1" applyFill="1" applyBorder="1" applyAlignment="1">
      <alignment horizontal="left" vertical="center"/>
    </xf>
    <xf numFmtId="0" fontId="9" fillId="2" borderId="2" xfId="0" applyFont="1" applyFill="1" applyBorder="1" applyAlignment="1">
      <alignment horizontal="left" vertical="center"/>
    </xf>
    <xf numFmtId="0" fontId="9" fillId="4" borderId="2" xfId="0" applyFont="1" applyFill="1" applyBorder="1" applyAlignment="1">
      <alignment horizontal="left" vertical="center"/>
    </xf>
    <xf numFmtId="0" fontId="9" fillId="0" borderId="1" xfId="0" applyFont="1" applyBorder="1" applyAlignment="1">
      <alignment horizontal="center" vertical="center"/>
    </xf>
    <xf numFmtId="0" fontId="21" fillId="0" borderId="1" xfId="0" applyFont="1" applyBorder="1" applyAlignment="1">
      <alignment horizontal="center" vertical="center" wrapText="1"/>
    </xf>
    <xf numFmtId="0" fontId="11" fillId="0" borderId="22" xfId="0" applyFont="1" applyBorder="1" applyAlignment="1" applyProtection="1">
      <alignment horizontal="center" vertical="top" wrapText="1"/>
      <protection locked="0"/>
    </xf>
    <xf numFmtId="0" fontId="11" fillId="0" borderId="23" xfId="0" applyFont="1" applyBorder="1" applyAlignment="1" applyProtection="1">
      <alignment horizontal="center" vertical="top" wrapText="1"/>
      <protection locked="0"/>
    </xf>
    <xf numFmtId="0" fontId="25" fillId="0" borderId="1" xfId="0" applyFont="1" applyBorder="1" applyAlignment="1">
      <alignment horizontal="center" vertical="center" wrapText="1"/>
    </xf>
    <xf numFmtId="0" fontId="9" fillId="0" borderId="10" xfId="0" applyFont="1" applyBorder="1" applyAlignment="1">
      <alignment vertical="top"/>
    </xf>
    <xf numFmtId="0" fontId="9" fillId="0" borderId="7" xfId="0" applyFont="1" applyBorder="1" applyAlignment="1">
      <alignment vertical="top"/>
    </xf>
    <xf numFmtId="0" fontId="9" fillId="7" borderId="7" xfId="0" applyFont="1" applyFill="1" applyBorder="1" applyAlignment="1">
      <alignment vertical="center"/>
    </xf>
    <xf numFmtId="0" fontId="9" fillId="2" borderId="7" xfId="0" applyFont="1" applyFill="1" applyBorder="1" applyAlignment="1">
      <alignment vertical="center"/>
    </xf>
    <xf numFmtId="0" fontId="9" fillId="4" borderId="7" xfId="0" applyFont="1" applyFill="1" applyBorder="1" applyAlignment="1">
      <alignment vertical="center"/>
    </xf>
    <xf numFmtId="0" fontId="31" fillId="0" borderId="1" xfId="0" applyFont="1" applyBorder="1" applyAlignment="1">
      <alignment horizontal="center" vertical="center" textRotation="90" wrapText="1"/>
    </xf>
    <xf numFmtId="0" fontId="21" fillId="0" borderId="1" xfId="0" applyFont="1" applyBorder="1" applyAlignment="1">
      <alignment horizontal="center" vertical="center" wrapText="1"/>
    </xf>
    <xf numFmtId="0" fontId="25" fillId="0" borderId="7" xfId="0" applyFont="1" applyBorder="1" applyAlignment="1">
      <alignment horizontal="center" vertical="center" textRotation="90" wrapText="1"/>
    </xf>
    <xf numFmtId="0" fontId="31" fillId="0" borderId="7" xfId="0" applyFont="1" applyBorder="1" applyAlignment="1">
      <alignment horizontal="center" vertical="center" textRotation="90" wrapText="1"/>
    </xf>
    <xf numFmtId="0" fontId="31" fillId="0" borderId="9" xfId="0" applyFont="1" applyBorder="1" applyAlignment="1">
      <alignment horizontal="center" vertical="center" textRotation="90" wrapText="1"/>
    </xf>
    <xf numFmtId="0" fontId="9" fillId="0" borderId="1" xfId="0" applyFont="1" applyBorder="1" applyAlignment="1">
      <alignment horizontal="center"/>
    </xf>
    <xf numFmtId="0" fontId="9" fillId="6" borderId="7" xfId="0" applyFont="1" applyFill="1" applyBorder="1" applyAlignment="1">
      <alignment horizontal="center" vertical="center" wrapText="1"/>
    </xf>
    <xf numFmtId="0" fontId="10" fillId="0" borderId="24" xfId="0" applyFont="1" applyBorder="1" applyAlignment="1">
      <alignment horizontal="center"/>
    </xf>
    <xf numFmtId="0" fontId="10" fillId="0" borderId="1" xfId="0" applyFont="1" applyBorder="1" applyAlignment="1">
      <alignment horizontal="center"/>
    </xf>
    <xf numFmtId="0" fontId="9" fillId="6" borderId="1" xfId="0" applyFont="1" applyFill="1" applyBorder="1" applyAlignment="1">
      <alignment horizontal="center" vertical="center" wrapText="1"/>
    </xf>
    <xf numFmtId="0" fontId="9" fillId="0" borderId="1" xfId="0" applyFont="1" applyBorder="1" applyAlignment="1">
      <alignment horizontal="center"/>
    </xf>
    <xf numFmtId="0" fontId="9" fillId="3" borderId="10" xfId="0" applyFont="1" applyFill="1" applyBorder="1" applyAlignment="1">
      <alignment vertical="center" textRotation="90" wrapText="1"/>
    </xf>
    <xf numFmtId="0" fontId="10" fillId="0" borderId="8" xfId="0" applyFont="1" applyBorder="1" applyAlignment="1"/>
    <xf numFmtId="0" fontId="11" fillId="0" borderId="0" xfId="0" applyFont="1" applyBorder="1" applyAlignment="1">
      <alignment horizontal="center"/>
    </xf>
    <xf numFmtId="0" fontId="11" fillId="0" borderId="0" xfId="0" applyFont="1" applyBorder="1" applyAlignment="1">
      <alignment horizontal="center" vertical="center" wrapText="1"/>
    </xf>
    <xf numFmtId="0" fontId="25" fillId="0" borderId="0" xfId="0" applyFont="1" applyBorder="1" applyAlignment="1">
      <alignment horizontal="center" vertical="center" textRotation="90" wrapText="1"/>
    </xf>
    <xf numFmtId="0" fontId="11" fillId="0" borderId="0" xfId="0" applyFont="1" applyBorder="1" applyAlignment="1" applyProtection="1">
      <alignment horizontal="center" vertical="top" wrapText="1"/>
      <protection locked="0"/>
    </xf>
    <xf numFmtId="0" fontId="11" fillId="3" borderId="0" xfId="0" applyFont="1" applyFill="1" applyBorder="1" applyAlignment="1">
      <alignment vertical="center"/>
    </xf>
    <xf numFmtId="0" fontId="11" fillId="3" borderId="0" xfId="0" applyFont="1" applyFill="1" applyBorder="1" applyAlignment="1">
      <alignment horizontal="center" vertical="center"/>
    </xf>
    <xf numFmtId="0" fontId="9" fillId="3" borderId="0" xfId="0" applyFont="1" applyFill="1" applyBorder="1" applyAlignment="1">
      <alignment horizontal="center" vertical="center" wrapText="1"/>
    </xf>
    <xf numFmtId="164" fontId="9" fillId="3" borderId="0" xfId="0" applyNumberFormat="1" applyFont="1" applyFill="1" applyBorder="1" applyAlignment="1">
      <alignment horizontal="center" vertical="center" wrapText="1"/>
    </xf>
    <xf numFmtId="0" fontId="9" fillId="3" borderId="0" xfId="0" applyFont="1" applyFill="1" applyBorder="1" applyAlignment="1">
      <alignment horizontal="center" vertical="center"/>
    </xf>
    <xf numFmtId="0" fontId="10" fillId="3" borderId="0" xfId="0" applyFont="1" applyFill="1" applyBorder="1" applyAlignment="1">
      <alignment horizontal="center"/>
    </xf>
    <xf numFmtId="0" fontId="10" fillId="3" borderId="0" xfId="0" applyFont="1" applyFill="1" applyBorder="1" applyAlignment="1"/>
    <xf numFmtId="0" fontId="0" fillId="3" borderId="0" xfId="0" applyFill="1" applyBorder="1"/>
    <xf numFmtId="0" fontId="9" fillId="3" borderId="0" xfId="0" applyFont="1" applyFill="1" applyBorder="1" applyAlignment="1">
      <alignment vertical="top"/>
    </xf>
    <xf numFmtId="0" fontId="9" fillId="3" borderId="0" xfId="0" applyFont="1" applyFill="1" applyBorder="1" applyAlignment="1">
      <alignment vertical="center"/>
    </xf>
    <xf numFmtId="0" fontId="11" fillId="0" borderId="1" xfId="0" applyFont="1" applyBorder="1" applyAlignment="1">
      <alignment horizontal="center" vertical="center" textRotation="90" wrapText="1"/>
    </xf>
    <xf numFmtId="0" fontId="25" fillId="0" borderId="2" xfId="0" applyFont="1" applyBorder="1" applyAlignment="1">
      <alignment horizontal="center" vertical="center" textRotation="90" wrapText="1"/>
    </xf>
    <xf numFmtId="14" fontId="2" fillId="0" borderId="1" xfId="0" applyNumberFormat="1" applyFont="1" applyBorder="1" applyAlignment="1" applyProtection="1">
      <alignment horizontal="center" vertical="center"/>
      <protection locked="0"/>
    </xf>
    <xf numFmtId="14" fontId="11" fillId="0" borderId="1" xfId="0" applyNumberFormat="1" applyFont="1" applyBorder="1" applyAlignment="1" applyProtection="1">
      <alignment horizontal="center" vertical="center"/>
      <protection locked="0"/>
    </xf>
    <xf numFmtId="0" fontId="25" fillId="0" borderId="2" xfId="0" applyFont="1" applyBorder="1" applyAlignment="1">
      <alignment horizontal="center" vertical="center" wrapText="1"/>
    </xf>
    <xf numFmtId="1" fontId="21" fillId="0" borderId="2" xfId="0" applyNumberFormat="1" applyFont="1" applyBorder="1" applyAlignment="1" applyProtection="1">
      <alignment horizontal="center" vertical="top" wrapText="1"/>
    </xf>
    <xf numFmtId="0" fontId="25" fillId="0" borderId="0" xfId="0" applyFont="1" applyBorder="1" applyAlignment="1">
      <alignment horizontal="center" vertical="center" wrapText="1"/>
    </xf>
    <xf numFmtId="1" fontId="21" fillId="0" borderId="0" xfId="0" applyNumberFormat="1" applyFont="1" applyBorder="1" applyAlignment="1" applyProtection="1">
      <alignment horizontal="center" vertical="top" wrapText="1"/>
    </xf>
    <xf numFmtId="0" fontId="9" fillId="0" borderId="2" xfId="0" applyFont="1" applyBorder="1" applyAlignment="1" applyProtection="1"/>
    <xf numFmtId="0" fontId="9" fillId="0" borderId="10" xfId="0" applyFont="1" applyBorder="1" applyAlignment="1" applyProtection="1"/>
    <xf numFmtId="0" fontId="9" fillId="0" borderId="7" xfId="0" applyFont="1" applyBorder="1" applyAlignment="1" applyProtection="1"/>
    <xf numFmtId="0" fontId="9" fillId="3" borderId="0" xfId="0" applyFont="1" applyFill="1" applyBorder="1" applyAlignment="1"/>
    <xf numFmtId="0" fontId="11" fillId="3" borderId="0" xfId="0" applyFont="1" applyFill="1" applyBorder="1" applyAlignment="1">
      <alignment vertical="center" wrapText="1"/>
    </xf>
    <xf numFmtId="0" fontId="21" fillId="0" borderId="0" xfId="0" applyFont="1" applyBorder="1" applyAlignment="1">
      <alignment horizontal="center"/>
    </xf>
    <xf numFmtId="0" fontId="25" fillId="0" borderId="7" xfId="0" applyFont="1" applyBorder="1" applyAlignment="1">
      <alignment horizontal="center" vertical="center" wrapText="1"/>
    </xf>
    <xf numFmtId="1" fontId="21" fillId="0" borderId="7" xfId="0" applyNumberFormat="1" applyFont="1" applyBorder="1" applyAlignment="1" applyProtection="1">
      <alignment horizontal="center" wrapText="1"/>
    </xf>
    <xf numFmtId="0" fontId="11" fillId="0" borderId="1" xfId="0" applyFont="1" applyBorder="1" applyAlignment="1">
      <alignment horizontal="center"/>
    </xf>
    <xf numFmtId="0" fontId="11" fillId="0" borderId="0" xfId="0" applyFont="1" applyAlignment="1">
      <alignment horizontal="center" vertical="center"/>
    </xf>
    <xf numFmtId="0" fontId="11" fillId="0" borderId="19" xfId="0" applyFont="1" applyBorder="1"/>
    <xf numFmtId="0" fontId="11" fillId="0" borderId="19" xfId="0" applyFont="1" applyBorder="1" applyAlignment="1">
      <alignment horizontal="center"/>
    </xf>
    <xf numFmtId="164" fontId="11" fillId="0" borderId="19" xfId="0" applyNumberFormat="1" applyFont="1" applyBorder="1" applyAlignment="1">
      <alignment horizontal="center"/>
    </xf>
    <xf numFmtId="0" fontId="11" fillId="0" borderId="1" xfId="0" applyFont="1" applyBorder="1"/>
    <xf numFmtId="164" fontId="11" fillId="0" borderId="1" xfId="0" applyNumberFormat="1" applyFont="1" applyBorder="1" applyAlignment="1">
      <alignment horizontal="center"/>
    </xf>
    <xf numFmtId="0" fontId="18" fillId="2" borderId="1" xfId="0" applyFont="1" applyFill="1" applyBorder="1" applyAlignment="1">
      <alignment horizontal="center"/>
    </xf>
    <xf numFmtId="1" fontId="18" fillId="2" borderId="1" xfId="0" applyNumberFormat="1" applyFont="1" applyFill="1" applyBorder="1" applyAlignment="1">
      <alignment horizontal="center"/>
    </xf>
    <xf numFmtId="1" fontId="11" fillId="0" borderId="1" xfId="0" applyNumberFormat="1" applyFont="1" applyBorder="1" applyAlignment="1">
      <alignment horizontal="center"/>
    </xf>
    <xf numFmtId="164" fontId="18" fillId="2" borderId="1" xfId="0" applyNumberFormat="1" applyFont="1" applyFill="1" applyBorder="1" applyAlignment="1">
      <alignment horizontal="center"/>
    </xf>
    <xf numFmtId="0" fontId="11" fillId="0" borderId="7" xfId="0" applyFont="1" applyBorder="1"/>
    <xf numFmtId="0" fontId="11" fillId="0" borderId="17" xfId="0" applyFont="1" applyBorder="1"/>
    <xf numFmtId="0" fontId="18" fillId="2" borderId="17" xfId="0" applyFont="1" applyFill="1" applyBorder="1" applyAlignment="1">
      <alignment horizontal="center"/>
    </xf>
    <xf numFmtId="1" fontId="18" fillId="2" borderId="17" xfId="0" applyNumberFormat="1" applyFont="1" applyFill="1" applyBorder="1" applyAlignment="1">
      <alignment horizontal="center"/>
    </xf>
    <xf numFmtId="0" fontId="11" fillId="0" borderId="20" xfId="0" applyFont="1" applyBorder="1"/>
    <xf numFmtId="0" fontId="1" fillId="0" borderId="1" xfId="0" applyFont="1" applyBorder="1"/>
    <xf numFmtId="0" fontId="15" fillId="0" borderId="0" xfId="0" applyFont="1"/>
    <xf numFmtId="14" fontId="15" fillId="0" borderId="0" xfId="0" applyNumberFormat="1" applyFont="1"/>
    <xf numFmtId="0" fontId="9" fillId="7" borderId="17" xfId="0" applyFont="1" applyFill="1" applyBorder="1" applyAlignment="1">
      <alignment horizontal="center" vertical="center" textRotation="90" wrapText="1"/>
    </xf>
    <xf numFmtId="0" fontId="9" fillId="7" borderId="25" xfId="0" applyFont="1" applyFill="1" applyBorder="1" applyAlignment="1">
      <alignment horizontal="center" vertical="center" textRotation="90" wrapText="1"/>
    </xf>
    <xf numFmtId="0" fontId="9" fillId="7" borderId="26" xfId="0" applyFont="1" applyFill="1" applyBorder="1" applyAlignment="1">
      <alignment horizontal="center" vertical="center" textRotation="90" wrapText="1"/>
    </xf>
    <xf numFmtId="0" fontId="9" fillId="7" borderId="22" xfId="0" applyFont="1" applyFill="1" applyBorder="1" applyAlignment="1">
      <alignment horizontal="center" vertical="center" textRotation="90" wrapText="1"/>
    </xf>
    <xf numFmtId="0" fontId="9" fillId="2" borderId="17" xfId="0" applyFont="1" applyFill="1" applyBorder="1" applyAlignment="1">
      <alignment horizontal="center" vertical="center" textRotation="90" wrapText="1"/>
    </xf>
    <xf numFmtId="0" fontId="9" fillId="2" borderId="25" xfId="0" applyFont="1" applyFill="1" applyBorder="1" applyAlignment="1">
      <alignment horizontal="center" vertical="center" textRotation="90" wrapText="1"/>
    </xf>
    <xf numFmtId="0" fontId="9" fillId="2" borderId="19" xfId="0" applyFont="1" applyFill="1" applyBorder="1" applyAlignment="1">
      <alignment horizontal="center" vertical="center" textRotation="90" wrapText="1"/>
    </xf>
    <xf numFmtId="0" fontId="9" fillId="6" borderId="2"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10" fillId="0" borderId="11" xfId="0" applyFont="1" applyBorder="1" applyAlignment="1">
      <alignment horizontal="center"/>
    </xf>
    <xf numFmtId="0" fontId="10" fillId="0" borderId="8" xfId="0" applyFont="1" applyBorder="1" applyAlignment="1">
      <alignment horizontal="center"/>
    </xf>
    <xf numFmtId="0" fontId="10" fillId="0" borderId="20" xfId="0" applyFont="1" applyBorder="1" applyAlignment="1">
      <alignment horizontal="center"/>
    </xf>
    <xf numFmtId="0" fontId="10" fillId="0" borderId="0" xfId="0" applyFont="1" applyBorder="1" applyAlignment="1">
      <alignment horizontal="center"/>
    </xf>
    <xf numFmtId="0" fontId="10" fillId="0" borderId="26" xfId="0" applyFont="1" applyBorder="1" applyAlignment="1">
      <alignment horizontal="center"/>
    </xf>
    <xf numFmtId="0" fontId="10" fillId="0" borderId="27" xfId="0" applyFont="1" applyBorder="1" applyAlignment="1">
      <alignment horizontal="center"/>
    </xf>
    <xf numFmtId="0" fontId="10" fillId="0" borderId="16" xfId="0" applyFont="1" applyBorder="1" applyAlignment="1">
      <alignment horizontal="center"/>
    </xf>
    <xf numFmtId="0" fontId="10" fillId="0" borderId="22" xfId="0" applyFont="1" applyBorder="1" applyAlignment="1">
      <alignment horizontal="center"/>
    </xf>
    <xf numFmtId="0" fontId="11" fillId="0" borderId="1" xfId="0" applyFont="1" applyBorder="1" applyAlignment="1">
      <alignment horizontal="center" vertical="center" wrapText="1"/>
    </xf>
    <xf numFmtId="0" fontId="9" fillId="6" borderId="2" xfId="0" applyFont="1" applyFill="1" applyBorder="1" applyAlignment="1">
      <alignment horizontal="center" vertical="center"/>
    </xf>
    <xf numFmtId="0" fontId="9" fillId="6" borderId="7" xfId="0" applyFont="1" applyFill="1" applyBorder="1" applyAlignment="1">
      <alignment horizontal="center" vertical="center"/>
    </xf>
    <xf numFmtId="0" fontId="10" fillId="0" borderId="24" xfId="0" applyFont="1" applyBorder="1" applyAlignment="1">
      <alignment horizontal="center"/>
    </xf>
    <xf numFmtId="0" fontId="9" fillId="6" borderId="2" xfId="0" applyFont="1" applyFill="1" applyBorder="1" applyAlignment="1">
      <alignment horizontal="center"/>
    </xf>
    <xf numFmtId="0" fontId="9" fillId="6" borderId="10" xfId="0" applyFont="1" applyFill="1" applyBorder="1" applyAlignment="1">
      <alignment horizontal="center"/>
    </xf>
    <xf numFmtId="0" fontId="9" fillId="6" borderId="7" xfId="0" applyFont="1" applyFill="1" applyBorder="1" applyAlignment="1">
      <alignment horizontal="center"/>
    </xf>
    <xf numFmtId="0" fontId="9" fillId="0" borderId="17" xfId="0" applyFont="1" applyBorder="1" applyAlignment="1">
      <alignment horizontal="center" vertical="center"/>
    </xf>
    <xf numFmtId="0" fontId="9" fillId="0" borderId="25" xfId="0" applyFont="1" applyBorder="1" applyAlignment="1">
      <alignment horizontal="center" vertical="center"/>
    </xf>
    <xf numFmtId="0" fontId="9" fillId="0" borderId="19" xfId="0" applyFont="1" applyBorder="1" applyAlignment="1">
      <alignment horizontal="center" vertical="center"/>
    </xf>
    <xf numFmtId="0" fontId="9" fillId="4" borderId="17" xfId="0" applyFont="1" applyFill="1" applyBorder="1" applyAlignment="1">
      <alignment horizontal="center" vertical="center" textRotation="90" wrapText="1"/>
    </xf>
    <xf numFmtId="0" fontId="9" fillId="4" borderId="25" xfId="0" applyFont="1" applyFill="1" applyBorder="1" applyAlignment="1">
      <alignment horizontal="center" vertical="center" textRotation="90" wrapText="1"/>
    </xf>
    <xf numFmtId="0" fontId="9" fillId="4" borderId="19" xfId="0" applyFont="1" applyFill="1" applyBorder="1" applyAlignment="1">
      <alignment horizontal="center" vertical="center" textRotation="90" wrapText="1"/>
    </xf>
    <xf numFmtId="0" fontId="21" fillId="0" borderId="2" xfId="0" applyFont="1" applyBorder="1" applyAlignment="1">
      <alignment horizontal="left"/>
    </xf>
    <xf numFmtId="0" fontId="21" fillId="0" borderId="10" xfId="0" applyFont="1" applyBorder="1" applyAlignment="1">
      <alignment horizontal="left"/>
    </xf>
    <xf numFmtId="0" fontId="21" fillId="0" borderId="0" xfId="0" applyFont="1" applyAlignment="1">
      <alignment horizontal="center" vertical="center" wrapText="1"/>
    </xf>
    <xf numFmtId="0" fontId="21" fillId="0" borderId="0" xfId="0" applyFont="1" applyAlignment="1" applyProtection="1">
      <alignment horizontal="center" vertical="center" wrapText="1"/>
      <protection locked="0"/>
    </xf>
    <xf numFmtId="0" fontId="9" fillId="0" borderId="17" xfId="0" applyFont="1" applyBorder="1" applyAlignment="1">
      <alignment horizontal="center" vertical="center" textRotation="90"/>
    </xf>
    <xf numFmtId="0" fontId="9" fillId="0" borderId="25" xfId="0" applyFont="1" applyBorder="1" applyAlignment="1">
      <alignment horizontal="center" vertical="center" textRotation="90"/>
    </xf>
    <xf numFmtId="0" fontId="9" fillId="0" borderId="19" xfId="0" applyFont="1" applyBorder="1" applyAlignment="1">
      <alignment horizontal="center" vertical="center" textRotation="90"/>
    </xf>
    <xf numFmtId="0" fontId="11" fillId="0" borderId="20"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5" xfId="0" applyFont="1" applyBorder="1" applyAlignment="1">
      <alignment horizontal="center" vertical="center" wrapText="1"/>
    </xf>
    <xf numFmtId="0" fontId="14" fillId="0" borderId="17" xfId="0" applyFont="1" applyBorder="1" applyAlignment="1">
      <alignment horizontal="center" vertical="center" textRotation="90"/>
    </xf>
    <xf numFmtId="0" fontId="14" fillId="0" borderId="25" xfId="0" applyFont="1" applyBorder="1" applyAlignment="1">
      <alignment horizontal="center" vertical="center" textRotation="90"/>
    </xf>
    <xf numFmtId="0" fontId="14" fillId="0" borderId="19" xfId="0" applyFont="1" applyBorder="1" applyAlignment="1">
      <alignment horizontal="center" vertical="center" textRotation="90"/>
    </xf>
    <xf numFmtId="0" fontId="9" fillId="0" borderId="20" xfId="0" applyFont="1" applyBorder="1" applyAlignment="1">
      <alignment horizontal="center" vertical="center"/>
    </xf>
    <xf numFmtId="0" fontId="9" fillId="0" borderId="27" xfId="0" applyFont="1" applyBorder="1" applyAlignment="1">
      <alignment horizontal="center" vertical="center"/>
    </xf>
    <xf numFmtId="0" fontId="21" fillId="0" borderId="7" xfId="0" applyFont="1" applyBorder="1" applyAlignment="1">
      <alignment horizontal="left"/>
    </xf>
    <xf numFmtId="0" fontId="9" fillId="6" borderId="1" xfId="0" applyFont="1" applyFill="1" applyBorder="1" applyAlignment="1">
      <alignment horizontal="center"/>
    </xf>
    <xf numFmtId="0" fontId="9" fillId="0" borderId="1" xfId="0" applyFont="1" applyBorder="1" applyAlignment="1">
      <alignment horizontal="left" vertical="top"/>
    </xf>
    <xf numFmtId="0" fontId="9" fillId="7" borderId="1" xfId="0" applyFont="1" applyFill="1" applyBorder="1" applyAlignment="1">
      <alignment horizontal="left" vertical="center"/>
    </xf>
    <xf numFmtId="0" fontId="9" fillId="2" borderId="1" xfId="0" applyFont="1" applyFill="1" applyBorder="1" applyAlignment="1">
      <alignment horizontal="left" vertical="center"/>
    </xf>
    <xf numFmtId="0" fontId="9" fillId="4" borderId="1" xfId="0" applyFont="1" applyFill="1" applyBorder="1" applyAlignment="1">
      <alignment horizontal="left" vertical="center"/>
    </xf>
    <xf numFmtId="0" fontId="9" fillId="0" borderId="0" xfId="0" applyFont="1" applyAlignment="1">
      <alignment horizontal="center" vertical="center" wrapText="1"/>
    </xf>
    <xf numFmtId="0" fontId="21" fillId="0" borderId="2" xfId="0" applyFont="1" applyBorder="1" applyAlignment="1">
      <alignment horizontal="left" vertical="center" wrapText="1"/>
    </xf>
    <xf numFmtId="0" fontId="21" fillId="0" borderId="10" xfId="0" applyFont="1" applyBorder="1" applyAlignment="1">
      <alignment horizontal="left" vertical="center" wrapText="1"/>
    </xf>
    <xf numFmtId="0" fontId="10" fillId="0" borderId="2" xfId="0" applyFont="1" applyBorder="1" applyAlignment="1">
      <alignment horizontal="center"/>
    </xf>
    <xf numFmtId="0" fontId="10" fillId="0" borderId="10" xfId="0" applyFont="1" applyBorder="1" applyAlignment="1">
      <alignment horizontal="center"/>
    </xf>
    <xf numFmtId="0" fontId="10" fillId="0" borderId="7" xfId="0" applyFont="1" applyBorder="1" applyAlignment="1">
      <alignment horizontal="center"/>
    </xf>
    <xf numFmtId="0" fontId="11" fillId="0" borderId="1" xfId="0" applyFont="1" applyBorder="1" applyAlignment="1">
      <alignment horizontal="center"/>
    </xf>
    <xf numFmtId="0" fontId="11" fillId="0" borderId="25" xfId="0" applyFont="1" applyBorder="1" applyAlignment="1">
      <alignment horizontal="center"/>
    </xf>
    <xf numFmtId="0" fontId="21" fillId="0" borderId="7" xfId="0" applyFont="1" applyBorder="1" applyAlignment="1">
      <alignment horizontal="left" vertical="center" wrapText="1"/>
    </xf>
    <xf numFmtId="0" fontId="9" fillId="0" borderId="1" xfId="0" applyFont="1" applyBorder="1" applyAlignment="1">
      <alignment horizontal="center" vertical="center"/>
    </xf>
    <xf numFmtId="0" fontId="9" fillId="6" borderId="10" xfId="0" applyFont="1" applyFill="1" applyBorder="1" applyAlignment="1">
      <alignment horizontal="center" vertical="center" wrapText="1"/>
    </xf>
    <xf numFmtId="0" fontId="10" fillId="0" borderId="1" xfId="0" applyFont="1" applyBorder="1" applyAlignment="1">
      <alignment horizontal="center"/>
    </xf>
    <xf numFmtId="0" fontId="9" fillId="0" borderId="2" xfId="0" applyFont="1" applyBorder="1" applyAlignment="1">
      <alignment horizontal="center" vertical="center"/>
    </xf>
    <xf numFmtId="0" fontId="9" fillId="0" borderId="2" xfId="0" applyFont="1" applyBorder="1" applyAlignment="1">
      <alignment horizontal="left"/>
    </xf>
    <xf numFmtId="0" fontId="9" fillId="0" borderId="10" xfId="0" applyFont="1" applyBorder="1" applyAlignment="1">
      <alignment horizontal="left"/>
    </xf>
    <xf numFmtId="0" fontId="9" fillId="0" borderId="7" xfId="0" applyFont="1" applyBorder="1" applyAlignment="1">
      <alignment horizontal="left"/>
    </xf>
    <xf numFmtId="0" fontId="11" fillId="6" borderId="2"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9" fillId="0" borderId="24" xfId="0" applyFont="1" applyBorder="1" applyAlignment="1">
      <alignment horizontal="center" vertical="center"/>
    </xf>
    <xf numFmtId="0" fontId="9" fillId="0" borderId="26" xfId="0" applyFont="1" applyBorder="1" applyAlignment="1">
      <alignment horizontal="center" vertical="center"/>
    </xf>
    <xf numFmtId="0" fontId="9" fillId="0" borderId="0" xfId="0" applyFont="1" applyBorder="1" applyAlignment="1">
      <alignment horizontal="center" vertical="center"/>
    </xf>
    <xf numFmtId="0" fontId="9" fillId="0" borderId="16" xfId="0" applyFont="1" applyBorder="1" applyAlignment="1">
      <alignment horizontal="center" vertical="center"/>
    </xf>
    <xf numFmtId="0" fontId="9" fillId="0" borderId="2" xfId="0" applyFont="1" applyBorder="1" applyAlignment="1">
      <alignment horizontal="left" vertical="top"/>
    </xf>
    <xf numFmtId="0" fontId="9" fillId="0" borderId="10" xfId="0" applyFont="1" applyBorder="1" applyAlignment="1">
      <alignment horizontal="left" vertical="top"/>
    </xf>
    <xf numFmtId="0" fontId="9" fillId="0" borderId="7" xfId="0" applyFont="1" applyBorder="1" applyAlignment="1">
      <alignment horizontal="left" vertical="top"/>
    </xf>
    <xf numFmtId="0" fontId="11" fillId="0" borderId="2" xfId="0" applyFont="1" applyBorder="1" applyAlignment="1">
      <alignment horizontal="center"/>
    </xf>
    <xf numFmtId="0" fontId="9" fillId="0" borderId="11" xfId="0" applyFont="1" applyBorder="1" applyAlignment="1">
      <alignment horizontal="center" vertical="center"/>
    </xf>
    <xf numFmtId="0" fontId="9" fillId="7" borderId="2" xfId="0" applyFont="1" applyFill="1" applyBorder="1" applyAlignment="1">
      <alignment horizontal="left" vertical="center"/>
    </xf>
    <xf numFmtId="0" fontId="9" fillId="7" borderId="10" xfId="0" applyFont="1" applyFill="1" applyBorder="1" applyAlignment="1">
      <alignment horizontal="left" vertical="center"/>
    </xf>
    <xf numFmtId="0" fontId="9" fillId="7" borderId="7" xfId="0" applyFont="1" applyFill="1" applyBorder="1" applyAlignment="1">
      <alignment horizontal="left" vertical="center"/>
    </xf>
    <xf numFmtId="0" fontId="9" fillId="4" borderId="2" xfId="0" applyFont="1" applyFill="1" applyBorder="1" applyAlignment="1">
      <alignment horizontal="left" vertical="center"/>
    </xf>
    <xf numFmtId="0" fontId="9" fillId="4" borderId="10" xfId="0" applyFont="1" applyFill="1" applyBorder="1" applyAlignment="1">
      <alignment horizontal="left" vertical="center"/>
    </xf>
    <xf numFmtId="0" fontId="9" fillId="4" borderId="7" xfId="0" applyFont="1" applyFill="1" applyBorder="1" applyAlignment="1">
      <alignment horizontal="left" vertical="center"/>
    </xf>
    <xf numFmtId="0" fontId="9" fillId="2" borderId="2" xfId="0" applyFont="1" applyFill="1" applyBorder="1" applyAlignment="1">
      <alignment horizontal="left" vertical="center"/>
    </xf>
    <xf numFmtId="0" fontId="9" fillId="2" borderId="10" xfId="0" applyFont="1" applyFill="1" applyBorder="1" applyAlignment="1">
      <alignment horizontal="left" vertical="center"/>
    </xf>
    <xf numFmtId="0" fontId="9" fillId="2" borderId="7" xfId="0" applyFont="1" applyFill="1" applyBorder="1" applyAlignment="1">
      <alignment horizontal="left" vertical="center"/>
    </xf>
    <xf numFmtId="0" fontId="9" fillId="4" borderId="1" xfId="0" applyFont="1" applyFill="1" applyBorder="1" applyAlignment="1">
      <alignment horizontal="center" vertical="center" textRotation="90" wrapText="1"/>
    </xf>
    <xf numFmtId="0" fontId="11" fillId="0" borderId="2" xfId="0" applyFont="1" applyBorder="1" applyAlignment="1">
      <alignment horizontal="center" vertical="center" wrapText="1"/>
    </xf>
    <xf numFmtId="0" fontId="11" fillId="0" borderId="7" xfId="0" applyFont="1" applyBorder="1" applyAlignment="1">
      <alignment horizontal="center"/>
    </xf>
    <xf numFmtId="0" fontId="11" fillId="0" borderId="9" xfId="0" applyFont="1" applyBorder="1" applyAlignment="1">
      <alignment horizontal="center"/>
    </xf>
    <xf numFmtId="0" fontId="21" fillId="6" borderId="10" xfId="0" applyFont="1" applyFill="1" applyBorder="1" applyAlignment="1">
      <alignment horizontal="center" vertical="center" wrapText="1"/>
    </xf>
    <xf numFmtId="0" fontId="21" fillId="6" borderId="7" xfId="0" applyFont="1" applyFill="1" applyBorder="1" applyAlignment="1">
      <alignment horizontal="center" vertical="center" wrapText="1"/>
    </xf>
    <xf numFmtId="0" fontId="21" fillId="0" borderId="10" xfId="0" applyFont="1" applyBorder="1" applyAlignment="1">
      <alignment horizontal="left" vertical="center"/>
    </xf>
    <xf numFmtId="0" fontId="21" fillId="0" borderId="7" xfId="0" applyFont="1" applyBorder="1" applyAlignment="1">
      <alignment horizontal="left" vertical="center"/>
    </xf>
    <xf numFmtId="0" fontId="11" fillId="0" borderId="7"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9" xfId="0" applyFont="1" applyBorder="1" applyAlignment="1">
      <alignment horizontal="center" vertical="center" wrapText="1"/>
    </xf>
    <xf numFmtId="0" fontId="21" fillId="0" borderId="8" xfId="0" applyFont="1" applyBorder="1" applyAlignment="1">
      <alignment horizontal="left" vertical="center"/>
    </xf>
    <xf numFmtId="0" fontId="21" fillId="0" borderId="24" xfId="0" applyFont="1" applyBorder="1" applyAlignment="1">
      <alignment horizontal="left" vertical="center"/>
    </xf>
    <xf numFmtId="0" fontId="21" fillId="6" borderId="1" xfId="0" applyFont="1" applyFill="1" applyBorder="1" applyAlignment="1">
      <alignment horizontal="center" vertical="center" wrapText="1"/>
    </xf>
    <xf numFmtId="0" fontId="9" fillId="0" borderId="0" xfId="1" applyFont="1" applyAlignment="1">
      <alignment horizontal="center" vertical="center" wrapText="1"/>
    </xf>
    <xf numFmtId="0" fontId="9" fillId="0" borderId="17" xfId="1" applyFont="1" applyBorder="1" applyAlignment="1">
      <alignment horizontal="center" vertical="center"/>
    </xf>
    <xf numFmtId="0" fontId="9" fillId="0" borderId="19" xfId="1" applyFont="1" applyBorder="1" applyAlignment="1">
      <alignment horizontal="center" vertical="center"/>
    </xf>
    <xf numFmtId="0" fontId="11" fillId="0" borderId="2" xfId="0" applyFont="1" applyBorder="1" applyAlignment="1">
      <alignment horizontal="center" vertical="center"/>
    </xf>
    <xf numFmtId="0" fontId="11" fillId="0" borderId="10" xfId="0" applyFont="1" applyBorder="1" applyAlignment="1">
      <alignment horizontal="center" vertical="center"/>
    </xf>
    <xf numFmtId="0" fontId="11" fillId="0" borderId="7" xfId="0" applyFont="1" applyBorder="1" applyAlignment="1">
      <alignment horizontal="center" vertical="center"/>
    </xf>
    <xf numFmtId="0" fontId="2" fillId="0" borderId="1" xfId="0" applyFont="1" applyBorder="1" applyAlignment="1">
      <alignment horizontal="center"/>
    </xf>
    <xf numFmtId="0" fontId="11" fillId="0" borderId="1" xfId="0" applyFont="1" applyBorder="1" applyAlignment="1">
      <alignment horizontal="center" wrapText="1"/>
    </xf>
    <xf numFmtId="0" fontId="2" fillId="0" borderId="2" xfId="0" applyFont="1" applyBorder="1" applyAlignment="1">
      <alignment horizontal="center"/>
    </xf>
    <xf numFmtId="0" fontId="2" fillId="0" borderId="7" xfId="0" applyFont="1" applyBorder="1" applyAlignment="1">
      <alignment horizontal="center"/>
    </xf>
    <xf numFmtId="1" fontId="9" fillId="0" borderId="11" xfId="0" applyNumberFormat="1" applyFont="1" applyBorder="1" applyAlignment="1">
      <alignment horizontal="center"/>
    </xf>
    <xf numFmtId="1" fontId="9" fillId="0" borderId="8" xfId="0" applyNumberFormat="1" applyFont="1" applyBorder="1" applyAlignment="1">
      <alignment horizontal="center"/>
    </xf>
    <xf numFmtId="1" fontId="9" fillId="0" borderId="24" xfId="0" applyNumberFormat="1" applyFont="1" applyBorder="1" applyAlignment="1">
      <alignment horizontal="center"/>
    </xf>
    <xf numFmtId="1" fontId="9" fillId="0" borderId="27" xfId="0" applyNumberFormat="1" applyFont="1" applyBorder="1" applyAlignment="1">
      <alignment horizontal="center"/>
    </xf>
    <xf numFmtId="1" fontId="9" fillId="0" borderId="16" xfId="0" applyNumberFormat="1" applyFont="1" applyBorder="1" applyAlignment="1">
      <alignment horizontal="center"/>
    </xf>
    <xf numFmtId="1" fontId="9" fillId="0" borderId="22" xfId="0" applyNumberFormat="1" applyFont="1" applyBorder="1" applyAlignment="1">
      <alignment horizontal="center"/>
    </xf>
    <xf numFmtId="1" fontId="9" fillId="0" borderId="17" xfId="0" applyNumberFormat="1" applyFont="1" applyBorder="1" applyAlignment="1">
      <alignment horizontal="center"/>
    </xf>
    <xf numFmtId="1" fontId="9" fillId="0" borderId="19" xfId="0" applyNumberFormat="1" applyFont="1" applyBorder="1" applyAlignment="1">
      <alignment horizontal="center"/>
    </xf>
    <xf numFmtId="0" fontId="9" fillId="0" borderId="2" xfId="1" applyFont="1" applyBorder="1" applyAlignment="1">
      <alignment horizontal="center" vertical="center"/>
    </xf>
    <xf numFmtId="0" fontId="9" fillId="0" borderId="10" xfId="1" applyFont="1" applyBorder="1" applyAlignment="1">
      <alignment horizontal="center" vertical="center"/>
    </xf>
    <xf numFmtId="0" fontId="9" fillId="0" borderId="7" xfId="1" applyFont="1" applyBorder="1" applyAlignment="1">
      <alignment horizontal="center" vertical="center"/>
    </xf>
    <xf numFmtId="0" fontId="9" fillId="0" borderId="2"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7" xfId="1" applyFont="1" applyBorder="1" applyAlignment="1">
      <alignment horizontal="center" vertical="center" wrapText="1"/>
    </xf>
    <xf numFmtId="0" fontId="9" fillId="4" borderId="17" xfId="1" applyFont="1" applyFill="1" applyBorder="1" applyAlignment="1">
      <alignment horizontal="center" vertical="center" textRotation="90" wrapText="1"/>
    </xf>
    <xf numFmtId="0" fontId="9" fillId="4" borderId="19" xfId="1" applyFont="1" applyFill="1" applyBorder="1" applyAlignment="1">
      <alignment horizontal="center" vertical="center" textRotation="90" wrapText="1"/>
    </xf>
    <xf numFmtId="0" fontId="4" fillId="0" borderId="1" xfId="0" applyFont="1" applyBorder="1" applyAlignment="1">
      <alignment horizontal="center" vertical="center"/>
    </xf>
    <xf numFmtId="0" fontId="9" fillId="7" borderId="17" xfId="1" applyFont="1" applyFill="1" applyBorder="1" applyAlignment="1">
      <alignment horizontal="center" vertical="center" textRotation="90" wrapText="1"/>
    </xf>
    <xf numFmtId="0" fontId="9" fillId="7" borderId="19" xfId="1" applyFont="1" applyFill="1" applyBorder="1" applyAlignment="1">
      <alignment horizontal="center" vertical="center" textRotation="90" wrapText="1"/>
    </xf>
    <xf numFmtId="0" fontId="11" fillId="0" borderId="11"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22" xfId="0" applyFont="1" applyBorder="1" applyAlignment="1">
      <alignment horizontal="center" vertical="center" wrapText="1"/>
    </xf>
    <xf numFmtId="0" fontId="26" fillId="0" borderId="0" xfId="0" applyFont="1" applyBorder="1" applyAlignment="1">
      <alignment horizontal="center" vertical="center" wrapText="1"/>
    </xf>
    <xf numFmtId="0" fontId="9" fillId="0" borderId="2" xfId="0" applyFont="1" applyBorder="1" applyAlignment="1" applyProtection="1">
      <alignment horizontal="center"/>
    </xf>
    <xf numFmtId="0" fontId="9" fillId="0" borderId="10" xfId="0" applyFont="1" applyBorder="1" applyAlignment="1" applyProtection="1">
      <alignment horizontal="center"/>
    </xf>
    <xf numFmtId="0" fontId="9" fillId="0" borderId="7" xfId="0" applyFont="1" applyBorder="1" applyAlignment="1" applyProtection="1">
      <alignment horizontal="center"/>
    </xf>
    <xf numFmtId="0" fontId="26" fillId="0" borderId="0" xfId="0" applyFont="1" applyBorder="1" applyAlignment="1" applyProtection="1">
      <alignment horizontal="center" vertical="center" wrapText="1"/>
    </xf>
    <xf numFmtId="0" fontId="9" fillId="0" borderId="1" xfId="0" applyFont="1" applyBorder="1" applyAlignment="1" applyProtection="1">
      <alignment horizontal="center"/>
    </xf>
    <xf numFmtId="0" fontId="9" fillId="0" borderId="1" xfId="0" applyFont="1" applyBorder="1" applyAlignment="1">
      <alignment horizontal="center"/>
    </xf>
    <xf numFmtId="0" fontId="9" fillId="0" borderId="2" xfId="0" applyFont="1" applyBorder="1" applyAlignment="1" applyProtection="1">
      <alignment horizontal="left"/>
    </xf>
    <xf numFmtId="0" fontId="9" fillId="0" borderId="10" xfId="0" applyFont="1" applyBorder="1" applyAlignment="1" applyProtection="1">
      <alignment horizontal="left"/>
    </xf>
    <xf numFmtId="0" fontId="9" fillId="0" borderId="7" xfId="0" applyFont="1" applyBorder="1" applyAlignment="1" applyProtection="1">
      <alignment horizontal="left"/>
    </xf>
    <xf numFmtId="0" fontId="9" fillId="3" borderId="2" xfId="0" applyFont="1" applyFill="1" applyBorder="1" applyAlignment="1">
      <alignment horizontal="center"/>
    </xf>
    <xf numFmtId="0" fontId="9" fillId="3" borderId="10" xfId="0" applyFont="1" applyFill="1" applyBorder="1" applyAlignment="1">
      <alignment horizontal="center"/>
    </xf>
    <xf numFmtId="0" fontId="9" fillId="3" borderId="7" xfId="0" applyFont="1" applyFill="1" applyBorder="1" applyAlignment="1">
      <alignment horizontal="center"/>
    </xf>
    <xf numFmtId="0" fontId="9" fillId="0" borderId="1" xfId="0" applyFont="1" applyBorder="1" applyAlignment="1">
      <alignment horizontal="left"/>
    </xf>
    <xf numFmtId="0" fontId="9" fillId="0" borderId="17" xfId="1" applyFont="1" applyBorder="1" applyAlignment="1" applyProtection="1">
      <alignment horizontal="center" vertical="center"/>
    </xf>
    <xf numFmtId="0" fontId="9" fillId="0" borderId="25" xfId="1" applyFont="1" applyBorder="1" applyAlignment="1" applyProtection="1">
      <alignment horizontal="center" vertical="center"/>
    </xf>
    <xf numFmtId="0" fontId="9" fillId="0" borderId="19" xfId="1" applyFont="1" applyBorder="1" applyAlignment="1" applyProtection="1">
      <alignment horizontal="center" vertical="center"/>
    </xf>
    <xf numFmtId="0" fontId="9" fillId="0" borderId="17" xfId="1" applyFont="1" applyBorder="1" applyAlignment="1">
      <alignment horizontal="center" vertical="center" wrapText="1"/>
    </xf>
    <xf numFmtId="0" fontId="9" fillId="0" borderId="25" xfId="1" applyFont="1" applyBorder="1" applyAlignment="1">
      <alignment horizontal="center" vertical="center" wrapText="1"/>
    </xf>
    <xf numFmtId="0" fontId="9" fillId="0" borderId="19" xfId="1" applyFont="1" applyBorder="1" applyAlignment="1">
      <alignment horizontal="center" vertical="center" wrapText="1"/>
    </xf>
    <xf numFmtId="0" fontId="9" fillId="0" borderId="11" xfId="1" applyFont="1" applyBorder="1" applyAlignment="1">
      <alignment horizontal="center" vertical="center" wrapText="1"/>
    </xf>
    <xf numFmtId="0" fontId="9" fillId="0" borderId="24" xfId="1" applyFont="1" applyBorder="1" applyAlignment="1">
      <alignment horizontal="center" vertical="center" wrapText="1"/>
    </xf>
    <xf numFmtId="0" fontId="9" fillId="0" borderId="20" xfId="1" applyFont="1" applyBorder="1" applyAlignment="1">
      <alignment horizontal="center" vertical="center" wrapText="1"/>
    </xf>
    <xf numFmtId="0" fontId="9" fillId="0" borderId="26" xfId="1" applyFont="1" applyBorder="1" applyAlignment="1">
      <alignment horizontal="center" vertical="center" wrapText="1"/>
    </xf>
    <xf numFmtId="0" fontId="9" fillId="0" borderId="27" xfId="1" applyFont="1" applyBorder="1" applyAlignment="1">
      <alignment horizontal="center" vertical="center" wrapText="1"/>
    </xf>
    <xf numFmtId="0" fontId="9" fillId="0" borderId="22" xfId="1" applyFont="1" applyBorder="1" applyAlignment="1">
      <alignment horizontal="center" vertical="center" wrapText="1"/>
    </xf>
    <xf numFmtId="0" fontId="10" fillId="0" borderId="0" xfId="0" applyFont="1" applyBorder="1" applyAlignment="1" applyProtection="1">
      <alignment horizontal="center" vertical="top" wrapText="1"/>
    </xf>
    <xf numFmtId="0" fontId="10" fillId="0" borderId="2" xfId="0" applyFont="1" applyBorder="1" applyAlignment="1" applyProtection="1">
      <alignment horizontal="left" vertical="top" wrapText="1"/>
    </xf>
    <xf numFmtId="0" fontId="10" fillId="0" borderId="7" xfId="0" applyFont="1" applyBorder="1" applyAlignment="1" applyProtection="1">
      <alignment horizontal="left" vertical="top" wrapText="1"/>
    </xf>
    <xf numFmtId="0" fontId="9" fillId="2" borderId="17" xfId="1" applyFont="1" applyFill="1" applyBorder="1" applyAlignment="1">
      <alignment horizontal="center" vertical="center" textRotation="90" wrapText="1"/>
    </xf>
    <xf numFmtId="0" fontId="9" fillId="2" borderId="19" xfId="1" applyFont="1" applyFill="1" applyBorder="1" applyAlignment="1">
      <alignment horizontal="center" vertical="center" textRotation="90" wrapText="1"/>
    </xf>
    <xf numFmtId="0" fontId="4" fillId="0" borderId="17" xfId="0" applyFont="1" applyBorder="1" applyAlignment="1">
      <alignment horizontal="center" vertical="center"/>
    </xf>
    <xf numFmtId="0" fontId="4" fillId="0" borderId="25" xfId="0" applyFont="1" applyBorder="1" applyAlignment="1">
      <alignment horizontal="center" vertical="center"/>
    </xf>
    <xf numFmtId="0" fontId="4" fillId="0" borderId="19" xfId="0" applyFont="1" applyBorder="1" applyAlignment="1">
      <alignment horizontal="center" vertical="center"/>
    </xf>
    <xf numFmtId="0" fontId="10" fillId="0" borderId="2" xfId="0" applyFont="1" applyBorder="1" applyAlignment="1" applyProtection="1">
      <alignment horizontal="left" vertical="top" wrapText="1"/>
      <protection locked="0"/>
    </xf>
    <xf numFmtId="0" fontId="10" fillId="0" borderId="7" xfId="0" applyFont="1" applyBorder="1" applyAlignment="1" applyProtection="1">
      <alignment horizontal="left" vertical="top" wrapText="1"/>
      <protection locked="0"/>
    </xf>
    <xf numFmtId="0" fontId="10" fillId="0" borderId="0" xfId="0" applyFont="1" applyBorder="1" applyAlignment="1" applyProtection="1">
      <alignment horizontal="center" vertical="top" wrapText="1"/>
      <protection locked="0"/>
    </xf>
    <xf numFmtId="0" fontId="0" fillId="0" borderId="0" xfId="0" applyBorder="1" applyAlignment="1" applyProtection="1">
      <alignment horizontal="center"/>
    </xf>
    <xf numFmtId="0" fontId="9" fillId="0" borderId="25" xfId="1" applyFont="1" applyBorder="1" applyAlignment="1">
      <alignment horizontal="center" vertical="center"/>
    </xf>
    <xf numFmtId="0" fontId="0" fillId="0" borderId="1" xfId="0" applyBorder="1" applyAlignment="1">
      <alignment horizontal="center"/>
    </xf>
    <xf numFmtId="0" fontId="21" fillId="0" borderId="1" xfId="0" applyFont="1" applyBorder="1" applyAlignment="1">
      <alignment horizontal="center"/>
    </xf>
    <xf numFmtId="164" fontId="9" fillId="0" borderId="11" xfId="0" applyNumberFormat="1" applyFont="1" applyBorder="1" applyAlignment="1">
      <alignment horizontal="center"/>
    </xf>
    <xf numFmtId="164" fontId="9" fillId="0" borderId="8" xfId="0" applyNumberFormat="1" applyFont="1" applyBorder="1" applyAlignment="1">
      <alignment horizontal="center"/>
    </xf>
    <xf numFmtId="164" fontId="9" fillId="0" borderId="24" xfId="0" applyNumberFormat="1" applyFont="1" applyBorder="1" applyAlignment="1">
      <alignment horizontal="center"/>
    </xf>
    <xf numFmtId="164" fontId="9" fillId="0" borderId="20" xfId="0" applyNumberFormat="1" applyFont="1" applyBorder="1" applyAlignment="1">
      <alignment horizontal="center"/>
    </xf>
    <xf numFmtId="164" fontId="9" fillId="0" borderId="0" xfId="0" applyNumberFormat="1" applyFont="1" applyBorder="1" applyAlignment="1">
      <alignment horizontal="center"/>
    </xf>
    <xf numFmtId="164" fontId="9" fillId="0" borderId="26" xfId="0" applyNumberFormat="1" applyFont="1" applyBorder="1" applyAlignment="1">
      <alignment horizontal="center"/>
    </xf>
    <xf numFmtId="164" fontId="9" fillId="0" borderId="27" xfId="0" applyNumberFormat="1" applyFont="1" applyBorder="1" applyAlignment="1">
      <alignment horizontal="center"/>
    </xf>
    <xf numFmtId="164" fontId="9" fillId="0" borderId="16" xfId="0" applyNumberFormat="1" applyFont="1" applyBorder="1" applyAlignment="1">
      <alignment horizontal="center"/>
    </xf>
    <xf numFmtId="164" fontId="9" fillId="0" borderId="22" xfId="0" applyNumberFormat="1" applyFont="1" applyBorder="1" applyAlignment="1">
      <alignment horizontal="center"/>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0" borderId="1" xfId="0" applyFont="1" applyBorder="1" applyAlignment="1">
      <alignment horizontal="center" vertical="center"/>
    </xf>
    <xf numFmtId="0" fontId="9" fillId="3" borderId="0" xfId="0" applyFont="1" applyFill="1" applyBorder="1" applyAlignment="1">
      <alignment horizont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center" vertical="center"/>
    </xf>
    <xf numFmtId="164" fontId="9" fillId="14" borderId="1" xfId="0" applyNumberFormat="1" applyFont="1" applyFill="1" applyBorder="1" applyAlignment="1">
      <alignment horizontal="center"/>
    </xf>
    <xf numFmtId="1" fontId="9" fillId="0" borderId="20" xfId="0" applyNumberFormat="1" applyFont="1" applyBorder="1" applyAlignment="1">
      <alignment horizontal="center"/>
    </xf>
    <xf numFmtId="1" fontId="9" fillId="0" borderId="0" xfId="0" applyNumberFormat="1" applyFont="1" applyBorder="1" applyAlignment="1">
      <alignment horizontal="center"/>
    </xf>
    <xf numFmtId="1" fontId="9" fillId="0" borderId="26" xfId="0" applyNumberFormat="1" applyFont="1" applyBorder="1" applyAlignment="1">
      <alignment horizontal="center"/>
    </xf>
    <xf numFmtId="1" fontId="9" fillId="0" borderId="1" xfId="0" applyNumberFormat="1" applyFont="1" applyBorder="1" applyAlignment="1">
      <alignment horizontal="center"/>
    </xf>
    <xf numFmtId="0" fontId="4" fillId="0" borderId="17" xfId="0" applyFont="1" applyBorder="1" applyAlignment="1">
      <alignment horizontal="left" vertical="center"/>
    </xf>
    <xf numFmtId="0" fontId="4" fillId="0" borderId="19" xfId="0" applyFont="1" applyBorder="1" applyAlignment="1">
      <alignment horizontal="left" vertical="center"/>
    </xf>
    <xf numFmtId="0" fontId="9" fillId="0" borderId="2" xfId="0" applyFont="1" applyBorder="1" applyAlignment="1">
      <alignment horizontal="center"/>
    </xf>
    <xf numFmtId="0" fontId="9" fillId="0" borderId="10" xfId="0" applyFont="1" applyBorder="1" applyAlignment="1">
      <alignment horizontal="center"/>
    </xf>
    <xf numFmtId="0" fontId="9" fillId="0" borderId="7" xfId="0" applyFont="1" applyBorder="1" applyAlignment="1">
      <alignment horizontal="center"/>
    </xf>
    <xf numFmtId="0" fontId="9" fillId="3" borderId="1" xfId="0" applyFont="1" applyFill="1" applyBorder="1" applyAlignment="1">
      <alignment horizontal="center"/>
    </xf>
    <xf numFmtId="0" fontId="9" fillId="3" borderId="25" xfId="0" applyFont="1" applyFill="1" applyBorder="1" applyAlignment="1">
      <alignment horizontal="center"/>
    </xf>
    <xf numFmtId="0" fontId="9" fillId="3" borderId="20" xfId="0" applyFont="1" applyFill="1" applyBorder="1" applyAlignment="1">
      <alignment horizontal="center"/>
    </xf>
    <xf numFmtId="0" fontId="9" fillId="3" borderId="2"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30" fillId="0" borderId="11"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16" xfId="0" applyFont="1" applyBorder="1" applyAlignment="1">
      <alignment horizontal="center" vertical="center" wrapText="1"/>
    </xf>
    <xf numFmtId="0" fontId="4" fillId="0" borderId="2"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2" xfId="0" applyFont="1" applyBorder="1" applyAlignment="1">
      <alignment horizontal="left"/>
    </xf>
    <xf numFmtId="0" fontId="4" fillId="0" borderId="7" xfId="0" applyFont="1" applyBorder="1" applyAlignment="1">
      <alignment horizontal="left"/>
    </xf>
    <xf numFmtId="0" fontId="21" fillId="13" borderId="17" xfId="0" applyFont="1" applyFill="1" applyBorder="1" applyAlignment="1">
      <alignment horizontal="center" vertical="center" textRotation="90"/>
    </xf>
    <xf numFmtId="0" fontId="21" fillId="13" borderId="19" xfId="0" applyFont="1" applyFill="1" applyBorder="1" applyAlignment="1">
      <alignment horizontal="center" vertical="center" textRotation="90"/>
    </xf>
    <xf numFmtId="0" fontId="4" fillId="0" borderId="25" xfId="0" applyFont="1" applyBorder="1" applyAlignment="1">
      <alignment horizontal="left" vertical="center"/>
    </xf>
    <xf numFmtId="0" fontId="9" fillId="3" borderId="11" xfId="0" applyFont="1" applyFill="1" applyBorder="1" applyAlignment="1">
      <alignment horizontal="center"/>
    </xf>
    <xf numFmtId="0" fontId="9" fillId="3" borderId="8" xfId="0" applyFont="1" applyFill="1" applyBorder="1" applyAlignment="1">
      <alignment horizontal="center"/>
    </xf>
    <xf numFmtId="0" fontId="9" fillId="3" borderId="24" xfId="0" applyFont="1" applyFill="1" applyBorder="1" applyAlignment="1">
      <alignment horizontal="center"/>
    </xf>
    <xf numFmtId="0" fontId="9" fillId="3" borderId="26" xfId="0" applyFont="1" applyFill="1" applyBorder="1" applyAlignment="1">
      <alignment horizontal="center"/>
    </xf>
    <xf numFmtId="0" fontId="9" fillId="3" borderId="27" xfId="0" applyFont="1" applyFill="1" applyBorder="1" applyAlignment="1">
      <alignment horizontal="center"/>
    </xf>
    <xf numFmtId="0" fontId="9" fillId="3" borderId="16" xfId="0" applyFont="1" applyFill="1" applyBorder="1" applyAlignment="1">
      <alignment horizontal="center"/>
    </xf>
    <xf numFmtId="0" fontId="9" fillId="3" borderId="22" xfId="0" applyFont="1" applyFill="1" applyBorder="1" applyAlignment="1">
      <alignment horizontal="center"/>
    </xf>
    <xf numFmtId="0" fontId="2" fillId="8" borderId="2" xfId="2" applyFont="1" applyFill="1" applyBorder="1" applyAlignment="1">
      <alignment horizontal="center"/>
    </xf>
    <xf numFmtId="0" fontId="2" fillId="8" borderId="10" xfId="2" applyFont="1" applyFill="1" applyBorder="1" applyAlignment="1">
      <alignment horizontal="center"/>
    </xf>
    <xf numFmtId="0" fontId="2" fillId="8" borderId="7" xfId="2" applyFont="1" applyFill="1" applyBorder="1" applyAlignment="1">
      <alignment horizontal="center"/>
    </xf>
    <xf numFmtId="0" fontId="10" fillId="15" borderId="11" xfId="0" applyNumberFormat="1" applyFont="1" applyFill="1" applyBorder="1" applyAlignment="1" applyProtection="1">
      <alignment horizontal="center" vertical="top" wrapText="1"/>
    </xf>
    <xf numFmtId="0" fontId="10" fillId="15" borderId="8" xfId="0" applyNumberFormat="1" applyFont="1" applyFill="1" applyBorder="1" applyAlignment="1" applyProtection="1">
      <alignment horizontal="center" vertical="top" wrapText="1"/>
    </xf>
    <xf numFmtId="0" fontId="10" fillId="15" borderId="24" xfId="0" applyNumberFormat="1" applyFont="1" applyFill="1" applyBorder="1" applyAlignment="1" applyProtection="1">
      <alignment horizontal="center" vertical="top" wrapText="1"/>
    </xf>
    <xf numFmtId="0" fontId="10" fillId="15" borderId="20" xfId="0" applyNumberFormat="1" applyFont="1" applyFill="1" applyBorder="1" applyAlignment="1" applyProtection="1">
      <alignment horizontal="center" vertical="top" wrapText="1"/>
    </xf>
    <xf numFmtId="0" fontId="10" fillId="15" borderId="0" xfId="0" applyNumberFormat="1" applyFont="1" applyFill="1" applyBorder="1" applyAlignment="1" applyProtection="1">
      <alignment horizontal="center" vertical="top" wrapText="1"/>
    </xf>
    <xf numFmtId="0" fontId="10" fillId="15" borderId="26" xfId="0" applyNumberFormat="1" applyFont="1" applyFill="1" applyBorder="1" applyAlignment="1" applyProtection="1">
      <alignment horizontal="center" vertical="top" wrapText="1"/>
    </xf>
    <xf numFmtId="0" fontId="10" fillId="15" borderId="27" xfId="0" applyNumberFormat="1" applyFont="1" applyFill="1" applyBorder="1" applyAlignment="1" applyProtection="1">
      <alignment horizontal="center" vertical="top" wrapText="1"/>
    </xf>
    <xf numFmtId="0" fontId="10" fillId="15" borderId="16" xfId="0" applyNumberFormat="1" applyFont="1" applyFill="1" applyBorder="1" applyAlignment="1" applyProtection="1">
      <alignment horizontal="center" vertical="top" wrapText="1"/>
    </xf>
    <xf numFmtId="0" fontId="10" fillId="15" borderId="22" xfId="0" applyNumberFormat="1" applyFont="1" applyFill="1" applyBorder="1" applyAlignment="1" applyProtection="1">
      <alignment horizontal="center" vertical="top" wrapText="1"/>
    </xf>
    <xf numFmtId="0" fontId="21" fillId="0" borderId="17"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19" xfId="0" applyFont="1" applyBorder="1" applyAlignment="1">
      <alignment horizontal="center" vertical="center" wrapText="1"/>
    </xf>
    <xf numFmtId="0" fontId="9" fillId="3" borderId="17" xfId="0" applyNumberFormat="1" applyFont="1" applyFill="1" applyBorder="1" applyAlignment="1" applyProtection="1">
      <alignment horizontal="center" vertical="center"/>
    </xf>
    <xf numFmtId="0" fontId="9" fillId="3" borderId="25" xfId="0" applyNumberFormat="1" applyFont="1" applyFill="1" applyBorder="1" applyAlignment="1" applyProtection="1">
      <alignment horizontal="center" vertical="center"/>
    </xf>
    <xf numFmtId="0" fontId="9" fillId="3" borderId="19" xfId="0" applyNumberFormat="1" applyFont="1" applyFill="1" applyBorder="1" applyAlignment="1" applyProtection="1">
      <alignment horizontal="center" vertical="center"/>
    </xf>
    <xf numFmtId="0" fontId="32" fillId="0" borderId="0" xfId="0" applyFont="1" applyAlignment="1">
      <alignment horizontal="left" vertical="top"/>
    </xf>
    <xf numFmtId="0" fontId="14" fillId="0" borderId="0" xfId="0" applyFont="1" applyAlignment="1">
      <alignment horizontal="left" vertical="top"/>
    </xf>
    <xf numFmtId="0" fontId="14" fillId="0" borderId="0" xfId="0" applyFont="1" applyAlignment="1">
      <alignment horizontal="left" vertical="top" wrapText="1"/>
    </xf>
    <xf numFmtId="0" fontId="21" fillId="0" borderId="1" xfId="0" applyFont="1" applyBorder="1" applyAlignment="1">
      <alignment horizontal="center" vertical="center" wrapText="1"/>
    </xf>
    <xf numFmtId="0" fontId="10" fillId="15" borderId="1" xfId="0" applyNumberFormat="1" applyFont="1" applyFill="1" applyBorder="1" applyAlignment="1" applyProtection="1">
      <alignment horizontal="left" vertical="top" wrapText="1"/>
    </xf>
    <xf numFmtId="0" fontId="10" fillId="15" borderId="1" xfId="0" applyFont="1" applyFill="1" applyBorder="1" applyAlignment="1">
      <alignment horizontal="center" vertical="top" wrapText="1"/>
    </xf>
    <xf numFmtId="0" fontId="1" fillId="0" borderId="11" xfId="0" applyNumberFormat="1" applyFont="1" applyFill="1" applyBorder="1" applyAlignment="1" applyProtection="1">
      <alignment horizontal="center" vertical="top" wrapText="1"/>
    </xf>
    <xf numFmtId="0" fontId="1" fillId="0" borderId="8" xfId="0" applyNumberFormat="1" applyFont="1" applyFill="1" applyBorder="1" applyAlignment="1" applyProtection="1">
      <alignment horizontal="center" vertical="top" wrapText="1"/>
    </xf>
    <xf numFmtId="0" fontId="1" fillId="0" borderId="24" xfId="0" applyNumberFormat="1" applyFont="1" applyFill="1" applyBorder="1" applyAlignment="1" applyProtection="1">
      <alignment horizontal="center" vertical="top" wrapText="1"/>
    </xf>
    <xf numFmtId="0" fontId="1" fillId="0" borderId="20" xfId="0" applyNumberFormat="1" applyFont="1" applyFill="1" applyBorder="1" applyAlignment="1" applyProtection="1">
      <alignment horizontal="center" vertical="top" wrapText="1"/>
    </xf>
    <xf numFmtId="0" fontId="1" fillId="0" borderId="0" xfId="0" applyNumberFormat="1" applyFont="1" applyFill="1" applyBorder="1" applyAlignment="1" applyProtection="1">
      <alignment horizontal="center" vertical="top" wrapText="1"/>
    </xf>
    <xf numFmtId="0" fontId="1" fillId="0" borderId="26" xfId="0" applyNumberFormat="1" applyFont="1" applyFill="1" applyBorder="1" applyAlignment="1" applyProtection="1">
      <alignment horizontal="center" vertical="top" wrapText="1"/>
    </xf>
    <xf numFmtId="0" fontId="1" fillId="0" borderId="27" xfId="0" applyNumberFormat="1" applyFont="1" applyFill="1" applyBorder="1" applyAlignment="1" applyProtection="1">
      <alignment horizontal="center" vertical="top" wrapText="1"/>
    </xf>
    <xf numFmtId="0" fontId="1" fillId="0" borderId="16" xfId="0" applyNumberFormat="1" applyFont="1" applyFill="1" applyBorder="1" applyAlignment="1" applyProtection="1">
      <alignment horizontal="center" vertical="top" wrapText="1"/>
    </xf>
    <xf numFmtId="0" fontId="1" fillId="0" borderId="22" xfId="0" applyNumberFormat="1" applyFont="1" applyFill="1" applyBorder="1" applyAlignment="1" applyProtection="1">
      <alignment horizontal="center" vertical="top" wrapText="1"/>
    </xf>
    <xf numFmtId="0" fontId="21" fillId="0" borderId="2" xfId="0" applyFont="1" applyBorder="1" applyAlignment="1">
      <alignment horizontal="center"/>
    </xf>
    <xf numFmtId="0" fontId="21" fillId="0" borderId="10" xfId="0" applyFont="1" applyBorder="1" applyAlignment="1">
      <alignment horizontal="center"/>
    </xf>
    <xf numFmtId="0" fontId="21" fillId="0" borderId="7" xfId="0" applyFont="1" applyBorder="1" applyAlignment="1">
      <alignment horizontal="center"/>
    </xf>
    <xf numFmtId="0" fontId="10" fillId="0" borderId="17" xfId="0" applyNumberFormat="1" applyFont="1" applyFill="1" applyBorder="1" applyAlignment="1" applyProtection="1">
      <alignment horizontal="center" vertical="top" wrapText="1"/>
    </xf>
    <xf numFmtId="0" fontId="11" fillId="3" borderId="25"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0" fillId="0" borderId="1" xfId="0" applyNumberFormat="1" applyFont="1" applyFill="1" applyBorder="1" applyAlignment="1" applyProtection="1">
      <alignment horizontal="left" vertical="top" wrapText="1"/>
    </xf>
    <xf numFmtId="0" fontId="10" fillId="0" borderId="1" xfId="0" applyFont="1" applyBorder="1" applyAlignment="1">
      <alignment horizontal="center" vertical="top" wrapText="1"/>
    </xf>
    <xf numFmtId="0" fontId="10" fillId="0" borderId="11" xfId="0" applyNumberFormat="1" applyFont="1" applyFill="1" applyBorder="1" applyAlignment="1" applyProtection="1">
      <alignment horizontal="center" vertical="top" wrapText="1"/>
    </xf>
    <xf numFmtId="0" fontId="10" fillId="0" borderId="8" xfId="0" applyNumberFormat="1" applyFont="1" applyFill="1" applyBorder="1" applyAlignment="1" applyProtection="1">
      <alignment horizontal="center" vertical="top" wrapText="1"/>
    </xf>
    <xf numFmtId="0" fontId="10" fillId="0" borderId="24" xfId="0" applyNumberFormat="1" applyFont="1" applyFill="1" applyBorder="1" applyAlignment="1" applyProtection="1">
      <alignment horizontal="center" vertical="top" wrapText="1"/>
    </xf>
    <xf numFmtId="0" fontId="10" fillId="0" borderId="20" xfId="0" applyNumberFormat="1" applyFont="1" applyFill="1" applyBorder="1" applyAlignment="1" applyProtection="1">
      <alignment horizontal="center" vertical="top" wrapText="1"/>
    </xf>
    <xf numFmtId="0" fontId="10" fillId="0" borderId="0" xfId="0" applyNumberFormat="1" applyFont="1" applyFill="1" applyBorder="1" applyAlignment="1" applyProtection="1">
      <alignment horizontal="center" vertical="top" wrapText="1"/>
    </xf>
    <xf numFmtId="0" fontId="10" fillId="0" borderId="26" xfId="0" applyNumberFormat="1" applyFont="1" applyFill="1" applyBorder="1" applyAlignment="1" applyProtection="1">
      <alignment horizontal="center" vertical="top" wrapText="1"/>
    </xf>
    <xf numFmtId="0" fontId="10" fillId="0" borderId="27" xfId="0" applyNumberFormat="1" applyFont="1" applyFill="1" applyBorder="1" applyAlignment="1" applyProtection="1">
      <alignment horizontal="center" vertical="top" wrapText="1"/>
    </xf>
    <xf numFmtId="0" fontId="10" fillId="0" borderId="16" xfId="0" applyNumberFormat="1" applyFont="1" applyFill="1" applyBorder="1" applyAlignment="1" applyProtection="1">
      <alignment horizontal="center" vertical="top" wrapText="1"/>
    </xf>
    <xf numFmtId="0" fontId="10" fillId="0" borderId="22" xfId="0" applyNumberFormat="1" applyFont="1" applyFill="1" applyBorder="1" applyAlignment="1" applyProtection="1">
      <alignment horizontal="center" vertical="top" wrapText="1"/>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BR168"/>
  <sheetViews>
    <sheetView topLeftCell="E154" zoomScale="71" zoomScaleNormal="71" workbookViewId="0">
      <selection activeCell="C156" sqref="C156"/>
    </sheetView>
  </sheetViews>
  <sheetFormatPr defaultRowHeight="15" x14ac:dyDescent="0.25"/>
  <cols>
    <col min="1" max="1" width="20.7109375" customWidth="1"/>
    <col min="2" max="2" width="4.7109375" customWidth="1"/>
    <col min="3" max="3" width="50.7109375" customWidth="1"/>
    <col min="4" max="4" width="14.42578125" customWidth="1"/>
    <col min="5" max="5" width="18.5703125" customWidth="1"/>
    <col min="6" max="6" width="16.140625" customWidth="1"/>
    <col min="7" max="7" width="21.5703125" customWidth="1"/>
    <col min="8" max="8" width="22.28515625" customWidth="1"/>
    <col min="9" max="9" width="13.28515625" customWidth="1"/>
    <col min="10" max="10" width="13.42578125" customWidth="1"/>
    <col min="11" max="11" width="21.140625" customWidth="1"/>
    <col min="12" max="12" width="18.7109375" customWidth="1"/>
    <col min="13" max="13" width="17" customWidth="1"/>
    <col min="14" max="14" width="14.85546875" customWidth="1"/>
    <col min="15" max="15" width="16.5703125" customWidth="1"/>
    <col min="18" max="18" width="13.140625" customWidth="1"/>
  </cols>
  <sheetData>
    <row r="2" spans="1:18" ht="15.75" customHeight="1" x14ac:dyDescent="0.25">
      <c r="B2" s="308"/>
      <c r="C2" s="578" t="s">
        <v>1095</v>
      </c>
      <c r="D2" s="578"/>
      <c r="E2" s="578"/>
      <c r="F2" s="578"/>
      <c r="G2" s="578"/>
      <c r="H2" s="578"/>
      <c r="I2" s="578"/>
      <c r="J2" s="578"/>
      <c r="K2" s="578"/>
      <c r="L2" s="578"/>
      <c r="M2" s="578"/>
      <c r="N2" s="578"/>
      <c r="O2" s="578"/>
      <c r="P2" s="578"/>
      <c r="Q2" s="578"/>
    </row>
    <row r="3" spans="1:18" ht="15.75" customHeight="1" x14ac:dyDescent="0.25">
      <c r="B3" s="309"/>
      <c r="C3" s="579" t="s">
        <v>1271</v>
      </c>
      <c r="D3" s="579"/>
      <c r="E3" s="579"/>
      <c r="F3" s="579"/>
      <c r="G3" s="579"/>
      <c r="H3" s="579"/>
      <c r="I3" s="579"/>
      <c r="J3" s="579"/>
      <c r="K3" s="579"/>
      <c r="L3" s="579"/>
      <c r="M3" s="579"/>
      <c r="N3" s="579"/>
      <c r="O3" s="579"/>
      <c r="P3" s="579"/>
      <c r="Q3" s="579"/>
      <c r="R3" s="309"/>
    </row>
    <row r="5" spans="1:18" ht="15.75" customHeight="1" x14ac:dyDescent="0.25">
      <c r="A5" s="580" t="s">
        <v>905</v>
      </c>
      <c r="B5" s="570" t="s">
        <v>0</v>
      </c>
      <c r="C5" s="570" t="s">
        <v>906</v>
      </c>
      <c r="D5" s="576" t="s">
        <v>714</v>
      </c>
      <c r="E5" s="577"/>
      <c r="F5" s="577"/>
      <c r="G5" s="577"/>
      <c r="H5" s="577"/>
      <c r="I5" s="577"/>
      <c r="J5" s="577"/>
      <c r="K5" s="577"/>
      <c r="L5" s="577"/>
      <c r="M5" s="577"/>
      <c r="N5" s="577"/>
      <c r="O5" s="592"/>
      <c r="P5" s="546" t="s">
        <v>907</v>
      </c>
      <c r="Q5" s="550" t="s">
        <v>908</v>
      </c>
      <c r="R5" s="573" t="s">
        <v>909</v>
      </c>
    </row>
    <row r="6" spans="1:18" x14ac:dyDescent="0.25">
      <c r="A6" s="581"/>
      <c r="B6" s="571"/>
      <c r="C6" s="571"/>
      <c r="D6" s="567" t="s">
        <v>715</v>
      </c>
      <c r="E6" s="568"/>
      <c r="F6" s="568"/>
      <c r="G6" s="568"/>
      <c r="H6" s="568"/>
      <c r="I6" s="568"/>
      <c r="J6" s="568"/>
      <c r="K6" s="568"/>
      <c r="L6" s="568"/>
      <c r="M6" s="568"/>
      <c r="N6" s="568"/>
      <c r="O6" s="569"/>
      <c r="P6" s="547"/>
      <c r="Q6" s="551"/>
      <c r="R6" s="574"/>
    </row>
    <row r="7" spans="1:18" ht="15" customHeight="1" x14ac:dyDescent="0.25">
      <c r="A7" s="581"/>
      <c r="B7" s="571"/>
      <c r="C7" s="590"/>
      <c r="D7" s="586" t="s">
        <v>1180</v>
      </c>
      <c r="E7" s="586" t="s">
        <v>5</v>
      </c>
      <c r="F7" s="586" t="s">
        <v>9</v>
      </c>
      <c r="G7" s="583" t="s">
        <v>1181</v>
      </c>
      <c r="H7" s="584" t="s">
        <v>716</v>
      </c>
      <c r="I7" s="585" t="s">
        <v>1097</v>
      </c>
      <c r="J7" s="586" t="s">
        <v>1182</v>
      </c>
      <c r="K7" s="586" t="s">
        <v>9</v>
      </c>
      <c r="L7" s="586" t="s">
        <v>6</v>
      </c>
      <c r="M7" s="586" t="s">
        <v>1096</v>
      </c>
      <c r="N7" s="586" t="s">
        <v>356</v>
      </c>
      <c r="O7" s="586" t="s">
        <v>8</v>
      </c>
      <c r="P7" s="547"/>
      <c r="Q7" s="551"/>
      <c r="R7" s="574"/>
    </row>
    <row r="8" spans="1:18" ht="58.5" customHeight="1" x14ac:dyDescent="0.25">
      <c r="A8" s="581"/>
      <c r="B8" s="571"/>
      <c r="C8" s="590"/>
      <c r="D8" s="563" t="s">
        <v>1098</v>
      </c>
      <c r="E8" s="563"/>
      <c r="F8" s="563"/>
      <c r="G8" s="563" t="s">
        <v>1099</v>
      </c>
      <c r="H8" s="563"/>
      <c r="I8" s="563"/>
      <c r="J8" s="563" t="s">
        <v>1100</v>
      </c>
      <c r="K8" s="563"/>
      <c r="L8" s="563"/>
      <c r="M8" s="563" t="s">
        <v>1101</v>
      </c>
      <c r="N8" s="563"/>
      <c r="O8" s="563"/>
      <c r="P8" s="548"/>
      <c r="Q8" s="551"/>
      <c r="R8" s="574"/>
    </row>
    <row r="9" spans="1:18" ht="97.5" customHeight="1" x14ac:dyDescent="0.25">
      <c r="A9" s="582"/>
      <c r="B9" s="572"/>
      <c r="C9" s="591"/>
      <c r="D9" s="511" t="s">
        <v>1102</v>
      </c>
      <c r="E9" s="511" t="s">
        <v>1103</v>
      </c>
      <c r="F9" s="511" t="s">
        <v>1104</v>
      </c>
      <c r="G9" s="511" t="s">
        <v>1099</v>
      </c>
      <c r="H9" s="511" t="s">
        <v>1099</v>
      </c>
      <c r="I9" s="511" t="s">
        <v>1105</v>
      </c>
      <c r="J9" s="511" t="s">
        <v>724</v>
      </c>
      <c r="K9" s="511" t="s">
        <v>1106</v>
      </c>
      <c r="L9" s="511" t="s">
        <v>1105</v>
      </c>
      <c r="M9" s="511" t="s">
        <v>1107</v>
      </c>
      <c r="N9" s="511" t="s">
        <v>1108</v>
      </c>
      <c r="O9" s="511" t="s">
        <v>1109</v>
      </c>
      <c r="P9" s="549"/>
      <c r="Q9" s="552"/>
      <c r="R9" s="575"/>
    </row>
    <row r="10" spans="1:18" ht="15.75" x14ac:dyDescent="0.25">
      <c r="A10" s="460" t="s">
        <v>1264</v>
      </c>
      <c r="B10" s="11">
        <v>1</v>
      </c>
      <c r="C10" s="462" t="s">
        <v>1265</v>
      </c>
      <c r="D10" s="476">
        <v>1</v>
      </c>
      <c r="E10" s="476"/>
      <c r="F10" s="477"/>
      <c r="G10" s="476">
        <v>1</v>
      </c>
      <c r="H10" s="476"/>
      <c r="I10" s="477"/>
      <c r="J10" s="476">
        <v>1</v>
      </c>
      <c r="K10" s="476"/>
      <c r="L10" s="477"/>
      <c r="M10" s="476">
        <v>1</v>
      </c>
      <c r="N10" s="476"/>
      <c r="O10" s="477"/>
      <c r="P10" s="79">
        <f>COUNTA(D10,G10,J10,M10)</f>
        <v>4</v>
      </c>
      <c r="Q10" s="2">
        <f>COUNTA(E10,H10,K10,N10)</f>
        <v>0</v>
      </c>
      <c r="R10" s="32">
        <f>COUNTA(F10,I10,L10,O10)</f>
        <v>0</v>
      </c>
    </row>
    <row r="11" spans="1:18" ht="15.75" x14ac:dyDescent="0.25">
      <c r="A11" s="460">
        <v>44751</v>
      </c>
      <c r="B11" s="11">
        <v>2</v>
      </c>
      <c r="C11" s="462" t="s">
        <v>1266</v>
      </c>
      <c r="D11" s="476"/>
      <c r="E11" s="476">
        <v>1</v>
      </c>
      <c r="F11" s="477"/>
      <c r="G11" s="476"/>
      <c r="H11" s="476">
        <v>1</v>
      </c>
      <c r="I11" s="477"/>
      <c r="J11" s="476"/>
      <c r="K11" s="476">
        <v>1</v>
      </c>
      <c r="L11" s="477"/>
      <c r="M11" s="476"/>
      <c r="N11" s="476">
        <v>1</v>
      </c>
      <c r="O11" s="477"/>
      <c r="P11" s="79">
        <f t="shared" ref="P11:P34" si="0">COUNTA(D11,G11,J11,M11)</f>
        <v>0</v>
      </c>
      <c r="Q11" s="2">
        <f t="shared" ref="Q11:Q34" si="1">COUNTA(E11,H11,K11,N11)</f>
        <v>4</v>
      </c>
      <c r="R11" s="32">
        <f t="shared" ref="R11:R34" si="2">COUNTA(F11,I11,L11,O11)</f>
        <v>0</v>
      </c>
    </row>
    <row r="12" spans="1:18" ht="15.75" x14ac:dyDescent="0.25">
      <c r="A12" s="460">
        <v>44765</v>
      </c>
      <c r="B12" s="11">
        <v>3</v>
      </c>
      <c r="C12" s="462" t="s">
        <v>1267</v>
      </c>
      <c r="D12" s="476">
        <v>1</v>
      </c>
      <c r="E12" s="476"/>
      <c r="F12" s="477"/>
      <c r="G12" s="476"/>
      <c r="H12" s="476">
        <v>1</v>
      </c>
      <c r="I12" s="477"/>
      <c r="J12" s="476">
        <v>1</v>
      </c>
      <c r="K12" s="476"/>
      <c r="L12" s="477"/>
      <c r="M12" s="476"/>
      <c r="N12" s="476">
        <v>1</v>
      </c>
      <c r="O12" s="477"/>
      <c r="P12" s="79">
        <f t="shared" si="0"/>
        <v>2</v>
      </c>
      <c r="Q12" s="2">
        <f t="shared" si="1"/>
        <v>2</v>
      </c>
      <c r="R12" s="32">
        <f t="shared" si="2"/>
        <v>0</v>
      </c>
    </row>
    <row r="13" spans="1:18" ht="18.75" x14ac:dyDescent="0.3">
      <c r="A13" s="460">
        <v>44812</v>
      </c>
      <c r="B13" s="11">
        <v>4</v>
      </c>
      <c r="C13" s="544" t="s">
        <v>1276</v>
      </c>
      <c r="D13" s="476"/>
      <c r="E13" s="476">
        <v>1</v>
      </c>
      <c r="F13" s="477"/>
      <c r="G13" s="476"/>
      <c r="H13" s="476"/>
      <c r="I13" s="477">
        <v>1</v>
      </c>
      <c r="J13" s="476"/>
      <c r="K13" s="476"/>
      <c r="L13" s="477">
        <v>1</v>
      </c>
      <c r="M13" s="476"/>
      <c r="N13" s="476"/>
      <c r="O13" s="477">
        <v>1</v>
      </c>
      <c r="P13" s="79">
        <f t="shared" si="0"/>
        <v>0</v>
      </c>
      <c r="Q13" s="2">
        <f t="shared" si="1"/>
        <v>1</v>
      </c>
      <c r="R13" s="32">
        <f t="shared" si="2"/>
        <v>3</v>
      </c>
    </row>
    <row r="14" spans="1:18" ht="15.75" x14ac:dyDescent="0.25">
      <c r="A14" s="460">
        <v>44816</v>
      </c>
      <c r="B14" s="11">
        <v>5</v>
      </c>
      <c r="C14" s="462" t="s">
        <v>1268</v>
      </c>
      <c r="D14" s="476"/>
      <c r="E14" s="476"/>
      <c r="F14" s="477">
        <v>1</v>
      </c>
      <c r="G14" s="476"/>
      <c r="H14" s="476"/>
      <c r="I14" s="477">
        <v>1</v>
      </c>
      <c r="J14" s="476"/>
      <c r="K14" s="476"/>
      <c r="L14" s="477">
        <v>1</v>
      </c>
      <c r="M14" s="476"/>
      <c r="N14" s="476"/>
      <c r="O14" s="477">
        <v>1</v>
      </c>
      <c r="P14" s="79">
        <f t="shared" si="0"/>
        <v>0</v>
      </c>
      <c r="Q14" s="2">
        <f t="shared" si="1"/>
        <v>0</v>
      </c>
      <c r="R14" s="32">
        <f t="shared" si="2"/>
        <v>4</v>
      </c>
    </row>
    <row r="15" spans="1:18" ht="15.75" x14ac:dyDescent="0.25">
      <c r="A15" s="460">
        <v>44727</v>
      </c>
      <c r="B15" s="11">
        <v>6</v>
      </c>
      <c r="C15" s="462" t="s">
        <v>1269</v>
      </c>
      <c r="D15" s="476"/>
      <c r="E15" s="476">
        <v>1</v>
      </c>
      <c r="F15" s="477"/>
      <c r="G15" s="476"/>
      <c r="H15" s="476"/>
      <c r="I15" s="477">
        <v>1</v>
      </c>
      <c r="J15" s="476"/>
      <c r="K15" s="476"/>
      <c r="L15" s="477">
        <v>1</v>
      </c>
      <c r="M15" s="476"/>
      <c r="N15" s="476"/>
      <c r="O15" s="477">
        <v>1</v>
      </c>
      <c r="P15" s="79">
        <f t="shared" si="0"/>
        <v>0</v>
      </c>
      <c r="Q15" s="2">
        <f t="shared" si="1"/>
        <v>1</v>
      </c>
      <c r="R15" s="32">
        <f t="shared" si="2"/>
        <v>3</v>
      </c>
    </row>
    <row r="16" spans="1:18" ht="15.75" x14ac:dyDescent="0.25">
      <c r="A16" s="460"/>
      <c r="B16" s="11">
        <v>7</v>
      </c>
      <c r="C16" s="462"/>
      <c r="D16" s="476"/>
      <c r="E16" s="476"/>
      <c r="F16" s="477"/>
      <c r="G16" s="476"/>
      <c r="H16" s="476"/>
      <c r="I16" s="477"/>
      <c r="J16" s="476"/>
      <c r="K16" s="476"/>
      <c r="L16" s="477"/>
      <c r="M16" s="476"/>
      <c r="N16" s="476"/>
      <c r="O16" s="477"/>
      <c r="P16" s="79">
        <f t="shared" si="0"/>
        <v>0</v>
      </c>
      <c r="Q16" s="2">
        <f t="shared" si="1"/>
        <v>0</v>
      </c>
      <c r="R16" s="32">
        <f t="shared" si="2"/>
        <v>0</v>
      </c>
    </row>
    <row r="17" spans="1:18" ht="15.75" x14ac:dyDescent="0.25">
      <c r="A17" s="460"/>
      <c r="B17" s="11">
        <v>8</v>
      </c>
      <c r="C17" s="462"/>
      <c r="D17" s="476"/>
      <c r="E17" s="476"/>
      <c r="F17" s="477"/>
      <c r="G17" s="476"/>
      <c r="H17" s="476"/>
      <c r="I17" s="477"/>
      <c r="J17" s="476"/>
      <c r="K17" s="476"/>
      <c r="L17" s="477"/>
      <c r="M17" s="476"/>
      <c r="N17" s="476"/>
      <c r="O17" s="477"/>
      <c r="P17" s="79">
        <f t="shared" si="0"/>
        <v>0</v>
      </c>
      <c r="Q17" s="2">
        <f t="shared" si="1"/>
        <v>0</v>
      </c>
      <c r="R17" s="32">
        <f t="shared" si="2"/>
        <v>0</v>
      </c>
    </row>
    <row r="18" spans="1:18" ht="15.75" x14ac:dyDescent="0.25">
      <c r="A18" s="460"/>
      <c r="B18" s="11">
        <v>9</v>
      </c>
      <c r="C18" s="462"/>
      <c r="D18" s="476"/>
      <c r="E18" s="476"/>
      <c r="F18" s="477"/>
      <c r="G18" s="476"/>
      <c r="H18" s="476"/>
      <c r="I18" s="477"/>
      <c r="J18" s="476"/>
      <c r="K18" s="476"/>
      <c r="L18" s="477"/>
      <c r="M18" s="476"/>
      <c r="N18" s="476"/>
      <c r="O18" s="477"/>
      <c r="P18" s="79">
        <f t="shared" si="0"/>
        <v>0</v>
      </c>
      <c r="Q18" s="2">
        <f t="shared" si="1"/>
        <v>0</v>
      </c>
      <c r="R18" s="32">
        <f t="shared" si="2"/>
        <v>0</v>
      </c>
    </row>
    <row r="19" spans="1:18" ht="15.75" x14ac:dyDescent="0.25">
      <c r="A19" s="460"/>
      <c r="B19" s="11">
        <v>10</v>
      </c>
      <c r="C19" s="462"/>
      <c r="D19" s="476"/>
      <c r="E19" s="476"/>
      <c r="F19" s="477"/>
      <c r="G19" s="476"/>
      <c r="H19" s="476"/>
      <c r="I19" s="477"/>
      <c r="J19" s="476"/>
      <c r="K19" s="476"/>
      <c r="L19" s="477"/>
      <c r="M19" s="476"/>
      <c r="N19" s="476"/>
      <c r="O19" s="477"/>
      <c r="P19" s="79">
        <f t="shared" si="0"/>
        <v>0</v>
      </c>
      <c r="Q19" s="2">
        <f t="shared" si="1"/>
        <v>0</v>
      </c>
      <c r="R19" s="32">
        <f t="shared" si="2"/>
        <v>0</v>
      </c>
    </row>
    <row r="20" spans="1:18" ht="15.75" x14ac:dyDescent="0.25">
      <c r="A20" s="460"/>
      <c r="B20" s="11">
        <v>11</v>
      </c>
      <c r="C20" s="462"/>
      <c r="D20" s="476"/>
      <c r="E20" s="476"/>
      <c r="F20" s="477"/>
      <c r="G20" s="476"/>
      <c r="H20" s="476"/>
      <c r="I20" s="477"/>
      <c r="J20" s="476"/>
      <c r="K20" s="476"/>
      <c r="L20" s="477"/>
      <c r="M20" s="476"/>
      <c r="N20" s="476"/>
      <c r="O20" s="477"/>
      <c r="P20" s="79">
        <f t="shared" si="0"/>
        <v>0</v>
      </c>
      <c r="Q20" s="2">
        <f t="shared" si="1"/>
        <v>0</v>
      </c>
      <c r="R20" s="32">
        <f t="shared" si="2"/>
        <v>0</v>
      </c>
    </row>
    <row r="21" spans="1:18" ht="15.75" x14ac:dyDescent="0.25">
      <c r="A21" s="460"/>
      <c r="B21" s="11">
        <v>12</v>
      </c>
      <c r="C21" s="462"/>
      <c r="D21" s="476"/>
      <c r="E21" s="476"/>
      <c r="F21" s="477"/>
      <c r="G21" s="476"/>
      <c r="H21" s="476"/>
      <c r="I21" s="477"/>
      <c r="J21" s="476"/>
      <c r="K21" s="476"/>
      <c r="L21" s="477"/>
      <c r="M21" s="476"/>
      <c r="N21" s="476"/>
      <c r="O21" s="477"/>
      <c r="P21" s="79">
        <f t="shared" si="0"/>
        <v>0</v>
      </c>
      <c r="Q21" s="2">
        <f t="shared" si="1"/>
        <v>0</v>
      </c>
      <c r="R21" s="32">
        <f t="shared" si="2"/>
        <v>0</v>
      </c>
    </row>
    <row r="22" spans="1:18" ht="15.75" x14ac:dyDescent="0.25">
      <c r="A22" s="460"/>
      <c r="B22" s="11">
        <v>13</v>
      </c>
      <c r="C22" s="462"/>
      <c r="D22" s="476"/>
      <c r="E22" s="476"/>
      <c r="F22" s="477"/>
      <c r="G22" s="476"/>
      <c r="H22" s="476"/>
      <c r="I22" s="477"/>
      <c r="J22" s="476"/>
      <c r="K22" s="476"/>
      <c r="L22" s="477"/>
      <c r="M22" s="476"/>
      <c r="N22" s="476"/>
      <c r="O22" s="477"/>
      <c r="P22" s="79">
        <f t="shared" si="0"/>
        <v>0</v>
      </c>
      <c r="Q22" s="2">
        <f t="shared" si="1"/>
        <v>0</v>
      </c>
      <c r="R22" s="32">
        <f t="shared" si="2"/>
        <v>0</v>
      </c>
    </row>
    <row r="23" spans="1:18" ht="15.75" x14ac:dyDescent="0.25">
      <c r="A23" s="460"/>
      <c r="B23" s="11">
        <v>14</v>
      </c>
      <c r="C23" s="462"/>
      <c r="D23" s="476"/>
      <c r="E23" s="476"/>
      <c r="F23" s="477"/>
      <c r="G23" s="476"/>
      <c r="H23" s="476"/>
      <c r="I23" s="477"/>
      <c r="J23" s="476"/>
      <c r="K23" s="476"/>
      <c r="L23" s="477"/>
      <c r="M23" s="476"/>
      <c r="N23" s="476"/>
      <c r="O23" s="477"/>
      <c r="P23" s="79">
        <f t="shared" si="0"/>
        <v>0</v>
      </c>
      <c r="Q23" s="2">
        <f t="shared" si="1"/>
        <v>0</v>
      </c>
      <c r="R23" s="32">
        <f t="shared" si="2"/>
        <v>0</v>
      </c>
    </row>
    <row r="24" spans="1:18" ht="15.75" x14ac:dyDescent="0.25">
      <c r="A24" s="460"/>
      <c r="B24" s="11">
        <v>15</v>
      </c>
      <c r="C24" s="462"/>
      <c r="D24" s="476"/>
      <c r="E24" s="476"/>
      <c r="F24" s="477"/>
      <c r="G24" s="476"/>
      <c r="H24" s="476"/>
      <c r="I24" s="477"/>
      <c r="J24" s="476"/>
      <c r="K24" s="476"/>
      <c r="L24" s="477"/>
      <c r="M24" s="476"/>
      <c r="N24" s="476"/>
      <c r="O24" s="477"/>
      <c r="P24" s="79">
        <f t="shared" si="0"/>
        <v>0</v>
      </c>
      <c r="Q24" s="2">
        <f t="shared" si="1"/>
        <v>0</v>
      </c>
      <c r="R24" s="32">
        <f t="shared" si="2"/>
        <v>0</v>
      </c>
    </row>
    <row r="25" spans="1:18" ht="15.75" x14ac:dyDescent="0.25">
      <c r="A25" s="460"/>
      <c r="B25" s="11">
        <v>16</v>
      </c>
      <c r="C25" s="462"/>
      <c r="D25" s="476"/>
      <c r="E25" s="476"/>
      <c r="F25" s="477"/>
      <c r="G25" s="476"/>
      <c r="H25" s="476"/>
      <c r="I25" s="477"/>
      <c r="J25" s="476"/>
      <c r="K25" s="476"/>
      <c r="L25" s="477"/>
      <c r="M25" s="476"/>
      <c r="N25" s="476"/>
      <c r="O25" s="477"/>
      <c r="P25" s="79">
        <f t="shared" si="0"/>
        <v>0</v>
      </c>
      <c r="Q25" s="2">
        <f t="shared" si="1"/>
        <v>0</v>
      </c>
      <c r="R25" s="32">
        <f t="shared" si="2"/>
        <v>0</v>
      </c>
    </row>
    <row r="26" spans="1:18" ht="15.75" x14ac:dyDescent="0.25">
      <c r="A26" s="460"/>
      <c r="B26" s="11">
        <v>17</v>
      </c>
      <c r="C26" s="463"/>
      <c r="D26" s="476"/>
      <c r="E26" s="476"/>
      <c r="F26" s="477"/>
      <c r="G26" s="476"/>
      <c r="H26" s="476"/>
      <c r="I26" s="477"/>
      <c r="J26" s="476"/>
      <c r="K26" s="476"/>
      <c r="L26" s="477"/>
      <c r="M26" s="476"/>
      <c r="N26" s="476"/>
      <c r="O26" s="477"/>
      <c r="P26" s="79">
        <f t="shared" si="0"/>
        <v>0</v>
      </c>
      <c r="Q26" s="2">
        <f t="shared" si="1"/>
        <v>0</v>
      </c>
      <c r="R26" s="32">
        <f t="shared" si="2"/>
        <v>0</v>
      </c>
    </row>
    <row r="27" spans="1:18" ht="15.75" x14ac:dyDescent="0.25">
      <c r="A27" s="460"/>
      <c r="B27" s="11">
        <v>18</v>
      </c>
      <c r="C27" s="464"/>
      <c r="D27" s="476"/>
      <c r="E27" s="476"/>
      <c r="F27" s="477"/>
      <c r="G27" s="476"/>
      <c r="H27" s="476"/>
      <c r="I27" s="477"/>
      <c r="J27" s="476"/>
      <c r="K27" s="476"/>
      <c r="L27" s="477"/>
      <c r="M27" s="476"/>
      <c r="N27" s="476"/>
      <c r="O27" s="477"/>
      <c r="P27" s="79">
        <f t="shared" si="0"/>
        <v>0</v>
      </c>
      <c r="Q27" s="2">
        <f t="shared" si="1"/>
        <v>0</v>
      </c>
      <c r="R27" s="32">
        <f t="shared" si="2"/>
        <v>0</v>
      </c>
    </row>
    <row r="28" spans="1:18" ht="15.75" x14ac:dyDescent="0.25">
      <c r="A28" s="461"/>
      <c r="B28" s="11">
        <v>19</v>
      </c>
      <c r="C28" s="462"/>
      <c r="D28" s="476"/>
      <c r="E28" s="476"/>
      <c r="F28" s="477"/>
      <c r="G28" s="476"/>
      <c r="H28" s="476"/>
      <c r="I28" s="477"/>
      <c r="J28" s="476"/>
      <c r="K28" s="476"/>
      <c r="L28" s="477"/>
      <c r="M28" s="476"/>
      <c r="N28" s="476"/>
      <c r="O28" s="477"/>
      <c r="P28" s="79">
        <f t="shared" si="0"/>
        <v>0</v>
      </c>
      <c r="Q28" s="2">
        <f t="shared" si="1"/>
        <v>0</v>
      </c>
      <c r="R28" s="32">
        <f t="shared" si="2"/>
        <v>0</v>
      </c>
    </row>
    <row r="29" spans="1:18" ht="15.75" x14ac:dyDescent="0.25">
      <c r="A29" s="461"/>
      <c r="B29" s="11">
        <v>20</v>
      </c>
      <c r="C29" s="462"/>
      <c r="D29" s="476"/>
      <c r="E29" s="476"/>
      <c r="F29" s="477"/>
      <c r="G29" s="476"/>
      <c r="H29" s="476"/>
      <c r="I29" s="477"/>
      <c r="J29" s="476"/>
      <c r="K29" s="476"/>
      <c r="L29" s="477"/>
      <c r="M29" s="476"/>
      <c r="N29" s="476"/>
      <c r="O29" s="477"/>
      <c r="P29" s="79">
        <f t="shared" si="0"/>
        <v>0</v>
      </c>
      <c r="Q29" s="2">
        <f t="shared" si="1"/>
        <v>0</v>
      </c>
      <c r="R29" s="32">
        <f t="shared" si="2"/>
        <v>0</v>
      </c>
    </row>
    <row r="30" spans="1:18" ht="15.75" x14ac:dyDescent="0.25">
      <c r="A30" s="461"/>
      <c r="B30" s="9">
        <v>21</v>
      </c>
      <c r="C30" s="463"/>
      <c r="D30" s="476"/>
      <c r="E30" s="476"/>
      <c r="F30" s="477"/>
      <c r="G30" s="476"/>
      <c r="H30" s="476"/>
      <c r="I30" s="477"/>
      <c r="J30" s="476"/>
      <c r="K30" s="476"/>
      <c r="L30" s="477"/>
      <c r="M30" s="476"/>
      <c r="N30" s="476"/>
      <c r="O30" s="477"/>
      <c r="P30" s="79">
        <f t="shared" si="0"/>
        <v>0</v>
      </c>
      <c r="Q30" s="2">
        <f t="shared" si="1"/>
        <v>0</v>
      </c>
      <c r="R30" s="32">
        <f t="shared" si="2"/>
        <v>0</v>
      </c>
    </row>
    <row r="31" spans="1:18" ht="15.75" x14ac:dyDescent="0.25">
      <c r="A31" s="461"/>
      <c r="B31" s="9">
        <v>22</v>
      </c>
      <c r="C31" s="464"/>
      <c r="D31" s="476"/>
      <c r="E31" s="476"/>
      <c r="F31" s="477"/>
      <c r="G31" s="476"/>
      <c r="H31" s="476"/>
      <c r="I31" s="477"/>
      <c r="J31" s="476"/>
      <c r="K31" s="476"/>
      <c r="L31" s="477"/>
      <c r="M31" s="476"/>
      <c r="N31" s="476"/>
      <c r="O31" s="477"/>
      <c r="P31" s="79">
        <f t="shared" si="0"/>
        <v>0</v>
      </c>
      <c r="Q31" s="2">
        <f t="shared" si="1"/>
        <v>0</v>
      </c>
      <c r="R31" s="32">
        <f t="shared" si="2"/>
        <v>0</v>
      </c>
    </row>
    <row r="32" spans="1:18" ht="15.75" x14ac:dyDescent="0.25">
      <c r="A32" s="461"/>
      <c r="B32" s="9">
        <v>23</v>
      </c>
      <c r="C32" s="462"/>
      <c r="D32" s="476"/>
      <c r="E32" s="476"/>
      <c r="F32" s="477"/>
      <c r="G32" s="476"/>
      <c r="H32" s="476"/>
      <c r="I32" s="477"/>
      <c r="J32" s="476"/>
      <c r="K32" s="476"/>
      <c r="L32" s="477"/>
      <c r="M32" s="476"/>
      <c r="N32" s="476"/>
      <c r="O32" s="477"/>
      <c r="P32" s="79">
        <f t="shared" si="0"/>
        <v>0</v>
      </c>
      <c r="Q32" s="2">
        <f t="shared" si="1"/>
        <v>0</v>
      </c>
      <c r="R32" s="32">
        <f t="shared" si="2"/>
        <v>0</v>
      </c>
    </row>
    <row r="33" spans="1:21" ht="15.75" x14ac:dyDescent="0.25">
      <c r="A33" s="461"/>
      <c r="B33" s="9">
        <v>24</v>
      </c>
      <c r="C33" s="462"/>
      <c r="D33" s="476"/>
      <c r="E33" s="476"/>
      <c r="F33" s="477"/>
      <c r="G33" s="476"/>
      <c r="H33" s="476"/>
      <c r="I33" s="477"/>
      <c r="J33" s="476"/>
      <c r="K33" s="476"/>
      <c r="L33" s="477"/>
      <c r="M33" s="476"/>
      <c r="N33" s="476"/>
      <c r="O33" s="477"/>
      <c r="P33" s="79">
        <f t="shared" si="0"/>
        <v>0</v>
      </c>
      <c r="Q33" s="2">
        <f t="shared" si="1"/>
        <v>0</v>
      </c>
      <c r="R33" s="32">
        <f t="shared" si="2"/>
        <v>0</v>
      </c>
    </row>
    <row r="34" spans="1:21" ht="15.75" x14ac:dyDescent="0.25">
      <c r="A34" s="461"/>
      <c r="B34" s="9">
        <v>25</v>
      </c>
      <c r="C34" s="462"/>
      <c r="D34" s="476"/>
      <c r="E34" s="476"/>
      <c r="F34" s="477"/>
      <c r="G34" s="476"/>
      <c r="H34" s="476"/>
      <c r="I34" s="477"/>
      <c r="J34" s="476"/>
      <c r="K34" s="476"/>
      <c r="L34" s="477"/>
      <c r="M34" s="476"/>
      <c r="N34" s="476"/>
      <c r="O34" s="477"/>
      <c r="P34" s="79">
        <f t="shared" si="0"/>
        <v>0</v>
      </c>
      <c r="Q34" s="2">
        <f t="shared" si="1"/>
        <v>0</v>
      </c>
      <c r="R34" s="32">
        <f t="shared" si="2"/>
        <v>0</v>
      </c>
    </row>
    <row r="35" spans="1:21" ht="15" customHeight="1" x14ac:dyDescent="0.25">
      <c r="B35" s="564" t="s">
        <v>910</v>
      </c>
      <c r="C35" s="565"/>
      <c r="D35" s="67">
        <f t="shared" ref="D35:O35" si="3">SUM(D10:D34)</f>
        <v>2</v>
      </c>
      <c r="E35" s="67">
        <f t="shared" si="3"/>
        <v>3</v>
      </c>
      <c r="F35" s="71">
        <f t="shared" si="3"/>
        <v>1</v>
      </c>
      <c r="G35" s="109">
        <f t="shared" si="3"/>
        <v>1</v>
      </c>
      <c r="H35" s="67">
        <f t="shared" si="3"/>
        <v>2</v>
      </c>
      <c r="I35" s="71">
        <f t="shared" si="3"/>
        <v>3</v>
      </c>
      <c r="J35" s="109">
        <f t="shared" si="3"/>
        <v>2</v>
      </c>
      <c r="K35" s="67">
        <f t="shared" si="3"/>
        <v>1</v>
      </c>
      <c r="L35" s="71">
        <f t="shared" si="3"/>
        <v>3</v>
      </c>
      <c r="M35" s="109">
        <f t="shared" si="3"/>
        <v>1</v>
      </c>
      <c r="N35" s="67">
        <f t="shared" si="3"/>
        <v>2</v>
      </c>
      <c r="O35" s="71">
        <f t="shared" si="3"/>
        <v>3</v>
      </c>
      <c r="P35" s="313"/>
      <c r="Q35" s="97"/>
      <c r="R35" s="96"/>
    </row>
    <row r="36" spans="1:21" ht="45.75" customHeight="1" x14ac:dyDescent="0.25">
      <c r="B36" s="553" t="s">
        <v>911</v>
      </c>
      <c r="C36" s="554"/>
      <c r="D36" s="73">
        <f>D35*100/Q38</f>
        <v>33.333333333333336</v>
      </c>
      <c r="E36" s="64">
        <f>E35*100/Q38</f>
        <v>50</v>
      </c>
      <c r="F36" s="69">
        <f>F35*100/Q38</f>
        <v>16.666666666666668</v>
      </c>
      <c r="G36" s="106">
        <f>G35*100/Q38</f>
        <v>16.666666666666668</v>
      </c>
      <c r="H36" s="107">
        <f>H35*100/Q38</f>
        <v>33.333333333333336</v>
      </c>
      <c r="I36" s="108">
        <f>I35*100/Q38</f>
        <v>50</v>
      </c>
      <c r="J36" s="106">
        <f>J35*100/Q38</f>
        <v>33.333333333333336</v>
      </c>
      <c r="K36" s="107">
        <f>K35*100/Q38</f>
        <v>16.666666666666668</v>
      </c>
      <c r="L36" s="108">
        <f>L35*100/Q38</f>
        <v>50</v>
      </c>
      <c r="M36" s="106">
        <f>M35*100/Q38</f>
        <v>16.666666666666668</v>
      </c>
      <c r="N36" s="107">
        <f>N35*100/Q38</f>
        <v>33.333333333333336</v>
      </c>
      <c r="O36" s="108">
        <f>O35*100/Q38</f>
        <v>50</v>
      </c>
      <c r="P36" s="314"/>
      <c r="Q36" s="8"/>
      <c r="R36" s="8"/>
      <c r="U36" s="8"/>
    </row>
    <row r="37" spans="1:21" x14ac:dyDescent="0.25">
      <c r="B37" s="555"/>
      <c r="C37" s="556"/>
      <c r="D37" s="556"/>
      <c r="E37" s="556"/>
      <c r="F37" s="556"/>
      <c r="G37" s="244"/>
      <c r="H37" s="245"/>
      <c r="I37" s="245"/>
      <c r="J37" s="245"/>
      <c r="K37" s="245"/>
      <c r="L37" s="245"/>
      <c r="M37" s="245"/>
      <c r="N37" s="245"/>
      <c r="O37" s="245"/>
      <c r="P37" s="246"/>
      <c r="Q37" s="474" t="s">
        <v>912</v>
      </c>
      <c r="R37" s="237" t="s">
        <v>1</v>
      </c>
    </row>
    <row r="38" spans="1:21" x14ac:dyDescent="0.25">
      <c r="B38" s="557"/>
      <c r="C38" s="558"/>
      <c r="D38" s="558"/>
      <c r="E38" s="558"/>
      <c r="F38" s="558"/>
      <c r="G38" s="470" t="s">
        <v>910</v>
      </c>
      <c r="H38" s="247"/>
      <c r="I38" s="247"/>
      <c r="J38" s="247"/>
      <c r="K38" s="247"/>
      <c r="L38" s="247"/>
      <c r="M38" s="247"/>
      <c r="N38" s="247"/>
      <c r="O38" s="247"/>
      <c r="P38" s="248"/>
      <c r="Q38" s="237">
        <f>COUNTA(C10:C34)</f>
        <v>6</v>
      </c>
      <c r="R38" s="237">
        <v>100</v>
      </c>
    </row>
    <row r="39" spans="1:21" x14ac:dyDescent="0.25">
      <c r="B39" s="557"/>
      <c r="C39" s="558"/>
      <c r="D39" s="558"/>
      <c r="E39" s="558"/>
      <c r="F39" s="558"/>
      <c r="G39" s="471" t="s">
        <v>907</v>
      </c>
      <c r="H39" s="249"/>
      <c r="I39" s="249"/>
      <c r="J39" s="249"/>
      <c r="K39" s="249"/>
      <c r="L39" s="249"/>
      <c r="M39" s="249"/>
      <c r="N39" s="249"/>
      <c r="O39" s="249"/>
      <c r="P39" s="250"/>
      <c r="Q39" s="3">
        <f>COUNTIF(P10:P34,"&gt;0")</f>
        <v>2</v>
      </c>
      <c r="R39" s="33">
        <f>(G36+J36+M36+D36)/4</f>
        <v>25</v>
      </c>
    </row>
    <row r="40" spans="1:21" x14ac:dyDescent="0.25">
      <c r="B40" s="557"/>
      <c r="C40" s="558"/>
      <c r="D40" s="558"/>
      <c r="E40" s="558"/>
      <c r="F40" s="558"/>
      <c r="G40" s="472" t="s">
        <v>908</v>
      </c>
      <c r="H40" s="251"/>
      <c r="I40" s="251"/>
      <c r="J40" s="251"/>
      <c r="K40" s="251"/>
      <c r="L40" s="251"/>
      <c r="M40" s="251"/>
      <c r="N40" s="251"/>
      <c r="O40" s="251"/>
      <c r="P40" s="252"/>
      <c r="Q40" s="3">
        <f>COUNTIF(Q10:Q34,"&gt;0")</f>
        <v>4</v>
      </c>
      <c r="R40" s="33">
        <f>(H36+K36+N36+E36)/4</f>
        <v>33.333333333333336</v>
      </c>
    </row>
    <row r="41" spans="1:21" x14ac:dyDescent="0.25">
      <c r="B41" s="560"/>
      <c r="C41" s="561"/>
      <c r="D41" s="561"/>
      <c r="E41" s="561"/>
      <c r="F41" s="561"/>
      <c r="G41" s="473" t="s">
        <v>909</v>
      </c>
      <c r="H41" s="253"/>
      <c r="I41" s="253"/>
      <c r="J41" s="253"/>
      <c r="K41" s="253"/>
      <c r="L41" s="253"/>
      <c r="M41" s="253"/>
      <c r="N41" s="253"/>
      <c r="O41" s="253"/>
      <c r="P41" s="254"/>
      <c r="Q41" s="3">
        <f>COUNTIF(R10:R34,"&gt;0")</f>
        <v>3</v>
      </c>
      <c r="R41" s="33">
        <f>(I36+L36+O36+F36)/4</f>
        <v>41.666666666666664</v>
      </c>
    </row>
    <row r="48" spans="1:21" ht="15.75" customHeight="1" x14ac:dyDescent="0.25">
      <c r="B48" s="308"/>
      <c r="C48" s="578" t="s">
        <v>1095</v>
      </c>
      <c r="D48" s="578"/>
      <c r="E48" s="578"/>
      <c r="F48" s="578"/>
      <c r="G48" s="578"/>
      <c r="H48" s="578"/>
      <c r="I48" s="578"/>
      <c r="J48" s="578"/>
      <c r="K48" s="578"/>
      <c r="L48" s="578"/>
      <c r="M48" s="578"/>
      <c r="N48" s="578"/>
      <c r="O48" s="578"/>
      <c r="P48" s="578"/>
      <c r="Q48" s="578"/>
      <c r="R48" s="578"/>
      <c r="S48" s="578"/>
      <c r="T48" s="578"/>
    </row>
    <row r="49" spans="1:70" ht="15.75" customHeight="1" x14ac:dyDescent="0.25">
      <c r="B49" s="309"/>
      <c r="C49" s="579" t="s">
        <v>1272</v>
      </c>
      <c r="D49" s="579"/>
      <c r="E49" s="579"/>
      <c r="F49" s="579"/>
      <c r="G49" s="579"/>
      <c r="H49" s="579"/>
      <c r="I49" s="579"/>
      <c r="J49" s="579"/>
      <c r="K49" s="579"/>
      <c r="L49" s="579"/>
      <c r="M49" s="579"/>
      <c r="N49" s="579"/>
      <c r="O49" s="579"/>
      <c r="P49" s="579"/>
      <c r="Q49" s="579"/>
      <c r="R49" s="579"/>
      <c r="S49" s="579"/>
      <c r="T49" s="579"/>
    </row>
    <row r="50" spans="1:70" x14ac:dyDescent="0.25">
      <c r="BR50" s="315"/>
    </row>
    <row r="51" spans="1:70" ht="15" customHeight="1" x14ac:dyDescent="0.25">
      <c r="A51" s="587" t="s">
        <v>905</v>
      </c>
      <c r="B51" s="570" t="s">
        <v>0</v>
      </c>
      <c r="C51" s="570" t="s">
        <v>906</v>
      </c>
      <c r="D51" s="576" t="s">
        <v>714</v>
      </c>
      <c r="E51" s="577"/>
      <c r="F51" s="577"/>
      <c r="G51" s="577"/>
      <c r="H51" s="577"/>
      <c r="I51" s="577"/>
      <c r="J51" s="577"/>
      <c r="K51" s="577"/>
      <c r="L51" s="577"/>
      <c r="M51" s="577"/>
      <c r="N51" s="577"/>
      <c r="O51" s="592"/>
      <c r="P51" s="546" t="s">
        <v>907</v>
      </c>
      <c r="Q51" s="550" t="s">
        <v>908</v>
      </c>
      <c r="R51" s="573" t="s">
        <v>909</v>
      </c>
    </row>
    <row r="52" spans="1:70" x14ac:dyDescent="0.25">
      <c r="A52" s="588"/>
      <c r="B52" s="571"/>
      <c r="C52" s="571"/>
      <c r="D52" s="567" t="s">
        <v>715</v>
      </c>
      <c r="E52" s="568"/>
      <c r="F52" s="568"/>
      <c r="G52" s="568"/>
      <c r="H52" s="568"/>
      <c r="I52" s="568"/>
      <c r="J52" s="568"/>
      <c r="K52" s="568"/>
      <c r="L52" s="568"/>
      <c r="M52" s="568"/>
      <c r="N52" s="568"/>
      <c r="O52" s="569"/>
      <c r="P52" s="547"/>
      <c r="Q52" s="551"/>
      <c r="R52" s="574"/>
    </row>
    <row r="53" spans="1:70" ht="15" customHeight="1" x14ac:dyDescent="0.25">
      <c r="A53" s="588"/>
      <c r="B53" s="571"/>
      <c r="C53" s="590"/>
      <c r="D53" s="563" t="s">
        <v>28</v>
      </c>
      <c r="E53" s="563" t="s">
        <v>4</v>
      </c>
      <c r="F53" s="563" t="s">
        <v>5</v>
      </c>
      <c r="G53" s="563" t="s">
        <v>29</v>
      </c>
      <c r="H53" s="563" t="s">
        <v>6</v>
      </c>
      <c r="I53" s="563" t="s">
        <v>7</v>
      </c>
      <c r="J53" s="563" t="s">
        <v>30</v>
      </c>
      <c r="K53" s="563" t="s">
        <v>8</v>
      </c>
      <c r="L53" s="563" t="s">
        <v>716</v>
      </c>
      <c r="M53" s="563" t="s">
        <v>31</v>
      </c>
      <c r="N53" s="563" t="s">
        <v>8</v>
      </c>
      <c r="O53" s="563" t="s">
        <v>716</v>
      </c>
      <c r="P53" s="548"/>
      <c r="Q53" s="551"/>
      <c r="R53" s="574"/>
    </row>
    <row r="54" spans="1:70" ht="67.5" customHeight="1" x14ac:dyDescent="0.25">
      <c r="A54" s="588"/>
      <c r="B54" s="571"/>
      <c r="C54" s="590"/>
      <c r="D54" s="563" t="s">
        <v>717</v>
      </c>
      <c r="E54" s="563"/>
      <c r="F54" s="563"/>
      <c r="G54" s="563" t="s">
        <v>718</v>
      </c>
      <c r="H54" s="563"/>
      <c r="I54" s="563"/>
      <c r="J54" s="563" t="s">
        <v>719</v>
      </c>
      <c r="K54" s="563"/>
      <c r="L54" s="563"/>
      <c r="M54" s="563" t="s">
        <v>720</v>
      </c>
      <c r="N54" s="563"/>
      <c r="O54" s="563"/>
      <c r="P54" s="548"/>
      <c r="Q54" s="551"/>
      <c r="R54" s="574"/>
      <c r="W54" s="1"/>
      <c r="X54" s="1"/>
    </row>
    <row r="55" spans="1:70" ht="113.25" customHeight="1" x14ac:dyDescent="0.25">
      <c r="A55" s="588"/>
      <c r="B55" s="572"/>
      <c r="C55" s="591"/>
      <c r="D55" s="260" t="s">
        <v>721</v>
      </c>
      <c r="E55" s="260" t="s">
        <v>722</v>
      </c>
      <c r="F55" s="260" t="s">
        <v>723</v>
      </c>
      <c r="G55" s="260" t="s">
        <v>724</v>
      </c>
      <c r="H55" s="260" t="s">
        <v>725</v>
      </c>
      <c r="I55" s="260" t="s">
        <v>726</v>
      </c>
      <c r="J55" s="260" t="s">
        <v>727</v>
      </c>
      <c r="K55" s="260" t="s">
        <v>728</v>
      </c>
      <c r="L55" s="260" t="s">
        <v>729</v>
      </c>
      <c r="M55" s="260" t="s">
        <v>730</v>
      </c>
      <c r="N55" s="260" t="s">
        <v>731</v>
      </c>
      <c r="O55" s="260" t="s">
        <v>732</v>
      </c>
      <c r="P55" s="549"/>
      <c r="Q55" s="552"/>
      <c r="R55" s="575"/>
      <c r="W55" s="1"/>
      <c r="X55" s="1"/>
    </row>
    <row r="56" spans="1:70" ht="15.75" x14ac:dyDescent="0.25">
      <c r="A56" s="588"/>
      <c r="B56" s="11">
        <v>1</v>
      </c>
      <c r="C56" s="462" t="s">
        <v>1265</v>
      </c>
      <c r="D56" s="476">
        <v>1</v>
      </c>
      <c r="E56" s="476"/>
      <c r="F56" s="477"/>
      <c r="G56" s="476">
        <v>1</v>
      </c>
      <c r="H56" s="476"/>
      <c r="I56" s="477"/>
      <c r="J56" s="476">
        <v>1</v>
      </c>
      <c r="K56" s="476"/>
      <c r="L56" s="477"/>
      <c r="M56" s="476">
        <v>1</v>
      </c>
      <c r="N56" s="476"/>
      <c r="O56" s="477"/>
      <c r="P56" s="79">
        <f>COUNTA(M56,D56,G56,J56)</f>
        <v>4</v>
      </c>
      <c r="Q56" s="2">
        <f>COUNTA(N56,E56,H56,K56)</f>
        <v>0</v>
      </c>
      <c r="R56" s="32">
        <f>COUNTA(O56,F56,I56,L56)</f>
        <v>0</v>
      </c>
      <c r="W56" s="1"/>
      <c r="X56" s="1"/>
    </row>
    <row r="57" spans="1:70" ht="15.75" x14ac:dyDescent="0.25">
      <c r="A57" s="588"/>
      <c r="B57" s="11">
        <v>2</v>
      </c>
      <c r="C57" s="462" t="s">
        <v>1266</v>
      </c>
      <c r="D57" s="476"/>
      <c r="E57" s="476">
        <v>1</v>
      </c>
      <c r="F57" s="477"/>
      <c r="G57" s="476">
        <v>1</v>
      </c>
      <c r="H57" s="476"/>
      <c r="I57" s="477"/>
      <c r="J57" s="476"/>
      <c r="K57" s="476">
        <v>1</v>
      </c>
      <c r="L57" s="477"/>
      <c r="M57" s="476">
        <v>1</v>
      </c>
      <c r="N57" s="476"/>
      <c r="O57" s="477"/>
      <c r="P57" s="79">
        <f t="shared" ref="P57:P95" si="4">COUNTA(M57,D57,G57,J57)</f>
        <v>2</v>
      </c>
      <c r="Q57" s="2">
        <f t="shared" ref="Q57:Q95" si="5">COUNTA(N57,E57,H57,K57)</f>
        <v>2</v>
      </c>
      <c r="R57" s="32">
        <f t="shared" ref="R57:R95" si="6">COUNTA(O57,F57,I57,L57)</f>
        <v>0</v>
      </c>
      <c r="W57" s="1"/>
      <c r="X57" s="1"/>
    </row>
    <row r="58" spans="1:70" ht="15.75" x14ac:dyDescent="0.25">
      <c r="A58" s="588"/>
      <c r="B58" s="11">
        <v>3</v>
      </c>
      <c r="C58" s="462" t="s">
        <v>1267</v>
      </c>
      <c r="D58" s="476">
        <v>1</v>
      </c>
      <c r="E58" s="476"/>
      <c r="F58" s="477"/>
      <c r="G58" s="476">
        <v>1</v>
      </c>
      <c r="H58" s="476"/>
      <c r="I58" s="477"/>
      <c r="J58" s="476">
        <v>1</v>
      </c>
      <c r="K58" s="476"/>
      <c r="L58" s="477"/>
      <c r="M58" s="476">
        <v>1</v>
      </c>
      <c r="N58" s="476"/>
      <c r="O58" s="477"/>
      <c r="P58" s="79">
        <f t="shared" si="4"/>
        <v>4</v>
      </c>
      <c r="Q58" s="2">
        <f t="shared" si="5"/>
        <v>0</v>
      </c>
      <c r="R58" s="32">
        <f t="shared" si="6"/>
        <v>0</v>
      </c>
      <c r="W58" s="1"/>
      <c r="X58" s="1"/>
    </row>
    <row r="59" spans="1:70" ht="15.75" x14ac:dyDescent="0.25">
      <c r="A59" s="588"/>
      <c r="B59" s="11">
        <v>4</v>
      </c>
      <c r="C59" s="462" t="s">
        <v>1276</v>
      </c>
      <c r="D59" s="476"/>
      <c r="E59" s="476">
        <v>1</v>
      </c>
      <c r="F59" s="477"/>
      <c r="G59" s="476"/>
      <c r="H59" s="476">
        <v>1</v>
      </c>
      <c r="I59" s="477"/>
      <c r="J59" s="476"/>
      <c r="K59" s="476">
        <v>1</v>
      </c>
      <c r="L59" s="477"/>
      <c r="M59" s="476"/>
      <c r="N59" s="476">
        <v>1</v>
      </c>
      <c r="O59" s="477"/>
      <c r="P59" s="79">
        <f t="shared" si="4"/>
        <v>0</v>
      </c>
      <c r="Q59" s="2">
        <f t="shared" si="5"/>
        <v>4</v>
      </c>
      <c r="R59" s="32">
        <f t="shared" si="6"/>
        <v>0</v>
      </c>
      <c r="W59" s="1"/>
      <c r="X59" s="1"/>
    </row>
    <row r="60" spans="1:70" ht="15.75" x14ac:dyDescent="0.25">
      <c r="A60" s="588"/>
      <c r="B60" s="11">
        <v>5</v>
      </c>
      <c r="C60" s="462" t="s">
        <v>1268</v>
      </c>
      <c r="D60" s="476"/>
      <c r="E60" s="476"/>
      <c r="F60" s="477">
        <v>1</v>
      </c>
      <c r="G60" s="476"/>
      <c r="H60" s="476">
        <v>1</v>
      </c>
      <c r="I60" s="477"/>
      <c r="J60" s="476"/>
      <c r="K60" s="476"/>
      <c r="L60" s="477">
        <v>1</v>
      </c>
      <c r="M60" s="476"/>
      <c r="N60" s="476"/>
      <c r="O60" s="477">
        <v>1</v>
      </c>
      <c r="P60" s="79">
        <f t="shared" si="4"/>
        <v>0</v>
      </c>
      <c r="Q60" s="2">
        <f t="shared" si="5"/>
        <v>1</v>
      </c>
      <c r="R60" s="32">
        <f t="shared" si="6"/>
        <v>3</v>
      </c>
    </row>
    <row r="61" spans="1:70" ht="15.75" x14ac:dyDescent="0.25">
      <c r="A61" s="588"/>
      <c r="B61" s="11">
        <v>6</v>
      </c>
      <c r="C61" s="462" t="s">
        <v>1269</v>
      </c>
      <c r="D61" s="476"/>
      <c r="E61" s="476">
        <v>1</v>
      </c>
      <c r="F61" s="477"/>
      <c r="G61" s="476"/>
      <c r="H61" s="476">
        <v>1</v>
      </c>
      <c r="I61" s="477"/>
      <c r="J61" s="476"/>
      <c r="K61" s="476">
        <v>1</v>
      </c>
      <c r="L61" s="477"/>
      <c r="M61" s="476"/>
      <c r="N61" s="476">
        <v>1</v>
      </c>
      <c r="O61" s="477"/>
      <c r="P61" s="79">
        <f t="shared" si="4"/>
        <v>0</v>
      </c>
      <c r="Q61" s="2">
        <f t="shared" si="5"/>
        <v>4</v>
      </c>
      <c r="R61" s="32">
        <f t="shared" si="6"/>
        <v>0</v>
      </c>
    </row>
    <row r="62" spans="1:70" ht="15.75" x14ac:dyDescent="0.25">
      <c r="A62" s="588"/>
      <c r="B62" s="11">
        <v>7</v>
      </c>
      <c r="C62" s="462"/>
      <c r="D62" s="476"/>
      <c r="E62" s="476"/>
      <c r="F62" s="477"/>
      <c r="G62" s="476"/>
      <c r="H62" s="476"/>
      <c r="I62" s="477"/>
      <c r="J62" s="476"/>
      <c r="K62" s="476"/>
      <c r="L62" s="477"/>
      <c r="M62" s="476"/>
      <c r="N62" s="476"/>
      <c r="O62" s="477"/>
      <c r="P62" s="79">
        <f t="shared" si="4"/>
        <v>0</v>
      </c>
      <c r="Q62" s="2">
        <f t="shared" si="5"/>
        <v>0</v>
      </c>
      <c r="R62" s="32">
        <f t="shared" si="6"/>
        <v>0</v>
      </c>
    </row>
    <row r="63" spans="1:70" ht="15.75" x14ac:dyDescent="0.25">
      <c r="A63" s="588"/>
      <c r="B63" s="11">
        <v>8</v>
      </c>
      <c r="C63" s="462"/>
      <c r="D63" s="476"/>
      <c r="E63" s="476"/>
      <c r="F63" s="477"/>
      <c r="G63" s="476"/>
      <c r="H63" s="476"/>
      <c r="I63" s="477"/>
      <c r="J63" s="476"/>
      <c r="K63" s="476"/>
      <c r="L63" s="477"/>
      <c r="M63" s="476"/>
      <c r="N63" s="476"/>
      <c r="O63" s="477"/>
      <c r="P63" s="79">
        <f t="shared" si="4"/>
        <v>0</v>
      </c>
      <c r="Q63" s="2">
        <f t="shared" si="5"/>
        <v>0</v>
      </c>
      <c r="R63" s="32">
        <f t="shared" si="6"/>
        <v>0</v>
      </c>
    </row>
    <row r="64" spans="1:70" ht="15.75" x14ac:dyDescent="0.25">
      <c r="A64" s="588"/>
      <c r="B64" s="11">
        <v>9</v>
      </c>
      <c r="C64" s="462"/>
      <c r="D64" s="476"/>
      <c r="E64" s="476"/>
      <c r="F64" s="477"/>
      <c r="G64" s="476"/>
      <c r="H64" s="476"/>
      <c r="I64" s="477"/>
      <c r="J64" s="476"/>
      <c r="K64" s="476"/>
      <c r="L64" s="477"/>
      <c r="M64" s="476"/>
      <c r="N64" s="476"/>
      <c r="O64" s="477"/>
      <c r="P64" s="79">
        <f t="shared" si="4"/>
        <v>0</v>
      </c>
      <c r="Q64" s="2">
        <f t="shared" si="5"/>
        <v>0</v>
      </c>
      <c r="R64" s="32">
        <f t="shared" si="6"/>
        <v>0</v>
      </c>
    </row>
    <row r="65" spans="1:18" ht="15.75" x14ac:dyDescent="0.25">
      <c r="A65" s="588"/>
      <c r="B65" s="11">
        <v>10</v>
      </c>
      <c r="C65" s="462"/>
      <c r="D65" s="476"/>
      <c r="E65" s="476"/>
      <c r="F65" s="477"/>
      <c r="G65" s="476"/>
      <c r="H65" s="476"/>
      <c r="I65" s="477"/>
      <c r="J65" s="476"/>
      <c r="K65" s="476"/>
      <c r="L65" s="477"/>
      <c r="M65" s="476"/>
      <c r="N65" s="476"/>
      <c r="O65" s="477"/>
      <c r="P65" s="79">
        <f t="shared" si="4"/>
        <v>0</v>
      </c>
      <c r="Q65" s="2">
        <f t="shared" si="5"/>
        <v>0</v>
      </c>
      <c r="R65" s="32">
        <f t="shared" si="6"/>
        <v>0</v>
      </c>
    </row>
    <row r="66" spans="1:18" ht="15.75" x14ac:dyDescent="0.25">
      <c r="A66" s="588"/>
      <c r="B66" s="11">
        <v>11</v>
      </c>
      <c r="C66" s="462"/>
      <c r="D66" s="476"/>
      <c r="E66" s="476"/>
      <c r="F66" s="477"/>
      <c r="G66" s="476"/>
      <c r="H66" s="476"/>
      <c r="I66" s="477"/>
      <c r="J66" s="476"/>
      <c r="K66" s="476"/>
      <c r="L66" s="477"/>
      <c r="M66" s="476"/>
      <c r="N66" s="476"/>
      <c r="O66" s="477"/>
      <c r="P66" s="79">
        <f t="shared" si="4"/>
        <v>0</v>
      </c>
      <c r="Q66" s="2">
        <f t="shared" si="5"/>
        <v>0</v>
      </c>
      <c r="R66" s="32">
        <f t="shared" si="6"/>
        <v>0</v>
      </c>
    </row>
    <row r="67" spans="1:18" ht="15.75" x14ac:dyDescent="0.25">
      <c r="A67" s="588"/>
      <c r="B67" s="11">
        <v>12</v>
      </c>
      <c r="C67" s="462"/>
      <c r="D67" s="476"/>
      <c r="E67" s="476"/>
      <c r="F67" s="477"/>
      <c r="G67" s="476"/>
      <c r="H67" s="476"/>
      <c r="I67" s="477"/>
      <c r="J67" s="476"/>
      <c r="K67" s="476"/>
      <c r="L67" s="477"/>
      <c r="M67" s="476"/>
      <c r="N67" s="476"/>
      <c r="O67" s="477"/>
      <c r="P67" s="79">
        <f t="shared" si="4"/>
        <v>0</v>
      </c>
      <c r="Q67" s="2">
        <f t="shared" si="5"/>
        <v>0</v>
      </c>
      <c r="R67" s="32">
        <f t="shared" si="6"/>
        <v>0</v>
      </c>
    </row>
    <row r="68" spans="1:18" ht="15.75" x14ac:dyDescent="0.25">
      <c r="A68" s="588"/>
      <c r="B68" s="11">
        <v>13</v>
      </c>
      <c r="C68" s="462"/>
      <c r="D68" s="476"/>
      <c r="E68" s="476"/>
      <c r="F68" s="477"/>
      <c r="G68" s="476"/>
      <c r="H68" s="476"/>
      <c r="I68" s="477"/>
      <c r="J68" s="476"/>
      <c r="K68" s="476"/>
      <c r="L68" s="477"/>
      <c r="M68" s="476"/>
      <c r="N68" s="476"/>
      <c r="O68" s="477"/>
      <c r="P68" s="79">
        <f t="shared" si="4"/>
        <v>0</v>
      </c>
      <c r="Q68" s="2">
        <f t="shared" si="5"/>
        <v>0</v>
      </c>
      <c r="R68" s="32">
        <f t="shared" si="6"/>
        <v>0</v>
      </c>
    </row>
    <row r="69" spans="1:18" ht="15.75" x14ac:dyDescent="0.25">
      <c r="A69" s="588"/>
      <c r="B69" s="11">
        <v>14</v>
      </c>
      <c r="C69" s="462"/>
      <c r="D69" s="476"/>
      <c r="E69" s="476"/>
      <c r="F69" s="477"/>
      <c r="G69" s="476"/>
      <c r="H69" s="476"/>
      <c r="I69" s="477"/>
      <c r="J69" s="476"/>
      <c r="K69" s="476"/>
      <c r="L69" s="477"/>
      <c r="M69" s="476"/>
      <c r="N69" s="476"/>
      <c r="O69" s="477"/>
      <c r="P69" s="79">
        <f t="shared" si="4"/>
        <v>0</v>
      </c>
      <c r="Q69" s="2">
        <f t="shared" si="5"/>
        <v>0</v>
      </c>
      <c r="R69" s="32">
        <f t="shared" si="6"/>
        <v>0</v>
      </c>
    </row>
    <row r="70" spans="1:18" ht="15.75" x14ac:dyDescent="0.25">
      <c r="A70" s="588"/>
      <c r="B70" s="11">
        <v>15</v>
      </c>
      <c r="C70" s="462"/>
      <c r="D70" s="476"/>
      <c r="E70" s="476"/>
      <c r="F70" s="477"/>
      <c r="G70" s="476"/>
      <c r="H70" s="476"/>
      <c r="I70" s="477"/>
      <c r="J70" s="476"/>
      <c r="K70" s="476"/>
      <c r="L70" s="477"/>
      <c r="M70" s="476"/>
      <c r="N70" s="476"/>
      <c r="O70" s="477"/>
      <c r="P70" s="79">
        <f t="shared" si="4"/>
        <v>0</v>
      </c>
      <c r="Q70" s="2">
        <f t="shared" si="5"/>
        <v>0</v>
      </c>
      <c r="R70" s="32">
        <f t="shared" si="6"/>
        <v>0</v>
      </c>
    </row>
    <row r="71" spans="1:18" ht="15.75" x14ac:dyDescent="0.25">
      <c r="A71" s="588"/>
      <c r="B71" s="11">
        <v>16</v>
      </c>
      <c r="C71" s="462"/>
      <c r="D71" s="476"/>
      <c r="E71" s="476"/>
      <c r="F71" s="477"/>
      <c r="G71" s="476"/>
      <c r="H71" s="476"/>
      <c r="I71" s="477"/>
      <c r="J71" s="476"/>
      <c r="K71" s="476"/>
      <c r="L71" s="477"/>
      <c r="M71" s="476"/>
      <c r="N71" s="476"/>
      <c r="O71" s="477"/>
      <c r="P71" s="79">
        <f t="shared" si="4"/>
        <v>0</v>
      </c>
      <c r="Q71" s="2">
        <f t="shared" si="5"/>
        <v>0</v>
      </c>
      <c r="R71" s="32">
        <f t="shared" si="6"/>
        <v>0</v>
      </c>
    </row>
    <row r="72" spans="1:18" ht="15.75" x14ac:dyDescent="0.25">
      <c r="A72" s="588"/>
      <c r="B72" s="11">
        <v>17</v>
      </c>
      <c r="C72" s="463"/>
      <c r="D72" s="476"/>
      <c r="E72" s="476"/>
      <c r="F72" s="477"/>
      <c r="G72" s="476"/>
      <c r="H72" s="476"/>
      <c r="I72" s="477"/>
      <c r="J72" s="476"/>
      <c r="K72" s="476"/>
      <c r="L72" s="477"/>
      <c r="M72" s="476"/>
      <c r="N72" s="476"/>
      <c r="O72" s="477"/>
      <c r="P72" s="79">
        <f t="shared" si="4"/>
        <v>0</v>
      </c>
      <c r="Q72" s="2">
        <f t="shared" si="5"/>
        <v>0</v>
      </c>
      <c r="R72" s="32">
        <f t="shared" si="6"/>
        <v>0</v>
      </c>
    </row>
    <row r="73" spans="1:18" ht="15.75" x14ac:dyDescent="0.25">
      <c r="A73" s="588"/>
      <c r="B73" s="11">
        <v>18</v>
      </c>
      <c r="C73" s="464"/>
      <c r="D73" s="476"/>
      <c r="E73" s="476"/>
      <c r="F73" s="477"/>
      <c r="G73" s="476"/>
      <c r="H73" s="476"/>
      <c r="I73" s="477"/>
      <c r="J73" s="476"/>
      <c r="K73" s="476"/>
      <c r="L73" s="477"/>
      <c r="M73" s="476"/>
      <c r="N73" s="476"/>
      <c r="O73" s="477"/>
      <c r="P73" s="79">
        <f t="shared" si="4"/>
        <v>0</v>
      </c>
      <c r="Q73" s="2">
        <f t="shared" si="5"/>
        <v>0</v>
      </c>
      <c r="R73" s="32">
        <f t="shared" si="6"/>
        <v>0</v>
      </c>
    </row>
    <row r="74" spans="1:18" ht="15.75" x14ac:dyDescent="0.25">
      <c r="A74" s="588"/>
      <c r="B74" s="11">
        <v>19</v>
      </c>
      <c r="C74" s="462"/>
      <c r="D74" s="476"/>
      <c r="E74" s="476"/>
      <c r="F74" s="477"/>
      <c r="G74" s="476"/>
      <c r="H74" s="476"/>
      <c r="I74" s="477"/>
      <c r="J74" s="476"/>
      <c r="K74" s="476"/>
      <c r="L74" s="477"/>
      <c r="M74" s="476"/>
      <c r="N74" s="476"/>
      <c r="O74" s="477"/>
      <c r="P74" s="79">
        <f t="shared" si="4"/>
        <v>0</v>
      </c>
      <c r="Q74" s="2">
        <f t="shared" si="5"/>
        <v>0</v>
      </c>
      <c r="R74" s="32">
        <f t="shared" si="6"/>
        <v>0</v>
      </c>
    </row>
    <row r="75" spans="1:18" ht="15.75" x14ac:dyDescent="0.25">
      <c r="A75" s="588"/>
      <c r="B75" s="11">
        <v>20</v>
      </c>
      <c r="C75" s="462"/>
      <c r="D75" s="476"/>
      <c r="E75" s="476"/>
      <c r="F75" s="477"/>
      <c r="G75" s="476"/>
      <c r="H75" s="476"/>
      <c r="I75" s="477"/>
      <c r="J75" s="476"/>
      <c r="K75" s="476"/>
      <c r="L75" s="477"/>
      <c r="M75" s="476"/>
      <c r="N75" s="476"/>
      <c r="O75" s="477"/>
      <c r="P75" s="79">
        <f t="shared" si="4"/>
        <v>0</v>
      </c>
      <c r="Q75" s="2">
        <f t="shared" si="5"/>
        <v>0</v>
      </c>
      <c r="R75" s="32">
        <f t="shared" si="6"/>
        <v>0</v>
      </c>
    </row>
    <row r="76" spans="1:18" ht="15.75" x14ac:dyDescent="0.25">
      <c r="A76" s="588"/>
      <c r="B76" s="9">
        <v>21</v>
      </c>
      <c r="C76" s="463"/>
      <c r="D76" s="476"/>
      <c r="E76" s="476"/>
      <c r="F76" s="477"/>
      <c r="G76" s="476"/>
      <c r="H76" s="476"/>
      <c r="I76" s="477"/>
      <c r="J76" s="476"/>
      <c r="K76" s="476"/>
      <c r="L76" s="477"/>
      <c r="M76" s="476"/>
      <c r="N76" s="476"/>
      <c r="O76" s="477"/>
      <c r="P76" s="79">
        <f t="shared" si="4"/>
        <v>0</v>
      </c>
      <c r="Q76" s="2">
        <f t="shared" si="5"/>
        <v>0</v>
      </c>
      <c r="R76" s="32">
        <f t="shared" si="6"/>
        <v>0</v>
      </c>
    </row>
    <row r="77" spans="1:18" ht="15.75" x14ac:dyDescent="0.25">
      <c r="A77" s="588"/>
      <c r="B77" s="9">
        <v>22</v>
      </c>
      <c r="C77" s="464"/>
      <c r="D77" s="476"/>
      <c r="E77" s="476"/>
      <c r="F77" s="477"/>
      <c r="G77" s="476"/>
      <c r="H77" s="476"/>
      <c r="I77" s="477"/>
      <c r="J77" s="476"/>
      <c r="K77" s="476"/>
      <c r="L77" s="477"/>
      <c r="M77" s="476"/>
      <c r="N77" s="476"/>
      <c r="O77" s="477"/>
      <c r="P77" s="79">
        <f t="shared" si="4"/>
        <v>0</v>
      </c>
      <c r="Q77" s="2">
        <f t="shared" si="5"/>
        <v>0</v>
      </c>
      <c r="R77" s="32">
        <f t="shared" si="6"/>
        <v>0</v>
      </c>
    </row>
    <row r="78" spans="1:18" ht="15.75" x14ac:dyDescent="0.25">
      <c r="A78" s="588"/>
      <c r="B78" s="9">
        <v>23</v>
      </c>
      <c r="C78" s="462"/>
      <c r="D78" s="476"/>
      <c r="E78" s="476"/>
      <c r="F78" s="477"/>
      <c r="G78" s="476"/>
      <c r="H78" s="476"/>
      <c r="I78" s="477"/>
      <c r="J78" s="476"/>
      <c r="K78" s="476"/>
      <c r="L78" s="477"/>
      <c r="M78" s="476"/>
      <c r="N78" s="476"/>
      <c r="O78" s="477"/>
      <c r="P78" s="79">
        <f t="shared" si="4"/>
        <v>0</v>
      </c>
      <c r="Q78" s="2">
        <f t="shared" si="5"/>
        <v>0</v>
      </c>
      <c r="R78" s="32">
        <f t="shared" si="6"/>
        <v>0</v>
      </c>
    </row>
    <row r="79" spans="1:18" ht="15.75" x14ac:dyDescent="0.25">
      <c r="A79" s="588"/>
      <c r="B79" s="9">
        <v>24</v>
      </c>
      <c r="C79" s="462"/>
      <c r="D79" s="476"/>
      <c r="E79" s="476"/>
      <c r="F79" s="477"/>
      <c r="G79" s="476"/>
      <c r="H79" s="476"/>
      <c r="I79" s="477"/>
      <c r="J79" s="476"/>
      <c r="K79" s="476"/>
      <c r="L79" s="477"/>
      <c r="M79" s="476"/>
      <c r="N79" s="476"/>
      <c r="O79" s="477"/>
      <c r="P79" s="79">
        <f t="shared" si="4"/>
        <v>0</v>
      </c>
      <c r="Q79" s="2">
        <f t="shared" si="5"/>
        <v>0</v>
      </c>
      <c r="R79" s="32">
        <f t="shared" si="6"/>
        <v>0</v>
      </c>
    </row>
    <row r="80" spans="1:18" ht="15.75" x14ac:dyDescent="0.25">
      <c r="A80" s="589"/>
      <c r="B80" s="9">
        <v>25</v>
      </c>
      <c r="C80" s="462"/>
      <c r="D80" s="476"/>
      <c r="E80" s="476"/>
      <c r="F80" s="477"/>
      <c r="G80" s="476"/>
      <c r="H80" s="476"/>
      <c r="I80" s="477"/>
      <c r="J80" s="476"/>
      <c r="K80" s="476"/>
      <c r="L80" s="477"/>
      <c r="M80" s="476"/>
      <c r="N80" s="476"/>
      <c r="O80" s="477"/>
      <c r="P80" s="79">
        <f t="shared" si="4"/>
        <v>0</v>
      </c>
      <c r="Q80" s="2">
        <f t="shared" si="5"/>
        <v>0</v>
      </c>
      <c r="R80" s="32">
        <f t="shared" si="6"/>
        <v>0</v>
      </c>
    </row>
    <row r="81" spans="1:18" ht="18.75" x14ac:dyDescent="0.3">
      <c r="A81" s="513">
        <v>44926</v>
      </c>
      <c r="B81" s="310">
        <v>26</v>
      </c>
      <c r="C81" s="544" t="s">
        <v>1273</v>
      </c>
      <c r="D81" s="456"/>
      <c r="E81" s="456"/>
      <c r="F81" s="457">
        <v>1</v>
      </c>
      <c r="G81" s="456"/>
      <c r="H81" s="456"/>
      <c r="I81" s="457">
        <v>1</v>
      </c>
      <c r="J81" s="456"/>
      <c r="K81" s="456"/>
      <c r="L81" s="457">
        <v>1</v>
      </c>
      <c r="M81" s="456"/>
      <c r="N81" s="456"/>
      <c r="O81" s="457">
        <v>1</v>
      </c>
      <c r="P81" s="79">
        <f t="shared" si="4"/>
        <v>0</v>
      </c>
      <c r="Q81" s="2">
        <f t="shared" si="5"/>
        <v>0</v>
      </c>
      <c r="R81" s="32">
        <f t="shared" si="6"/>
        <v>4</v>
      </c>
    </row>
    <row r="82" spans="1:18" ht="18.75" x14ac:dyDescent="0.3">
      <c r="A82" s="513">
        <v>44833</v>
      </c>
      <c r="B82" s="310">
        <v>27</v>
      </c>
      <c r="C82" s="544" t="s">
        <v>1274</v>
      </c>
      <c r="D82" s="456"/>
      <c r="E82" s="456"/>
      <c r="F82" s="457">
        <v>1</v>
      </c>
      <c r="G82" s="456"/>
      <c r="H82" s="456">
        <v>1</v>
      </c>
      <c r="I82" s="457"/>
      <c r="J82" s="456"/>
      <c r="K82" s="456">
        <v>1</v>
      </c>
      <c r="L82" s="457"/>
      <c r="M82" s="456"/>
      <c r="N82" s="456"/>
      <c r="O82" s="457">
        <v>1</v>
      </c>
      <c r="P82" s="79">
        <f t="shared" si="4"/>
        <v>0</v>
      </c>
      <c r="Q82" s="2">
        <f t="shared" si="5"/>
        <v>2</v>
      </c>
      <c r="R82" s="32">
        <f t="shared" si="6"/>
        <v>2</v>
      </c>
    </row>
    <row r="83" spans="1:18" ht="18.75" x14ac:dyDescent="0.3">
      <c r="A83" s="545">
        <v>44921</v>
      </c>
      <c r="B83" s="310">
        <v>28</v>
      </c>
      <c r="C83" s="544" t="s">
        <v>1275</v>
      </c>
      <c r="D83" s="456"/>
      <c r="E83" s="456">
        <v>1</v>
      </c>
      <c r="F83" s="457"/>
      <c r="G83" s="456"/>
      <c r="H83" s="456">
        <v>1</v>
      </c>
      <c r="I83" s="457"/>
      <c r="J83" s="456"/>
      <c r="K83" s="456">
        <v>1</v>
      </c>
      <c r="L83" s="457"/>
      <c r="M83" s="456"/>
      <c r="N83" s="456">
        <v>1</v>
      </c>
      <c r="O83" s="457"/>
      <c r="P83" s="79">
        <f t="shared" si="4"/>
        <v>0</v>
      </c>
      <c r="Q83" s="2">
        <f t="shared" si="5"/>
        <v>4</v>
      </c>
      <c r="R83" s="32">
        <f t="shared" si="6"/>
        <v>0</v>
      </c>
    </row>
    <row r="84" spans="1:18" ht="18.75" x14ac:dyDescent="0.3">
      <c r="A84" s="545">
        <v>44681</v>
      </c>
      <c r="B84" s="310">
        <v>29</v>
      </c>
      <c r="C84" s="544" t="s">
        <v>1277</v>
      </c>
      <c r="D84" s="456"/>
      <c r="E84" s="456">
        <v>1</v>
      </c>
      <c r="F84" s="457"/>
      <c r="G84" s="456"/>
      <c r="H84" s="456">
        <v>1</v>
      </c>
      <c r="I84" s="457"/>
      <c r="J84" s="456">
        <v>1</v>
      </c>
      <c r="K84" s="456"/>
      <c r="L84" s="457"/>
      <c r="M84" s="456"/>
      <c r="N84" s="456">
        <v>1</v>
      </c>
      <c r="O84" s="457"/>
      <c r="P84" s="79">
        <f t="shared" si="4"/>
        <v>1</v>
      </c>
      <c r="Q84" s="2">
        <f t="shared" si="5"/>
        <v>3</v>
      </c>
      <c r="R84" s="32">
        <f t="shared" si="6"/>
        <v>0</v>
      </c>
    </row>
    <row r="85" spans="1:18" ht="15.75" x14ac:dyDescent="0.25">
      <c r="A85" s="514"/>
      <c r="B85" s="310">
        <v>30</v>
      </c>
      <c r="C85" s="467"/>
      <c r="D85" s="456"/>
      <c r="E85" s="456"/>
      <c r="F85" s="457"/>
      <c r="G85" s="456"/>
      <c r="H85" s="456"/>
      <c r="I85" s="457"/>
      <c r="J85" s="456"/>
      <c r="K85" s="456"/>
      <c r="L85" s="457"/>
      <c r="M85" s="456"/>
      <c r="N85" s="456"/>
      <c r="O85" s="457"/>
      <c r="P85" s="79">
        <f t="shared" si="4"/>
        <v>0</v>
      </c>
      <c r="Q85" s="2">
        <f t="shared" si="5"/>
        <v>0</v>
      </c>
      <c r="R85" s="32">
        <f t="shared" si="6"/>
        <v>0</v>
      </c>
    </row>
    <row r="86" spans="1:18" ht="15.75" x14ac:dyDescent="0.25">
      <c r="A86" s="514"/>
      <c r="B86" s="310">
        <v>31</v>
      </c>
      <c r="C86" s="467"/>
      <c r="D86" s="456"/>
      <c r="E86" s="456"/>
      <c r="F86" s="457"/>
      <c r="G86" s="456"/>
      <c r="H86" s="456"/>
      <c r="I86" s="457"/>
      <c r="J86" s="456"/>
      <c r="K86" s="456"/>
      <c r="L86" s="457"/>
      <c r="M86" s="456"/>
      <c r="N86" s="456"/>
      <c r="O86" s="457"/>
      <c r="P86" s="79">
        <f t="shared" si="4"/>
        <v>0</v>
      </c>
      <c r="Q86" s="2">
        <f t="shared" si="5"/>
        <v>0</v>
      </c>
      <c r="R86" s="32">
        <f t="shared" si="6"/>
        <v>0</v>
      </c>
    </row>
    <row r="87" spans="1:18" ht="15.75" x14ac:dyDescent="0.25">
      <c r="A87" s="514"/>
      <c r="B87" s="310">
        <v>32</v>
      </c>
      <c r="C87" s="467"/>
      <c r="D87" s="456"/>
      <c r="E87" s="456"/>
      <c r="F87" s="457"/>
      <c r="G87" s="456"/>
      <c r="H87" s="456"/>
      <c r="I87" s="457"/>
      <c r="J87" s="456"/>
      <c r="K87" s="456"/>
      <c r="L87" s="457"/>
      <c r="M87" s="456"/>
      <c r="N87" s="456"/>
      <c r="O87" s="457"/>
      <c r="P87" s="79">
        <f t="shared" si="4"/>
        <v>0</v>
      </c>
      <c r="Q87" s="2">
        <f t="shared" si="5"/>
        <v>0</v>
      </c>
      <c r="R87" s="32">
        <f t="shared" si="6"/>
        <v>0</v>
      </c>
    </row>
    <row r="88" spans="1:18" ht="15.75" x14ac:dyDescent="0.25">
      <c r="A88" s="514"/>
      <c r="B88" s="310">
        <v>33</v>
      </c>
      <c r="C88" s="467"/>
      <c r="D88" s="456"/>
      <c r="E88" s="456"/>
      <c r="F88" s="457"/>
      <c r="G88" s="456"/>
      <c r="H88" s="456"/>
      <c r="I88" s="457"/>
      <c r="J88" s="456"/>
      <c r="K88" s="456"/>
      <c r="L88" s="457"/>
      <c r="M88" s="456"/>
      <c r="N88" s="456"/>
      <c r="O88" s="457"/>
      <c r="P88" s="79">
        <f t="shared" si="4"/>
        <v>0</v>
      </c>
      <c r="Q88" s="2">
        <f t="shared" si="5"/>
        <v>0</v>
      </c>
      <c r="R88" s="32">
        <f t="shared" si="6"/>
        <v>0</v>
      </c>
    </row>
    <row r="89" spans="1:18" ht="15.75" x14ac:dyDescent="0.25">
      <c r="A89" s="514"/>
      <c r="B89" s="310">
        <v>34</v>
      </c>
      <c r="C89" s="467"/>
      <c r="D89" s="456"/>
      <c r="E89" s="456"/>
      <c r="F89" s="457"/>
      <c r="G89" s="456"/>
      <c r="H89" s="456"/>
      <c r="I89" s="457"/>
      <c r="J89" s="456"/>
      <c r="K89" s="456"/>
      <c r="L89" s="457"/>
      <c r="M89" s="456"/>
      <c r="N89" s="456"/>
      <c r="O89" s="457"/>
      <c r="P89" s="79">
        <f t="shared" si="4"/>
        <v>0</v>
      </c>
      <c r="Q89" s="2">
        <f t="shared" si="5"/>
        <v>0</v>
      </c>
      <c r="R89" s="32">
        <f t="shared" si="6"/>
        <v>0</v>
      </c>
    </row>
    <row r="90" spans="1:18" ht="15.75" x14ac:dyDescent="0.25">
      <c r="A90" s="514"/>
      <c r="B90" s="310">
        <v>35</v>
      </c>
      <c r="C90" s="467"/>
      <c r="D90" s="456"/>
      <c r="E90" s="456"/>
      <c r="F90" s="457"/>
      <c r="G90" s="456"/>
      <c r="H90" s="456"/>
      <c r="I90" s="457"/>
      <c r="J90" s="456"/>
      <c r="K90" s="456"/>
      <c r="L90" s="457"/>
      <c r="M90" s="456"/>
      <c r="N90" s="456"/>
      <c r="O90" s="457"/>
      <c r="P90" s="79">
        <f t="shared" si="4"/>
        <v>0</v>
      </c>
      <c r="Q90" s="2">
        <f t="shared" si="5"/>
        <v>0</v>
      </c>
      <c r="R90" s="32">
        <f t="shared" si="6"/>
        <v>0</v>
      </c>
    </row>
    <row r="91" spans="1:18" ht="15.75" x14ac:dyDescent="0.25">
      <c r="A91" s="514"/>
      <c r="B91" s="310">
        <v>36</v>
      </c>
      <c r="C91" s="467"/>
      <c r="D91" s="456"/>
      <c r="E91" s="456"/>
      <c r="F91" s="457"/>
      <c r="G91" s="456"/>
      <c r="H91" s="456"/>
      <c r="I91" s="457"/>
      <c r="J91" s="456"/>
      <c r="K91" s="456"/>
      <c r="L91" s="457"/>
      <c r="M91" s="456"/>
      <c r="N91" s="456"/>
      <c r="O91" s="457"/>
      <c r="P91" s="79">
        <f t="shared" si="4"/>
        <v>0</v>
      </c>
      <c r="Q91" s="2">
        <f t="shared" si="5"/>
        <v>0</v>
      </c>
      <c r="R91" s="32">
        <f t="shared" si="6"/>
        <v>0</v>
      </c>
    </row>
    <row r="92" spans="1:18" ht="15.75" x14ac:dyDescent="0.25">
      <c r="A92" s="514"/>
      <c r="B92" s="310">
        <v>37</v>
      </c>
      <c r="C92" s="467"/>
      <c r="D92" s="456"/>
      <c r="E92" s="456"/>
      <c r="F92" s="457"/>
      <c r="G92" s="456"/>
      <c r="H92" s="456"/>
      <c r="I92" s="457"/>
      <c r="J92" s="456"/>
      <c r="K92" s="456"/>
      <c r="L92" s="457"/>
      <c r="M92" s="456"/>
      <c r="N92" s="456"/>
      <c r="O92" s="457"/>
      <c r="P92" s="79">
        <f t="shared" si="4"/>
        <v>0</v>
      </c>
      <c r="Q92" s="2">
        <f t="shared" si="5"/>
        <v>0</v>
      </c>
      <c r="R92" s="32">
        <f t="shared" si="6"/>
        <v>0</v>
      </c>
    </row>
    <row r="93" spans="1:18" ht="15.75" x14ac:dyDescent="0.25">
      <c r="A93" s="514"/>
      <c r="B93" s="310">
        <v>38</v>
      </c>
      <c r="C93" s="467"/>
      <c r="D93" s="456"/>
      <c r="E93" s="456"/>
      <c r="F93" s="457"/>
      <c r="G93" s="456"/>
      <c r="H93" s="456"/>
      <c r="I93" s="457"/>
      <c r="J93" s="456"/>
      <c r="K93" s="456"/>
      <c r="L93" s="457"/>
      <c r="M93" s="456"/>
      <c r="N93" s="456"/>
      <c r="O93" s="457"/>
      <c r="P93" s="79">
        <f t="shared" si="4"/>
        <v>0</v>
      </c>
      <c r="Q93" s="2">
        <f t="shared" si="5"/>
        <v>0</v>
      </c>
      <c r="R93" s="32">
        <f t="shared" si="6"/>
        <v>0</v>
      </c>
    </row>
    <row r="94" spans="1:18" ht="15.75" x14ac:dyDescent="0.25">
      <c r="A94" s="514"/>
      <c r="B94" s="310">
        <v>39</v>
      </c>
      <c r="C94" s="467"/>
      <c r="D94" s="456"/>
      <c r="E94" s="456"/>
      <c r="F94" s="457"/>
      <c r="G94" s="456"/>
      <c r="H94" s="456"/>
      <c r="I94" s="457"/>
      <c r="J94" s="456"/>
      <c r="K94" s="456"/>
      <c r="L94" s="457"/>
      <c r="M94" s="456"/>
      <c r="N94" s="456"/>
      <c r="O94" s="457"/>
      <c r="P94" s="79">
        <f t="shared" si="4"/>
        <v>0</v>
      </c>
      <c r="Q94" s="2">
        <f t="shared" si="5"/>
        <v>0</v>
      </c>
      <c r="R94" s="32">
        <f t="shared" si="6"/>
        <v>0</v>
      </c>
    </row>
    <row r="95" spans="1:18" ht="15.75" x14ac:dyDescent="0.25">
      <c r="A95" s="514"/>
      <c r="B95" s="310">
        <v>40</v>
      </c>
      <c r="C95" s="468"/>
      <c r="D95" s="456"/>
      <c r="E95" s="456"/>
      <c r="F95" s="457"/>
      <c r="G95" s="456"/>
      <c r="H95" s="456"/>
      <c r="I95" s="457"/>
      <c r="J95" s="456"/>
      <c r="K95" s="456"/>
      <c r="L95" s="457"/>
      <c r="M95" s="456"/>
      <c r="N95" s="456"/>
      <c r="O95" s="457"/>
      <c r="P95" s="79">
        <f t="shared" si="4"/>
        <v>0</v>
      </c>
      <c r="Q95" s="2">
        <f t="shared" si="5"/>
        <v>0</v>
      </c>
      <c r="R95" s="32">
        <f t="shared" si="6"/>
        <v>0</v>
      </c>
    </row>
    <row r="96" spans="1:18" ht="15.75" customHeight="1" x14ac:dyDescent="0.25">
      <c r="A96" s="12"/>
      <c r="B96" s="564" t="s">
        <v>910</v>
      </c>
      <c r="C96" s="565"/>
      <c r="D96" s="67">
        <f t="shared" ref="D96:O96" si="7">SUM(D56:D95)</f>
        <v>2</v>
      </c>
      <c r="E96" s="109">
        <f t="shared" si="7"/>
        <v>5</v>
      </c>
      <c r="F96" s="71">
        <f t="shared" si="7"/>
        <v>3</v>
      </c>
      <c r="G96" s="300">
        <f t="shared" si="7"/>
        <v>3</v>
      </c>
      <c r="H96" s="67">
        <f t="shared" si="7"/>
        <v>6</v>
      </c>
      <c r="I96" s="317">
        <f t="shared" si="7"/>
        <v>1</v>
      </c>
      <c r="J96" s="300">
        <f t="shared" si="7"/>
        <v>3</v>
      </c>
      <c r="K96" s="67">
        <f t="shared" si="7"/>
        <v>5</v>
      </c>
      <c r="L96" s="71">
        <f t="shared" si="7"/>
        <v>2</v>
      </c>
      <c r="M96" s="109">
        <f t="shared" si="7"/>
        <v>3</v>
      </c>
      <c r="N96" s="67">
        <f t="shared" si="7"/>
        <v>4</v>
      </c>
      <c r="O96" s="71">
        <f t="shared" si="7"/>
        <v>3</v>
      </c>
      <c r="P96" s="313"/>
      <c r="Q96" s="97"/>
      <c r="R96" s="96"/>
    </row>
    <row r="97" spans="1:20" ht="56.25" customHeight="1" x14ac:dyDescent="0.25">
      <c r="A97" s="12"/>
      <c r="B97" s="553" t="s">
        <v>911</v>
      </c>
      <c r="C97" s="554"/>
      <c r="D97" s="73">
        <f>D96*100/Q99</f>
        <v>20</v>
      </c>
      <c r="E97" s="66">
        <f>E96*100/Q99</f>
        <v>50</v>
      </c>
      <c r="F97" s="69">
        <f>F96*100/Q99</f>
        <v>30</v>
      </c>
      <c r="G97" s="106">
        <f>G96*100/Q99</f>
        <v>30</v>
      </c>
      <c r="H97" s="107">
        <f>H96*100/Q99</f>
        <v>60</v>
      </c>
      <c r="I97" s="108">
        <f>I96*100/Q99</f>
        <v>10</v>
      </c>
      <c r="J97" s="106">
        <f>J96*100/Q99</f>
        <v>30</v>
      </c>
      <c r="K97" s="107">
        <f>K96*100/Q99</f>
        <v>50</v>
      </c>
      <c r="L97" s="108">
        <f>L96*100/Q99</f>
        <v>20</v>
      </c>
      <c r="M97" s="106">
        <f>M96*100/Q99</f>
        <v>30</v>
      </c>
      <c r="N97" s="107">
        <f>N96*100/Q99</f>
        <v>40</v>
      </c>
      <c r="O97" s="108">
        <f>O96*100/Q99</f>
        <v>30</v>
      </c>
      <c r="P97" s="314"/>
      <c r="Q97" s="8"/>
      <c r="R97" s="8"/>
    </row>
    <row r="98" spans="1:20" x14ac:dyDescent="0.25">
      <c r="B98" s="555"/>
      <c r="C98" s="556"/>
      <c r="D98" s="556"/>
      <c r="E98" s="556"/>
      <c r="F98" s="556"/>
      <c r="G98" s="556"/>
      <c r="H98" s="556"/>
      <c r="I98" s="566"/>
      <c r="J98" s="323"/>
      <c r="K98" s="324"/>
      <c r="L98" s="324"/>
      <c r="M98" s="324"/>
      <c r="N98" s="324"/>
      <c r="O98" s="324"/>
      <c r="P98" s="325"/>
      <c r="Q98" s="85" t="s">
        <v>912</v>
      </c>
      <c r="R98" s="85" t="s">
        <v>1</v>
      </c>
    </row>
    <row r="99" spans="1:20" x14ac:dyDescent="0.25">
      <c r="B99" s="557"/>
      <c r="C99" s="558"/>
      <c r="D99" s="558"/>
      <c r="E99" s="558"/>
      <c r="F99" s="558"/>
      <c r="G99" s="558"/>
      <c r="H99" s="558"/>
      <c r="I99" s="559"/>
      <c r="J99" s="470" t="s">
        <v>910</v>
      </c>
      <c r="K99" s="479"/>
      <c r="L99" s="479"/>
      <c r="M99" s="479"/>
      <c r="N99" s="479"/>
      <c r="O99" s="479"/>
      <c r="P99" s="480"/>
      <c r="Q99" s="85">
        <f>COUNTA(C56:C95)</f>
        <v>10</v>
      </c>
      <c r="R99" s="85">
        <v>100</v>
      </c>
    </row>
    <row r="100" spans="1:20" x14ac:dyDescent="0.25">
      <c r="B100" s="557"/>
      <c r="C100" s="558"/>
      <c r="D100" s="558"/>
      <c r="E100" s="558"/>
      <c r="F100" s="558"/>
      <c r="G100" s="558"/>
      <c r="H100" s="558"/>
      <c r="I100" s="559"/>
      <c r="J100" s="471" t="s">
        <v>907</v>
      </c>
      <c r="K100" s="99"/>
      <c r="L100" s="99"/>
      <c r="M100" s="99"/>
      <c r="N100" s="99"/>
      <c r="O100" s="99"/>
      <c r="P100" s="481"/>
      <c r="Q100" s="3">
        <f>COUNTIF(P56:P95,"&gt;0")</f>
        <v>4</v>
      </c>
      <c r="R100" s="33">
        <f>(M97+G97+J97+D97)/4</f>
        <v>27.5</v>
      </c>
    </row>
    <row r="101" spans="1:20" x14ac:dyDescent="0.25">
      <c r="B101" s="557"/>
      <c r="C101" s="558"/>
      <c r="D101" s="558"/>
      <c r="E101" s="558"/>
      <c r="F101" s="558"/>
      <c r="G101" s="558"/>
      <c r="H101" s="558"/>
      <c r="I101" s="559"/>
      <c r="J101" s="472" t="s">
        <v>908</v>
      </c>
      <c r="K101" s="100"/>
      <c r="L101" s="100"/>
      <c r="M101" s="100"/>
      <c r="N101" s="100"/>
      <c r="O101" s="100"/>
      <c r="P101" s="482"/>
      <c r="Q101" s="3">
        <f>COUNTIF(Q56:Q95,"&gt;0")</f>
        <v>7</v>
      </c>
      <c r="R101" s="33">
        <f>(N97+H97+K97+E97)/4</f>
        <v>50</v>
      </c>
    </row>
    <row r="102" spans="1:20" x14ac:dyDescent="0.25">
      <c r="B102" s="560"/>
      <c r="C102" s="561"/>
      <c r="D102" s="561"/>
      <c r="E102" s="561"/>
      <c r="F102" s="561"/>
      <c r="G102" s="561"/>
      <c r="H102" s="561"/>
      <c r="I102" s="562"/>
      <c r="J102" s="473" t="s">
        <v>909</v>
      </c>
      <c r="K102" s="101"/>
      <c r="L102" s="101"/>
      <c r="M102" s="101"/>
      <c r="N102" s="101"/>
      <c r="O102" s="101"/>
      <c r="P102" s="483"/>
      <c r="Q102" s="3">
        <f>COUNTIF(R56:R95,"&gt;0")</f>
        <v>3</v>
      </c>
      <c r="R102" s="33">
        <f>(O97+I97+L97+F97)/4</f>
        <v>22.5</v>
      </c>
    </row>
    <row r="107" spans="1:20" ht="15.75" customHeight="1" x14ac:dyDescent="0.25">
      <c r="B107" s="308"/>
      <c r="C107" s="578" t="s">
        <v>1095</v>
      </c>
      <c r="D107" s="578"/>
      <c r="E107" s="578"/>
      <c r="F107" s="578"/>
      <c r="G107" s="578"/>
      <c r="H107" s="578"/>
      <c r="I107" s="578"/>
      <c r="J107" s="578"/>
      <c r="K107" s="578"/>
      <c r="L107" s="578"/>
      <c r="M107" s="578"/>
      <c r="N107" s="578"/>
      <c r="O107" s="578"/>
      <c r="P107" s="578"/>
      <c r="Q107" s="578"/>
      <c r="R107" s="578"/>
      <c r="S107" s="578"/>
      <c r="T107" s="578"/>
    </row>
    <row r="108" spans="1:20" ht="15.75" customHeight="1" x14ac:dyDescent="0.25">
      <c r="B108" s="309"/>
      <c r="C108" s="579" t="s">
        <v>1280</v>
      </c>
      <c r="D108" s="579"/>
      <c r="E108" s="579"/>
      <c r="F108" s="579"/>
      <c r="G108" s="579"/>
      <c r="H108" s="579"/>
      <c r="I108" s="579"/>
      <c r="J108" s="579"/>
      <c r="K108" s="579"/>
      <c r="L108" s="579"/>
      <c r="M108" s="579"/>
      <c r="N108" s="579"/>
      <c r="O108" s="579"/>
      <c r="P108" s="579"/>
      <c r="Q108" s="579"/>
      <c r="R108" s="579"/>
      <c r="S108" s="579"/>
      <c r="T108" s="579"/>
    </row>
    <row r="110" spans="1:20" ht="15.75" customHeight="1" x14ac:dyDescent="0.25">
      <c r="A110" s="580" t="s">
        <v>905</v>
      </c>
      <c r="B110" s="570" t="s">
        <v>0</v>
      </c>
      <c r="C110" s="570" t="s">
        <v>906</v>
      </c>
      <c r="D110" s="576" t="s">
        <v>714</v>
      </c>
      <c r="E110" s="577"/>
      <c r="F110" s="577"/>
      <c r="G110" s="495"/>
      <c r="H110" s="495"/>
      <c r="I110" s="495"/>
      <c r="J110" s="495"/>
      <c r="K110" s="495"/>
      <c r="L110" s="495"/>
      <c r="M110" s="495"/>
      <c r="N110" s="495"/>
      <c r="O110" s="495"/>
      <c r="P110" s="546" t="s">
        <v>907</v>
      </c>
      <c r="Q110" s="550" t="s">
        <v>908</v>
      </c>
      <c r="R110" s="573" t="s">
        <v>909</v>
      </c>
    </row>
    <row r="111" spans="1:20" x14ac:dyDescent="0.25">
      <c r="A111" s="581"/>
      <c r="B111" s="571"/>
      <c r="C111" s="571"/>
      <c r="D111" s="567" t="s">
        <v>715</v>
      </c>
      <c r="E111" s="568"/>
      <c r="F111" s="568"/>
      <c r="G111" s="568"/>
      <c r="H111" s="568"/>
      <c r="I111" s="568"/>
      <c r="J111" s="568"/>
      <c r="K111" s="568"/>
      <c r="L111" s="568"/>
      <c r="M111" s="568"/>
      <c r="N111" s="568"/>
      <c r="O111" s="569"/>
      <c r="P111" s="547"/>
      <c r="Q111" s="551"/>
      <c r="R111" s="574"/>
    </row>
    <row r="112" spans="1:20" ht="15" customHeight="1" x14ac:dyDescent="0.25">
      <c r="A112" s="581"/>
      <c r="B112" s="571"/>
      <c r="C112" s="571"/>
      <c r="D112" s="563" t="s">
        <v>28</v>
      </c>
      <c r="E112" s="563" t="s">
        <v>4</v>
      </c>
      <c r="F112" s="563" t="s">
        <v>5</v>
      </c>
      <c r="G112" s="563" t="s">
        <v>29</v>
      </c>
      <c r="H112" s="563" t="s">
        <v>6</v>
      </c>
      <c r="I112" s="563" t="s">
        <v>7</v>
      </c>
      <c r="J112" s="563" t="s">
        <v>30</v>
      </c>
      <c r="K112" s="563" t="s">
        <v>8</v>
      </c>
      <c r="L112" s="563" t="s">
        <v>716</v>
      </c>
      <c r="M112" s="563" t="s">
        <v>31</v>
      </c>
      <c r="N112" s="563" t="s">
        <v>8</v>
      </c>
      <c r="O112" s="563" t="s">
        <v>716</v>
      </c>
      <c r="P112" s="547"/>
      <c r="Q112" s="551"/>
      <c r="R112" s="574"/>
    </row>
    <row r="113" spans="1:18" ht="107.25" customHeight="1" x14ac:dyDescent="0.25">
      <c r="A113" s="581"/>
      <c r="B113" s="571"/>
      <c r="C113" s="571"/>
      <c r="D113" s="563" t="s">
        <v>717</v>
      </c>
      <c r="E113" s="563"/>
      <c r="F113" s="563"/>
      <c r="G113" s="563" t="s">
        <v>718</v>
      </c>
      <c r="H113" s="563"/>
      <c r="I113" s="563"/>
      <c r="J113" s="563" t="s">
        <v>719</v>
      </c>
      <c r="K113" s="563"/>
      <c r="L113" s="563"/>
      <c r="M113" s="563" t="s">
        <v>720</v>
      </c>
      <c r="N113" s="563"/>
      <c r="O113" s="563"/>
      <c r="P113" s="548"/>
      <c r="Q113" s="551"/>
      <c r="R113" s="574"/>
    </row>
    <row r="114" spans="1:18" ht="112.5" customHeight="1" x14ac:dyDescent="0.25">
      <c r="A114" s="581"/>
      <c r="B114" s="572"/>
      <c r="C114" s="572"/>
      <c r="D114" s="260" t="s">
        <v>721</v>
      </c>
      <c r="E114" s="260" t="s">
        <v>722</v>
      </c>
      <c r="F114" s="260" t="s">
        <v>723</v>
      </c>
      <c r="G114" s="260" t="s">
        <v>724</v>
      </c>
      <c r="H114" s="260" t="s">
        <v>725</v>
      </c>
      <c r="I114" s="260" t="s">
        <v>726</v>
      </c>
      <c r="J114" s="260" t="s">
        <v>727</v>
      </c>
      <c r="K114" s="260" t="s">
        <v>728</v>
      </c>
      <c r="L114" s="260" t="s">
        <v>729</v>
      </c>
      <c r="M114" s="260" t="s">
        <v>730</v>
      </c>
      <c r="N114" s="260" t="s">
        <v>731</v>
      </c>
      <c r="O114" s="260" t="s">
        <v>732</v>
      </c>
      <c r="P114" s="549"/>
      <c r="Q114" s="552"/>
      <c r="R114" s="575"/>
    </row>
    <row r="115" spans="1:18" ht="15.75" x14ac:dyDescent="0.25">
      <c r="A115" s="581"/>
      <c r="B115" s="11">
        <v>1</v>
      </c>
      <c r="C115" s="462" t="s">
        <v>1265</v>
      </c>
      <c r="D115" s="476">
        <v>1</v>
      </c>
      <c r="E115" s="476"/>
      <c r="F115" s="477"/>
      <c r="G115" s="476">
        <v>1</v>
      </c>
      <c r="H115" s="476"/>
      <c r="I115" s="477"/>
      <c r="J115" s="476">
        <v>1</v>
      </c>
      <c r="K115" s="476"/>
      <c r="L115" s="477"/>
      <c r="M115" s="476">
        <v>1</v>
      </c>
      <c r="N115" s="476"/>
      <c r="O115" s="477"/>
      <c r="P115" s="79">
        <f>COUNTA(M115,D115,G115,J115)</f>
        <v>4</v>
      </c>
      <c r="Q115" s="2">
        <f>COUNTA(N115,E115,H115,K115)</f>
        <v>0</v>
      </c>
      <c r="R115" s="32">
        <f>COUNTA(O115,F115,I115,L115)</f>
        <v>0</v>
      </c>
    </row>
    <row r="116" spans="1:18" ht="15.75" x14ac:dyDescent="0.25">
      <c r="A116" s="581"/>
      <c r="B116" s="11">
        <v>2</v>
      </c>
      <c r="C116" s="462" t="s">
        <v>1266</v>
      </c>
      <c r="D116" s="476"/>
      <c r="E116" s="476">
        <v>1</v>
      </c>
      <c r="F116" s="477"/>
      <c r="G116" s="476">
        <v>1</v>
      </c>
      <c r="H116" s="476"/>
      <c r="I116" s="477"/>
      <c r="J116" s="476">
        <v>1</v>
      </c>
      <c r="K116" s="476"/>
      <c r="L116" s="477"/>
      <c r="M116" s="476">
        <v>1</v>
      </c>
      <c r="N116" s="476"/>
      <c r="O116" s="477"/>
      <c r="P116" s="79">
        <f t="shared" ref="P116:P159" si="8">COUNTA(M116,D116,G116,J116)</f>
        <v>3</v>
      </c>
      <c r="Q116" s="2">
        <f t="shared" ref="Q116:Q159" si="9">COUNTA(N116,E116,H116,K116)</f>
        <v>1</v>
      </c>
      <c r="R116" s="32">
        <f t="shared" ref="R116:R159" si="10">COUNTA(O116,F116,I116,L116)</f>
        <v>0</v>
      </c>
    </row>
    <row r="117" spans="1:18" ht="15.75" x14ac:dyDescent="0.25">
      <c r="A117" s="581"/>
      <c r="B117" s="11">
        <v>3</v>
      </c>
      <c r="C117" s="462" t="s">
        <v>1267</v>
      </c>
      <c r="D117" s="476">
        <v>1</v>
      </c>
      <c r="E117" s="476"/>
      <c r="F117" s="477"/>
      <c r="G117" s="476">
        <v>1</v>
      </c>
      <c r="H117" s="476"/>
      <c r="I117" s="477"/>
      <c r="J117" s="476">
        <v>1</v>
      </c>
      <c r="K117" s="476"/>
      <c r="L117" s="477"/>
      <c r="M117" s="476">
        <v>1</v>
      </c>
      <c r="N117" s="476"/>
      <c r="O117" s="477"/>
      <c r="P117" s="79">
        <f t="shared" si="8"/>
        <v>4</v>
      </c>
      <c r="Q117" s="2">
        <f t="shared" si="9"/>
        <v>0</v>
      </c>
      <c r="R117" s="32">
        <f t="shared" si="10"/>
        <v>0</v>
      </c>
    </row>
    <row r="118" spans="1:18" ht="15.75" x14ac:dyDescent="0.25">
      <c r="A118" s="581"/>
      <c r="B118" s="11">
        <v>4</v>
      </c>
      <c r="C118" s="462" t="s">
        <v>1276</v>
      </c>
      <c r="D118" s="476">
        <v>1</v>
      </c>
      <c r="E118" s="476"/>
      <c r="F118" s="477"/>
      <c r="G118" s="476">
        <v>1</v>
      </c>
      <c r="H118" s="476"/>
      <c r="I118" s="477"/>
      <c r="J118" s="476">
        <v>1</v>
      </c>
      <c r="K118" s="476"/>
      <c r="L118" s="477"/>
      <c r="M118" s="476">
        <v>1</v>
      </c>
      <c r="N118" s="476"/>
      <c r="O118" s="477"/>
      <c r="P118" s="79">
        <f t="shared" si="8"/>
        <v>4</v>
      </c>
      <c r="Q118" s="2">
        <f t="shared" si="9"/>
        <v>0</v>
      </c>
      <c r="R118" s="32">
        <f t="shared" si="10"/>
        <v>0</v>
      </c>
    </row>
    <row r="119" spans="1:18" ht="15.75" x14ac:dyDescent="0.25">
      <c r="A119" s="581"/>
      <c r="B119" s="11">
        <v>5</v>
      </c>
      <c r="C119" s="462"/>
      <c r="D119" s="476"/>
      <c r="E119" s="476"/>
      <c r="F119" s="477"/>
      <c r="G119" s="476"/>
      <c r="H119" s="476"/>
      <c r="I119" s="477"/>
      <c r="J119" s="476"/>
      <c r="K119" s="476"/>
      <c r="L119" s="477"/>
      <c r="M119" s="476"/>
      <c r="N119" s="476"/>
      <c r="O119" s="477"/>
      <c r="P119" s="79">
        <f t="shared" si="8"/>
        <v>0</v>
      </c>
      <c r="Q119" s="2">
        <f t="shared" si="9"/>
        <v>0</v>
      </c>
      <c r="R119" s="32">
        <f t="shared" si="10"/>
        <v>0</v>
      </c>
    </row>
    <row r="120" spans="1:18" ht="15.75" x14ac:dyDescent="0.25">
      <c r="A120" s="581"/>
      <c r="B120" s="11">
        <v>6</v>
      </c>
      <c r="C120" s="462" t="s">
        <v>1269</v>
      </c>
      <c r="D120" s="476"/>
      <c r="E120" s="476">
        <v>1</v>
      </c>
      <c r="F120" s="477"/>
      <c r="G120" s="476"/>
      <c r="H120" s="476">
        <v>1</v>
      </c>
      <c r="I120" s="477"/>
      <c r="J120" s="476">
        <v>1</v>
      </c>
      <c r="K120" s="476"/>
      <c r="L120" s="477"/>
      <c r="M120" s="476"/>
      <c r="N120" s="476">
        <v>1</v>
      </c>
      <c r="O120" s="477"/>
      <c r="P120" s="79">
        <f t="shared" si="8"/>
        <v>1</v>
      </c>
      <c r="Q120" s="2">
        <f t="shared" si="9"/>
        <v>3</v>
      </c>
      <c r="R120" s="32">
        <f t="shared" si="10"/>
        <v>0</v>
      </c>
    </row>
    <row r="121" spans="1:18" ht="15.75" x14ac:dyDescent="0.25">
      <c r="A121" s="581"/>
      <c r="B121" s="11">
        <v>7</v>
      </c>
      <c r="C121" s="462"/>
      <c r="D121" s="476"/>
      <c r="E121" s="476"/>
      <c r="F121" s="477"/>
      <c r="G121" s="476"/>
      <c r="H121" s="476"/>
      <c r="I121" s="477"/>
      <c r="J121" s="476"/>
      <c r="K121" s="476"/>
      <c r="L121" s="477"/>
      <c r="M121" s="476"/>
      <c r="N121" s="476"/>
      <c r="O121" s="477"/>
      <c r="P121" s="79">
        <f t="shared" si="8"/>
        <v>0</v>
      </c>
      <c r="Q121" s="2">
        <f t="shared" si="9"/>
        <v>0</v>
      </c>
      <c r="R121" s="32">
        <f t="shared" si="10"/>
        <v>0</v>
      </c>
    </row>
    <row r="122" spans="1:18" ht="15.75" x14ac:dyDescent="0.25">
      <c r="A122" s="581"/>
      <c r="B122" s="11">
        <v>8</v>
      </c>
      <c r="C122" s="462"/>
      <c r="D122" s="476"/>
      <c r="E122" s="476"/>
      <c r="F122" s="477"/>
      <c r="G122" s="476"/>
      <c r="H122" s="476"/>
      <c r="I122" s="477"/>
      <c r="J122" s="476"/>
      <c r="K122" s="476"/>
      <c r="L122" s="477"/>
      <c r="M122" s="476"/>
      <c r="N122" s="476"/>
      <c r="O122" s="477"/>
      <c r="P122" s="79">
        <f t="shared" si="8"/>
        <v>0</v>
      </c>
      <c r="Q122" s="2">
        <f t="shared" si="9"/>
        <v>0</v>
      </c>
      <c r="R122" s="32">
        <f t="shared" si="10"/>
        <v>0</v>
      </c>
    </row>
    <row r="123" spans="1:18" ht="15.75" x14ac:dyDescent="0.25">
      <c r="A123" s="581"/>
      <c r="B123" s="11">
        <v>9</v>
      </c>
      <c r="C123" s="462"/>
      <c r="D123" s="476"/>
      <c r="E123" s="476"/>
      <c r="F123" s="477"/>
      <c r="G123" s="476"/>
      <c r="H123" s="476"/>
      <c r="I123" s="477"/>
      <c r="J123" s="476"/>
      <c r="K123" s="476"/>
      <c r="L123" s="477"/>
      <c r="M123" s="476"/>
      <c r="N123" s="476"/>
      <c r="O123" s="477"/>
      <c r="P123" s="79">
        <f t="shared" si="8"/>
        <v>0</v>
      </c>
      <c r="Q123" s="2">
        <f t="shared" si="9"/>
        <v>0</v>
      </c>
      <c r="R123" s="32">
        <f t="shared" si="10"/>
        <v>0</v>
      </c>
    </row>
    <row r="124" spans="1:18" ht="15.75" x14ac:dyDescent="0.25">
      <c r="A124" s="581"/>
      <c r="B124" s="11">
        <v>10</v>
      </c>
      <c r="C124" s="462"/>
      <c r="D124" s="476"/>
      <c r="E124" s="476"/>
      <c r="F124" s="477"/>
      <c r="G124" s="476"/>
      <c r="H124" s="476"/>
      <c r="I124" s="477"/>
      <c r="J124" s="476"/>
      <c r="K124" s="476"/>
      <c r="L124" s="477"/>
      <c r="M124" s="476"/>
      <c r="N124" s="476"/>
      <c r="O124" s="477"/>
      <c r="P124" s="79">
        <f t="shared" si="8"/>
        <v>0</v>
      </c>
      <c r="Q124" s="2">
        <f t="shared" si="9"/>
        <v>0</v>
      </c>
      <c r="R124" s="32">
        <f t="shared" si="10"/>
        <v>0</v>
      </c>
    </row>
    <row r="125" spans="1:18" ht="15.75" x14ac:dyDescent="0.25">
      <c r="A125" s="581"/>
      <c r="B125" s="11">
        <v>11</v>
      </c>
      <c r="C125" s="462"/>
      <c r="D125" s="476"/>
      <c r="E125" s="476"/>
      <c r="F125" s="477"/>
      <c r="G125" s="476"/>
      <c r="H125" s="476"/>
      <c r="I125" s="477"/>
      <c r="J125" s="476"/>
      <c r="K125" s="476"/>
      <c r="L125" s="477"/>
      <c r="M125" s="476"/>
      <c r="N125" s="476"/>
      <c r="O125" s="477"/>
      <c r="P125" s="79">
        <f t="shared" si="8"/>
        <v>0</v>
      </c>
      <c r="Q125" s="2">
        <f t="shared" si="9"/>
        <v>0</v>
      </c>
      <c r="R125" s="32">
        <f t="shared" si="10"/>
        <v>0</v>
      </c>
    </row>
    <row r="126" spans="1:18" ht="15.75" x14ac:dyDescent="0.25">
      <c r="A126" s="581"/>
      <c r="B126" s="11">
        <v>12</v>
      </c>
      <c r="C126" s="462"/>
      <c r="D126" s="476"/>
      <c r="E126" s="476"/>
      <c r="F126" s="477"/>
      <c r="G126" s="476"/>
      <c r="H126" s="476"/>
      <c r="I126" s="477"/>
      <c r="J126" s="476"/>
      <c r="K126" s="476"/>
      <c r="L126" s="477"/>
      <c r="M126" s="476"/>
      <c r="N126" s="476"/>
      <c r="O126" s="477"/>
      <c r="P126" s="79">
        <f t="shared" si="8"/>
        <v>0</v>
      </c>
      <c r="Q126" s="2">
        <f t="shared" si="9"/>
        <v>0</v>
      </c>
      <c r="R126" s="32">
        <f t="shared" si="10"/>
        <v>0</v>
      </c>
    </row>
    <row r="127" spans="1:18" ht="15.75" x14ac:dyDescent="0.25">
      <c r="A127" s="581"/>
      <c r="B127" s="11">
        <v>13</v>
      </c>
      <c r="C127" s="462"/>
      <c r="D127" s="476"/>
      <c r="E127" s="476"/>
      <c r="F127" s="477"/>
      <c r="G127" s="476"/>
      <c r="H127" s="476"/>
      <c r="I127" s="477"/>
      <c r="J127" s="476"/>
      <c r="K127" s="476"/>
      <c r="L127" s="477"/>
      <c r="M127" s="476"/>
      <c r="N127" s="476"/>
      <c r="O127" s="477"/>
      <c r="P127" s="79">
        <f t="shared" si="8"/>
        <v>0</v>
      </c>
      <c r="Q127" s="2">
        <f t="shared" si="9"/>
        <v>0</v>
      </c>
      <c r="R127" s="32">
        <f t="shared" si="10"/>
        <v>0</v>
      </c>
    </row>
    <row r="128" spans="1:18" ht="15.75" x14ac:dyDescent="0.25">
      <c r="A128" s="581"/>
      <c r="B128" s="11">
        <v>14</v>
      </c>
      <c r="C128" s="462"/>
      <c r="D128" s="476"/>
      <c r="E128" s="476"/>
      <c r="F128" s="477"/>
      <c r="G128" s="476"/>
      <c r="H128" s="476"/>
      <c r="I128" s="477"/>
      <c r="J128" s="476"/>
      <c r="K128" s="476"/>
      <c r="L128" s="477"/>
      <c r="M128" s="476"/>
      <c r="N128" s="476"/>
      <c r="O128" s="477"/>
      <c r="P128" s="79">
        <f t="shared" si="8"/>
        <v>0</v>
      </c>
      <c r="Q128" s="2">
        <f t="shared" si="9"/>
        <v>0</v>
      </c>
      <c r="R128" s="32">
        <f t="shared" si="10"/>
        <v>0</v>
      </c>
    </row>
    <row r="129" spans="1:18" ht="15.75" x14ac:dyDescent="0.25">
      <c r="A129" s="581"/>
      <c r="B129" s="11">
        <v>15</v>
      </c>
      <c r="C129" s="462"/>
      <c r="D129" s="476"/>
      <c r="E129" s="476"/>
      <c r="F129" s="477"/>
      <c r="G129" s="476"/>
      <c r="H129" s="476"/>
      <c r="I129" s="477"/>
      <c r="J129" s="476"/>
      <c r="K129" s="476"/>
      <c r="L129" s="477"/>
      <c r="M129" s="476"/>
      <c r="N129" s="476"/>
      <c r="O129" s="477"/>
      <c r="P129" s="79">
        <f t="shared" si="8"/>
        <v>0</v>
      </c>
      <c r="Q129" s="2">
        <f t="shared" si="9"/>
        <v>0</v>
      </c>
      <c r="R129" s="32">
        <f t="shared" si="10"/>
        <v>0</v>
      </c>
    </row>
    <row r="130" spans="1:18" ht="15.75" x14ac:dyDescent="0.25">
      <c r="A130" s="581"/>
      <c r="B130" s="11">
        <v>16</v>
      </c>
      <c r="C130" s="462"/>
      <c r="D130" s="476"/>
      <c r="E130" s="476"/>
      <c r="F130" s="477"/>
      <c r="G130" s="476"/>
      <c r="H130" s="476"/>
      <c r="I130" s="477"/>
      <c r="J130" s="476"/>
      <c r="K130" s="476"/>
      <c r="L130" s="477"/>
      <c r="M130" s="476"/>
      <c r="N130" s="476"/>
      <c r="O130" s="477"/>
      <c r="P130" s="79">
        <f t="shared" si="8"/>
        <v>0</v>
      </c>
      <c r="Q130" s="2">
        <f t="shared" si="9"/>
        <v>0</v>
      </c>
      <c r="R130" s="32">
        <f t="shared" si="10"/>
        <v>0</v>
      </c>
    </row>
    <row r="131" spans="1:18" ht="15.75" x14ac:dyDescent="0.25">
      <c r="A131" s="581"/>
      <c r="B131" s="11">
        <v>17</v>
      </c>
      <c r="C131" s="463"/>
      <c r="D131" s="476"/>
      <c r="E131" s="476"/>
      <c r="F131" s="477"/>
      <c r="G131" s="476"/>
      <c r="H131" s="476"/>
      <c r="I131" s="477"/>
      <c r="J131" s="476"/>
      <c r="K131" s="476"/>
      <c r="L131" s="477"/>
      <c r="M131" s="476"/>
      <c r="N131" s="476"/>
      <c r="O131" s="477"/>
      <c r="P131" s="79">
        <f t="shared" si="8"/>
        <v>0</v>
      </c>
      <c r="Q131" s="2">
        <f t="shared" si="9"/>
        <v>0</v>
      </c>
      <c r="R131" s="32">
        <f t="shared" si="10"/>
        <v>0</v>
      </c>
    </row>
    <row r="132" spans="1:18" ht="15.75" x14ac:dyDescent="0.25">
      <c r="A132" s="581"/>
      <c r="B132" s="11">
        <v>18</v>
      </c>
      <c r="C132" s="464"/>
      <c r="D132" s="476"/>
      <c r="E132" s="476"/>
      <c r="F132" s="477"/>
      <c r="G132" s="476"/>
      <c r="H132" s="476"/>
      <c r="I132" s="477"/>
      <c r="J132" s="476"/>
      <c r="K132" s="476"/>
      <c r="L132" s="477"/>
      <c r="M132" s="476"/>
      <c r="N132" s="476"/>
      <c r="O132" s="477"/>
      <c r="P132" s="79">
        <f t="shared" si="8"/>
        <v>0</v>
      </c>
      <c r="Q132" s="2">
        <f t="shared" si="9"/>
        <v>0</v>
      </c>
      <c r="R132" s="32">
        <f t="shared" si="10"/>
        <v>0</v>
      </c>
    </row>
    <row r="133" spans="1:18" ht="15.75" x14ac:dyDescent="0.25">
      <c r="A133" s="581"/>
      <c r="B133" s="11">
        <v>19</v>
      </c>
      <c r="C133" s="462"/>
      <c r="D133" s="476"/>
      <c r="E133" s="476"/>
      <c r="F133" s="477"/>
      <c r="G133" s="476"/>
      <c r="H133" s="476"/>
      <c r="I133" s="477"/>
      <c r="J133" s="476"/>
      <c r="K133" s="476"/>
      <c r="L133" s="477"/>
      <c r="M133" s="476"/>
      <c r="N133" s="476"/>
      <c r="O133" s="477"/>
      <c r="P133" s="79">
        <f t="shared" si="8"/>
        <v>0</v>
      </c>
      <c r="Q133" s="2">
        <f t="shared" si="9"/>
        <v>0</v>
      </c>
      <c r="R133" s="32">
        <f t="shared" si="10"/>
        <v>0</v>
      </c>
    </row>
    <row r="134" spans="1:18" ht="15.75" x14ac:dyDescent="0.25">
      <c r="A134" s="581"/>
      <c r="B134" s="11">
        <v>20</v>
      </c>
      <c r="C134" s="462"/>
      <c r="D134" s="476"/>
      <c r="E134" s="476"/>
      <c r="F134" s="477"/>
      <c r="G134" s="476"/>
      <c r="H134" s="476"/>
      <c r="I134" s="477"/>
      <c r="J134" s="476"/>
      <c r="K134" s="476"/>
      <c r="L134" s="477"/>
      <c r="M134" s="476"/>
      <c r="N134" s="476"/>
      <c r="O134" s="477"/>
      <c r="P134" s="79">
        <f t="shared" si="8"/>
        <v>0</v>
      </c>
      <c r="Q134" s="2">
        <f t="shared" si="9"/>
        <v>0</v>
      </c>
      <c r="R134" s="32">
        <f t="shared" si="10"/>
        <v>0</v>
      </c>
    </row>
    <row r="135" spans="1:18" ht="15.75" x14ac:dyDescent="0.25">
      <c r="A135" s="581"/>
      <c r="B135" s="9">
        <v>21</v>
      </c>
      <c r="C135" s="463"/>
      <c r="D135" s="476"/>
      <c r="E135" s="476"/>
      <c r="F135" s="477"/>
      <c r="G135" s="476"/>
      <c r="H135" s="476"/>
      <c r="I135" s="477"/>
      <c r="J135" s="476"/>
      <c r="K135" s="476"/>
      <c r="L135" s="477"/>
      <c r="M135" s="476"/>
      <c r="N135" s="476"/>
      <c r="O135" s="477"/>
      <c r="P135" s="79">
        <f t="shared" si="8"/>
        <v>0</v>
      </c>
      <c r="Q135" s="2">
        <f t="shared" si="9"/>
        <v>0</v>
      </c>
      <c r="R135" s="32">
        <f t="shared" si="10"/>
        <v>0</v>
      </c>
    </row>
    <row r="136" spans="1:18" ht="15.75" x14ac:dyDescent="0.25">
      <c r="A136" s="581"/>
      <c r="B136" s="9">
        <v>22</v>
      </c>
      <c r="C136" s="464"/>
      <c r="D136" s="476"/>
      <c r="E136" s="476"/>
      <c r="F136" s="477"/>
      <c r="G136" s="476"/>
      <c r="H136" s="476"/>
      <c r="I136" s="477"/>
      <c r="J136" s="476"/>
      <c r="K136" s="476"/>
      <c r="L136" s="477"/>
      <c r="M136" s="476"/>
      <c r="N136" s="476"/>
      <c r="O136" s="477"/>
      <c r="P136" s="79">
        <f t="shared" si="8"/>
        <v>0</v>
      </c>
      <c r="Q136" s="2">
        <f t="shared" si="9"/>
        <v>0</v>
      </c>
      <c r="R136" s="32">
        <f t="shared" si="10"/>
        <v>0</v>
      </c>
    </row>
    <row r="137" spans="1:18" ht="15.75" x14ac:dyDescent="0.25">
      <c r="A137" s="581"/>
      <c r="B137" s="9">
        <v>23</v>
      </c>
      <c r="C137" s="462"/>
      <c r="D137" s="476"/>
      <c r="E137" s="476"/>
      <c r="F137" s="477"/>
      <c r="G137" s="476"/>
      <c r="H137" s="476"/>
      <c r="I137" s="477"/>
      <c r="J137" s="476"/>
      <c r="K137" s="476"/>
      <c r="L137" s="477"/>
      <c r="M137" s="476"/>
      <c r="N137" s="476"/>
      <c r="O137" s="477"/>
      <c r="P137" s="79">
        <f t="shared" si="8"/>
        <v>0</v>
      </c>
      <c r="Q137" s="2">
        <f t="shared" si="9"/>
        <v>0</v>
      </c>
      <c r="R137" s="32">
        <f t="shared" si="10"/>
        <v>0</v>
      </c>
    </row>
    <row r="138" spans="1:18" ht="15.75" x14ac:dyDescent="0.25">
      <c r="A138" s="581"/>
      <c r="B138" s="9">
        <v>24</v>
      </c>
      <c r="C138" s="462"/>
      <c r="D138" s="476"/>
      <c r="E138" s="476"/>
      <c r="F138" s="477"/>
      <c r="G138" s="476"/>
      <c r="H138" s="476"/>
      <c r="I138" s="477"/>
      <c r="J138" s="476"/>
      <c r="K138" s="476"/>
      <c r="L138" s="477"/>
      <c r="M138" s="476"/>
      <c r="N138" s="476"/>
      <c r="O138" s="477"/>
      <c r="P138" s="79">
        <f t="shared" si="8"/>
        <v>0</v>
      </c>
      <c r="Q138" s="2">
        <f t="shared" si="9"/>
        <v>0</v>
      </c>
      <c r="R138" s="32">
        <f t="shared" si="10"/>
        <v>0</v>
      </c>
    </row>
    <row r="139" spans="1:18" ht="15.75" x14ac:dyDescent="0.25">
      <c r="A139" s="581"/>
      <c r="B139" s="9">
        <v>25</v>
      </c>
      <c r="C139" s="462"/>
      <c r="D139" s="476"/>
      <c r="E139" s="476"/>
      <c r="F139" s="477"/>
      <c r="G139" s="476"/>
      <c r="H139" s="476"/>
      <c r="I139" s="477"/>
      <c r="J139" s="476"/>
      <c r="K139" s="476"/>
      <c r="L139" s="477"/>
      <c r="M139" s="476"/>
      <c r="N139" s="476"/>
      <c r="O139" s="477"/>
      <c r="P139" s="79">
        <f t="shared" si="8"/>
        <v>0</v>
      </c>
      <c r="Q139" s="2">
        <f t="shared" si="9"/>
        <v>0</v>
      </c>
      <c r="R139" s="32">
        <f t="shared" si="10"/>
        <v>0</v>
      </c>
    </row>
    <row r="140" spans="1:18" ht="15.75" x14ac:dyDescent="0.25">
      <c r="A140" s="581"/>
      <c r="B140" s="310">
        <v>26</v>
      </c>
      <c r="C140" s="465" t="s">
        <v>1281</v>
      </c>
      <c r="D140" s="456"/>
      <c r="E140" s="456">
        <v>1</v>
      </c>
      <c r="F140" s="457"/>
      <c r="G140" s="456"/>
      <c r="H140" s="456">
        <v>1</v>
      </c>
      <c r="I140" s="457"/>
      <c r="J140" s="456"/>
      <c r="K140" s="456">
        <v>1</v>
      </c>
      <c r="L140" s="457"/>
      <c r="M140" s="456">
        <v>1</v>
      </c>
      <c r="N140" s="456"/>
      <c r="O140" s="457"/>
      <c r="P140" s="79">
        <f t="shared" si="8"/>
        <v>1</v>
      </c>
      <c r="Q140" s="2">
        <f t="shared" si="9"/>
        <v>3</v>
      </c>
      <c r="R140" s="32">
        <f t="shared" si="10"/>
        <v>0</v>
      </c>
    </row>
    <row r="141" spans="1:18" ht="15.75" x14ac:dyDescent="0.25">
      <c r="A141" s="581"/>
      <c r="B141" s="310">
        <v>27</v>
      </c>
      <c r="C141" s="465" t="s">
        <v>1282</v>
      </c>
      <c r="D141" s="456"/>
      <c r="E141" s="456">
        <v>1</v>
      </c>
      <c r="F141" s="457"/>
      <c r="G141" s="456">
        <v>1</v>
      </c>
      <c r="H141" s="456"/>
      <c r="I141" s="457"/>
      <c r="J141" s="456"/>
      <c r="K141" s="456">
        <v>1</v>
      </c>
      <c r="L141" s="457"/>
      <c r="M141" s="456"/>
      <c r="N141" s="456">
        <v>1</v>
      </c>
      <c r="O141" s="457"/>
      <c r="P141" s="79">
        <f t="shared" si="8"/>
        <v>1</v>
      </c>
      <c r="Q141" s="2">
        <f t="shared" si="9"/>
        <v>3</v>
      </c>
      <c r="R141" s="32">
        <f t="shared" si="10"/>
        <v>0</v>
      </c>
    </row>
    <row r="142" spans="1:18" ht="15.75" x14ac:dyDescent="0.25">
      <c r="A142" s="581"/>
      <c r="B142" s="310">
        <v>28</v>
      </c>
      <c r="C142" s="466" t="s">
        <v>1275</v>
      </c>
      <c r="D142" s="456"/>
      <c r="E142" s="456">
        <v>1</v>
      </c>
      <c r="F142" s="457"/>
      <c r="G142" s="456">
        <v>1</v>
      </c>
      <c r="H142" s="456"/>
      <c r="I142" s="457"/>
      <c r="J142" s="456">
        <v>1</v>
      </c>
      <c r="K142" s="456"/>
      <c r="L142" s="457"/>
      <c r="M142" s="456">
        <v>1</v>
      </c>
      <c r="N142" s="456"/>
      <c r="O142" s="457"/>
      <c r="P142" s="79">
        <f t="shared" si="8"/>
        <v>3</v>
      </c>
      <c r="Q142" s="2">
        <f t="shared" si="9"/>
        <v>1</v>
      </c>
      <c r="R142" s="32">
        <f t="shared" si="10"/>
        <v>0</v>
      </c>
    </row>
    <row r="143" spans="1:18" ht="15.75" x14ac:dyDescent="0.25">
      <c r="A143" s="581"/>
      <c r="B143" s="310">
        <v>29</v>
      </c>
      <c r="C143" s="467" t="s">
        <v>1277</v>
      </c>
      <c r="D143" s="456">
        <v>1</v>
      </c>
      <c r="E143" s="456"/>
      <c r="F143" s="457"/>
      <c r="G143" s="456">
        <v>1</v>
      </c>
      <c r="H143" s="456"/>
      <c r="I143" s="457"/>
      <c r="J143" s="456">
        <v>1</v>
      </c>
      <c r="K143" s="456"/>
      <c r="L143" s="457"/>
      <c r="M143" s="456"/>
      <c r="N143" s="456">
        <v>1</v>
      </c>
      <c r="O143" s="457"/>
      <c r="P143" s="79">
        <f t="shared" si="8"/>
        <v>3</v>
      </c>
      <c r="Q143" s="2">
        <f t="shared" si="9"/>
        <v>1</v>
      </c>
      <c r="R143" s="32">
        <f t="shared" si="10"/>
        <v>0</v>
      </c>
    </row>
    <row r="144" spans="1:18" ht="15.75" x14ac:dyDescent="0.25">
      <c r="A144" s="581"/>
      <c r="B144" s="310">
        <v>30</v>
      </c>
      <c r="C144" s="467"/>
      <c r="D144" s="456"/>
      <c r="E144" s="456"/>
      <c r="F144" s="457"/>
      <c r="G144" s="456"/>
      <c r="H144" s="456"/>
      <c r="I144" s="457"/>
      <c r="J144" s="456"/>
      <c r="K144" s="456"/>
      <c r="L144" s="457"/>
      <c r="M144" s="456"/>
      <c r="N144" s="456"/>
      <c r="O144" s="457"/>
      <c r="P144" s="79">
        <f t="shared" si="8"/>
        <v>0</v>
      </c>
      <c r="Q144" s="2">
        <f t="shared" si="9"/>
        <v>0</v>
      </c>
      <c r="R144" s="32">
        <f t="shared" si="10"/>
        <v>0</v>
      </c>
    </row>
    <row r="145" spans="1:18" ht="15.75" x14ac:dyDescent="0.25">
      <c r="A145" s="581"/>
      <c r="B145" s="310">
        <v>31</v>
      </c>
      <c r="C145" s="467"/>
      <c r="D145" s="456"/>
      <c r="E145" s="456"/>
      <c r="F145" s="457"/>
      <c r="G145" s="456"/>
      <c r="H145" s="456"/>
      <c r="I145" s="457"/>
      <c r="J145" s="456"/>
      <c r="K145" s="456"/>
      <c r="L145" s="457"/>
      <c r="M145" s="456"/>
      <c r="N145" s="456"/>
      <c r="O145" s="457"/>
      <c r="P145" s="79">
        <f t="shared" si="8"/>
        <v>0</v>
      </c>
      <c r="Q145" s="2">
        <f t="shared" si="9"/>
        <v>0</v>
      </c>
      <c r="R145" s="32">
        <f t="shared" si="10"/>
        <v>0</v>
      </c>
    </row>
    <row r="146" spans="1:18" ht="15.75" x14ac:dyDescent="0.25">
      <c r="A146" s="581"/>
      <c r="B146" s="310">
        <v>32</v>
      </c>
      <c r="C146" s="467"/>
      <c r="D146" s="456"/>
      <c r="E146" s="456"/>
      <c r="F146" s="457"/>
      <c r="G146" s="456"/>
      <c r="H146" s="456"/>
      <c r="I146" s="457"/>
      <c r="J146" s="456"/>
      <c r="K146" s="456"/>
      <c r="L146" s="457"/>
      <c r="M146" s="456"/>
      <c r="N146" s="456"/>
      <c r="O146" s="457"/>
      <c r="P146" s="79">
        <f t="shared" si="8"/>
        <v>0</v>
      </c>
      <c r="Q146" s="2">
        <f t="shared" si="9"/>
        <v>0</v>
      </c>
      <c r="R146" s="32">
        <f t="shared" si="10"/>
        <v>0</v>
      </c>
    </row>
    <row r="147" spans="1:18" ht="15.75" x14ac:dyDescent="0.25">
      <c r="A147" s="581"/>
      <c r="B147" s="310">
        <v>33</v>
      </c>
      <c r="C147" s="467"/>
      <c r="D147" s="456"/>
      <c r="E147" s="456"/>
      <c r="F147" s="457"/>
      <c r="G147" s="456"/>
      <c r="H147" s="456"/>
      <c r="I147" s="457"/>
      <c r="J147" s="456"/>
      <c r="K147" s="456"/>
      <c r="L147" s="457"/>
      <c r="M147" s="456"/>
      <c r="N147" s="456"/>
      <c r="O147" s="457"/>
      <c r="P147" s="79">
        <f t="shared" si="8"/>
        <v>0</v>
      </c>
      <c r="Q147" s="2">
        <f t="shared" si="9"/>
        <v>0</v>
      </c>
      <c r="R147" s="32">
        <f t="shared" si="10"/>
        <v>0</v>
      </c>
    </row>
    <row r="148" spans="1:18" ht="15.75" x14ac:dyDescent="0.25">
      <c r="A148" s="581"/>
      <c r="B148" s="310">
        <v>34</v>
      </c>
      <c r="C148" s="467"/>
      <c r="D148" s="456"/>
      <c r="E148" s="456"/>
      <c r="F148" s="457"/>
      <c r="G148" s="456"/>
      <c r="H148" s="456"/>
      <c r="I148" s="457"/>
      <c r="J148" s="456"/>
      <c r="K148" s="456"/>
      <c r="L148" s="457"/>
      <c r="M148" s="456"/>
      <c r="N148" s="456"/>
      <c r="O148" s="457"/>
      <c r="P148" s="79">
        <f t="shared" si="8"/>
        <v>0</v>
      </c>
      <c r="Q148" s="2">
        <f t="shared" si="9"/>
        <v>0</v>
      </c>
      <c r="R148" s="32">
        <f t="shared" si="10"/>
        <v>0</v>
      </c>
    </row>
    <row r="149" spans="1:18" ht="15.75" x14ac:dyDescent="0.25">
      <c r="A149" s="581"/>
      <c r="B149" s="311">
        <v>35</v>
      </c>
      <c r="C149" s="467"/>
      <c r="D149" s="456"/>
      <c r="E149" s="456"/>
      <c r="F149" s="457"/>
      <c r="G149" s="456"/>
      <c r="H149" s="456"/>
      <c r="I149" s="457"/>
      <c r="J149" s="456"/>
      <c r="K149" s="456"/>
      <c r="L149" s="457"/>
      <c r="M149" s="456"/>
      <c r="N149" s="456"/>
      <c r="O149" s="457"/>
      <c r="P149" s="79">
        <f t="shared" si="8"/>
        <v>0</v>
      </c>
      <c r="Q149" s="2">
        <f t="shared" si="9"/>
        <v>0</v>
      </c>
      <c r="R149" s="32">
        <f t="shared" si="10"/>
        <v>0</v>
      </c>
    </row>
    <row r="150" spans="1:18" ht="15.75" x14ac:dyDescent="0.25">
      <c r="A150" s="581"/>
      <c r="B150" s="311">
        <v>36</v>
      </c>
      <c r="C150" s="467"/>
      <c r="D150" s="456"/>
      <c r="E150" s="456"/>
      <c r="F150" s="457"/>
      <c r="G150" s="456"/>
      <c r="H150" s="456"/>
      <c r="I150" s="457"/>
      <c r="J150" s="456"/>
      <c r="K150" s="456"/>
      <c r="L150" s="457"/>
      <c r="M150" s="456"/>
      <c r="N150" s="456"/>
      <c r="O150" s="457"/>
      <c r="P150" s="79">
        <f t="shared" si="8"/>
        <v>0</v>
      </c>
      <c r="Q150" s="2">
        <f t="shared" si="9"/>
        <v>0</v>
      </c>
      <c r="R150" s="32">
        <f t="shared" si="10"/>
        <v>0</v>
      </c>
    </row>
    <row r="151" spans="1:18" ht="15.75" x14ac:dyDescent="0.25">
      <c r="A151" s="581"/>
      <c r="B151" s="311">
        <v>37</v>
      </c>
      <c r="C151" s="467"/>
      <c r="D151" s="456"/>
      <c r="E151" s="456"/>
      <c r="F151" s="457"/>
      <c r="G151" s="456"/>
      <c r="H151" s="456"/>
      <c r="I151" s="457"/>
      <c r="J151" s="456"/>
      <c r="K151" s="456"/>
      <c r="L151" s="457"/>
      <c r="M151" s="456"/>
      <c r="N151" s="456"/>
      <c r="O151" s="457"/>
      <c r="P151" s="79">
        <f t="shared" si="8"/>
        <v>0</v>
      </c>
      <c r="Q151" s="2">
        <f t="shared" si="9"/>
        <v>0</v>
      </c>
      <c r="R151" s="32">
        <f t="shared" si="10"/>
        <v>0</v>
      </c>
    </row>
    <row r="152" spans="1:18" ht="15.75" x14ac:dyDescent="0.25">
      <c r="A152" s="581"/>
      <c r="B152" s="311">
        <v>38</v>
      </c>
      <c r="C152" s="467"/>
      <c r="D152" s="456"/>
      <c r="E152" s="456"/>
      <c r="F152" s="457"/>
      <c r="G152" s="456"/>
      <c r="H152" s="456"/>
      <c r="I152" s="457"/>
      <c r="J152" s="456"/>
      <c r="K152" s="456"/>
      <c r="L152" s="457"/>
      <c r="M152" s="456"/>
      <c r="N152" s="456"/>
      <c r="O152" s="457"/>
      <c r="P152" s="79">
        <f t="shared" si="8"/>
        <v>0</v>
      </c>
      <c r="Q152" s="2">
        <f t="shared" si="9"/>
        <v>0</v>
      </c>
      <c r="R152" s="32">
        <f t="shared" si="10"/>
        <v>0</v>
      </c>
    </row>
    <row r="153" spans="1:18" ht="15.75" x14ac:dyDescent="0.25">
      <c r="A153" s="581"/>
      <c r="B153" s="311">
        <v>39</v>
      </c>
      <c r="C153" s="467"/>
      <c r="D153" s="456"/>
      <c r="E153" s="456"/>
      <c r="F153" s="457"/>
      <c r="G153" s="456"/>
      <c r="H153" s="456"/>
      <c r="I153" s="457"/>
      <c r="J153" s="456"/>
      <c r="K153" s="456"/>
      <c r="L153" s="457"/>
      <c r="M153" s="456"/>
      <c r="N153" s="456"/>
      <c r="O153" s="457"/>
      <c r="P153" s="79">
        <f t="shared" si="8"/>
        <v>0</v>
      </c>
      <c r="Q153" s="2">
        <f t="shared" si="9"/>
        <v>0</v>
      </c>
      <c r="R153" s="32">
        <f t="shared" si="10"/>
        <v>0</v>
      </c>
    </row>
    <row r="154" spans="1:18" ht="15.75" x14ac:dyDescent="0.25">
      <c r="A154" s="582"/>
      <c r="B154" s="311">
        <v>40</v>
      </c>
      <c r="C154" s="468"/>
      <c r="D154" s="456"/>
      <c r="E154" s="456"/>
      <c r="F154" s="457"/>
      <c r="G154" s="456"/>
      <c r="H154" s="456"/>
      <c r="I154" s="457"/>
      <c r="J154" s="456"/>
      <c r="K154" s="456"/>
      <c r="L154" s="457"/>
      <c r="M154" s="456"/>
      <c r="N154" s="456"/>
      <c r="O154" s="457"/>
      <c r="P154" s="79">
        <f t="shared" si="8"/>
        <v>0</v>
      </c>
      <c r="Q154" s="2">
        <f t="shared" si="9"/>
        <v>0</v>
      </c>
      <c r="R154" s="32">
        <f t="shared" si="10"/>
        <v>0</v>
      </c>
    </row>
    <row r="155" spans="1:18" ht="15.75" x14ac:dyDescent="0.25">
      <c r="A155" s="513">
        <v>44844</v>
      </c>
      <c r="B155" s="312">
        <v>41</v>
      </c>
      <c r="C155" s="469" t="s">
        <v>1283</v>
      </c>
      <c r="D155" s="458"/>
      <c r="E155" s="458">
        <v>1</v>
      </c>
      <c r="F155" s="459"/>
      <c r="G155" s="458">
        <v>1</v>
      </c>
      <c r="H155" s="458"/>
      <c r="I155" s="459"/>
      <c r="J155" s="458"/>
      <c r="K155" s="458">
        <v>1</v>
      </c>
      <c r="L155" s="459"/>
      <c r="M155" s="458"/>
      <c r="N155" s="458">
        <v>1</v>
      </c>
      <c r="O155" s="459"/>
      <c r="P155" s="79">
        <f t="shared" si="8"/>
        <v>1</v>
      </c>
      <c r="Q155" s="2">
        <f t="shared" si="9"/>
        <v>3</v>
      </c>
      <c r="R155" s="32">
        <f t="shared" si="10"/>
        <v>0</v>
      </c>
    </row>
    <row r="156" spans="1:18" ht="15.75" x14ac:dyDescent="0.25">
      <c r="A156" s="513">
        <v>44837</v>
      </c>
      <c r="B156" s="312">
        <v>42</v>
      </c>
      <c r="C156" s="469" t="s">
        <v>1286</v>
      </c>
      <c r="D156" s="458">
        <v>1</v>
      </c>
      <c r="E156" s="458"/>
      <c r="F156" s="459"/>
      <c r="G156" s="458">
        <v>1</v>
      </c>
      <c r="H156" s="458"/>
      <c r="I156" s="459"/>
      <c r="J156" s="458">
        <v>1</v>
      </c>
      <c r="K156" s="458"/>
      <c r="L156" s="459"/>
      <c r="M156" s="458">
        <v>1</v>
      </c>
      <c r="N156" s="458"/>
      <c r="O156" s="459"/>
      <c r="P156" s="79">
        <f t="shared" si="8"/>
        <v>4</v>
      </c>
      <c r="Q156" s="2">
        <f t="shared" si="9"/>
        <v>0</v>
      </c>
      <c r="R156" s="32">
        <f t="shared" si="10"/>
        <v>0</v>
      </c>
    </row>
    <row r="157" spans="1:18" ht="15.75" x14ac:dyDescent="0.25">
      <c r="A157" s="514">
        <v>44611</v>
      </c>
      <c r="B157" s="312">
        <v>43</v>
      </c>
      <c r="C157" s="316" t="s">
        <v>1284</v>
      </c>
      <c r="D157" s="458"/>
      <c r="E157" s="458">
        <v>1</v>
      </c>
      <c r="F157" s="459"/>
      <c r="G157" s="458"/>
      <c r="H157" s="458">
        <v>1</v>
      </c>
      <c r="I157" s="459"/>
      <c r="J157" s="458">
        <v>1</v>
      </c>
      <c r="K157" s="458"/>
      <c r="L157" s="459"/>
      <c r="M157" s="458"/>
      <c r="N157" s="458">
        <v>1</v>
      </c>
      <c r="O157" s="459"/>
      <c r="P157" s="79">
        <f t="shared" si="8"/>
        <v>1</v>
      </c>
      <c r="Q157" s="2">
        <f t="shared" si="9"/>
        <v>3</v>
      </c>
      <c r="R157" s="32">
        <f t="shared" si="10"/>
        <v>0</v>
      </c>
    </row>
    <row r="158" spans="1:18" ht="15.75" x14ac:dyDescent="0.25">
      <c r="A158" s="514">
        <v>44604</v>
      </c>
      <c r="B158" s="312">
        <v>44</v>
      </c>
      <c r="C158" s="316" t="s">
        <v>1285</v>
      </c>
      <c r="D158" s="458"/>
      <c r="E158" s="458"/>
      <c r="F158" s="459">
        <v>1</v>
      </c>
      <c r="G158" s="458"/>
      <c r="H158" s="458">
        <v>1</v>
      </c>
      <c r="I158" s="459"/>
      <c r="J158" s="458"/>
      <c r="K158" s="458">
        <v>1</v>
      </c>
      <c r="L158" s="459"/>
      <c r="M158" s="458"/>
      <c r="N158" s="458"/>
      <c r="O158" s="459">
        <v>1</v>
      </c>
      <c r="P158" s="79">
        <f t="shared" si="8"/>
        <v>0</v>
      </c>
      <c r="Q158" s="2">
        <f t="shared" si="9"/>
        <v>2</v>
      </c>
      <c r="R158" s="32">
        <f t="shared" si="10"/>
        <v>2</v>
      </c>
    </row>
    <row r="159" spans="1:18" ht="15.75" x14ac:dyDescent="0.25">
      <c r="A159" s="514"/>
      <c r="B159" s="312">
        <v>45</v>
      </c>
      <c r="C159" s="316"/>
      <c r="D159" s="458"/>
      <c r="E159" s="458"/>
      <c r="F159" s="459"/>
      <c r="G159" s="458"/>
      <c r="H159" s="458"/>
      <c r="I159" s="459"/>
      <c r="J159" s="458"/>
      <c r="K159" s="458"/>
      <c r="L159" s="459"/>
      <c r="M159" s="458"/>
      <c r="N159" s="458"/>
      <c r="O159" s="459"/>
      <c r="P159" s="79">
        <f t="shared" si="8"/>
        <v>0</v>
      </c>
      <c r="Q159" s="2">
        <f t="shared" si="9"/>
        <v>0</v>
      </c>
      <c r="R159" s="32">
        <f t="shared" si="10"/>
        <v>0</v>
      </c>
    </row>
    <row r="160" spans="1:18" ht="15.75" customHeight="1" x14ac:dyDescent="0.25">
      <c r="A160" s="15"/>
      <c r="B160" s="564" t="s">
        <v>910</v>
      </c>
      <c r="C160" s="565"/>
      <c r="D160" s="67">
        <f t="shared" ref="D160:O160" si="11">SUM(D115:D159)</f>
        <v>5</v>
      </c>
      <c r="E160" s="67">
        <f t="shared" si="11"/>
        <v>7</v>
      </c>
      <c r="F160" s="71">
        <f t="shared" si="11"/>
        <v>1</v>
      </c>
      <c r="G160" s="109">
        <f t="shared" si="11"/>
        <v>9</v>
      </c>
      <c r="H160" s="67">
        <f t="shared" si="11"/>
        <v>4</v>
      </c>
      <c r="I160" s="71">
        <f t="shared" si="11"/>
        <v>0</v>
      </c>
      <c r="J160" s="109">
        <f t="shared" si="11"/>
        <v>9</v>
      </c>
      <c r="K160" s="67">
        <f t="shared" si="11"/>
        <v>4</v>
      </c>
      <c r="L160" s="71">
        <f t="shared" si="11"/>
        <v>0</v>
      </c>
      <c r="M160" s="109">
        <f t="shared" si="11"/>
        <v>7</v>
      </c>
      <c r="N160" s="67">
        <f t="shared" si="11"/>
        <v>5</v>
      </c>
      <c r="O160" s="71">
        <f t="shared" si="11"/>
        <v>1</v>
      </c>
      <c r="P160" s="313"/>
      <c r="Q160" s="97"/>
      <c r="R160" s="96"/>
    </row>
    <row r="161" spans="1:24" ht="55.5" customHeight="1" x14ac:dyDescent="0.25">
      <c r="A161" s="15"/>
      <c r="B161" s="553" t="s">
        <v>911</v>
      </c>
      <c r="C161" s="554"/>
      <c r="D161" s="73">
        <f>D160*100/Q163</f>
        <v>38.46153846153846</v>
      </c>
      <c r="E161" s="64">
        <f>E160*100/Q163</f>
        <v>53.846153846153847</v>
      </c>
      <c r="F161" s="69">
        <f>F160*100/Q163</f>
        <v>7.6923076923076925</v>
      </c>
      <c r="G161" s="106">
        <f>G160*100/Q163</f>
        <v>69.230769230769226</v>
      </c>
      <c r="H161" s="107">
        <f>H160*100/Q163</f>
        <v>30.76923076923077</v>
      </c>
      <c r="I161" s="108">
        <f>I160*100/Q163</f>
        <v>0</v>
      </c>
      <c r="J161" s="106">
        <f>J160*100/Q163</f>
        <v>69.230769230769226</v>
      </c>
      <c r="K161" s="107">
        <f>K160*100/Q163</f>
        <v>30.76923076923077</v>
      </c>
      <c r="L161" s="108">
        <f>L160*100/Q163</f>
        <v>0</v>
      </c>
      <c r="M161" s="106">
        <f>M160*100/Q163</f>
        <v>53.846153846153847</v>
      </c>
      <c r="N161" s="107">
        <f>N160*100/Q163</f>
        <v>38.46153846153846</v>
      </c>
      <c r="O161" s="108">
        <f>O160*100/Q163</f>
        <v>7.6923076923076925</v>
      </c>
      <c r="P161" s="314"/>
      <c r="Q161" s="8"/>
      <c r="R161" s="8"/>
      <c r="V161" s="1"/>
    </row>
    <row r="162" spans="1:24" ht="15.75" x14ac:dyDescent="0.25">
      <c r="A162" s="15"/>
      <c r="B162" s="555"/>
      <c r="C162" s="556"/>
      <c r="D162" s="556"/>
      <c r="E162" s="556"/>
      <c r="F162" s="556"/>
      <c r="G162" s="556"/>
      <c r="H162" s="556"/>
      <c r="I162" s="556"/>
      <c r="J162" s="323"/>
      <c r="K162" s="324"/>
      <c r="L162" s="324"/>
      <c r="M162" s="324"/>
      <c r="N162" s="324"/>
      <c r="O162" s="324"/>
      <c r="P162" s="325"/>
      <c r="Q162" s="85" t="s">
        <v>912</v>
      </c>
      <c r="R162" s="85" t="s">
        <v>1</v>
      </c>
    </row>
    <row r="163" spans="1:24" ht="15.75" x14ac:dyDescent="0.25">
      <c r="A163" s="15"/>
      <c r="B163" s="557"/>
      <c r="C163" s="558"/>
      <c r="D163" s="558"/>
      <c r="E163" s="558"/>
      <c r="F163" s="558"/>
      <c r="G163" s="558"/>
      <c r="H163" s="558"/>
      <c r="I163" s="559"/>
      <c r="J163" s="470" t="s">
        <v>910</v>
      </c>
      <c r="K163" s="479"/>
      <c r="L163" s="479"/>
      <c r="M163" s="479"/>
      <c r="N163" s="479"/>
      <c r="O163" s="479"/>
      <c r="P163" s="480"/>
      <c r="Q163" s="85">
        <f>COUNTA(C115:C159)</f>
        <v>13</v>
      </c>
      <c r="R163" s="85">
        <v>100</v>
      </c>
    </row>
    <row r="164" spans="1:24" ht="15.75" x14ac:dyDescent="0.25">
      <c r="A164" s="15"/>
      <c r="B164" s="557"/>
      <c r="C164" s="558"/>
      <c r="D164" s="558"/>
      <c r="E164" s="558"/>
      <c r="F164" s="558"/>
      <c r="G164" s="558"/>
      <c r="H164" s="558"/>
      <c r="I164" s="559"/>
      <c r="J164" s="471" t="s">
        <v>907</v>
      </c>
      <c r="K164" s="99"/>
      <c r="L164" s="99"/>
      <c r="M164" s="99"/>
      <c r="N164" s="99"/>
      <c r="O164" s="99"/>
      <c r="P164" s="481"/>
      <c r="Q164" s="3">
        <f>COUNTIF(P115:P159,"&gt;0")</f>
        <v>12</v>
      </c>
      <c r="R164" s="33">
        <f>(M161+G161+J161+D161)/4</f>
        <v>57.692307692307686</v>
      </c>
    </row>
    <row r="165" spans="1:24" ht="15.75" customHeight="1" x14ac:dyDescent="0.25">
      <c r="A165" s="12"/>
      <c r="B165" s="557"/>
      <c r="C165" s="558"/>
      <c r="D165" s="558"/>
      <c r="E165" s="558"/>
      <c r="F165" s="558"/>
      <c r="G165" s="558"/>
      <c r="H165" s="558"/>
      <c r="I165" s="559"/>
      <c r="J165" s="472" t="s">
        <v>908</v>
      </c>
      <c r="K165" s="100"/>
      <c r="L165" s="100"/>
      <c r="M165" s="100"/>
      <c r="N165" s="100"/>
      <c r="O165" s="100"/>
      <c r="P165" s="482"/>
      <c r="Q165" s="3">
        <f>COUNTIF(Q115:Q159,"&gt;0")</f>
        <v>9</v>
      </c>
      <c r="R165" s="33">
        <f>(N161+H161+K161+E161)/4</f>
        <v>38.46153846153846</v>
      </c>
      <c r="W165" s="111"/>
    </row>
    <row r="166" spans="1:24" ht="15" customHeight="1" x14ac:dyDescent="0.25">
      <c r="A166" s="12"/>
      <c r="B166" s="560"/>
      <c r="C166" s="561"/>
      <c r="D166" s="561"/>
      <c r="E166" s="561"/>
      <c r="F166" s="561"/>
      <c r="G166" s="561"/>
      <c r="H166" s="561"/>
      <c r="I166" s="562"/>
      <c r="J166" s="473" t="s">
        <v>909</v>
      </c>
      <c r="K166" s="101"/>
      <c r="L166" s="101"/>
      <c r="M166" s="101"/>
      <c r="N166" s="101"/>
      <c r="O166" s="101"/>
      <c r="P166" s="483"/>
      <c r="Q166" s="3">
        <f>COUNTIF(R115:R159,"&gt;0")</f>
        <v>1</v>
      </c>
      <c r="R166" s="33">
        <f>(O161+I161+L161+F161)/4</f>
        <v>3.8461538461538463</v>
      </c>
      <c r="W166" s="111"/>
    </row>
    <row r="167" spans="1:24" ht="15.75" thickBot="1" x14ac:dyDescent="0.3">
      <c r="W167" s="111"/>
      <c r="X167" s="243"/>
    </row>
    <row r="168" spans="1:24" ht="15.75" thickTop="1" x14ac:dyDescent="0.25">
      <c r="W168" s="111"/>
    </row>
  </sheetData>
  <sheetProtection password="CC4B" sheet="1" selectLockedCells="1"/>
  <mergeCells count="63">
    <mergeCell ref="R5:R9"/>
    <mergeCell ref="J54:L54"/>
    <mergeCell ref="D5:O5"/>
    <mergeCell ref="D6:O6"/>
    <mergeCell ref="B51:B55"/>
    <mergeCell ref="C51:C55"/>
    <mergeCell ref="D51:O51"/>
    <mergeCell ref="M7:O7"/>
    <mergeCell ref="D8:F8"/>
    <mergeCell ref="G8:I8"/>
    <mergeCell ref="J8:L8"/>
    <mergeCell ref="P5:P9"/>
    <mergeCell ref="R51:R55"/>
    <mergeCell ref="M8:O8"/>
    <mergeCell ref="M54:O54"/>
    <mergeCell ref="A110:A154"/>
    <mergeCell ref="G7:I7"/>
    <mergeCell ref="J7:L7"/>
    <mergeCell ref="A5:A9"/>
    <mergeCell ref="D53:F53"/>
    <mergeCell ref="B37:F41"/>
    <mergeCell ref="A51:A80"/>
    <mergeCell ref="B5:B9"/>
    <mergeCell ref="C5:C9"/>
    <mergeCell ref="D7:F7"/>
    <mergeCell ref="G54:I54"/>
    <mergeCell ref="G53:I53"/>
    <mergeCell ref="C108:T108"/>
    <mergeCell ref="Q51:Q55"/>
    <mergeCell ref="P51:P55"/>
    <mergeCell ref="B96:C96"/>
    <mergeCell ref="R110:R114"/>
    <mergeCell ref="D110:F110"/>
    <mergeCell ref="M112:O112"/>
    <mergeCell ref="C2:Q2"/>
    <mergeCell ref="C3:Q3"/>
    <mergeCell ref="C48:T48"/>
    <mergeCell ref="C49:T49"/>
    <mergeCell ref="Q5:Q9"/>
    <mergeCell ref="B35:C35"/>
    <mergeCell ref="B36:C36"/>
    <mergeCell ref="D54:F54"/>
    <mergeCell ref="G112:I112"/>
    <mergeCell ref="J112:L112"/>
    <mergeCell ref="G113:I113"/>
    <mergeCell ref="B97:C97"/>
    <mergeCell ref="C107:T107"/>
    <mergeCell ref="B98:I102"/>
    <mergeCell ref="D52:O52"/>
    <mergeCell ref="B110:B114"/>
    <mergeCell ref="C110:C114"/>
    <mergeCell ref="J53:L53"/>
    <mergeCell ref="M53:O53"/>
    <mergeCell ref="M113:O113"/>
    <mergeCell ref="D113:F113"/>
    <mergeCell ref="D111:O111"/>
    <mergeCell ref="P110:P114"/>
    <mergeCell ref="Q110:Q114"/>
    <mergeCell ref="B161:C161"/>
    <mergeCell ref="B162:I166"/>
    <mergeCell ref="D112:F112"/>
    <mergeCell ref="J113:L113"/>
    <mergeCell ref="B160:C160"/>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603"/>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0.5" customHeight="1" x14ac:dyDescent="0.3">
      <c r="B4" s="801" t="s">
        <v>928</v>
      </c>
      <c r="C4" s="801"/>
      <c r="D4" s="26" t="str">
        <f>'2 жастағы балалар Ф'!C11</f>
        <v>Болат Райана</v>
      </c>
      <c r="E4" s="29"/>
      <c r="F4" s="29"/>
      <c r="G4" s="24"/>
      <c r="H4" s="24"/>
    </row>
    <row r="5" spans="2:12" ht="18.75" x14ac:dyDescent="0.3">
      <c r="B5" s="802" t="s">
        <v>905</v>
      </c>
      <c r="C5" s="802"/>
      <c r="D5" s="27">
        <f>'2 жастағы балалар Ф'!A11</f>
        <v>44751</v>
      </c>
      <c r="E5" s="27"/>
      <c r="F5" s="27"/>
      <c r="G5" s="24"/>
      <c r="H5" s="24"/>
    </row>
    <row r="6" spans="2:12" ht="75.7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str">
        <f>IF(C70="","",VLOOKUP(C70,$O$509:$P$511,2,TRUE))</f>
        <v>Заттардың арасымен  жүру дағдысын қалыптастыру</v>
      </c>
      <c r="E10" s="453" t="e">
        <f>IF(C71="","",VLOOKUP(C71,$Q$509:$R$511,2,TRUE))</f>
        <v>#N/A</v>
      </c>
      <c r="F10" s="453" t="e">
        <f>IF(C133="","",VLOOKUP(C133,$M$556:$N$558,2,TRUE))</f>
        <v>#N/A</v>
      </c>
      <c r="G10" s="453" t="str">
        <f>IF(C134="","",VLOOKUP(C134,$O$556:$P$558,2,TRUE))</f>
        <v>әртүрлі бағытта және берілген бағытта шеңбер бойымен қолдарын әртүрлі қалыпта ұстап жүру,қарқынның өзгеруімен шағын  топпен және бүкіл топпен  жүру,сигнал бойынша тоқтаумен жүру,жүру кезінде тепе-теңдікті сақтаңу, дағдылардын қалыптастыру</v>
      </c>
      <c r="H10" s="453" t="e">
        <f>IF(C135="","",VLOOKUP(C135,$Q$556:$R$558,2,TRUE))</f>
        <v>#N/A</v>
      </c>
      <c r="I10" s="450" t="e">
        <f>IF(C212="","",VLOOKUP(C212,$M$556:$N$558,2,TRUE))</f>
        <v>#N/A</v>
      </c>
      <c r="J10" s="450" t="str">
        <f>IF(C213="","",VLOOKUP(C213,$O$556:$P$558,2,TRUE))</f>
        <v>әртүрлі бағытта және берілген бағытта шеңбер бойымен қолдарын әртүрлі қалыпта ұстап жүру,қарқынның өзгеруімен шағын  топпен және бүкіл топпен  жүру,сигнал бойынша тоқтаумен жүру,жүру кезінде тепе-теңдікті сақтаңу, дағдылардын қалыптастыру</v>
      </c>
      <c r="K10" s="450" t="e">
        <f>IF(C214="","",VLOOKUP(C214,$Q$556:$R$558,2,TRUE))</f>
        <v>#N/A</v>
      </c>
      <c r="L10" s="819" t="str">
        <f>IF(B287="","",VLOOKUP(B287,$M$600:$N$602,2,TRUE))</f>
        <v xml:space="preserve">Жеке гигиенаның негізгі дағдыларын біледі; үстел басына өз бетімен отырады, үлкендердің көмегімен белгілі бір ретпен шешініп, киінеді.
Ересек адамның көмегімен ойын әрекеттерін орындайды.
Қатайту процедуралары кезінде оң эмоцияларды көрсетеді және қауіпті жағдайларда сақ болады.
Ойыншықтардың, киімдердің, аяқ киімдердің, ыдыс-аяқтардың, жиһаздардың, жемістердің, үй жануарлары мен олардың төлдерінің, көлік құралдарының және жеке гигиеналық заттардың атауларын білдіретін сөздерді атайды, қазақ халқының құндылықтарына қызығушылық танытады.
Зат есімнің көпше түрін айтады.
Ересектердің сөзін түсінеді, қарапайым сұрақтарға жауап береді, өз пікірін білдіреді.
Ересектердің сөзін түсінеді және қарапайым сұрақтарға жауап береді, қарапайым сөз тіркестерін қолдана отырып, өз ойын білдіреді. Көрнекі сүйемелдеусіз таныс шығармаларды тыңдайды; кітаптардағы иллюстрацияларды қарастырады, иллюстрациялардың мазмұны бойынша сұрақтарға жауап береді; эмоционалды түрде жауап береді
ауызша халық шығармашылығы шығармалары бойынша.
Ауызша нұсқаулар мен үлгі бойынша тапсырмаларды орындайды; заттардың негізгі түсін, пішінін, өлшемін, құрылымын ажыратады.
Дөңгеленген, ұзартылған пішіндерге ұқсайтын заттарды бейнелейді; түстерді таниды және оларды дұрыс атайды.
Модельдеудің ең қарапайым әдістерін қолданады (үлкен бөліктерден бөліктерді бөліп, оларды бір бүтінге біріктіру, пластилинді өз бетімен илеңіз).
Фланелографқа геометриялық пішіндерді, машиналарды, үйлерді, шарларды, гүлдерді орналастырады.
Үлгі бойынша ең қарапайым құрылымды жобалайды.
Әнді тыңдап, мағынасын түсінеді; әннің жеке буындары мен сөздерін қатар орындайды; қарапайым би қимылдарын орындайды.
Есіміне жауап береді, өзін айнадан және фотосуреттерден таниды; ата-анасы мен үлкендерін, жақын ортасын таниды, олардың есімдерін атайды;
өзі тұратын үй мен пәтерді біледі;
объектілерді және олармен әрекетті біледі,
оларды сурет бойынша тану; құрбыларымен ойнайды
; ересектердің еңбек әрекеттерін бақылайды; ересектердің іс-әрекетіне қызығушылық танытады; қарапайым тұрмыстық әрекеттерді орындайтын ересектерге еліктейді; жақындарына жанашырлық, қамқорлық көрсетеді; сыртқы
түріне назар аударады;
және сыртқы  белгілері бойынша арқылы ажыратады ; жануарлардың денесінің бөліктерін ерекшелейді, дәмі, сыртқы белгілері бойынша
көгөністер мен
жемістерді ажыратады
және атайды жануарлар денесінің бөліктерін ерекшелейді, олардың
мінез-
құлқына, сыртқы
түріне назар аударады;
үй құстарын таниды және атайды; табиғаттағы маусымдық өзгерістерді атайды;
және табиғи материалдардың қасиеттері туралы түсініктері бар; өсімдіктер мен жануарларға ұқыптылықпен қарайды: оларды жақсы көреді, сипайды; бірге ойнайды, басқа балалармен бірге бір-біріне көмектесіп, табысқа бірге қуанады; ненің
«дұрыс» немесе
«дұрыс емес»,
«жақсы» немесе
«жаман» екенін түсінеді;
және бастапқыда 
суретте
көлік, көше, жол; көлік
құралдарыны ң кейбір түрлерін біледі.Серуенде және сумен, құммен ойнау кезіндегі қауіпсіздік ережелерін біледі
;жолдарда қауіпсіз жүріс-тұрыстың негізгі ережелерін біледі
</v>
      </c>
    </row>
    <row r="11" spans="2:12" ht="90" customHeight="1" x14ac:dyDescent="0.25">
      <c r="B11" s="804"/>
      <c r="C11" s="453" t="e">
        <f>IF(C72="","",VLOOKUP(C72,$S$509:$T$511,2,TRUE))</f>
        <v>#N/A</v>
      </c>
      <c r="D11" s="453" t="str">
        <f>IF(C73="","",VLOOKUP(C73,$U$509:$V$511,2,TRUE))</f>
        <v>Жұмсақ  модульге немесе гимнастикалық скамейкаға көтерілуге және одан түсу дағдысын қалыптастыру</v>
      </c>
      <c r="E11" s="453" t="e">
        <f>IF(C74="","",VLOOKUP(C74,$W$509:$X$511,2,TRUE))</f>
        <v>#N/A</v>
      </c>
      <c r="F11" s="453" t="str">
        <f>IF(C136="","",VLOOKUP(C136,$S$556:$T$558,2,TRUE))</f>
        <v>Шектеулі жазықтықта, әртүрлі заттардың астында қозғалу қабілетін бекіту</v>
      </c>
      <c r="G11" s="453" t="e">
        <f>IF(C137="","",VLOOKUP(C137,$U$556:$V$558,2,TRUE))</f>
        <v>#N/A</v>
      </c>
      <c r="H11" s="453" t="e">
        <f>IF(C138="","",VLOOKUP(C138,$W$556:$X$558,2,TRUE))</f>
        <v>#N/A</v>
      </c>
      <c r="I11" s="450" t="str">
        <f>IF(C215="","",VLOOKUP(C215,$S$556:$T$558,2,TRUE))</f>
        <v>Шектеулі жазықтықта, әртүрлі заттардың астында қозғалу қабілетін бекіту</v>
      </c>
      <c r="J11" s="450" t="e">
        <f>IF(C216="","",VLOOKUP(C216,$U$556:$V$558,2,TRUE))</f>
        <v>#N/A</v>
      </c>
      <c r="K11" s="450" t="e">
        <f>IF(C217="","",VLOOKUP(C217,$W$556:$X$558,2,TRUE))</f>
        <v>#N/A</v>
      </c>
      <c r="L11" s="820"/>
    </row>
    <row r="12" spans="2:12" ht="90" customHeight="1" x14ac:dyDescent="0.25">
      <c r="B12" s="804"/>
      <c r="C12" s="453" t="e">
        <f>IF(C75="","",VLOOKUP(C75,$Y$509:$Z$511,2,TRUE))</f>
        <v>#N/A</v>
      </c>
      <c r="D12" s="453" t="str">
        <f>IF(C76="","",VLOOKUP(C76,$AA$509:$AB$511,2,TRUE))</f>
        <v xml:space="preserve">Ересектердің
көрсетуімен жалпы дамытушы жаттығуларды орындау дағдысын қалыптастыру
</v>
      </c>
      <c r="E12" s="453" t="e">
        <f>IF(C77="","",VLOOKUP(C77,$AC$509:$AD$511,2,TRUE))</f>
        <v>#N/A</v>
      </c>
      <c r="F12" s="453" t="e">
        <f>IF(C139="","",VLOOKUP(C139,$Y$556:$Z$558,2,TRUE))</f>
        <v>#N/A</v>
      </c>
      <c r="G12" s="453" t="str">
        <f>IF(C140="","",VLOOKUP(C140,$AA$556:$AB$558,2,TRUE))</f>
        <v>Бетті, қолды өз бетімен жуу дағдылардын қалыптастыру</v>
      </c>
      <c r="H12" s="453" t="e">
        <f>IF(C141="","",VLOOKUP(C141,$AC$556:$AD$558,2,TRUE))</f>
        <v>#N/A</v>
      </c>
      <c r="I12" s="450" t="str">
        <f>IF(C218="","",VLOOKUP(C218,$Y$556:$Z$558,2,TRUE))</f>
        <v>Бетті, қолды өз бетімен жуу қабілетін бекіту</v>
      </c>
      <c r="J12" s="450" t="e">
        <f>IF(C219="","",VLOOKUP(C219,$AA$556:$AB$558,2,TRUE))</f>
        <v>#N/A</v>
      </c>
      <c r="K12" s="450" t="e">
        <f>IF(C220="","",VLOOKUP(C220,$AC$556:$AD$558,2,TRUE))</f>
        <v>#N/A</v>
      </c>
      <c r="L12" s="820"/>
    </row>
    <row r="13" spans="2:12" ht="90" customHeight="1" x14ac:dyDescent="0.25">
      <c r="B13" s="804"/>
      <c r="C13" s="453" t="e">
        <f>IF(C78="","",VLOOKUP(C78,$AE$509:$AF$511,2,TRUE))</f>
        <v>#N/A</v>
      </c>
      <c r="D13" s="453" t="str">
        <f>IF(C79="","",VLOOKUP(C79,$AG$509:$AH$511,2,TRUE))</f>
        <v>ересектердің көмегімен өзіне-өзі қызмет көрсетудің қарапайым дағдыларын қалыптастыру</v>
      </c>
      <c r="E13" s="453" t="e">
        <f>IF(C80="","",VLOOKUP(C80,$AI$509:$AJ$511,2,TRUE))</f>
        <v>#N/A</v>
      </c>
      <c r="F13" s="453" t="str">
        <f>IF(C142="","",VLOOKUP(C142,$AE$556:$AF$558,2,TRUE))</f>
        <v>белгілі бір ретпен киіну және шешіну қабілетін бекіту</v>
      </c>
      <c r="G13" s="453" t="e">
        <f>IF(C143="","",VLOOKUP(C143,$AG$556:$AH$558,2,TRUE))</f>
        <v>#N/A</v>
      </c>
      <c r="H13" s="453" t="e">
        <f>IF(C144="","",VLOOKUP(C144,$AI$556:$AJ$558,2,TRUE))</f>
        <v>#N/A</v>
      </c>
      <c r="I13" s="450" t="str">
        <f>IF(C221="","",VLOOKUP(C221,$AE$556:$AF$558,2,TRUE))</f>
        <v>белгілі бір ретпен киіну және шешіну қабілетін бекіту</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str">
        <f>IF(D70="","",VLOOKUP(D70,$O$513:$P$515,2,TRUE))</f>
        <v>Заттардың атын,түсін,мөлшерін,көлемін,орнын білу және атау дағдысын қалыптастыру</v>
      </c>
      <c r="E15" s="453" t="e">
        <f>IF(D71="","",VLOOKUP(D71,$Q$513:$R$515,2,TRUE))</f>
        <v>#N/A</v>
      </c>
      <c r="F15" s="453" t="str">
        <f>IF(D133="","",VLOOKUP(D133,$M$560:$N$562,2,TRUE))</f>
        <v>ересектердің сөзін тыңдау және түсіну қабілетін бекіту</v>
      </c>
      <c r="G15" s="453" t="e">
        <f>IF(D134="","",VLOOKUP(D134,$O$560:$P$562,2,TRUE))</f>
        <v>#N/A</v>
      </c>
      <c r="H15" s="453" t="e">
        <f>IF(D135="","",VLOOKUP(D135,$Q$560:$R$562,2,TRUE))</f>
        <v>#N/A</v>
      </c>
      <c r="I15" s="450" t="str">
        <f>IF(D212="","",VLOOKUP(D212,$M$560:$N$562,2,TRUE))</f>
        <v>ересектердің сөзін тыңдау және түсіну қабілетін бекіту</v>
      </c>
      <c r="J15" s="450" t="e">
        <f>IF(D213="","",VLOOKUP(D213,$O$560:$P$562,2,TRUE))</f>
        <v>#N/A</v>
      </c>
      <c r="K15" s="450" t="e">
        <f>IF(D214="","",VLOOKUP(D214,$Q$560:$R$562,2,TRUE))</f>
        <v>#N/A</v>
      </c>
      <c r="L15" s="820"/>
    </row>
    <row r="16" spans="2:12" ht="90" customHeight="1" x14ac:dyDescent="0.25">
      <c r="B16" s="796"/>
      <c r="C16" s="453" t="e">
        <f>IF(D72="","",VLOOKUP(D72,$S$513:$T$515,2,TRUE))</f>
        <v>#N/A</v>
      </c>
      <c r="D16" s="453" t="str">
        <f>IF(D73="","",VLOOKUP(D73,$U$513:$V$515,2,TRUE))</f>
        <v>Сөзбен немесе қысқасөз тіркестерімен өз өтінішін білдіру дағдысын қалыптастыру</v>
      </c>
      <c r="E16" s="453" t="e">
        <f>IF(D74="","",VLOOKUP(D74,$W$513:$X$515,2,TRUE))</f>
        <v>#N/A</v>
      </c>
      <c r="F16" s="453" t="str">
        <f>IF(D136="","",VLOOKUP(D136,$S$560:$T$562,2,TRUE))</f>
        <v xml:space="preserve">жеке дауысты және дауыссыз дыбыстарды, еліктеу сөздерін айту қабілетін бекіту
</v>
      </c>
      <c r="G16" s="453" t="e">
        <f>IF(D137="","",VLOOKUP(D137,$U$560:$V$562,2,TRUE))</f>
        <v>#N/A</v>
      </c>
      <c r="H16" s="453" t="e">
        <f>IF(D138="","",VLOOKUP(D138,$W$560:$X$562,2,TRUE))</f>
        <v>#N/A</v>
      </c>
      <c r="I16" s="450" t="str">
        <f>IF(D215="","",VLOOKUP(D215,$S$560:$T$562,2,TRUE))</f>
        <v xml:space="preserve">жеке дауысты және дауыссыз дыбыстарды, еліктеу сөздерін айту қабілетін бекіту
</v>
      </c>
      <c r="J16" s="450" t="e">
        <f>IF(D216="","",VLOOKUP(D216,$U$560:$V$562,2,TRUE))</f>
        <v>#N/A</v>
      </c>
      <c r="K16" s="450" t="e">
        <f>IF(D217="","",VLOOKUP(D217,$W$560:$X$562,2,TRUE))</f>
        <v>#N/A</v>
      </c>
      <c r="L16" s="820"/>
    </row>
    <row r="17" spans="2:12" ht="90" customHeight="1" x14ac:dyDescent="0.25">
      <c r="B17" s="796"/>
      <c r="C17" s="453" t="e">
        <f>IF(D75="","",VLOOKUP(D75,$Y$513:$Z$515,2,TRUE))</f>
        <v>#N/A</v>
      </c>
      <c r="D17" s="453" t="str">
        <f>IF(D76="","",VLOOKUP(D76,$AA$513:$AB$515,2,TRUE))</f>
        <v>Ойыншықтармен күрделі емес бейнелі ойындарды ойнау дағдысын қалыптастыру</v>
      </c>
      <c r="E17" s="453" t="e">
        <f>IF(D77="","",VLOOKUP(D77,$AC$513:$AD$515,2,TRUE))</f>
        <v>#N/A</v>
      </c>
      <c r="F17" s="453" t="str">
        <f>IF(D139="","",VLOOKUP(D139,$Y$560:$Z$562,2,TRUE))</f>
        <v>қарапайым сөз тіркестерін (2-4 сөз) қайталап айту қабілетін бекіту</v>
      </c>
      <c r="G17" s="453" t="e">
        <f>IF(D140="","",VLOOKUP(D140,$AA$560:$AB$562,2,TRUE))</f>
        <v>#N/A</v>
      </c>
      <c r="H17" s="453" t="e">
        <f>IF(D141="","",VLOOKUP(D141,$AC$560:$AD$560,2,TRUE))</f>
        <v>#N/A</v>
      </c>
      <c r="I17" s="450" t="str">
        <f>IF(D218="","",VLOOKUP(D218,$Y$560:$Z$562,2,TRUE))</f>
        <v>қарапайым сөз тіркестерін (2-4 сөз) қайталап айту қабілетін бекіту</v>
      </c>
      <c r="J17" s="450" t="e">
        <f>IF(D219="","",VLOOKUP(D219,$AA$560:$AB$562,2,TRUE))</f>
        <v>#N/A</v>
      </c>
      <c r="K17" s="450" t="e">
        <f>IF(D220="","",VLOOKUP(D220,$AC$560:$AD$560,2,TRUE))</f>
        <v>#N/A</v>
      </c>
      <c r="L17" s="820"/>
    </row>
    <row r="18" spans="2:12" ht="90" customHeight="1" x14ac:dyDescent="0.25">
      <c r="B18" s="796"/>
      <c r="C18" s="453" t="e">
        <f>IF(D78="","",VLOOKUP(D78,$AE$513:$AF$515,2,TRUE))</f>
        <v>#N/A</v>
      </c>
      <c r="D18" s="453" t="str">
        <f>IF(D79="","",VLOOKUP(D79,$AG$513:$AH$515,2,TRUE))</f>
        <v>екі,үш сөзден тұратын сөйлемді айту дағдысын қалыптастыру</v>
      </c>
      <c r="E18" s="453" t="e">
        <f>IF(D80="","",VLOOKUP(D80,$AI$513:$AJ$515,2,TRUE))</f>
        <v>#N/A</v>
      </c>
      <c r="F18" s="453" t="str">
        <f>IF(D142="","",VLOOKUP(D142,$AE$560:$AF$562,2,TRUE))</f>
        <v>шағын әңгімелерді көрнекі сүйемелдеусіз тыңдап, қарапайым сұрақтарға жауап беру қабілетін бекіту</v>
      </c>
      <c r="G18" s="453" t="e">
        <f>IF(D143="","",VLOOKUP(D143,$AG$560:$AH$562,2,TRUE))</f>
        <v>#N/A</v>
      </c>
      <c r="H18" s="453" t="e">
        <f>IF(D144="","",VLOOKUP(D144,$AI$560:$AJ$562,2,TRUE))</f>
        <v>#N/A</v>
      </c>
      <c r="I18" s="450" t="str">
        <f>IF(D221="","",VLOOKUP(D221,$AE$560:$AF$562,2,TRUE))</f>
        <v>шағын әңгімелерді көрнекі сүйемелдеусіз тыңдап, қарапайым сұрақтарға жауап беру қабілетін бекіту</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str">
        <f>IF(D85="","",VLOOKUP(D85,$O$517:$P$519,2,TRUE))</f>
        <v>Көрнекіліксіз таныс шығармаларды тыңдау дағдысын қалыптастыру</v>
      </c>
      <c r="E20" s="453" t="e">
        <f>IF(D86="","",VLOOKUP(D86,$Q$517:$R$519,2,TRUE))</f>
        <v>#N/A</v>
      </c>
      <c r="F20" s="450" t="str">
        <f>IF(D148="","",VLOOKUP(D148,$M$564:$N$566,2,TRUE))</f>
        <v xml:space="preserve">оқылған шығармадағы жекелеген сөздерді қосылып қайталап айту қабілетін бекіту
</v>
      </c>
      <c r="G20" s="450" t="e">
        <f>IF(D149="","",VLOOKUP(D149,$O$564:$P$566,2,TRUE))</f>
        <v>#N/A</v>
      </c>
      <c r="H20" s="450" t="e">
        <f>IF(D150="","",VLOOKUP(D150,$Q$564:$R$566,2,TRUE))</f>
        <v>#N/A</v>
      </c>
      <c r="I20" s="450" t="str">
        <f>IF(D227="","",VLOOKUP(D227,$M$564:$N$566,2,TRUE))</f>
        <v xml:space="preserve">оқылған шығармадағы жекелеген сөздерді қосылып қайталап айту қабілетін бекіту
</v>
      </c>
      <c r="J20" s="450" t="e">
        <f>IF(D228="","",VLOOKUP(D228,$O$564:$P$566,2,TRUE))</f>
        <v>#N/A</v>
      </c>
      <c r="K20" s="450" t="e">
        <f>IF(D229="","",VLOOKUP(D229,$Q$564:$R$566,2,TRUE))</f>
        <v>#N/A</v>
      </c>
      <c r="L20" s="820"/>
    </row>
    <row r="21" spans="2:12" ht="90" customHeight="1" x14ac:dyDescent="0.25">
      <c r="B21" s="796"/>
      <c r="C21" s="453" t="e">
        <f>IF(D87="","",VLOOKUP(D87,$S$517:$T$519,2,TRUE))</f>
        <v>#N/A</v>
      </c>
      <c r="D21" s="453" t="str">
        <f>IF(D88="","",VLOOKUP(D88,$U$517:$V$519,2,TRUE))</f>
        <v xml:space="preserve">Кітаптардағы суреттерді өз бетінше қарау, ондағы таныс кейіпкерлерді
көрсету дағдысын қалыптастыру
</v>
      </c>
      <c r="E21" s="453" t="e">
        <f>IF(D89="","",VLOOKUP(D89,$W$517:$X$519,2,TRUE))</f>
        <v>#N/A</v>
      </c>
      <c r="F21" s="450" t="str">
        <f>IF(D151="","",VLOOKUP(D151,$S$564:$T$566,2,TRUE))</f>
        <v>таныс шығармаларды көрнекіліксіз тыңдайдау қабілетін бекіту</v>
      </c>
      <c r="G21" s="450" t="e">
        <f>IF(D152="","",VLOOKUP(D152,$U$564:$V$566,2,TRUE))</f>
        <v>#N/A</v>
      </c>
      <c r="H21" s="450" t="e">
        <f>IF(D153="","",VLOOKUP(D153,$W$564:$X$566,2,TRUE))</f>
        <v>#N/A</v>
      </c>
      <c r="I21" s="450" t="str">
        <f>IF(D230="","",VLOOKUP(D230,$S$564:$T$566,2,TRUE))</f>
        <v>таныс шығармаларды көрнекіліксіз тыңдайдау қабілетін бекіту</v>
      </c>
      <c r="J21" s="450" t="e">
        <f>IF(D231="","",VLOOKUP(D231,$U$564:$V$566,2,TRUE))</f>
        <v>#N/A</v>
      </c>
      <c r="K21" s="450" t="e">
        <f>IF(D232="","",VLOOKUP(D232,$W$564:$X$566,2,TRUE))</f>
        <v>#N/A</v>
      </c>
      <c r="L21" s="820"/>
    </row>
    <row r="22" spans="2:12" ht="90" customHeight="1" x14ac:dyDescent="0.25">
      <c r="B22" s="796"/>
      <c r="C22" s="453" t="e">
        <f>IF(D90="","",VLOOKUP(D90,$Y$517:$Z$519,2,TRUE))</f>
        <v>#N/A</v>
      </c>
      <c r="D22" s="453" t="str">
        <f>IF(D91="","",VLOOKUP(D91,$AA$517:$AB$519,2,TRUE))</f>
        <v xml:space="preserve">Оқылған таныс шығармалардағы,
өлеңдердегі сөздермен сөз тіркестерін
қайталап айту дағдысын қалыптастыру
</v>
      </c>
      <c r="E22" s="453" t="e">
        <f>IF(D92="","",VLOOKUP(D92,$AC$517:$AD$519,2,TRUE))</f>
        <v>#N/A</v>
      </c>
      <c r="F22" s="450" t="str">
        <f>IF(D154="","",VLOOKUP(D154,$Y$564:$Z$566,2,TRUE))</f>
        <v xml:space="preserve">кітаптардағы иллюстрацияларды қарайды, суреттердің мазмұны бойынша қойылған сұрақтарға жауап беру қабілетін бекіту
</v>
      </c>
      <c r="G22" s="450" t="e">
        <f>IF(D155="","",VLOOKUP(D155,$AA$564:$AB$566,2,TRUE))</f>
        <v>#N/A</v>
      </c>
      <c r="H22" s="450" t="e">
        <f>IF(D156="","",VLOOKUP(D156,$AC$564:$AD$566,2,TRUE))</f>
        <v>#N/A</v>
      </c>
      <c r="I22" s="450" t="str">
        <f>IF(D233="","",VLOOKUP(D233,$Y$564:$Z$566,2,TRUE))</f>
        <v xml:space="preserve">кітаптардағы иллюстрацияларды қарайды, суреттердің мазмұны бойынша қойылған сұрақтарға жауап беру қабілетін бекіту
</v>
      </c>
      <c r="J22" s="450" t="e">
        <f>IF(D234="","",VLOOKUP(D234,$AA$564:$AB$566,2,TRUE))</f>
        <v>#N/A</v>
      </c>
      <c r="K22" s="450" t="e">
        <f>IF(D235="","",VLOOKUP(D235,$AC$564:$AD$566,2,TRUE))</f>
        <v>#N/A</v>
      </c>
      <c r="L22" s="820"/>
    </row>
    <row r="23" spans="2:12" ht="90" customHeight="1" x14ac:dyDescent="0.25">
      <c r="B23" s="796"/>
      <c r="C23" s="786"/>
      <c r="D23" s="787"/>
      <c r="E23" s="788"/>
      <c r="F23" s="450" t="str">
        <f>IF(D157="","",VLOOKUP(D157,$AE$564:$AF$566,2,TRUE))</f>
        <v>педагогтің көмегімен шағын тақпақтарды қайталап айту қабілетін бекіту</v>
      </c>
      <c r="G23" s="450" t="e">
        <f>IF(D158="","",VLOOKUP(D158,$AG$564:$AH$566,2,TRUE))</f>
        <v>#N/A</v>
      </c>
      <c r="H23" s="450" t="e">
        <f>IF(D159="","",VLOOKUP(D159,$AI$564:$AJ$566,2,TRUE))</f>
        <v>#N/A</v>
      </c>
      <c r="I23" s="450" t="str">
        <f>IF(D236="","",VLOOKUP(D236,$AE$564:$AF$566,2,TRUE))</f>
        <v>педагогтің көмегімен шағын тақпақтарды қайталап айту қабілетін бекіту</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str">
        <f>IF(E73="","",VLOOKUP(E73,$U$521:$V$523,2,TRUE))</f>
        <v>Күрделі заттармен әрекеттерді орындау дағдысын қалыптастыру</v>
      </c>
      <c r="E31" s="453" t="e">
        <f>IF(E74="","",VLOOKUP(E74,$W$521:$X$523,2,TRUE))</f>
        <v>#N/A</v>
      </c>
      <c r="F31" s="453" t="e">
        <f>IF(E136="","",VLOOKUP(E136,$S$572:$T$574,2,TRUE))</f>
        <v>#N/A</v>
      </c>
      <c r="G31" s="453" t="str">
        <f>IF(E137="","",VLOOKUP(E137,$U$572:$V$574,2,TRUE))</f>
        <v>үлгі мен ауызша нұсқауға сүйеніп, тапсырмаларды орындау дағдылардын қалыптастыру</v>
      </c>
      <c r="H31" s="453" t="e">
        <f>IF(E138="","",VLOOKUP(E138,$W$572:$X$574,2,TRUE))</f>
        <v>#N/A</v>
      </c>
      <c r="I31" s="453" t="str">
        <f>IF(E215="","",VLOOKUP(E215,$S$572:$T$574,2,TRUE))</f>
        <v>үлгі мен ауызша нұсқауға сүйеніп, тапсырмаларды орындау қабілетін бекіту</v>
      </c>
      <c r="J31" s="453" t="e">
        <f>IF(E216="","",VLOOKUP(E216,$U$572:$V$574,2,TRUE))</f>
        <v>#N/A</v>
      </c>
      <c r="K31" s="453" t="e">
        <f>IF(E217="","",VLOOKUP(E217,$W$572:$X$574,2,TRUE))</f>
        <v>#N/A</v>
      </c>
      <c r="L31" s="820"/>
    </row>
    <row r="32" spans="2:12" ht="90" customHeight="1" x14ac:dyDescent="0.25">
      <c r="B32" s="804"/>
      <c r="C32" s="453" t="e">
        <f>IF(E75="","",VLOOKUP(E75,$Y$521:$Z$523,2,TRUE))</f>
        <v>#N/A</v>
      </c>
      <c r="D32" s="453" t="str">
        <f>IF(E76="","",VLOOKUP(E76,$AA$521:$AB$523,2,TRUE))</f>
        <v>Бір текті заттарды ортақ белгісі(өлшемі,пішіні)бойынша топтастыра білу дағдысын қалыптастыру</v>
      </c>
      <c r="E32" s="453" t="e">
        <f>IF(E77="","",VLOOKUP(E77,$AC$521:$AD$523,2,TRUE))</f>
        <v>#N/A</v>
      </c>
      <c r="F32" s="453" t="str">
        <f>IF(E139="","",VLOOKUP(E139,$Y$572:$Z$574,2,TRUE))</f>
        <v>көлемі, пішіні, түсі бойынша ұқсас біртекті заттарды топтастыру қабілетін бекіту</v>
      </c>
      <c r="G32" s="453" t="e">
        <f>IF(E140="","",VLOOKUP(E140,$AA$572:$AB$574,2,TRUE))</f>
        <v>#N/A</v>
      </c>
      <c r="H32" s="453" t="e">
        <f>IF(E141="","",VLOOKUP(E141,$AC$572:$AD$574,2,TRUE))</f>
        <v>#N/A</v>
      </c>
      <c r="I32" s="453" t="str">
        <f>IF(E218="","",VLOOKUP(E218,$Y$572:$Z$574,2,TRUE))</f>
        <v>көлемі, пішіні, түсі бойынша ұқсас біртекті заттарды топтастыру қабілетін бекіту</v>
      </c>
      <c r="J32" s="453" t="e">
        <f>IF(E219="","",VLOOKUP(E219,$AA$572:$AB$574,2,TRUE))</f>
        <v>#N/A</v>
      </c>
      <c r="K32" s="453" t="e">
        <f>IF(E220="","",VLOOKUP(E220,$AC$572:$AD$574,2,TRUE))</f>
        <v>#N/A</v>
      </c>
      <c r="L32" s="820"/>
    </row>
    <row r="33" spans="2:12" ht="90" customHeight="1" x14ac:dyDescent="0.25">
      <c r="B33" s="804"/>
      <c r="C33" s="453" t="e">
        <f>IF(E78="","",VLOOKUP(E78,$AE$521:$AF$523,2,TRUE))</f>
        <v>#N/A</v>
      </c>
      <c r="D33" s="453" t="str">
        <f>IF(E79="","",VLOOKUP(E79,$AG$521:$AH$523,2,TRUE))</f>
        <v>Негізгі төрт түсті(қызыл,көк,сары,жасы) ажырату дағдысын қалыптастыру</v>
      </c>
      <c r="E33" s="453" t="e">
        <f>IF(E80="","",VLOOKUP(E80,$AI$521:$AJ$523,2,TRUE))</f>
        <v>#N/A</v>
      </c>
      <c r="F33" s="453" t="e">
        <f>IF(E142="","",VLOOKUP(E142,$AE$572:$AF$574,2,TRUE))</f>
        <v>#N/A</v>
      </c>
      <c r="G33" s="453" t="str">
        <f>IF(E143="","",VLOOKUP(E143,$AG$572:$AH$574,2,TRUE))</f>
        <v>түрлі көлемдегі геометриялық фигураларды негізгі қасиеттері бойынша салыстыру дағдылардын қалыптастыру</v>
      </c>
      <c r="H33" s="453" t="e">
        <f>IF(E144="","",VLOOKUP(E144,$AI$572:$AJ$574,2,TRUE))</f>
        <v>#N/A</v>
      </c>
      <c r="I33" s="453" t="str">
        <f>IF(E221="","",VLOOKUP(E221,$AE$572:$AF$574,2,TRUE))</f>
        <v>түрлі көлемдегі геометриялық фигураларды негізгі қасиеттері бойынша салыстыру қабілетін бекіту</v>
      </c>
      <c r="J33" s="453" t="e">
        <f>IF(E222="","",VLOOKUP(E222,$AG$572:$AH$574,2,TRUE))</f>
        <v>#N/A</v>
      </c>
      <c r="K33" s="453" t="e">
        <f>IF(E223="","",VLOOKUP(E223,$AI$572:$AJ$574,2,TRUE))</f>
        <v>#N/A</v>
      </c>
      <c r="L33" s="820"/>
    </row>
    <row r="34" spans="2:12" ht="90" customHeight="1" x14ac:dyDescent="0.25">
      <c r="B34" s="804"/>
      <c r="C34" s="822"/>
      <c r="D34" s="823"/>
      <c r="E34" s="823"/>
      <c r="F34" s="453" t="str">
        <f>IF(E145="","",VLOOKUP(E145,$AK$572:$AL$574,2,TRUE))</f>
        <v>түсі, көлемі, пішіні бойынша заттарды өз бетінше зерттейді және салыстыру қабілетін бекіту</v>
      </c>
      <c r="G34" s="453" t="e">
        <f>IF(E146="","",VLOOKUP(E146,$AM$572:$AN$574,2,TRUE))</f>
        <v>#N/A</v>
      </c>
      <c r="H34" s="453" t="e">
        <f>IF(E147="","",VLOOKUP(E147,$AO$572:$AP$574,2,TRUE))</f>
        <v>#N/A</v>
      </c>
      <c r="I34" s="453" t="str">
        <f>IF(E224="","",VLOOKUP(E224,$AK$572:$AL$574,2,TRUE))</f>
        <v>түсі, көлемі, пішіні бойынша заттарды өз бетінше зерттейді және салыстыру қабілетін бекіту</v>
      </c>
      <c r="J34" s="453" t="e">
        <f>IF(E225="","",VLOOKUP(E225,$AM$572:$AN$574,2,TRUE))</f>
        <v>#N/A</v>
      </c>
      <c r="K34" s="453" t="e">
        <f>IF(E226="","",VLOOKUP(E226,$AO$572:$AP$574,2,TRUE))</f>
        <v>#N/A</v>
      </c>
      <c r="L34" s="820"/>
    </row>
    <row r="35" spans="2:12" ht="90" customHeight="1" x14ac:dyDescent="0.25">
      <c r="B35" s="804" t="s">
        <v>904</v>
      </c>
      <c r="C35" s="453" t="e">
        <f>IF(F69="","",VLOOKUP(F69,$M$525:$N$527,2,TRUE))</f>
        <v>#N/A</v>
      </c>
      <c r="D35" s="453" t="str">
        <f>IF(F70="","",VLOOKUP(F70,$O$525:$P$527,2,TRUE))</f>
        <v>жалпақ,дөңгелек пішіндерді мүсіндеу дағдысын қалыптастыру</v>
      </c>
      <c r="E35" s="453" t="e">
        <f>IF(F71="","",VLOOKUP(F71,$Q$525:$R$527,2,TRUE))</f>
        <v>#N/A</v>
      </c>
      <c r="F35" s="451" t="str">
        <f>IF(F133="","",VLOOKUP(F133,$M$576:$N$578,2,TRUE))</f>
        <v>қаламды дұрыс ұстайды, тік және тұйықталған дөңгелек сызықтарды қағаз бетінде жеңіл жүргізу қабілетін бекіту</v>
      </c>
      <c r="G35" s="450" t="e">
        <f>IF(F134="","",VLOOKUP(F134,$O$576:$P$578,2,TRUE))</f>
        <v>#N/A</v>
      </c>
      <c r="H35" s="450" t="e">
        <f>IF(F135="","",VLOOKUP(F135,$Q$576:$R$578,2,TRUE))</f>
        <v>#N/A</v>
      </c>
      <c r="I35" s="451" t="str">
        <f>IF(F212="","",VLOOKUP(F212,$M$576:$N$578,2,TRUE))</f>
        <v>қаламды дұрыс ұстайды, тік және тұйықталған дөңгелек сызықтарды қағаз бетінде жеңіл жүргізу қабілетін бекіту</v>
      </c>
      <c r="J35" s="451" t="e">
        <f>IF(F213="","",VLOOKUP(F213,$O$576:$P$578,2,TRUE))</f>
        <v>#N/A</v>
      </c>
      <c r="K35" s="451" t="e">
        <f>IF(F214="","",VLOOKUP(F214,$Q$576:$R$578,2,TRUE))</f>
        <v>#N/A</v>
      </c>
      <c r="L35" s="820"/>
    </row>
    <row r="36" spans="2:12" ht="90" customHeight="1" x14ac:dyDescent="0.25">
      <c r="B36" s="804"/>
      <c r="C36" s="453" t="e">
        <f>IF(F72="","",VLOOKUP(F72,$S$525:$T$527,2,TRUE))</f>
        <v>#N/A</v>
      </c>
      <c r="D36" s="453" t="str">
        <f>IF(F73="","",VLOOKUP(F73,$U$525:$V$527,2,TRUE))</f>
        <v>Тәрбиешінің көрсетуі бойынша алынған пішіндерді құрастыра білу дағдысын қалыптастыру</v>
      </c>
      <c r="E36" s="453" t="e">
        <f>IF(F74="","",VLOOKUP(F74,$W$525:$X$527,2,TRUE))</f>
        <v>#N/A</v>
      </c>
      <c r="F36" s="450" t="str">
        <f>IF(F136="","",VLOOKUP(F136,$S$576:$T$578,2,TRUE))</f>
        <v>өзінің салған суретіне қуанады, онда не бейнеленгенін айту қабілетін бекіту</v>
      </c>
      <c r="G36" s="450" t="e">
        <f>IF(F137="","",VLOOKUP(F137,$U$576:$V$578,2,TRUE))</f>
        <v>#N/A</v>
      </c>
      <c r="H36" s="450" t="e">
        <f>IF(F138="","",VLOOKUP(F138,$W$576:$X$578,2,TRUE))</f>
        <v>#N/A</v>
      </c>
      <c r="I36" s="451" t="str">
        <f>IF(F215="","",VLOOKUP(F215,$S$576:$T$578,2,TRUE))</f>
        <v>өзінің салған суретіне қуанады, онда не бейнеленгенін айту қабілетін бекіту</v>
      </c>
      <c r="J36" s="451" t="e">
        <f>IF(F216="","",VLOOKUP(F216,$U$576:$V$578,2,TRUE))</f>
        <v>#N/A</v>
      </c>
      <c r="K36" s="451" t="e">
        <f>IF(F217="","",VLOOKUP(F217,$W$576:$X$578,2,TRUE))</f>
        <v>#N/A</v>
      </c>
      <c r="L36" s="820"/>
    </row>
    <row r="37" spans="2:12" ht="90" customHeight="1" x14ac:dyDescent="0.25">
      <c r="B37" s="804"/>
      <c r="C37" s="453" t="e">
        <f>IF(F75="","",VLOOKUP(F75,$Y$525:$Z$527,2,TRUE))</f>
        <v>#N/A</v>
      </c>
      <c r="D37" s="453" t="str">
        <f>IF(F76="","",VLOOKUP(F76,$AA$525:$AB$527,2,TRUE))</f>
        <v xml:space="preserve">Таныс музыкалық шығарманы көтерің кікөңіл-күймен қабылдайды,оны соңына
дейін тыңдау дағдысын қалыптастыру
</v>
      </c>
      <c r="E37" s="453" t="e">
        <f>IF(F77="","",VLOOKUP(F77,$AC$525:$AD$527,2,TRUE))</f>
        <v>#N/A</v>
      </c>
      <c r="F37" s="450" t="str">
        <f>IF(F139="","",VLOOKUP(F139,$Y$576:$Z$578,2,TRUE))</f>
        <v>қағаз бетіне бояулармен сызықтар, жақпалар салу қабілетін бекіту</v>
      </c>
      <c r="G37" s="450" t="e">
        <f>IF(F140="","",VLOOKUP(F140,$AA$576:$AB$578,2,TRUE))</f>
        <v>#N/A</v>
      </c>
      <c r="H37" s="450" t="e">
        <f>IF(F141="","",VLOOKUP(F141,$AC$576:$AD$578,2,TRUE))</f>
        <v>#N/A</v>
      </c>
      <c r="I37" s="451" t="str">
        <f>IF(F218="","",VLOOKUP(F218,$Y$576:$Z$578,2,TRUE))</f>
        <v>қағаз бетіне бояулармен сызықтар, жақпалар салу қабілетін бекіту</v>
      </c>
      <c r="J37" s="451" t="e">
        <f>IF(F219="","",VLOOKUP(F219,$AA$576:$AB$578,2,TRUE))</f>
        <v>#N/A</v>
      </c>
      <c r="K37" s="451" t="e">
        <f>IF(F220="","",VLOOKUP(F220,$AC$576:$AD$578,2,TRUE))</f>
        <v>#N/A</v>
      </c>
      <c r="L37" s="820"/>
    </row>
    <row r="38" spans="2:12" ht="90" customHeight="1" x14ac:dyDescent="0.25">
      <c r="B38" s="804"/>
      <c r="C38" s="453" t="e">
        <f>IF(F78="","",VLOOKUP(F78,$AE$525:$AF$527,2,TRUE))</f>
        <v>#N/A</v>
      </c>
      <c r="D38" s="453" t="str">
        <f>IF(F79="","",VLOOKUP(F79,$AG$525:$AH$527,2,TRUE))</f>
        <v>Ересекпен қосылып әннің кейбір сөздерін айту дағдысын қалыптастыру</v>
      </c>
      <c r="E38" s="453" t="e">
        <f>IF(F80="","",VLOOKUP(F80,$AI$525:$AJ$527,2,TRUE))</f>
        <v>#N/A</v>
      </c>
      <c r="F38" s="450" t="str">
        <f>IF(F142="","",VLOOKUP(F142,$AE$576:$AF$578,2,TRUE))</f>
        <v>қағазға және құмға сурет салудың бастапқы техникасын меңгеру қабілетін бекіту</v>
      </c>
      <c r="G38" s="450" t="e">
        <f>IF(F143="","",VLOOKUP(F143,$AG$576:$AH$578,2,TRUE))</f>
        <v>#N/A</v>
      </c>
      <c r="H38" s="450" t="e">
        <f>IF(F144="","",VLOOKUP(F144,$AI$576:$AJ$578,2,TRUE))</f>
        <v>#N/A</v>
      </c>
      <c r="I38" s="451" t="str">
        <f>IF(F221="","",VLOOKUP(F221,$AE$576:$AF$578,2,TRUE))</f>
        <v>қағазға және құмға сурет салудың бастапқы техникасын меңгеру қабілетін бекіту</v>
      </c>
      <c r="J38" s="451" t="e">
        <f>IF(F222="","",VLOOKUP(F222,$AG$576:$AH$578,2,TRUE))</f>
        <v>#N/A</v>
      </c>
      <c r="K38" s="451" t="e">
        <f>IF(F223="","",VLOOKUP(F223,$AI$576:$AJ$578,2,TRUE))</f>
        <v>#N/A</v>
      </c>
      <c r="L38" s="820"/>
    </row>
    <row r="39" spans="2:12" ht="90" customHeight="1" x14ac:dyDescent="0.25">
      <c r="B39" s="804"/>
      <c r="C39" s="453" t="str">
        <f>IF(F81="","",VLOOKUP(F81,$AK$525:$AL$527,2,TRUE))</f>
        <v>Жалаушаны желбірету,сылдырмақты сылдырлату қабілеттерін бекіту</v>
      </c>
      <c r="D39" s="453" t="e">
        <f>IF(F82="","",VLOOKUP(F82,$AM$525:$AN$527,2,TRUE))</f>
        <v>#N/A</v>
      </c>
      <c r="E39" s="453" t="e">
        <f>IF(F83="","",VLOOKUP(F83,$AO$525:$AP$527,2,TRUE))</f>
        <v>#N/A</v>
      </c>
      <c r="F39" s="450" t="str">
        <f>IF(F145="","",VLOOKUP(F145,$AK$576:$AL$578,2,TRUE))</f>
        <v>мүсіндейтін заттарды зерттеу қабілетін бекіту</v>
      </c>
      <c r="G39" s="450" t="e">
        <f>IF(F146="","",VLOOKUP(F146,$AM$576:$AN$578,2,TRUE))</f>
        <v>#N/A</v>
      </c>
      <c r="H39" s="450" t="e">
        <f>IF(F147="","",VLOOKUP(F147,$AO$576:$AP$578,2,TRUE))</f>
        <v>#N/A</v>
      </c>
      <c r="I39" s="451" t="str">
        <f>IF(F224="","",VLOOKUP(F224,$AK$576:$AL$578,2,TRUE))</f>
        <v>мүсіндейтін заттарды зерттеу қабілетін бекіту</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str">
        <f>IF(F163="","",VLOOKUP(F163,$M$584:$N$586,2,TRUE))</f>
        <v>мүсіндеудің қарапайым тәсілдерін меңгергу (кесектерді үлкен бөліктерден бөліп алу, оларды біртұтас етіп біріктіру, сазбалшықты өздігінен илей алу) қабілетін бекіту</v>
      </c>
      <c r="G45" s="450" t="e">
        <f>IF(F164="","",VLOOKUP(F164,$O$584:$P$586,2,TRUE))</f>
        <v>#N/A</v>
      </c>
      <c r="H45" s="450" t="e">
        <f>IF(F165="","",VLOOKUP(F165,$Q$584:$R$586,2,TRUE))</f>
        <v>#N/A</v>
      </c>
      <c r="I45" s="451" t="str">
        <f>IF(F242="","",VLOOKUP(F242,$M$584:$N$586,2,TRUE))</f>
        <v>мүсіндеудің қарапайым тәсілдерін меңгергу (кесектерді үлкен бөліктерден бөліп алу, оларды біртұтас етіп біріктіру, сазбалшықты өздігінен илей алу) қабілетін бекіту</v>
      </c>
      <c r="J45" s="451" t="e">
        <f>IF(F243="","",VLOOKUP(F243,$O$584:$P$586,2,TRUE))</f>
        <v>#N/A</v>
      </c>
      <c r="K45" s="451" t="e">
        <f>IF(F244="","",VLOOKUP(F244,$Q$584:$R$586,2,TRUE))</f>
        <v>#N/A</v>
      </c>
      <c r="L45" s="820"/>
    </row>
    <row r="46" spans="2:12" ht="90" customHeight="1" x14ac:dyDescent="0.25">
      <c r="B46" s="804"/>
      <c r="C46" s="810"/>
      <c r="D46" s="811"/>
      <c r="E46" s="812"/>
      <c r="F46" s="450" t="str">
        <f>IF(F166="","",VLOOKUP(F166,$S$584:$T$586,2,TRUE))</f>
        <v>кесе, тостаған, табақты мүсіндеуде пішіннің жоғары бөлігін саусақпен басып, тереңдету қабілетін бекіту</v>
      </c>
      <c r="G46" s="450" t="e">
        <f>IF(F167="","",VLOOKUP(F167,$U$584:$V$586,2,TRUE))</f>
        <v>#N/A</v>
      </c>
      <c r="H46" s="450" t="e">
        <f>IF(F168="","",VLOOKUP(F168,$W$584:$X$586,2,TRUE))</f>
        <v>#N/A</v>
      </c>
      <c r="I46" s="451" t="str">
        <f>IF(F245="","",VLOOKUP(F245,$S$584:$T$586,2,TRUE))</f>
        <v>кесе, тостаған, табақты мүсіндеуде пішіннің жоғары бөлігін саусақпен басып, тереңдету қабілетін бекіту</v>
      </c>
      <c r="J46" s="451" t="e">
        <f>IF(F246="","",VLOOKUP(F246,$U$584:$V$586,2,TRUE))</f>
        <v>#N/A</v>
      </c>
      <c r="K46" s="451" t="e">
        <f>IF(F247="","",VLOOKUP(F247,$W$584:$X$586,2,TRUE))</f>
        <v>#N/A</v>
      </c>
      <c r="L46" s="820"/>
    </row>
    <row r="47" spans="2:12" ht="90" customHeight="1" x14ac:dyDescent="0.25">
      <c r="B47" s="804"/>
      <c r="C47" s="810"/>
      <c r="D47" s="811"/>
      <c r="E47" s="812"/>
      <c r="F47" s="450" t="str">
        <f>IF(F169="","",VLOOKUP(F169,$Y$584:$Z$586,2,TRUE))</f>
        <v>дайын болған бұйымды тұғырға орналастыруды, жұмыстан кейін материалдарды жинастыру қабілетін бекіту</v>
      </c>
      <c r="G47" s="450" t="e">
        <f>IF(F170="","",VLOOKUP(F170,$AA$584:$AB$586,2,TRUE))</f>
        <v>#N/A</v>
      </c>
      <c r="H47" s="450" t="e">
        <f>IF(F171="","",VLOOKUP(F171,$AC$584:$AD$586,2,TRUE))</f>
        <v>#N/A</v>
      </c>
      <c r="I47" s="451" t="str">
        <f>IF(F248="","",VLOOKUP(F248,$Y$584:$Z$586,2,TRUE))</f>
        <v>дайын болған бұйымды тұғырға орналастыруды, жұмыстан кейін материалдарды жинастыру қабілетін бекіту</v>
      </c>
      <c r="J47" s="451" t="e">
        <f>IF(F249="","",VLOOKUP(F249,$AA$584:$AB$586,2,TRUE))</f>
        <v>#N/A</v>
      </c>
      <c r="K47" s="451" t="e">
        <f>IF(F250="","",VLOOKUP(F250,$AC$584:$AD$586,2,TRUE))</f>
        <v>#N/A</v>
      </c>
      <c r="L47" s="820"/>
    </row>
    <row r="48" spans="2:12" ht="90" customHeight="1" x14ac:dyDescent="0.25">
      <c r="B48" s="804"/>
      <c r="C48" s="810"/>
      <c r="D48" s="811"/>
      <c r="E48" s="812"/>
      <c r="F48" s="450" t="str">
        <f>IF(F172="","",VLOOKUP(F172,$AE$584:$AF$586,2,TRUE))</f>
        <v>қағазды қолданудың қарапайым әдістерін (ұсақтау, жырту, бүктеу) білу қабілетін бекіту</v>
      </c>
      <c r="G48" s="450" t="e">
        <f>IF(F173="","",VLOOKUP(F173,$AG$584:$AH$586,2,TRUE))</f>
        <v>#N/A</v>
      </c>
      <c r="H48" s="450" t="e">
        <f>IF(F174="","",VLOOKUP(F174,$AI$584:$AJ$586,2,TRUE))</f>
        <v>#N/A</v>
      </c>
      <c r="I48" s="451" t="str">
        <f>IF(F251="","",VLOOKUP(F251,$AE$584:$AF$586,2,TRUE))</f>
        <v>қағазды қолданудың қарапайым әдістерін (ұсақтау, жырту, бүктеу) білу қабілетін бекіту</v>
      </c>
      <c r="J48" s="451" t="e">
        <f>IF(F252="","",VLOOKUP(F252,$AG$584:$AH$586,2,TRUE))</f>
        <v>#N/A</v>
      </c>
      <c r="K48" s="451" t="e">
        <f>IF(F253="","",VLOOKUP(F253,$AI$584:$AJ$586,2,TRUE))</f>
        <v>#N/A</v>
      </c>
      <c r="L48" s="820"/>
    </row>
    <row r="49" spans="2:12" ht="90" customHeight="1" x14ac:dyDescent="0.25">
      <c r="B49" s="804"/>
      <c r="C49" s="810"/>
      <c r="D49" s="811"/>
      <c r="E49" s="812"/>
      <c r="F49" s="450" t="str">
        <f>IF(F175="","",VLOOKUP(F175,$AK$584:$AL$586,2,TRUE))</f>
        <v xml:space="preserve">бейнелерді фланелеграфта (сызықтарда, шаршыда), қағаз бетіне қояды және құрастыру қабілетін бекіту
</v>
      </c>
      <c r="G49" s="450" t="e">
        <f>IF(F176="","",VLOOKUP(F176,$AM$572:$AN$586,2,TRUE))</f>
        <v>#N/A</v>
      </c>
      <c r="H49" s="450" t="e">
        <f>IF(F177="","",VLOOKUP(F177,$AO$584:$AP$586,2,TRUE))</f>
        <v>#N/A</v>
      </c>
      <c r="I49" s="451" t="str">
        <f>IF(F254="","",VLOOKUP(F254,$AK$584:$AL$586,2,TRUE))</f>
        <v xml:space="preserve">бейнелерді фланелеграфта (сызықтарда, шаршыда), қағаз бетіне қояды және құрастыру қабілетін бекіту
</v>
      </c>
      <c r="J49" s="451" t="e">
        <f>IF(F255="","",VLOOKUP(F255,$AM$572:$AN$586,2,TRUE))</f>
        <v>#N/A</v>
      </c>
      <c r="K49" s="451" t="e">
        <f>IF(F256="","",VLOOKUP(F256,$AO$584:$AP$586,2,TRUE))</f>
        <v>#N/A</v>
      </c>
      <c r="L49" s="820"/>
    </row>
    <row r="50" spans="2:12" ht="90" customHeight="1" x14ac:dyDescent="0.25">
      <c r="B50" s="804"/>
      <c r="C50" s="810"/>
      <c r="D50" s="811"/>
      <c r="E50" s="812"/>
      <c r="F50" s="451" t="str">
        <f>IF(F178="","",VLOOKUP(F178,$M$588:$N$590,2,TRUE))</f>
        <v>фланелеграфта қарапайым композицияларды орналастыру және құрастыру қабілетін бекіту</v>
      </c>
      <c r="G50" s="450" t="e">
        <f>IF(F179="","",VLOOKUP(F179,$O$588:$P$590,2,TRUE))</f>
        <v>#N/A</v>
      </c>
      <c r="H50" s="450" t="e">
        <f>IF(F180="","",VLOOKUP(F180,$Q$588:$R$590,2,TRUE))</f>
        <v>#N/A</v>
      </c>
      <c r="I50" s="451" t="str">
        <f>IF(F257="","",VLOOKUP(F257,$M$588:$N$590,2,TRUE))</f>
        <v>фланелеграфта қарапайым композицияларды орналастыру және құрастыру қабілетін бекіту</v>
      </c>
      <c r="J50" s="451" t="e">
        <f>IF(F258="","",VLOOKUP(F258,$O$588:$P$590,2,TRUE))</f>
        <v>#N/A</v>
      </c>
      <c r="K50" s="451" t="e">
        <f>IF(F259="","",VLOOKUP(F259,$Q$588:$R$590,2,TRUE))</f>
        <v>#N/A</v>
      </c>
      <c r="L50" s="820"/>
    </row>
    <row r="51" spans="2:12" ht="90" customHeight="1" x14ac:dyDescent="0.25">
      <c r="B51" s="804"/>
      <c r="C51" s="810"/>
      <c r="D51" s="811"/>
      <c r="E51" s="812"/>
      <c r="F51" s="450" t="str">
        <f>IF(F181="","",VLOOKUP(F181,$S$588:$T$590,2,TRUE))</f>
        <v>симметриялық пішіндерді, ою-өрнектерді орналастыру қабілетін бекіту</v>
      </c>
      <c r="G51" s="450" t="e">
        <f>IF(F182="","",VLOOKUP(F182,$U$588:$V$590,2,TRUE))</f>
        <v>#N/A</v>
      </c>
      <c r="H51" s="450" t="e">
        <f>IF(F183="","",VLOOKUP(F183,$W$588:$X$590,2,TRUE))</f>
        <v>#N/A</v>
      </c>
      <c r="I51" s="451" t="str">
        <f>IF(F260="","",VLOOKUP(F260,$S$588:$T$590,2,TRUE))</f>
        <v>симметриялық пішіндерді, ою-өрнектерді орналастыру қабілетін бекіту</v>
      </c>
      <c r="J51" s="451" t="e">
        <f>IF(F261="","",VLOOKUP(F261,$U$588:$V$590,2,TRUE))</f>
        <v>#N/A</v>
      </c>
      <c r="K51" s="451" t="e">
        <f>IF(F262="","",VLOOKUP(F262,$W$588:$X$590,2,TRUE))</f>
        <v>#N/A</v>
      </c>
      <c r="L51" s="820"/>
    </row>
    <row r="52" spans="2:12" ht="90" customHeight="1" x14ac:dyDescent="0.25">
      <c r="B52" s="804"/>
      <c r="C52" s="810"/>
      <c r="D52" s="811"/>
      <c r="E52" s="812"/>
      <c r="F52" s="450" t="str">
        <f>IF(F184="","",VLOOKUP(F184,$Y$588:$Z$590,2,TRUE))</f>
        <v>қарапайым құрылысты үлгі бойынша құрастыру қабілетін бекіту</v>
      </c>
      <c r="G52" s="450" t="e">
        <f>IF(F185="","",VLOOKUP(F185,$AA$588:$AB$590,2,TRUE))</f>
        <v>#N/A</v>
      </c>
      <c r="H52" s="450" t="e">
        <f>IF(F186="","",VLOOKUP(F186,$AC$588:$AD$590,2,TRUE))</f>
        <v>#N/A</v>
      </c>
      <c r="I52" s="451" t="str">
        <f>IF(F263="","",VLOOKUP(F263,$Y$588:$Z$590,2,TRUE))</f>
        <v>қарапайым құрылысты үлгі бойынша құрастыру қабілетін бекіту</v>
      </c>
      <c r="J52" s="451" t="e">
        <f>IF(F264="","",VLOOKUP(F264,$AA$588:$AB$590,2,TRUE))</f>
        <v>#N/A</v>
      </c>
      <c r="K52" s="451" t="e">
        <f>IF(F265="","",VLOOKUP(F265,$AC$588:$AD$590,2,TRUE))</f>
        <v>#N/A</v>
      </c>
      <c r="L52" s="820"/>
    </row>
    <row r="53" spans="2:12" ht="90" customHeight="1" x14ac:dyDescent="0.25">
      <c r="B53" s="804"/>
      <c r="C53" s="810"/>
      <c r="D53" s="811"/>
      <c r="E53" s="812"/>
      <c r="F53" s="450" t="str">
        <f>IF(F187="","",VLOOKUP(F187,$AE$588:$AF$590,2,TRUE))</f>
        <v xml:space="preserve">тұрғызылған қарапайым құрылыстарды ату және ойыншықтарды қолдана отырып, олармен ойнау :қабілетін бекіту
</v>
      </c>
      <c r="G53" s="450" t="e">
        <f>IF(F188="","",VLOOKUP(F188,$AG$588:$AH$590,2,TRUE))</f>
        <v>#N/A</v>
      </c>
      <c r="H53" s="450" t="e">
        <f>IF(F189="","",VLOOKUP(F189,$AI$588:$AJ$590,2,TRUE))</f>
        <v>#N/A</v>
      </c>
      <c r="I53" s="451" t="str">
        <f>IF(F266="","",VLOOKUP(F266,$AE$588:$AF$590,2,TRUE))</f>
        <v xml:space="preserve">тұрғызылған қарапайым құрылыстарды ату және ойыншықтарды қолдана отырып, олармен ойнау :қабілетін бекіту
</v>
      </c>
      <c r="J53" s="451" t="e">
        <f>IF(F267="","",VLOOKUP(F267,$AG$588:$AH$590,2,TRUE))</f>
        <v>#N/A</v>
      </c>
      <c r="K53" s="451" t="e">
        <f>IF(F268="","",VLOOKUP(F268,$AI$588:$AJ$590,2,TRUE))</f>
        <v>#N/A</v>
      </c>
      <c r="L53" s="820"/>
    </row>
    <row r="54" spans="2:12" ht="90" customHeight="1" x14ac:dyDescent="0.25">
      <c r="B54" s="804"/>
      <c r="C54" s="810"/>
      <c r="D54" s="811"/>
      <c r="E54" s="812"/>
      <c r="F54" s="450" t="str">
        <f>IF(F190="","",VLOOKUP(F190,$AK$588:$AL$590,2,TRUE))</f>
        <v>өз бетінше құрастыруға тырысу қабілетін бекіту</v>
      </c>
      <c r="G54" s="450" t="e">
        <f>IF(F191="","",VLOOKUP(F191,$AM$588:$AN$590,2,TRUE))</f>
        <v>#N/A</v>
      </c>
      <c r="H54" s="450" t="e">
        <f>IF(F192="","",VLOOKUP(F192,$AO$588:$AP$590,2,TRUE))</f>
        <v>#N/A</v>
      </c>
      <c r="I54" s="451" t="str">
        <f>IF(F269="","",VLOOKUP(F269,$AK$588:$AL$590,2,TRUE))</f>
        <v>өз бетінше құрастыруға тырысу қабілетін бекіту</v>
      </c>
      <c r="J54" s="451" t="e">
        <f>IF(F270="","",VLOOKUP(F270,$AM$588:$AN$590,2,TRUE))</f>
        <v>#N/A</v>
      </c>
      <c r="K54" s="451" t="e">
        <f>IF(F271="","",VLOOKUP(F271,$AO$588:$AP$590,2,TRUE))</f>
        <v>#N/A</v>
      </c>
      <c r="L54" s="820"/>
    </row>
    <row r="55" spans="2:12" ht="90" customHeight="1" x14ac:dyDescent="0.25">
      <c r="B55" s="804"/>
      <c r="C55" s="810"/>
      <c r="D55" s="811"/>
      <c r="E55" s="812"/>
      <c r="F55" s="451" t="str">
        <f>IF(F193="","",VLOOKUP(F193,$M$592:$N$594,2,TRUE))</f>
        <v>қорапқа құрылыс бөлшектерін жинастыру қабілетін бекіту</v>
      </c>
      <c r="G55" s="450" t="e">
        <f>IF(F194="","",VLOOKUP(F194,$O$592:$P$594,2,TRUE))</f>
        <v>#N/A</v>
      </c>
      <c r="H55" s="450" t="e">
        <f>IF(F195="","",VLOOKUP(F195,$Q$592:$R$594,2,TRUE))</f>
        <v>#N/A</v>
      </c>
      <c r="I55" s="451" t="str">
        <f>IF(F272="","",VLOOKUP(F272,$M$592:$N$594,2,TRUE))</f>
        <v>қорапқа құрылыс бөлшектерін жинастыру қабілетін бекіту</v>
      </c>
      <c r="J55" s="451" t="e">
        <f>IF(F273="","",VLOOKUP(F273,$O$592:$P$594,2,TRUE))</f>
        <v>#N/A</v>
      </c>
      <c r="K55" s="451" t="e">
        <f>IF(F274="","",VLOOKUP(F274,$Q$592:$R$594,2,TRUE))</f>
        <v>#N/A</v>
      </c>
      <c r="L55" s="820"/>
    </row>
    <row r="56" spans="2:12" ht="90" customHeight="1" x14ac:dyDescent="0.25">
      <c r="B56" s="804"/>
      <c r="C56" s="810"/>
      <c r="D56" s="811"/>
      <c r="E56" s="812"/>
      <c r="F56" s="450" t="str">
        <f>IF(F196="","",VLOOKUP(F196,$S$592:$T$594,2,TRUE))</f>
        <v>педагогтің дауыс ырғағына, сөздердің созылыңқы дыбысталуына еліктей отырып, жекелеген сөздер мен буындарды қосып айту қабілетін бекіту</v>
      </c>
      <c r="G56" s="450" t="e">
        <f>IF(F197="","",VLOOKUP(F197,$U$592:$V$594,2,TRUE))</f>
        <v>#N/A</v>
      </c>
      <c r="H56" s="450" t="e">
        <f>IF(F198="","",VLOOKUP(F198,$W$592:$X$594,2,TRUE))</f>
        <v>#N/A</v>
      </c>
      <c r="I56" s="451" t="str">
        <f>IF(F275="","",VLOOKUP(F275,$S$592:$T$594,2,TRUE))</f>
        <v>педагогтің дауыс ырғағына, сөздердің созылыңқы дыбысталуына еліктей отырып, жекелеген сөздер мен буындарды қосып айту қабілетін бекіту</v>
      </c>
      <c r="J56" s="451" t="e">
        <f>IF(F276="","",VLOOKUP(F276,$U$592:$V$594,2,TRUE))</f>
        <v>#N/A</v>
      </c>
      <c r="K56" s="451" t="e">
        <f>IF(F277="","",VLOOKUP(F277,$W$592:$X$594,2,TRUE))</f>
        <v>#N/A</v>
      </c>
      <c r="L56" s="820"/>
    </row>
    <row r="57" spans="2:12" ht="90" customHeight="1" x14ac:dyDescent="0.25">
      <c r="B57" s="804"/>
      <c r="C57" s="810"/>
      <c r="D57" s="811"/>
      <c r="E57" s="812"/>
      <c r="F57" s="450" t="str">
        <f>IF(F199="","",VLOOKUP(F199,$Y$592:$Z$594,2,TRUE))</f>
        <v>бұрын естіген әндерді тану қабілетін бекіту</v>
      </c>
      <c r="G57" s="450" t="e">
        <f>IF(F200="","",VLOOKUP(F200,$AA$592:$AB$594,2,TRUE))</f>
        <v>#N/A</v>
      </c>
      <c r="H57" s="450" t="e">
        <f>IF(F201="","",VLOOKUP(F201,$AC$592:$AD$594,2,TRUE))</f>
        <v>#N/A</v>
      </c>
      <c r="I57" s="451" t="str">
        <f>IF(F278="","",VLOOKUP(F278,$Y$592:$Z$594,2,TRUE))</f>
        <v>бұрын естіген әндерді тану қабілетін бекіту</v>
      </c>
      <c r="J57" s="451" t="e">
        <f>IF(F279="","",VLOOKUP(F279,$AA$592:$AB$594,2,TRUE))</f>
        <v>#N/A</v>
      </c>
      <c r="K57" s="451" t="e">
        <f>IF(F280="","",VLOOKUP(F280,$AC$592:$AD$594,2,TRUE))</f>
        <v>#N/A</v>
      </c>
      <c r="L57" s="820"/>
    </row>
    <row r="58" spans="2:12" ht="90" customHeight="1" x14ac:dyDescent="0.25">
      <c r="B58" s="804"/>
      <c r="C58" s="810"/>
      <c r="D58" s="811"/>
      <c r="E58" s="812"/>
      <c r="F58" s="450" t="str">
        <f>IF(F202="","",VLOOKUP(F202,$AE$592:$AF$594,2,TRUE))</f>
        <v>ересектердің көрсеткен қимылдарын қайталау (шапалақтау, аяқтарын тарсылдату, қолдың білектерін айналдыру) қабілетін бекіту</v>
      </c>
      <c r="G58" s="450" t="e">
        <f>IF(F203="","",VLOOKUP(F203,$AG$592:$AH$594,2,TRUE))</f>
        <v>#N/A</v>
      </c>
      <c r="H58" s="450" t="e">
        <f>IF(F204="","",VLOOKUP(F204,$AI$592:$AJ$594,2,TRUE))</f>
        <v>#N/A</v>
      </c>
      <c r="I58" s="451" t="str">
        <f>IF(F281="","",VLOOKUP(F281,$AE$592:$AF$594,2,TRUE))</f>
        <v>ересектердің көрсеткен қимылдарын қайталау (шапалақтау, аяқтарын тарсылдату, қолдың білектерін айналдыру) қабілетін бекіту</v>
      </c>
      <c r="J58" s="451" t="e">
        <f>IF(F282="","",VLOOKUP(F282,$AG$592:$AH$594,2,TRUE))</f>
        <v>#N/A</v>
      </c>
      <c r="K58" s="451" t="e">
        <f>IF(F283="","",VLOOKUP(F283,$AI$592:$AJ$594,2,TRUE))</f>
        <v>#N/A</v>
      </c>
      <c r="L58" s="820"/>
    </row>
    <row r="59" spans="2:12" ht="90" customHeight="1" x14ac:dyDescent="0.25">
      <c r="B59" s="804"/>
      <c r="C59" s="813"/>
      <c r="D59" s="814"/>
      <c r="E59" s="815"/>
      <c r="F59" s="450" t="str">
        <f>IF(F205="","",VLOOKUP(F205,$AK$592:$AL$594,2,TRUE))</f>
        <v>музыкалық аспаптарды ажырату (барабан, бубен, сылдырмақ, асатаяқ) қабілетін бекіту</v>
      </c>
      <c r="G59" s="450" t="e">
        <f>IF(F206="","",VLOOKUP(F206,$AM$592:$AN$594,2,TRUE))</f>
        <v>#N/A</v>
      </c>
      <c r="H59" s="450" t="e">
        <f>IF(F207="","",VLOOKUP(F207,$AO$592:$AP$594,2,TRUE))</f>
        <v>#N/A</v>
      </c>
      <c r="I59" s="451" t="str">
        <f>IF(F284="","",VLOOKUP(F284,$AK$592:$AL$594,2,TRUE))</f>
        <v>музыкалық аспаптарды ажырату (барабан, бубен, сылдырмақ, асатаяқ) қабілетін бекіту</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str">
        <f>IF(G73="","",VLOOKUP(G73,$U$541:$V$543,2,TRUE))</f>
        <v xml:space="preserve">Ересектердің дауысын тыңдау,олардың қимылдарына еліктеу,оған
көмекке жүгіну дағдысын қалыптастыру
</v>
      </c>
      <c r="E61" s="453" t="e">
        <f>IF(G74="","",VLOOKUP(G74,$W$541:$X$543,2,TRUE))</f>
        <v>#N/A</v>
      </c>
      <c r="F61" s="453" t="str">
        <f>IF(G136="","",VLOOKUP(G136,$S$596:$T$598,2,TRUE))</f>
        <v>есімін атағанда жауап беру, өзін айнадан және фотосуреттерден тану  қабілетін бекіту</v>
      </c>
      <c r="G61" s="453" t="e">
        <f>IF(G137="","",VLOOKUP(G137,$U$596:$V$598,2,TRUE))</f>
        <v>#N/A</v>
      </c>
      <c r="H61" s="453" t="e">
        <f>IF(G138="","",VLOOKUP(G138,$W$596:$X$598,2,TRUE))</f>
        <v>#N/A</v>
      </c>
      <c r="I61" s="453" t="str">
        <f>IF(G215="","",VLOOKUP(G215,$S$596:$T$598,2,TRUE))</f>
        <v>есімін атағанда жауап беру, өзін айнадан және фотосуреттерден тану  қабілетін бекіту</v>
      </c>
      <c r="J61" s="453" t="e">
        <f>IF(G216="","",VLOOKUP(G216,$U$596:$V$598,2,TRUE))</f>
        <v>#N/A</v>
      </c>
      <c r="K61" s="453" t="e">
        <f>IF(G217="","",VLOOKUP(G217,$W$596:$X$598,2,TRUE))</f>
        <v>#N/A</v>
      </c>
      <c r="L61" s="820"/>
    </row>
    <row r="62" spans="2:12" ht="90" customHeight="1" x14ac:dyDescent="0.25">
      <c r="B62" s="804"/>
      <c r="C62" s="453" t="e">
        <f>IF(G75="","",VLOOKUP(G75,$Y$541:$Z$543,2,TRUE))</f>
        <v>#N/A</v>
      </c>
      <c r="D62" s="453" t="str">
        <f>IF(G76="","",VLOOKUP(G76,$AA$541:$AB$543,2,TRUE))</f>
        <v>Гүлдеп тұрған өсімдікті бақылау және оның бөліктерін көрсету дағдысын қалыптастыру</v>
      </c>
      <c r="E62" s="453" t="e">
        <f>IF(G77="","",VLOOKUP(G77,$AC$541:$AD$543,2,TRUE))</f>
        <v>#N/A</v>
      </c>
      <c r="F62" s="453" t="str">
        <f>IF(G139="","",VLOOKUP(G139,$Y$596:$Z$598,2,TRUE))</f>
        <v>заттарды және олармен әрекет етуді білу, оларды суреттен тану қабілетін бекіту</v>
      </c>
      <c r="G62" s="453" t="e">
        <f>IF(G140="","",VLOOKUP(G140,$AA$596:$AB$598,2,TRUE))</f>
        <v>#N/A</v>
      </c>
      <c r="H62" s="453" t="e">
        <f>IF(G141="","",VLOOKUP(G141,$AC$596:$AD$598,2,TRUE))</f>
        <v>#N/A</v>
      </c>
      <c r="I62" s="453" t="str">
        <f>IF(G218="","",VLOOKUP(G218,$Y$596:$Z$598,2,TRUE))</f>
        <v>заттарды және олармен әрекет етуді білу, оларды суреттен тану қабілетін бекіту</v>
      </c>
      <c r="J62" s="453" t="e">
        <f>IF(G219="","",VLOOKUP(G219,$AA$596:$AB$598,2,TRUE))</f>
        <v>#N/A</v>
      </c>
      <c r="K62" s="453" t="e">
        <f>IF(G220="","",VLOOKUP(G220,$AC$596:$AD$598,2,TRUE))</f>
        <v>#N/A</v>
      </c>
      <c r="L62" s="820"/>
    </row>
    <row r="63" spans="2:12" ht="90" customHeight="1" x14ac:dyDescent="0.25">
      <c r="B63" s="804"/>
      <c r="C63" s="453" t="e">
        <f>IF(G78="","",VLOOKUP(G78,$AE$541:$AF$543,2,TRUE))</f>
        <v>#N/A</v>
      </c>
      <c r="D63" s="453" t="str">
        <f>IF(G79="","",VLOOKUP(G79,$AG$541:$AH$543,2,TRUE))</f>
        <v>Серуенде қауіпсіз мінез-құлықтың қарапайым ережелерін сақтау қабілеттерін бекіту</v>
      </c>
      <c r="E63" s="453" t="e">
        <f>IF(G80="","",VLOOKUP(G80,$AI$541:$AJ$543,2,TRUE))</f>
        <v>#N/A</v>
      </c>
      <c r="F63" s="453" t="str">
        <f>IF(G142="","",VLOOKUP(G142,$AE$596:$AF$598,2,TRUE))</f>
        <v xml:space="preserve">оқылған дәмі, сыртқы белгілері бойынша көгөністер мен жемістерді ажырату  және атау қабілетін бекіту
</v>
      </c>
      <c r="G63" s="453" t="e">
        <f>IF(G143="","",VLOOKUP(G143,$AG$596:$AH$598,2,TRUE))</f>
        <v>#N/A</v>
      </c>
      <c r="H63" s="453" t="e">
        <f>IF(G144="","",VLOOKUP(G144,$AI$596:$AJ$598,2,TRUE))</f>
        <v>#N/A</v>
      </c>
      <c r="I63" s="453" t="str">
        <f>IF(G221="","",VLOOKUP(G221,$AE$596:$AF$598,2,TRUE))</f>
        <v xml:space="preserve">оқылған дәмі, сыртқы белгілері бойынша көгөністер мен жемістерді ажырату  және атау қабілетін бекіту
</v>
      </c>
      <c r="J63" s="453" t="e">
        <f>IF(G222="","",VLOOKUP(G222,$AG$596:$AH$598,2,TRUE))</f>
        <v>#N/A</v>
      </c>
      <c r="K63" s="453" t="e">
        <f>IF(G223="","",VLOOKUP(G223,$AI$596:$AJ$598,2,TRUE))</f>
        <v>#N/A</v>
      </c>
      <c r="L63" s="820"/>
    </row>
    <row r="64" spans="2:12" ht="90" customHeight="1" x14ac:dyDescent="0.25">
      <c r="B64" s="804"/>
      <c r="C64" s="805"/>
      <c r="D64" s="806"/>
      <c r="E64" s="806"/>
      <c r="F64" s="453" t="str">
        <f>IF(G145="","",VLOOKUP(G145,$AK$596:$AL$598,2,TRUE))</f>
        <v>өсімдіктер мен жануарларға қамқорлық таныту: оларды жақсы көру, сипау қабілетін бекіту</v>
      </c>
      <c r="G64" s="453" t="e">
        <f>IF(G146="","",VLOOKUP(G146,$AM$596:$AN$598,2,TRUE))</f>
        <v>#N/A</v>
      </c>
      <c r="H64" s="453" t="e">
        <f>IF(G147="","",VLOOKUP(G147,$AO$596:$AP$598,2,TRUE))</f>
        <v>#N/A</v>
      </c>
      <c r="I64" s="453" t="str">
        <f>IF(G224="","",VLOOKUP(G224,$AK$596:$AL$598,2,TRUE))</f>
        <v>өсімдіктер мен жануарларға қамқорлық таныту: оларды жақсы көру, сипау қабілетін бекіту</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60" customHeight="1" x14ac:dyDescent="0.25">
      <c r="B68" s="35"/>
      <c r="C68" s="21" t="s">
        <v>915</v>
      </c>
      <c r="D68" s="21" t="s">
        <v>733</v>
      </c>
      <c r="E68" s="21" t="s">
        <v>916</v>
      </c>
      <c r="F68" s="21" t="s">
        <v>904</v>
      </c>
      <c r="G68" s="62" t="s">
        <v>917</v>
      </c>
    </row>
    <row r="69" spans="2:7" ht="15" customHeight="1" x14ac:dyDescent="0.25">
      <c r="B69" s="570">
        <v>1</v>
      </c>
      <c r="C69" s="452">
        <f>'2 жастағы балалар Ф'!D11</f>
        <v>0</v>
      </c>
      <c r="D69" s="452">
        <f>'2 жастағы балалар К'!D11</f>
        <v>0</v>
      </c>
      <c r="E69" s="452" t="e">
        <f>'2 жастағы балалар Т'!#REF!</f>
        <v>#REF!</v>
      </c>
      <c r="F69" s="452">
        <f>'2 жастағы балалар Ш'!D11</f>
        <v>0</v>
      </c>
      <c r="G69" s="452" t="e">
        <f>'2 жастағы балалар Ә'!#REF!</f>
        <v>#REF!</v>
      </c>
    </row>
    <row r="70" spans="2:7" ht="15" customHeight="1" x14ac:dyDescent="0.25">
      <c r="B70" s="571"/>
      <c r="C70" s="452">
        <f>'2 жастағы балалар Ф'!E11</f>
        <v>1</v>
      </c>
      <c r="D70" s="452">
        <f>'2 жастағы балалар К'!E11</f>
        <v>1</v>
      </c>
      <c r="E70" s="452" t="e">
        <f>'2 жастағы балалар Т'!#REF!</f>
        <v>#REF!</v>
      </c>
      <c r="F70" s="452">
        <f>'2 жастағы балалар Ш'!E11</f>
        <v>1</v>
      </c>
      <c r="G70" s="452" t="e">
        <f>'2 жастағы балалар Ә'!#REF!</f>
        <v>#REF!</v>
      </c>
    </row>
    <row r="71" spans="2:7" ht="15" customHeight="1" x14ac:dyDescent="0.25">
      <c r="B71" s="572"/>
      <c r="C71" s="452">
        <f>'2 жастағы балалар Ф'!F11</f>
        <v>0</v>
      </c>
      <c r="D71" s="452">
        <f>'2 жастағы балалар К'!F11</f>
        <v>0</v>
      </c>
      <c r="E71" s="452" t="e">
        <f>'2 жастағы балалар Т'!#REF!</f>
        <v>#REF!</v>
      </c>
      <c r="F71" s="452">
        <f>'2 жастағы балалар Ш'!F11</f>
        <v>0</v>
      </c>
      <c r="G71" s="452" t="e">
        <f>'2 жастағы балалар Ә'!#REF!</f>
        <v>#REF!</v>
      </c>
    </row>
    <row r="72" spans="2:7" ht="15" customHeight="1" x14ac:dyDescent="0.25">
      <c r="B72" s="570">
        <v>2</v>
      </c>
      <c r="C72" s="452">
        <f>'2 жастағы балалар Ф'!G11</f>
        <v>0</v>
      </c>
      <c r="D72" s="452">
        <f>'2 жастағы балалар К'!G11</f>
        <v>0</v>
      </c>
      <c r="E72" s="452">
        <f>'2 жастағы балалар Т'!D11</f>
        <v>0</v>
      </c>
      <c r="F72" s="452">
        <f>'2 жастағы балалар Ш'!G11</f>
        <v>0</v>
      </c>
      <c r="G72" s="452">
        <f>'2 жастағы балалар Ә'!D11</f>
        <v>0</v>
      </c>
    </row>
    <row r="73" spans="2:7" ht="15" customHeight="1" x14ac:dyDescent="0.25">
      <c r="B73" s="571"/>
      <c r="C73" s="452">
        <f>'2 жастағы балалар Ф'!H11</f>
        <v>1</v>
      </c>
      <c r="D73" s="452">
        <f>'2 жастағы балалар К'!H11</f>
        <v>1</v>
      </c>
      <c r="E73" s="452">
        <f>'2 жастағы балалар Т'!E11</f>
        <v>1</v>
      </c>
      <c r="F73" s="452">
        <f>'2 жастағы балалар Ш'!H11</f>
        <v>1</v>
      </c>
      <c r="G73" s="452">
        <f>'2 жастағы балалар Ә'!E11</f>
        <v>1</v>
      </c>
    </row>
    <row r="74" spans="2:7" ht="15" customHeight="1" x14ac:dyDescent="0.25">
      <c r="B74" s="572"/>
      <c r="C74" s="452">
        <f>'2 жастағы балалар Ф'!I11</f>
        <v>0</v>
      </c>
      <c r="D74" s="452">
        <f>'2 жастағы балалар К'!I11</f>
        <v>0</v>
      </c>
      <c r="E74" s="452">
        <f>'2 жастағы балалар Т'!F11</f>
        <v>0</v>
      </c>
      <c r="F74" s="452">
        <f>'2 жастағы балалар Ш'!I11</f>
        <v>0</v>
      </c>
      <c r="G74" s="452">
        <f>'2 жастағы балалар Ә'!F11</f>
        <v>0</v>
      </c>
    </row>
    <row r="75" spans="2:7" ht="15" customHeight="1" x14ac:dyDescent="0.25">
      <c r="B75" s="570">
        <v>3</v>
      </c>
      <c r="C75" s="452">
        <f>'2 жастағы балалар Ф'!J11</f>
        <v>0</v>
      </c>
      <c r="D75" s="452">
        <f>'2 жастағы балалар К'!J11</f>
        <v>0</v>
      </c>
      <c r="E75" s="452">
        <f>'2 жастағы балалар Т'!G11</f>
        <v>0</v>
      </c>
      <c r="F75" s="452">
        <f>'2 жастағы балалар Ш'!J11</f>
        <v>0</v>
      </c>
      <c r="G75" s="452">
        <f>'2 жастағы балалар Ә'!G11</f>
        <v>0</v>
      </c>
    </row>
    <row r="76" spans="2:7" ht="15" customHeight="1" x14ac:dyDescent="0.25">
      <c r="B76" s="571"/>
      <c r="C76" s="452">
        <f>'2 жастағы балалар Ф'!K11</f>
        <v>1</v>
      </c>
      <c r="D76" s="452">
        <f>'2 жастағы балалар К'!K11</f>
        <v>1</v>
      </c>
      <c r="E76" s="452">
        <f>'2 жастағы балалар Т'!H11</f>
        <v>1</v>
      </c>
      <c r="F76" s="452">
        <f>'2 жастағы балалар Ш'!K11</f>
        <v>1</v>
      </c>
      <c r="G76" s="452">
        <f>'2 жастағы балалар Ә'!H11</f>
        <v>1</v>
      </c>
    </row>
    <row r="77" spans="2:7" ht="15" customHeight="1" x14ac:dyDescent="0.25">
      <c r="B77" s="572"/>
      <c r="C77" s="452">
        <f>'2 жастағы балалар Ф'!L11</f>
        <v>0</v>
      </c>
      <c r="D77" s="452">
        <f>'2 жастағы балалар К'!L11</f>
        <v>0</v>
      </c>
      <c r="E77" s="452">
        <f>'2 жастағы балалар Т'!I11</f>
        <v>0</v>
      </c>
      <c r="F77" s="452">
        <f>'2 жастағы балалар Ш'!L11</f>
        <v>0</v>
      </c>
      <c r="G77" s="452">
        <f>'2 жастағы балалар Ә'!I11</f>
        <v>0</v>
      </c>
    </row>
    <row r="78" spans="2:7" ht="15" customHeight="1" x14ac:dyDescent="0.25">
      <c r="B78" s="570">
        <v>4</v>
      </c>
      <c r="C78" s="452">
        <f>'2 жастағы балалар Ф'!M11</f>
        <v>0</v>
      </c>
      <c r="D78" s="452">
        <f>'2 жастағы балалар К'!M11</f>
        <v>0</v>
      </c>
      <c r="E78" s="452">
        <f>'2 жастағы балалар Т'!J11</f>
        <v>0</v>
      </c>
      <c r="F78" s="452">
        <f>'2 жастағы балалар Ш'!M11</f>
        <v>0</v>
      </c>
      <c r="G78" s="452">
        <f>'2 жастағы балалар Ә'!J11</f>
        <v>0</v>
      </c>
    </row>
    <row r="79" spans="2:7" ht="15" customHeight="1" x14ac:dyDescent="0.25">
      <c r="B79" s="571"/>
      <c r="C79" s="452">
        <f>'2 жастағы балалар Ф'!N11</f>
        <v>1</v>
      </c>
      <c r="D79" s="452">
        <f>'2 жастағы балалар К'!N11</f>
        <v>1</v>
      </c>
      <c r="E79" s="452">
        <f>'2 жастағы балалар Т'!K11</f>
        <v>1</v>
      </c>
      <c r="F79" s="452">
        <f>'2 жастағы балалар Ш'!N11</f>
        <v>1</v>
      </c>
      <c r="G79" s="452">
        <f>'2 жастағы балалар Ә'!K11</f>
        <v>1</v>
      </c>
    </row>
    <row r="80" spans="2:7" ht="15" customHeight="1" x14ac:dyDescent="0.25">
      <c r="B80" s="572"/>
      <c r="C80" s="452">
        <f>'2 жастағы балалар Ф'!O11</f>
        <v>0</v>
      </c>
      <c r="D80" s="452">
        <f>'2 жастағы балалар К'!O11</f>
        <v>0</v>
      </c>
      <c r="E80" s="452">
        <f>'2 жастағы балалар Т'!L11</f>
        <v>0</v>
      </c>
      <c r="F80" s="452">
        <f>'2 жастағы балалар Ш'!O11</f>
        <v>0</v>
      </c>
      <c r="G80" s="452">
        <f>'2 жастағы балалар Ә'!L11</f>
        <v>0</v>
      </c>
    </row>
    <row r="81" spans="2:7" ht="15" customHeight="1" x14ac:dyDescent="0.25">
      <c r="B81" s="570">
        <v>5</v>
      </c>
      <c r="C81" s="798"/>
      <c r="D81" s="452" t="e">
        <f>'2 жастағы балалар К'!#REF!</f>
        <v>#REF!</v>
      </c>
      <c r="E81" s="798"/>
      <c r="F81" s="452">
        <f>'2 жастағы балалар Ш'!P11</f>
        <v>1</v>
      </c>
      <c r="G81" s="798"/>
    </row>
    <row r="82" spans="2:7" ht="15" customHeight="1" x14ac:dyDescent="0.25">
      <c r="B82" s="571"/>
      <c r="C82" s="799"/>
      <c r="D82" s="452" t="e">
        <f>'2 жастағы балалар К'!#REF!</f>
        <v>#REF!</v>
      </c>
      <c r="E82" s="799"/>
      <c r="F82" s="452">
        <f>'2 жастағы балалар Ш'!Q11</f>
        <v>0</v>
      </c>
      <c r="G82" s="799"/>
    </row>
    <row r="83" spans="2:7" ht="15" customHeight="1" x14ac:dyDescent="0.25">
      <c r="B83" s="572"/>
      <c r="C83" s="799"/>
      <c r="D83" s="452" t="e">
        <f>'2 жастағы балалар К'!#REF!</f>
        <v>#REF!</v>
      </c>
      <c r="E83" s="799"/>
      <c r="F83" s="452">
        <f>'2 жастағы балалар Ш'!R11</f>
        <v>0</v>
      </c>
      <c r="G83" s="799"/>
    </row>
    <row r="84" spans="2:7" ht="15" customHeight="1" x14ac:dyDescent="0.25">
      <c r="B84" s="570">
        <v>6</v>
      </c>
      <c r="C84" s="799"/>
      <c r="D84" s="452">
        <f>'2 жастағы балалар К'!P11</f>
        <v>0</v>
      </c>
      <c r="E84" s="799"/>
      <c r="F84" s="452" t="e">
        <f>'2 жастағы балалар Ш'!#REF!</f>
        <v>#REF!</v>
      </c>
      <c r="G84" s="799"/>
    </row>
    <row r="85" spans="2:7" ht="15" customHeight="1" x14ac:dyDescent="0.25">
      <c r="B85" s="571"/>
      <c r="C85" s="799"/>
      <c r="D85" s="452">
        <f>'2 жастағы балалар К'!Q11</f>
        <v>1</v>
      </c>
      <c r="E85" s="799"/>
      <c r="F85" s="452" t="e">
        <f>'2 жастағы балалар Ш'!#REF!</f>
        <v>#REF!</v>
      </c>
      <c r="G85" s="799"/>
    </row>
    <row r="86" spans="2:7" ht="15" customHeight="1" x14ac:dyDescent="0.25">
      <c r="B86" s="572"/>
      <c r="C86" s="799"/>
      <c r="D86" s="452">
        <f>'2 жастағы балалар К'!R11</f>
        <v>0</v>
      </c>
      <c r="E86" s="799"/>
      <c r="F86" s="452" t="e">
        <f>'2 жастағы балалар Ш'!#REF!</f>
        <v>#REF!</v>
      </c>
      <c r="G86" s="799"/>
    </row>
    <row r="87" spans="2:7" ht="15" customHeight="1" x14ac:dyDescent="0.25">
      <c r="B87" s="570">
        <v>7</v>
      </c>
      <c r="C87" s="799"/>
      <c r="D87" s="452">
        <f>'2 жастағы балалар К'!S11</f>
        <v>0</v>
      </c>
      <c r="E87" s="799"/>
      <c r="F87" s="452" t="e">
        <f>'2 жастағы балалар Ш'!#REF!</f>
        <v>#REF!</v>
      </c>
      <c r="G87" s="799"/>
    </row>
    <row r="88" spans="2:7" ht="15" customHeight="1" x14ac:dyDescent="0.25">
      <c r="B88" s="571"/>
      <c r="C88" s="799"/>
      <c r="D88" s="452">
        <f>'2 жастағы балалар К'!T11</f>
        <v>1</v>
      </c>
      <c r="E88" s="799"/>
      <c r="F88" s="452" t="e">
        <f>'2 жастағы балалар Ш'!#REF!</f>
        <v>#REF!</v>
      </c>
      <c r="G88" s="799"/>
    </row>
    <row r="89" spans="2:7" ht="15" customHeight="1" x14ac:dyDescent="0.25">
      <c r="B89" s="572"/>
      <c r="C89" s="799"/>
      <c r="D89" s="452">
        <f>'2 жастағы балалар К'!U11</f>
        <v>0</v>
      </c>
      <c r="E89" s="799"/>
      <c r="F89" s="452" t="e">
        <f>'2 жастағы балалар Ш'!#REF!</f>
        <v>#REF!</v>
      </c>
      <c r="G89" s="799"/>
    </row>
    <row r="90" spans="2:7" ht="15" customHeight="1" x14ac:dyDescent="0.25">
      <c r="B90" s="570">
        <v>8</v>
      </c>
      <c r="C90" s="799"/>
      <c r="D90" s="452">
        <f>'2 жастағы балалар К'!V11</f>
        <v>0</v>
      </c>
      <c r="E90" s="799"/>
      <c r="F90" s="452" t="e">
        <f>'2 жастағы балалар Ш'!#REF!</f>
        <v>#REF!</v>
      </c>
      <c r="G90" s="799"/>
    </row>
    <row r="91" spans="2:7" ht="15" customHeight="1" x14ac:dyDescent="0.25">
      <c r="B91" s="571"/>
      <c r="C91" s="799"/>
      <c r="D91" s="452">
        <f>'2 жастағы балалар К'!W11</f>
        <v>1</v>
      </c>
      <c r="E91" s="799"/>
      <c r="F91" s="452" t="e">
        <f>'2 жастағы балалар Ш'!#REF!</f>
        <v>#REF!</v>
      </c>
      <c r="G91" s="799"/>
    </row>
    <row r="92" spans="2:7" ht="15" customHeight="1" x14ac:dyDescent="0.25">
      <c r="B92" s="572"/>
      <c r="C92" s="799"/>
      <c r="D92" s="452">
        <f>'2 жастағы балалар К'!X11</f>
        <v>0</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Ш'!V11</f>
        <v>0</v>
      </c>
      <c r="G102" s="799"/>
    </row>
    <row r="103" spans="2:7" ht="15" customHeight="1" x14ac:dyDescent="0.25">
      <c r="B103" s="607"/>
      <c r="C103" s="799"/>
      <c r="D103" s="799"/>
      <c r="E103" s="799"/>
      <c r="F103" s="398">
        <f>'2 жастағы балалар Ш'!W11</f>
        <v>0</v>
      </c>
      <c r="G103" s="799"/>
    </row>
    <row r="104" spans="2:7" ht="15" customHeight="1" x14ac:dyDescent="0.25">
      <c r="B104" s="607"/>
      <c r="C104" s="799"/>
      <c r="D104" s="799"/>
      <c r="E104" s="799"/>
      <c r="F104" s="398">
        <f>'2 жастағы балалар Ш'!X11</f>
        <v>0</v>
      </c>
      <c r="G104" s="799"/>
    </row>
    <row r="105" spans="2:7" ht="15" customHeight="1" x14ac:dyDescent="0.25">
      <c r="B105" s="607">
        <v>13</v>
      </c>
      <c r="C105" s="799"/>
      <c r="D105" s="799"/>
      <c r="E105" s="799"/>
      <c r="F105" s="398">
        <f>'2 жастағы балалар Ш'!Y11</f>
        <v>0</v>
      </c>
      <c r="G105" s="799"/>
    </row>
    <row r="106" spans="2:7" ht="15" customHeight="1" x14ac:dyDescent="0.25">
      <c r="B106" s="607"/>
      <c r="C106" s="799"/>
      <c r="D106" s="799"/>
      <c r="E106" s="799"/>
      <c r="F106" s="398">
        <f>'2 жастағы балалар Ш'!Z11</f>
        <v>0</v>
      </c>
      <c r="G106" s="799"/>
    </row>
    <row r="107" spans="2:7" ht="15" customHeight="1" x14ac:dyDescent="0.25">
      <c r="B107" s="607"/>
      <c r="C107" s="799"/>
      <c r="D107" s="799"/>
      <c r="E107" s="799"/>
      <c r="F107" s="398">
        <f>'2 жастағы балалар Ш'!AA11</f>
        <v>0</v>
      </c>
      <c r="G107" s="799"/>
    </row>
    <row r="108" spans="2:7" ht="15" customHeight="1" x14ac:dyDescent="0.25">
      <c r="B108" s="607">
        <v>14</v>
      </c>
      <c r="C108" s="799"/>
      <c r="D108" s="799"/>
      <c r="E108" s="799"/>
      <c r="F108" s="398">
        <f>'2 жастағы балалар Ш'!AB11</f>
        <v>0</v>
      </c>
      <c r="G108" s="799"/>
    </row>
    <row r="109" spans="2:7" ht="15" customHeight="1" x14ac:dyDescent="0.25">
      <c r="B109" s="607"/>
      <c r="C109" s="799"/>
      <c r="D109" s="799"/>
      <c r="E109" s="799"/>
      <c r="F109" s="398">
        <f>'2 жастағы балалар Ш'!AC11</f>
        <v>0</v>
      </c>
      <c r="G109" s="799"/>
    </row>
    <row r="110" spans="2:7" ht="15" customHeight="1" x14ac:dyDescent="0.25">
      <c r="B110" s="607"/>
      <c r="C110" s="799"/>
      <c r="D110" s="799"/>
      <c r="E110" s="799"/>
      <c r="F110" s="398">
        <f>'2 жастағы балалар Ш'!AD11</f>
        <v>0</v>
      </c>
      <c r="G110" s="799"/>
    </row>
    <row r="111" spans="2:7" ht="15" customHeight="1" x14ac:dyDescent="0.25">
      <c r="B111" s="607">
        <v>15</v>
      </c>
      <c r="C111" s="799"/>
      <c r="D111" s="799"/>
      <c r="E111" s="799"/>
      <c r="F111" s="398">
        <f>'2 жастағы балалар Ш'!AE11</f>
        <v>0</v>
      </c>
      <c r="G111" s="799"/>
    </row>
    <row r="112" spans="2:7" ht="15" customHeight="1" x14ac:dyDescent="0.25">
      <c r="B112" s="607"/>
      <c r="C112" s="799"/>
      <c r="D112" s="799"/>
      <c r="E112" s="799"/>
      <c r="F112" s="398">
        <f>'2 жастағы балалар Ш'!AF11</f>
        <v>0</v>
      </c>
      <c r="G112" s="799"/>
    </row>
    <row r="113" spans="2:7" ht="15" customHeight="1" x14ac:dyDescent="0.25">
      <c r="B113" s="607"/>
      <c r="C113" s="799"/>
      <c r="D113" s="799"/>
      <c r="E113" s="799"/>
      <c r="F113" s="398">
        <f>'2 жастағы балалар Ш'!AG11</f>
        <v>0</v>
      </c>
      <c r="G113" s="799"/>
    </row>
    <row r="114" spans="2:7" ht="15" customHeight="1" x14ac:dyDescent="0.25">
      <c r="B114" s="607">
        <v>16</v>
      </c>
      <c r="C114" s="799"/>
      <c r="D114" s="799"/>
      <c r="E114" s="799"/>
      <c r="F114" s="398">
        <f>'2 жастағы балалар Ш'!AH11</f>
        <v>0</v>
      </c>
      <c r="G114" s="799"/>
    </row>
    <row r="115" spans="2:7" ht="15" customHeight="1" x14ac:dyDescent="0.25">
      <c r="B115" s="607"/>
      <c r="C115" s="799"/>
      <c r="D115" s="799"/>
      <c r="E115" s="799"/>
      <c r="F115" s="398">
        <f>'2 жастағы балалар Ш'!AI11</f>
        <v>0</v>
      </c>
      <c r="G115" s="799"/>
    </row>
    <row r="116" spans="2:7" ht="15" customHeight="1" x14ac:dyDescent="0.25">
      <c r="B116" s="607"/>
      <c r="C116" s="799"/>
      <c r="D116" s="799"/>
      <c r="E116" s="799"/>
      <c r="F116" s="398">
        <f>'2 жастағы балалар Ш'!AJ11</f>
        <v>0</v>
      </c>
      <c r="G116" s="799"/>
    </row>
    <row r="117" spans="2:7" ht="15" customHeight="1" x14ac:dyDescent="0.25">
      <c r="B117" s="607">
        <v>17</v>
      </c>
      <c r="C117" s="799"/>
      <c r="D117" s="799"/>
      <c r="E117" s="799"/>
      <c r="F117" s="398">
        <f>'2 жастағы балалар Ш'!AK11</f>
        <v>0</v>
      </c>
      <c r="G117" s="799"/>
    </row>
    <row r="118" spans="2:7" ht="15" customHeight="1" x14ac:dyDescent="0.25">
      <c r="B118" s="607"/>
      <c r="C118" s="799"/>
      <c r="D118" s="799"/>
      <c r="E118" s="799"/>
      <c r="F118" s="398">
        <f>'2 жастағы балалар Ш'!AL11</f>
        <v>0</v>
      </c>
      <c r="G118" s="799"/>
    </row>
    <row r="119" spans="2:7" ht="15" customHeight="1" x14ac:dyDescent="0.25">
      <c r="B119" s="607"/>
      <c r="C119" s="799"/>
      <c r="D119" s="799"/>
      <c r="E119" s="799"/>
      <c r="F119" s="398">
        <f>'2 жастағы балалар Ш'!AM11</f>
        <v>0</v>
      </c>
      <c r="G119" s="799"/>
    </row>
    <row r="120" spans="2:7" ht="15" customHeight="1" x14ac:dyDescent="0.25">
      <c r="B120" s="607">
        <v>18</v>
      </c>
      <c r="C120" s="799"/>
      <c r="D120" s="799"/>
      <c r="E120" s="799"/>
      <c r="F120" s="398">
        <f>'2 жастағы балалар Ш'!AN11</f>
        <v>0</v>
      </c>
      <c r="G120" s="799"/>
    </row>
    <row r="121" spans="2:7" ht="15" customHeight="1" x14ac:dyDescent="0.25">
      <c r="B121" s="607"/>
      <c r="C121" s="799"/>
      <c r="D121" s="799"/>
      <c r="E121" s="799"/>
      <c r="F121" s="398">
        <f>'2 жастағы балалар Ш'!AO11</f>
        <v>0</v>
      </c>
      <c r="G121" s="799"/>
    </row>
    <row r="122" spans="2:7" ht="15" customHeight="1" x14ac:dyDescent="0.25">
      <c r="B122" s="607"/>
      <c r="C122" s="799"/>
      <c r="D122" s="799"/>
      <c r="E122" s="799"/>
      <c r="F122" s="398">
        <f>'2 жастағы балалар Ш'!AP11</f>
        <v>0</v>
      </c>
      <c r="G122" s="799"/>
    </row>
    <row r="123" spans="2:7" ht="15" customHeight="1" x14ac:dyDescent="0.25">
      <c r="B123" s="607">
        <v>19</v>
      </c>
      <c r="C123" s="799"/>
      <c r="D123" s="799"/>
      <c r="E123" s="799"/>
      <c r="F123" s="398">
        <f>'2 жастағы балалар Ш'!AQ11</f>
        <v>0</v>
      </c>
      <c r="G123" s="799"/>
    </row>
    <row r="124" spans="2:7" ht="15" customHeight="1" x14ac:dyDescent="0.25">
      <c r="B124" s="607"/>
      <c r="C124" s="799"/>
      <c r="D124" s="799"/>
      <c r="E124" s="799"/>
      <c r="F124" s="398">
        <f>'2 жастағы балалар Ш'!AR11</f>
        <v>0</v>
      </c>
      <c r="G124" s="799"/>
    </row>
    <row r="125" spans="2:7" ht="15" customHeight="1" x14ac:dyDescent="0.25">
      <c r="B125" s="607"/>
      <c r="C125" s="799"/>
      <c r="D125" s="799"/>
      <c r="E125" s="799"/>
      <c r="F125" s="398">
        <f>'2 жастағы балалар Ш'!AS11</f>
        <v>0</v>
      </c>
      <c r="G125" s="799"/>
    </row>
    <row r="126" spans="2:7" ht="15" customHeight="1" x14ac:dyDescent="0.25">
      <c r="B126" s="607">
        <v>20</v>
      </c>
      <c r="C126" s="799"/>
      <c r="D126" s="799"/>
      <c r="E126" s="799"/>
      <c r="F126" s="398">
        <f>'2 жастағы балалар Ш'!AT11</f>
        <v>0</v>
      </c>
      <c r="G126" s="799"/>
    </row>
    <row r="127" spans="2:7" ht="15" customHeight="1" x14ac:dyDescent="0.25">
      <c r="B127" s="607"/>
      <c r="C127" s="799"/>
      <c r="D127" s="799"/>
      <c r="E127" s="799"/>
      <c r="F127" s="398">
        <f>'2 жастағы балалар Ш'!AU11</f>
        <v>0</v>
      </c>
      <c r="G127" s="799"/>
    </row>
    <row r="128" spans="2:7" ht="15" customHeight="1" x14ac:dyDescent="0.25">
      <c r="B128" s="607"/>
      <c r="C128" s="800"/>
      <c r="D128" s="800"/>
      <c r="E128" s="800"/>
      <c r="F128" s="398">
        <f>'2 жастағы балалар Ш'!AV11</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Ф'!D57</f>
        <v>0</v>
      </c>
      <c r="D133" s="452">
        <f>'2 жастағы балалар К'!D57</f>
        <v>1</v>
      </c>
      <c r="E133" s="452" t="e">
        <f>'2 жастағы балалар Т'!#REF!</f>
        <v>#REF!</v>
      </c>
      <c r="F133" s="452">
        <f>'2 жастағы балалар Ш'!D57</f>
        <v>1</v>
      </c>
      <c r="G133" s="452" t="e">
        <f>'2 жастағы балалар Ә'!#REF!</f>
        <v>#REF!</v>
      </c>
    </row>
    <row r="134" spans="2:7" x14ac:dyDescent="0.25">
      <c r="B134" s="571"/>
      <c r="C134" s="452">
        <f>'2 жастағы балалар Ф'!E57</f>
        <v>1</v>
      </c>
      <c r="D134" s="452">
        <f>'2 жастағы балалар К'!E57</f>
        <v>0</v>
      </c>
      <c r="E134" s="452" t="e">
        <f>'2 жастағы балалар Т'!#REF!</f>
        <v>#REF!</v>
      </c>
      <c r="F134" s="452">
        <f>'2 жастағы балалар Ш'!E57</f>
        <v>0</v>
      </c>
      <c r="G134" s="452" t="e">
        <f>'2 жастағы балалар Ә'!#REF!</f>
        <v>#REF!</v>
      </c>
    </row>
    <row r="135" spans="2:7" x14ac:dyDescent="0.25">
      <c r="B135" s="572"/>
      <c r="C135" s="452">
        <f>'2 жастағы балалар Ф'!F57</f>
        <v>0</v>
      </c>
      <c r="D135" s="452">
        <f>'2 жастағы балалар К'!F57</f>
        <v>0</v>
      </c>
      <c r="E135" s="452" t="e">
        <f>'2 жастағы балалар Т'!#REF!</f>
        <v>#REF!</v>
      </c>
      <c r="F135" s="452">
        <f>'2 жастағы балалар Ш'!F57</f>
        <v>0</v>
      </c>
      <c r="G135" s="452" t="e">
        <f>'2 жастағы балалар Ә'!#REF!</f>
        <v>#REF!</v>
      </c>
    </row>
    <row r="136" spans="2:7" x14ac:dyDescent="0.25">
      <c r="B136" s="570">
        <v>2</v>
      </c>
      <c r="C136" s="452">
        <f>'2 жастағы балалар Ф'!G57</f>
        <v>1</v>
      </c>
      <c r="D136" s="452">
        <f>'2 жастағы балалар К'!G57</f>
        <v>1</v>
      </c>
      <c r="E136" s="452">
        <f>'2 жастағы балалар Т'!D57</f>
        <v>0</v>
      </c>
      <c r="F136" s="452">
        <f>'2 жастағы балалар Ш'!G57</f>
        <v>1</v>
      </c>
      <c r="G136" s="452">
        <f>'2 жастағы балалар Ә'!D57</f>
        <v>1</v>
      </c>
    </row>
    <row r="137" spans="2:7" x14ac:dyDescent="0.25">
      <c r="B137" s="571"/>
      <c r="C137" s="452">
        <f>'2 жастағы балалар Ф'!H57</f>
        <v>0</v>
      </c>
      <c r="D137" s="452">
        <f>'2 жастағы балалар К'!H57</f>
        <v>0</v>
      </c>
      <c r="E137" s="452">
        <f>'2 жастағы балалар Т'!E57</f>
        <v>1</v>
      </c>
      <c r="F137" s="452">
        <f>'2 жастағы балалар Ш'!H57</f>
        <v>0</v>
      </c>
      <c r="G137" s="452">
        <f>'2 жастағы балалар Ә'!E57</f>
        <v>0</v>
      </c>
    </row>
    <row r="138" spans="2:7" x14ac:dyDescent="0.25">
      <c r="B138" s="572"/>
      <c r="C138" s="452">
        <f>'2 жастағы балалар Ф'!I57</f>
        <v>0</v>
      </c>
      <c r="D138" s="452">
        <f>'2 жастағы балалар К'!I57</f>
        <v>0</v>
      </c>
      <c r="E138" s="452">
        <f>'2 жастағы балалар Т'!F57</f>
        <v>0</v>
      </c>
      <c r="F138" s="452">
        <f>'2 жастағы балалар Ш'!I57</f>
        <v>0</v>
      </c>
      <c r="G138" s="452">
        <f>'2 жастағы балалар Ә'!F57</f>
        <v>0</v>
      </c>
    </row>
    <row r="139" spans="2:7" x14ac:dyDescent="0.25">
      <c r="B139" s="570">
        <v>3</v>
      </c>
      <c r="C139" s="452">
        <f>'2 жастағы балалар Ф'!J57</f>
        <v>0</v>
      </c>
      <c r="D139" s="452">
        <f>'2 жастағы балалар К'!J57</f>
        <v>1</v>
      </c>
      <c r="E139" s="452">
        <f>'2 жастағы балалар Т'!G57</f>
        <v>1</v>
      </c>
      <c r="F139" s="452">
        <f>'2 жастағы балалар Ш'!J57</f>
        <v>1</v>
      </c>
      <c r="G139" s="452">
        <f>'2 жастағы балалар Ә'!G57</f>
        <v>1</v>
      </c>
    </row>
    <row r="140" spans="2:7" x14ac:dyDescent="0.25">
      <c r="B140" s="571"/>
      <c r="C140" s="452">
        <f>'2 жастағы балалар Ф'!K57</f>
        <v>1</v>
      </c>
      <c r="D140" s="452">
        <f>'2 жастағы балалар К'!K57</f>
        <v>0</v>
      </c>
      <c r="E140" s="452">
        <f>'2 жастағы балалар Т'!H57</f>
        <v>0</v>
      </c>
      <c r="F140" s="452">
        <f>'2 жастағы балалар Ш'!K57</f>
        <v>0</v>
      </c>
      <c r="G140" s="452">
        <f>'2 жастағы балалар Ә'!H57</f>
        <v>0</v>
      </c>
    </row>
    <row r="141" spans="2:7" x14ac:dyDescent="0.25">
      <c r="B141" s="572"/>
      <c r="C141" s="452">
        <f>'2 жастағы балалар Ф'!L57</f>
        <v>0</v>
      </c>
      <c r="D141" s="452">
        <f>'2 жастағы балалар К'!L57</f>
        <v>0</v>
      </c>
      <c r="E141" s="452">
        <f>'2 жастағы балалар Т'!I57</f>
        <v>0</v>
      </c>
      <c r="F141" s="452">
        <f>'2 жастағы балалар Ш'!L57</f>
        <v>0</v>
      </c>
      <c r="G141" s="452">
        <f>'2 жастағы балалар Ә'!I57</f>
        <v>0</v>
      </c>
    </row>
    <row r="142" spans="2:7" x14ac:dyDescent="0.25">
      <c r="B142" s="570">
        <v>4</v>
      </c>
      <c r="C142" s="452">
        <f>'2 жастағы балалар Ф'!M57</f>
        <v>1</v>
      </c>
      <c r="D142" s="452">
        <f>'2 жастағы балалар К'!M57</f>
        <v>1</v>
      </c>
      <c r="E142" s="452">
        <f>'2 жастағы балалар Т'!J57</f>
        <v>0</v>
      </c>
      <c r="F142" s="452">
        <f>'2 жастағы балалар Ш'!M57</f>
        <v>1</v>
      </c>
      <c r="G142" s="452">
        <f>'2 жастағы балалар Ә'!J57</f>
        <v>1</v>
      </c>
    </row>
    <row r="143" spans="2:7" x14ac:dyDescent="0.25">
      <c r="B143" s="571"/>
      <c r="C143" s="452">
        <f>'2 жастағы балалар Ф'!N57</f>
        <v>0</v>
      </c>
      <c r="D143" s="452">
        <f>'2 жастағы балалар К'!N57</f>
        <v>0</v>
      </c>
      <c r="E143" s="452">
        <f>'2 жастағы балалар Т'!K57</f>
        <v>1</v>
      </c>
      <c r="F143" s="452">
        <f>'2 жастағы балалар Ш'!N57</f>
        <v>0</v>
      </c>
      <c r="G143" s="452">
        <f>'2 жастағы балалар Ә'!K57</f>
        <v>0</v>
      </c>
    </row>
    <row r="144" spans="2:7" x14ac:dyDescent="0.25">
      <c r="B144" s="572"/>
      <c r="C144" s="452">
        <f>'2 жастағы балалар Ф'!O57</f>
        <v>0</v>
      </c>
      <c r="D144" s="452">
        <f>'2 жастағы балалар К'!O57</f>
        <v>0</v>
      </c>
      <c r="E144" s="452">
        <f>'2 жастағы балалар Т'!L57</f>
        <v>0</v>
      </c>
      <c r="F144" s="452">
        <f>'2 жастағы балалар Ш'!O57</f>
        <v>0</v>
      </c>
      <c r="G144" s="452">
        <f>'2 жастағы балалар Ә'!L57</f>
        <v>0</v>
      </c>
    </row>
    <row r="145" spans="2:7" x14ac:dyDescent="0.25">
      <c r="B145" s="570">
        <v>5</v>
      </c>
      <c r="C145" s="452" t="e">
        <f>'2 жастағы балалар Ф'!#REF!</f>
        <v>#REF!</v>
      </c>
      <c r="D145" s="452" t="e">
        <f>'2 жастағы балалар К'!#REF!</f>
        <v>#REF!</v>
      </c>
      <c r="E145" s="452">
        <f>'2 жастағы балалар Т'!M57</f>
        <v>1</v>
      </c>
      <c r="F145" s="452">
        <f>'2 жастағы балалар Ш'!P57</f>
        <v>1</v>
      </c>
      <c r="G145" s="452">
        <f>'2 жастағы балалар Ә'!M57</f>
        <v>1</v>
      </c>
    </row>
    <row r="146" spans="2:7" x14ac:dyDescent="0.25">
      <c r="B146" s="571"/>
      <c r="C146" s="452" t="e">
        <f>'2 жастағы балалар Ф'!#REF!</f>
        <v>#REF!</v>
      </c>
      <c r="D146" s="452" t="e">
        <f>'2 жастағы балалар К'!#REF!</f>
        <v>#REF!</v>
      </c>
      <c r="E146" s="452">
        <f>'2 жастағы балалар Т'!N57</f>
        <v>0</v>
      </c>
      <c r="F146" s="452">
        <f>'2 жастағы балалар Ш'!Q57</f>
        <v>0</v>
      </c>
      <c r="G146" s="452">
        <f>'2 жастағы балалар Ә'!N57</f>
        <v>0</v>
      </c>
    </row>
    <row r="147" spans="2:7" x14ac:dyDescent="0.25">
      <c r="B147" s="572"/>
      <c r="C147" s="452" t="e">
        <f>'2 жастағы балалар Ф'!#REF!</f>
        <v>#REF!</v>
      </c>
      <c r="D147" s="452" t="e">
        <f>'2 жастағы балалар К'!#REF!</f>
        <v>#REF!</v>
      </c>
      <c r="E147" s="452">
        <f>'2 жастағы балалар Т'!O57</f>
        <v>0</v>
      </c>
      <c r="F147" s="452">
        <f>'2 жастағы балалар Ш'!R57</f>
        <v>0</v>
      </c>
      <c r="G147" s="452">
        <f>'2 жастағы балалар Ә'!O57</f>
        <v>0</v>
      </c>
    </row>
    <row r="148" spans="2:7" x14ac:dyDescent="0.25">
      <c r="B148" s="570">
        <v>6</v>
      </c>
      <c r="C148" s="798"/>
      <c r="D148" s="452">
        <f>'2 жастағы балалар К'!P57</f>
        <v>1</v>
      </c>
      <c r="E148" s="798"/>
      <c r="F148" s="452" t="e">
        <f>'2 жастағы балалар Ш'!#REF!</f>
        <v>#REF!</v>
      </c>
      <c r="G148" s="798"/>
    </row>
    <row r="149" spans="2:7" x14ac:dyDescent="0.25">
      <c r="B149" s="571"/>
      <c r="C149" s="799"/>
      <c r="D149" s="452">
        <f>'2 жастағы балалар К'!Q57</f>
        <v>0</v>
      </c>
      <c r="E149" s="799"/>
      <c r="F149" s="452" t="e">
        <f>'2 жастағы балалар Ш'!#REF!</f>
        <v>#REF!</v>
      </c>
      <c r="G149" s="799"/>
    </row>
    <row r="150" spans="2:7" x14ac:dyDescent="0.25">
      <c r="B150" s="572"/>
      <c r="C150" s="799"/>
      <c r="D150" s="452">
        <f>'2 жастағы балалар К'!R57</f>
        <v>0</v>
      </c>
      <c r="E150" s="799"/>
      <c r="F150" s="452" t="e">
        <f>'2 жастағы балалар Ш'!#REF!</f>
        <v>#REF!</v>
      </c>
      <c r="G150" s="799"/>
    </row>
    <row r="151" spans="2:7" x14ac:dyDescent="0.25">
      <c r="B151" s="570">
        <v>7</v>
      </c>
      <c r="C151" s="799"/>
      <c r="D151" s="452">
        <f>'2 жастағы балалар К'!S57</f>
        <v>1</v>
      </c>
      <c r="E151" s="799"/>
      <c r="F151" s="452" t="e">
        <f>'2 жастағы балалар Ш'!#REF!</f>
        <v>#REF!</v>
      </c>
      <c r="G151" s="799"/>
    </row>
    <row r="152" spans="2:7" x14ac:dyDescent="0.25">
      <c r="B152" s="571"/>
      <c r="C152" s="799"/>
      <c r="D152" s="452">
        <f>'2 жастағы балалар К'!T57</f>
        <v>0</v>
      </c>
      <c r="E152" s="799"/>
      <c r="F152" s="452" t="e">
        <f>'2 жастағы балалар Ш'!#REF!</f>
        <v>#REF!</v>
      </c>
      <c r="G152" s="799"/>
    </row>
    <row r="153" spans="2:7" x14ac:dyDescent="0.25">
      <c r="B153" s="572"/>
      <c r="C153" s="799"/>
      <c r="D153" s="452">
        <f>'2 жастағы балалар К'!U57</f>
        <v>0</v>
      </c>
      <c r="E153" s="799"/>
      <c r="F153" s="452" t="e">
        <f>'2 жастағы балалар Ш'!#REF!</f>
        <v>#REF!</v>
      </c>
      <c r="G153" s="799"/>
    </row>
    <row r="154" spans="2:7" x14ac:dyDescent="0.25">
      <c r="B154" s="570">
        <v>8</v>
      </c>
      <c r="C154" s="799"/>
      <c r="D154" s="452">
        <f>'2 жастағы балалар К'!V57</f>
        <v>1</v>
      </c>
      <c r="E154" s="799"/>
      <c r="F154" s="452" t="e">
        <f>'2 жастағы балалар Ш'!#REF!</f>
        <v>#REF!</v>
      </c>
      <c r="G154" s="799"/>
    </row>
    <row r="155" spans="2:7" x14ac:dyDescent="0.25">
      <c r="B155" s="571"/>
      <c r="C155" s="799"/>
      <c r="D155" s="452">
        <f>'2 жастағы балалар К'!W57</f>
        <v>0</v>
      </c>
      <c r="E155" s="799"/>
      <c r="F155" s="452" t="e">
        <f>'2 жастағы балалар Ш'!#REF!</f>
        <v>#REF!</v>
      </c>
      <c r="G155" s="799"/>
    </row>
    <row r="156" spans="2:7" x14ac:dyDescent="0.25">
      <c r="B156" s="572"/>
      <c r="C156" s="799"/>
      <c r="D156" s="452">
        <f>'2 жастағы балалар К'!X57</f>
        <v>0</v>
      </c>
      <c r="E156" s="799"/>
      <c r="F156" s="452" t="e">
        <f>'2 жастағы балалар Ш'!#REF!</f>
        <v>#REF!</v>
      </c>
      <c r="G156" s="799"/>
    </row>
    <row r="157" spans="2:7" x14ac:dyDescent="0.25">
      <c r="B157" s="570">
        <v>9</v>
      </c>
      <c r="C157" s="799"/>
      <c r="D157" s="452">
        <f>'2 жастағы балалар К'!Y57</f>
        <v>1</v>
      </c>
      <c r="E157" s="799"/>
      <c r="F157" s="452" t="e">
        <f>'2 жастағы балалар Ш'!#REF!</f>
        <v>#REF!</v>
      </c>
      <c r="G157" s="799"/>
    </row>
    <row r="158" spans="2:7" x14ac:dyDescent="0.25">
      <c r="B158" s="571"/>
      <c r="C158" s="799"/>
      <c r="D158" s="452">
        <f>'2 жастағы балалар К'!Z57</f>
        <v>0</v>
      </c>
      <c r="E158" s="799"/>
      <c r="F158" s="452" t="e">
        <f>'2 жастағы балалар Ш'!#REF!</f>
        <v>#REF!</v>
      </c>
      <c r="G158" s="799"/>
    </row>
    <row r="159" spans="2:7" ht="15" customHeight="1" x14ac:dyDescent="0.25">
      <c r="B159" s="572"/>
      <c r="C159" s="799"/>
      <c r="D159" s="452">
        <f>'2 жастағы балалар К'!AA57</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Ш'!S57</f>
        <v>1</v>
      </c>
      <c r="G163" s="799"/>
    </row>
    <row r="164" spans="2:7" x14ac:dyDescent="0.25">
      <c r="B164" s="607"/>
      <c r="C164" s="799"/>
      <c r="D164" s="452" t="e">
        <f>'2 жастағы балалар К'!#REF!</f>
        <v>#REF!</v>
      </c>
      <c r="E164" s="799"/>
      <c r="F164" s="398">
        <f>'2 жастағы балалар Ш'!T57</f>
        <v>0</v>
      </c>
      <c r="G164" s="799"/>
    </row>
    <row r="165" spans="2:7" x14ac:dyDescent="0.25">
      <c r="B165" s="607"/>
      <c r="C165" s="799"/>
      <c r="D165" s="452" t="e">
        <f>'2 жастағы балалар К'!#REF!</f>
        <v>#REF!</v>
      </c>
      <c r="E165" s="799"/>
      <c r="F165" s="398">
        <f>'2 жастағы балалар Ш'!U57</f>
        <v>0</v>
      </c>
      <c r="G165" s="799"/>
    </row>
    <row r="166" spans="2:7" x14ac:dyDescent="0.25">
      <c r="B166" s="607">
        <v>12</v>
      </c>
      <c r="C166" s="799"/>
      <c r="D166" s="452" t="e">
        <f>'2 жастағы балалар К'!#REF!</f>
        <v>#REF!</v>
      </c>
      <c r="E166" s="799"/>
      <c r="F166" s="398">
        <f>'2 жастағы балалар Ш'!V57</f>
        <v>1</v>
      </c>
      <c r="G166" s="799"/>
    </row>
    <row r="167" spans="2:7" x14ac:dyDescent="0.25">
      <c r="B167" s="607"/>
      <c r="C167" s="799"/>
      <c r="D167" s="452" t="e">
        <f>'2 жастағы балалар К'!#REF!</f>
        <v>#REF!</v>
      </c>
      <c r="E167" s="799"/>
      <c r="F167" s="398">
        <f>'2 жастағы балалар Ш'!W57</f>
        <v>0</v>
      </c>
      <c r="G167" s="799"/>
    </row>
    <row r="168" spans="2:7" x14ac:dyDescent="0.25">
      <c r="B168" s="607"/>
      <c r="C168" s="799"/>
      <c r="D168" s="452" t="e">
        <f>'2 жастағы балалар К'!#REF!</f>
        <v>#REF!</v>
      </c>
      <c r="E168" s="799"/>
      <c r="F168" s="398">
        <f>'2 жастағы балалар Ш'!X57</f>
        <v>0</v>
      </c>
      <c r="G168" s="799"/>
    </row>
    <row r="169" spans="2:7" x14ac:dyDescent="0.25">
      <c r="B169" s="607">
        <v>13</v>
      </c>
      <c r="C169" s="799"/>
      <c r="D169" s="452" t="e">
        <f>'2 жастағы балалар К'!#REF!</f>
        <v>#REF!</v>
      </c>
      <c r="E169" s="799"/>
      <c r="F169" s="398">
        <f>'2 жастағы балалар Ш'!Y57</f>
        <v>1</v>
      </c>
      <c r="G169" s="799"/>
    </row>
    <row r="170" spans="2:7" x14ac:dyDescent="0.25">
      <c r="B170" s="607"/>
      <c r="C170" s="799"/>
      <c r="D170" s="452" t="e">
        <f>'2 жастағы балалар К'!#REF!</f>
        <v>#REF!</v>
      </c>
      <c r="E170" s="799"/>
      <c r="F170" s="398">
        <f>'2 жастағы балалар Ш'!Z57</f>
        <v>0</v>
      </c>
      <c r="G170" s="799"/>
    </row>
    <row r="171" spans="2:7" x14ac:dyDescent="0.25">
      <c r="B171" s="607"/>
      <c r="C171" s="799"/>
      <c r="D171" s="452" t="e">
        <f>'2 жастағы балалар К'!#REF!</f>
        <v>#REF!</v>
      </c>
      <c r="E171" s="799"/>
      <c r="F171" s="398">
        <f>'2 жастағы балалар Ш'!AA57</f>
        <v>0</v>
      </c>
      <c r="G171" s="799"/>
    </row>
    <row r="172" spans="2:7" x14ac:dyDescent="0.25">
      <c r="B172" s="607">
        <v>14</v>
      </c>
      <c r="C172" s="799"/>
      <c r="D172" s="452" t="e">
        <f>'2 жастағы балалар К'!#REF!</f>
        <v>#REF!</v>
      </c>
      <c r="E172" s="799"/>
      <c r="F172" s="398">
        <f>'2 жастағы балалар Ш'!AB57</f>
        <v>1</v>
      </c>
      <c r="G172" s="799"/>
    </row>
    <row r="173" spans="2:7" x14ac:dyDescent="0.25">
      <c r="B173" s="607"/>
      <c r="C173" s="799"/>
      <c r="D173" s="452" t="e">
        <f>'2 жастағы балалар К'!#REF!</f>
        <v>#REF!</v>
      </c>
      <c r="E173" s="799"/>
      <c r="F173" s="398">
        <f>'2 жастағы балалар Ш'!AC57</f>
        <v>0</v>
      </c>
      <c r="G173" s="799"/>
    </row>
    <row r="174" spans="2:7" x14ac:dyDescent="0.25">
      <c r="B174" s="607"/>
      <c r="C174" s="799"/>
      <c r="D174" s="452" t="e">
        <f>'2 жастағы балалар К'!#REF!</f>
        <v>#REF!</v>
      </c>
      <c r="E174" s="799"/>
      <c r="F174" s="398">
        <f>'2 жастағы балалар Ш'!AD57</f>
        <v>0</v>
      </c>
      <c r="G174" s="799"/>
    </row>
    <row r="175" spans="2:7" x14ac:dyDescent="0.25">
      <c r="B175" s="607">
        <v>15</v>
      </c>
      <c r="C175" s="799"/>
      <c r="D175" s="452" t="e">
        <f>'2 жастағы балалар К'!#REF!</f>
        <v>#REF!</v>
      </c>
      <c r="E175" s="799"/>
      <c r="F175" s="398">
        <f>'2 жастағы балалар Ш'!AE57</f>
        <v>1</v>
      </c>
      <c r="G175" s="799"/>
    </row>
    <row r="176" spans="2:7" x14ac:dyDescent="0.25">
      <c r="B176" s="607"/>
      <c r="C176" s="799"/>
      <c r="D176" s="452" t="e">
        <f>'2 жастағы балалар К'!#REF!</f>
        <v>#REF!</v>
      </c>
      <c r="E176" s="799"/>
      <c r="F176" s="398">
        <f>'2 жастағы балалар Ш'!AF57</f>
        <v>0</v>
      </c>
      <c r="G176" s="799"/>
    </row>
    <row r="177" spans="2:7" x14ac:dyDescent="0.25">
      <c r="B177" s="607"/>
      <c r="C177" s="799"/>
      <c r="D177" s="452" t="e">
        <f>'2 жастағы балалар К'!#REF!</f>
        <v>#REF!</v>
      </c>
      <c r="E177" s="799"/>
      <c r="F177" s="398">
        <f>'2 жастағы балалар Ш'!AG57</f>
        <v>0</v>
      </c>
      <c r="G177" s="799"/>
    </row>
    <row r="178" spans="2:7" x14ac:dyDescent="0.25">
      <c r="B178" s="607">
        <v>16</v>
      </c>
      <c r="C178" s="799"/>
      <c r="D178" s="798"/>
      <c r="E178" s="799"/>
      <c r="F178" s="398">
        <f>'2 жастағы балалар Ш'!AH57</f>
        <v>1</v>
      </c>
      <c r="G178" s="799"/>
    </row>
    <row r="179" spans="2:7" x14ac:dyDescent="0.25">
      <c r="B179" s="607"/>
      <c r="C179" s="799"/>
      <c r="D179" s="799"/>
      <c r="E179" s="799"/>
      <c r="F179" s="398">
        <f>'2 жастағы балалар Ш'!AI57</f>
        <v>0</v>
      </c>
      <c r="G179" s="799"/>
    </row>
    <row r="180" spans="2:7" x14ac:dyDescent="0.25">
      <c r="B180" s="607"/>
      <c r="C180" s="799"/>
      <c r="D180" s="799"/>
      <c r="E180" s="799"/>
      <c r="F180" s="398">
        <f>'2 жастағы балалар Ш'!AJ57</f>
        <v>0</v>
      </c>
      <c r="G180" s="799"/>
    </row>
    <row r="181" spans="2:7" x14ac:dyDescent="0.25">
      <c r="B181" s="607">
        <v>17</v>
      </c>
      <c r="C181" s="799"/>
      <c r="D181" s="799"/>
      <c r="E181" s="799"/>
      <c r="F181" s="398">
        <f>'2 жастағы балалар Ш'!AK57</f>
        <v>1</v>
      </c>
      <c r="G181" s="799"/>
    </row>
    <row r="182" spans="2:7" x14ac:dyDescent="0.25">
      <c r="B182" s="607"/>
      <c r="C182" s="799"/>
      <c r="D182" s="799"/>
      <c r="E182" s="799"/>
      <c r="F182" s="398">
        <f>'2 жастағы балалар Ш'!AL57</f>
        <v>0</v>
      </c>
      <c r="G182" s="799"/>
    </row>
    <row r="183" spans="2:7" x14ac:dyDescent="0.25">
      <c r="B183" s="607"/>
      <c r="C183" s="799"/>
      <c r="D183" s="799"/>
      <c r="E183" s="799"/>
      <c r="F183" s="398">
        <f>'2 жастағы балалар Ш'!AM57</f>
        <v>0</v>
      </c>
      <c r="G183" s="799"/>
    </row>
    <row r="184" spans="2:7" ht="15" customHeight="1" x14ac:dyDescent="0.25">
      <c r="B184" s="607">
        <v>18</v>
      </c>
      <c r="C184" s="799"/>
      <c r="D184" s="799"/>
      <c r="E184" s="799"/>
      <c r="F184" s="398">
        <f>'2 жастағы балалар Ш'!AN57</f>
        <v>1</v>
      </c>
      <c r="G184" s="799"/>
    </row>
    <row r="185" spans="2:7" ht="15" customHeight="1" x14ac:dyDescent="0.25">
      <c r="B185" s="607"/>
      <c r="C185" s="799"/>
      <c r="D185" s="799"/>
      <c r="E185" s="799"/>
      <c r="F185" s="398">
        <f>'2 жастағы балалар Ш'!AO57</f>
        <v>0</v>
      </c>
      <c r="G185" s="799"/>
    </row>
    <row r="186" spans="2:7" ht="15" customHeight="1" x14ac:dyDescent="0.25">
      <c r="B186" s="607"/>
      <c r="C186" s="799"/>
      <c r="D186" s="799"/>
      <c r="E186" s="799"/>
      <c r="F186" s="398">
        <f>'2 жастағы балалар Ш'!AP57</f>
        <v>0</v>
      </c>
      <c r="G186" s="799"/>
    </row>
    <row r="187" spans="2:7" ht="15" customHeight="1" x14ac:dyDescent="0.25">
      <c r="B187" s="607">
        <v>19</v>
      </c>
      <c r="C187" s="799"/>
      <c r="D187" s="799"/>
      <c r="E187" s="799"/>
      <c r="F187" s="398">
        <f>'2 жастағы балалар Ш'!AQ57</f>
        <v>1</v>
      </c>
      <c r="G187" s="799"/>
    </row>
    <row r="188" spans="2:7" ht="15" customHeight="1" x14ac:dyDescent="0.25">
      <c r="B188" s="607"/>
      <c r="C188" s="799"/>
      <c r="D188" s="799"/>
      <c r="E188" s="799"/>
      <c r="F188" s="398">
        <f>'2 жастағы балалар Ш'!AR57</f>
        <v>0</v>
      </c>
      <c r="G188" s="799"/>
    </row>
    <row r="189" spans="2:7" ht="15" customHeight="1" x14ac:dyDescent="0.25">
      <c r="B189" s="607"/>
      <c r="C189" s="799"/>
      <c r="D189" s="799"/>
      <c r="E189" s="799"/>
      <c r="F189" s="398">
        <f>'2 жастағы балалар Ш'!AS57</f>
        <v>0</v>
      </c>
      <c r="G189" s="799"/>
    </row>
    <row r="190" spans="2:7" ht="15" customHeight="1" x14ac:dyDescent="0.25">
      <c r="B190" s="607">
        <v>20</v>
      </c>
      <c r="C190" s="799"/>
      <c r="D190" s="799"/>
      <c r="E190" s="799"/>
      <c r="F190" s="398">
        <f>'2 жастағы балалар Ш'!AT57</f>
        <v>1</v>
      </c>
      <c r="G190" s="799"/>
    </row>
    <row r="191" spans="2:7" ht="15" customHeight="1" x14ac:dyDescent="0.25">
      <c r="B191" s="607"/>
      <c r="C191" s="799"/>
      <c r="D191" s="799"/>
      <c r="E191" s="799"/>
      <c r="F191" s="398">
        <f>'2 жастағы балалар Ш'!AU57</f>
        <v>0</v>
      </c>
      <c r="G191" s="799"/>
    </row>
    <row r="192" spans="2:7" ht="15" customHeight="1" x14ac:dyDescent="0.25">
      <c r="B192" s="607"/>
      <c r="C192" s="799"/>
      <c r="D192" s="799"/>
      <c r="E192" s="799"/>
      <c r="F192" s="398">
        <f>'2 жастағы балалар Ш'!AV57</f>
        <v>0</v>
      </c>
      <c r="G192" s="799"/>
    </row>
    <row r="193" spans="2:100" ht="15" customHeight="1" x14ac:dyDescent="0.25">
      <c r="B193" s="607">
        <v>21</v>
      </c>
      <c r="C193" s="799"/>
      <c r="D193" s="799"/>
      <c r="E193" s="799"/>
      <c r="F193" s="398">
        <f>'2 жастағы балалар Ш'!AW57</f>
        <v>1</v>
      </c>
      <c r="G193" s="799"/>
    </row>
    <row r="194" spans="2:100" ht="15" customHeight="1" x14ac:dyDescent="0.25">
      <c r="B194" s="607"/>
      <c r="C194" s="799"/>
      <c r="D194" s="799"/>
      <c r="E194" s="799"/>
      <c r="F194" s="398">
        <f>'2 жастағы балалар Ш'!AX57</f>
        <v>0</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Ш'!AY57</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Ш'!AZ57</f>
        <v>1</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Ш'!BA57</f>
        <v>0</v>
      </c>
      <c r="G197" s="799"/>
    </row>
    <row r="198" spans="2:100" ht="15" customHeight="1" x14ac:dyDescent="0.25">
      <c r="B198" s="607"/>
      <c r="C198" s="799"/>
      <c r="D198" s="799"/>
      <c r="E198" s="799"/>
      <c r="F198" s="398">
        <f>'2 жастағы балалар Ш'!BB57</f>
        <v>0</v>
      </c>
      <c r="G198" s="799"/>
    </row>
    <row r="199" spans="2:100" ht="15" customHeight="1" x14ac:dyDescent="0.25">
      <c r="B199" s="607">
        <v>23</v>
      </c>
      <c r="C199" s="799"/>
      <c r="D199" s="799"/>
      <c r="E199" s="799"/>
      <c r="F199" s="398">
        <f>'2 жастағы балалар Ш'!BC57</f>
        <v>1</v>
      </c>
      <c r="G199" s="799"/>
    </row>
    <row r="200" spans="2:100" ht="15" customHeight="1" x14ac:dyDescent="0.25">
      <c r="B200" s="607"/>
      <c r="C200" s="799"/>
      <c r="D200" s="799"/>
      <c r="E200" s="799"/>
      <c r="F200" s="398">
        <f>'2 жастағы балалар Ш'!BD57</f>
        <v>0</v>
      </c>
      <c r="G200" s="799"/>
    </row>
    <row r="201" spans="2:100" ht="15" customHeight="1" x14ac:dyDescent="0.25">
      <c r="B201" s="607"/>
      <c r="C201" s="799"/>
      <c r="D201" s="799"/>
      <c r="E201" s="799"/>
      <c r="F201" s="398">
        <f>'2 жастағы балалар Ш'!BE57</f>
        <v>0</v>
      </c>
      <c r="G201" s="799"/>
    </row>
    <row r="202" spans="2:100" ht="15" customHeight="1" x14ac:dyDescent="0.25">
      <c r="B202" s="607">
        <v>24</v>
      </c>
      <c r="C202" s="799"/>
      <c r="D202" s="799"/>
      <c r="E202" s="799"/>
      <c r="F202" s="398">
        <f>'2 жастағы балалар Ш'!BF57</f>
        <v>1</v>
      </c>
      <c r="G202" s="799"/>
    </row>
    <row r="203" spans="2:100" ht="15" customHeight="1" x14ac:dyDescent="0.25">
      <c r="B203" s="607"/>
      <c r="C203" s="799"/>
      <c r="D203" s="799"/>
      <c r="E203" s="799"/>
      <c r="F203" s="398">
        <f>'2 жастағы балалар Ш'!BG57</f>
        <v>0</v>
      </c>
      <c r="G203" s="799"/>
    </row>
    <row r="204" spans="2:100" ht="15" customHeight="1" x14ac:dyDescent="0.25">
      <c r="B204" s="607"/>
      <c r="C204" s="799"/>
      <c r="D204" s="799"/>
      <c r="E204" s="799"/>
      <c r="F204" s="398">
        <f>'2 жастағы балалар Ш'!BH57</f>
        <v>0</v>
      </c>
      <c r="G204" s="799"/>
    </row>
    <row r="205" spans="2:100" ht="15" customHeight="1" x14ac:dyDescent="0.25">
      <c r="B205" s="607">
        <v>25</v>
      </c>
      <c r="C205" s="799"/>
      <c r="D205" s="799"/>
      <c r="E205" s="799"/>
      <c r="F205" s="398">
        <f>'2 жастағы балалар Ш'!BI57</f>
        <v>1</v>
      </c>
      <c r="G205" s="799"/>
    </row>
    <row r="206" spans="2:100" ht="15" customHeight="1" x14ac:dyDescent="0.25">
      <c r="B206" s="607"/>
      <c r="C206" s="799"/>
      <c r="D206" s="799"/>
      <c r="E206" s="799"/>
      <c r="F206" s="398">
        <f>'2 жастағы балалар Ш'!BJ57</f>
        <v>0</v>
      </c>
      <c r="G206" s="799"/>
    </row>
    <row r="207" spans="2:100" ht="15" customHeight="1" x14ac:dyDescent="0.25">
      <c r="B207" s="607"/>
      <c r="C207" s="800"/>
      <c r="D207" s="800"/>
      <c r="E207" s="800"/>
      <c r="F207" s="398">
        <f>'2 жастағы балалар Ш'!BK57</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42.75"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Ф'!D116</f>
        <v>0</v>
      </c>
      <c r="D212" s="452">
        <f>'2 жастағы балалар К'!D116</f>
        <v>1</v>
      </c>
      <c r="E212" s="452" t="e">
        <f>'2 жастағы балалар Т'!#REF!</f>
        <v>#REF!</v>
      </c>
      <c r="F212" s="452">
        <f>'2 жастағы балалар Ш'!D116</f>
        <v>1</v>
      </c>
      <c r="G212" s="452" t="e">
        <f>'2 жастағы балалар Ә'!#REF!</f>
        <v>#REF!</v>
      </c>
    </row>
    <row r="213" spans="2:7" ht="15" customHeight="1" x14ac:dyDescent="0.25">
      <c r="B213" s="571"/>
      <c r="C213" s="452">
        <f>'2 жастағы балалар Ф'!E116</f>
        <v>1</v>
      </c>
      <c r="D213" s="452">
        <f>'2 жастағы балалар К'!E116</f>
        <v>0</v>
      </c>
      <c r="E213" s="452" t="e">
        <f>'2 жастағы балалар Т'!#REF!</f>
        <v>#REF!</v>
      </c>
      <c r="F213" s="452">
        <f>'2 жастағы балалар Ш'!E116</f>
        <v>0</v>
      </c>
      <c r="G213" s="452" t="e">
        <f>'2 жастағы балалар Ә'!#REF!</f>
        <v>#REF!</v>
      </c>
    </row>
    <row r="214" spans="2:7" ht="15" customHeight="1" x14ac:dyDescent="0.25">
      <c r="B214" s="572"/>
      <c r="C214" s="452">
        <f>'2 жастағы балалар Ф'!F116</f>
        <v>0</v>
      </c>
      <c r="D214" s="452">
        <f>'2 жастағы балалар К'!F116</f>
        <v>0</v>
      </c>
      <c r="E214" s="452" t="e">
        <f>'2 жастағы балалар Т'!#REF!</f>
        <v>#REF!</v>
      </c>
      <c r="F214" s="452">
        <f>'2 жастағы балалар Ш'!F116</f>
        <v>0</v>
      </c>
      <c r="G214" s="452" t="e">
        <f>'2 жастағы балалар Ә'!#REF!</f>
        <v>#REF!</v>
      </c>
    </row>
    <row r="215" spans="2:7" ht="15" customHeight="1" x14ac:dyDescent="0.25">
      <c r="B215" s="570">
        <v>2</v>
      </c>
      <c r="C215" s="452">
        <f>'2 жастағы балалар Ф'!G116</f>
        <v>1</v>
      </c>
      <c r="D215" s="452">
        <f>'2 жастағы балалар К'!G116</f>
        <v>1</v>
      </c>
      <c r="E215" s="452">
        <f>'2 жастағы балалар Т'!D116</f>
        <v>1</v>
      </c>
      <c r="F215" s="452">
        <f>'2 жастағы балалар Ш'!G116</f>
        <v>1</v>
      </c>
      <c r="G215" s="452">
        <f>'2 жастағы балалар Ә'!D116</f>
        <v>1</v>
      </c>
    </row>
    <row r="216" spans="2:7" ht="15" customHeight="1" x14ac:dyDescent="0.25">
      <c r="B216" s="571"/>
      <c r="C216" s="452">
        <f>'2 жастағы балалар Ф'!H116</f>
        <v>0</v>
      </c>
      <c r="D216" s="452">
        <f>'2 жастағы балалар К'!H116</f>
        <v>0</v>
      </c>
      <c r="E216" s="452">
        <f>'2 жастағы балалар Т'!E116</f>
        <v>0</v>
      </c>
      <c r="F216" s="452">
        <f>'2 жастағы балалар Ш'!H116</f>
        <v>0</v>
      </c>
      <c r="G216" s="452">
        <f>'2 жастағы балалар Ә'!E116</f>
        <v>0</v>
      </c>
    </row>
    <row r="217" spans="2:7" ht="15" customHeight="1" x14ac:dyDescent="0.25">
      <c r="B217" s="572"/>
      <c r="C217" s="452">
        <f>'2 жастағы балалар Ф'!I116</f>
        <v>0</v>
      </c>
      <c r="D217" s="452">
        <f>'2 жастағы балалар К'!I116</f>
        <v>0</v>
      </c>
      <c r="E217" s="452">
        <f>'2 жастағы балалар Т'!F116</f>
        <v>0</v>
      </c>
      <c r="F217" s="452">
        <f>'2 жастағы балалар Ш'!I116</f>
        <v>0</v>
      </c>
      <c r="G217" s="452">
        <f>'2 жастағы балалар Ә'!F116</f>
        <v>0</v>
      </c>
    </row>
    <row r="218" spans="2:7" ht="15" customHeight="1" x14ac:dyDescent="0.25">
      <c r="B218" s="570">
        <v>3</v>
      </c>
      <c r="C218" s="452">
        <f>'2 жастағы балалар Ф'!J116</f>
        <v>1</v>
      </c>
      <c r="D218" s="452">
        <f>'2 жастағы балалар К'!J116</f>
        <v>1</v>
      </c>
      <c r="E218" s="452">
        <f>'2 жастағы балалар Т'!G116</f>
        <v>1</v>
      </c>
      <c r="F218" s="452">
        <f>'2 жастағы балалар Ш'!J116</f>
        <v>1</v>
      </c>
      <c r="G218" s="452">
        <f>'2 жастағы балалар Ә'!G116</f>
        <v>1</v>
      </c>
    </row>
    <row r="219" spans="2:7" x14ac:dyDescent="0.25">
      <c r="B219" s="571"/>
      <c r="C219" s="452">
        <f>'2 жастағы балалар Ф'!K116</f>
        <v>0</v>
      </c>
      <c r="D219" s="452">
        <f>'2 жастағы балалар К'!K116</f>
        <v>0</v>
      </c>
      <c r="E219" s="452">
        <f>'2 жастағы балалар Т'!H116</f>
        <v>0</v>
      </c>
      <c r="F219" s="452">
        <f>'2 жастағы балалар Ш'!K116</f>
        <v>0</v>
      </c>
      <c r="G219" s="452">
        <f>'2 жастағы балалар Ә'!H116</f>
        <v>0</v>
      </c>
    </row>
    <row r="220" spans="2:7" x14ac:dyDescent="0.25">
      <c r="B220" s="572"/>
      <c r="C220" s="452">
        <f>'2 жастағы балалар Ф'!L116</f>
        <v>0</v>
      </c>
      <c r="D220" s="452">
        <f>'2 жастағы балалар К'!L116</f>
        <v>0</v>
      </c>
      <c r="E220" s="452">
        <f>'2 жастағы балалар Т'!I116</f>
        <v>0</v>
      </c>
      <c r="F220" s="452">
        <f>'2 жастағы балалар Ш'!L116</f>
        <v>0</v>
      </c>
      <c r="G220" s="452">
        <f>'2 жастағы балалар Ә'!I116</f>
        <v>0</v>
      </c>
    </row>
    <row r="221" spans="2:7" x14ac:dyDescent="0.25">
      <c r="B221" s="570">
        <v>4</v>
      </c>
      <c r="C221" s="452">
        <f>'2 жастағы балалар Ф'!M116</f>
        <v>1</v>
      </c>
      <c r="D221" s="452">
        <f>'2 жастағы балалар К'!M116</f>
        <v>1</v>
      </c>
      <c r="E221" s="452">
        <f>'2 жастағы балалар Т'!J116</f>
        <v>1</v>
      </c>
      <c r="F221" s="452">
        <f>'2 жастағы балалар Ш'!M116</f>
        <v>1</v>
      </c>
      <c r="G221" s="452">
        <f>'2 жастағы балалар Ә'!J116</f>
        <v>1</v>
      </c>
    </row>
    <row r="222" spans="2:7" x14ac:dyDescent="0.25">
      <c r="B222" s="571"/>
      <c r="C222" s="452">
        <f>'2 жастағы балалар Ф'!N116</f>
        <v>0</v>
      </c>
      <c r="D222" s="452">
        <f>'2 жастағы балалар К'!N116</f>
        <v>0</v>
      </c>
      <c r="E222" s="452">
        <f>'2 жастағы балалар Т'!K116</f>
        <v>0</v>
      </c>
      <c r="F222" s="452">
        <f>'2 жастағы балалар Ш'!N116</f>
        <v>0</v>
      </c>
      <c r="G222" s="452">
        <f>'2 жастағы балалар Ә'!K116</f>
        <v>0</v>
      </c>
    </row>
    <row r="223" spans="2:7" x14ac:dyDescent="0.25">
      <c r="B223" s="572"/>
      <c r="C223" s="452">
        <f>'2 жастағы балалар Ф'!O116</f>
        <v>0</v>
      </c>
      <c r="D223" s="452">
        <f>'2 жастағы балалар К'!O116</f>
        <v>0</v>
      </c>
      <c r="E223" s="452">
        <f>'2 жастағы балалар Т'!L116</f>
        <v>0</v>
      </c>
      <c r="F223" s="452">
        <f>'2 жастағы балалар Ш'!O116</f>
        <v>0</v>
      </c>
      <c r="G223" s="452">
        <f>'2 жастағы балалар Ә'!L116</f>
        <v>0</v>
      </c>
    </row>
    <row r="224" spans="2:7" x14ac:dyDescent="0.25">
      <c r="B224" s="570">
        <v>5</v>
      </c>
      <c r="C224" s="452" t="e">
        <f>'2 жастағы балалар Ф'!#REF!</f>
        <v>#REF!</v>
      </c>
      <c r="D224" s="452" t="e">
        <f>'2 жастағы балалар К'!#REF!</f>
        <v>#REF!</v>
      </c>
      <c r="E224" s="452">
        <f>'2 жастағы балалар Т'!M116</f>
        <v>1</v>
      </c>
      <c r="F224" s="452">
        <f>'2 жастағы балалар Ш'!P116</f>
        <v>1</v>
      </c>
      <c r="G224" s="452">
        <f>'2 жастағы балалар Ә'!M116</f>
        <v>1</v>
      </c>
    </row>
    <row r="225" spans="2:7" x14ac:dyDescent="0.25">
      <c r="B225" s="571"/>
      <c r="C225" s="452" t="e">
        <f>'2 жастағы балалар Ф'!#REF!</f>
        <v>#REF!</v>
      </c>
      <c r="D225" s="452" t="e">
        <f>'2 жастағы балалар К'!#REF!</f>
        <v>#REF!</v>
      </c>
      <c r="E225" s="452">
        <f>'2 жастағы балалар Т'!N116</f>
        <v>0</v>
      </c>
      <c r="F225" s="452">
        <f>'2 жастағы балалар Ш'!Q116</f>
        <v>0</v>
      </c>
      <c r="G225" s="452">
        <f>'2 жастағы балалар Ә'!N116</f>
        <v>0</v>
      </c>
    </row>
    <row r="226" spans="2:7" x14ac:dyDescent="0.25">
      <c r="B226" s="572"/>
      <c r="C226" s="452" t="e">
        <f>'2 жастағы балалар Ф'!#REF!</f>
        <v>#REF!</v>
      </c>
      <c r="D226" s="452" t="e">
        <f>'2 жастағы балалар К'!#REF!</f>
        <v>#REF!</v>
      </c>
      <c r="E226" s="452">
        <f>'2 жастағы балалар Т'!O116</f>
        <v>0</v>
      </c>
      <c r="F226" s="452">
        <f>'2 жастағы балалар Ш'!R116</f>
        <v>0</v>
      </c>
      <c r="G226" s="452">
        <f>'2 жастағы балалар Ә'!O116</f>
        <v>0</v>
      </c>
    </row>
    <row r="227" spans="2:7" x14ac:dyDescent="0.25">
      <c r="B227" s="570">
        <v>6</v>
      </c>
      <c r="C227" s="798"/>
      <c r="D227" s="452">
        <f>'2 жастағы балалар К'!P116</f>
        <v>1</v>
      </c>
      <c r="E227" s="798"/>
      <c r="F227" s="452" t="e">
        <f>'2 жастағы балалар Ш'!#REF!</f>
        <v>#REF!</v>
      </c>
      <c r="G227" s="798"/>
    </row>
    <row r="228" spans="2:7" x14ac:dyDescent="0.25">
      <c r="B228" s="571"/>
      <c r="C228" s="799"/>
      <c r="D228" s="452">
        <f>'2 жастағы балалар К'!Q116</f>
        <v>0</v>
      </c>
      <c r="E228" s="799"/>
      <c r="F228" s="452" t="e">
        <f>'2 жастағы балалар Ш'!#REF!</f>
        <v>#REF!</v>
      </c>
      <c r="G228" s="799"/>
    </row>
    <row r="229" spans="2:7" x14ac:dyDescent="0.25">
      <c r="B229" s="572"/>
      <c r="C229" s="799"/>
      <c r="D229" s="452">
        <f>'2 жастағы балалар К'!R116</f>
        <v>0</v>
      </c>
      <c r="E229" s="799"/>
      <c r="F229" s="452" t="e">
        <f>'2 жастағы балалар Ш'!#REF!</f>
        <v>#REF!</v>
      </c>
      <c r="G229" s="799"/>
    </row>
    <row r="230" spans="2:7" x14ac:dyDescent="0.25">
      <c r="B230" s="570">
        <v>7</v>
      </c>
      <c r="C230" s="799"/>
      <c r="D230" s="452">
        <f>'2 жастағы балалар К'!S116</f>
        <v>1</v>
      </c>
      <c r="E230" s="799"/>
      <c r="F230" s="452" t="e">
        <f>'2 жастағы балалар Ш'!#REF!</f>
        <v>#REF!</v>
      </c>
      <c r="G230" s="799"/>
    </row>
    <row r="231" spans="2:7" x14ac:dyDescent="0.25">
      <c r="B231" s="571"/>
      <c r="C231" s="799"/>
      <c r="D231" s="452">
        <f>'2 жастағы балалар К'!T116</f>
        <v>0</v>
      </c>
      <c r="E231" s="799"/>
      <c r="F231" s="452" t="e">
        <f>'2 жастағы балалар Ш'!#REF!</f>
        <v>#REF!</v>
      </c>
      <c r="G231" s="799"/>
    </row>
    <row r="232" spans="2:7" x14ac:dyDescent="0.25">
      <c r="B232" s="572"/>
      <c r="C232" s="799"/>
      <c r="D232" s="452">
        <f>'2 жастағы балалар К'!U116</f>
        <v>0</v>
      </c>
      <c r="E232" s="799"/>
      <c r="F232" s="452" t="e">
        <f>'2 жастағы балалар Ш'!#REF!</f>
        <v>#REF!</v>
      </c>
      <c r="G232" s="799"/>
    </row>
    <row r="233" spans="2:7" x14ac:dyDescent="0.25">
      <c r="B233" s="570">
        <v>8</v>
      </c>
      <c r="C233" s="799"/>
      <c r="D233" s="452">
        <f>'2 жастағы балалар К'!V116</f>
        <v>1</v>
      </c>
      <c r="E233" s="799"/>
      <c r="F233" s="452" t="e">
        <f>'2 жастағы балалар Ш'!#REF!</f>
        <v>#REF!</v>
      </c>
      <c r="G233" s="799"/>
    </row>
    <row r="234" spans="2:7" x14ac:dyDescent="0.25">
      <c r="B234" s="571"/>
      <c r="C234" s="799"/>
      <c r="D234" s="452">
        <f>'2 жастағы балалар К'!W116</f>
        <v>0</v>
      </c>
      <c r="E234" s="799"/>
      <c r="F234" s="452" t="e">
        <f>'2 жастағы балалар Ш'!#REF!</f>
        <v>#REF!</v>
      </c>
      <c r="G234" s="799"/>
    </row>
    <row r="235" spans="2:7" x14ac:dyDescent="0.25">
      <c r="B235" s="572"/>
      <c r="C235" s="799"/>
      <c r="D235" s="452">
        <f>'2 жастағы балалар К'!X116</f>
        <v>0</v>
      </c>
      <c r="E235" s="799"/>
      <c r="F235" s="452" t="e">
        <f>'2 жастағы балалар Ш'!#REF!</f>
        <v>#REF!</v>
      </c>
      <c r="G235" s="799"/>
    </row>
    <row r="236" spans="2:7" x14ac:dyDescent="0.25">
      <c r="B236" s="570">
        <v>9</v>
      </c>
      <c r="C236" s="799"/>
      <c r="D236" s="452">
        <f>'2 жастағы балалар К'!Y116</f>
        <v>1</v>
      </c>
      <c r="E236" s="799"/>
      <c r="F236" s="452" t="e">
        <f>'2 жастағы балалар Ш'!#REF!</f>
        <v>#REF!</v>
      </c>
      <c r="G236" s="799"/>
    </row>
    <row r="237" spans="2:7" x14ac:dyDescent="0.25">
      <c r="B237" s="571"/>
      <c r="C237" s="799"/>
      <c r="D237" s="452">
        <f>'2 жастағы балалар К'!Z116</f>
        <v>0</v>
      </c>
      <c r="E237" s="799"/>
      <c r="F237" s="452" t="e">
        <f>'2 жастағы балалар Ш'!#REF!</f>
        <v>#REF!</v>
      </c>
      <c r="G237" s="799"/>
    </row>
    <row r="238" spans="2:7" x14ac:dyDescent="0.25">
      <c r="B238" s="572"/>
      <c r="C238" s="799"/>
      <c r="D238" s="452">
        <f>'2 жастағы балалар К'!AA116</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Ш'!S116</f>
        <v>1</v>
      </c>
      <c r="G242" s="799"/>
    </row>
    <row r="243" spans="2:7" x14ac:dyDescent="0.25">
      <c r="B243" s="607"/>
      <c r="C243" s="799"/>
      <c r="D243" s="452" t="e">
        <f>'2 жастағы балалар К'!#REF!</f>
        <v>#REF!</v>
      </c>
      <c r="E243" s="799"/>
      <c r="F243" s="398">
        <f>'2 жастағы балалар Ш'!T116</f>
        <v>0</v>
      </c>
      <c r="G243" s="799"/>
    </row>
    <row r="244" spans="2:7" x14ac:dyDescent="0.25">
      <c r="B244" s="607"/>
      <c r="C244" s="799"/>
      <c r="D244" s="452" t="e">
        <f>'2 жастағы балалар К'!#REF!</f>
        <v>#REF!</v>
      </c>
      <c r="E244" s="799"/>
      <c r="F244" s="398">
        <f>'2 жастағы балалар Ш'!U116</f>
        <v>0</v>
      </c>
      <c r="G244" s="799"/>
    </row>
    <row r="245" spans="2:7" x14ac:dyDescent="0.25">
      <c r="B245" s="607">
        <v>12</v>
      </c>
      <c r="C245" s="799"/>
      <c r="D245" s="452" t="e">
        <f>'2 жастағы балалар К'!#REF!</f>
        <v>#REF!</v>
      </c>
      <c r="E245" s="799"/>
      <c r="F245" s="398">
        <f>'2 жастағы балалар Ш'!V116</f>
        <v>1</v>
      </c>
      <c r="G245" s="799"/>
    </row>
    <row r="246" spans="2:7" x14ac:dyDescent="0.25">
      <c r="B246" s="607"/>
      <c r="C246" s="799"/>
      <c r="D246" s="452" t="e">
        <f>'2 жастағы балалар К'!#REF!</f>
        <v>#REF!</v>
      </c>
      <c r="E246" s="799"/>
      <c r="F246" s="398">
        <f>'2 жастағы балалар Ш'!W116</f>
        <v>0</v>
      </c>
      <c r="G246" s="799"/>
    </row>
    <row r="247" spans="2:7" x14ac:dyDescent="0.25">
      <c r="B247" s="607"/>
      <c r="C247" s="799"/>
      <c r="D247" s="452" t="e">
        <f>'2 жастағы балалар К'!#REF!</f>
        <v>#REF!</v>
      </c>
      <c r="E247" s="799"/>
      <c r="F247" s="398">
        <f>'2 жастағы балалар Ш'!X116</f>
        <v>0</v>
      </c>
      <c r="G247" s="799"/>
    </row>
    <row r="248" spans="2:7" x14ac:dyDescent="0.25">
      <c r="B248" s="607">
        <v>13</v>
      </c>
      <c r="C248" s="799"/>
      <c r="D248" s="452" t="e">
        <f>'2 жастағы балалар К'!#REF!</f>
        <v>#REF!</v>
      </c>
      <c r="E248" s="799"/>
      <c r="F248" s="398">
        <f>'2 жастағы балалар Ш'!Y116</f>
        <v>1</v>
      </c>
      <c r="G248" s="799"/>
    </row>
    <row r="249" spans="2:7" x14ac:dyDescent="0.25">
      <c r="B249" s="607"/>
      <c r="C249" s="799"/>
      <c r="D249" s="452" t="e">
        <f>'2 жастағы балалар К'!#REF!</f>
        <v>#REF!</v>
      </c>
      <c r="E249" s="799"/>
      <c r="F249" s="398">
        <f>'2 жастағы балалар Ш'!Z116</f>
        <v>0</v>
      </c>
      <c r="G249" s="799"/>
    </row>
    <row r="250" spans="2:7" x14ac:dyDescent="0.25">
      <c r="B250" s="607"/>
      <c r="C250" s="799"/>
      <c r="D250" s="452" t="e">
        <f>'2 жастағы балалар К'!#REF!</f>
        <v>#REF!</v>
      </c>
      <c r="E250" s="799"/>
      <c r="F250" s="398">
        <f>'2 жастағы балалар Ш'!AA116</f>
        <v>0</v>
      </c>
      <c r="G250" s="799"/>
    </row>
    <row r="251" spans="2:7" x14ac:dyDescent="0.25">
      <c r="B251" s="607">
        <v>14</v>
      </c>
      <c r="C251" s="799"/>
      <c r="D251" s="452" t="e">
        <f>'2 жастағы балалар К'!#REF!</f>
        <v>#REF!</v>
      </c>
      <c r="E251" s="799"/>
      <c r="F251" s="398">
        <f>'2 жастағы балалар Ш'!AB116</f>
        <v>1</v>
      </c>
      <c r="G251" s="799"/>
    </row>
    <row r="252" spans="2:7" x14ac:dyDescent="0.25">
      <c r="B252" s="607"/>
      <c r="C252" s="799"/>
      <c r="D252" s="452" t="e">
        <f>'2 жастағы балалар К'!#REF!</f>
        <v>#REF!</v>
      </c>
      <c r="E252" s="799"/>
      <c r="F252" s="398">
        <f>'2 жастағы балалар Ш'!AC116</f>
        <v>0</v>
      </c>
      <c r="G252" s="799"/>
    </row>
    <row r="253" spans="2:7" x14ac:dyDescent="0.25">
      <c r="B253" s="607"/>
      <c r="C253" s="799"/>
      <c r="D253" s="452" t="e">
        <f>'2 жастағы балалар К'!#REF!</f>
        <v>#REF!</v>
      </c>
      <c r="E253" s="799"/>
      <c r="F253" s="398">
        <f>'2 жастағы балалар Ш'!AD116</f>
        <v>0</v>
      </c>
      <c r="G253" s="799"/>
    </row>
    <row r="254" spans="2:7" x14ac:dyDescent="0.25">
      <c r="B254" s="607">
        <v>15</v>
      </c>
      <c r="C254" s="799"/>
      <c r="D254" s="452" t="e">
        <f>'2 жастағы балалар К'!#REF!</f>
        <v>#REF!</v>
      </c>
      <c r="E254" s="799"/>
      <c r="F254" s="398">
        <f>'2 жастағы балалар Ш'!AE116</f>
        <v>1</v>
      </c>
      <c r="G254" s="799"/>
    </row>
    <row r="255" spans="2:7" x14ac:dyDescent="0.25">
      <c r="B255" s="607"/>
      <c r="C255" s="799"/>
      <c r="D255" s="452" t="e">
        <f>'2 жастағы балалар К'!#REF!</f>
        <v>#REF!</v>
      </c>
      <c r="E255" s="799"/>
      <c r="F255" s="398">
        <f>'2 жастағы балалар Ш'!AF116</f>
        <v>0</v>
      </c>
      <c r="G255" s="799"/>
    </row>
    <row r="256" spans="2:7" x14ac:dyDescent="0.25">
      <c r="B256" s="607"/>
      <c r="C256" s="799"/>
      <c r="D256" s="452" t="e">
        <f>'2 жастағы балалар К'!#REF!</f>
        <v>#REF!</v>
      </c>
      <c r="E256" s="799"/>
      <c r="F256" s="398">
        <f>'2 жастағы балалар Ш'!AG116</f>
        <v>0</v>
      </c>
      <c r="G256" s="799"/>
    </row>
    <row r="257" spans="2:7" x14ac:dyDescent="0.25">
      <c r="B257" s="607">
        <v>16</v>
      </c>
      <c r="C257" s="799"/>
      <c r="D257" s="798"/>
      <c r="E257" s="799"/>
      <c r="F257" s="398">
        <f>'2 жастағы балалар Ш'!AH116</f>
        <v>1</v>
      </c>
      <c r="G257" s="799"/>
    </row>
    <row r="258" spans="2:7" x14ac:dyDescent="0.25">
      <c r="B258" s="607"/>
      <c r="C258" s="799"/>
      <c r="D258" s="799"/>
      <c r="E258" s="799"/>
      <c r="F258" s="398">
        <f>'2 жастағы балалар Ш'!AI116</f>
        <v>0</v>
      </c>
      <c r="G258" s="799"/>
    </row>
    <row r="259" spans="2:7" x14ac:dyDescent="0.25">
      <c r="B259" s="607"/>
      <c r="C259" s="799"/>
      <c r="D259" s="799"/>
      <c r="E259" s="799"/>
      <c r="F259" s="398">
        <f>'2 жастағы балалар Ш'!AJ116</f>
        <v>0</v>
      </c>
      <c r="G259" s="799"/>
    </row>
    <row r="260" spans="2:7" x14ac:dyDescent="0.25">
      <c r="B260" s="607">
        <v>17</v>
      </c>
      <c r="C260" s="799"/>
      <c r="D260" s="799"/>
      <c r="E260" s="799"/>
      <c r="F260" s="398">
        <f>'2 жастағы балалар Ш'!AK116</f>
        <v>1</v>
      </c>
      <c r="G260" s="799"/>
    </row>
    <row r="261" spans="2:7" x14ac:dyDescent="0.25">
      <c r="B261" s="607"/>
      <c r="C261" s="799"/>
      <c r="D261" s="799"/>
      <c r="E261" s="799"/>
      <c r="F261" s="398">
        <f>'2 жастағы балалар Ш'!AL116</f>
        <v>0</v>
      </c>
      <c r="G261" s="799"/>
    </row>
    <row r="262" spans="2:7" x14ac:dyDescent="0.25">
      <c r="B262" s="607"/>
      <c r="C262" s="799"/>
      <c r="D262" s="799"/>
      <c r="E262" s="799"/>
      <c r="F262" s="398">
        <f>'2 жастағы балалар Ш'!AM116</f>
        <v>0</v>
      </c>
      <c r="G262" s="799"/>
    </row>
    <row r="263" spans="2:7" x14ac:dyDescent="0.25">
      <c r="B263" s="607">
        <v>18</v>
      </c>
      <c r="C263" s="799"/>
      <c r="D263" s="799"/>
      <c r="E263" s="799"/>
      <c r="F263" s="398">
        <f>'2 жастағы балалар Ш'!AN116</f>
        <v>1</v>
      </c>
      <c r="G263" s="799"/>
    </row>
    <row r="264" spans="2:7" x14ac:dyDescent="0.25">
      <c r="B264" s="607"/>
      <c r="C264" s="799"/>
      <c r="D264" s="799"/>
      <c r="E264" s="799"/>
      <c r="F264" s="398">
        <f>'2 жастағы балалар Ш'!AO116</f>
        <v>0</v>
      </c>
      <c r="G264" s="799"/>
    </row>
    <row r="265" spans="2:7" x14ac:dyDescent="0.25">
      <c r="B265" s="607"/>
      <c r="C265" s="799"/>
      <c r="D265" s="799"/>
      <c r="E265" s="799"/>
      <c r="F265" s="398">
        <f>'2 жастағы балалар Ш'!AP116</f>
        <v>0</v>
      </c>
      <c r="G265" s="799"/>
    </row>
    <row r="266" spans="2:7" x14ac:dyDescent="0.25">
      <c r="B266" s="607">
        <v>19</v>
      </c>
      <c r="C266" s="799"/>
      <c r="D266" s="799"/>
      <c r="E266" s="799"/>
      <c r="F266" s="398">
        <f>'2 жастағы балалар Ш'!AQ116</f>
        <v>1</v>
      </c>
      <c r="G266" s="799"/>
    </row>
    <row r="267" spans="2:7" x14ac:dyDescent="0.25">
      <c r="B267" s="607"/>
      <c r="C267" s="799"/>
      <c r="D267" s="799"/>
      <c r="E267" s="799"/>
      <c r="F267" s="398">
        <f>'2 жастағы балалар Ш'!AR116</f>
        <v>0</v>
      </c>
      <c r="G267" s="799"/>
    </row>
    <row r="268" spans="2:7" x14ac:dyDescent="0.25">
      <c r="B268" s="607"/>
      <c r="C268" s="799"/>
      <c r="D268" s="799"/>
      <c r="E268" s="799"/>
      <c r="F268" s="398">
        <f>'2 жастағы балалар Ш'!AS116</f>
        <v>0</v>
      </c>
      <c r="G268" s="799"/>
    </row>
    <row r="269" spans="2:7" x14ac:dyDescent="0.25">
      <c r="B269" s="607">
        <v>20</v>
      </c>
      <c r="C269" s="799"/>
      <c r="D269" s="799"/>
      <c r="E269" s="799"/>
      <c r="F269" s="398">
        <f>'2 жастағы балалар Ш'!AT116</f>
        <v>1</v>
      </c>
      <c r="G269" s="799"/>
    </row>
    <row r="270" spans="2:7" x14ac:dyDescent="0.25">
      <c r="B270" s="607"/>
      <c r="C270" s="799"/>
      <c r="D270" s="799"/>
      <c r="E270" s="799"/>
      <c r="F270" s="398">
        <f>'2 жастағы балалар Ш'!AU116</f>
        <v>0</v>
      </c>
      <c r="G270" s="799"/>
    </row>
    <row r="271" spans="2:7" x14ac:dyDescent="0.25">
      <c r="B271" s="607"/>
      <c r="C271" s="799"/>
      <c r="D271" s="799"/>
      <c r="E271" s="799"/>
      <c r="F271" s="398">
        <f>'2 жастағы балалар Ш'!AV116</f>
        <v>0</v>
      </c>
      <c r="G271" s="799"/>
    </row>
    <row r="272" spans="2:7" x14ac:dyDescent="0.25">
      <c r="B272" s="607">
        <v>21</v>
      </c>
      <c r="C272" s="799"/>
      <c r="D272" s="799"/>
      <c r="E272" s="799"/>
      <c r="F272" s="398">
        <f>'2 жастағы балалар Ш'!AW116</f>
        <v>1</v>
      </c>
      <c r="G272" s="799"/>
    </row>
    <row r="273" spans="2:7" x14ac:dyDescent="0.25">
      <c r="B273" s="607"/>
      <c r="C273" s="799"/>
      <c r="D273" s="799"/>
      <c r="E273" s="799"/>
      <c r="F273" s="398">
        <f>'2 жастағы балалар Ш'!AX116</f>
        <v>0</v>
      </c>
      <c r="G273" s="799"/>
    </row>
    <row r="274" spans="2:7" x14ac:dyDescent="0.25">
      <c r="B274" s="607"/>
      <c r="C274" s="799"/>
      <c r="D274" s="799"/>
      <c r="E274" s="799"/>
      <c r="F274" s="398">
        <f>'2 жастағы балалар Ш'!AY116</f>
        <v>0</v>
      </c>
      <c r="G274" s="799"/>
    </row>
    <row r="275" spans="2:7" x14ac:dyDescent="0.25">
      <c r="B275" s="607">
        <v>22</v>
      </c>
      <c r="C275" s="799"/>
      <c r="D275" s="799"/>
      <c r="E275" s="799"/>
      <c r="F275" s="398">
        <f>'2 жастағы балалар Ш'!AZ116</f>
        <v>1</v>
      </c>
      <c r="G275" s="799"/>
    </row>
    <row r="276" spans="2:7" x14ac:dyDescent="0.25">
      <c r="B276" s="607"/>
      <c r="C276" s="799"/>
      <c r="D276" s="799"/>
      <c r="E276" s="799"/>
      <c r="F276" s="398">
        <f>'2 жастағы балалар Ш'!BA116</f>
        <v>0</v>
      </c>
      <c r="G276" s="799"/>
    </row>
    <row r="277" spans="2:7" x14ac:dyDescent="0.25">
      <c r="B277" s="607"/>
      <c r="C277" s="799"/>
      <c r="D277" s="799"/>
      <c r="E277" s="799"/>
      <c r="F277" s="398">
        <f>'2 жастағы балалар Ш'!BB116</f>
        <v>0</v>
      </c>
      <c r="G277" s="799"/>
    </row>
    <row r="278" spans="2:7" x14ac:dyDescent="0.25">
      <c r="B278" s="607">
        <v>23</v>
      </c>
      <c r="C278" s="799"/>
      <c r="D278" s="799"/>
      <c r="E278" s="799"/>
      <c r="F278" s="398">
        <f>'2 жастағы балалар Ш'!BC116</f>
        <v>1</v>
      </c>
      <c r="G278" s="799"/>
    </row>
    <row r="279" spans="2:7" x14ac:dyDescent="0.25">
      <c r="B279" s="607"/>
      <c r="C279" s="799"/>
      <c r="D279" s="799"/>
      <c r="E279" s="799"/>
      <c r="F279" s="398">
        <f>'2 жастағы балалар Ш'!BD116</f>
        <v>0</v>
      </c>
      <c r="G279" s="799"/>
    </row>
    <row r="280" spans="2:7" x14ac:dyDescent="0.25">
      <c r="B280" s="607"/>
      <c r="C280" s="799"/>
      <c r="D280" s="799"/>
      <c r="E280" s="799"/>
      <c r="F280" s="398">
        <f>'2 жастағы балалар Ш'!BE116</f>
        <v>0</v>
      </c>
      <c r="G280" s="799"/>
    </row>
    <row r="281" spans="2:7" x14ac:dyDescent="0.25">
      <c r="B281" s="607">
        <v>24</v>
      </c>
      <c r="C281" s="799"/>
      <c r="D281" s="799"/>
      <c r="E281" s="799"/>
      <c r="F281" s="398">
        <f>'2 жастағы балалар Ш'!BF116</f>
        <v>1</v>
      </c>
      <c r="G281" s="799"/>
    </row>
    <row r="282" spans="2:7" x14ac:dyDescent="0.25">
      <c r="B282" s="607"/>
      <c r="C282" s="799"/>
      <c r="D282" s="799"/>
      <c r="E282" s="799"/>
      <c r="F282" s="398">
        <f>'2 жастағы балалар Ш'!BG116</f>
        <v>0</v>
      </c>
      <c r="G282" s="799"/>
    </row>
    <row r="283" spans="2:7" x14ac:dyDescent="0.25">
      <c r="B283" s="607"/>
      <c r="C283" s="799"/>
      <c r="D283" s="799"/>
      <c r="E283" s="799"/>
      <c r="F283" s="398">
        <f>'2 жастағы балалар Ш'!BH116</f>
        <v>0</v>
      </c>
      <c r="G283" s="799"/>
    </row>
    <row r="284" spans="2:7" x14ac:dyDescent="0.25">
      <c r="B284" s="607">
        <v>25</v>
      </c>
      <c r="C284" s="799"/>
      <c r="D284" s="799"/>
      <c r="E284" s="799"/>
      <c r="F284" s="398">
        <f>'2 жастағы балалар Ш'!BI116</f>
        <v>1</v>
      </c>
      <c r="G284" s="799"/>
    </row>
    <row r="285" spans="2:7" x14ac:dyDescent="0.25">
      <c r="B285" s="607"/>
      <c r="C285" s="799"/>
      <c r="D285" s="799"/>
      <c r="E285" s="799"/>
      <c r="F285" s="398">
        <f>'2 жастағы балалар Ш'!BJ116</f>
        <v>0</v>
      </c>
      <c r="G285" s="799"/>
    </row>
    <row r="286" spans="2:7" x14ac:dyDescent="0.25">
      <c r="B286" s="607"/>
      <c r="C286" s="800"/>
      <c r="D286" s="800"/>
      <c r="E286" s="800"/>
      <c r="F286" s="398">
        <f>'2 жастағы балалар Ш'!BK116</f>
        <v>0</v>
      </c>
      <c r="G286" s="800"/>
    </row>
    <row r="287" spans="2:7" x14ac:dyDescent="0.25">
      <c r="B287" s="389">
        <f>СВОД3!V11</f>
        <v>3</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75"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sheetData>
  <sheetProtection password="CC4B" sheet="1" selectLockedCells="1"/>
  <mergeCells count="104">
    <mergeCell ref="B245:B247"/>
    <mergeCell ref="D257:D286"/>
    <mergeCell ref="B278:B280"/>
    <mergeCell ref="B281:B283"/>
    <mergeCell ref="B284:B286"/>
    <mergeCell ref="M567:AP567"/>
    <mergeCell ref="B257:B259"/>
    <mergeCell ref="B260:B262"/>
    <mergeCell ref="B263:B265"/>
    <mergeCell ref="B266:B268"/>
    <mergeCell ref="B269:B271"/>
    <mergeCell ref="B272:B274"/>
    <mergeCell ref="B242:B244"/>
    <mergeCell ref="B227:B229"/>
    <mergeCell ref="B230:B232"/>
    <mergeCell ref="B233:B235"/>
    <mergeCell ref="B221:B223"/>
    <mergeCell ref="B224:B226"/>
    <mergeCell ref="B202:B204"/>
    <mergeCell ref="B205:B207"/>
    <mergeCell ref="B210:G210"/>
    <mergeCell ref="C227:C286"/>
    <mergeCell ref="E227:E286"/>
    <mergeCell ref="G227:G286"/>
    <mergeCell ref="B248:B250"/>
    <mergeCell ref="B251:B253"/>
    <mergeCell ref="B275:B277"/>
    <mergeCell ref="B254:B256"/>
    <mergeCell ref="E148:E207"/>
    <mergeCell ref="G148:G207"/>
    <mergeCell ref="B151:B153"/>
    <mergeCell ref="B154:B156"/>
    <mergeCell ref="B157:B159"/>
    <mergeCell ref="B160:B162"/>
    <mergeCell ref="B163:B165"/>
    <mergeCell ref="B166:B168"/>
    <mergeCell ref="D93:D128"/>
    <mergeCell ref="B96:B98"/>
    <mergeCell ref="B99:B101"/>
    <mergeCell ref="B136:B138"/>
    <mergeCell ref="B139:B141"/>
    <mergeCell ref="B142:B144"/>
    <mergeCell ref="B145:B147"/>
    <mergeCell ref="B148:B150"/>
    <mergeCell ref="C148:C207"/>
    <mergeCell ref="B172:B174"/>
    <mergeCell ref="B175:B177"/>
    <mergeCell ref="B178:B180"/>
    <mergeCell ref="B181:B183"/>
    <mergeCell ref="B184:B186"/>
    <mergeCell ref="B187:B189"/>
    <mergeCell ref="B190:B192"/>
    <mergeCell ref="B193:B195"/>
    <mergeCell ref="B196:B198"/>
    <mergeCell ref="B199:B201"/>
    <mergeCell ref="B169:B171"/>
    <mergeCell ref="L10:L64"/>
    <mergeCell ref="C14:E14"/>
    <mergeCell ref="B15:B29"/>
    <mergeCell ref="C23:E29"/>
    <mergeCell ref="B30:B34"/>
    <mergeCell ref="B117:B119"/>
    <mergeCell ref="B72:B74"/>
    <mergeCell ref="B75:B77"/>
    <mergeCell ref="B78:B80"/>
    <mergeCell ref="B35:B59"/>
    <mergeCell ref="B60:B64"/>
    <mergeCell ref="B90:B92"/>
    <mergeCell ref="C64:E64"/>
    <mergeCell ref="B69:B71"/>
    <mergeCell ref="C45:E59"/>
    <mergeCell ref="C81:C128"/>
    <mergeCell ref="B105:B107"/>
    <mergeCell ref="B108:B110"/>
    <mergeCell ref="B111:B113"/>
    <mergeCell ref="B114:B116"/>
    <mergeCell ref="B81:B83"/>
    <mergeCell ref="B102:B104"/>
    <mergeCell ref="B120:B122"/>
    <mergeCell ref="B123:B125"/>
    <mergeCell ref="I9:K9"/>
    <mergeCell ref="F9:H9"/>
    <mergeCell ref="D178:D207"/>
    <mergeCell ref="B236:B238"/>
    <mergeCell ref="B239:B241"/>
    <mergeCell ref="B4:C4"/>
    <mergeCell ref="B5:C5"/>
    <mergeCell ref="B6:C6"/>
    <mergeCell ref="B7:C7"/>
    <mergeCell ref="C9:E9"/>
    <mergeCell ref="B218:B220"/>
    <mergeCell ref="B10:B14"/>
    <mergeCell ref="B67:G67"/>
    <mergeCell ref="C34:E34"/>
    <mergeCell ref="B215:B217"/>
    <mergeCell ref="B212:B214"/>
    <mergeCell ref="B126:B128"/>
    <mergeCell ref="B131:G131"/>
    <mergeCell ref="B133:B135"/>
    <mergeCell ref="E81:E128"/>
    <mergeCell ref="G81:G128"/>
    <mergeCell ref="B84:B86"/>
    <mergeCell ref="B87:B89"/>
    <mergeCell ref="B93:B95"/>
  </mergeCells>
  <conditionalFormatting sqref="BW184">
    <cfRule type="iconSet" priority="72">
      <iconSet iconSet="3Symbols2">
        <cfvo type="percent" val="0"/>
        <cfvo type="percent" val="33"/>
        <cfvo type="percent" val="67"/>
      </iconSet>
    </cfRule>
  </conditionalFormatting>
  <conditionalFormatting sqref="BW188">
    <cfRule type="iconSet" priority="71">
      <iconSet iconSet="3Symbols2">
        <cfvo type="percent" val="0"/>
        <cfvo type="percent" val="33"/>
        <cfvo type="percent" val="67"/>
      </iconSet>
    </cfRule>
  </conditionalFormatting>
  <conditionalFormatting sqref="BW192">
    <cfRule type="iconSet" priority="70">
      <iconSet iconSet="3Symbols2">
        <cfvo type="percent" val="0"/>
        <cfvo type="percent" val="33"/>
        <cfvo type="percent" val="67"/>
      </iconSet>
    </cfRule>
  </conditionalFormatting>
  <conditionalFormatting sqref="BW196">
    <cfRule type="iconSet" priority="69">
      <iconSet iconSet="3Symbols2">
        <cfvo type="percent" val="0"/>
        <cfvo type="percent" val="33"/>
        <cfvo type="percent" val="67"/>
      </iconSet>
    </cfRule>
  </conditionalFormatting>
  <conditionalFormatting sqref="BW200">
    <cfRule type="iconSet" priority="68">
      <iconSet iconSet="3Symbols2">
        <cfvo type="percent" val="0"/>
        <cfvo type="percent" val="33"/>
        <cfvo type="percent" val="67"/>
      </iconSet>
    </cfRule>
  </conditionalFormatting>
  <conditionalFormatting sqref="BW204">
    <cfRule type="iconSet" priority="67">
      <iconSet iconSet="3Symbols2">
        <cfvo type="percent" val="0"/>
        <cfvo type="percent" val="33"/>
        <cfvo type="percent" val="67"/>
      </iconSet>
    </cfRule>
  </conditionalFormatting>
  <conditionalFormatting sqref="BW208">
    <cfRule type="iconSet" priority="66">
      <iconSet iconSet="3Symbols2">
        <cfvo type="percent" val="0"/>
        <cfvo type="percent" val="33"/>
        <cfvo type="percent" val="67"/>
      </iconSet>
    </cfRule>
  </conditionalFormatting>
  <conditionalFormatting sqref="BW212">
    <cfRule type="iconSet" priority="65">
      <iconSet iconSet="3Symbols2">
        <cfvo type="percent" val="0"/>
        <cfvo type="percent" val="33"/>
        <cfvo type="percent" val="67"/>
      </iconSet>
    </cfRule>
  </conditionalFormatting>
  <conditionalFormatting sqref="BY184">
    <cfRule type="iconSet" priority="64">
      <iconSet iconSet="3Symbols2">
        <cfvo type="percent" val="0"/>
        <cfvo type="percent" val="33"/>
        <cfvo type="percent" val="67"/>
      </iconSet>
    </cfRule>
  </conditionalFormatting>
  <conditionalFormatting sqref="BY188">
    <cfRule type="iconSet" priority="63">
      <iconSet iconSet="3Symbols2">
        <cfvo type="percent" val="0"/>
        <cfvo type="percent" val="33"/>
        <cfvo type="percent" val="67"/>
      </iconSet>
    </cfRule>
  </conditionalFormatting>
  <conditionalFormatting sqref="BY192">
    <cfRule type="iconSet" priority="7">
      <iconSet iconSet="3Symbols2">
        <cfvo type="percent" val="0"/>
        <cfvo type="percent" val="33"/>
        <cfvo type="percent" val="67"/>
      </iconSet>
    </cfRule>
  </conditionalFormatting>
  <conditionalFormatting sqref="BY196">
    <cfRule type="iconSet" priority="62">
      <iconSet iconSet="3Symbols2">
        <cfvo type="percent" val="0"/>
        <cfvo type="percent" val="33"/>
        <cfvo type="percent" val="67"/>
      </iconSet>
    </cfRule>
  </conditionalFormatting>
  <conditionalFormatting sqref="BY200">
    <cfRule type="iconSet" priority="61">
      <iconSet iconSet="3Symbols2">
        <cfvo type="percent" val="0"/>
        <cfvo type="percent" val="33"/>
        <cfvo type="percent" val="67"/>
      </iconSet>
    </cfRule>
  </conditionalFormatting>
  <conditionalFormatting sqref="BY204">
    <cfRule type="iconSet" priority="60">
      <iconSet iconSet="3Symbols2">
        <cfvo type="percent" val="0"/>
        <cfvo type="percent" val="33"/>
        <cfvo type="percent" val="67"/>
      </iconSet>
    </cfRule>
  </conditionalFormatting>
  <conditionalFormatting sqref="BY208">
    <cfRule type="iconSet" priority="59">
      <iconSet iconSet="3Symbols2">
        <cfvo type="percent" val="0"/>
        <cfvo type="percent" val="33"/>
        <cfvo type="percent" val="67"/>
      </iconSet>
    </cfRule>
  </conditionalFormatting>
  <conditionalFormatting sqref="BY212">
    <cfRule type="iconSet" priority="58">
      <iconSet iconSet="3Symbols2">
        <cfvo type="percent" val="0"/>
        <cfvo type="percent" val="33"/>
        <cfvo type="percent" val="67"/>
      </iconSet>
    </cfRule>
  </conditionalFormatting>
  <conditionalFormatting sqref="CA184">
    <cfRule type="iconSet" priority="57">
      <iconSet iconSet="3Symbols2">
        <cfvo type="percent" val="0"/>
        <cfvo type="percent" val="33"/>
        <cfvo type="percent" val="67"/>
      </iconSet>
    </cfRule>
  </conditionalFormatting>
  <conditionalFormatting sqref="CA188">
    <cfRule type="iconSet" priority="56">
      <iconSet iconSet="3Symbols2">
        <cfvo type="percent" val="0"/>
        <cfvo type="percent" val="33"/>
        <cfvo type="percent" val="67"/>
      </iconSet>
    </cfRule>
  </conditionalFormatting>
  <conditionalFormatting sqref="CA192">
    <cfRule type="iconSet" priority="6">
      <iconSet iconSet="3Symbols2">
        <cfvo type="percent" val="0"/>
        <cfvo type="percent" val="33"/>
        <cfvo type="percent" val="67"/>
      </iconSet>
    </cfRule>
  </conditionalFormatting>
  <conditionalFormatting sqref="CA196">
    <cfRule type="iconSet" priority="55">
      <iconSet iconSet="3Symbols2">
        <cfvo type="percent" val="0"/>
        <cfvo type="percent" val="33"/>
        <cfvo type="percent" val="67"/>
      </iconSet>
    </cfRule>
  </conditionalFormatting>
  <conditionalFormatting sqref="CA200">
    <cfRule type="iconSet" priority="54">
      <iconSet iconSet="3Symbols2">
        <cfvo type="percent" val="0"/>
        <cfvo type="percent" val="33"/>
        <cfvo type="percent" val="67"/>
      </iconSet>
    </cfRule>
  </conditionalFormatting>
  <conditionalFormatting sqref="CA204">
    <cfRule type="iconSet" priority="53">
      <iconSet iconSet="3Symbols2">
        <cfvo type="percent" val="0"/>
        <cfvo type="percent" val="33"/>
        <cfvo type="percent" val="67"/>
      </iconSet>
    </cfRule>
  </conditionalFormatting>
  <conditionalFormatting sqref="CA208">
    <cfRule type="iconSet" priority="52">
      <iconSet iconSet="3Symbols2">
        <cfvo type="percent" val="0"/>
        <cfvo type="percent" val="33"/>
        <cfvo type="percent" val="67"/>
      </iconSet>
    </cfRule>
  </conditionalFormatting>
  <conditionalFormatting sqref="CA212">
    <cfRule type="iconSet" priority="51">
      <iconSet iconSet="3Symbols2">
        <cfvo type="percent" val="0"/>
        <cfvo type="percent" val="33"/>
        <cfvo type="percent" val="67"/>
      </iconSet>
    </cfRule>
  </conditionalFormatting>
  <conditionalFormatting sqref="CC184">
    <cfRule type="iconSet" priority="50">
      <iconSet iconSet="3Symbols2">
        <cfvo type="percent" val="0"/>
        <cfvo type="percent" val="33"/>
        <cfvo type="percent" val="67"/>
      </iconSet>
    </cfRule>
  </conditionalFormatting>
  <conditionalFormatting sqref="CC188">
    <cfRule type="iconSet" priority="49">
      <iconSet iconSet="3Symbols2">
        <cfvo type="percent" val="0"/>
        <cfvo type="percent" val="33"/>
        <cfvo type="percent" val="67"/>
      </iconSet>
    </cfRule>
  </conditionalFormatting>
  <conditionalFormatting sqref="CC192">
    <cfRule type="iconSet" priority="48">
      <iconSet iconSet="3Symbols2">
        <cfvo type="percent" val="0"/>
        <cfvo type="percent" val="33"/>
        <cfvo type="percent" val="67"/>
      </iconSet>
    </cfRule>
  </conditionalFormatting>
  <conditionalFormatting sqref="CC196">
    <cfRule type="iconSet" priority="47">
      <iconSet iconSet="3Symbols2">
        <cfvo type="percent" val="0"/>
        <cfvo type="percent" val="33"/>
        <cfvo type="percent" val="67"/>
      </iconSet>
    </cfRule>
  </conditionalFormatting>
  <conditionalFormatting sqref="CC200">
    <cfRule type="iconSet" priority="46">
      <iconSet iconSet="3Symbols2">
        <cfvo type="percent" val="0"/>
        <cfvo type="percent" val="33"/>
        <cfvo type="percent" val="67"/>
      </iconSet>
    </cfRule>
  </conditionalFormatting>
  <conditionalFormatting sqref="CC204">
    <cfRule type="iconSet" priority="45">
      <iconSet iconSet="3Symbols2">
        <cfvo type="percent" val="0"/>
        <cfvo type="percent" val="33"/>
        <cfvo type="percent" val="67"/>
      </iconSet>
    </cfRule>
  </conditionalFormatting>
  <conditionalFormatting sqref="CC208">
    <cfRule type="iconSet" priority="44">
      <iconSet iconSet="3Symbols2">
        <cfvo type="percent" val="0"/>
        <cfvo type="percent" val="33"/>
        <cfvo type="percent" val="67"/>
      </iconSet>
    </cfRule>
  </conditionalFormatting>
  <conditionalFormatting sqref="CC212">
    <cfRule type="iconSet" priority="43">
      <iconSet iconSet="3Symbols2">
        <cfvo type="percent" val="0"/>
        <cfvo type="percent" val="33"/>
        <cfvo type="percent" val="67"/>
      </iconSet>
    </cfRule>
  </conditionalFormatting>
  <conditionalFormatting sqref="CE184">
    <cfRule type="iconSet" priority="42">
      <iconSet iconSet="3Symbols2">
        <cfvo type="percent" val="0"/>
        <cfvo type="percent" val="33"/>
        <cfvo type="percent" val="67"/>
      </iconSet>
    </cfRule>
  </conditionalFormatting>
  <conditionalFormatting sqref="CE185">
    <cfRule type="iconSet" priority="11">
      <iconSet iconSet="3Symbols2">
        <cfvo type="percent" val="0"/>
        <cfvo type="percent" val="33"/>
        <cfvo type="percent" val="67"/>
      </iconSet>
    </cfRule>
  </conditionalFormatting>
  <conditionalFormatting sqref="CE186">
    <cfRule type="iconSet" priority="10">
      <iconSet iconSet="3Symbols2">
        <cfvo type="percent" val="0"/>
        <cfvo type="percent" val="33"/>
        <cfvo type="percent" val="67"/>
      </iconSet>
    </cfRule>
  </conditionalFormatting>
  <conditionalFormatting sqref="CE188">
    <cfRule type="iconSet" priority="41">
      <iconSet iconSet="3Symbols2">
        <cfvo type="percent" val="0"/>
        <cfvo type="percent" val="33"/>
        <cfvo type="percent" val="67"/>
      </iconSet>
    </cfRule>
  </conditionalFormatting>
  <conditionalFormatting sqref="CE192">
    <cfRule type="iconSet" priority="5">
      <iconSet iconSet="3Symbols2">
        <cfvo type="percent" val="0"/>
        <cfvo type="percent" val="33"/>
        <cfvo type="percent" val="67"/>
      </iconSet>
    </cfRule>
  </conditionalFormatting>
  <conditionalFormatting sqref="CE196">
    <cfRule type="iconSet" priority="40">
      <iconSet iconSet="3Symbols2">
        <cfvo type="percent" val="0"/>
        <cfvo type="percent" val="33"/>
        <cfvo type="percent" val="67"/>
      </iconSet>
    </cfRule>
  </conditionalFormatting>
  <conditionalFormatting sqref="CE200">
    <cfRule type="iconSet" priority="39">
      <iconSet iconSet="3Symbols2">
        <cfvo type="percent" val="0"/>
        <cfvo type="percent" val="33"/>
        <cfvo type="percent" val="67"/>
      </iconSet>
    </cfRule>
  </conditionalFormatting>
  <conditionalFormatting sqref="CE204">
    <cfRule type="iconSet" priority="38">
      <iconSet iconSet="3Symbols2">
        <cfvo type="percent" val="0"/>
        <cfvo type="percent" val="33"/>
        <cfvo type="percent" val="67"/>
      </iconSet>
    </cfRule>
  </conditionalFormatting>
  <conditionalFormatting sqref="CE208">
    <cfRule type="iconSet" priority="37">
      <iconSet iconSet="3Symbols2">
        <cfvo type="percent" val="0"/>
        <cfvo type="percent" val="33"/>
        <cfvo type="percent" val="67"/>
      </iconSet>
    </cfRule>
  </conditionalFormatting>
  <conditionalFormatting sqref="CE212">
    <cfRule type="iconSet" priority="36">
      <iconSet iconSet="3Symbols2">
        <cfvo type="percent" val="0"/>
        <cfvo type="percent" val="33"/>
        <cfvo type="percent" val="67"/>
      </iconSet>
    </cfRule>
  </conditionalFormatting>
  <conditionalFormatting sqref="CG184">
    <cfRule type="iconSet" priority="35">
      <iconSet iconSet="3Symbols2">
        <cfvo type="percent" val="0"/>
        <cfvo type="percent" val="33"/>
        <cfvo type="percent" val="67"/>
      </iconSet>
    </cfRule>
  </conditionalFormatting>
  <conditionalFormatting sqref="CG185">
    <cfRule type="iconSet" priority="9">
      <iconSet iconSet="3Symbols2">
        <cfvo type="percent" val="0"/>
        <cfvo type="percent" val="33"/>
        <cfvo type="percent" val="67"/>
      </iconSet>
    </cfRule>
  </conditionalFormatting>
  <conditionalFormatting sqref="CG186">
    <cfRule type="iconSet" priority="8">
      <iconSet iconSet="3Symbols2">
        <cfvo type="percent" val="0"/>
        <cfvo type="percent" val="33"/>
        <cfvo type="percent" val="67"/>
      </iconSet>
    </cfRule>
  </conditionalFormatting>
  <conditionalFormatting sqref="CG188">
    <cfRule type="iconSet" priority="34">
      <iconSet iconSet="3Symbols2">
        <cfvo type="percent" val="0"/>
        <cfvo type="percent" val="33"/>
        <cfvo type="percent" val="67"/>
      </iconSet>
    </cfRule>
  </conditionalFormatting>
  <conditionalFormatting sqref="CG196">
    <cfRule type="iconSet" priority="33">
      <iconSet iconSet="3Symbols2">
        <cfvo type="percent" val="0"/>
        <cfvo type="percent" val="33"/>
        <cfvo type="percent" val="67"/>
      </iconSet>
    </cfRule>
  </conditionalFormatting>
  <conditionalFormatting sqref="CG200">
    <cfRule type="iconSet" priority="32">
      <iconSet iconSet="3Symbols2">
        <cfvo type="percent" val="0"/>
        <cfvo type="percent" val="33"/>
        <cfvo type="percent" val="67"/>
      </iconSet>
    </cfRule>
  </conditionalFormatting>
  <conditionalFormatting sqref="CG204">
    <cfRule type="iconSet" priority="31">
      <iconSet iconSet="3Symbols2">
        <cfvo type="percent" val="0"/>
        <cfvo type="percent" val="33"/>
        <cfvo type="percent" val="67"/>
      </iconSet>
    </cfRule>
  </conditionalFormatting>
  <conditionalFormatting sqref="CG208">
    <cfRule type="iconSet" priority="30">
      <iconSet iconSet="3Symbols2">
        <cfvo type="percent" val="0"/>
        <cfvo type="percent" val="33"/>
        <cfvo type="percent" val="67"/>
      </iconSet>
    </cfRule>
  </conditionalFormatting>
  <conditionalFormatting sqref="CG212">
    <cfRule type="iconSet" priority="29">
      <iconSet iconSet="3Symbols2">
        <cfvo type="percent" val="0"/>
        <cfvo type="percent" val="33"/>
        <cfvo type="percent" val="67"/>
      </iconSet>
    </cfRule>
  </conditionalFormatting>
  <conditionalFormatting sqref="CI184">
    <cfRule type="iconSet" priority="28">
      <iconSet iconSet="3Symbols2">
        <cfvo type="percent" val="0"/>
        <cfvo type="percent" val="33"/>
        <cfvo type="percent" val="67"/>
      </iconSet>
    </cfRule>
  </conditionalFormatting>
  <conditionalFormatting sqref="CI188">
    <cfRule type="iconSet" priority="27">
      <iconSet iconSet="3Symbols2">
        <cfvo type="percent" val="0"/>
        <cfvo type="percent" val="33"/>
        <cfvo type="percent" val="67"/>
      </iconSet>
    </cfRule>
  </conditionalFormatting>
  <conditionalFormatting sqref="CI196">
    <cfRule type="iconSet" priority="23">
      <iconSet iconSet="3Symbols2">
        <cfvo type="percent" val="0"/>
        <cfvo type="percent" val="33"/>
        <cfvo type="percent" val="67"/>
      </iconSet>
    </cfRule>
  </conditionalFormatting>
  <conditionalFormatting sqref="CI200">
    <cfRule type="iconSet" priority="21">
      <iconSet iconSet="3Symbols2">
        <cfvo type="percent" val="0"/>
        <cfvo type="percent" val="33"/>
        <cfvo type="percent" val="67"/>
      </iconSet>
    </cfRule>
  </conditionalFormatting>
  <conditionalFormatting sqref="CI204">
    <cfRule type="iconSet" priority="18">
      <iconSet iconSet="3Symbols2">
        <cfvo type="percent" val="0"/>
        <cfvo type="percent" val="33"/>
        <cfvo type="percent" val="67"/>
      </iconSet>
    </cfRule>
  </conditionalFormatting>
  <conditionalFormatting sqref="CI208">
    <cfRule type="iconSet" priority="15">
      <iconSet iconSet="3Symbols2">
        <cfvo type="percent" val="0"/>
        <cfvo type="percent" val="33"/>
        <cfvo type="percent" val="67"/>
      </iconSet>
    </cfRule>
  </conditionalFormatting>
  <conditionalFormatting sqref="CI212">
    <cfRule type="iconSet" priority="12">
      <iconSet iconSet="3Symbols2">
        <cfvo type="percent" val="0"/>
        <cfvo type="percent" val="33"/>
        <cfvo type="percent" val="67"/>
      </iconSet>
    </cfRule>
  </conditionalFormatting>
  <conditionalFormatting sqref="CK184">
    <cfRule type="iconSet" priority="26">
      <iconSet iconSet="3Symbols2">
        <cfvo type="percent" val="0"/>
        <cfvo type="percent" val="33"/>
        <cfvo type="percent" val="67"/>
      </iconSet>
    </cfRule>
  </conditionalFormatting>
  <conditionalFormatting sqref="CK188">
    <cfRule type="iconSet" priority="25">
      <iconSet iconSet="3Symbols2">
        <cfvo type="percent" val="0"/>
        <cfvo type="percent" val="33"/>
        <cfvo type="percent" val="67"/>
      </iconSet>
    </cfRule>
  </conditionalFormatting>
  <conditionalFormatting sqref="CK196">
    <cfRule type="iconSet" priority="22">
      <iconSet iconSet="3Symbols2">
        <cfvo type="percent" val="0"/>
        <cfvo type="percent" val="33"/>
        <cfvo type="percent" val="67"/>
      </iconSet>
    </cfRule>
  </conditionalFormatting>
  <conditionalFormatting sqref="CK200">
    <cfRule type="iconSet" priority="20">
      <iconSet iconSet="3Symbols2">
        <cfvo type="percent" val="0"/>
        <cfvo type="percent" val="33"/>
        <cfvo type="percent" val="67"/>
      </iconSet>
    </cfRule>
  </conditionalFormatting>
  <conditionalFormatting sqref="CK204">
    <cfRule type="iconSet" priority="17">
      <iconSet iconSet="3Symbols2">
        <cfvo type="percent" val="0"/>
        <cfvo type="percent" val="33"/>
        <cfvo type="percent" val="67"/>
      </iconSet>
    </cfRule>
  </conditionalFormatting>
  <conditionalFormatting sqref="CK208">
    <cfRule type="iconSet" priority="14">
      <iconSet iconSet="3Symbols2">
        <cfvo type="percent" val="0"/>
        <cfvo type="percent" val="33"/>
        <cfvo type="percent" val="67"/>
      </iconSet>
    </cfRule>
  </conditionalFormatting>
  <conditionalFormatting sqref="CM184">
    <cfRule type="iconSet" priority="24">
      <iconSet iconSet="3Symbols2">
        <cfvo type="percent" val="0"/>
        <cfvo type="percent" val="33"/>
        <cfvo type="percent" val="67"/>
      </iconSet>
    </cfRule>
  </conditionalFormatting>
  <conditionalFormatting sqref="CM200">
    <cfRule type="iconSet" priority="19">
      <iconSet iconSet="3Symbols2">
        <cfvo type="percent" val="0"/>
        <cfvo type="percent" val="33"/>
        <cfvo type="percent" val="67"/>
      </iconSet>
    </cfRule>
  </conditionalFormatting>
  <conditionalFormatting sqref="CM204">
    <cfRule type="iconSet" priority="16">
      <iconSet iconSet="3Symbols2">
        <cfvo type="percent" val="0"/>
        <cfvo type="percent" val="33"/>
        <cfvo type="percent" val="67"/>
      </iconSet>
    </cfRule>
  </conditionalFormatting>
  <conditionalFormatting sqref="CM208">
    <cfRule type="iconSet" priority="13">
      <iconSet iconSet="3Symbols2">
        <cfvo type="percent" val="0"/>
        <cfvo type="percent" val="33"/>
        <cfvo type="percent" val="67"/>
      </iconSet>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603"/>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38.25" customHeight="1" x14ac:dyDescent="0.3">
      <c r="B4" s="801" t="s">
        <v>928</v>
      </c>
      <c r="C4" s="801"/>
      <c r="D4" s="26" t="str">
        <f>'2 жастағы балалар Ф'!C12</f>
        <v>Жаналыкова Айжамал</v>
      </c>
      <c r="E4" s="29"/>
      <c r="F4" s="29"/>
      <c r="G4" s="24"/>
      <c r="H4" s="24"/>
    </row>
    <row r="5" spans="2:12" ht="18.75" x14ac:dyDescent="0.3">
      <c r="B5" s="802" t="s">
        <v>905</v>
      </c>
      <c r="C5" s="802"/>
      <c r="D5" s="27">
        <f>'2 жастағы балалар Ф'!A12</f>
        <v>44765</v>
      </c>
      <c r="E5" s="27"/>
      <c r="F5" s="27"/>
      <c r="G5" s="24"/>
      <c r="H5" s="24"/>
    </row>
    <row r="6" spans="2:12" ht="84.7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str">
        <f>IF(C69="","",VLOOKUP(C69,$M$509:$N$511,2,TRUE))</f>
        <v>Заттардың арасымен жүру қабілетін бекіту</v>
      </c>
      <c r="D10" s="453" t="e">
        <f>IF(C70="","",VLOOKUP(C70,$O$509:$P$511,2,TRUE))</f>
        <v>#N/A</v>
      </c>
      <c r="E10" s="453" t="e">
        <f>IF(C71="","",VLOOKUP(C71,$Q$509:$R$511,2,TRUE))</f>
        <v>#N/A</v>
      </c>
      <c r="F10" s="453" t="str">
        <f>IF(C133="","",VLOOKUP(C133,$M$556:$N$558,2,TRUE))</f>
        <v>әртүрлі бағытта және берілген бағытта шеңбер бойымен қолдарын әртүрлі қалыпта ұстап жүру, қарқынның өзгеруімен шағын топпен және бүкіл топпен  жүру, сигнал бойынша тоқтаумен жүру, жүру кезінде тепе-теңдікті сақтаңу қабілетін бекіту</v>
      </c>
      <c r="G10" s="453" t="e">
        <f>IF(C134="","",VLOOKUP(C134,$O$556:$P$558,2,TRUE))</f>
        <v>#N/A</v>
      </c>
      <c r="H10" s="453" t="e">
        <f>IF(C135="","",VLOOKUP(C135,$Q$556:$R$558,2,TRUE))</f>
        <v>#N/A</v>
      </c>
      <c r="I10" s="450" t="str">
        <f>IF(C212="","",VLOOKUP(C212,$M$556:$N$558,2,TRUE))</f>
        <v>әртүрлі бағытта және берілген бағытта шеңбер бойымен қолдарын әртүрлі қалыпта ұстап жүру, қарқынның өзгеруімен шағын топпен және бүкіл топпен  жүру, сигнал бойынша тоқтаумен жүру, жүру кезінде тепе-теңдікті сақтаңу қабілетін бекіту</v>
      </c>
      <c r="J10" s="450" t="e">
        <f>IF(C213="","",VLOOKUP(C213,$O$556:$P$558,2,TRUE))</f>
        <v>#N/A</v>
      </c>
      <c r="K10" s="450" t="e">
        <f>IF(C214="","",VLOOKUP(C214,$Q$556:$R$558,2,TRUE))</f>
        <v>#N/A</v>
      </c>
      <c r="L10" s="819" t="str">
        <f>IF(B287="","",VLOOKUP(B287,$M$600:$N$602,2,TRUE))</f>
        <v xml:space="preserve">Жеке гигиенаның негізгі дағдыларын біледі; үстел басына өз бетімен отырады, үлкендердің көмегімен белгілі бір ретпен шешініп, киінеді.
Ересек адамның көмегімен ойын әрекеттерін орындайды.
Қатайту процедуралары кезінде оң эмоцияларды көрсетеді және қауіпті жағдайларда сақ болады.
Ойыншықтардың, киімдердің, аяқ киімдердің, ыдыс-аяқтардың, жиһаздардың, жемістердің, үй жануарлары мен олардың төлдерінің, көлік құралдарының және жеке гигиеналық заттардың атауларын білдіретін сөздерді атайды, қазақ халқының құндылықтарына қызығушылық танытады.
Зат есімнің көпше түрін айтады.
Ересектердің сөзін түсінеді, қарапайым сұрақтарға жауап береді, өз пікірін білдіреді.
Ересектердің сөзін түсінеді және қарапайым сұрақтарға жауап береді, қарапайым сөз тіркестерін қолдана отырып, өз ойын білдіреді. Көрнекі сүйемелдеусіз таныс шығармаларды тыңдайды; кітаптардағы иллюстрацияларды қарастырады, иллюстрациялардың мазмұны бойынша сұрақтарға жауап береді; эмоционалды түрде жауап береді
ауызша халық шығармашылығы шығармалары бойынша.
Ауызша нұсқаулар мен үлгі бойынша тапсырмаларды орындайды; заттардың негізгі түсін, пішінін, өлшемін, құрылымын ажыратады.
Дөңгеленген, ұзартылған пішіндерге ұқсайтын заттарды бейнелейді; түстерді таниды және оларды дұрыс атайды.
Модельдеудің ең қарапайым әдістерін қолданады (үлкен бөліктерден бөліктерді бөліп, оларды бір бүтінге біріктіру, пластилинді өз бетімен илеңіз).
Фланелографқа геометриялық пішіндерді, машиналарды, үйлерді, шарларды, гүлдерді орналастырады.
Үлгі бойынша ең қарапайым құрылымды жобалайды.
Әнді тыңдап, мағынасын түсінеді; әннің жеке буындары мен сөздерін қатар орындайды; қарапайым би қимылдарын орындайды.
Есіміне жауап береді, өзін айнадан және фотосуреттерден таниды; ата-анасы мен үлкендерін, жақын ортасын таниды, олардың есімдерін атайды;
өзі тұратын үй мен пәтерді біледі;
объектілерді және олармен әрекетті біледі,
оларды сурет бойынша тану; құрбыларымен ойнайды
; ересектердің еңбек әрекеттерін бақылайды; ересектердің іс-әрекетіне қызығушылық танытады; қарапайым тұрмыстық әрекеттерді орындайтын ересектерге еліктейді; жақындарына жанашырлық, қамқорлық көрсетеді; сыртқы
түріне назар аударады;
және сыртқы  белгілері бойынша арқылы ажыратады ; жануарлардың денесінің бөліктерін ерекшелейді, дәмі, сыртқы белгілері бойынша
көгөністер мен
жемістерді ажыратады
және атайды жануарлар денесінің бөліктерін ерекшелейді, олардың
мінез-
құлқына, сыртқы
түріне назар аударады;
үй құстарын таниды және атайды; табиғаттағы маусымдық өзгерістерді атайды;
және табиғи материалдардың қасиеттері туралы түсініктері бар; өсімдіктер мен жануарларға ұқыптылықпен қарайды: оларды жақсы көреді, сипайды; бірге ойнайды, басқа балалармен бірге бір-біріне көмектесіп, табысқа бірге қуанады; ненің
«дұрыс» немесе
«дұрыс емес»,
«жақсы» немесе
«жаман» екенін түсінеді;
және бастапқыда 
суретте
көлік, көше, жол; көлік
құралдарыны ң кейбір түрлерін біледі.Серуенде және сумен, құммен ойнау кезіндегі қауіпсіздік ережелерін біледі
;жолдарда қауіпсіз жүріс-тұрыстың негізгі ережелерін біледі
</v>
      </c>
    </row>
    <row r="11" spans="2:12" ht="90" customHeight="1" x14ac:dyDescent="0.25">
      <c r="B11" s="804"/>
      <c r="C11" s="453" t="e">
        <f>IF(C72="","",VLOOKUP(C72,$S$509:$T$511,2,TRUE))</f>
        <v>#N/A</v>
      </c>
      <c r="D11" s="453" t="str">
        <f>IF(C73="","",VLOOKUP(C73,$U$509:$V$511,2,TRUE))</f>
        <v>Жұмсақ  модульге немесе гимнастикалық скамейкаға көтерілуге және одан түсу дағдысын қалыптастыру</v>
      </c>
      <c r="E11" s="453" t="e">
        <f>IF(C74="","",VLOOKUP(C74,$W$509:$X$511,2,TRUE))</f>
        <v>#N/A</v>
      </c>
      <c r="F11" s="453" t="str">
        <f>IF(C136="","",VLOOKUP(C136,$S$556:$T$558,2,TRUE))</f>
        <v>Шектеулі жазықтықта, әртүрлі заттардың астында қозғалу қабілетін бекіту</v>
      </c>
      <c r="G11" s="453" t="e">
        <f>IF(C137="","",VLOOKUP(C137,$U$556:$V$558,2,TRUE))</f>
        <v>#N/A</v>
      </c>
      <c r="H11" s="453" t="e">
        <f>IF(C138="","",VLOOKUP(C138,$W$556:$X$558,2,TRUE))</f>
        <v>#N/A</v>
      </c>
      <c r="I11" s="450" t="str">
        <f>IF(C215="","",VLOOKUP(C215,$S$556:$T$558,2,TRUE))</f>
        <v>Шектеулі жазықтықта, әртүрлі заттардың астында қозғалу қабілетін бекіту</v>
      </c>
      <c r="J11" s="450" t="e">
        <f>IF(C216="","",VLOOKUP(C216,$U$556:$V$558,2,TRUE))</f>
        <v>#N/A</v>
      </c>
      <c r="K11" s="450" t="e">
        <f>IF(C217="","",VLOOKUP(C217,$W$556:$X$558,2,TRUE))</f>
        <v>#N/A</v>
      </c>
      <c r="L11" s="820"/>
    </row>
    <row r="12" spans="2:12" ht="90" customHeight="1" x14ac:dyDescent="0.25">
      <c r="B12" s="804"/>
      <c r="C12" s="453" t="str">
        <f>IF(C75="","",VLOOKUP(C75,$Y$509:$Z$511,2,TRUE))</f>
        <v xml:space="preserve">Ересектердің
көрсетуімен жалпы дамытушы жаттығуларды орындау қабілетін бекіту
</v>
      </c>
      <c r="D12" s="453" t="e">
        <f>IF(C76="","",VLOOKUP(C76,$AA$509:$AB$511,2,TRUE))</f>
        <v>#N/A</v>
      </c>
      <c r="E12" s="453" t="e">
        <f>IF(C77="","",VLOOKUP(C77,$AC$509:$AD$511,2,TRUE))</f>
        <v>#N/A</v>
      </c>
      <c r="F12" s="453" t="str">
        <f>IF(C139="","",VLOOKUP(C139,$Y$556:$Z$558,2,TRUE))</f>
        <v>Бетті, қолды өз бетімен жуу қабілетін бекіту</v>
      </c>
      <c r="G12" s="453" t="e">
        <f>IF(C140="","",VLOOKUP(C140,$AA$556:$AB$558,2,TRUE))</f>
        <v>#N/A</v>
      </c>
      <c r="H12" s="453" t="e">
        <f>IF(C141="","",VLOOKUP(C141,$AC$556:$AD$558,2,TRUE))</f>
        <v>#N/A</v>
      </c>
      <c r="I12" s="450" t="str">
        <f>IF(C218="","",VLOOKUP(C218,$Y$556:$Z$558,2,TRUE))</f>
        <v>Бетті, қолды өз бетімен жуу қабілетін бекіту</v>
      </c>
      <c r="J12" s="450" t="e">
        <f>IF(C219="","",VLOOKUP(C219,$AA$556:$AB$558,2,TRUE))</f>
        <v>#N/A</v>
      </c>
      <c r="K12" s="450" t="e">
        <f>IF(C220="","",VLOOKUP(C220,$AC$556:$AD$558,2,TRUE))</f>
        <v>#N/A</v>
      </c>
      <c r="L12" s="820"/>
    </row>
    <row r="13" spans="2:12" ht="90" customHeight="1" x14ac:dyDescent="0.25">
      <c r="B13" s="804"/>
      <c r="C13" s="453" t="e">
        <f>IF(C78="","",VLOOKUP(C78,$AE$509:$AF$511,2,TRUE))</f>
        <v>#N/A</v>
      </c>
      <c r="D13" s="453" t="str">
        <f>IF(C79="","",VLOOKUP(C79,$AG$509:$AH$511,2,TRUE))</f>
        <v>ересектердің көмегімен өзіне-өзі қызмет көрсетудің қарапайым дағдыларын қалыптастыру</v>
      </c>
      <c r="E13" s="453" t="e">
        <f>IF(C80="","",VLOOKUP(C80,$AI$509:$AJ$511,2,TRUE))</f>
        <v>#N/A</v>
      </c>
      <c r="F13" s="453" t="str">
        <f>IF(C142="","",VLOOKUP(C142,$AE$556:$AF$558,2,TRUE))</f>
        <v>белгілі бір ретпен киіну және шешіну қабілетін бекіту</v>
      </c>
      <c r="G13" s="453" t="e">
        <f>IF(C143="","",VLOOKUP(C143,$AG$556:$AH$558,2,TRUE))</f>
        <v>#N/A</v>
      </c>
      <c r="H13" s="453" t="e">
        <f>IF(C144="","",VLOOKUP(C144,$AI$556:$AJ$558,2,TRUE))</f>
        <v>#N/A</v>
      </c>
      <c r="I13" s="450" t="str">
        <f>IF(C221="","",VLOOKUP(C221,$AE$556:$AF$558,2,TRUE))</f>
        <v>белгілі бір ретпен киіну және шешіну қабілетін бекіту</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str">
        <f>IF(D70="","",VLOOKUP(D70,$O$513:$P$515,2,TRUE))</f>
        <v>Заттардың атын,түсін,мөлшерін,көлемін,орнын білу және атау дағдысын қалыптастыру</v>
      </c>
      <c r="E15" s="453" t="e">
        <f>IF(D71="","",VLOOKUP(D71,$Q$513:$R$515,2,TRUE))</f>
        <v>#N/A</v>
      </c>
      <c r="F15" s="453" t="str">
        <f>IF(D133="","",VLOOKUP(D133,$M$560:$N$562,2,TRUE))</f>
        <v>ересектердің сөзін тыңдау және түсіну қабілетін бекіту</v>
      </c>
      <c r="G15" s="453" t="e">
        <f>IF(D134="","",VLOOKUP(D134,$O$560:$P$562,2,TRUE))</f>
        <v>#N/A</v>
      </c>
      <c r="H15" s="453" t="e">
        <f>IF(D135="","",VLOOKUP(D135,$Q$560:$R$562,2,TRUE))</f>
        <v>#N/A</v>
      </c>
      <c r="I15" s="450" t="str">
        <f>IF(D212="","",VLOOKUP(D212,$M$560:$N$562,2,TRUE))</f>
        <v>ересектердің сөзін тыңдау және түсіну қабілетін бекіту</v>
      </c>
      <c r="J15" s="450" t="e">
        <f>IF(D213="","",VLOOKUP(D213,$O$560:$P$562,2,TRUE))</f>
        <v>#N/A</v>
      </c>
      <c r="K15" s="450" t="e">
        <f>IF(D214="","",VLOOKUP(D214,$Q$560:$R$562,2,TRUE))</f>
        <v>#N/A</v>
      </c>
      <c r="L15" s="820"/>
    </row>
    <row r="16" spans="2:12" ht="90" customHeight="1" x14ac:dyDescent="0.25">
      <c r="B16" s="796"/>
      <c r="C16" s="453" t="str">
        <f>IF(D72="","",VLOOKUP(D72,$S$513:$T$515,2,TRUE))</f>
        <v>Сөзбен немесе қысқасөз тіркестерімен өз өтінішін білдіру қабілеттерін бекіту</v>
      </c>
      <c r="D16" s="453" t="e">
        <f>IF(D73="","",VLOOKUP(D73,$U$513:$V$515,2,TRUE))</f>
        <v>#N/A</v>
      </c>
      <c r="E16" s="453" t="e">
        <f>IF(D74="","",VLOOKUP(D74,$W$513:$X$515,2,TRUE))</f>
        <v>#N/A</v>
      </c>
      <c r="F16" s="453" t="str">
        <f>IF(D136="","",VLOOKUP(D136,$S$560:$T$562,2,TRUE))</f>
        <v xml:space="preserve">жеке дауысты және дауыссыз дыбыстарды, еліктеу сөздерін айту қабілетін бекіту
</v>
      </c>
      <c r="G16" s="453" t="e">
        <f>IF(D137="","",VLOOKUP(D137,$U$560:$V$562,2,TRUE))</f>
        <v>#N/A</v>
      </c>
      <c r="H16" s="453" t="e">
        <f>IF(D138="","",VLOOKUP(D138,$W$560:$X$562,2,TRUE))</f>
        <v>#N/A</v>
      </c>
      <c r="I16" s="450" t="str">
        <f>IF(D215="","",VLOOKUP(D215,$S$560:$T$562,2,TRUE))</f>
        <v xml:space="preserve">жеке дауысты және дауыссыз дыбыстарды, еліктеу сөздерін айту қабілетін бекіту
</v>
      </c>
      <c r="J16" s="450" t="e">
        <f>IF(D216="","",VLOOKUP(D216,$U$560:$V$562,2,TRUE))</f>
        <v>#N/A</v>
      </c>
      <c r="K16" s="450" t="e">
        <f>IF(D217="","",VLOOKUP(D217,$W$560:$X$562,2,TRUE))</f>
        <v>#N/A</v>
      </c>
      <c r="L16" s="820"/>
    </row>
    <row r="17" spans="2:12" ht="90" customHeight="1" x14ac:dyDescent="0.25">
      <c r="B17" s="796"/>
      <c r="C17" s="453" t="str">
        <f>IF(D75="","",VLOOKUP(D75,$Y$513:$Z$515,2,TRUE))</f>
        <v>Ойыншықтармен күрделі емес бейнелі ойындарды ойнау қабілеттерін бекіту</v>
      </c>
      <c r="D17" s="453" t="e">
        <f>IF(D76="","",VLOOKUP(D76,$AA$513:$AB$515,2,TRUE))</f>
        <v>#N/A</v>
      </c>
      <c r="E17" s="453" t="e">
        <f>IF(D77="","",VLOOKUP(D77,$AC$513:$AD$515,2,TRUE))</f>
        <v>#N/A</v>
      </c>
      <c r="F17" s="453" t="str">
        <f>IF(D139="","",VLOOKUP(D139,$Y$560:$Z$562,2,TRUE))</f>
        <v>қарапайым сөз тіркестерін (2-4 сөз) қайталап айту қабілетін бекіту</v>
      </c>
      <c r="G17" s="453" t="e">
        <f>IF(D140="","",VLOOKUP(D140,$AA$560:$AB$562,2,TRUE))</f>
        <v>#N/A</v>
      </c>
      <c r="H17" s="453" t="e">
        <f>IF(D141="","",VLOOKUP(D141,$AC$560:$AD$560,2,TRUE))</f>
        <v>#N/A</v>
      </c>
      <c r="I17" s="450" t="str">
        <f>IF(D218="","",VLOOKUP(D218,$Y$560:$Z$562,2,TRUE))</f>
        <v>қарапайым сөз тіркестерін (2-4 сөз) қайталап айту қабілетін бекіту</v>
      </c>
      <c r="J17" s="450" t="e">
        <f>IF(D219="","",VLOOKUP(D219,$AA$560:$AB$562,2,TRUE))</f>
        <v>#N/A</v>
      </c>
      <c r="K17" s="450" t="e">
        <f>IF(D220="","",VLOOKUP(D220,$AC$560:$AD$560,2,TRUE))</f>
        <v>#N/A</v>
      </c>
      <c r="L17" s="820"/>
    </row>
    <row r="18" spans="2:12" ht="90" customHeight="1" x14ac:dyDescent="0.25">
      <c r="B18" s="796"/>
      <c r="C18" s="453" t="str">
        <f>IF(D78="","",VLOOKUP(D78,$AE$513:$AF$515,2,TRUE))</f>
        <v>екі,үш сөзден тұратын сөйлемді айту қабілеттерін бекіту</v>
      </c>
      <c r="D18" s="453" t="e">
        <f>IF(D79="","",VLOOKUP(D79,$AG$513:$AH$515,2,TRUE))</f>
        <v>#N/A</v>
      </c>
      <c r="E18" s="453" t="e">
        <f>IF(D80="","",VLOOKUP(D80,$AI$513:$AJ$515,2,TRUE))</f>
        <v>#N/A</v>
      </c>
      <c r="F18" s="453" t="str">
        <f>IF(D142="","",VLOOKUP(D142,$AE$560:$AF$562,2,TRUE))</f>
        <v>шағын әңгімелерді көрнекі сүйемелдеусіз тыңдап, қарапайым сұрақтарға жауап беру қабілетін бекіту</v>
      </c>
      <c r="G18" s="453" t="e">
        <f>IF(D143="","",VLOOKUP(D143,$AG$560:$AH$562,2,TRUE))</f>
        <v>#N/A</v>
      </c>
      <c r="H18" s="453" t="e">
        <f>IF(D144="","",VLOOKUP(D144,$AI$560:$AJ$562,2,TRUE))</f>
        <v>#N/A</v>
      </c>
      <c r="I18" s="450" t="str">
        <f>IF(D221="","",VLOOKUP(D221,$AE$560:$AF$562,2,TRUE))</f>
        <v>шағын әңгімелерді көрнекі сүйемелдеусіз тыңдап, қарапайым сұрақтарға жауап беру қабілетін бекіту</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str">
        <f>IF(D85="","",VLOOKUP(D85,$O$517:$P$519,2,TRUE))</f>
        <v>Көрнекіліксіз таныс шығармаларды тыңдау дағдысын қалыптастыру</v>
      </c>
      <c r="E20" s="453" t="e">
        <f>IF(D86="","",VLOOKUP(D86,$Q$517:$R$519,2,TRUE))</f>
        <v>#N/A</v>
      </c>
      <c r="F20" s="450" t="str">
        <f>IF(D148="","",VLOOKUP(D148,$M$564:$N$566,2,TRUE))</f>
        <v xml:space="preserve">оқылған шығармадағы жекелеген сөздерді қосылып қайталап айту қабілетін бекіту
</v>
      </c>
      <c r="G20" s="450" t="e">
        <f>IF(D149="","",VLOOKUP(D149,$O$564:$P$566,2,TRUE))</f>
        <v>#N/A</v>
      </c>
      <c r="H20" s="450" t="e">
        <f>IF(D150="","",VLOOKUP(D150,$Q$564:$R$566,2,TRUE))</f>
        <v>#N/A</v>
      </c>
      <c r="I20" s="450" t="str">
        <f>IF(D227="","",VLOOKUP(D227,$M$564:$N$566,2,TRUE))</f>
        <v xml:space="preserve">оқылған шығармадағы жекелеген сөздерді қосылып қайталап айту қабілетін бекіту
</v>
      </c>
      <c r="J20" s="450" t="e">
        <f>IF(D228="","",VLOOKUP(D228,$O$564:$P$566,2,TRUE))</f>
        <v>#N/A</v>
      </c>
      <c r="K20" s="450" t="e">
        <f>IF(D229="","",VLOOKUP(D229,$Q$564:$R$566,2,TRUE))</f>
        <v>#N/A</v>
      </c>
      <c r="L20" s="820"/>
    </row>
    <row r="21" spans="2:12" ht="90" customHeight="1" x14ac:dyDescent="0.25">
      <c r="B21" s="796"/>
      <c r="C21" s="453" t="str">
        <f>IF(D87="","",VLOOKUP(D87,$S$517:$T$519,2,TRUE))</f>
        <v xml:space="preserve">Кітаптардағы суреттерді өз бетінше қарау, ондағы таныс кейіпкерлерді
көрсету қабілеттерін бекіту
</v>
      </c>
      <c r="D21" s="453" t="e">
        <f>IF(D88="","",VLOOKUP(D88,$U$517:$V$519,2,TRUE))</f>
        <v>#N/A</v>
      </c>
      <c r="E21" s="453" t="e">
        <f>IF(D89="","",VLOOKUP(D89,$W$517:$X$519,2,TRUE))</f>
        <v>#N/A</v>
      </c>
      <c r="F21" s="450" t="str">
        <f>IF(D151="","",VLOOKUP(D151,$S$564:$T$566,2,TRUE))</f>
        <v>таныс шығармаларды көрнекіліксіз тыңдайдау қабілетін бекіту</v>
      </c>
      <c r="G21" s="450" t="e">
        <f>IF(D152="","",VLOOKUP(D152,$U$564:$V$566,2,TRUE))</f>
        <v>#N/A</v>
      </c>
      <c r="H21" s="450" t="e">
        <f>IF(D153="","",VLOOKUP(D153,$W$564:$X$566,2,TRUE))</f>
        <v>#N/A</v>
      </c>
      <c r="I21" s="450" t="str">
        <f>IF(D230="","",VLOOKUP(D230,$S$564:$T$566,2,TRUE))</f>
        <v>таныс шығармаларды көрнекіліксіз тыңдайдау қабілетін бекіту</v>
      </c>
      <c r="J21" s="450" t="e">
        <f>IF(D231="","",VLOOKUP(D231,$U$564:$V$566,2,TRUE))</f>
        <v>#N/A</v>
      </c>
      <c r="K21" s="450" t="e">
        <f>IF(D232="","",VLOOKUP(D232,$W$564:$X$566,2,TRUE))</f>
        <v>#N/A</v>
      </c>
      <c r="L21" s="820"/>
    </row>
    <row r="22" spans="2:12" ht="90" customHeight="1" x14ac:dyDescent="0.25">
      <c r="B22" s="796"/>
      <c r="C22" s="453" t="e">
        <f>IF(D90="","",VLOOKUP(D90,$Y$517:$Z$519,2,TRUE))</f>
        <v>#N/A</v>
      </c>
      <c r="D22" s="453" t="str">
        <f>IF(D91="","",VLOOKUP(D91,$AA$517:$AB$519,2,TRUE))</f>
        <v xml:space="preserve">Оқылған таныс шығармалардағы,
өлеңдердегі сөздермен сөз тіркестерін
қайталап айту дағдысын қалыптастыру
</v>
      </c>
      <c r="E22" s="453" t="e">
        <f>IF(D92="","",VLOOKUP(D92,$AC$517:$AD$519,2,TRUE))</f>
        <v>#N/A</v>
      </c>
      <c r="F22" s="450" t="str">
        <f>IF(D154="","",VLOOKUP(D154,$Y$564:$Z$566,2,TRUE))</f>
        <v xml:space="preserve">кітаптардағы иллюстрацияларды қарайды, суреттердің мазмұны бойынша қойылған сұрақтарға жауап беру қабілетін бекіту
</v>
      </c>
      <c r="G22" s="450" t="e">
        <f>IF(D155="","",VLOOKUP(D155,$AA$564:$AB$566,2,TRUE))</f>
        <v>#N/A</v>
      </c>
      <c r="H22" s="450" t="e">
        <f>IF(D156="","",VLOOKUP(D156,$AC$564:$AD$566,2,TRUE))</f>
        <v>#N/A</v>
      </c>
      <c r="I22" s="450" t="str">
        <f>IF(D233="","",VLOOKUP(D233,$Y$564:$Z$566,2,TRUE))</f>
        <v xml:space="preserve">кітаптардағы иллюстрацияларды қарайды, суреттердің мазмұны бойынша қойылған сұрақтарға жауап беру қабілетін бекіту
</v>
      </c>
      <c r="J22" s="450" t="e">
        <f>IF(D234="","",VLOOKUP(D234,$AA$564:$AB$566,2,TRUE))</f>
        <v>#N/A</v>
      </c>
      <c r="K22" s="450" t="e">
        <f>IF(D235="","",VLOOKUP(D235,$AC$564:$AD$566,2,TRUE))</f>
        <v>#N/A</v>
      </c>
      <c r="L22" s="820"/>
    </row>
    <row r="23" spans="2:12" ht="90" customHeight="1" x14ac:dyDescent="0.25">
      <c r="B23" s="796"/>
      <c r="C23" s="786"/>
      <c r="D23" s="787"/>
      <c r="E23" s="788"/>
      <c r="F23" s="450" t="str">
        <f>IF(D157="","",VLOOKUP(D157,$AE$564:$AF$566,2,TRUE))</f>
        <v>педагогтің көмегімен шағын тақпақтарды қайталап айту қабілетін бекіту</v>
      </c>
      <c r="G23" s="450" t="e">
        <f>IF(D158="","",VLOOKUP(D158,$AG$564:$AH$566,2,TRUE))</f>
        <v>#N/A</v>
      </c>
      <c r="H23" s="450" t="e">
        <f>IF(D159="","",VLOOKUP(D159,$AI$564:$AJ$566,2,TRUE))</f>
        <v>#N/A</v>
      </c>
      <c r="I23" s="450" t="str">
        <f>IF(D236="","",VLOOKUP(D236,$AE$564:$AF$566,2,TRUE))</f>
        <v>педагогтің көмегімен шағын тақпақтарды қайталап айту қабілетін бекіту</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str">
        <f>IF(E73="","",VLOOKUP(E73,$U$521:$V$523,2,TRUE))</f>
        <v>Күрделі заттармен әрекеттерді орындау дағдысын қалыптастыру</v>
      </c>
      <c r="E31" s="453" t="e">
        <f>IF(E74="","",VLOOKUP(E74,$W$521:$X$523,2,TRUE))</f>
        <v>#N/A</v>
      </c>
      <c r="F31" s="453" t="str">
        <f>IF(E136="","",VLOOKUP(E136,$S$572:$T$574,2,TRUE))</f>
        <v>үлгі мен ауызша нұсқауға сүйеніп, тапсырмаларды орындау қабілетін бекіту</v>
      </c>
      <c r="G31" s="453" t="e">
        <f>IF(E137="","",VLOOKUP(E137,$U$572:$V$574,2,TRUE))</f>
        <v>#N/A</v>
      </c>
      <c r="H31" s="453" t="e">
        <f>IF(E138="","",VLOOKUP(E138,$W$572:$X$574,2,TRUE))</f>
        <v>#N/A</v>
      </c>
      <c r="I31" s="453" t="str">
        <f>IF(E215="","",VLOOKUP(E215,$S$572:$T$574,2,TRUE))</f>
        <v>үлгі мен ауызша нұсқауға сүйеніп, тапсырмаларды орындау қабілетін бекіту</v>
      </c>
      <c r="J31" s="453" t="e">
        <f>IF(E216="","",VLOOKUP(E216,$U$572:$V$574,2,TRUE))</f>
        <v>#N/A</v>
      </c>
      <c r="K31" s="453" t="e">
        <f>IF(E217="","",VLOOKUP(E217,$W$572:$X$574,2,TRUE))</f>
        <v>#N/A</v>
      </c>
      <c r="L31" s="820"/>
    </row>
    <row r="32" spans="2:12" ht="90" customHeight="1" x14ac:dyDescent="0.25">
      <c r="B32" s="804"/>
      <c r="C32" s="453" t="e">
        <f>IF(E75="","",VLOOKUP(E75,$Y$521:$Z$523,2,TRUE))</f>
        <v>#N/A</v>
      </c>
      <c r="D32" s="453" t="str">
        <f>IF(E76="","",VLOOKUP(E76,$AA$521:$AB$523,2,TRUE))</f>
        <v>Бір текті заттарды ортақ белгісі(өлшемі,пішіні)бойынша топтастыра білу дағдысын қалыптастыру</v>
      </c>
      <c r="E32" s="453" t="e">
        <f>IF(E77="","",VLOOKUP(E77,$AC$521:$AD$523,2,TRUE))</f>
        <v>#N/A</v>
      </c>
      <c r="F32" s="453" t="str">
        <f>IF(E139="","",VLOOKUP(E139,$Y$572:$Z$574,2,TRUE))</f>
        <v>көлемі, пішіні, түсі бойынша ұқсас біртекті заттарды топтастыру қабілетін бекіту</v>
      </c>
      <c r="G32" s="453" t="e">
        <f>IF(E140="","",VLOOKUP(E140,$AA$572:$AB$574,2,TRUE))</f>
        <v>#N/A</v>
      </c>
      <c r="H32" s="453" t="e">
        <f>IF(E141="","",VLOOKUP(E141,$AC$572:$AD$574,2,TRUE))</f>
        <v>#N/A</v>
      </c>
      <c r="I32" s="453" t="str">
        <f>IF(E218="","",VLOOKUP(E218,$Y$572:$Z$574,2,TRUE))</f>
        <v>көлемі, пішіні, түсі бойынша ұқсас біртекті заттарды топтастыру қабілетін бекіту</v>
      </c>
      <c r="J32" s="453" t="e">
        <f>IF(E219="","",VLOOKUP(E219,$AA$572:$AB$574,2,TRUE))</f>
        <v>#N/A</v>
      </c>
      <c r="K32" s="453" t="e">
        <f>IF(E220="","",VLOOKUP(E220,$AC$572:$AD$574,2,TRUE))</f>
        <v>#N/A</v>
      </c>
      <c r="L32" s="820"/>
    </row>
    <row r="33" spans="2:12" ht="90" customHeight="1" x14ac:dyDescent="0.25">
      <c r="B33" s="804"/>
      <c r="C33" s="453" t="str">
        <f>IF(E78="","",VLOOKUP(E78,$AE$521:$AF$523,2,TRUE))</f>
        <v>Негізгі төрт түсті(қызыл,көк,сары,жасыл)ажырату қабілеттерін бекіту</v>
      </c>
      <c r="D33" s="453" t="e">
        <f>IF(E79="","",VLOOKUP(E79,$AG$521:$AH$523,2,TRUE))</f>
        <v>#N/A</v>
      </c>
      <c r="E33" s="453" t="e">
        <f>IF(E80="","",VLOOKUP(E80,$AI$521:$AJ$523,2,TRUE))</f>
        <v>#N/A</v>
      </c>
      <c r="F33" s="453" t="str">
        <f>IF(E142="","",VLOOKUP(E142,$AE$572:$AF$574,2,TRUE))</f>
        <v>түрлі көлемдегі геометриялық фигураларды негізгі қасиеттері бойынша салыстыру қабілетін бекіту</v>
      </c>
      <c r="G33" s="453" t="e">
        <f>IF(E143="","",VLOOKUP(E143,$AG$572:$AH$574,2,TRUE))</f>
        <v>#N/A</v>
      </c>
      <c r="H33" s="453" t="e">
        <f>IF(E144="","",VLOOKUP(E144,$AI$572:$AJ$574,2,TRUE))</f>
        <v>#N/A</v>
      </c>
      <c r="I33" s="453" t="str">
        <f>IF(E221="","",VLOOKUP(E221,$AE$572:$AF$574,2,TRUE))</f>
        <v>түрлі көлемдегі геометриялық фигураларды негізгі қасиеттері бойынша салыстыру қабілетін бекіту</v>
      </c>
      <c r="J33" s="453" t="e">
        <f>IF(E222="","",VLOOKUP(E222,$AG$572:$AH$574,2,TRUE))</f>
        <v>#N/A</v>
      </c>
      <c r="K33" s="453" t="e">
        <f>IF(E223="","",VLOOKUP(E223,$AI$572:$AJ$574,2,TRUE))</f>
        <v>#N/A</v>
      </c>
      <c r="L33" s="820"/>
    </row>
    <row r="34" spans="2:12" ht="90" customHeight="1" x14ac:dyDescent="0.25">
      <c r="B34" s="804"/>
      <c r="C34" s="822"/>
      <c r="D34" s="823"/>
      <c r="E34" s="823"/>
      <c r="F34" s="453" t="str">
        <f>IF(E145="","",VLOOKUP(E145,$AK$572:$AL$574,2,TRUE))</f>
        <v>түсі, көлемі, пішіні бойынша заттарды өз бетінше зерттейді және салыстыру қабілетін бекіту</v>
      </c>
      <c r="G34" s="453" t="e">
        <f>IF(E146="","",VLOOKUP(E146,$AM$572:$AN$574,2,TRUE))</f>
        <v>#N/A</v>
      </c>
      <c r="H34" s="453" t="e">
        <f>IF(E147="","",VLOOKUP(E147,$AO$572:$AP$574,2,TRUE))</f>
        <v>#N/A</v>
      </c>
      <c r="I34" s="453" t="str">
        <f>IF(E224="","",VLOOKUP(E224,$AK$572:$AL$574,2,TRUE))</f>
        <v>түсі, көлемі, пішіні бойынша заттарды өз бетінше зерттейді және салыстыру қабілетін бекіту</v>
      </c>
      <c r="J34" s="453" t="e">
        <f>IF(E225="","",VLOOKUP(E225,$AM$572:$AN$574,2,TRUE))</f>
        <v>#N/A</v>
      </c>
      <c r="K34" s="453" t="e">
        <f>IF(E226="","",VLOOKUP(E226,$AO$572:$AP$574,2,TRUE))</f>
        <v>#N/A</v>
      </c>
      <c r="L34" s="820"/>
    </row>
    <row r="35" spans="2:12" ht="90" customHeight="1" x14ac:dyDescent="0.25">
      <c r="B35" s="804" t="s">
        <v>904</v>
      </c>
      <c r="C35" s="453" t="str">
        <f>IF(F69="","",VLOOKUP(F69,$M$525:$N$527,2,TRUE))</f>
        <v>жалпақ,дөңгелек пішіндерді мүсіндеу қабілеттерін бекіту</v>
      </c>
      <c r="D35" s="453" t="e">
        <f>IF(F70="","",VLOOKUP(F70,$O$525:$P$527,2,TRUE))</f>
        <v>#N/A</v>
      </c>
      <c r="E35" s="453" t="e">
        <f>IF(F71="","",VLOOKUP(F71,$Q$525:$R$527,2,TRUE))</f>
        <v>#N/A</v>
      </c>
      <c r="F35" s="451" t="str">
        <f>IF(F133="","",VLOOKUP(F133,$M$576:$N$578,2,TRUE))</f>
        <v>қаламды дұрыс ұстайды, тік және тұйықталған дөңгелек сызықтарды қағаз бетінде жеңіл жүргізу қабілетін бекіту</v>
      </c>
      <c r="G35" s="450" t="e">
        <f>IF(F134="","",VLOOKUP(F134,$O$576:$P$578,2,TRUE))</f>
        <v>#N/A</v>
      </c>
      <c r="H35" s="450" t="e">
        <f>IF(F135="","",VLOOKUP(F135,$Q$576:$R$578,2,TRUE))</f>
        <v>#N/A</v>
      </c>
      <c r="I35" s="451" t="str">
        <f>IF(F212="","",VLOOKUP(F212,$M$576:$N$578,2,TRUE))</f>
        <v>қаламды дұрыс ұстайды, тік және тұйықталған дөңгелек сызықтарды қағаз бетінде жеңіл жүргізу қабілетін бекіту</v>
      </c>
      <c r="J35" s="451" t="e">
        <f>IF(F213="","",VLOOKUP(F213,$O$576:$P$578,2,TRUE))</f>
        <v>#N/A</v>
      </c>
      <c r="K35" s="451" t="e">
        <f>IF(F214="","",VLOOKUP(F214,$Q$576:$R$578,2,TRUE))</f>
        <v>#N/A</v>
      </c>
      <c r="L35" s="820"/>
    </row>
    <row r="36" spans="2:12" ht="90" customHeight="1" x14ac:dyDescent="0.25">
      <c r="B36" s="804"/>
      <c r="C36" s="453" t="e">
        <f>IF(F72="","",VLOOKUP(F72,$S$525:$T$527,2,TRUE))</f>
        <v>#N/A</v>
      </c>
      <c r="D36" s="453" t="str">
        <f>IF(F73="","",VLOOKUP(F73,$U$525:$V$527,2,TRUE))</f>
        <v>Тәрбиешінің көрсетуі бойынша алынған пішіндерді құрастыра білу дағдысын қалыптастыру</v>
      </c>
      <c r="E36" s="453" t="e">
        <f>IF(F74="","",VLOOKUP(F74,$W$525:$X$527,2,TRUE))</f>
        <v>#N/A</v>
      </c>
      <c r="F36" s="450" t="str">
        <f>IF(F136="","",VLOOKUP(F136,$S$576:$T$578,2,TRUE))</f>
        <v>өзінің салған суретіне қуанады, онда не бейнеленгенін айту қабілетін бекіту</v>
      </c>
      <c r="G36" s="450" t="e">
        <f>IF(F137="","",VLOOKUP(F137,$U$576:$V$578,2,TRUE))</f>
        <v>#N/A</v>
      </c>
      <c r="H36" s="450" t="e">
        <f>IF(F138="","",VLOOKUP(F138,$W$576:$X$578,2,TRUE))</f>
        <v>#N/A</v>
      </c>
      <c r="I36" s="451" t="str">
        <f>IF(F215="","",VLOOKUP(F215,$S$576:$T$578,2,TRUE))</f>
        <v>өзінің салған суретіне қуанады, онда не бейнеленгенін айту қабілетін бекіту</v>
      </c>
      <c r="J36" s="451" t="e">
        <f>IF(F216="","",VLOOKUP(F216,$U$576:$V$578,2,TRUE))</f>
        <v>#N/A</v>
      </c>
      <c r="K36" s="451" t="e">
        <f>IF(F217="","",VLOOKUP(F217,$W$576:$X$578,2,TRUE))</f>
        <v>#N/A</v>
      </c>
      <c r="L36" s="820"/>
    </row>
    <row r="37" spans="2:12" ht="90" customHeight="1" x14ac:dyDescent="0.25">
      <c r="B37" s="804"/>
      <c r="C37" s="453" t="e">
        <f>IF(F75="","",VLOOKUP(F75,$Y$525:$Z$527,2,TRUE))</f>
        <v>#N/A</v>
      </c>
      <c r="D37" s="453" t="str">
        <f>IF(F76="","",VLOOKUP(F76,$AA$525:$AB$527,2,TRUE))</f>
        <v xml:space="preserve">Таныс музыкалық шығарманы көтерің кікөңіл-күймен қабылдайды,оны соңына
дейін тыңдау дағдысын қалыптастыру
</v>
      </c>
      <c r="E37" s="453" t="e">
        <f>IF(F77="","",VLOOKUP(F77,$AC$525:$AD$527,2,TRUE))</f>
        <v>#N/A</v>
      </c>
      <c r="F37" s="450" t="str">
        <f>IF(F139="","",VLOOKUP(F139,$Y$576:$Z$578,2,TRUE))</f>
        <v>қағаз бетіне бояулармен сызықтар, жақпалар салу қабілетін бекіту</v>
      </c>
      <c r="G37" s="450" t="e">
        <f>IF(F140="","",VLOOKUP(F140,$AA$576:$AB$578,2,TRUE))</f>
        <v>#N/A</v>
      </c>
      <c r="H37" s="450" t="e">
        <f>IF(F141="","",VLOOKUP(F141,$AC$576:$AD$578,2,TRUE))</f>
        <v>#N/A</v>
      </c>
      <c r="I37" s="451" t="str">
        <f>IF(F218="","",VLOOKUP(F218,$Y$576:$Z$578,2,TRUE))</f>
        <v>қағаз бетіне бояулармен сызықтар, жақпалар салу қабілетін бекіту</v>
      </c>
      <c r="J37" s="451" t="e">
        <f>IF(F219="","",VLOOKUP(F219,$AA$576:$AB$578,2,TRUE))</f>
        <v>#N/A</v>
      </c>
      <c r="K37" s="451" t="e">
        <f>IF(F220="","",VLOOKUP(F220,$AC$576:$AD$578,2,TRUE))</f>
        <v>#N/A</v>
      </c>
      <c r="L37" s="820"/>
    </row>
    <row r="38" spans="2:12" ht="90" customHeight="1" x14ac:dyDescent="0.25">
      <c r="B38" s="804"/>
      <c r="C38" s="453" t="str">
        <f>IF(F78="","",VLOOKUP(F78,$AE$525:$AF$527,2,TRUE))</f>
        <v>Ересекпен қосылып әннің кейбір сөздерін айту қабілеттерін бекіту</v>
      </c>
      <c r="D38" s="453" t="e">
        <f>IF(F79="","",VLOOKUP(F79,$AG$525:$AH$527,2,TRUE))</f>
        <v>#N/A</v>
      </c>
      <c r="E38" s="453" t="e">
        <f>IF(F80="","",VLOOKUP(F80,$AI$525:$AJ$527,2,TRUE))</f>
        <v>#N/A</v>
      </c>
      <c r="F38" s="450" t="str">
        <f>IF(F142="","",VLOOKUP(F142,$AE$576:$AF$578,2,TRUE))</f>
        <v>қағазға және құмға сурет салудың бастапқы техникасын меңгеру қабілетін бекіту</v>
      </c>
      <c r="G38" s="450" t="e">
        <f>IF(F143="","",VLOOKUP(F143,$AG$576:$AH$578,2,TRUE))</f>
        <v>#N/A</v>
      </c>
      <c r="H38" s="450" t="e">
        <f>IF(F144="","",VLOOKUP(F144,$AI$576:$AJ$578,2,TRUE))</f>
        <v>#N/A</v>
      </c>
      <c r="I38" s="451" t="str">
        <f>IF(F221="","",VLOOKUP(F221,$AE$576:$AF$578,2,TRUE))</f>
        <v>қағазға және құмға сурет салудың бастапқы техникасын меңгеру қабілетін бекіту</v>
      </c>
      <c r="J38" s="451" t="e">
        <f>IF(F222="","",VLOOKUP(F222,$AG$576:$AH$578,2,TRUE))</f>
        <v>#N/A</v>
      </c>
      <c r="K38" s="451" t="e">
        <f>IF(F223="","",VLOOKUP(F223,$AI$576:$AJ$578,2,TRUE))</f>
        <v>#N/A</v>
      </c>
      <c r="L38" s="820"/>
    </row>
    <row r="39" spans="2:12" ht="90" customHeight="1" x14ac:dyDescent="0.25">
      <c r="B39" s="804"/>
      <c r="C39" s="453" t="str">
        <f>IF(F81="","",VLOOKUP(F81,$AK$525:$AL$527,2,TRUE))</f>
        <v>Жалаушаны желбірету,сылдырмақты сылдырлату қабілеттерін бекіту</v>
      </c>
      <c r="D39" s="453" t="e">
        <f>IF(F82="","",VLOOKUP(F82,$AM$525:$AN$527,2,TRUE))</f>
        <v>#N/A</v>
      </c>
      <c r="E39" s="453" t="e">
        <f>IF(F83="","",VLOOKUP(F83,$AO$525:$AP$527,2,TRUE))</f>
        <v>#N/A</v>
      </c>
      <c r="F39" s="450" t="str">
        <f>IF(F145="","",VLOOKUP(F145,$AK$576:$AL$578,2,TRUE))</f>
        <v>мүсіндейтін заттарды зерттеу қабілетін бекіту</v>
      </c>
      <c r="G39" s="450" t="e">
        <f>IF(F146="","",VLOOKUP(F146,$AM$576:$AN$578,2,TRUE))</f>
        <v>#N/A</v>
      </c>
      <c r="H39" s="450" t="e">
        <f>IF(F147="","",VLOOKUP(F147,$AO$576:$AP$578,2,TRUE))</f>
        <v>#N/A</v>
      </c>
      <c r="I39" s="451" t="str">
        <f>IF(F224="","",VLOOKUP(F224,$AK$576:$AL$578,2,TRUE))</f>
        <v>мүсіндейтін заттарды зерттеу қабілетін бекіту</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str">
        <f>IF(F163="","",VLOOKUP(F163,$M$584:$N$586,2,TRUE))</f>
        <v>мүсіндеудің қарапайым тәсілдерін меңгергу (кесектерді үлкен бөліктерден бөліп алу, оларды біртұтас етіп біріктіру, сазбалшықты өздігінен илей алу) қабілетін бекіту</v>
      </c>
      <c r="G45" s="450" t="e">
        <f>IF(F164="","",VLOOKUP(F164,$O$584:$P$586,2,TRUE))</f>
        <v>#N/A</v>
      </c>
      <c r="H45" s="450" t="e">
        <f>IF(F165="","",VLOOKUP(F165,$Q$584:$R$586,2,TRUE))</f>
        <v>#N/A</v>
      </c>
      <c r="I45" s="451" t="str">
        <f>IF(F242="","",VLOOKUP(F242,$M$584:$N$586,2,TRUE))</f>
        <v>мүсіндеудің қарапайым тәсілдерін меңгергу (кесектерді үлкен бөліктерден бөліп алу, оларды біртұтас етіп біріктіру, сазбалшықты өздігінен илей алу) қабілетін бекіту</v>
      </c>
      <c r="J45" s="451" t="e">
        <f>IF(F243="","",VLOOKUP(F243,$O$584:$P$586,2,TRUE))</f>
        <v>#N/A</v>
      </c>
      <c r="K45" s="451" t="e">
        <f>IF(F244="","",VLOOKUP(F244,$Q$584:$R$586,2,TRUE))</f>
        <v>#N/A</v>
      </c>
      <c r="L45" s="820"/>
    </row>
    <row r="46" spans="2:12" ht="90" customHeight="1" x14ac:dyDescent="0.25">
      <c r="B46" s="804"/>
      <c r="C46" s="810"/>
      <c r="D46" s="811"/>
      <c r="E46" s="812"/>
      <c r="F46" s="450" t="str">
        <f>IF(F166="","",VLOOKUP(F166,$S$584:$T$586,2,TRUE))</f>
        <v>кесе, тостаған, табақты мүсіндеуде пішіннің жоғары бөлігін саусақпен басып, тереңдету қабілетін бекіту</v>
      </c>
      <c r="G46" s="450" t="e">
        <f>IF(F167="","",VLOOKUP(F167,$U$584:$V$586,2,TRUE))</f>
        <v>#N/A</v>
      </c>
      <c r="H46" s="450" t="e">
        <f>IF(F168="","",VLOOKUP(F168,$W$584:$X$586,2,TRUE))</f>
        <v>#N/A</v>
      </c>
      <c r="I46" s="451" t="str">
        <f>IF(F245="","",VLOOKUP(F245,$S$584:$T$586,2,TRUE))</f>
        <v>кесе, тостаған, табақты мүсіндеуде пішіннің жоғары бөлігін саусақпен басып, тереңдету қабілетін бекіту</v>
      </c>
      <c r="J46" s="451" t="e">
        <f>IF(F246="","",VLOOKUP(F246,$U$584:$V$586,2,TRUE))</f>
        <v>#N/A</v>
      </c>
      <c r="K46" s="451" t="e">
        <f>IF(F247="","",VLOOKUP(F247,$W$584:$X$586,2,TRUE))</f>
        <v>#N/A</v>
      </c>
      <c r="L46" s="820"/>
    </row>
    <row r="47" spans="2:12" ht="90" customHeight="1" x14ac:dyDescent="0.25">
      <c r="B47" s="804"/>
      <c r="C47" s="810"/>
      <c r="D47" s="811"/>
      <c r="E47" s="812"/>
      <c r="F47" s="450" t="str">
        <f>IF(F169="","",VLOOKUP(F169,$Y$584:$Z$586,2,TRUE))</f>
        <v>дайын болған бұйымды тұғырға орналастыруды, жұмыстан кейін материалдарды жинастыру қабілетін бекіту</v>
      </c>
      <c r="G47" s="450" t="e">
        <f>IF(F170="","",VLOOKUP(F170,$AA$584:$AB$586,2,TRUE))</f>
        <v>#N/A</v>
      </c>
      <c r="H47" s="450" t="e">
        <f>IF(F171="","",VLOOKUP(F171,$AC$584:$AD$586,2,TRUE))</f>
        <v>#N/A</v>
      </c>
      <c r="I47" s="451" t="str">
        <f>IF(F248="","",VLOOKUP(F248,$Y$584:$Z$586,2,TRUE))</f>
        <v>дайын болған бұйымды тұғырға орналастыруды, жұмыстан кейін материалдарды жинастыру қабілетін бекіту</v>
      </c>
      <c r="J47" s="451" t="e">
        <f>IF(F249="","",VLOOKUP(F249,$AA$584:$AB$586,2,TRUE))</f>
        <v>#N/A</v>
      </c>
      <c r="K47" s="451" t="e">
        <f>IF(F250="","",VLOOKUP(F250,$AC$584:$AD$586,2,TRUE))</f>
        <v>#N/A</v>
      </c>
      <c r="L47" s="820"/>
    </row>
    <row r="48" spans="2:12" ht="90" customHeight="1" x14ac:dyDescent="0.25">
      <c r="B48" s="804"/>
      <c r="C48" s="810"/>
      <c r="D48" s="811"/>
      <c r="E48" s="812"/>
      <c r="F48" s="450" t="str">
        <f>IF(F172="","",VLOOKUP(F172,$AE$584:$AF$586,2,TRUE))</f>
        <v>қағазды қолданудың қарапайым әдістерін (ұсақтау, жырту, бүктеу) білу қабілетін бекіту</v>
      </c>
      <c r="G48" s="450" t="e">
        <f>IF(F173="","",VLOOKUP(F173,$AG$584:$AH$586,2,TRUE))</f>
        <v>#N/A</v>
      </c>
      <c r="H48" s="450" t="e">
        <f>IF(F174="","",VLOOKUP(F174,$AI$584:$AJ$586,2,TRUE))</f>
        <v>#N/A</v>
      </c>
      <c r="I48" s="451" t="str">
        <f>IF(F251="","",VLOOKUP(F251,$AE$584:$AF$586,2,TRUE))</f>
        <v>қағазды қолданудың қарапайым әдістерін (ұсақтау, жырту, бүктеу) білу қабілетін бекіту</v>
      </c>
      <c r="J48" s="451" t="e">
        <f>IF(F252="","",VLOOKUP(F252,$AG$584:$AH$586,2,TRUE))</f>
        <v>#N/A</v>
      </c>
      <c r="K48" s="451" t="e">
        <f>IF(F253="","",VLOOKUP(F253,$AI$584:$AJ$586,2,TRUE))</f>
        <v>#N/A</v>
      </c>
      <c r="L48" s="820"/>
    </row>
    <row r="49" spans="2:12" ht="90" customHeight="1" x14ac:dyDescent="0.25">
      <c r="B49" s="804"/>
      <c r="C49" s="810"/>
      <c r="D49" s="811"/>
      <c r="E49" s="812"/>
      <c r="F49" s="450" t="str">
        <f>IF(F175="","",VLOOKUP(F175,$AK$584:$AL$586,2,TRUE))</f>
        <v xml:space="preserve">бейнелерді фланелеграфта (сызықтарда, шаршыда), қағаз бетіне қояды және құрастыру қабілетін бекіту
</v>
      </c>
      <c r="G49" s="450" t="e">
        <f>IF(F176="","",VLOOKUP(F176,$AM$572:$AN$586,2,TRUE))</f>
        <v>#N/A</v>
      </c>
      <c r="H49" s="450" t="e">
        <f>IF(F177="","",VLOOKUP(F177,$AO$584:$AP$586,2,TRUE))</f>
        <v>#N/A</v>
      </c>
      <c r="I49" s="451" t="str">
        <f>IF(F254="","",VLOOKUP(F254,$AK$584:$AL$586,2,TRUE))</f>
        <v xml:space="preserve">бейнелерді фланелеграфта (сызықтарда, шаршыда), қағаз бетіне қояды және құрастыру қабілетін бекіту
</v>
      </c>
      <c r="J49" s="451" t="e">
        <f>IF(F255="","",VLOOKUP(F255,$AM$572:$AN$586,2,TRUE))</f>
        <v>#N/A</v>
      </c>
      <c r="K49" s="451" t="e">
        <f>IF(F256="","",VLOOKUP(F256,$AO$584:$AP$586,2,TRUE))</f>
        <v>#N/A</v>
      </c>
      <c r="L49" s="820"/>
    </row>
    <row r="50" spans="2:12" ht="90" customHeight="1" x14ac:dyDescent="0.25">
      <c r="B50" s="804"/>
      <c r="C50" s="810"/>
      <c r="D50" s="811"/>
      <c r="E50" s="812"/>
      <c r="F50" s="451" t="str">
        <f>IF(F178="","",VLOOKUP(F178,$M$588:$N$590,2,TRUE))</f>
        <v>фланелеграфта қарапайым композицияларды орналастыру және құрастыру қабілетін бекіту</v>
      </c>
      <c r="G50" s="450" t="e">
        <f>IF(F179="","",VLOOKUP(F179,$O$588:$P$590,2,TRUE))</f>
        <v>#N/A</v>
      </c>
      <c r="H50" s="450" t="e">
        <f>IF(F180="","",VLOOKUP(F180,$Q$588:$R$590,2,TRUE))</f>
        <v>#N/A</v>
      </c>
      <c r="I50" s="451" t="str">
        <f>IF(F257="","",VLOOKUP(F257,$M$588:$N$590,2,TRUE))</f>
        <v>фланелеграфта қарапайым композицияларды орналастыру және құрастыру қабілетін бекіту</v>
      </c>
      <c r="J50" s="451" t="e">
        <f>IF(F258="","",VLOOKUP(F258,$O$588:$P$590,2,TRUE))</f>
        <v>#N/A</v>
      </c>
      <c r="K50" s="451" t="e">
        <f>IF(F259="","",VLOOKUP(F259,$Q$588:$R$590,2,TRUE))</f>
        <v>#N/A</v>
      </c>
      <c r="L50" s="820"/>
    </row>
    <row r="51" spans="2:12" ht="90" customHeight="1" x14ac:dyDescent="0.25">
      <c r="B51" s="804"/>
      <c r="C51" s="810"/>
      <c r="D51" s="811"/>
      <c r="E51" s="812"/>
      <c r="F51" s="450" t="str">
        <f>IF(F181="","",VLOOKUP(F181,$S$588:$T$590,2,TRUE))</f>
        <v>симметриялық пішіндерді, ою-өрнектерді орналастыру қабілетін бекіту</v>
      </c>
      <c r="G51" s="450" t="e">
        <f>IF(F182="","",VLOOKUP(F182,$U$588:$V$590,2,TRUE))</f>
        <v>#N/A</v>
      </c>
      <c r="H51" s="450" t="e">
        <f>IF(F183="","",VLOOKUP(F183,$W$588:$X$590,2,TRUE))</f>
        <v>#N/A</v>
      </c>
      <c r="I51" s="451" t="str">
        <f>IF(F260="","",VLOOKUP(F260,$S$588:$T$590,2,TRUE))</f>
        <v>симметриялық пішіндерді, ою-өрнектерді орналастыру қабілетін бекіту</v>
      </c>
      <c r="J51" s="451" t="e">
        <f>IF(F261="","",VLOOKUP(F261,$U$588:$V$590,2,TRUE))</f>
        <v>#N/A</v>
      </c>
      <c r="K51" s="451" t="e">
        <f>IF(F262="","",VLOOKUP(F262,$W$588:$X$590,2,TRUE))</f>
        <v>#N/A</v>
      </c>
      <c r="L51" s="820"/>
    </row>
    <row r="52" spans="2:12" ht="90" customHeight="1" x14ac:dyDescent="0.25">
      <c r="B52" s="804"/>
      <c r="C52" s="810"/>
      <c r="D52" s="811"/>
      <c r="E52" s="812"/>
      <c r="F52" s="450" t="str">
        <f>IF(F184="","",VLOOKUP(F184,$Y$588:$Z$590,2,TRUE))</f>
        <v>қарапайым құрылысты үлгі бойынша құрастыру қабілетін бекіту</v>
      </c>
      <c r="G52" s="450" t="e">
        <f>IF(F185="","",VLOOKUP(F185,$AA$588:$AB$590,2,TRUE))</f>
        <v>#N/A</v>
      </c>
      <c r="H52" s="450" t="e">
        <f>IF(F186="","",VLOOKUP(F186,$AC$588:$AD$590,2,TRUE))</f>
        <v>#N/A</v>
      </c>
      <c r="I52" s="451" t="str">
        <f>IF(F263="","",VLOOKUP(F263,$Y$588:$Z$590,2,TRUE))</f>
        <v>қарапайым құрылысты үлгі бойынша құрастыру қабілетін бекіту</v>
      </c>
      <c r="J52" s="451" t="e">
        <f>IF(F264="","",VLOOKUP(F264,$AA$588:$AB$590,2,TRUE))</f>
        <v>#N/A</v>
      </c>
      <c r="K52" s="451" t="e">
        <f>IF(F265="","",VLOOKUP(F265,$AC$588:$AD$590,2,TRUE))</f>
        <v>#N/A</v>
      </c>
      <c r="L52" s="820"/>
    </row>
    <row r="53" spans="2:12" ht="90" customHeight="1" x14ac:dyDescent="0.25">
      <c r="B53" s="804"/>
      <c r="C53" s="810"/>
      <c r="D53" s="811"/>
      <c r="E53" s="812"/>
      <c r="F53" s="450" t="str">
        <f>IF(F187="","",VLOOKUP(F187,$AE$588:$AF$590,2,TRUE))</f>
        <v xml:space="preserve">тұрғызылған қарапайым құрылыстарды ату және ойыншықтарды қолдана отырып, олармен ойнау :қабілетін бекіту
</v>
      </c>
      <c r="G53" s="450" t="e">
        <f>IF(F188="","",VLOOKUP(F188,$AG$588:$AH$590,2,TRUE))</f>
        <v>#N/A</v>
      </c>
      <c r="H53" s="450" t="e">
        <f>IF(F189="","",VLOOKUP(F189,$AI$588:$AJ$590,2,TRUE))</f>
        <v>#N/A</v>
      </c>
      <c r="I53" s="451" t="str">
        <f>IF(F266="","",VLOOKUP(F266,$AE$588:$AF$590,2,TRUE))</f>
        <v xml:space="preserve">тұрғызылған қарапайым құрылыстарды ату және ойыншықтарды қолдана отырып, олармен ойнау :қабілетін бекіту
</v>
      </c>
      <c r="J53" s="451" t="e">
        <f>IF(F267="","",VLOOKUP(F267,$AG$588:$AH$590,2,TRUE))</f>
        <v>#N/A</v>
      </c>
      <c r="K53" s="451" t="e">
        <f>IF(F268="","",VLOOKUP(F268,$AI$588:$AJ$590,2,TRUE))</f>
        <v>#N/A</v>
      </c>
      <c r="L53" s="820"/>
    </row>
    <row r="54" spans="2:12" ht="90" customHeight="1" x14ac:dyDescent="0.25">
      <c r="B54" s="804"/>
      <c r="C54" s="810"/>
      <c r="D54" s="811"/>
      <c r="E54" s="812"/>
      <c r="F54" s="450" t="str">
        <f>IF(F190="","",VLOOKUP(F190,$AK$588:$AL$590,2,TRUE))</f>
        <v>өз бетінше құрастыруға тырысу қабілетін бекіту</v>
      </c>
      <c r="G54" s="450" t="e">
        <f>IF(F191="","",VLOOKUP(F191,$AM$588:$AN$590,2,TRUE))</f>
        <v>#N/A</v>
      </c>
      <c r="H54" s="450" t="e">
        <f>IF(F192="","",VLOOKUP(F192,$AO$588:$AP$590,2,TRUE))</f>
        <v>#N/A</v>
      </c>
      <c r="I54" s="451" t="str">
        <f>IF(F269="","",VLOOKUP(F269,$AK$588:$AL$590,2,TRUE))</f>
        <v>өз бетінше құрастыруға тырысу қабілетін бекіту</v>
      </c>
      <c r="J54" s="451" t="e">
        <f>IF(F270="","",VLOOKUP(F270,$AM$588:$AN$590,2,TRUE))</f>
        <v>#N/A</v>
      </c>
      <c r="K54" s="451" t="e">
        <f>IF(F271="","",VLOOKUP(F271,$AO$588:$AP$590,2,TRUE))</f>
        <v>#N/A</v>
      </c>
      <c r="L54" s="820"/>
    </row>
    <row r="55" spans="2:12" ht="90" customHeight="1" x14ac:dyDescent="0.25">
      <c r="B55" s="804"/>
      <c r="C55" s="810"/>
      <c r="D55" s="811"/>
      <c r="E55" s="812"/>
      <c r="F55" s="451" t="str">
        <f>IF(F193="","",VLOOKUP(F193,$M$592:$N$594,2,TRUE))</f>
        <v>қорапқа құрылыс бөлшектерін жинастыру қабілетін бекіту</v>
      </c>
      <c r="G55" s="450" t="e">
        <f>IF(F194="","",VLOOKUP(F194,$O$592:$P$594,2,TRUE))</f>
        <v>#N/A</v>
      </c>
      <c r="H55" s="450" t="e">
        <f>IF(F195="","",VLOOKUP(F195,$Q$592:$R$594,2,TRUE))</f>
        <v>#N/A</v>
      </c>
      <c r="I55" s="451" t="str">
        <f>IF(F272="","",VLOOKUP(F272,$M$592:$N$594,2,TRUE))</f>
        <v>қорапқа құрылыс бөлшектерін жинастыру қабілетін бекіту</v>
      </c>
      <c r="J55" s="451" t="e">
        <f>IF(F273="","",VLOOKUP(F273,$O$592:$P$594,2,TRUE))</f>
        <v>#N/A</v>
      </c>
      <c r="K55" s="451" t="e">
        <f>IF(F274="","",VLOOKUP(F274,$Q$592:$R$594,2,TRUE))</f>
        <v>#N/A</v>
      </c>
      <c r="L55" s="820"/>
    </row>
    <row r="56" spans="2:12" ht="90" customHeight="1" x14ac:dyDescent="0.25">
      <c r="B56" s="804"/>
      <c r="C56" s="810"/>
      <c r="D56" s="811"/>
      <c r="E56" s="812"/>
      <c r="F56" s="450" t="str">
        <f>IF(F196="","",VLOOKUP(F196,$S$592:$T$594,2,TRUE))</f>
        <v>педагогтің дауыс ырғағына, сөздердің созылыңқы дыбысталуына еліктей отырып, жекелеген сөздер мен буындарды қосып айту қабілетін бекіту</v>
      </c>
      <c r="G56" s="450" t="e">
        <f>IF(F197="","",VLOOKUP(F197,$U$592:$V$594,2,TRUE))</f>
        <v>#N/A</v>
      </c>
      <c r="H56" s="450" t="e">
        <f>IF(F198="","",VLOOKUP(F198,$W$592:$X$594,2,TRUE))</f>
        <v>#N/A</v>
      </c>
      <c r="I56" s="451" t="str">
        <f>IF(F275="","",VLOOKUP(F275,$S$592:$T$594,2,TRUE))</f>
        <v>педагогтің дауыс ырғағына, сөздердің созылыңқы дыбысталуына еліктей отырып, жекелеген сөздер мен буындарды қосып айту қабілетін бекіту</v>
      </c>
      <c r="J56" s="451" t="e">
        <f>IF(F276="","",VLOOKUP(F276,$U$592:$V$594,2,TRUE))</f>
        <v>#N/A</v>
      </c>
      <c r="K56" s="451" t="e">
        <f>IF(F277="","",VLOOKUP(F277,$W$592:$X$594,2,TRUE))</f>
        <v>#N/A</v>
      </c>
      <c r="L56" s="820"/>
    </row>
    <row r="57" spans="2:12" ht="90" customHeight="1" x14ac:dyDescent="0.25">
      <c r="B57" s="804"/>
      <c r="C57" s="810"/>
      <c r="D57" s="811"/>
      <c r="E57" s="812"/>
      <c r="F57" s="450" t="str">
        <f>IF(F199="","",VLOOKUP(F199,$Y$592:$Z$594,2,TRUE))</f>
        <v>бұрын естіген әндерді тану қабілетін бекіту</v>
      </c>
      <c r="G57" s="450" t="e">
        <f>IF(F200="","",VLOOKUP(F200,$AA$592:$AB$594,2,TRUE))</f>
        <v>#N/A</v>
      </c>
      <c r="H57" s="450" t="e">
        <f>IF(F201="","",VLOOKUP(F201,$AC$592:$AD$594,2,TRUE))</f>
        <v>#N/A</v>
      </c>
      <c r="I57" s="451" t="str">
        <f>IF(F278="","",VLOOKUP(F278,$Y$592:$Z$594,2,TRUE))</f>
        <v>бұрын естіген әндерді тану қабілетін бекіту</v>
      </c>
      <c r="J57" s="451" t="e">
        <f>IF(F279="","",VLOOKUP(F279,$AA$592:$AB$594,2,TRUE))</f>
        <v>#N/A</v>
      </c>
      <c r="K57" s="451" t="e">
        <f>IF(F280="","",VLOOKUP(F280,$AC$592:$AD$594,2,TRUE))</f>
        <v>#N/A</v>
      </c>
      <c r="L57" s="820"/>
    </row>
    <row r="58" spans="2:12" ht="90" customHeight="1" x14ac:dyDescent="0.25">
      <c r="B58" s="804"/>
      <c r="C58" s="810"/>
      <c r="D58" s="811"/>
      <c r="E58" s="812"/>
      <c r="F58" s="450" t="str">
        <f>IF(F202="","",VLOOKUP(F202,$AE$592:$AF$594,2,TRUE))</f>
        <v>ересектердің көрсеткен қимылдарын қайталау (шапалақтау, аяқтарын тарсылдату, қолдың білектерін айналдыру) қабілетін бекіту</v>
      </c>
      <c r="G58" s="450" t="e">
        <f>IF(F203="","",VLOOKUP(F203,$AG$592:$AH$594,2,TRUE))</f>
        <v>#N/A</v>
      </c>
      <c r="H58" s="450" t="e">
        <f>IF(F204="","",VLOOKUP(F204,$AI$592:$AJ$594,2,TRUE))</f>
        <v>#N/A</v>
      </c>
      <c r="I58" s="451" t="str">
        <f>IF(F281="","",VLOOKUP(F281,$AE$592:$AF$594,2,TRUE))</f>
        <v>ересектердің көрсеткен қимылдарын қайталау (шапалақтау, аяқтарын тарсылдату, қолдың білектерін айналдыру) қабілетін бекіту</v>
      </c>
      <c r="J58" s="451" t="e">
        <f>IF(F282="","",VLOOKUP(F282,$AG$592:$AH$594,2,TRUE))</f>
        <v>#N/A</v>
      </c>
      <c r="K58" s="451" t="e">
        <f>IF(F283="","",VLOOKUP(F283,$AI$592:$AJ$594,2,TRUE))</f>
        <v>#N/A</v>
      </c>
      <c r="L58" s="820"/>
    </row>
    <row r="59" spans="2:12" ht="90" customHeight="1" x14ac:dyDescent="0.25">
      <c r="B59" s="804"/>
      <c r="C59" s="813"/>
      <c r="D59" s="814"/>
      <c r="E59" s="815"/>
      <c r="F59" s="450" t="str">
        <f>IF(F205="","",VLOOKUP(F205,$AK$592:$AL$594,2,TRUE))</f>
        <v>музыкалық аспаптарды ажырату (барабан, бубен, сылдырмақ, асатаяқ) қабілетін бекіту</v>
      </c>
      <c r="G59" s="450" t="e">
        <f>IF(F206="","",VLOOKUP(F206,$AM$592:$AN$594,2,TRUE))</f>
        <v>#N/A</v>
      </c>
      <c r="H59" s="450" t="e">
        <f>IF(F207="","",VLOOKUP(F207,$AO$592:$AP$594,2,TRUE))</f>
        <v>#N/A</v>
      </c>
      <c r="I59" s="451" t="str">
        <f>IF(F284="","",VLOOKUP(F284,$AK$592:$AL$594,2,TRUE))</f>
        <v>музыкалық аспаптарды ажырату (барабан, бубен, сылдырмақ, асатаяқ) қабілетін бекіту</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str">
        <f>IF(G72="","",VLOOKUP(G72,$S$541:$T$543,2,TRUE))</f>
        <v xml:space="preserve">Ересектердің дауысын тыңдау,олардың қимылдарына еліктеу,оған
көмекке жүгіну қабілеттерін бекіту
</v>
      </c>
      <c r="D61" s="453" t="e">
        <f>IF(G73="","",VLOOKUP(G73,$U$541:$V$543,2,TRUE))</f>
        <v>#N/A</v>
      </c>
      <c r="E61" s="453" t="e">
        <f>IF(G74="","",VLOOKUP(G74,$W$541:$X$543,2,TRUE))</f>
        <v>#N/A</v>
      </c>
      <c r="F61" s="453" t="str">
        <f>IF(G136="","",VLOOKUP(G136,$S$596:$T$598,2,TRUE))</f>
        <v>есімін атағанда жауап беру, өзін айнадан және фотосуреттерден тану  қабілетін бекіту</v>
      </c>
      <c r="G61" s="453" t="e">
        <f>IF(G137="","",VLOOKUP(G137,$U$596:$V$598,2,TRUE))</f>
        <v>#N/A</v>
      </c>
      <c r="H61" s="453" t="e">
        <f>IF(G138="","",VLOOKUP(G138,$W$596:$X$598,2,TRUE))</f>
        <v>#N/A</v>
      </c>
      <c r="I61" s="453" t="str">
        <f>IF(G215="","",VLOOKUP(G215,$S$596:$T$598,2,TRUE))</f>
        <v>есімін атағанда жауап беру, өзін айнадан және фотосуреттерден тану  қабілетін бекіту</v>
      </c>
      <c r="J61" s="453" t="e">
        <f>IF(G216="","",VLOOKUP(G216,$U$596:$V$598,2,TRUE))</f>
        <v>#N/A</v>
      </c>
      <c r="K61" s="453" t="e">
        <f>IF(G217="","",VLOOKUP(G217,$W$596:$X$598,2,TRUE))</f>
        <v>#N/A</v>
      </c>
      <c r="L61" s="820"/>
    </row>
    <row r="62" spans="2:12" ht="90" customHeight="1" x14ac:dyDescent="0.25">
      <c r="B62" s="804"/>
      <c r="C62" s="453" t="e">
        <f>IF(G75="","",VLOOKUP(G75,$Y$541:$Z$543,2,TRUE))</f>
        <v>#N/A</v>
      </c>
      <c r="D62" s="453" t="str">
        <f>IF(G76="","",VLOOKUP(G76,$AA$541:$AB$543,2,TRUE))</f>
        <v>Гүлдеп тұрған өсімдікті бақылау және оның бөліктерін көрсету дағдысын қалыптастыру</v>
      </c>
      <c r="E62" s="453" t="e">
        <f>IF(G77="","",VLOOKUP(G77,$AC$541:$AD$543,2,TRUE))</f>
        <v>#N/A</v>
      </c>
      <c r="F62" s="453" t="str">
        <f>IF(G139="","",VLOOKUP(G139,$Y$596:$Z$598,2,TRUE))</f>
        <v>заттарды және олармен әрекет етуді білу, оларды суреттен тану қабілетін бекіту</v>
      </c>
      <c r="G62" s="453" t="e">
        <f>IF(G140="","",VLOOKUP(G140,$AA$596:$AB$598,2,TRUE))</f>
        <v>#N/A</v>
      </c>
      <c r="H62" s="453" t="e">
        <f>IF(G141="","",VLOOKUP(G141,$AC$596:$AD$598,2,TRUE))</f>
        <v>#N/A</v>
      </c>
      <c r="I62" s="453" t="str">
        <f>IF(G218="","",VLOOKUP(G218,$Y$596:$Z$598,2,TRUE))</f>
        <v>заттарды және олармен әрекет етуді білу, оларды суреттен тану қабілетін бекіту</v>
      </c>
      <c r="J62" s="453" t="e">
        <f>IF(G219="","",VLOOKUP(G219,$AA$596:$AB$598,2,TRUE))</f>
        <v>#N/A</v>
      </c>
      <c r="K62" s="453" t="e">
        <f>IF(G220="","",VLOOKUP(G220,$AC$596:$AD$598,2,TRUE))</f>
        <v>#N/A</v>
      </c>
      <c r="L62" s="820"/>
    </row>
    <row r="63" spans="2:12" ht="90" customHeight="1" x14ac:dyDescent="0.25">
      <c r="B63" s="804"/>
      <c r="C63" s="453" t="str">
        <f>IF(G78="","",VLOOKUP(G78,$AE$541:$AF$543,2,TRUE))</f>
        <v>Серуенде қауіпсіз мінез-құлықтың қарапайым ережелерін сақтау қабілеттерін бекіту</v>
      </c>
      <c r="D63" s="453" t="e">
        <f>IF(G79="","",VLOOKUP(G79,$AG$541:$AH$543,2,TRUE))</f>
        <v>#N/A</v>
      </c>
      <c r="E63" s="453" t="e">
        <f>IF(G80="","",VLOOKUP(G80,$AI$541:$AJ$543,2,TRUE))</f>
        <v>#N/A</v>
      </c>
      <c r="F63" s="453" t="str">
        <f>IF(G142="","",VLOOKUP(G142,$AE$596:$AF$598,2,TRUE))</f>
        <v xml:space="preserve">оқылған дәмі, сыртқы белгілері бойынша көгөністер мен жемістерді ажырату  және атау қабілетін бекіту
</v>
      </c>
      <c r="G63" s="453" t="e">
        <f>IF(G143="","",VLOOKUP(G143,$AG$596:$AH$598,2,TRUE))</f>
        <v>#N/A</v>
      </c>
      <c r="H63" s="453" t="e">
        <f>IF(G144="","",VLOOKUP(G144,$AI$596:$AJ$598,2,TRUE))</f>
        <v>#N/A</v>
      </c>
      <c r="I63" s="453" t="str">
        <f>IF(G221="","",VLOOKUP(G221,$AE$596:$AF$598,2,TRUE))</f>
        <v xml:space="preserve">оқылған дәмі, сыртқы белгілері бойынша көгөністер мен жемістерді ажырату  және атау қабілетін бекіту
</v>
      </c>
      <c r="J63" s="453" t="e">
        <f>IF(G222="","",VLOOKUP(G222,$AG$596:$AH$598,2,TRUE))</f>
        <v>#N/A</v>
      </c>
      <c r="K63" s="453" t="e">
        <f>IF(G223="","",VLOOKUP(G223,$AI$596:$AJ$598,2,TRUE))</f>
        <v>#N/A</v>
      </c>
      <c r="L63" s="820"/>
    </row>
    <row r="64" spans="2:12" ht="90" customHeight="1" x14ac:dyDescent="0.25">
      <c r="B64" s="804"/>
      <c r="C64" s="805"/>
      <c r="D64" s="806"/>
      <c r="E64" s="806"/>
      <c r="F64" s="453" t="str">
        <f>IF(G145="","",VLOOKUP(G145,$AK$596:$AL$598,2,TRUE))</f>
        <v>өсімдіктер мен жануарларға қамқорлық таныту: оларды жақсы көру, сипау қабілетін бекіту</v>
      </c>
      <c r="G64" s="453" t="e">
        <f>IF(G146="","",VLOOKUP(G146,$AM$596:$AN$598,2,TRUE))</f>
        <v>#N/A</v>
      </c>
      <c r="H64" s="453" t="e">
        <f>IF(G147="","",VLOOKUP(G147,$AO$596:$AP$598,2,TRUE))</f>
        <v>#N/A</v>
      </c>
      <c r="I64" s="453" t="str">
        <f>IF(G224="","",VLOOKUP(G224,$AK$596:$AL$598,2,TRUE))</f>
        <v>өсімдіктер мен жануарларға қамқорлық таныту: оларды жақсы көру, сипау қабілетін бекіту</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46.5" customHeight="1" x14ac:dyDescent="0.25">
      <c r="B68" s="35"/>
      <c r="C68" s="21" t="s">
        <v>915</v>
      </c>
      <c r="D68" s="21" t="s">
        <v>733</v>
      </c>
      <c r="E68" s="21" t="s">
        <v>916</v>
      </c>
      <c r="F68" s="21" t="s">
        <v>904</v>
      </c>
      <c r="G68" s="62" t="s">
        <v>917</v>
      </c>
    </row>
    <row r="69" spans="2:7" ht="15" customHeight="1" x14ac:dyDescent="0.25">
      <c r="B69" s="570">
        <v>1</v>
      </c>
      <c r="C69" s="452">
        <f>'2 жастағы балалар Ф'!D12</f>
        <v>1</v>
      </c>
      <c r="D69" s="452">
        <f>'2 жастағы балалар К'!D12</f>
        <v>0</v>
      </c>
      <c r="E69" s="452" t="e">
        <f>'2 жастағы балалар Т'!#REF!</f>
        <v>#REF!</v>
      </c>
      <c r="F69" s="452">
        <f>'2 жастағы балалар Ш'!D12</f>
        <v>1</v>
      </c>
      <c r="G69" s="452" t="e">
        <f>'2 жастағы балалар Ә'!#REF!</f>
        <v>#REF!</v>
      </c>
    </row>
    <row r="70" spans="2:7" ht="15" customHeight="1" x14ac:dyDescent="0.25">
      <c r="B70" s="571"/>
      <c r="C70" s="452">
        <f>'2 жастағы балалар Ф'!E12</f>
        <v>0</v>
      </c>
      <c r="D70" s="452">
        <f>'2 жастағы балалар К'!E12</f>
        <v>1</v>
      </c>
      <c r="E70" s="452" t="e">
        <f>'2 жастағы балалар Т'!#REF!</f>
        <v>#REF!</v>
      </c>
      <c r="F70" s="452">
        <f>'2 жастағы балалар Ш'!E12</f>
        <v>0</v>
      </c>
      <c r="G70" s="452" t="e">
        <f>'2 жастағы балалар Ә'!#REF!</f>
        <v>#REF!</v>
      </c>
    </row>
    <row r="71" spans="2:7" ht="15" customHeight="1" x14ac:dyDescent="0.25">
      <c r="B71" s="572"/>
      <c r="C71" s="452">
        <f>'2 жастағы балалар Ф'!F12</f>
        <v>0</v>
      </c>
      <c r="D71" s="452">
        <f>'2 жастағы балалар К'!F12</f>
        <v>0</v>
      </c>
      <c r="E71" s="452" t="e">
        <f>'2 жастағы балалар Т'!#REF!</f>
        <v>#REF!</v>
      </c>
      <c r="F71" s="452">
        <f>'2 жастағы балалар Ш'!F12</f>
        <v>0</v>
      </c>
      <c r="G71" s="452" t="e">
        <f>'2 жастағы балалар Ә'!#REF!</f>
        <v>#REF!</v>
      </c>
    </row>
    <row r="72" spans="2:7" ht="15" customHeight="1" x14ac:dyDescent="0.25">
      <c r="B72" s="570">
        <v>2</v>
      </c>
      <c r="C72" s="452">
        <f>'2 жастағы балалар Ф'!G12</f>
        <v>0</v>
      </c>
      <c r="D72" s="452">
        <f>'2 жастағы балалар К'!G12</f>
        <v>1</v>
      </c>
      <c r="E72" s="452">
        <f>'2 жастағы балалар Т'!D12</f>
        <v>0</v>
      </c>
      <c r="F72" s="452">
        <f>'2 жастағы балалар Ш'!G12</f>
        <v>0</v>
      </c>
      <c r="G72" s="452">
        <f>'2 жастағы балалар Ә'!D12</f>
        <v>1</v>
      </c>
    </row>
    <row r="73" spans="2:7" ht="15" customHeight="1" x14ac:dyDescent="0.25">
      <c r="B73" s="571"/>
      <c r="C73" s="452">
        <f>'2 жастағы балалар Ф'!H12</f>
        <v>1</v>
      </c>
      <c r="D73" s="452">
        <f>'2 жастағы балалар К'!H12</f>
        <v>0</v>
      </c>
      <c r="E73" s="452">
        <f>'2 жастағы балалар Т'!E12</f>
        <v>1</v>
      </c>
      <c r="F73" s="452">
        <f>'2 жастағы балалар Ш'!H12</f>
        <v>1</v>
      </c>
      <c r="G73" s="452">
        <f>'2 жастағы балалар Ә'!E12</f>
        <v>0</v>
      </c>
    </row>
    <row r="74" spans="2:7" ht="15" customHeight="1" x14ac:dyDescent="0.25">
      <c r="B74" s="572"/>
      <c r="C74" s="452">
        <f>'2 жастағы балалар Ф'!I12</f>
        <v>0</v>
      </c>
      <c r="D74" s="452">
        <f>'2 жастағы балалар К'!I12</f>
        <v>0</v>
      </c>
      <c r="E74" s="452">
        <f>'2 жастағы балалар Т'!F12</f>
        <v>0</v>
      </c>
      <c r="F74" s="452">
        <f>'2 жастағы балалар Ш'!I12</f>
        <v>0</v>
      </c>
      <c r="G74" s="452">
        <f>'2 жастағы балалар Ә'!F12</f>
        <v>0</v>
      </c>
    </row>
    <row r="75" spans="2:7" ht="15" customHeight="1" x14ac:dyDescent="0.25">
      <c r="B75" s="570">
        <v>3</v>
      </c>
      <c r="C75" s="452">
        <f>'2 жастағы балалар Ф'!J12</f>
        <v>1</v>
      </c>
      <c r="D75" s="452">
        <f>'2 жастағы балалар К'!J12</f>
        <v>1</v>
      </c>
      <c r="E75" s="452">
        <f>'2 жастағы балалар Т'!G12</f>
        <v>0</v>
      </c>
      <c r="F75" s="452">
        <f>'2 жастағы балалар Ш'!J12</f>
        <v>0</v>
      </c>
      <c r="G75" s="452">
        <f>'2 жастағы балалар Ә'!G12</f>
        <v>0</v>
      </c>
    </row>
    <row r="76" spans="2:7" ht="15" customHeight="1" x14ac:dyDescent="0.25">
      <c r="B76" s="571"/>
      <c r="C76" s="452">
        <f>'2 жастағы балалар Ф'!K12</f>
        <v>0</v>
      </c>
      <c r="D76" s="452">
        <f>'2 жастағы балалар К'!K12</f>
        <v>0</v>
      </c>
      <c r="E76" s="452">
        <f>'2 жастағы балалар Т'!H12</f>
        <v>1</v>
      </c>
      <c r="F76" s="452">
        <f>'2 жастағы балалар Ш'!K12</f>
        <v>1</v>
      </c>
      <c r="G76" s="452">
        <f>'2 жастағы балалар Ә'!H12</f>
        <v>1</v>
      </c>
    </row>
    <row r="77" spans="2:7" ht="15" customHeight="1" x14ac:dyDescent="0.25">
      <c r="B77" s="572"/>
      <c r="C77" s="452">
        <f>'2 жастағы балалар Ф'!L12</f>
        <v>0</v>
      </c>
      <c r="D77" s="452">
        <f>'2 жастағы балалар К'!L12</f>
        <v>0</v>
      </c>
      <c r="E77" s="452">
        <f>'2 жастағы балалар Т'!I12</f>
        <v>0</v>
      </c>
      <c r="F77" s="452">
        <f>'2 жастағы балалар Ш'!L12</f>
        <v>0</v>
      </c>
      <c r="G77" s="452">
        <f>'2 жастағы балалар Ә'!I12</f>
        <v>0</v>
      </c>
    </row>
    <row r="78" spans="2:7" ht="15" customHeight="1" x14ac:dyDescent="0.25">
      <c r="B78" s="570">
        <v>4</v>
      </c>
      <c r="C78" s="452">
        <f>'2 жастағы балалар Ф'!M12</f>
        <v>0</v>
      </c>
      <c r="D78" s="452">
        <f>'2 жастағы балалар К'!M12</f>
        <v>1</v>
      </c>
      <c r="E78" s="452">
        <f>'2 жастағы балалар Т'!J12</f>
        <v>1</v>
      </c>
      <c r="F78" s="452">
        <f>'2 жастағы балалар Ш'!M12</f>
        <v>1</v>
      </c>
      <c r="G78" s="452">
        <f>'2 жастағы балалар Ә'!J12</f>
        <v>1</v>
      </c>
    </row>
    <row r="79" spans="2:7" ht="15" customHeight="1" x14ac:dyDescent="0.25">
      <c r="B79" s="571"/>
      <c r="C79" s="452">
        <f>'2 жастағы балалар Ф'!N12</f>
        <v>1</v>
      </c>
      <c r="D79" s="452">
        <f>'2 жастағы балалар К'!N12</f>
        <v>0</v>
      </c>
      <c r="E79" s="452">
        <f>'2 жастағы балалар Т'!K12</f>
        <v>0</v>
      </c>
      <c r="F79" s="452">
        <f>'2 жастағы балалар Ш'!N12</f>
        <v>0</v>
      </c>
      <c r="G79" s="452">
        <f>'2 жастағы балалар Ә'!K12</f>
        <v>0</v>
      </c>
    </row>
    <row r="80" spans="2:7" ht="15" customHeight="1" x14ac:dyDescent="0.25">
      <c r="B80" s="572"/>
      <c r="C80" s="452">
        <f>'2 жастағы балалар Ф'!O12</f>
        <v>0</v>
      </c>
      <c r="D80" s="452">
        <f>'2 жастағы балалар К'!O12</f>
        <v>0</v>
      </c>
      <c r="E80" s="452">
        <f>'2 жастағы балалар Т'!L12</f>
        <v>0</v>
      </c>
      <c r="F80" s="452">
        <f>'2 жастағы балалар Ш'!O12</f>
        <v>0</v>
      </c>
      <c r="G80" s="452">
        <f>'2 жастағы балалар Ә'!L12</f>
        <v>0</v>
      </c>
    </row>
    <row r="81" spans="2:7" ht="15" customHeight="1" x14ac:dyDescent="0.25">
      <c r="B81" s="570">
        <v>5</v>
      </c>
      <c r="C81" s="798"/>
      <c r="D81" s="452" t="e">
        <f>'2 жастағы балалар К'!#REF!</f>
        <v>#REF!</v>
      </c>
      <c r="E81" s="798"/>
      <c r="F81" s="452">
        <f>'2 жастағы балалар Ш'!P12</f>
        <v>1</v>
      </c>
      <c r="G81" s="798"/>
    </row>
    <row r="82" spans="2:7" ht="15" customHeight="1" x14ac:dyDescent="0.25">
      <c r="B82" s="571"/>
      <c r="C82" s="799"/>
      <c r="D82" s="452" t="e">
        <f>'2 жастағы балалар К'!#REF!</f>
        <v>#REF!</v>
      </c>
      <c r="E82" s="799"/>
      <c r="F82" s="452">
        <f>'2 жастағы балалар Ш'!Q12</f>
        <v>0</v>
      </c>
      <c r="G82" s="799"/>
    </row>
    <row r="83" spans="2:7" ht="15" customHeight="1" x14ac:dyDescent="0.25">
      <c r="B83" s="572"/>
      <c r="C83" s="799"/>
      <c r="D83" s="452" t="e">
        <f>'2 жастағы балалар К'!#REF!</f>
        <v>#REF!</v>
      </c>
      <c r="E83" s="799"/>
      <c r="F83" s="452">
        <f>'2 жастағы балалар Ш'!R12</f>
        <v>0</v>
      </c>
      <c r="G83" s="799"/>
    </row>
    <row r="84" spans="2:7" ht="15" customHeight="1" x14ac:dyDescent="0.25">
      <c r="B84" s="570">
        <v>6</v>
      </c>
      <c r="C84" s="799"/>
      <c r="D84" s="452">
        <f>'2 жастағы балалар К'!P12</f>
        <v>0</v>
      </c>
      <c r="E84" s="799"/>
      <c r="F84" s="452" t="e">
        <f>'2 жастағы балалар Ш'!#REF!</f>
        <v>#REF!</v>
      </c>
      <c r="G84" s="799"/>
    </row>
    <row r="85" spans="2:7" ht="15" customHeight="1" x14ac:dyDescent="0.25">
      <c r="B85" s="571"/>
      <c r="C85" s="799"/>
      <c r="D85" s="452">
        <f>'2 жастағы балалар К'!Q12</f>
        <v>1</v>
      </c>
      <c r="E85" s="799"/>
      <c r="F85" s="452" t="e">
        <f>'2 жастағы балалар Ш'!#REF!</f>
        <v>#REF!</v>
      </c>
      <c r="G85" s="799"/>
    </row>
    <row r="86" spans="2:7" ht="15" customHeight="1" x14ac:dyDescent="0.25">
      <c r="B86" s="572"/>
      <c r="C86" s="799"/>
      <c r="D86" s="452">
        <f>'2 жастағы балалар К'!R12</f>
        <v>0</v>
      </c>
      <c r="E86" s="799"/>
      <c r="F86" s="452" t="e">
        <f>'2 жастағы балалар Ш'!#REF!</f>
        <v>#REF!</v>
      </c>
      <c r="G86" s="799"/>
    </row>
    <row r="87" spans="2:7" ht="15" customHeight="1" x14ac:dyDescent="0.25">
      <c r="B87" s="570">
        <v>7</v>
      </c>
      <c r="C87" s="799"/>
      <c r="D87" s="452">
        <f>'2 жастағы балалар К'!S12</f>
        <v>1</v>
      </c>
      <c r="E87" s="799"/>
      <c r="F87" s="452" t="e">
        <f>'2 жастағы балалар Ш'!#REF!</f>
        <v>#REF!</v>
      </c>
      <c r="G87" s="799"/>
    </row>
    <row r="88" spans="2:7" ht="15" customHeight="1" x14ac:dyDescent="0.25">
      <c r="B88" s="571"/>
      <c r="C88" s="799"/>
      <c r="D88" s="452">
        <f>'2 жастағы балалар К'!T12</f>
        <v>0</v>
      </c>
      <c r="E88" s="799"/>
      <c r="F88" s="452" t="e">
        <f>'2 жастағы балалар Ш'!#REF!</f>
        <v>#REF!</v>
      </c>
      <c r="G88" s="799"/>
    </row>
    <row r="89" spans="2:7" ht="15" customHeight="1" x14ac:dyDescent="0.25">
      <c r="B89" s="572"/>
      <c r="C89" s="799"/>
      <c r="D89" s="452">
        <f>'2 жастағы балалар К'!U12</f>
        <v>0</v>
      </c>
      <c r="E89" s="799"/>
      <c r="F89" s="452" t="e">
        <f>'2 жастағы балалар Ш'!#REF!</f>
        <v>#REF!</v>
      </c>
      <c r="G89" s="799"/>
    </row>
    <row r="90" spans="2:7" ht="15" customHeight="1" x14ac:dyDescent="0.25">
      <c r="B90" s="570">
        <v>8</v>
      </c>
      <c r="C90" s="799"/>
      <c r="D90" s="452">
        <f>'2 жастағы балалар К'!V12</f>
        <v>0</v>
      </c>
      <c r="E90" s="799"/>
      <c r="F90" s="452" t="e">
        <f>'2 жастағы балалар Ш'!#REF!</f>
        <v>#REF!</v>
      </c>
      <c r="G90" s="799"/>
    </row>
    <row r="91" spans="2:7" ht="15" customHeight="1" x14ac:dyDescent="0.25">
      <c r="B91" s="571"/>
      <c r="C91" s="799"/>
      <c r="D91" s="452">
        <f>'2 жастағы балалар К'!W12</f>
        <v>1</v>
      </c>
      <c r="E91" s="799"/>
      <c r="F91" s="452" t="e">
        <f>'2 жастағы балалар Ш'!#REF!</f>
        <v>#REF!</v>
      </c>
      <c r="G91" s="799"/>
    </row>
    <row r="92" spans="2:7" ht="15" customHeight="1" x14ac:dyDescent="0.25">
      <c r="B92" s="572"/>
      <c r="C92" s="799"/>
      <c r="D92" s="452">
        <f>'2 жастағы балалар К'!X12</f>
        <v>0</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Ш'!V12</f>
        <v>0</v>
      </c>
      <c r="G102" s="799"/>
    </row>
    <row r="103" spans="2:7" ht="15" customHeight="1" x14ac:dyDescent="0.25">
      <c r="B103" s="607"/>
      <c r="C103" s="799"/>
      <c r="D103" s="799"/>
      <c r="E103" s="799"/>
      <c r="F103" s="398">
        <f>'2 жастағы балалар Ш'!W12</f>
        <v>0</v>
      </c>
      <c r="G103" s="799"/>
    </row>
    <row r="104" spans="2:7" ht="15" customHeight="1" x14ac:dyDescent="0.25">
      <c r="B104" s="607"/>
      <c r="C104" s="799"/>
      <c r="D104" s="799"/>
      <c r="E104" s="799"/>
      <c r="F104" s="398">
        <f>'2 жастағы балалар Ш'!X12</f>
        <v>0</v>
      </c>
      <c r="G104" s="799"/>
    </row>
    <row r="105" spans="2:7" ht="15" customHeight="1" x14ac:dyDescent="0.25">
      <c r="B105" s="607">
        <v>13</v>
      </c>
      <c r="C105" s="799"/>
      <c r="D105" s="799"/>
      <c r="E105" s="799"/>
      <c r="F105" s="398">
        <f>'2 жастағы балалар Ш'!Y12</f>
        <v>0</v>
      </c>
      <c r="G105" s="799"/>
    </row>
    <row r="106" spans="2:7" ht="15" customHeight="1" x14ac:dyDescent="0.25">
      <c r="B106" s="607"/>
      <c r="C106" s="799"/>
      <c r="D106" s="799"/>
      <c r="E106" s="799"/>
      <c r="F106" s="398">
        <f>'2 жастағы балалар Ш'!Z12</f>
        <v>0</v>
      </c>
      <c r="G106" s="799"/>
    </row>
    <row r="107" spans="2:7" ht="15" customHeight="1" x14ac:dyDescent="0.25">
      <c r="B107" s="607"/>
      <c r="C107" s="799"/>
      <c r="D107" s="799"/>
      <c r="E107" s="799"/>
      <c r="F107" s="398">
        <f>'2 жастағы балалар Ш'!AA12</f>
        <v>0</v>
      </c>
      <c r="G107" s="799"/>
    </row>
    <row r="108" spans="2:7" ht="15" customHeight="1" x14ac:dyDescent="0.25">
      <c r="B108" s="607">
        <v>14</v>
      </c>
      <c r="C108" s="799"/>
      <c r="D108" s="799"/>
      <c r="E108" s="799"/>
      <c r="F108" s="398">
        <f>'2 жастағы балалар Ш'!AB12</f>
        <v>0</v>
      </c>
      <c r="G108" s="799"/>
    </row>
    <row r="109" spans="2:7" ht="15" customHeight="1" x14ac:dyDescent="0.25">
      <c r="B109" s="607"/>
      <c r="C109" s="799"/>
      <c r="D109" s="799"/>
      <c r="E109" s="799"/>
      <c r="F109" s="398">
        <f>'2 жастағы балалар Ш'!AC12</f>
        <v>0</v>
      </c>
      <c r="G109" s="799"/>
    </row>
    <row r="110" spans="2:7" ht="15" customHeight="1" x14ac:dyDescent="0.25">
      <c r="B110" s="607"/>
      <c r="C110" s="799"/>
      <c r="D110" s="799"/>
      <c r="E110" s="799"/>
      <c r="F110" s="398">
        <f>'2 жастағы балалар Ш'!AD12</f>
        <v>0</v>
      </c>
      <c r="G110" s="799"/>
    </row>
    <row r="111" spans="2:7" ht="15" customHeight="1" x14ac:dyDescent="0.25">
      <c r="B111" s="607">
        <v>15</v>
      </c>
      <c r="C111" s="799"/>
      <c r="D111" s="799"/>
      <c r="E111" s="799"/>
      <c r="F111" s="398">
        <f>'2 жастағы балалар Ш'!AE12</f>
        <v>0</v>
      </c>
      <c r="G111" s="799"/>
    </row>
    <row r="112" spans="2:7" ht="15" customHeight="1" x14ac:dyDescent="0.25">
      <c r="B112" s="607"/>
      <c r="C112" s="799"/>
      <c r="D112" s="799"/>
      <c r="E112" s="799"/>
      <c r="F112" s="398">
        <f>'2 жастағы балалар Ш'!AF12</f>
        <v>0</v>
      </c>
      <c r="G112" s="799"/>
    </row>
    <row r="113" spans="2:7" ht="15" customHeight="1" x14ac:dyDescent="0.25">
      <c r="B113" s="607"/>
      <c r="C113" s="799"/>
      <c r="D113" s="799"/>
      <c r="E113" s="799"/>
      <c r="F113" s="398">
        <f>'2 жастағы балалар Ш'!AG12</f>
        <v>0</v>
      </c>
      <c r="G113" s="799"/>
    </row>
    <row r="114" spans="2:7" ht="15" customHeight="1" x14ac:dyDescent="0.25">
      <c r="B114" s="607">
        <v>16</v>
      </c>
      <c r="C114" s="799"/>
      <c r="D114" s="799"/>
      <c r="E114" s="799"/>
      <c r="F114" s="398">
        <f>'2 жастағы балалар Ш'!AH12</f>
        <v>0</v>
      </c>
      <c r="G114" s="799"/>
    </row>
    <row r="115" spans="2:7" ht="15" customHeight="1" x14ac:dyDescent="0.25">
      <c r="B115" s="607"/>
      <c r="C115" s="799"/>
      <c r="D115" s="799"/>
      <c r="E115" s="799"/>
      <c r="F115" s="398">
        <f>'2 жастағы балалар Ш'!AI12</f>
        <v>0</v>
      </c>
      <c r="G115" s="799"/>
    </row>
    <row r="116" spans="2:7" ht="15" customHeight="1" x14ac:dyDescent="0.25">
      <c r="B116" s="607"/>
      <c r="C116" s="799"/>
      <c r="D116" s="799"/>
      <c r="E116" s="799"/>
      <c r="F116" s="398">
        <f>'2 жастағы балалар Ш'!AJ12</f>
        <v>0</v>
      </c>
      <c r="G116" s="799"/>
    </row>
    <row r="117" spans="2:7" ht="15" customHeight="1" x14ac:dyDescent="0.25">
      <c r="B117" s="607">
        <v>17</v>
      </c>
      <c r="C117" s="799"/>
      <c r="D117" s="799"/>
      <c r="E117" s="799"/>
      <c r="F117" s="398">
        <f>'2 жастағы балалар Ш'!AK12</f>
        <v>0</v>
      </c>
      <c r="G117" s="799"/>
    </row>
    <row r="118" spans="2:7" ht="15" customHeight="1" x14ac:dyDescent="0.25">
      <c r="B118" s="607"/>
      <c r="C118" s="799"/>
      <c r="D118" s="799"/>
      <c r="E118" s="799"/>
      <c r="F118" s="398">
        <f>'2 жастағы балалар Ш'!AL12</f>
        <v>0</v>
      </c>
      <c r="G118" s="799"/>
    </row>
    <row r="119" spans="2:7" ht="15" customHeight="1" x14ac:dyDescent="0.25">
      <c r="B119" s="607"/>
      <c r="C119" s="799"/>
      <c r="D119" s="799"/>
      <c r="E119" s="799"/>
      <c r="F119" s="398">
        <f>'2 жастағы балалар Ш'!AM12</f>
        <v>0</v>
      </c>
      <c r="G119" s="799"/>
    </row>
    <row r="120" spans="2:7" ht="15" customHeight="1" x14ac:dyDescent="0.25">
      <c r="B120" s="607">
        <v>18</v>
      </c>
      <c r="C120" s="799"/>
      <c r="D120" s="799"/>
      <c r="E120" s="799"/>
      <c r="F120" s="398">
        <f>'2 жастағы балалар Ш'!AN12</f>
        <v>0</v>
      </c>
      <c r="G120" s="799"/>
    </row>
    <row r="121" spans="2:7" ht="15" customHeight="1" x14ac:dyDescent="0.25">
      <c r="B121" s="607"/>
      <c r="C121" s="799"/>
      <c r="D121" s="799"/>
      <c r="E121" s="799"/>
      <c r="F121" s="398">
        <f>'2 жастағы балалар Ш'!AO12</f>
        <v>0</v>
      </c>
      <c r="G121" s="799"/>
    </row>
    <row r="122" spans="2:7" ht="15" customHeight="1" x14ac:dyDescent="0.25">
      <c r="B122" s="607"/>
      <c r="C122" s="799"/>
      <c r="D122" s="799"/>
      <c r="E122" s="799"/>
      <c r="F122" s="398">
        <f>'2 жастағы балалар Ш'!AP12</f>
        <v>0</v>
      </c>
      <c r="G122" s="799"/>
    </row>
    <row r="123" spans="2:7" ht="15" customHeight="1" x14ac:dyDescent="0.25">
      <c r="B123" s="607">
        <v>19</v>
      </c>
      <c r="C123" s="799"/>
      <c r="D123" s="799"/>
      <c r="E123" s="799"/>
      <c r="F123" s="398">
        <f>'2 жастағы балалар Ш'!AQ12</f>
        <v>0</v>
      </c>
      <c r="G123" s="799"/>
    </row>
    <row r="124" spans="2:7" ht="15" customHeight="1" x14ac:dyDescent="0.25">
      <c r="B124" s="607"/>
      <c r="C124" s="799"/>
      <c r="D124" s="799"/>
      <c r="E124" s="799"/>
      <c r="F124" s="398">
        <f>'2 жастағы балалар Ш'!AR12</f>
        <v>0</v>
      </c>
      <c r="G124" s="799"/>
    </row>
    <row r="125" spans="2:7" ht="15" customHeight="1" x14ac:dyDescent="0.25">
      <c r="B125" s="607"/>
      <c r="C125" s="799"/>
      <c r="D125" s="799"/>
      <c r="E125" s="799"/>
      <c r="F125" s="398">
        <f>'2 жастағы балалар Ш'!AS12</f>
        <v>0</v>
      </c>
      <c r="G125" s="799"/>
    </row>
    <row r="126" spans="2:7" ht="15" customHeight="1" x14ac:dyDescent="0.25">
      <c r="B126" s="607">
        <v>20</v>
      </c>
      <c r="C126" s="799"/>
      <c r="D126" s="799"/>
      <c r="E126" s="799"/>
      <c r="F126" s="398">
        <f>'2 жастағы балалар Ш'!AT12</f>
        <v>0</v>
      </c>
      <c r="G126" s="799"/>
    </row>
    <row r="127" spans="2:7" ht="15" customHeight="1" x14ac:dyDescent="0.25">
      <c r="B127" s="607"/>
      <c r="C127" s="799"/>
      <c r="D127" s="799"/>
      <c r="E127" s="799"/>
      <c r="F127" s="398">
        <f>'2 жастағы балалар Ш'!AU12</f>
        <v>0</v>
      </c>
      <c r="G127" s="799"/>
    </row>
    <row r="128" spans="2:7" ht="15" customHeight="1" x14ac:dyDescent="0.25">
      <c r="B128" s="607"/>
      <c r="C128" s="800"/>
      <c r="D128" s="800"/>
      <c r="E128" s="800"/>
      <c r="F128" s="398">
        <f>'2 жастағы балалар Ш'!AV12</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Ф'!D58</f>
        <v>1</v>
      </c>
      <c r="D133" s="452">
        <f>'2 жастағы балалар К'!D58</f>
        <v>1</v>
      </c>
      <c r="E133" s="452" t="e">
        <f>'2 жастағы балалар Т'!#REF!</f>
        <v>#REF!</v>
      </c>
      <c r="F133" s="452">
        <f>'2 жастағы балалар Ш'!D58</f>
        <v>1</v>
      </c>
      <c r="G133" s="452" t="e">
        <f>'2 жастағы балалар Ә'!#REF!</f>
        <v>#REF!</v>
      </c>
    </row>
    <row r="134" spans="2:7" x14ac:dyDescent="0.25">
      <c r="B134" s="571"/>
      <c r="C134" s="452">
        <f>'2 жастағы балалар Ф'!E58</f>
        <v>0</v>
      </c>
      <c r="D134" s="452">
        <f>'2 жастағы балалар К'!E58</f>
        <v>0</v>
      </c>
      <c r="E134" s="452" t="e">
        <f>'2 жастағы балалар Т'!#REF!</f>
        <v>#REF!</v>
      </c>
      <c r="F134" s="452">
        <f>'2 жастағы балалар Ш'!E58</f>
        <v>0</v>
      </c>
      <c r="G134" s="452" t="e">
        <f>'2 жастағы балалар Ә'!#REF!</f>
        <v>#REF!</v>
      </c>
    </row>
    <row r="135" spans="2:7" x14ac:dyDescent="0.25">
      <c r="B135" s="572"/>
      <c r="C135" s="452">
        <f>'2 жастағы балалар Ф'!F58</f>
        <v>0</v>
      </c>
      <c r="D135" s="452">
        <f>'2 жастағы балалар К'!F58</f>
        <v>0</v>
      </c>
      <c r="E135" s="452" t="e">
        <f>'2 жастағы балалар Т'!#REF!</f>
        <v>#REF!</v>
      </c>
      <c r="F135" s="452">
        <f>'2 жастағы балалар Ш'!F58</f>
        <v>0</v>
      </c>
      <c r="G135" s="452" t="e">
        <f>'2 жастағы балалар Ә'!#REF!</f>
        <v>#REF!</v>
      </c>
    </row>
    <row r="136" spans="2:7" x14ac:dyDescent="0.25">
      <c r="B136" s="570">
        <v>2</v>
      </c>
      <c r="C136" s="452">
        <f>'2 жастағы балалар Ф'!G58</f>
        <v>1</v>
      </c>
      <c r="D136" s="452">
        <f>'2 жастағы балалар К'!G58</f>
        <v>1</v>
      </c>
      <c r="E136" s="452">
        <f>'2 жастағы балалар Т'!D58</f>
        <v>1</v>
      </c>
      <c r="F136" s="452">
        <f>'2 жастағы балалар Ш'!G58</f>
        <v>1</v>
      </c>
      <c r="G136" s="452">
        <f>'2 жастағы балалар Ә'!D58</f>
        <v>1</v>
      </c>
    </row>
    <row r="137" spans="2:7" x14ac:dyDescent="0.25">
      <c r="B137" s="571"/>
      <c r="C137" s="452">
        <f>'2 жастағы балалар Ф'!H58</f>
        <v>0</v>
      </c>
      <c r="D137" s="452">
        <f>'2 жастағы балалар К'!H58</f>
        <v>0</v>
      </c>
      <c r="E137" s="452">
        <f>'2 жастағы балалар Т'!E58</f>
        <v>0</v>
      </c>
      <c r="F137" s="452">
        <f>'2 жастағы балалар Ш'!H58</f>
        <v>0</v>
      </c>
      <c r="G137" s="452">
        <f>'2 жастағы балалар Ә'!E58</f>
        <v>0</v>
      </c>
    </row>
    <row r="138" spans="2:7" x14ac:dyDescent="0.25">
      <c r="B138" s="572"/>
      <c r="C138" s="452">
        <f>'2 жастағы балалар Ф'!I58</f>
        <v>0</v>
      </c>
      <c r="D138" s="452">
        <f>'2 жастағы балалар К'!I58</f>
        <v>0</v>
      </c>
      <c r="E138" s="452">
        <f>'2 жастағы балалар Т'!F58</f>
        <v>0</v>
      </c>
      <c r="F138" s="452">
        <f>'2 жастағы балалар Ш'!I58</f>
        <v>0</v>
      </c>
      <c r="G138" s="452">
        <f>'2 жастағы балалар Ә'!F58</f>
        <v>0</v>
      </c>
    </row>
    <row r="139" spans="2:7" x14ac:dyDescent="0.25">
      <c r="B139" s="570">
        <v>3</v>
      </c>
      <c r="C139" s="452">
        <f>'2 жастағы балалар Ф'!J58</f>
        <v>1</v>
      </c>
      <c r="D139" s="452">
        <f>'2 жастағы балалар К'!J58</f>
        <v>1</v>
      </c>
      <c r="E139" s="452">
        <f>'2 жастағы балалар Т'!G58</f>
        <v>1</v>
      </c>
      <c r="F139" s="452">
        <f>'2 жастағы балалар Ш'!J58</f>
        <v>1</v>
      </c>
      <c r="G139" s="452">
        <f>'2 жастағы балалар Ә'!G58</f>
        <v>1</v>
      </c>
    </row>
    <row r="140" spans="2:7" x14ac:dyDescent="0.25">
      <c r="B140" s="571"/>
      <c r="C140" s="452">
        <f>'2 жастағы балалар Ф'!K58</f>
        <v>0</v>
      </c>
      <c r="D140" s="452">
        <f>'2 жастағы балалар К'!K58</f>
        <v>0</v>
      </c>
      <c r="E140" s="452">
        <f>'2 жастағы балалар Т'!H58</f>
        <v>0</v>
      </c>
      <c r="F140" s="452">
        <f>'2 жастағы балалар Ш'!K58</f>
        <v>0</v>
      </c>
      <c r="G140" s="452">
        <f>'2 жастағы балалар Ә'!H58</f>
        <v>0</v>
      </c>
    </row>
    <row r="141" spans="2:7" x14ac:dyDescent="0.25">
      <c r="B141" s="572"/>
      <c r="C141" s="452">
        <f>'2 жастағы балалар Ф'!L58</f>
        <v>0</v>
      </c>
      <c r="D141" s="452">
        <f>'2 жастағы балалар К'!L58</f>
        <v>0</v>
      </c>
      <c r="E141" s="452">
        <f>'2 жастағы балалар Т'!I58</f>
        <v>0</v>
      </c>
      <c r="F141" s="452">
        <f>'2 жастағы балалар Ш'!L58</f>
        <v>0</v>
      </c>
      <c r="G141" s="452">
        <f>'2 жастағы балалар Ә'!I58</f>
        <v>0</v>
      </c>
    </row>
    <row r="142" spans="2:7" x14ac:dyDescent="0.25">
      <c r="B142" s="570">
        <v>4</v>
      </c>
      <c r="C142" s="452">
        <f>'2 жастағы балалар Ф'!M58</f>
        <v>1</v>
      </c>
      <c r="D142" s="452">
        <f>'2 жастағы балалар К'!M58</f>
        <v>1</v>
      </c>
      <c r="E142" s="452">
        <f>'2 жастағы балалар Т'!J58</f>
        <v>1</v>
      </c>
      <c r="F142" s="452">
        <f>'2 жастағы балалар Ш'!M58</f>
        <v>1</v>
      </c>
      <c r="G142" s="452">
        <f>'2 жастағы балалар Ә'!J58</f>
        <v>1</v>
      </c>
    </row>
    <row r="143" spans="2:7" x14ac:dyDescent="0.25">
      <c r="B143" s="571"/>
      <c r="C143" s="452">
        <f>'2 жастағы балалар Ф'!N58</f>
        <v>0</v>
      </c>
      <c r="D143" s="452">
        <f>'2 жастағы балалар К'!N58</f>
        <v>0</v>
      </c>
      <c r="E143" s="452">
        <f>'2 жастағы балалар Т'!K58</f>
        <v>0</v>
      </c>
      <c r="F143" s="452">
        <f>'2 жастағы балалар Ш'!N58</f>
        <v>0</v>
      </c>
      <c r="G143" s="452">
        <f>'2 жастағы балалар Ә'!K58</f>
        <v>0</v>
      </c>
    </row>
    <row r="144" spans="2:7" x14ac:dyDescent="0.25">
      <c r="B144" s="572"/>
      <c r="C144" s="452">
        <f>'2 жастағы балалар Ф'!O58</f>
        <v>0</v>
      </c>
      <c r="D144" s="452">
        <f>'2 жастағы балалар К'!O58</f>
        <v>0</v>
      </c>
      <c r="E144" s="452">
        <f>'2 жастағы балалар Т'!L58</f>
        <v>0</v>
      </c>
      <c r="F144" s="452">
        <f>'2 жастағы балалар Ш'!O58</f>
        <v>0</v>
      </c>
      <c r="G144" s="452">
        <f>'2 жастағы балалар Ә'!L58</f>
        <v>0</v>
      </c>
    </row>
    <row r="145" spans="2:7" x14ac:dyDescent="0.25">
      <c r="B145" s="570">
        <v>5</v>
      </c>
      <c r="C145" s="452" t="e">
        <f>'2 жастағы балалар Ф'!#REF!</f>
        <v>#REF!</v>
      </c>
      <c r="D145" s="452" t="e">
        <f>'2 жастағы балалар К'!#REF!</f>
        <v>#REF!</v>
      </c>
      <c r="E145" s="452">
        <f>'2 жастағы балалар Т'!M58</f>
        <v>1</v>
      </c>
      <c r="F145" s="452">
        <f>'2 жастағы балалар Ш'!P58</f>
        <v>1</v>
      </c>
      <c r="G145" s="452">
        <f>'2 жастағы балалар Ә'!M58</f>
        <v>1</v>
      </c>
    </row>
    <row r="146" spans="2:7" x14ac:dyDescent="0.25">
      <c r="B146" s="571"/>
      <c r="C146" s="452" t="e">
        <f>'2 жастағы балалар Ф'!#REF!</f>
        <v>#REF!</v>
      </c>
      <c r="D146" s="452" t="e">
        <f>'2 жастағы балалар К'!#REF!</f>
        <v>#REF!</v>
      </c>
      <c r="E146" s="452">
        <f>'2 жастағы балалар Т'!N58</f>
        <v>0</v>
      </c>
      <c r="F146" s="452">
        <f>'2 жастағы балалар Ш'!Q58</f>
        <v>0</v>
      </c>
      <c r="G146" s="452">
        <f>'2 жастағы балалар Ә'!N58</f>
        <v>0</v>
      </c>
    </row>
    <row r="147" spans="2:7" x14ac:dyDescent="0.25">
      <c r="B147" s="572"/>
      <c r="C147" s="452" t="e">
        <f>'2 жастағы балалар Ф'!#REF!</f>
        <v>#REF!</v>
      </c>
      <c r="D147" s="452" t="e">
        <f>'2 жастағы балалар К'!#REF!</f>
        <v>#REF!</v>
      </c>
      <c r="E147" s="452">
        <f>'2 жастағы балалар Т'!O58</f>
        <v>0</v>
      </c>
      <c r="F147" s="452">
        <f>'2 жастағы балалар Ш'!R58</f>
        <v>0</v>
      </c>
      <c r="G147" s="452">
        <f>'2 жастағы балалар Ә'!O58</f>
        <v>0</v>
      </c>
    </row>
    <row r="148" spans="2:7" x14ac:dyDescent="0.25">
      <c r="B148" s="570">
        <v>6</v>
      </c>
      <c r="C148" s="798"/>
      <c r="D148" s="452">
        <f>'2 жастағы балалар К'!P58</f>
        <v>1</v>
      </c>
      <c r="E148" s="798"/>
      <c r="F148" s="452" t="e">
        <f>'2 жастағы балалар Ш'!#REF!</f>
        <v>#REF!</v>
      </c>
      <c r="G148" s="798"/>
    </row>
    <row r="149" spans="2:7" x14ac:dyDescent="0.25">
      <c r="B149" s="571"/>
      <c r="C149" s="799"/>
      <c r="D149" s="452">
        <f>'2 жастағы балалар К'!Q58</f>
        <v>0</v>
      </c>
      <c r="E149" s="799"/>
      <c r="F149" s="452" t="e">
        <f>'2 жастағы балалар Ш'!#REF!</f>
        <v>#REF!</v>
      </c>
      <c r="G149" s="799"/>
    </row>
    <row r="150" spans="2:7" x14ac:dyDescent="0.25">
      <c r="B150" s="572"/>
      <c r="C150" s="799"/>
      <c r="D150" s="452">
        <f>'2 жастағы балалар К'!R58</f>
        <v>0</v>
      </c>
      <c r="E150" s="799"/>
      <c r="F150" s="452" t="e">
        <f>'2 жастағы балалар Ш'!#REF!</f>
        <v>#REF!</v>
      </c>
      <c r="G150" s="799"/>
    </row>
    <row r="151" spans="2:7" x14ac:dyDescent="0.25">
      <c r="B151" s="570">
        <v>7</v>
      </c>
      <c r="C151" s="799"/>
      <c r="D151" s="452">
        <f>'2 жастағы балалар К'!S58</f>
        <v>1</v>
      </c>
      <c r="E151" s="799"/>
      <c r="F151" s="452" t="e">
        <f>'2 жастағы балалар Ш'!#REF!</f>
        <v>#REF!</v>
      </c>
      <c r="G151" s="799"/>
    </row>
    <row r="152" spans="2:7" x14ac:dyDescent="0.25">
      <c r="B152" s="571"/>
      <c r="C152" s="799"/>
      <c r="D152" s="452">
        <f>'2 жастағы балалар К'!T58</f>
        <v>0</v>
      </c>
      <c r="E152" s="799"/>
      <c r="F152" s="452" t="e">
        <f>'2 жастағы балалар Ш'!#REF!</f>
        <v>#REF!</v>
      </c>
      <c r="G152" s="799"/>
    </row>
    <row r="153" spans="2:7" x14ac:dyDescent="0.25">
      <c r="B153" s="572"/>
      <c r="C153" s="799"/>
      <c r="D153" s="452">
        <f>'2 жастағы балалар К'!U58</f>
        <v>0</v>
      </c>
      <c r="E153" s="799"/>
      <c r="F153" s="452" t="e">
        <f>'2 жастағы балалар Ш'!#REF!</f>
        <v>#REF!</v>
      </c>
      <c r="G153" s="799"/>
    </row>
    <row r="154" spans="2:7" x14ac:dyDescent="0.25">
      <c r="B154" s="570">
        <v>8</v>
      </c>
      <c r="C154" s="799"/>
      <c r="D154" s="452">
        <f>'2 жастағы балалар К'!V58</f>
        <v>1</v>
      </c>
      <c r="E154" s="799"/>
      <c r="F154" s="452" t="e">
        <f>'2 жастағы балалар Ш'!#REF!</f>
        <v>#REF!</v>
      </c>
      <c r="G154" s="799"/>
    </row>
    <row r="155" spans="2:7" x14ac:dyDescent="0.25">
      <c r="B155" s="571"/>
      <c r="C155" s="799"/>
      <c r="D155" s="452">
        <f>'2 жастағы балалар К'!W58</f>
        <v>0</v>
      </c>
      <c r="E155" s="799"/>
      <c r="F155" s="452" t="e">
        <f>'2 жастағы балалар Ш'!#REF!</f>
        <v>#REF!</v>
      </c>
      <c r="G155" s="799"/>
    </row>
    <row r="156" spans="2:7" x14ac:dyDescent="0.25">
      <c r="B156" s="572"/>
      <c r="C156" s="799"/>
      <c r="D156" s="452">
        <f>'2 жастағы балалар К'!X58</f>
        <v>0</v>
      </c>
      <c r="E156" s="799"/>
      <c r="F156" s="452" t="e">
        <f>'2 жастағы балалар Ш'!#REF!</f>
        <v>#REF!</v>
      </c>
      <c r="G156" s="799"/>
    </row>
    <row r="157" spans="2:7" x14ac:dyDescent="0.25">
      <c r="B157" s="570">
        <v>9</v>
      </c>
      <c r="C157" s="799"/>
      <c r="D157" s="452">
        <f>'2 жастағы балалар К'!Y58</f>
        <v>1</v>
      </c>
      <c r="E157" s="799"/>
      <c r="F157" s="452" t="e">
        <f>'2 жастағы балалар Ш'!#REF!</f>
        <v>#REF!</v>
      </c>
      <c r="G157" s="799"/>
    </row>
    <row r="158" spans="2:7" x14ac:dyDescent="0.25">
      <c r="B158" s="571"/>
      <c r="C158" s="799"/>
      <c r="D158" s="452">
        <f>'2 жастағы балалар К'!Z58</f>
        <v>0</v>
      </c>
      <c r="E158" s="799"/>
      <c r="F158" s="452" t="e">
        <f>'2 жастағы балалар Ш'!#REF!</f>
        <v>#REF!</v>
      </c>
      <c r="G158" s="799"/>
    </row>
    <row r="159" spans="2:7" ht="15" customHeight="1" x14ac:dyDescent="0.25">
      <c r="B159" s="572"/>
      <c r="C159" s="799"/>
      <c r="D159" s="452">
        <f>'2 жастағы балалар К'!AA58</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Ш'!S58</f>
        <v>1</v>
      </c>
      <c r="G163" s="799"/>
    </row>
    <row r="164" spans="2:7" x14ac:dyDescent="0.25">
      <c r="B164" s="607"/>
      <c r="C164" s="799"/>
      <c r="D164" s="452" t="e">
        <f>'2 жастағы балалар К'!#REF!</f>
        <v>#REF!</v>
      </c>
      <c r="E164" s="799"/>
      <c r="F164" s="398">
        <f>'2 жастағы балалар Ш'!T58</f>
        <v>0</v>
      </c>
      <c r="G164" s="799"/>
    </row>
    <row r="165" spans="2:7" x14ac:dyDescent="0.25">
      <c r="B165" s="607"/>
      <c r="C165" s="799"/>
      <c r="D165" s="452" t="e">
        <f>'2 жастағы балалар К'!#REF!</f>
        <v>#REF!</v>
      </c>
      <c r="E165" s="799"/>
      <c r="F165" s="398">
        <f>'2 жастағы балалар Ш'!U58</f>
        <v>0</v>
      </c>
      <c r="G165" s="799"/>
    </row>
    <row r="166" spans="2:7" x14ac:dyDescent="0.25">
      <c r="B166" s="607">
        <v>12</v>
      </c>
      <c r="C166" s="799"/>
      <c r="D166" s="452" t="e">
        <f>'2 жастағы балалар К'!#REF!</f>
        <v>#REF!</v>
      </c>
      <c r="E166" s="799"/>
      <c r="F166" s="398">
        <f>'2 жастағы балалар Ш'!V58</f>
        <v>1</v>
      </c>
      <c r="G166" s="799"/>
    </row>
    <row r="167" spans="2:7" x14ac:dyDescent="0.25">
      <c r="B167" s="607"/>
      <c r="C167" s="799"/>
      <c r="D167" s="452" t="e">
        <f>'2 жастағы балалар К'!#REF!</f>
        <v>#REF!</v>
      </c>
      <c r="E167" s="799"/>
      <c r="F167" s="398">
        <f>'2 жастағы балалар Ш'!W58</f>
        <v>0</v>
      </c>
      <c r="G167" s="799"/>
    </row>
    <row r="168" spans="2:7" x14ac:dyDescent="0.25">
      <c r="B168" s="607"/>
      <c r="C168" s="799"/>
      <c r="D168" s="452" t="e">
        <f>'2 жастағы балалар К'!#REF!</f>
        <v>#REF!</v>
      </c>
      <c r="E168" s="799"/>
      <c r="F168" s="398">
        <f>'2 жастағы балалар Ш'!X58</f>
        <v>0</v>
      </c>
      <c r="G168" s="799"/>
    </row>
    <row r="169" spans="2:7" x14ac:dyDescent="0.25">
      <c r="B169" s="607">
        <v>13</v>
      </c>
      <c r="C169" s="799"/>
      <c r="D169" s="452" t="e">
        <f>'2 жастағы балалар К'!#REF!</f>
        <v>#REF!</v>
      </c>
      <c r="E169" s="799"/>
      <c r="F169" s="398">
        <f>'2 жастағы балалар Ш'!Y58</f>
        <v>1</v>
      </c>
      <c r="G169" s="799"/>
    </row>
    <row r="170" spans="2:7" x14ac:dyDescent="0.25">
      <c r="B170" s="607"/>
      <c r="C170" s="799"/>
      <c r="D170" s="452" t="e">
        <f>'2 жастағы балалар К'!#REF!</f>
        <v>#REF!</v>
      </c>
      <c r="E170" s="799"/>
      <c r="F170" s="398">
        <f>'2 жастағы балалар Ш'!Z58</f>
        <v>0</v>
      </c>
      <c r="G170" s="799"/>
    </row>
    <row r="171" spans="2:7" x14ac:dyDescent="0.25">
      <c r="B171" s="607"/>
      <c r="C171" s="799"/>
      <c r="D171" s="452" t="e">
        <f>'2 жастағы балалар К'!#REF!</f>
        <v>#REF!</v>
      </c>
      <c r="E171" s="799"/>
      <c r="F171" s="398">
        <f>'2 жастағы балалар Ш'!AA58</f>
        <v>0</v>
      </c>
      <c r="G171" s="799"/>
    </row>
    <row r="172" spans="2:7" x14ac:dyDescent="0.25">
      <c r="B172" s="607">
        <v>14</v>
      </c>
      <c r="C172" s="799"/>
      <c r="D172" s="452" t="e">
        <f>'2 жастағы балалар К'!#REF!</f>
        <v>#REF!</v>
      </c>
      <c r="E172" s="799"/>
      <c r="F172" s="398">
        <f>'2 жастағы балалар Ш'!AB58</f>
        <v>1</v>
      </c>
      <c r="G172" s="799"/>
    </row>
    <row r="173" spans="2:7" x14ac:dyDescent="0.25">
      <c r="B173" s="607"/>
      <c r="C173" s="799"/>
      <c r="D173" s="452" t="e">
        <f>'2 жастағы балалар К'!#REF!</f>
        <v>#REF!</v>
      </c>
      <c r="E173" s="799"/>
      <c r="F173" s="398">
        <f>'2 жастағы балалар Ш'!AC58</f>
        <v>0</v>
      </c>
      <c r="G173" s="799"/>
    </row>
    <row r="174" spans="2:7" x14ac:dyDescent="0.25">
      <c r="B174" s="607"/>
      <c r="C174" s="799"/>
      <c r="D174" s="452" t="e">
        <f>'2 жастағы балалар К'!#REF!</f>
        <v>#REF!</v>
      </c>
      <c r="E174" s="799"/>
      <c r="F174" s="398">
        <f>'2 жастағы балалар Ш'!AD58</f>
        <v>0</v>
      </c>
      <c r="G174" s="799"/>
    </row>
    <row r="175" spans="2:7" x14ac:dyDescent="0.25">
      <c r="B175" s="607">
        <v>15</v>
      </c>
      <c r="C175" s="799"/>
      <c r="D175" s="452" t="e">
        <f>'2 жастағы балалар К'!#REF!</f>
        <v>#REF!</v>
      </c>
      <c r="E175" s="799"/>
      <c r="F175" s="398">
        <f>'2 жастағы балалар Ш'!AE58</f>
        <v>1</v>
      </c>
      <c r="G175" s="799"/>
    </row>
    <row r="176" spans="2:7" x14ac:dyDescent="0.25">
      <c r="B176" s="607"/>
      <c r="C176" s="799"/>
      <c r="D176" s="452" t="e">
        <f>'2 жастағы балалар К'!#REF!</f>
        <v>#REF!</v>
      </c>
      <c r="E176" s="799"/>
      <c r="F176" s="398">
        <f>'2 жастағы балалар Ш'!AF58</f>
        <v>0</v>
      </c>
      <c r="G176" s="799"/>
    </row>
    <row r="177" spans="2:7" x14ac:dyDescent="0.25">
      <c r="B177" s="607"/>
      <c r="C177" s="799"/>
      <c r="D177" s="452" t="e">
        <f>'2 жастағы балалар К'!#REF!</f>
        <v>#REF!</v>
      </c>
      <c r="E177" s="799"/>
      <c r="F177" s="398">
        <f>'2 жастағы балалар Ш'!AG58</f>
        <v>0</v>
      </c>
      <c r="G177" s="799"/>
    </row>
    <row r="178" spans="2:7" x14ac:dyDescent="0.25">
      <c r="B178" s="607">
        <v>16</v>
      </c>
      <c r="C178" s="799"/>
      <c r="D178" s="798"/>
      <c r="E178" s="799"/>
      <c r="F178" s="398">
        <f>'2 жастағы балалар Ш'!AH58</f>
        <v>1</v>
      </c>
      <c r="G178" s="799"/>
    </row>
    <row r="179" spans="2:7" x14ac:dyDescent="0.25">
      <c r="B179" s="607"/>
      <c r="C179" s="799"/>
      <c r="D179" s="799"/>
      <c r="E179" s="799"/>
      <c r="F179" s="398">
        <f>'2 жастағы балалар Ш'!AI58</f>
        <v>0</v>
      </c>
      <c r="G179" s="799"/>
    </row>
    <row r="180" spans="2:7" x14ac:dyDescent="0.25">
      <c r="B180" s="607"/>
      <c r="C180" s="799"/>
      <c r="D180" s="799"/>
      <c r="E180" s="799"/>
      <c r="F180" s="398">
        <f>'2 жастағы балалар Ш'!AJ58</f>
        <v>0</v>
      </c>
      <c r="G180" s="799"/>
    </row>
    <row r="181" spans="2:7" x14ac:dyDescent="0.25">
      <c r="B181" s="607">
        <v>17</v>
      </c>
      <c r="C181" s="799"/>
      <c r="D181" s="799"/>
      <c r="E181" s="799"/>
      <c r="F181" s="398">
        <f>'2 жастағы балалар Ш'!AK58</f>
        <v>1</v>
      </c>
      <c r="G181" s="799"/>
    </row>
    <row r="182" spans="2:7" x14ac:dyDescent="0.25">
      <c r="B182" s="607"/>
      <c r="C182" s="799"/>
      <c r="D182" s="799"/>
      <c r="E182" s="799"/>
      <c r="F182" s="398">
        <f>'2 жастағы балалар Ш'!AL58</f>
        <v>0</v>
      </c>
      <c r="G182" s="799"/>
    </row>
    <row r="183" spans="2:7" x14ac:dyDescent="0.25">
      <c r="B183" s="607"/>
      <c r="C183" s="799"/>
      <c r="D183" s="799"/>
      <c r="E183" s="799"/>
      <c r="F183" s="398">
        <f>'2 жастағы балалар Ш'!AM58</f>
        <v>0</v>
      </c>
      <c r="G183" s="799"/>
    </row>
    <row r="184" spans="2:7" ht="15" customHeight="1" x14ac:dyDescent="0.25">
      <c r="B184" s="607">
        <v>18</v>
      </c>
      <c r="C184" s="799"/>
      <c r="D184" s="799"/>
      <c r="E184" s="799"/>
      <c r="F184" s="398">
        <f>'2 жастағы балалар Ш'!AN58</f>
        <v>1</v>
      </c>
      <c r="G184" s="799"/>
    </row>
    <row r="185" spans="2:7" ht="15" customHeight="1" x14ac:dyDescent="0.25">
      <c r="B185" s="607"/>
      <c r="C185" s="799"/>
      <c r="D185" s="799"/>
      <c r="E185" s="799"/>
      <c r="F185" s="398">
        <f>'2 жастағы балалар Ш'!AO58</f>
        <v>0</v>
      </c>
      <c r="G185" s="799"/>
    </row>
    <row r="186" spans="2:7" ht="15" customHeight="1" x14ac:dyDescent="0.25">
      <c r="B186" s="607"/>
      <c r="C186" s="799"/>
      <c r="D186" s="799"/>
      <c r="E186" s="799"/>
      <c r="F186" s="398">
        <f>'2 жастағы балалар Ш'!AP58</f>
        <v>0</v>
      </c>
      <c r="G186" s="799"/>
    </row>
    <row r="187" spans="2:7" ht="15" customHeight="1" x14ac:dyDescent="0.25">
      <c r="B187" s="607">
        <v>19</v>
      </c>
      <c r="C187" s="799"/>
      <c r="D187" s="799"/>
      <c r="E187" s="799"/>
      <c r="F187" s="398">
        <f>'2 жастағы балалар Ш'!AQ58</f>
        <v>1</v>
      </c>
      <c r="G187" s="799"/>
    </row>
    <row r="188" spans="2:7" ht="15" customHeight="1" x14ac:dyDescent="0.25">
      <c r="B188" s="607"/>
      <c r="C188" s="799"/>
      <c r="D188" s="799"/>
      <c r="E188" s="799"/>
      <c r="F188" s="398">
        <f>'2 жастағы балалар Ш'!AR58</f>
        <v>0</v>
      </c>
      <c r="G188" s="799"/>
    </row>
    <row r="189" spans="2:7" ht="15" customHeight="1" x14ac:dyDescent="0.25">
      <c r="B189" s="607"/>
      <c r="C189" s="799"/>
      <c r="D189" s="799"/>
      <c r="E189" s="799"/>
      <c r="F189" s="398">
        <f>'2 жастағы балалар Ш'!AS58</f>
        <v>0</v>
      </c>
      <c r="G189" s="799"/>
    </row>
    <row r="190" spans="2:7" ht="15" customHeight="1" x14ac:dyDescent="0.25">
      <c r="B190" s="607">
        <v>20</v>
      </c>
      <c r="C190" s="799"/>
      <c r="D190" s="799"/>
      <c r="E190" s="799"/>
      <c r="F190" s="398">
        <f>'2 жастағы балалар Ш'!AT58</f>
        <v>1</v>
      </c>
      <c r="G190" s="799"/>
    </row>
    <row r="191" spans="2:7" ht="15" customHeight="1" x14ac:dyDescent="0.25">
      <c r="B191" s="607"/>
      <c r="C191" s="799"/>
      <c r="D191" s="799"/>
      <c r="E191" s="799"/>
      <c r="F191" s="398">
        <f>'2 жастағы балалар Ш'!AU58</f>
        <v>0</v>
      </c>
      <c r="G191" s="799"/>
    </row>
    <row r="192" spans="2:7" ht="15" customHeight="1" x14ac:dyDescent="0.25">
      <c r="B192" s="607"/>
      <c r="C192" s="799"/>
      <c r="D192" s="799"/>
      <c r="E192" s="799"/>
      <c r="F192" s="398">
        <f>'2 жастағы балалар Ш'!AV58</f>
        <v>0</v>
      </c>
      <c r="G192" s="799"/>
    </row>
    <row r="193" spans="2:100" ht="15" customHeight="1" x14ac:dyDescent="0.25">
      <c r="B193" s="607">
        <v>21</v>
      </c>
      <c r="C193" s="799"/>
      <c r="D193" s="799"/>
      <c r="E193" s="799"/>
      <c r="F193" s="398">
        <f>'2 жастағы балалар Ш'!AW58</f>
        <v>1</v>
      </c>
      <c r="G193" s="799"/>
    </row>
    <row r="194" spans="2:100" ht="15" customHeight="1" x14ac:dyDescent="0.25">
      <c r="B194" s="607"/>
      <c r="C194" s="799"/>
      <c r="D194" s="799"/>
      <c r="E194" s="799"/>
      <c r="F194" s="398">
        <f>'2 жастағы балалар Ш'!AX58</f>
        <v>0</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Ш'!AY58</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Ш'!AZ58</f>
        <v>1</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Ш'!BA58</f>
        <v>0</v>
      </c>
      <c r="G197" s="799"/>
    </row>
    <row r="198" spans="2:100" ht="15" customHeight="1" x14ac:dyDescent="0.25">
      <c r="B198" s="607"/>
      <c r="C198" s="799"/>
      <c r="D198" s="799"/>
      <c r="E198" s="799"/>
      <c r="F198" s="398">
        <f>'2 жастағы балалар Ш'!BB58</f>
        <v>0</v>
      </c>
      <c r="G198" s="799"/>
    </row>
    <row r="199" spans="2:100" ht="15" customHeight="1" x14ac:dyDescent="0.25">
      <c r="B199" s="607">
        <v>23</v>
      </c>
      <c r="C199" s="799"/>
      <c r="D199" s="799"/>
      <c r="E199" s="799"/>
      <c r="F199" s="398">
        <f>'2 жастағы балалар Ш'!BC58</f>
        <v>1</v>
      </c>
      <c r="G199" s="799"/>
    </row>
    <row r="200" spans="2:100" ht="15" customHeight="1" x14ac:dyDescent="0.25">
      <c r="B200" s="607"/>
      <c r="C200" s="799"/>
      <c r="D200" s="799"/>
      <c r="E200" s="799"/>
      <c r="F200" s="398">
        <f>'2 жастағы балалар Ш'!BD58</f>
        <v>0</v>
      </c>
      <c r="G200" s="799"/>
    </row>
    <row r="201" spans="2:100" ht="15" customHeight="1" x14ac:dyDescent="0.25">
      <c r="B201" s="607"/>
      <c r="C201" s="799"/>
      <c r="D201" s="799"/>
      <c r="E201" s="799"/>
      <c r="F201" s="398">
        <f>'2 жастағы балалар Ш'!BE58</f>
        <v>0</v>
      </c>
      <c r="G201" s="799"/>
    </row>
    <row r="202" spans="2:100" ht="15" customHeight="1" x14ac:dyDescent="0.25">
      <c r="B202" s="607">
        <v>24</v>
      </c>
      <c r="C202" s="799"/>
      <c r="D202" s="799"/>
      <c r="E202" s="799"/>
      <c r="F202" s="398">
        <f>'2 жастағы балалар Ш'!BF58</f>
        <v>1</v>
      </c>
      <c r="G202" s="799"/>
    </row>
    <row r="203" spans="2:100" ht="15" customHeight="1" x14ac:dyDescent="0.25">
      <c r="B203" s="607"/>
      <c r="C203" s="799"/>
      <c r="D203" s="799"/>
      <c r="E203" s="799"/>
      <c r="F203" s="398">
        <f>'2 жастағы балалар Ш'!BG58</f>
        <v>0</v>
      </c>
      <c r="G203" s="799"/>
    </row>
    <row r="204" spans="2:100" ht="15" customHeight="1" x14ac:dyDescent="0.25">
      <c r="B204" s="607"/>
      <c r="C204" s="799"/>
      <c r="D204" s="799"/>
      <c r="E204" s="799"/>
      <c r="F204" s="398">
        <f>'2 жастағы балалар Ш'!BH58</f>
        <v>0</v>
      </c>
      <c r="G204" s="799"/>
    </row>
    <row r="205" spans="2:100" ht="15" customHeight="1" x14ac:dyDescent="0.25">
      <c r="B205" s="607">
        <v>25</v>
      </c>
      <c r="C205" s="799"/>
      <c r="D205" s="799"/>
      <c r="E205" s="799"/>
      <c r="F205" s="398">
        <f>'2 жастағы балалар Ш'!BI58</f>
        <v>1</v>
      </c>
      <c r="G205" s="799"/>
    </row>
    <row r="206" spans="2:100" ht="15" customHeight="1" x14ac:dyDescent="0.25">
      <c r="B206" s="607"/>
      <c r="C206" s="799"/>
      <c r="D206" s="799"/>
      <c r="E206" s="799"/>
      <c r="F206" s="398">
        <f>'2 жастағы балалар Ш'!BJ58</f>
        <v>0</v>
      </c>
      <c r="G206" s="799"/>
    </row>
    <row r="207" spans="2:100" ht="15" customHeight="1" x14ac:dyDescent="0.25">
      <c r="B207" s="607"/>
      <c r="C207" s="800"/>
      <c r="D207" s="800"/>
      <c r="E207" s="800"/>
      <c r="F207" s="398">
        <f>'2 жастағы балалар Ш'!BK58</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51"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Ф'!D117</f>
        <v>1</v>
      </c>
      <c r="D212" s="452">
        <f>'2 жастағы балалар К'!D117</f>
        <v>1</v>
      </c>
      <c r="E212" s="452" t="e">
        <f>'2 жастағы балалар Т'!#REF!</f>
        <v>#REF!</v>
      </c>
      <c r="F212" s="452">
        <f>'2 жастағы балалар Ш'!D117</f>
        <v>1</v>
      </c>
      <c r="G212" s="452" t="e">
        <f>'2 жастағы балалар Ә'!#REF!</f>
        <v>#REF!</v>
      </c>
    </row>
    <row r="213" spans="2:7" ht="15" customHeight="1" x14ac:dyDescent="0.25">
      <c r="B213" s="571"/>
      <c r="C213" s="452">
        <f>'2 жастағы балалар Ф'!E117</f>
        <v>0</v>
      </c>
      <c r="D213" s="452">
        <f>'2 жастағы балалар К'!E117</f>
        <v>0</v>
      </c>
      <c r="E213" s="452" t="e">
        <f>'2 жастағы балалар Т'!#REF!</f>
        <v>#REF!</v>
      </c>
      <c r="F213" s="452">
        <f>'2 жастағы балалар Ш'!E117</f>
        <v>0</v>
      </c>
      <c r="G213" s="452" t="e">
        <f>'2 жастағы балалар Ә'!#REF!</f>
        <v>#REF!</v>
      </c>
    </row>
    <row r="214" spans="2:7" ht="15" customHeight="1" x14ac:dyDescent="0.25">
      <c r="B214" s="572"/>
      <c r="C214" s="452">
        <f>'2 жастағы балалар Ф'!F117</f>
        <v>0</v>
      </c>
      <c r="D214" s="452">
        <f>'2 жастағы балалар К'!F117</f>
        <v>0</v>
      </c>
      <c r="E214" s="452" t="e">
        <f>'2 жастағы балалар Т'!#REF!</f>
        <v>#REF!</v>
      </c>
      <c r="F214" s="452">
        <f>'2 жастағы балалар Ш'!F117</f>
        <v>0</v>
      </c>
      <c r="G214" s="452" t="e">
        <f>'2 жастағы балалар Ә'!#REF!</f>
        <v>#REF!</v>
      </c>
    </row>
    <row r="215" spans="2:7" ht="15" customHeight="1" x14ac:dyDescent="0.25">
      <c r="B215" s="570">
        <v>2</v>
      </c>
      <c r="C215" s="452">
        <f>'2 жастағы балалар Ф'!G117</f>
        <v>1</v>
      </c>
      <c r="D215" s="452">
        <f>'2 жастағы балалар К'!G117</f>
        <v>1</v>
      </c>
      <c r="E215" s="452">
        <f>'2 жастағы балалар Т'!D117</f>
        <v>1</v>
      </c>
      <c r="F215" s="452">
        <f>'2 жастағы балалар Ш'!G117</f>
        <v>1</v>
      </c>
      <c r="G215" s="452">
        <f>'2 жастағы балалар Ә'!D117</f>
        <v>1</v>
      </c>
    </row>
    <row r="216" spans="2:7" ht="15" customHeight="1" x14ac:dyDescent="0.25">
      <c r="B216" s="571"/>
      <c r="C216" s="452">
        <f>'2 жастағы балалар Ф'!H117</f>
        <v>0</v>
      </c>
      <c r="D216" s="452">
        <f>'2 жастағы балалар К'!H117</f>
        <v>0</v>
      </c>
      <c r="E216" s="452">
        <f>'2 жастағы балалар Т'!E117</f>
        <v>0</v>
      </c>
      <c r="F216" s="452">
        <f>'2 жастағы балалар Ш'!H117</f>
        <v>0</v>
      </c>
      <c r="G216" s="452">
        <f>'2 жастағы балалар Ә'!E117</f>
        <v>0</v>
      </c>
    </row>
    <row r="217" spans="2:7" ht="15" customHeight="1" x14ac:dyDescent="0.25">
      <c r="B217" s="572"/>
      <c r="C217" s="452">
        <f>'2 жастағы балалар Ф'!I117</f>
        <v>0</v>
      </c>
      <c r="D217" s="452">
        <f>'2 жастағы балалар К'!I117</f>
        <v>0</v>
      </c>
      <c r="E217" s="452">
        <f>'2 жастағы балалар Т'!F117</f>
        <v>0</v>
      </c>
      <c r="F217" s="452">
        <f>'2 жастағы балалар Ш'!I117</f>
        <v>0</v>
      </c>
      <c r="G217" s="452">
        <f>'2 жастағы балалар Ә'!F117</f>
        <v>0</v>
      </c>
    </row>
    <row r="218" spans="2:7" ht="15" customHeight="1" x14ac:dyDescent="0.25">
      <c r="B218" s="570">
        <v>3</v>
      </c>
      <c r="C218" s="452">
        <f>'2 жастағы балалар Ф'!J117</f>
        <v>1</v>
      </c>
      <c r="D218" s="452">
        <f>'2 жастағы балалар К'!J117</f>
        <v>1</v>
      </c>
      <c r="E218" s="452">
        <f>'2 жастағы балалар Т'!G117</f>
        <v>1</v>
      </c>
      <c r="F218" s="452">
        <f>'2 жастағы балалар Ш'!J117</f>
        <v>1</v>
      </c>
      <c r="G218" s="452">
        <f>'2 жастағы балалар Ә'!G117</f>
        <v>1</v>
      </c>
    </row>
    <row r="219" spans="2:7" x14ac:dyDescent="0.25">
      <c r="B219" s="571"/>
      <c r="C219" s="452">
        <f>'2 жастағы балалар Ф'!K117</f>
        <v>0</v>
      </c>
      <c r="D219" s="452">
        <f>'2 жастағы балалар К'!K117</f>
        <v>0</v>
      </c>
      <c r="E219" s="452">
        <f>'2 жастағы балалар Т'!H117</f>
        <v>0</v>
      </c>
      <c r="F219" s="452">
        <f>'2 жастағы балалар Ш'!K117</f>
        <v>0</v>
      </c>
      <c r="G219" s="452">
        <f>'2 жастағы балалар Ә'!H117</f>
        <v>0</v>
      </c>
    </row>
    <row r="220" spans="2:7" x14ac:dyDescent="0.25">
      <c r="B220" s="572"/>
      <c r="C220" s="452">
        <f>'2 жастағы балалар Ф'!L117</f>
        <v>0</v>
      </c>
      <c r="D220" s="452">
        <f>'2 жастағы балалар К'!L117</f>
        <v>0</v>
      </c>
      <c r="E220" s="452">
        <f>'2 жастағы балалар Т'!I117</f>
        <v>0</v>
      </c>
      <c r="F220" s="452">
        <f>'2 жастағы балалар Ш'!L117</f>
        <v>0</v>
      </c>
      <c r="G220" s="452">
        <f>'2 жастағы балалар Ә'!I117</f>
        <v>0</v>
      </c>
    </row>
    <row r="221" spans="2:7" x14ac:dyDescent="0.25">
      <c r="B221" s="570">
        <v>4</v>
      </c>
      <c r="C221" s="452">
        <f>'2 жастағы балалар Ф'!M117</f>
        <v>1</v>
      </c>
      <c r="D221" s="452">
        <f>'2 жастағы балалар К'!M117</f>
        <v>1</v>
      </c>
      <c r="E221" s="452">
        <f>'2 жастағы балалар Т'!J117</f>
        <v>1</v>
      </c>
      <c r="F221" s="452">
        <f>'2 жастағы балалар Ш'!M117</f>
        <v>1</v>
      </c>
      <c r="G221" s="452">
        <f>'2 жастағы балалар Ә'!J117</f>
        <v>1</v>
      </c>
    </row>
    <row r="222" spans="2:7" x14ac:dyDescent="0.25">
      <c r="B222" s="571"/>
      <c r="C222" s="452">
        <f>'2 жастағы балалар Ф'!N117</f>
        <v>0</v>
      </c>
      <c r="D222" s="452">
        <f>'2 жастағы балалар К'!N117</f>
        <v>0</v>
      </c>
      <c r="E222" s="452">
        <f>'2 жастағы балалар Т'!K117</f>
        <v>0</v>
      </c>
      <c r="F222" s="452">
        <f>'2 жастағы балалар Ш'!N117</f>
        <v>0</v>
      </c>
      <c r="G222" s="452">
        <f>'2 жастағы балалар Ә'!K117</f>
        <v>0</v>
      </c>
    </row>
    <row r="223" spans="2:7" x14ac:dyDescent="0.25">
      <c r="B223" s="572"/>
      <c r="C223" s="452">
        <f>'2 жастағы балалар Ф'!O117</f>
        <v>0</v>
      </c>
      <c r="D223" s="452">
        <f>'2 жастағы балалар К'!O117</f>
        <v>0</v>
      </c>
      <c r="E223" s="452">
        <f>'2 жастағы балалар Т'!L117</f>
        <v>0</v>
      </c>
      <c r="F223" s="452">
        <f>'2 жастағы балалар Ш'!O117</f>
        <v>0</v>
      </c>
      <c r="G223" s="452">
        <f>'2 жастағы балалар Ә'!L117</f>
        <v>0</v>
      </c>
    </row>
    <row r="224" spans="2:7" x14ac:dyDescent="0.25">
      <c r="B224" s="570">
        <v>5</v>
      </c>
      <c r="C224" s="452" t="e">
        <f>'2 жастағы балалар Ф'!#REF!</f>
        <v>#REF!</v>
      </c>
      <c r="D224" s="452" t="e">
        <f>'2 жастағы балалар К'!#REF!</f>
        <v>#REF!</v>
      </c>
      <c r="E224" s="452">
        <f>'2 жастағы балалар Т'!M117</f>
        <v>1</v>
      </c>
      <c r="F224" s="452">
        <f>'2 жастағы балалар Ш'!P117</f>
        <v>1</v>
      </c>
      <c r="G224" s="452">
        <f>'2 жастағы балалар Ә'!M117</f>
        <v>1</v>
      </c>
    </row>
    <row r="225" spans="2:7" x14ac:dyDescent="0.25">
      <c r="B225" s="571"/>
      <c r="C225" s="452" t="e">
        <f>'2 жастағы балалар Ф'!#REF!</f>
        <v>#REF!</v>
      </c>
      <c r="D225" s="452" t="e">
        <f>'2 жастағы балалар К'!#REF!</f>
        <v>#REF!</v>
      </c>
      <c r="E225" s="452">
        <f>'2 жастағы балалар Т'!N117</f>
        <v>0</v>
      </c>
      <c r="F225" s="452">
        <f>'2 жастағы балалар Ш'!Q117</f>
        <v>0</v>
      </c>
      <c r="G225" s="452">
        <f>'2 жастағы балалар Ә'!N117</f>
        <v>0</v>
      </c>
    </row>
    <row r="226" spans="2:7" x14ac:dyDescent="0.25">
      <c r="B226" s="572"/>
      <c r="C226" s="452" t="e">
        <f>'2 жастағы балалар Ф'!#REF!</f>
        <v>#REF!</v>
      </c>
      <c r="D226" s="452" t="e">
        <f>'2 жастағы балалар К'!#REF!</f>
        <v>#REF!</v>
      </c>
      <c r="E226" s="452">
        <f>'2 жастағы балалар Т'!O117</f>
        <v>0</v>
      </c>
      <c r="F226" s="452">
        <f>'2 жастағы балалар Ш'!R117</f>
        <v>0</v>
      </c>
      <c r="G226" s="452">
        <f>'2 жастағы балалар Ә'!O117</f>
        <v>0</v>
      </c>
    </row>
    <row r="227" spans="2:7" x14ac:dyDescent="0.25">
      <c r="B227" s="570">
        <v>6</v>
      </c>
      <c r="C227" s="798"/>
      <c r="D227" s="452">
        <f>'2 жастағы балалар К'!P117</f>
        <v>1</v>
      </c>
      <c r="E227" s="798"/>
      <c r="F227" s="452" t="e">
        <f>'2 жастағы балалар Ш'!#REF!</f>
        <v>#REF!</v>
      </c>
      <c r="G227" s="798"/>
    </row>
    <row r="228" spans="2:7" x14ac:dyDescent="0.25">
      <c r="B228" s="571"/>
      <c r="C228" s="799"/>
      <c r="D228" s="452">
        <f>'2 жастағы балалар К'!Q117</f>
        <v>0</v>
      </c>
      <c r="E228" s="799"/>
      <c r="F228" s="452" t="e">
        <f>'2 жастағы балалар Ш'!#REF!</f>
        <v>#REF!</v>
      </c>
      <c r="G228" s="799"/>
    </row>
    <row r="229" spans="2:7" x14ac:dyDescent="0.25">
      <c r="B229" s="572"/>
      <c r="C229" s="799"/>
      <c r="D229" s="452">
        <f>'2 жастағы балалар К'!R117</f>
        <v>0</v>
      </c>
      <c r="E229" s="799"/>
      <c r="F229" s="452" t="e">
        <f>'2 жастағы балалар Ш'!#REF!</f>
        <v>#REF!</v>
      </c>
      <c r="G229" s="799"/>
    </row>
    <row r="230" spans="2:7" x14ac:dyDescent="0.25">
      <c r="B230" s="570">
        <v>7</v>
      </c>
      <c r="C230" s="799"/>
      <c r="D230" s="452">
        <f>'2 жастағы балалар К'!S117</f>
        <v>1</v>
      </c>
      <c r="E230" s="799"/>
      <c r="F230" s="452" t="e">
        <f>'2 жастағы балалар Ш'!#REF!</f>
        <v>#REF!</v>
      </c>
      <c r="G230" s="799"/>
    </row>
    <row r="231" spans="2:7" x14ac:dyDescent="0.25">
      <c r="B231" s="571"/>
      <c r="C231" s="799"/>
      <c r="D231" s="452">
        <f>'2 жастағы балалар К'!T117</f>
        <v>0</v>
      </c>
      <c r="E231" s="799"/>
      <c r="F231" s="452" t="e">
        <f>'2 жастағы балалар Ш'!#REF!</f>
        <v>#REF!</v>
      </c>
      <c r="G231" s="799"/>
    </row>
    <row r="232" spans="2:7" x14ac:dyDescent="0.25">
      <c r="B232" s="572"/>
      <c r="C232" s="799"/>
      <c r="D232" s="452">
        <f>'2 жастағы балалар К'!U117</f>
        <v>0</v>
      </c>
      <c r="E232" s="799"/>
      <c r="F232" s="452" t="e">
        <f>'2 жастағы балалар Ш'!#REF!</f>
        <v>#REF!</v>
      </c>
      <c r="G232" s="799"/>
    </row>
    <row r="233" spans="2:7" x14ac:dyDescent="0.25">
      <c r="B233" s="570">
        <v>8</v>
      </c>
      <c r="C233" s="799"/>
      <c r="D233" s="452">
        <f>'2 жастағы балалар К'!V117</f>
        <v>1</v>
      </c>
      <c r="E233" s="799"/>
      <c r="F233" s="452" t="e">
        <f>'2 жастағы балалар Ш'!#REF!</f>
        <v>#REF!</v>
      </c>
      <c r="G233" s="799"/>
    </row>
    <row r="234" spans="2:7" x14ac:dyDescent="0.25">
      <c r="B234" s="571"/>
      <c r="C234" s="799"/>
      <c r="D234" s="452">
        <f>'2 жастағы балалар К'!W117</f>
        <v>0</v>
      </c>
      <c r="E234" s="799"/>
      <c r="F234" s="452" t="e">
        <f>'2 жастағы балалар Ш'!#REF!</f>
        <v>#REF!</v>
      </c>
      <c r="G234" s="799"/>
    </row>
    <row r="235" spans="2:7" x14ac:dyDescent="0.25">
      <c r="B235" s="572"/>
      <c r="C235" s="799"/>
      <c r="D235" s="452">
        <f>'2 жастағы балалар К'!X117</f>
        <v>0</v>
      </c>
      <c r="E235" s="799"/>
      <c r="F235" s="452" t="e">
        <f>'2 жастағы балалар Ш'!#REF!</f>
        <v>#REF!</v>
      </c>
      <c r="G235" s="799"/>
    </row>
    <row r="236" spans="2:7" x14ac:dyDescent="0.25">
      <c r="B236" s="570">
        <v>9</v>
      </c>
      <c r="C236" s="799"/>
      <c r="D236" s="452">
        <f>'2 жастағы балалар К'!Y117</f>
        <v>1</v>
      </c>
      <c r="E236" s="799"/>
      <c r="F236" s="452" t="e">
        <f>'2 жастағы балалар Ш'!#REF!</f>
        <v>#REF!</v>
      </c>
      <c r="G236" s="799"/>
    </row>
    <row r="237" spans="2:7" x14ac:dyDescent="0.25">
      <c r="B237" s="571"/>
      <c r="C237" s="799"/>
      <c r="D237" s="452">
        <f>'2 жастағы балалар К'!Z117</f>
        <v>0</v>
      </c>
      <c r="E237" s="799"/>
      <c r="F237" s="452" t="e">
        <f>'2 жастағы балалар Ш'!#REF!</f>
        <v>#REF!</v>
      </c>
      <c r="G237" s="799"/>
    </row>
    <row r="238" spans="2:7" x14ac:dyDescent="0.25">
      <c r="B238" s="572"/>
      <c r="C238" s="799"/>
      <c r="D238" s="452">
        <f>'2 жастағы балалар К'!AA117</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Ш'!S117</f>
        <v>1</v>
      </c>
      <c r="G242" s="799"/>
    </row>
    <row r="243" spans="2:7" x14ac:dyDescent="0.25">
      <c r="B243" s="607"/>
      <c r="C243" s="799"/>
      <c r="D243" s="452" t="e">
        <f>'2 жастағы балалар К'!#REF!</f>
        <v>#REF!</v>
      </c>
      <c r="E243" s="799"/>
      <c r="F243" s="398">
        <f>'2 жастағы балалар Ш'!T117</f>
        <v>0</v>
      </c>
      <c r="G243" s="799"/>
    </row>
    <row r="244" spans="2:7" x14ac:dyDescent="0.25">
      <c r="B244" s="607"/>
      <c r="C244" s="799"/>
      <c r="D244" s="452" t="e">
        <f>'2 жастағы балалар К'!#REF!</f>
        <v>#REF!</v>
      </c>
      <c r="E244" s="799"/>
      <c r="F244" s="398">
        <f>'2 жастағы балалар Ш'!U117</f>
        <v>0</v>
      </c>
      <c r="G244" s="799"/>
    </row>
    <row r="245" spans="2:7" x14ac:dyDescent="0.25">
      <c r="B245" s="607">
        <v>12</v>
      </c>
      <c r="C245" s="799"/>
      <c r="D245" s="452" t="e">
        <f>'2 жастағы балалар К'!#REF!</f>
        <v>#REF!</v>
      </c>
      <c r="E245" s="799"/>
      <c r="F245" s="398">
        <f>'2 жастағы балалар Ш'!V117</f>
        <v>1</v>
      </c>
      <c r="G245" s="799"/>
    </row>
    <row r="246" spans="2:7" x14ac:dyDescent="0.25">
      <c r="B246" s="607"/>
      <c r="C246" s="799"/>
      <c r="D246" s="452" t="e">
        <f>'2 жастағы балалар К'!#REF!</f>
        <v>#REF!</v>
      </c>
      <c r="E246" s="799"/>
      <c r="F246" s="398">
        <f>'2 жастағы балалар Ш'!W117</f>
        <v>0</v>
      </c>
      <c r="G246" s="799"/>
    </row>
    <row r="247" spans="2:7" x14ac:dyDescent="0.25">
      <c r="B247" s="607"/>
      <c r="C247" s="799"/>
      <c r="D247" s="452" t="e">
        <f>'2 жастағы балалар К'!#REF!</f>
        <v>#REF!</v>
      </c>
      <c r="E247" s="799"/>
      <c r="F247" s="398">
        <f>'2 жастағы балалар Ш'!X117</f>
        <v>0</v>
      </c>
      <c r="G247" s="799"/>
    </row>
    <row r="248" spans="2:7" x14ac:dyDescent="0.25">
      <c r="B248" s="607">
        <v>13</v>
      </c>
      <c r="C248" s="799"/>
      <c r="D248" s="452" t="e">
        <f>'2 жастағы балалар К'!#REF!</f>
        <v>#REF!</v>
      </c>
      <c r="E248" s="799"/>
      <c r="F248" s="398">
        <f>'2 жастағы балалар Ш'!Y117</f>
        <v>1</v>
      </c>
      <c r="G248" s="799"/>
    </row>
    <row r="249" spans="2:7" x14ac:dyDescent="0.25">
      <c r="B249" s="607"/>
      <c r="C249" s="799"/>
      <c r="D249" s="452" t="e">
        <f>'2 жастағы балалар К'!#REF!</f>
        <v>#REF!</v>
      </c>
      <c r="E249" s="799"/>
      <c r="F249" s="398">
        <f>'2 жастағы балалар Ш'!Z117</f>
        <v>0</v>
      </c>
      <c r="G249" s="799"/>
    </row>
    <row r="250" spans="2:7" x14ac:dyDescent="0.25">
      <c r="B250" s="607"/>
      <c r="C250" s="799"/>
      <c r="D250" s="452" t="e">
        <f>'2 жастағы балалар К'!#REF!</f>
        <v>#REF!</v>
      </c>
      <c r="E250" s="799"/>
      <c r="F250" s="398">
        <f>'2 жастағы балалар Ш'!AA117</f>
        <v>0</v>
      </c>
      <c r="G250" s="799"/>
    </row>
    <row r="251" spans="2:7" x14ac:dyDescent="0.25">
      <c r="B251" s="607">
        <v>14</v>
      </c>
      <c r="C251" s="799"/>
      <c r="D251" s="452" t="e">
        <f>'2 жастағы балалар К'!#REF!</f>
        <v>#REF!</v>
      </c>
      <c r="E251" s="799"/>
      <c r="F251" s="398">
        <f>'2 жастағы балалар Ш'!AB117</f>
        <v>1</v>
      </c>
      <c r="G251" s="799"/>
    </row>
    <row r="252" spans="2:7" x14ac:dyDescent="0.25">
      <c r="B252" s="607"/>
      <c r="C252" s="799"/>
      <c r="D252" s="452" t="e">
        <f>'2 жастағы балалар К'!#REF!</f>
        <v>#REF!</v>
      </c>
      <c r="E252" s="799"/>
      <c r="F252" s="398">
        <f>'2 жастағы балалар Ш'!AC117</f>
        <v>0</v>
      </c>
      <c r="G252" s="799"/>
    </row>
    <row r="253" spans="2:7" x14ac:dyDescent="0.25">
      <c r="B253" s="607"/>
      <c r="C253" s="799"/>
      <c r="D253" s="452" t="e">
        <f>'2 жастағы балалар К'!#REF!</f>
        <v>#REF!</v>
      </c>
      <c r="E253" s="799"/>
      <c r="F253" s="398">
        <f>'2 жастағы балалар Ш'!AD117</f>
        <v>0</v>
      </c>
      <c r="G253" s="799"/>
    </row>
    <row r="254" spans="2:7" x14ac:dyDescent="0.25">
      <c r="B254" s="607">
        <v>15</v>
      </c>
      <c r="C254" s="799"/>
      <c r="D254" s="452" t="e">
        <f>'2 жастағы балалар К'!#REF!</f>
        <v>#REF!</v>
      </c>
      <c r="E254" s="799"/>
      <c r="F254" s="398">
        <f>'2 жастағы балалар Ш'!AE117</f>
        <v>1</v>
      </c>
      <c r="G254" s="799"/>
    </row>
    <row r="255" spans="2:7" x14ac:dyDescent="0.25">
      <c r="B255" s="607"/>
      <c r="C255" s="799"/>
      <c r="D255" s="452" t="e">
        <f>'2 жастағы балалар К'!#REF!</f>
        <v>#REF!</v>
      </c>
      <c r="E255" s="799"/>
      <c r="F255" s="398">
        <f>'2 жастағы балалар Ш'!AF117</f>
        <v>0</v>
      </c>
      <c r="G255" s="799"/>
    </row>
    <row r="256" spans="2:7" x14ac:dyDescent="0.25">
      <c r="B256" s="607"/>
      <c r="C256" s="799"/>
      <c r="D256" s="452" t="e">
        <f>'2 жастағы балалар К'!#REF!</f>
        <v>#REF!</v>
      </c>
      <c r="E256" s="799"/>
      <c r="F256" s="398">
        <f>'2 жастағы балалар Ш'!AG117</f>
        <v>0</v>
      </c>
      <c r="G256" s="799"/>
    </row>
    <row r="257" spans="2:7" x14ac:dyDescent="0.25">
      <c r="B257" s="607">
        <v>16</v>
      </c>
      <c r="C257" s="799"/>
      <c r="D257" s="798"/>
      <c r="E257" s="799"/>
      <c r="F257" s="398">
        <f>'2 жастағы балалар Ш'!AH117</f>
        <v>1</v>
      </c>
      <c r="G257" s="799"/>
    </row>
    <row r="258" spans="2:7" x14ac:dyDescent="0.25">
      <c r="B258" s="607"/>
      <c r="C258" s="799"/>
      <c r="D258" s="799"/>
      <c r="E258" s="799"/>
      <c r="F258" s="398">
        <f>'2 жастағы балалар Ш'!AI117</f>
        <v>0</v>
      </c>
      <c r="G258" s="799"/>
    </row>
    <row r="259" spans="2:7" x14ac:dyDescent="0.25">
      <c r="B259" s="607"/>
      <c r="C259" s="799"/>
      <c r="D259" s="799"/>
      <c r="E259" s="799"/>
      <c r="F259" s="398">
        <f>'2 жастағы балалар Ш'!AJ117</f>
        <v>0</v>
      </c>
      <c r="G259" s="799"/>
    </row>
    <row r="260" spans="2:7" x14ac:dyDescent="0.25">
      <c r="B260" s="607">
        <v>17</v>
      </c>
      <c r="C260" s="799"/>
      <c r="D260" s="799"/>
      <c r="E260" s="799"/>
      <c r="F260" s="398">
        <f>'2 жастағы балалар Ш'!AK117</f>
        <v>1</v>
      </c>
      <c r="G260" s="799"/>
    </row>
    <row r="261" spans="2:7" x14ac:dyDescent="0.25">
      <c r="B261" s="607"/>
      <c r="C261" s="799"/>
      <c r="D261" s="799"/>
      <c r="E261" s="799"/>
      <c r="F261" s="398">
        <f>'2 жастағы балалар Ш'!AL117</f>
        <v>0</v>
      </c>
      <c r="G261" s="799"/>
    </row>
    <row r="262" spans="2:7" x14ac:dyDescent="0.25">
      <c r="B262" s="607"/>
      <c r="C262" s="799"/>
      <c r="D262" s="799"/>
      <c r="E262" s="799"/>
      <c r="F262" s="398">
        <f>'2 жастағы балалар Ш'!AM117</f>
        <v>0</v>
      </c>
      <c r="G262" s="799"/>
    </row>
    <row r="263" spans="2:7" x14ac:dyDescent="0.25">
      <c r="B263" s="607">
        <v>18</v>
      </c>
      <c r="C263" s="799"/>
      <c r="D263" s="799"/>
      <c r="E263" s="799"/>
      <c r="F263" s="398">
        <f>'2 жастағы балалар Ш'!AN117</f>
        <v>1</v>
      </c>
      <c r="G263" s="799"/>
    </row>
    <row r="264" spans="2:7" x14ac:dyDescent="0.25">
      <c r="B264" s="607"/>
      <c r="C264" s="799"/>
      <c r="D264" s="799"/>
      <c r="E264" s="799"/>
      <c r="F264" s="398">
        <f>'2 жастағы балалар Ш'!AO117</f>
        <v>0</v>
      </c>
      <c r="G264" s="799"/>
    </row>
    <row r="265" spans="2:7" x14ac:dyDescent="0.25">
      <c r="B265" s="607"/>
      <c r="C265" s="799"/>
      <c r="D265" s="799"/>
      <c r="E265" s="799"/>
      <c r="F265" s="398">
        <f>'2 жастағы балалар Ш'!AP117</f>
        <v>0</v>
      </c>
      <c r="G265" s="799"/>
    </row>
    <row r="266" spans="2:7" x14ac:dyDescent="0.25">
      <c r="B266" s="607">
        <v>19</v>
      </c>
      <c r="C266" s="799"/>
      <c r="D266" s="799"/>
      <c r="E266" s="799"/>
      <c r="F266" s="398">
        <f>'2 жастағы балалар Ш'!AQ117</f>
        <v>1</v>
      </c>
      <c r="G266" s="799"/>
    </row>
    <row r="267" spans="2:7" x14ac:dyDescent="0.25">
      <c r="B267" s="607"/>
      <c r="C267" s="799"/>
      <c r="D267" s="799"/>
      <c r="E267" s="799"/>
      <c r="F267" s="398">
        <f>'2 жастағы балалар Ш'!AR117</f>
        <v>0</v>
      </c>
      <c r="G267" s="799"/>
    </row>
    <row r="268" spans="2:7" x14ac:dyDescent="0.25">
      <c r="B268" s="607"/>
      <c r="C268" s="799"/>
      <c r="D268" s="799"/>
      <c r="E268" s="799"/>
      <c r="F268" s="398">
        <f>'2 жастағы балалар Ш'!AS117</f>
        <v>0</v>
      </c>
      <c r="G268" s="799"/>
    </row>
    <row r="269" spans="2:7" x14ac:dyDescent="0.25">
      <c r="B269" s="607">
        <v>20</v>
      </c>
      <c r="C269" s="799"/>
      <c r="D269" s="799"/>
      <c r="E269" s="799"/>
      <c r="F269" s="398">
        <f>'2 жастағы балалар Ш'!AT117</f>
        <v>1</v>
      </c>
      <c r="G269" s="799"/>
    </row>
    <row r="270" spans="2:7" x14ac:dyDescent="0.25">
      <c r="B270" s="607"/>
      <c r="C270" s="799"/>
      <c r="D270" s="799"/>
      <c r="E270" s="799"/>
      <c r="F270" s="398">
        <f>'2 жастағы балалар Ш'!AU117</f>
        <v>0</v>
      </c>
      <c r="G270" s="799"/>
    </row>
    <row r="271" spans="2:7" x14ac:dyDescent="0.25">
      <c r="B271" s="607"/>
      <c r="C271" s="799"/>
      <c r="D271" s="799"/>
      <c r="E271" s="799"/>
      <c r="F271" s="398">
        <f>'2 жастағы балалар Ш'!AV117</f>
        <v>0</v>
      </c>
      <c r="G271" s="799"/>
    </row>
    <row r="272" spans="2:7" x14ac:dyDescent="0.25">
      <c r="B272" s="607">
        <v>21</v>
      </c>
      <c r="C272" s="799"/>
      <c r="D272" s="799"/>
      <c r="E272" s="799"/>
      <c r="F272" s="398">
        <f>'2 жастағы балалар Ш'!AW117</f>
        <v>1</v>
      </c>
      <c r="G272" s="799"/>
    </row>
    <row r="273" spans="2:7" x14ac:dyDescent="0.25">
      <c r="B273" s="607"/>
      <c r="C273" s="799"/>
      <c r="D273" s="799"/>
      <c r="E273" s="799"/>
      <c r="F273" s="398">
        <f>'2 жастағы балалар Ш'!AX117</f>
        <v>0</v>
      </c>
      <c r="G273" s="799"/>
    </row>
    <row r="274" spans="2:7" x14ac:dyDescent="0.25">
      <c r="B274" s="607"/>
      <c r="C274" s="799"/>
      <c r="D274" s="799"/>
      <c r="E274" s="799"/>
      <c r="F274" s="398">
        <f>'2 жастағы балалар Ш'!AY117</f>
        <v>0</v>
      </c>
      <c r="G274" s="799"/>
    </row>
    <row r="275" spans="2:7" x14ac:dyDescent="0.25">
      <c r="B275" s="607">
        <v>22</v>
      </c>
      <c r="C275" s="799"/>
      <c r="D275" s="799"/>
      <c r="E275" s="799"/>
      <c r="F275" s="398">
        <f>'2 жастағы балалар Ш'!AZ117</f>
        <v>1</v>
      </c>
      <c r="G275" s="799"/>
    </row>
    <row r="276" spans="2:7" x14ac:dyDescent="0.25">
      <c r="B276" s="607"/>
      <c r="C276" s="799"/>
      <c r="D276" s="799"/>
      <c r="E276" s="799"/>
      <c r="F276" s="398">
        <f>'2 жастағы балалар Ш'!BA117</f>
        <v>0</v>
      </c>
      <c r="G276" s="799"/>
    </row>
    <row r="277" spans="2:7" x14ac:dyDescent="0.25">
      <c r="B277" s="607"/>
      <c r="C277" s="799"/>
      <c r="D277" s="799"/>
      <c r="E277" s="799"/>
      <c r="F277" s="398">
        <f>'2 жастағы балалар Ш'!BB117</f>
        <v>0</v>
      </c>
      <c r="G277" s="799"/>
    </row>
    <row r="278" spans="2:7" x14ac:dyDescent="0.25">
      <c r="B278" s="607">
        <v>23</v>
      </c>
      <c r="C278" s="799"/>
      <c r="D278" s="799"/>
      <c r="E278" s="799"/>
      <c r="F278" s="398">
        <f>'2 жастағы балалар Ш'!BC117</f>
        <v>1</v>
      </c>
      <c r="G278" s="799"/>
    </row>
    <row r="279" spans="2:7" x14ac:dyDescent="0.25">
      <c r="B279" s="607"/>
      <c r="C279" s="799"/>
      <c r="D279" s="799"/>
      <c r="E279" s="799"/>
      <c r="F279" s="398">
        <f>'2 жастағы балалар Ш'!BD117</f>
        <v>0</v>
      </c>
      <c r="G279" s="799"/>
    </row>
    <row r="280" spans="2:7" x14ac:dyDescent="0.25">
      <c r="B280" s="607"/>
      <c r="C280" s="799"/>
      <c r="D280" s="799"/>
      <c r="E280" s="799"/>
      <c r="F280" s="398">
        <f>'2 жастағы балалар Ш'!BE117</f>
        <v>0</v>
      </c>
      <c r="G280" s="799"/>
    </row>
    <row r="281" spans="2:7" x14ac:dyDescent="0.25">
      <c r="B281" s="607">
        <v>24</v>
      </c>
      <c r="C281" s="799"/>
      <c r="D281" s="799"/>
      <c r="E281" s="799"/>
      <c r="F281" s="398">
        <f>'2 жастағы балалар Ш'!BF117</f>
        <v>1</v>
      </c>
      <c r="G281" s="799"/>
    </row>
    <row r="282" spans="2:7" x14ac:dyDescent="0.25">
      <c r="B282" s="607"/>
      <c r="C282" s="799"/>
      <c r="D282" s="799"/>
      <c r="E282" s="799"/>
      <c r="F282" s="398">
        <f>'2 жастағы балалар Ш'!BG117</f>
        <v>0</v>
      </c>
      <c r="G282" s="799"/>
    </row>
    <row r="283" spans="2:7" x14ac:dyDescent="0.25">
      <c r="B283" s="607"/>
      <c r="C283" s="799"/>
      <c r="D283" s="799"/>
      <c r="E283" s="799"/>
      <c r="F283" s="398">
        <f>'2 жастағы балалар Ш'!BH117</f>
        <v>0</v>
      </c>
      <c r="G283" s="799"/>
    </row>
    <row r="284" spans="2:7" x14ac:dyDescent="0.25">
      <c r="B284" s="607">
        <v>25</v>
      </c>
      <c r="C284" s="799"/>
      <c r="D284" s="799"/>
      <c r="E284" s="799"/>
      <c r="F284" s="398">
        <f>'2 жастағы балалар Ш'!BI117</f>
        <v>1</v>
      </c>
      <c r="G284" s="799"/>
    </row>
    <row r="285" spans="2:7" x14ac:dyDescent="0.25">
      <c r="B285" s="607"/>
      <c r="C285" s="799"/>
      <c r="D285" s="799"/>
      <c r="E285" s="799"/>
      <c r="F285" s="398">
        <f>'2 жастағы балалар Ш'!BJ117</f>
        <v>0</v>
      </c>
      <c r="G285" s="799"/>
    </row>
    <row r="286" spans="2:7" x14ac:dyDescent="0.25">
      <c r="B286" s="607"/>
      <c r="C286" s="800"/>
      <c r="D286" s="800"/>
      <c r="E286" s="800"/>
      <c r="F286" s="398">
        <f>'2 жастағы балалар Ш'!BK117</f>
        <v>0</v>
      </c>
      <c r="G286" s="800"/>
    </row>
    <row r="287" spans="2:7" x14ac:dyDescent="0.25">
      <c r="B287" s="389">
        <f>СВОД3!V12</f>
        <v>3</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sheetData>
  <sheetProtection password="CC4B" sheet="1" selectLockedCells="1"/>
  <mergeCells count="104">
    <mergeCell ref="M567:AP567"/>
    <mergeCell ref="B257:B259"/>
    <mergeCell ref="B260:B262"/>
    <mergeCell ref="B263:B265"/>
    <mergeCell ref="B266:B268"/>
    <mergeCell ref="B269:B271"/>
    <mergeCell ref="B272:B274"/>
    <mergeCell ref="B275:B277"/>
    <mergeCell ref="B278:B280"/>
    <mergeCell ref="B281:B283"/>
    <mergeCell ref="C227:C286"/>
    <mergeCell ref="E227:E286"/>
    <mergeCell ref="G227:G286"/>
    <mergeCell ref="B248:B250"/>
    <mergeCell ref="B251:B253"/>
    <mergeCell ref="B254:B256"/>
    <mergeCell ref="B230:B232"/>
    <mergeCell ref="B233:B235"/>
    <mergeCell ref="B210:G210"/>
    <mergeCell ref="E148:E207"/>
    <mergeCell ref="G148:G207"/>
    <mergeCell ref="B151:B153"/>
    <mergeCell ref="B154:B156"/>
    <mergeCell ref="B157:B159"/>
    <mergeCell ref="B160:B162"/>
    <mergeCell ref="B163:B165"/>
    <mergeCell ref="B166:B168"/>
    <mergeCell ref="B169:B171"/>
    <mergeCell ref="B184:B186"/>
    <mergeCell ref="B114:B116"/>
    <mergeCell ref="B123:B125"/>
    <mergeCell ref="B126:B128"/>
    <mergeCell ref="B142:B144"/>
    <mergeCell ref="B145:B147"/>
    <mergeCell ref="B148:B150"/>
    <mergeCell ref="C148:C207"/>
    <mergeCell ref="B172:B174"/>
    <mergeCell ref="B175:B177"/>
    <mergeCell ref="B178:B180"/>
    <mergeCell ref="B181:B183"/>
    <mergeCell ref="B187:B189"/>
    <mergeCell ref="B190:B192"/>
    <mergeCell ref="B193:B195"/>
    <mergeCell ref="B196:B198"/>
    <mergeCell ref="B199:B201"/>
    <mergeCell ref="B202:B204"/>
    <mergeCell ref="B205:B207"/>
    <mergeCell ref="L10:L64"/>
    <mergeCell ref="C14:E14"/>
    <mergeCell ref="B15:B29"/>
    <mergeCell ref="C23:E29"/>
    <mergeCell ref="B30:B34"/>
    <mergeCell ref="C34:E34"/>
    <mergeCell ref="B35:B59"/>
    <mergeCell ref="B60:B64"/>
    <mergeCell ref="C45:E59"/>
    <mergeCell ref="B4:C4"/>
    <mergeCell ref="B5:C5"/>
    <mergeCell ref="B6:C6"/>
    <mergeCell ref="B7:C7"/>
    <mergeCell ref="C9:E9"/>
    <mergeCell ref="B284:B286"/>
    <mergeCell ref="B227:B229"/>
    <mergeCell ref="B236:B238"/>
    <mergeCell ref="B239:B241"/>
    <mergeCell ref="B245:B247"/>
    <mergeCell ref="C64:E64"/>
    <mergeCell ref="B67:G67"/>
    <mergeCell ref="B69:B71"/>
    <mergeCell ref="B72:B74"/>
    <mergeCell ref="B75:B77"/>
    <mergeCell ref="B78:B80"/>
    <mergeCell ref="B10:B14"/>
    <mergeCell ref="B81:B83"/>
    <mergeCell ref="C81:C128"/>
    <mergeCell ref="B131:G131"/>
    <mergeCell ref="B133:B135"/>
    <mergeCell ref="E81:E128"/>
    <mergeCell ref="G81:G128"/>
    <mergeCell ref="B84:B86"/>
    <mergeCell ref="I9:K9"/>
    <mergeCell ref="F9:H9"/>
    <mergeCell ref="D178:D207"/>
    <mergeCell ref="D257:D286"/>
    <mergeCell ref="B242:B244"/>
    <mergeCell ref="B215:B217"/>
    <mergeCell ref="B218:B220"/>
    <mergeCell ref="B212:B214"/>
    <mergeCell ref="B221:B223"/>
    <mergeCell ref="B224:B226"/>
    <mergeCell ref="B87:B89"/>
    <mergeCell ref="B90:B92"/>
    <mergeCell ref="B93:B95"/>
    <mergeCell ref="B105:B107"/>
    <mergeCell ref="B108:B110"/>
    <mergeCell ref="B117:B119"/>
    <mergeCell ref="B120:B122"/>
    <mergeCell ref="B136:B138"/>
    <mergeCell ref="B139:B141"/>
    <mergeCell ref="D93:D128"/>
    <mergeCell ref="B96:B98"/>
    <mergeCell ref="B99:B101"/>
    <mergeCell ref="B102:B104"/>
    <mergeCell ref="B111:B11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751"/>
  <sheetViews>
    <sheetView topLeftCell="H8"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36.75" customHeight="1" x14ac:dyDescent="0.3">
      <c r="B4" s="801" t="s">
        <v>928</v>
      </c>
      <c r="C4" s="801"/>
      <c r="D4" s="26" t="str">
        <f>'2 жастағы балалар Ф'!C13</f>
        <v xml:space="preserve">Қошанбай Сезім </v>
      </c>
      <c r="E4" s="29"/>
      <c r="F4" s="29"/>
      <c r="G4" s="24"/>
      <c r="H4" s="24"/>
    </row>
    <row r="5" spans="2:12" ht="18.75" x14ac:dyDescent="0.3">
      <c r="B5" s="802" t="s">
        <v>905</v>
      </c>
      <c r="C5" s="802"/>
      <c r="D5" s="27">
        <f>'2 жастағы балалар Ф'!A13</f>
        <v>44812</v>
      </c>
      <c r="E5" s="27"/>
      <c r="F5" s="27"/>
      <c r="G5" s="24"/>
      <c r="H5" s="24"/>
    </row>
    <row r="6" spans="2:12" ht="77.2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str">
        <f>IF(C70="","",VLOOKUP(C70,$O$509:$P$511,2,TRUE))</f>
        <v>Заттардың арасымен  жүру дағдысын қалыптастыру</v>
      </c>
      <c r="E10" s="453" t="e">
        <f>IF(C71="","",VLOOKUP(C71,$Q$509:$R$511,2,TRUE))</f>
        <v>#N/A</v>
      </c>
      <c r="F10" s="453" t="e">
        <f>IF(C133="","",VLOOKUP(C133,$M$556:$N$558,2,TRUE))</f>
        <v>#N/A</v>
      </c>
      <c r="G10" s="453" t="str">
        <f>IF(C134="","",VLOOKUP(C134,$O$556:$P$558,2,TRUE))</f>
        <v>әртүрлі бағытта және берілген бағытта шеңбер бойымен қолдарын әртүрлі қалыпта ұстап жүру,қарқынның өзгеруімен шағын  топпен және бүкіл топпен  жүру,сигнал бойынша тоқтаумен жүру,жүру кезінде тепе-теңдікті сақтаңу, дағдылардын қалыптастыру</v>
      </c>
      <c r="H10" s="453" t="e">
        <f>IF(C135="","",VLOOKUP(C135,$Q$556:$R$558,2,TRUE))</f>
        <v>#N/A</v>
      </c>
      <c r="I10" s="450" t="str">
        <f>IF(C212="","",VLOOKUP(C212,$M$556:$N$558,2,TRUE))</f>
        <v>әртүрлі бағытта және берілген бағытта шеңбер бойымен қолдарын әртүрлі қалыпта ұстап жүру, қарқынның өзгеруімен шағын топпен және бүкіл топпен  жүру, сигнал бойынша тоқтаумен жүру, жүру кезінде тепе-теңдікті сақтаңу қабілетін бекіту</v>
      </c>
      <c r="J10" s="450" t="e">
        <f>IF(C213="","",VLOOKUP(C213,$O$556:$P$558,2,TRUE))</f>
        <v>#N/A</v>
      </c>
      <c r="K10" s="450" t="e">
        <f>IF(C214="","",VLOOKUP(C214,$Q$556:$R$558,2,TRUE))</f>
        <v>#N/A</v>
      </c>
      <c r="L10" s="819" t="str">
        <f>IF(B287="","",VLOOKUP(B287,$M$600:$N$602,2,TRUE))</f>
        <v xml:space="preserve">Жеке гигиенаның негізгі дағдыларын біледі; үстел басына өз бетімен отырады, үлкендердің көмегімен белгілі бір ретпен шешініп, киінеді.
Ересек адамның көмегімен ойын әрекеттерін орындайды.
Қатайту процедуралары кезінде оң эмоцияларды көрсетеді және қауіпті жағдайларда сақ болады.
Ойыншықтардың, киімдердің, аяқ киімдердің, ыдыс-аяқтардың, жиһаздардың, жемістердің, үй жануарлары мен олардың төлдерінің, көлік құралдарының және жеке гигиеналық заттардың атауларын білдіретін сөздерді атауға тырысады, қазақ халқының құндылықтарына қызығушылық танытады.
Зат есімнің көпше түрін түсінеді.
Ересектердің сөзін түсінеді, қарапайым сұрақтарға жауап береді, өз пікірін білдіреді.
Ересектердің сөзін түсінеді және қарапайым сұрақтарға жауап береді, қарапайым сөз тіркестерін қолдана отырып, өз ойын білдіреді. Көрнекі сүйемелдеусіз таныс шығармаларды тыңдайды; кітаптардағы иллюстрацияларды қарастырады, иллюстрациялардың мазмұны бойынша сұрақтарға жауап береді; эмоционалды түрде жауап береді
ауызша халық шығармашылығы шығармалары бойынша.
Ауызша нұсқаулар мен үлгі бойынша мұғалімнің бақылауымен тапсырмаларды орындайды; заттардың негізгі түсін, пішінін, өлшемін, құрылымын ажыратады.
Дөңгеленген, ұзартылған пішіндерге ұқсас заттарды мұғалімдермен бірге бейнелей алады; түстерді таниды және оларды дұрыс атай алады.
Ол қарапайым модельдеу әдістерін біледі (үлкен бөліктерден бөліктерді бөліп, оларды бір бүтінге біріктіру, пластилинді өз бетімен илеу).
Фланелографқа геометриялық пішіндерді, көліктерді, үйлерді, шарларды, гүлдерді жағады.
Үлгі бойынша ең қарапайым дизайнды ересекпен бірге жобалайды.
Әнді тыңдап, мағынасын түсінеді; әннің жеке буындары мен сөздерін қатар орындайды; қарапайым би қимылдарын орындайды.
Есіміне жауап береді, өзін айнадан және фотосуреттерден таниды; ата-анасы мен үлкендерін, жақын ортасын таниды, олардың есімдерін атайды;
өзі тұратын үй мен пәтерді біледі;
объектілерді және олармен әрекетті біледі,
оларды сурет бойынша тану; құрбыларымен ойнайды
; ересектердің еңбек әрекеттерін бақылайды; ересектердің іс-әрекетіне қызығушылық танытады; қарапайым тұрмыстық әрекеттерді орындайтын ересектерге еліктейді; жақындарына жанашырлық, қамқорлық көрсетеді; сыртқы
түріне назар аударады;
және сыртқы  белгілері бойынша арқылы ажыратады
көкөністер мен жемістердің бірнеше түрлерін атайды; жануарлардың денесінің бөліктерін ерекшелейді, дәмі, сыртқы белгілері бойынша
көгөністер мен
жемістерді ажыратады
және атайды жануарлар денесінің бөліктерін ерекшелейді, олардың
мінез-
құлқына, сыртқы
түріне назар аударады;
үй құстарын таниды және атайды; табиғаттағы маусымдық өзгерістерді атайды;
және табиғи материалдардың қасиеттері туралы түсініктері бар; өсімдіктер мен жануарларға ұқыптылықпен қарайды: оларды жақсы көреді, сипайды; бірге ойнайды, басқа балалармен бірге бір-біріне көмектесіп, табысқа бірге қуанады; ненің
«дұрыс» немесе
«дұрыс емес»,
«жақсы» немесе
«жаман» екенін түсінеді;
және бастапқыда 
суретте
көлік, көше, жол; көлік
құралдарыны ң кейбір түрлерін біледі.Серуенде және сумен, құммен ойнау кезіндегі қауіпсіздік ережелерін біледі
;жолдарда қауіпсіз жүріс-тұрыстың негізгі ережелерін біледі
</v>
      </c>
    </row>
    <row r="11" spans="2:12" ht="90" customHeight="1" x14ac:dyDescent="0.25">
      <c r="B11" s="804"/>
      <c r="C11" s="453" t="e">
        <f>IF(C72="","",VLOOKUP(C72,$S$509:$T$511,2,TRUE))</f>
        <v>#N/A</v>
      </c>
      <c r="D11" s="453" t="e">
        <f>IF(C73="","",VLOOKUP(C73,$U$509:$V$511,2,TRUE))</f>
        <v>#N/A</v>
      </c>
      <c r="E11" s="453" t="str">
        <f>IF(C74="","",VLOOKUP(C74,$W$509:$X$511,2,TRUE))</f>
        <v>Жұмсақ  модульге немесе гимнастикалық скамейкаға көтерілуге және одантүсуге үйрету</v>
      </c>
      <c r="F11" s="453" t="e">
        <f>IF(C136="","",VLOOKUP(C136,$S$556:$T$558,2,TRUE))</f>
        <v>#N/A</v>
      </c>
      <c r="G11" s="453" t="str">
        <f>IF(C137="","",VLOOKUP(C137,$U$556:$V$558,2,TRUE))</f>
        <v>Шектеулі жазықтықта, әртүрлі заттардың астында қозғалу дағдылардын қалыптастыру</v>
      </c>
      <c r="H11" s="453" t="e">
        <f>IF(C138="","",VLOOKUP(C138,$W$556:$X$558,2,TRUE))</f>
        <v>#N/A</v>
      </c>
      <c r="I11" s="450" t="str">
        <f>IF(C215="","",VLOOKUP(C215,$S$556:$T$558,2,TRUE))</f>
        <v>Шектеулі жазықтықта, әртүрлі заттардың астында қозғалу қабілетін бекіту</v>
      </c>
      <c r="J11" s="450" t="e">
        <f>IF(C216="","",VLOOKUP(C216,$U$556:$V$558,2,TRUE))</f>
        <v>#N/A</v>
      </c>
      <c r="K11" s="450" t="e">
        <f>IF(C217="","",VLOOKUP(C217,$W$556:$X$558,2,TRUE))</f>
        <v>#N/A</v>
      </c>
      <c r="L11" s="820"/>
    </row>
    <row r="12" spans="2:12" ht="90" customHeight="1" x14ac:dyDescent="0.25">
      <c r="B12" s="804"/>
      <c r="C12" s="453" t="e">
        <f>IF(C75="","",VLOOKUP(C75,$Y$509:$Z$511,2,TRUE))</f>
        <v>#N/A</v>
      </c>
      <c r="D12" s="453" t="e">
        <f>IF(C76="","",VLOOKUP(C76,$AA$509:$AB$511,2,TRUE))</f>
        <v>#N/A</v>
      </c>
      <c r="E12" s="453" t="str">
        <f>IF(C77="","",VLOOKUP(C77,$AC$509:$AD$511,2,TRUE))</f>
        <v xml:space="preserve">Ересектердің
Көрсетуімен жалпы дамытушы жаттығуларды орындаға үйрету
</v>
      </c>
      <c r="F12" s="453" t="e">
        <f>IF(C139="","",VLOOKUP(C139,$Y$556:$Z$558,2,TRUE))</f>
        <v>#N/A</v>
      </c>
      <c r="G12" s="453" t="str">
        <f>IF(C140="","",VLOOKUP(C140,$AA$556:$AB$558,2,TRUE))</f>
        <v>Бетті, қолды өз бетімен жуу дағдылардын қалыптастыру</v>
      </c>
      <c r="H12" s="453" t="e">
        <f>IF(C141="","",VLOOKUP(C141,$AC$556:$AD$558,2,TRUE))</f>
        <v>#N/A</v>
      </c>
      <c r="I12" s="450" t="str">
        <f>IF(C218="","",VLOOKUP(C218,$Y$556:$Z$558,2,TRUE))</f>
        <v>Бетті, қолды өз бетімен жуу қабілетін бекіту</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str">
        <f>IF(C80="","",VLOOKUP(C80,$AI$509:$AJ$511,2,TRUE))</f>
        <v>ересектердің көмегімен өзіне-өзі қызмет көрсетудің қарапайым дағдыларын үйрету</v>
      </c>
      <c r="F13" s="453" t="e">
        <f>IF(C142="","",VLOOKUP(C142,$AE$556:$AF$558,2,TRUE))</f>
        <v>#N/A</v>
      </c>
      <c r="G13" s="453" t="str">
        <f>IF(C143="","",VLOOKUP(C143,$AG$556:$AH$558,2,TRUE))</f>
        <v>белгілі бір ретпен киіну және шешіну дағдылардын қалыптастыру</v>
      </c>
      <c r="H13" s="453" t="e">
        <f>IF(C144="","",VLOOKUP(C144,$AI$556:$AJ$558,2,TRUE))</f>
        <v>#N/A</v>
      </c>
      <c r="I13" s="450" t="str">
        <f>IF(C221="","",VLOOKUP(C221,$AE$556:$AF$558,2,TRUE))</f>
        <v>белгілі бір ретпен киіну және шешіну қабілетін бекіту</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str">
        <f>IF(D71="","",VLOOKUP(D71,$Q$513:$R$515,2,TRUE))</f>
        <v>Заттардың атын,түсін,мөлшерін,көлемін,орнын білу және атауға үйрету</v>
      </c>
      <c r="F15" s="453" t="e">
        <f>IF(D133="","",VLOOKUP(D133,$M$560:$N$562,2,TRUE))</f>
        <v>#N/A</v>
      </c>
      <c r="G15" s="453" t="str">
        <f>IF(D134="","",VLOOKUP(D134,$O$560:$P$562,2,TRUE))</f>
        <v>ересектердің сөзін тыңдау және түсіну дағдылардын қалыптастыру</v>
      </c>
      <c r="H15" s="453" t="e">
        <f>IF(D135="","",VLOOKUP(D135,$Q$560:$R$562,2,TRUE))</f>
        <v>#N/A</v>
      </c>
      <c r="I15" s="450" t="str">
        <f>IF(D212="","",VLOOKUP(D212,$M$560:$N$562,2,TRUE))</f>
        <v>ересектердің сөзін тыңдау және түсіну қабілетін бекіту</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str">
        <f>IF(D74="","",VLOOKUP(D74,$W$513:$X$515,2,TRUE))</f>
        <v>Сөзбен немесе қысқасөз тіркестерімен өз өтінішін білдіруге үйрету</v>
      </c>
      <c r="F16" s="453" t="e">
        <f>IF(D136="","",VLOOKUP(D136,$S$560:$T$562,2,TRUE))</f>
        <v>#N/A</v>
      </c>
      <c r="G16" s="453" t="str">
        <f>IF(D137="","",VLOOKUP(D137,$U$560:$V$562,2,TRUE))</f>
        <v>жеке дауысты және дауыссыз дыбыстарды, еліктеу сөздерін айту дағдылардын қалыптастыру</v>
      </c>
      <c r="H16" s="453" t="e">
        <f>IF(D138="","",VLOOKUP(D138,$W$560:$X$562,2,TRUE))</f>
        <v>#N/A</v>
      </c>
      <c r="I16" s="450" t="e">
        <f>IF(D215="","",VLOOKUP(D215,$S$560:$T$562,2,TRUE))</f>
        <v>#N/A</v>
      </c>
      <c r="J16" s="450" t="str">
        <f>IF(D216="","",VLOOKUP(D216,$U$560:$V$562,2,TRUE))</f>
        <v>жеке дауысты және дауыссыз дыбыстарды, еліктеу сөздерін айту дағдылардын қалыптастыру</v>
      </c>
      <c r="K16" s="450" t="e">
        <f>IF(D217="","",VLOOKUP(D217,$W$560:$X$562,2,TRUE))</f>
        <v>#N/A</v>
      </c>
      <c r="L16" s="820"/>
    </row>
    <row r="17" spans="2:12" ht="90" customHeight="1" x14ac:dyDescent="0.25">
      <c r="B17" s="796"/>
      <c r="C17" s="453" t="e">
        <f>IF(D75="","",VLOOKUP(D75,$Y$513:$Z$515,2,TRUE))</f>
        <v>#N/A</v>
      </c>
      <c r="D17" s="453" t="e">
        <f>IF(D76="","",VLOOKUP(D76,$AA$513:$AB$515,2,TRUE))</f>
        <v>#N/A</v>
      </c>
      <c r="E17" s="453" t="str">
        <f>IF(D77="","",VLOOKUP(D77,$AC$513:$AD$515,2,TRUE))</f>
        <v>Ойыншықтармен күрделі емес бейнелі ойындарды ойнауға үйрету</v>
      </c>
      <c r="F17" s="453" t="e">
        <f>IF(D139="","",VLOOKUP(D139,$Y$560:$Z$562,2,TRUE))</f>
        <v>#N/A</v>
      </c>
      <c r="G17" s="453" t="str">
        <f>IF(D140="","",VLOOKUP(D140,$AA$560:$AB$562,2,TRUE))</f>
        <v>қарапайым сөз тіркестерін (2-4 сөз) қайталап айту дағдылардын қалыптастыру</v>
      </c>
      <c r="H17" s="453" t="e">
        <f>IF(D141="","",VLOOKUP(D141,$AC$560:$AD$560,2,TRUE))</f>
        <v>#N/A</v>
      </c>
      <c r="I17" s="450" t="e">
        <f>IF(D218="","",VLOOKUP(D218,$Y$560:$Z$562,2,TRUE))</f>
        <v>#N/A</v>
      </c>
      <c r="J17" s="450" t="str">
        <f>IF(D219="","",VLOOKUP(D219,$AA$560:$AB$562,2,TRUE))</f>
        <v>қарапайым сөз тіркестерін (2-4 сөз) қайталап айту дағдылардын қалыптастыру</v>
      </c>
      <c r="K17" s="450" t="e">
        <f>IF(D220="","",VLOOKUP(D220,$AC$560:$AD$560,2,TRUE))</f>
        <v>#N/A</v>
      </c>
      <c r="L17" s="820"/>
    </row>
    <row r="18" spans="2:12" ht="90" customHeight="1" x14ac:dyDescent="0.25">
      <c r="B18" s="796"/>
      <c r="C18" s="453" t="e">
        <f>IF(D78="","",VLOOKUP(D78,$AE$513:$AF$515,2,TRUE))</f>
        <v>#N/A</v>
      </c>
      <c r="D18" s="453" t="e">
        <f>IF(D79="","",VLOOKUP(D79,$AG$513:$AH$515,2,TRUE))</f>
        <v>#N/A</v>
      </c>
      <c r="E18" s="453" t="str">
        <f>IF(D80="","",VLOOKUP(D80,$AI$513:$AJ$515,2,TRUE))</f>
        <v>екі,үш сөзден тұратын сөйлемді айтуға үйрету</v>
      </c>
      <c r="F18" s="453" t="e">
        <f>IF(D142="","",VLOOKUP(D142,$AE$560:$AF$562,2,TRUE))</f>
        <v>#N/A</v>
      </c>
      <c r="G18" s="453" t="e">
        <f>IF(D143="","",VLOOKUP(D143,$AG$560:$AH$562,2,TRUE))</f>
        <v>#N/A</v>
      </c>
      <c r="H18" s="453" t="str">
        <f>IF(D144="","",VLOOKUP(D144,$AI$560:$AJ$562,2,TRUE))</f>
        <v>шағын әңгімелерді көрнекі сүйемелдеусіз тыңдап, қарапайым сұрақтарға жауап беруге үйрету</v>
      </c>
      <c r="I18" s="450" t="e">
        <f>IF(D221="","",VLOOKUP(D221,$AE$560:$AF$562,2,TRUE))</f>
        <v>#N/A</v>
      </c>
      <c r="J18" s="450" t="str">
        <f>IF(D222="","",VLOOKUP(D222,$AG$560:$AH$562,2,TRUE))</f>
        <v>шағын әңгімелерді көрнекі сүйемелдеусіз тыңдап, қарапайым сұрақтарға жауап беру дағдылардын қалыптастыру</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str">
        <f>IF(D86="","",VLOOKUP(D86,$Q$517:$R$519,2,TRUE))</f>
        <v>Көрнекіліксіз таныс шығармаларды тыңдауға үйрету</v>
      </c>
      <c r="F20" s="450" t="e">
        <f>IF(D148="","",VLOOKUP(D148,$M$564:$N$566,2,TRUE))</f>
        <v>#N/A</v>
      </c>
      <c r="G20" s="450" t="e">
        <f>IF(D149="","",VLOOKUP(D149,$O$564:$P$566,2,TRUE))</f>
        <v>#N/A</v>
      </c>
      <c r="H20" s="450" t="str">
        <f>IF(D150="","",VLOOKUP(D150,$Q$564:$R$566,2,TRUE))</f>
        <v>оқылған шығармадағы жекелеген сөздерді қосылып қайталап айтуға үйрету</v>
      </c>
      <c r="I20" s="450" t="e">
        <f>IF(D227="","",VLOOKUP(D227,$M$564:$N$566,2,TRUE))</f>
        <v>#N/A</v>
      </c>
      <c r="J20" s="450" t="str">
        <f>IF(D228="","",VLOOKUP(D228,$O$564:$P$566,2,TRUE))</f>
        <v>оқылған шығармадағы жекелеген сөздерді қосылып қайталап айту дағдылардын қалыптастыру</v>
      </c>
      <c r="K20" s="450" t="e">
        <f>IF(D229="","",VLOOKUP(D229,$Q$564:$R$566,2,TRUE))</f>
        <v>#N/A</v>
      </c>
      <c r="L20" s="820"/>
    </row>
    <row r="21" spans="2:12" ht="90" customHeight="1" x14ac:dyDescent="0.25">
      <c r="B21" s="796"/>
      <c r="C21" s="453" t="e">
        <f>IF(D87="","",VLOOKUP(D87,$S$517:$T$519,2,TRUE))</f>
        <v>#N/A</v>
      </c>
      <c r="D21" s="453" t="e">
        <f>IF(D88="","",VLOOKUP(D88,$U$517:$V$519,2,TRUE))</f>
        <v>#N/A</v>
      </c>
      <c r="E21" s="453" t="str">
        <f>IF(D89="","",VLOOKUP(D89,$W$517:$X$519,2,TRUE))</f>
        <v>Кітаптардағы суреттерді өз бетінше қарауға, ондағы таныс кейіпкерлерді көрсетуге үйрету</v>
      </c>
      <c r="F21" s="450" t="e">
        <f>IF(D151="","",VLOOKUP(D151,$S$564:$T$566,2,TRUE))</f>
        <v>#N/A</v>
      </c>
      <c r="G21" s="450" t="str">
        <f>IF(D152="","",VLOOKUP(D152,$U$564:$V$566,2,TRUE))</f>
        <v>таныс шығармаларды көрнекіліксіз тыңдайдау дағдылардын қалыптастыру</v>
      </c>
      <c r="H21" s="450" t="e">
        <f>IF(D153="","",VLOOKUP(D153,$W$564:$X$566,2,TRUE))</f>
        <v>#N/A</v>
      </c>
      <c r="I21" s="450" t="e">
        <f>IF(D230="","",VLOOKUP(D230,$S$564:$T$566,2,TRUE))</f>
        <v>#N/A</v>
      </c>
      <c r="J21" s="450" t="str">
        <f>IF(D231="","",VLOOKUP(D231,$U$564:$V$566,2,TRUE))</f>
        <v>таныс шығармаларды көрнекіліксіз тыңдайдау дағдылардын қалыптастыру</v>
      </c>
      <c r="K21" s="450" t="e">
        <f>IF(D232="","",VLOOKUP(D232,$W$564:$X$566,2,TRUE))</f>
        <v>#N/A</v>
      </c>
      <c r="L21" s="820"/>
    </row>
    <row r="22" spans="2:12" ht="90" customHeight="1" x14ac:dyDescent="0.25">
      <c r="B22" s="796"/>
      <c r="C22" s="453" t="e">
        <f>IF(D90="","",VLOOKUP(D90,$Y$517:$Z$519,2,TRUE))</f>
        <v>#N/A</v>
      </c>
      <c r="D22" s="453" t="e">
        <f>IF(D91="","",VLOOKUP(D91,$AA$517:$AB$519,2,TRUE))</f>
        <v>#N/A</v>
      </c>
      <c r="E22" s="453" t="str">
        <f>IF(D92="","",VLOOKUP(D92,$AC$517:$AD$519,2,TRUE))</f>
        <v xml:space="preserve">Оқылған таныс шығармалардағы,
өлеңдердегі сөздермен сөз тіркестерін
қайталап айтуға үйрету
</v>
      </c>
      <c r="F22" s="450" t="e">
        <f>IF(D154="","",VLOOKUP(D154,$Y$564:$Z$566,2,TRUE))</f>
        <v>#N/A</v>
      </c>
      <c r="G22" s="450" t="e">
        <f>IF(D155="","",VLOOKUP(D155,$AA$564:$AB$566,2,TRUE))</f>
        <v>#N/A</v>
      </c>
      <c r="H22" s="450" t="str">
        <f>IF(D156="","",VLOOKUP(D156,$AC$564:$AD$566,2,TRUE))</f>
        <v xml:space="preserve">кітаптардағы иллюстрацияларды қарайды, суреттердің мазмұны бойынша қойылған сұрақтарға жауап беруге үйрету
</v>
      </c>
      <c r="I22" s="450" t="e">
        <f>IF(D233="","",VLOOKUP(D233,$Y$564:$Z$566,2,TRUE))</f>
        <v>#N/A</v>
      </c>
      <c r="J22" s="450" t="str">
        <f>IF(D234="","",VLOOKUP(D234,$AA$564:$AB$566,2,TRUE))</f>
        <v>кітаптардағы иллюстрацияларды қарайды, суреттердің мазмұны бойынша қойылған сұрақтарға жауап беру дағдылардын қалыптастыру</v>
      </c>
      <c r="K22" s="450" t="e">
        <f>IF(D235="","",VLOOKUP(D235,$AC$564:$AD$566,2,TRUE))</f>
        <v>#N/A</v>
      </c>
      <c r="L22" s="820"/>
    </row>
    <row r="23" spans="2:12" ht="90" customHeight="1" x14ac:dyDescent="0.25">
      <c r="B23" s="796"/>
      <c r="C23" s="786"/>
      <c r="D23" s="787"/>
      <c r="E23" s="788"/>
      <c r="F23" s="450" t="e">
        <f>IF(D157="","",VLOOKUP(D157,$AE$564:$AF$566,2,TRUE))</f>
        <v>#N/A</v>
      </c>
      <c r="G23" s="450" t="e">
        <f>IF(D158="","",VLOOKUP(D158,$AG$564:$AH$566,2,TRUE))</f>
        <v>#N/A</v>
      </c>
      <c r="H23" s="450" t="str">
        <f>IF(D159="","",VLOOKUP(D159,$AI$564:$AJ$566,2,TRUE))</f>
        <v>педагогтің көмегімен шағын тақпақтарды қайталап айтуға  үйрету</v>
      </c>
      <c r="I23" s="450" t="e">
        <f>IF(D236="","",VLOOKUP(D236,$AE$564:$AF$566,2,TRUE))</f>
        <v>#N/A</v>
      </c>
      <c r="J23" s="450" t="str">
        <f>IF(D237="","",VLOOKUP(D237,$AG$564:$AH$566,2,TRUE))</f>
        <v>педагогтің көмегімен шағын тақпақтарды қайталап айту дағдылардын қалыптастыру</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str">
        <f>IF(E74="","",VLOOKUP(E74,$W$521:$X$523,2,TRUE))</f>
        <v>Күрделі заттармен әрекеттерді орындауға үйрету</v>
      </c>
      <c r="F31" s="453" t="e">
        <f>IF(E136="","",VLOOKUP(E136,$S$572:$T$574,2,TRUE))</f>
        <v>#N/A</v>
      </c>
      <c r="G31" s="453" t="str">
        <f>IF(E137="","",VLOOKUP(E137,$U$572:$V$574,2,TRUE))</f>
        <v>үлгі мен ауызша нұсқауға сүйеніп, тапсырмаларды орындау дағдылардын қалыптастыру</v>
      </c>
      <c r="H31" s="453" t="e">
        <f>IF(E138="","",VLOOKUP(E138,$W$572:$X$574,2,TRUE))</f>
        <v>#N/A</v>
      </c>
      <c r="I31" s="453" t="e">
        <f>IF(E215="","",VLOOKUP(E215,$S$572:$T$574,2,TRUE))</f>
        <v>#N/A</v>
      </c>
      <c r="J31" s="453" t="str">
        <f>IF(E216="","",VLOOKUP(E216,$U$572:$V$574,2,TRUE))</f>
        <v>үлгі мен ауызша нұсқауға сүйеніп, тапсырмаларды орындау дағдылардын қалыптастыру</v>
      </c>
      <c r="K31" s="453" t="e">
        <f>IF(E217="","",VLOOKUP(E217,$W$572:$X$574,2,TRUE))</f>
        <v>#N/A</v>
      </c>
      <c r="L31" s="820"/>
    </row>
    <row r="32" spans="2:12" ht="90" customHeight="1" x14ac:dyDescent="0.25">
      <c r="B32" s="804"/>
      <c r="C32" s="453" t="e">
        <f>IF(E75="","",VLOOKUP(E75,$Y$521:$Z$523,2,TRUE))</f>
        <v>#N/A</v>
      </c>
      <c r="D32" s="453" t="e">
        <f>IF(E76="","",VLOOKUP(E76,$AA$521:$AB$523,2,TRUE))</f>
        <v>#N/A</v>
      </c>
      <c r="E32" s="453" t="str">
        <f>IF(E77="","",VLOOKUP(E77,$AC$521:$AD$523,2,TRUE))</f>
        <v>Бір текті заттарды ортақ белгісі(өлшемі,пішіні)бойынша топтастыра білуге үйрету</v>
      </c>
      <c r="F32" s="453" t="e">
        <f>IF(E139="","",VLOOKUP(E139,$Y$572:$Z$574,2,TRUE))</f>
        <v>#N/A</v>
      </c>
      <c r="G32" s="453" t="str">
        <f>IF(E140="","",VLOOKUP(E140,$AA$572:$AB$574,2,TRUE))</f>
        <v>көлемі, пішіні, түсі бойынша ұқсас біртекті заттарды топтастыру дағдылардын қалыптастыру</v>
      </c>
      <c r="H32" s="453" t="e">
        <f>IF(E141="","",VLOOKUP(E141,$AC$572:$AD$574,2,TRUE))</f>
        <v>#N/A</v>
      </c>
      <c r="I32" s="453" t="e">
        <f>IF(E218="","",VLOOKUP(E218,$Y$572:$Z$574,2,TRUE))</f>
        <v>#N/A</v>
      </c>
      <c r="J32" s="453" t="str">
        <f>IF(E219="","",VLOOKUP(E219,$AA$572:$AB$574,2,TRUE))</f>
        <v>көлемі, пішіні, түсі бойынша ұқсас біртекті заттарды топтастыру дағдылардын қалыптастыру</v>
      </c>
      <c r="K32" s="453" t="e">
        <f>IF(E220="","",VLOOKUP(E220,$AC$572:$AD$574,2,TRUE))</f>
        <v>#N/A</v>
      </c>
      <c r="L32" s="820"/>
    </row>
    <row r="33" spans="2:12" ht="90" customHeight="1" x14ac:dyDescent="0.25">
      <c r="B33" s="804"/>
      <c r="C33" s="453" t="e">
        <f>IF(E78="","",VLOOKUP(E78,$AE$521:$AF$523,2,TRUE))</f>
        <v>#N/A</v>
      </c>
      <c r="D33" s="453" t="e">
        <f>IF(E79="","",VLOOKUP(E79,$AG$521:$AH$523,2,TRUE))</f>
        <v>#N/A</v>
      </c>
      <c r="E33" s="453" t="str">
        <f>IF(E80="","",VLOOKUP(E80,$AI$521:$AJ$523,2,TRUE))</f>
        <v>Негізгі төрт түсті(қызыл,көк,сары,жасы) ажыратуға үйрету</v>
      </c>
      <c r="F33" s="453" t="e">
        <f>IF(E142="","",VLOOKUP(E142,$AE$572:$AF$574,2,TRUE))</f>
        <v>#N/A</v>
      </c>
      <c r="G33" s="453" t="str">
        <f>IF(E143="","",VLOOKUP(E143,$AG$572:$AH$574,2,TRUE))</f>
        <v>түрлі көлемдегі геометриялық фигураларды негізгі қасиеттері бойынша салыстыру дағдылардын қалыптастыру</v>
      </c>
      <c r="H33" s="453" t="e">
        <f>IF(E144="","",VLOOKUP(E144,$AI$572:$AJ$574,2,TRUE))</f>
        <v>#N/A</v>
      </c>
      <c r="I33" s="453" t="e">
        <f>IF(E221="","",VLOOKUP(E221,$AE$572:$AF$574,2,TRUE))</f>
        <v>#N/A</v>
      </c>
      <c r="J33" s="453" t="str">
        <f>IF(E222="","",VLOOKUP(E222,$AG$572:$AH$574,2,TRUE))</f>
        <v>түрлі көлемдегі геометриялық фигураларды негізгі қасиеттері бойынша салыстыру дағдылардын қалыптастыру</v>
      </c>
      <c r="K33" s="453" t="e">
        <f>IF(E223="","",VLOOKUP(E223,$AI$572:$AJ$574,2,TRUE))</f>
        <v>#N/A</v>
      </c>
      <c r="L33" s="820"/>
    </row>
    <row r="34" spans="2:12" ht="90" customHeight="1" x14ac:dyDescent="0.25">
      <c r="B34" s="804"/>
      <c r="C34" s="822"/>
      <c r="D34" s="823"/>
      <c r="E34" s="823"/>
      <c r="F34" s="453" t="e">
        <f>IF(E145="","",VLOOKUP(E145,$AK$572:$AL$574,2,TRUE))</f>
        <v>#N/A</v>
      </c>
      <c r="G34" s="453" t="str">
        <f>IF(E146="","",VLOOKUP(E146,$AM$572:$AN$574,2,TRUE))</f>
        <v>түсі, көлемі, пішіні бойынша заттарды өз бетінше зерттейді және салыстыру дағдылардын қалыптастыру</v>
      </c>
      <c r="H34" s="453" t="e">
        <f>IF(E147="","",VLOOKUP(E147,$AO$572:$AP$574,2,TRUE))</f>
        <v>#N/A</v>
      </c>
      <c r="I34" s="453" t="e">
        <f>IF(E224="","",VLOOKUP(E224,$AK$572:$AL$574,2,TRUE))</f>
        <v>#N/A</v>
      </c>
      <c r="J34" s="453" t="str">
        <f>IF(E225="","",VLOOKUP(E225,$AM$572:$AN$574,2,TRUE))</f>
        <v>түсі, көлемі, пішіні бойынша заттарды өз бетінше зерттейді және салыстыру дағдылардын қалыптастыру</v>
      </c>
      <c r="K34" s="453" t="e">
        <f>IF(E226="","",VLOOKUP(E226,$AO$572:$AP$574,2,TRUE))</f>
        <v>#N/A</v>
      </c>
      <c r="L34" s="820"/>
    </row>
    <row r="35" spans="2:12" ht="90" customHeight="1" x14ac:dyDescent="0.25">
      <c r="B35" s="804" t="s">
        <v>904</v>
      </c>
      <c r="C35" s="453" t="e">
        <f>IF(F69="","",VLOOKUP(F69,$M$525:$N$527,2,TRUE))</f>
        <v>#N/A</v>
      </c>
      <c r="D35" s="453" t="e">
        <f>IF(F70="","",VLOOKUP(F70,$O$525:$P$527,2,TRUE))</f>
        <v>#N/A</v>
      </c>
      <c r="E35" s="453" t="str">
        <f>IF(F71="","",VLOOKUP(F71,$Q$525:$R$527,2,TRUE))</f>
        <v>жалпақ,дөңгелек пішіндерді мүсіндеуге үйрету</v>
      </c>
      <c r="F35" s="451" t="e">
        <f>IF(F133="","",VLOOKUP(F133,$M$576:$N$578,2,TRUE))</f>
        <v>#N/A</v>
      </c>
      <c r="G35" s="450" t="str">
        <f>IF(F134="","",VLOOKUP(F134,$O$576:$P$578,2,TRUE))</f>
        <v>қаламды дұрыс ұстайды, тік және тұйықталған дөңгелек сызықтарды қағаз бетінде жеңіл жүргізу дағдылардын қалыптастыру</v>
      </c>
      <c r="H35" s="450" t="e">
        <f>IF(F135="","",VLOOKUP(F135,$Q$576:$R$578,2,TRUE))</f>
        <v>#N/A</v>
      </c>
      <c r="I35" s="451" t="str">
        <f>IF(F212="","",VLOOKUP(F212,$M$576:$N$578,2,TRUE))</f>
        <v>қаламды дұрыс ұстайды, тік және тұйықталған дөңгелек сызықтарды қағаз бетінде жеңіл жүргізу қабілетін бекіту</v>
      </c>
      <c r="J35" s="451" t="e">
        <f>IF(F213="","",VLOOKUP(F213,$O$576:$P$578,2,TRUE))</f>
        <v>#N/A</v>
      </c>
      <c r="K35" s="451" t="e">
        <f>IF(F214="","",VLOOKUP(F214,$Q$576:$R$578,2,TRUE))</f>
        <v>#N/A</v>
      </c>
      <c r="L35" s="820"/>
    </row>
    <row r="36" spans="2:12" ht="90" customHeight="1" x14ac:dyDescent="0.25">
      <c r="B36" s="804"/>
      <c r="C36" s="453" t="e">
        <f>IF(F72="","",VLOOKUP(F72,$S$525:$T$527,2,TRUE))</f>
        <v>#N/A</v>
      </c>
      <c r="D36" s="453" t="e">
        <f>IF(F73="","",VLOOKUP(F73,$U$525:$V$527,2,TRUE))</f>
        <v>#N/A</v>
      </c>
      <c r="E36" s="453" t="str">
        <f>IF(F74="","",VLOOKUP(F74,$W$525:$X$527,2,TRUE))</f>
        <v>Тәрбиешінің көрсетуі бойынша алынған пішіндерді құрастыра білуге үйрету</v>
      </c>
      <c r="F36" s="450" t="e">
        <f>IF(F136="","",VLOOKUP(F136,$S$576:$T$578,2,TRUE))</f>
        <v>#N/A</v>
      </c>
      <c r="G36" s="450" t="str">
        <f>IF(F137="","",VLOOKUP(F137,$U$576:$V$578,2,TRUE))</f>
        <v xml:space="preserve">өзінің салған суретіне қуанады, онда не бейнеленгенін айту дағдылардын қалыптастыру
</v>
      </c>
      <c r="H36" s="450" t="e">
        <f>IF(F138="","",VLOOKUP(F138,$W$576:$X$578,2,TRUE))</f>
        <v>#N/A</v>
      </c>
      <c r="I36" s="451" t="e">
        <f>IF(F215="","",VLOOKUP(F215,$S$576:$T$578,2,TRUE))</f>
        <v>#N/A</v>
      </c>
      <c r="J36" s="451" t="str">
        <f>IF(F216="","",VLOOKUP(F216,$U$576:$V$578,2,TRUE))</f>
        <v xml:space="preserve">өзінің салған суретіне қуанады, онда не бейнеленгенін айту дағдылардын қалыптастыру
</v>
      </c>
      <c r="K36" s="451" t="e">
        <f>IF(F217="","",VLOOKUP(F217,$W$576:$X$578,2,TRUE))</f>
        <v>#N/A</v>
      </c>
      <c r="L36" s="820"/>
    </row>
    <row r="37" spans="2:12" ht="90" customHeight="1" x14ac:dyDescent="0.25">
      <c r="B37" s="804"/>
      <c r="C37" s="453" t="e">
        <f>IF(F75="","",VLOOKUP(F75,$Y$525:$Z$527,2,TRUE))</f>
        <v>#N/A</v>
      </c>
      <c r="D37" s="453" t="e">
        <f>IF(F76="","",VLOOKUP(F76,$AA$525:$AB$527,2,TRUE))</f>
        <v>#N/A</v>
      </c>
      <c r="E37" s="453" t="str">
        <f>IF(F77="","",VLOOKUP(F77,$AC$525:$AD$527,2,TRUE))</f>
        <v xml:space="preserve">Таныс музыкалық шығарманы көтерің кікөңіл-күймен қабылдайды,оны соңына
дейін тыңдауға үйрету
</v>
      </c>
      <c r="F37" s="450" t="e">
        <f>IF(F139="","",VLOOKUP(F139,$Y$576:$Z$578,2,TRUE))</f>
        <v>#N/A</v>
      </c>
      <c r="G37" s="450" t="str">
        <f>IF(F140="","",VLOOKUP(F140,$AA$576:$AB$578,2,TRUE))</f>
        <v>қағаз бетіне бояулармен сызықтар, жақпалар салу дағдылардын қалыптастыру</v>
      </c>
      <c r="H37" s="450" t="e">
        <f>IF(F141="","",VLOOKUP(F141,$AC$576:$AD$578,2,TRUE))</f>
        <v>#N/A</v>
      </c>
      <c r="I37" s="451" t="e">
        <f>IF(F218="","",VLOOKUP(F218,$Y$576:$Z$578,2,TRUE))</f>
        <v>#N/A</v>
      </c>
      <c r="J37" s="451" t="str">
        <f>IF(F219="","",VLOOKUP(F219,$AA$576:$AB$578,2,TRUE))</f>
        <v>қағаз бетіне бояулармен сызықтар, жақпалар салу дағдылардын қалыптастыру</v>
      </c>
      <c r="K37" s="451" t="e">
        <f>IF(F220="","",VLOOKUP(F220,$AC$576:$AD$578,2,TRUE))</f>
        <v>#N/A</v>
      </c>
      <c r="L37" s="820"/>
    </row>
    <row r="38" spans="2:12" ht="90" customHeight="1" x14ac:dyDescent="0.25">
      <c r="B38" s="804"/>
      <c r="C38" s="453" t="e">
        <f>IF(F78="","",VLOOKUP(F78,$AE$525:$AF$527,2,TRUE))</f>
        <v>#N/A</v>
      </c>
      <c r="D38" s="453" t="e">
        <f>IF(F79="","",VLOOKUP(F79,$AG$525:$AH$527,2,TRUE))</f>
        <v>#N/A</v>
      </c>
      <c r="E38" s="453" t="str">
        <f>IF(F80="","",VLOOKUP(F80,$AI$525:$AJ$527,2,TRUE))</f>
        <v>Ересекпен қосылып әннің кейбір сөздерін айтуға  үйрету</v>
      </c>
      <c r="F38" s="450" t="e">
        <f>IF(F142="","",VLOOKUP(F142,$AE$576:$AF$578,2,TRUE))</f>
        <v>#N/A</v>
      </c>
      <c r="G38" s="450" t="str">
        <f>IF(F143="","",VLOOKUP(F143,$AG$576:$AH$578,2,TRUE))</f>
        <v>қағазға және құмға сурет салудың бастапқы техникасын меңгеру дағдылардын қалыптастыру</v>
      </c>
      <c r="H38" s="450" t="e">
        <f>IF(F144="","",VLOOKUP(F144,$AI$576:$AJ$578,2,TRUE))</f>
        <v>#N/A</v>
      </c>
      <c r="I38" s="451" t="e">
        <f>IF(F221="","",VLOOKUP(F221,$AE$576:$AF$578,2,TRUE))</f>
        <v>#N/A</v>
      </c>
      <c r="J38" s="451" t="str">
        <f>IF(F222="","",VLOOKUP(F222,$AG$576:$AH$578,2,TRUE))</f>
        <v>қағазға және құмға сурет салудың бастапқы техникасын меңгеру дағдылардын қалыптастыру</v>
      </c>
      <c r="K38" s="451" t="e">
        <f>IF(F223="","",VLOOKUP(F223,$AI$576:$AJ$578,2,TRUE))</f>
        <v>#N/A</v>
      </c>
      <c r="L38" s="820"/>
    </row>
    <row r="39" spans="2:12" ht="90" customHeight="1" x14ac:dyDescent="0.25">
      <c r="B39" s="804"/>
      <c r="C39" s="453" t="e">
        <f>IF(F81="","",VLOOKUP(F81,$AK$525:$AL$527,2,TRUE))</f>
        <v>#N/A</v>
      </c>
      <c r="D39" s="453" t="str">
        <f>IF(F82="","",VLOOKUP(F82,$AM$525:$AN$527,2,TRUE))</f>
        <v>Жалаушаны желбірету,сылдырмақты сылдырлату дағдысын қалыптастыру</v>
      </c>
      <c r="E39" s="453" t="e">
        <f>IF(F83="","",VLOOKUP(F83,$AO$525:$AP$527,2,TRUE))</f>
        <v>#N/A</v>
      </c>
      <c r="F39" s="450" t="e">
        <f>IF(F145="","",VLOOKUP(F145,$AK$576:$AL$578,2,TRUE))</f>
        <v>#N/A</v>
      </c>
      <c r="G39" s="450" t="str">
        <f>IF(F146="","",VLOOKUP(F146,$AM$576:$AN$578,2,TRUE))</f>
        <v>мүсіндейтін заттарды зерттеу дағдылардын қалыптастыру</v>
      </c>
      <c r="H39" s="450" t="e">
        <f>IF(F147="","",VLOOKUP(F147,$AO$576:$AP$578,2,TRUE))</f>
        <v>#N/A</v>
      </c>
      <c r="I39" s="451" t="str">
        <f>IF(F224="","",VLOOKUP(F224,$AK$576:$AL$578,2,TRUE))</f>
        <v>мүсіндейтін заттарды зерттеу қабілетін бекіту</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str">
        <f>IF(F164="","",VLOOKUP(F164,$O$584:$P$586,2,TRUE))</f>
        <v>мүсіндеудің қарапайым тәсілдерін меңгергу (кесектерді үлкен бөліктерден бөліп алу, оларды біртұтас етіп біріктіру, сазбалшықты өздігінен илей алу) дағдылардын қалыптастыру</v>
      </c>
      <c r="H45" s="450" t="e">
        <f>IF(F165="","",VLOOKUP(F165,$Q$584:$R$586,2,TRUE))</f>
        <v>#N/A</v>
      </c>
      <c r="I45" s="451" t="str">
        <f>IF(F242="","",VLOOKUP(F242,$M$584:$N$586,2,TRUE))</f>
        <v>мүсіндеудің қарапайым тәсілдерін меңгергу (кесектерді үлкен бөліктерден бөліп алу, оларды біртұтас етіп біріктіру, сазбалшықты өздігінен илей алу) қабілетін бекіту</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str">
        <f>IF(F167="","",VLOOKUP(F167,$U$584:$V$586,2,TRUE))</f>
        <v xml:space="preserve">кесе, тостаған, табақты мүсіндеуде пішіннің жоғары бөлігін саусақпен басып, тереңдету дағдылардын қалыптастыру
</v>
      </c>
      <c r="H46" s="450" t="e">
        <f>IF(F168="","",VLOOKUP(F168,$W$584:$X$586,2,TRUE))</f>
        <v>#N/A</v>
      </c>
      <c r="I46" s="451" t="e">
        <f>IF(F245="","",VLOOKUP(F245,$S$584:$T$586,2,TRUE))</f>
        <v>#N/A</v>
      </c>
      <c r="J46" s="451" t="str">
        <f>IF(F246="","",VLOOKUP(F246,$U$584:$V$586,2,TRUE))</f>
        <v xml:space="preserve">кесе, тостаған, табақты мүсіндеуде пішіннің жоғары бөлігін саусақпен басып, тереңдету дағдылардын қалыптастыру
</v>
      </c>
      <c r="K46" s="451" t="e">
        <f>IF(F247="","",VLOOKUP(F247,$W$584:$X$586,2,TRUE))</f>
        <v>#N/A</v>
      </c>
      <c r="L46" s="820"/>
    </row>
    <row r="47" spans="2:12" ht="90" customHeight="1" x14ac:dyDescent="0.25">
      <c r="B47" s="804"/>
      <c r="C47" s="810"/>
      <c r="D47" s="811"/>
      <c r="E47" s="812"/>
      <c r="F47" s="450" t="e">
        <f>IF(F169="","",VLOOKUP(F169,$Y$584:$Z$586,2,TRUE))</f>
        <v>#N/A</v>
      </c>
      <c r="G47" s="450" t="str">
        <f>IF(F170="","",VLOOKUP(F170,$AA$584:$AB$586,2,TRUE))</f>
        <v>дайын болған бұйымды тұғырға орналастыруды, жұмыстан кейін материалдарды жинастыру дағдылардын қалыптастыру</v>
      </c>
      <c r="H47" s="450" t="e">
        <f>IF(F171="","",VLOOKUP(F171,$AC$584:$AD$586,2,TRUE))</f>
        <v>#N/A</v>
      </c>
      <c r="I47" s="451" t="str">
        <f>IF(F248="","",VLOOKUP(F248,$Y$584:$Z$586,2,TRUE))</f>
        <v>дайын болған бұйымды тұғырға орналастыруды, жұмыстан кейін материалдарды жинастыру қабілетін бекіту</v>
      </c>
      <c r="J47" s="451" t="e">
        <f>IF(F249="","",VLOOKUP(F249,$AA$584:$AB$586,2,TRUE))</f>
        <v>#N/A</v>
      </c>
      <c r="K47" s="451" t="e">
        <f>IF(F250="","",VLOOKUP(F250,$AC$584:$AD$586,2,TRUE))</f>
        <v>#N/A</v>
      </c>
      <c r="L47" s="820"/>
    </row>
    <row r="48" spans="2:12" ht="90" customHeight="1" x14ac:dyDescent="0.25">
      <c r="B48" s="804"/>
      <c r="C48" s="810"/>
      <c r="D48" s="811"/>
      <c r="E48" s="812"/>
      <c r="F48" s="450" t="e">
        <f>IF(F172="","",VLOOKUP(F172,$AE$584:$AF$586,2,TRUE))</f>
        <v>#N/A</v>
      </c>
      <c r="G48" s="450" t="str">
        <f>IF(F173="","",VLOOKUP(F173,$AG$584:$AH$586,2,TRUE))</f>
        <v>қағазды қолданудың қарапайым әдістерін (ұсақтау, жырту, бүктеу) білу дағдылардын қалыптастыру</v>
      </c>
      <c r="H48" s="450" t="e">
        <f>IF(F174="","",VLOOKUP(F174,$AI$584:$AJ$586,2,TRUE))</f>
        <v>#N/A</v>
      </c>
      <c r="I48" s="451" t="str">
        <f>IF(F251="","",VLOOKUP(F251,$AE$584:$AF$586,2,TRUE))</f>
        <v>қағазды қолданудың қарапайым әдістерін (ұсақтау, жырту, бүктеу) білу қабілетін бекіту</v>
      </c>
      <c r="J48" s="451" t="e">
        <f>IF(F252="","",VLOOKUP(F252,$AG$584:$AH$586,2,TRUE))</f>
        <v>#N/A</v>
      </c>
      <c r="K48" s="451" t="e">
        <f>IF(F253="","",VLOOKUP(F253,$AI$584:$AJ$586,2,TRUE))</f>
        <v>#N/A</v>
      </c>
      <c r="L48" s="820"/>
    </row>
    <row r="49" spans="2:12" ht="90" customHeight="1" x14ac:dyDescent="0.25">
      <c r="B49" s="804"/>
      <c r="C49" s="810"/>
      <c r="D49" s="811"/>
      <c r="E49" s="812"/>
      <c r="F49" s="450" t="e">
        <f>IF(F175="","",VLOOKUP(F175,$AK$584:$AL$586,2,TRUE))</f>
        <v>#N/A</v>
      </c>
      <c r="G49" s="450" t="str">
        <f>IF(F176="","",VLOOKUP(F176,$AM$572:$AN$586,2,TRUE))</f>
        <v xml:space="preserve">бейнелерді фланелеграфта (сызықтарда, шаршыда), қағаз бетіне қояды және құрастыру дағдылардын қалыптастыру
</v>
      </c>
      <c r="H49" s="450" t="e">
        <f>IF(F177="","",VLOOKUP(F177,$AO$584:$AP$586,2,TRUE))</f>
        <v>#N/A</v>
      </c>
      <c r="I49" s="451" t="e">
        <f>IF(F254="","",VLOOKUP(F254,$AK$584:$AL$586,2,TRUE))</f>
        <v>#N/A</v>
      </c>
      <c r="J49" s="451" t="str">
        <f>IF(F255="","",VLOOKUP(F255,$AM$572:$AN$586,2,TRUE))</f>
        <v xml:space="preserve">бейнелерді фланелеграфта (сызықтарда, шаршыда), қағаз бетіне қояды және құрастыру дағдылардын қалыптастыру
</v>
      </c>
      <c r="K49" s="451" t="e">
        <f>IF(F256="","",VLOOKUP(F256,$AO$584:$AP$586,2,TRUE))</f>
        <v>#N/A</v>
      </c>
      <c r="L49" s="820"/>
    </row>
    <row r="50" spans="2:12" ht="90" customHeight="1" x14ac:dyDescent="0.25">
      <c r="B50" s="804"/>
      <c r="C50" s="810"/>
      <c r="D50" s="811"/>
      <c r="E50" s="812"/>
      <c r="F50" s="451" t="e">
        <f>IF(F178="","",VLOOKUP(F178,$M$588:$N$590,2,TRUE))</f>
        <v>#N/A</v>
      </c>
      <c r="G50" s="450" t="str">
        <f>IF(F179="","",VLOOKUP(F179,$O$588:$P$590,2,TRUE))</f>
        <v>фланелеграфта қарапайым композицияларды орналастыру және құрастыру дағдылардын қалыптастыру</v>
      </c>
      <c r="H50" s="450" t="e">
        <f>IF(F180="","",VLOOKUP(F180,$Q$588:$R$590,2,TRUE))</f>
        <v>#N/A</v>
      </c>
      <c r="I50" s="451" t="e">
        <f>IF(F257="","",VLOOKUP(F257,$M$588:$N$590,2,TRUE))</f>
        <v>#N/A</v>
      </c>
      <c r="J50" s="451" t="str">
        <f>IF(F258="","",VLOOKUP(F258,$O$588:$P$590,2,TRUE))</f>
        <v>фланелеграфта қарапайым композицияларды орналастыру және құрастыру дағдылардын қалыптастыру</v>
      </c>
      <c r="K50" s="451" t="e">
        <f>IF(F259="","",VLOOKUP(F259,$Q$588:$R$590,2,TRUE))</f>
        <v>#N/A</v>
      </c>
      <c r="L50" s="820"/>
    </row>
    <row r="51" spans="2:12" ht="90" customHeight="1" x14ac:dyDescent="0.25">
      <c r="B51" s="804"/>
      <c r="C51" s="810"/>
      <c r="D51" s="811"/>
      <c r="E51" s="812"/>
      <c r="F51" s="450" t="e">
        <f>IF(F181="","",VLOOKUP(F181,$S$588:$T$590,2,TRUE))</f>
        <v>#N/A</v>
      </c>
      <c r="G51" s="450" t="str">
        <f>IF(F182="","",VLOOKUP(F182,$U$588:$V$590,2,TRUE))</f>
        <v>симметриялық пішіндерді, ою-өрнектерді орналастыру дағдылардын қалыптастыру</v>
      </c>
      <c r="H51" s="450" t="e">
        <f>IF(F183="","",VLOOKUP(F183,$W$588:$X$590,2,TRUE))</f>
        <v>#N/A</v>
      </c>
      <c r="I51" s="451" t="e">
        <f>IF(F260="","",VLOOKUP(F260,$S$588:$T$590,2,TRUE))</f>
        <v>#N/A</v>
      </c>
      <c r="J51" s="451" t="str">
        <f>IF(F261="","",VLOOKUP(F261,$U$588:$V$590,2,TRUE))</f>
        <v>симметриялық пішіндерді, ою-өрнектерді орналастыру дағдылардын қалыптастыру</v>
      </c>
      <c r="K51" s="451" t="e">
        <f>IF(F262="","",VLOOKUP(F262,$W$588:$X$590,2,TRUE))</f>
        <v>#N/A</v>
      </c>
      <c r="L51" s="820"/>
    </row>
    <row r="52" spans="2:12" ht="90" customHeight="1" x14ac:dyDescent="0.25">
      <c r="B52" s="804"/>
      <c r="C52" s="810"/>
      <c r="D52" s="811"/>
      <c r="E52" s="812"/>
      <c r="F52" s="450" t="e">
        <f>IF(F184="","",VLOOKUP(F184,$Y$588:$Z$590,2,TRUE))</f>
        <v>#N/A</v>
      </c>
      <c r="G52" s="450" t="str">
        <f>IF(F185="","",VLOOKUP(F185,$AA$588:$AB$590,2,TRUE))</f>
        <v>қарапайым құрылысты үлгі бойынша құрастыру дағдылардын қалыптастыру</v>
      </c>
      <c r="H52" s="450" t="e">
        <f>IF(F186="","",VLOOKUP(F186,$AC$588:$AD$590,2,TRUE))</f>
        <v>#N/A</v>
      </c>
      <c r="I52" s="451" t="e">
        <f>IF(F263="","",VLOOKUP(F263,$Y$588:$Z$590,2,TRUE))</f>
        <v>#N/A</v>
      </c>
      <c r="J52" s="451" t="str">
        <f>IF(F264="","",VLOOKUP(F264,$AA$588:$AB$590,2,TRUE))</f>
        <v>қарапайым құрылысты үлгі бойынша құрастыру дағдылардын қалыптастыру</v>
      </c>
      <c r="K52" s="451" t="e">
        <f>IF(F265="","",VLOOKUP(F265,$AC$588:$AD$590,2,TRUE))</f>
        <v>#N/A</v>
      </c>
      <c r="L52" s="820"/>
    </row>
    <row r="53" spans="2:12" ht="90" customHeight="1" x14ac:dyDescent="0.25">
      <c r="B53" s="804"/>
      <c r="C53" s="810"/>
      <c r="D53" s="811"/>
      <c r="E53" s="812"/>
      <c r="F53" s="450" t="e">
        <f>IF(F187="","",VLOOKUP(F187,$AE$588:$AF$590,2,TRUE))</f>
        <v>#N/A</v>
      </c>
      <c r="G53" s="450" t="str">
        <f>IF(F188="","",VLOOKUP(F188,$AG$588:$AH$590,2,TRUE))</f>
        <v xml:space="preserve">тұрғызылған қарапайым құрылыстарды ату және ойыншықтарды қолдана отырып, олармен ойнау дағдылардын қалыптастыру
</v>
      </c>
      <c r="H53" s="450" t="e">
        <f>IF(F189="","",VLOOKUP(F189,$AI$588:$AJ$590,2,TRUE))</f>
        <v>#N/A</v>
      </c>
      <c r="I53" s="451" t="e">
        <f>IF(F266="","",VLOOKUP(F266,$AE$588:$AF$590,2,TRUE))</f>
        <v>#N/A</v>
      </c>
      <c r="J53" s="451" t="str">
        <f>IF(F267="","",VLOOKUP(F267,$AG$588:$AH$590,2,TRUE))</f>
        <v xml:space="preserve">тұрғызылған қарапайым құрылыстарды ату және ойыншықтарды қолдана отырып, олармен ойнау дағдылардын қалыптастыру
</v>
      </c>
      <c r="K53" s="451" t="e">
        <f>IF(F268="","",VLOOKUP(F268,$AI$588:$AJ$590,2,TRUE))</f>
        <v>#N/A</v>
      </c>
      <c r="L53" s="820"/>
    </row>
    <row r="54" spans="2:12" ht="90" customHeight="1" x14ac:dyDescent="0.25">
      <c r="B54" s="804"/>
      <c r="C54" s="810"/>
      <c r="D54" s="811"/>
      <c r="E54" s="812"/>
      <c r="F54" s="450" t="e">
        <f>IF(F190="","",VLOOKUP(F190,$AK$588:$AL$590,2,TRUE))</f>
        <v>#N/A</v>
      </c>
      <c r="G54" s="450" t="str">
        <f>IF(F191="","",VLOOKUP(F191,$AM$588:$AN$590,2,TRUE))</f>
        <v>өз бетінше құрастыруға тырысу дағдылардын қалыптастыру</v>
      </c>
      <c r="H54" s="450" t="e">
        <f>IF(F192="","",VLOOKUP(F192,$AO$588:$AP$590,2,TRUE))</f>
        <v>#N/A</v>
      </c>
      <c r="I54" s="451" t="e">
        <f>IF(F269="","",VLOOKUP(F269,$AK$588:$AL$590,2,TRUE))</f>
        <v>#N/A</v>
      </c>
      <c r="J54" s="451" t="str">
        <f>IF(F270="","",VLOOKUP(F270,$AM$588:$AN$590,2,TRUE))</f>
        <v>өз бетінше құрастыруға тырысу дағдылардын қалыптастыру</v>
      </c>
      <c r="K54" s="451" t="e">
        <f>IF(F271="","",VLOOKUP(F271,$AO$588:$AP$590,2,TRUE))</f>
        <v>#N/A</v>
      </c>
      <c r="L54" s="820"/>
    </row>
    <row r="55" spans="2:12" ht="90" customHeight="1" x14ac:dyDescent="0.25">
      <c r="B55" s="804"/>
      <c r="C55" s="810"/>
      <c r="D55" s="811"/>
      <c r="E55" s="812"/>
      <c r="F55" s="451" t="str">
        <f>IF(F193="","",VLOOKUP(F193,$M$592:$N$594,2,TRUE))</f>
        <v>қорапқа құрылыс бөлшектерін жинастыру қабілетін бекіту</v>
      </c>
      <c r="G55" s="450" t="e">
        <f>IF(F194="","",VLOOKUP(F194,$O$592:$P$594,2,TRUE))</f>
        <v>#N/A</v>
      </c>
      <c r="H55" s="450" t="e">
        <f>IF(F195="","",VLOOKUP(F195,$Q$592:$R$594,2,TRUE))</f>
        <v>#N/A</v>
      </c>
      <c r="I55" s="451" t="str">
        <f>IF(F272="","",VLOOKUP(F272,$M$592:$N$594,2,TRUE))</f>
        <v>қорапқа құрылыс бөлшектерін жинастыру қабілетін бекіту</v>
      </c>
      <c r="J55" s="451" t="e">
        <f>IF(F273="","",VLOOKUP(F273,$O$592:$P$594,2,TRUE))</f>
        <v>#N/A</v>
      </c>
      <c r="K55" s="451" t="e">
        <f>IF(F274="","",VLOOKUP(F274,$Q$592:$R$594,2,TRUE))</f>
        <v>#N/A</v>
      </c>
      <c r="L55" s="820"/>
    </row>
    <row r="56" spans="2:12" ht="90" customHeight="1" x14ac:dyDescent="0.25">
      <c r="B56" s="804"/>
      <c r="C56" s="810"/>
      <c r="D56" s="811"/>
      <c r="E56" s="812"/>
      <c r="F56" s="450" t="e">
        <f>IF(F196="","",VLOOKUP(F196,$S$592:$T$594,2,TRUE))</f>
        <v>#N/A</v>
      </c>
      <c r="G56" s="450" t="e">
        <f>IF(F197="","",VLOOKUP(F197,$U$592:$V$594,2,TRUE))</f>
        <v>#N/A</v>
      </c>
      <c r="H56" s="450" t="str">
        <f>IF(F198="","",VLOOKUP(F198,$W$592:$X$594,2,TRUE))</f>
        <v>педагогтің дауыс ырғағына, сөздердің созылыңқы дыбысталуына еліктей отырып, жекелеген сөздер мен буындарды қосып айтуға үйрету</v>
      </c>
      <c r="I56" s="451" t="e">
        <f>IF(F275="","",VLOOKUP(F275,$S$592:$T$594,2,TRUE))</f>
        <v>#N/A</v>
      </c>
      <c r="J56" s="451" t="str">
        <f>IF(F276="","",VLOOKUP(F276,$U$592:$V$594,2,TRUE))</f>
        <v>педагогтің дауыс ырғағына, сөздердің созылыңқы дыбысталуына еліктей отырып, жекелеген сөздер мен буындарды қосып айту дағдылардын қалыптастыру</v>
      </c>
      <c r="K56" s="451" t="e">
        <f>IF(F277="","",VLOOKUP(F277,$W$592:$X$594,2,TRUE))</f>
        <v>#N/A</v>
      </c>
      <c r="L56" s="820"/>
    </row>
    <row r="57" spans="2:12" ht="90" customHeight="1" x14ac:dyDescent="0.25">
      <c r="B57" s="804"/>
      <c r="C57" s="810"/>
      <c r="D57" s="811"/>
      <c r="E57" s="812"/>
      <c r="F57" s="450" t="e">
        <f>IF(F199="","",VLOOKUP(F199,$Y$592:$Z$594,2,TRUE))</f>
        <v>#N/A</v>
      </c>
      <c r="G57" s="450" t="str">
        <f>IF(F200="","",VLOOKUP(F200,$AA$592:$AB$594,2,TRUE))</f>
        <v>бұрын естіген әндерді тану дағдылардын қалыптастыру</v>
      </c>
      <c r="H57" s="450" t="e">
        <f>IF(F201="","",VLOOKUP(F201,$AC$592:$AD$594,2,TRUE))</f>
        <v>#N/A</v>
      </c>
      <c r="I57" s="451" t="e">
        <f>IF(F278="","",VLOOKUP(F278,$Y$592:$Z$594,2,TRUE))</f>
        <v>#N/A</v>
      </c>
      <c r="J57" s="451" t="str">
        <f>IF(F279="","",VLOOKUP(F279,$AA$592:$AB$594,2,TRUE))</f>
        <v>бұрын естіген әндерді тану дағдылардын қалыптастыру</v>
      </c>
      <c r="K57" s="451" t="e">
        <f>IF(F280="","",VLOOKUP(F280,$AC$592:$AD$594,2,TRUE))</f>
        <v>#N/A</v>
      </c>
      <c r="L57" s="820"/>
    </row>
    <row r="58" spans="2:12" ht="90" customHeight="1" x14ac:dyDescent="0.25">
      <c r="B58" s="804"/>
      <c r="C58" s="810"/>
      <c r="D58" s="811"/>
      <c r="E58" s="812"/>
      <c r="F58" s="450" t="str">
        <f>IF(F202="","",VLOOKUP(F202,$AE$592:$AF$594,2,TRUE))</f>
        <v>ересектердің көрсеткен қимылдарын қайталау (шапалақтау, аяқтарын тарсылдату, қолдың білектерін айналдыру) қабілетін бекіту</v>
      </c>
      <c r="G58" s="450" t="e">
        <f>IF(F203="","",VLOOKUP(F203,$AG$592:$AH$594,2,TRUE))</f>
        <v>#N/A</v>
      </c>
      <c r="H58" s="450" t="e">
        <f>IF(F204="","",VLOOKUP(F204,$AI$592:$AJ$594,2,TRUE))</f>
        <v>#N/A</v>
      </c>
      <c r="I58" s="451" t="e">
        <f>IF(F281="","",VLOOKUP(F281,$AE$592:$AF$594,2,TRUE))</f>
        <v>#N/A</v>
      </c>
      <c r="J58" s="451" t="str">
        <f>IF(F282="","",VLOOKUP(F282,$AG$592:$AH$594,2,TRUE))</f>
        <v>ересектердің көрсеткен қимылдарын қайталау (шапалақтау, аяқтарын тарсылдату, қолдың білектерін айналдыру) дағдылардын қалыптастыру</v>
      </c>
      <c r="K58" s="451" t="e">
        <f>IF(F283="","",VLOOKUP(F283,$AI$592:$AJ$594,2,TRUE))</f>
        <v>#N/A</v>
      </c>
      <c r="L58" s="820"/>
    </row>
    <row r="59" spans="2:12" ht="90" customHeight="1" x14ac:dyDescent="0.25">
      <c r="B59" s="804"/>
      <c r="C59" s="813"/>
      <c r="D59" s="814"/>
      <c r="E59" s="815"/>
      <c r="F59" s="450" t="e">
        <f>IF(F205="","",VLOOKUP(F205,$AK$592:$AL$594,2,TRUE))</f>
        <v>#N/A</v>
      </c>
      <c r="G59" s="450" t="e">
        <f>IF(F206="","",VLOOKUP(F206,$AM$592:$AN$594,2,TRUE))</f>
        <v>#N/A</v>
      </c>
      <c r="H59" s="450" t="str">
        <f>IF(F207="","",VLOOKUP(F207,$AO$592:$AP$594,2,TRUE))</f>
        <v>музыкалық аспаптарды ажыратуға (барабан, бубен, сылдырмақ, асатаяқ ) үйрету</v>
      </c>
      <c r="I59" s="451" t="e">
        <f>IF(F284="","",VLOOKUP(F284,$AK$592:$AL$594,2,TRUE))</f>
        <v>#N/A</v>
      </c>
      <c r="J59" s="451" t="str">
        <f>IF(F285="","",VLOOKUP(F285,$AM$592:$AN$594,2,TRUE))</f>
        <v>музыкалық аспаптарды ажырату (барабан, бубен, сылдырмақ, асатаяқ) дағдылардын қалыптастыру</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str">
        <f>IF(G74="","",VLOOKUP(G74,$W$541:$X$543,2,TRUE))</f>
        <v xml:space="preserve">Ересектердің дауысын тыңдауға,олардың қимылдарына еліктеуге,оған
көмекке жүгінугеүйрету
</v>
      </c>
      <c r="F61" s="453" t="e">
        <f>IF(G136="","",VLOOKUP(G136,$S$596:$T$598,2,TRUE))</f>
        <v>#N/A</v>
      </c>
      <c r="G61" s="453" t="str">
        <f>IF(G137="","",VLOOKUP(G137,$U$596:$V$598,2,TRUE))</f>
        <v>есімін атағанда жауап беру, өзін айнадан және фотосуреттерден тану  дағдылардын қалыптастыру</v>
      </c>
      <c r="H61" s="453" t="e">
        <f>IF(G138="","",VLOOKUP(G138,$W$596:$X$598,2,TRUE))</f>
        <v>#N/A</v>
      </c>
      <c r="I61" s="453" t="e">
        <f>IF(G215="","",VLOOKUP(G215,$S$596:$T$598,2,TRUE))</f>
        <v>#N/A</v>
      </c>
      <c r="J61" s="453" t="e">
        <f>IF(G216="","",VLOOKUP(G216,$U$596:$V$598,2,TRUE))</f>
        <v>#N/A</v>
      </c>
      <c r="K61" s="453" t="str">
        <f>IF(G217="","",VLOOKUP(G217,$W$596:$X$598,2,TRUE))</f>
        <v>есімін атағанда жауап беруге, өзін айнадан және фотосуреттерден тануға үйрету</v>
      </c>
      <c r="L61" s="820"/>
    </row>
    <row r="62" spans="2:12" ht="90" customHeight="1" x14ac:dyDescent="0.25">
      <c r="B62" s="804"/>
      <c r="C62" s="453" t="e">
        <f>IF(G75="","",VLOOKUP(G75,$Y$541:$Z$543,2,TRUE))</f>
        <v>#N/A</v>
      </c>
      <c r="D62" s="453" t="e">
        <f>IF(G76="","",VLOOKUP(G76,$AA$541:$AB$543,2,TRUE))</f>
        <v>#N/A</v>
      </c>
      <c r="E62" s="453" t="str">
        <f>IF(G77="","",VLOOKUP(G77,$AC$541:$AD$543,2,TRUE))</f>
        <v>Гүлдеп тұрған өсімдікті бақылауға және оның бөліктерін көрсетуге үйрету</v>
      </c>
      <c r="F62" s="453" t="e">
        <f>IF(G139="","",VLOOKUP(G139,$Y$596:$Z$598,2,TRUE))</f>
        <v>#N/A</v>
      </c>
      <c r="G62" s="453" t="str">
        <f>IF(G140="","",VLOOKUP(G140,$AA$596:$AB$598,2,TRUE))</f>
        <v>заттарды және олармен әрекет етуді білу, оларды суреттен тану дағдылардын қалыптастыру</v>
      </c>
      <c r="H62" s="453" t="e">
        <f>IF(G141="","",VLOOKUP(G141,$AC$596:$AD$598,2,TRUE))</f>
        <v>#N/A</v>
      </c>
      <c r="I62" s="453" t="e">
        <f>IF(G218="","",VLOOKUP(G218,$Y$596:$Z$598,2,TRUE))</f>
        <v>#N/A</v>
      </c>
      <c r="J62" s="453" t="e">
        <f>IF(G219="","",VLOOKUP(G219,$AA$596:$AB$598,2,TRUE))</f>
        <v>#N/A</v>
      </c>
      <c r="K62" s="453" t="str">
        <f>IF(G220="","",VLOOKUP(G220,$AC$596:$AD$598,2,TRUE))</f>
        <v>заттарды және олармен әрекет етуді білуге, оларды суреттен тануға үйрету</v>
      </c>
      <c r="L62" s="820"/>
    </row>
    <row r="63" spans="2:12" ht="90" customHeight="1" x14ac:dyDescent="0.25">
      <c r="B63" s="804"/>
      <c r="C63" s="453" t="e">
        <f>IF(G78="","",VLOOKUP(G78,$AE$541:$AF$543,2,TRUE))</f>
        <v>#N/A</v>
      </c>
      <c r="D63" s="453" t="e">
        <f>IF(G79="","",VLOOKUP(G79,$AG$541:$AH$543,2,TRUE))</f>
        <v>#N/A</v>
      </c>
      <c r="E63" s="453" t="str">
        <f>IF(G80="","",VLOOKUP(G80,$AI$541:$AJ$543,2,TRUE))</f>
        <v>Серуенде қауіпсіз мінез-құлықтың қарапайым ережелерін сақтауға үйрету</v>
      </c>
      <c r="F63" s="453" t="e">
        <f>IF(G142="","",VLOOKUP(G142,$AE$596:$AF$598,2,TRUE))</f>
        <v>#N/A</v>
      </c>
      <c r="G63" s="453" t="str">
        <f>IF(G143="","",VLOOKUP(G143,$AG$596:$AH$598,2,TRUE))</f>
        <v>оқылған дәмі, сыртқы белгілері бойынша көгөністер мен жемістерді ажырату  және атау дағдылардын қалыптастыру</v>
      </c>
      <c r="H63" s="453" t="e">
        <f>IF(G144="","",VLOOKUP(G144,$AI$596:$AJ$598,2,TRUE))</f>
        <v>#N/A</v>
      </c>
      <c r="I63" s="453" t="e">
        <f>IF(G221="","",VLOOKUP(G221,$AE$596:$AF$598,2,TRUE))</f>
        <v>#N/A</v>
      </c>
      <c r="J63" s="453" t="str">
        <f>IF(G222="","",VLOOKUP(G222,$AG$596:$AH$598,2,TRUE))</f>
        <v>оқылған дәмі, сыртқы белгілері бойынша көгөністер мен жемістерді ажырату  және атау дағдылардын қалыптастыру</v>
      </c>
      <c r="K63" s="453" t="e">
        <f>IF(G223="","",VLOOKUP(G223,$AI$596:$AJ$598,2,TRUE))</f>
        <v>#N/A</v>
      </c>
      <c r="L63" s="820"/>
    </row>
    <row r="64" spans="2:12" ht="90" customHeight="1" x14ac:dyDescent="0.25">
      <c r="B64" s="804"/>
      <c r="C64" s="805"/>
      <c r="D64" s="806"/>
      <c r="E64" s="806"/>
      <c r="F64" s="453" t="e">
        <f>IF(G145="","",VLOOKUP(G145,$AK$596:$AL$598,2,TRUE))</f>
        <v>#N/A</v>
      </c>
      <c r="G64" s="453" t="str">
        <f>IF(G146="","",VLOOKUP(G146,$AM$596:$AN$598,2,TRUE))</f>
        <v>өсімдіктер мен жануарларға қамқорлық таныту: оларды жақсы көру, сипау дағдылардын қалыптастыру</v>
      </c>
      <c r="H64" s="453" t="e">
        <f>IF(G147="","",VLOOKUP(G147,$AO$596:$AP$598,2,TRUE))</f>
        <v>#N/A</v>
      </c>
      <c r="I64" s="453" t="e">
        <f>IF(G224="","",VLOOKUP(G224,$AK$596:$AL$598,2,TRUE))</f>
        <v>#N/A</v>
      </c>
      <c r="J64" s="453" t="str">
        <f>IF(G225="","",VLOOKUP(G225,$AM$596:$AN$598,2,TRUE))</f>
        <v>өсімдіктер мен жануарларға қамқорлық таныту: оларды жақсы көру, сипау дағдылардын қалыптастыру</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45" customHeight="1" x14ac:dyDescent="0.25">
      <c r="B68" s="35"/>
      <c r="C68" s="21" t="s">
        <v>915</v>
      </c>
      <c r="D68" s="21" t="s">
        <v>733</v>
      </c>
      <c r="E68" s="21" t="s">
        <v>916</v>
      </c>
      <c r="F68" s="21" t="s">
        <v>904</v>
      </c>
      <c r="G68" s="62" t="s">
        <v>917</v>
      </c>
    </row>
    <row r="69" spans="2:7" ht="15" customHeight="1" x14ac:dyDescent="0.25">
      <c r="B69" s="570">
        <v>1</v>
      </c>
      <c r="C69" s="452">
        <f>'2 жастағы балалар Ф'!D13</f>
        <v>0</v>
      </c>
      <c r="D69" s="452">
        <f>'2 жастағы балалар К'!D13</f>
        <v>0</v>
      </c>
      <c r="E69" s="452" t="e">
        <f>'2 жастағы балалар Т'!#REF!</f>
        <v>#REF!</v>
      </c>
      <c r="F69" s="452">
        <f>'2 жастағы балалар Ш'!D13</f>
        <v>0</v>
      </c>
      <c r="G69" s="452" t="e">
        <f>'2 жастағы балалар Ә'!#REF!</f>
        <v>#REF!</v>
      </c>
    </row>
    <row r="70" spans="2:7" ht="15" customHeight="1" x14ac:dyDescent="0.25">
      <c r="B70" s="571"/>
      <c r="C70" s="452">
        <f>'2 жастағы балалар Ф'!E13</f>
        <v>1</v>
      </c>
      <c r="D70" s="452">
        <f>'2 жастағы балалар К'!E13</f>
        <v>0</v>
      </c>
      <c r="E70" s="452" t="e">
        <f>'2 жастағы балалар Т'!#REF!</f>
        <v>#REF!</v>
      </c>
      <c r="F70" s="452">
        <f>'2 жастағы балалар Ш'!E13</f>
        <v>0</v>
      </c>
      <c r="G70" s="452" t="e">
        <f>'2 жастағы балалар Ә'!#REF!</f>
        <v>#REF!</v>
      </c>
    </row>
    <row r="71" spans="2:7" ht="15" customHeight="1" x14ac:dyDescent="0.25">
      <c r="B71" s="572"/>
      <c r="C71" s="452">
        <f>'2 жастағы балалар Ф'!F13</f>
        <v>0</v>
      </c>
      <c r="D71" s="452">
        <f>'2 жастағы балалар К'!F13</f>
        <v>1</v>
      </c>
      <c r="E71" s="452" t="e">
        <f>'2 жастағы балалар Т'!#REF!</f>
        <v>#REF!</v>
      </c>
      <c r="F71" s="452">
        <f>'2 жастағы балалар Ш'!F13</f>
        <v>1</v>
      </c>
      <c r="G71" s="452" t="e">
        <f>'2 жастағы балалар Ә'!#REF!</f>
        <v>#REF!</v>
      </c>
    </row>
    <row r="72" spans="2:7" ht="15" customHeight="1" x14ac:dyDescent="0.25">
      <c r="B72" s="570">
        <v>2</v>
      </c>
      <c r="C72" s="452">
        <f>'2 жастағы балалар Ф'!G13</f>
        <v>0</v>
      </c>
      <c r="D72" s="452">
        <f>'2 жастағы балалар К'!G13</f>
        <v>0</v>
      </c>
      <c r="E72" s="452">
        <f>'2 жастағы балалар Т'!D13</f>
        <v>0</v>
      </c>
      <c r="F72" s="452">
        <f>'2 жастағы балалар Ш'!G13</f>
        <v>0</v>
      </c>
      <c r="G72" s="452">
        <f>'2 жастағы балалар Ә'!D13</f>
        <v>0</v>
      </c>
    </row>
    <row r="73" spans="2:7" ht="15" customHeight="1" x14ac:dyDescent="0.25">
      <c r="B73" s="571"/>
      <c r="C73" s="452">
        <f>'2 жастағы балалар Ф'!H13</f>
        <v>0</v>
      </c>
      <c r="D73" s="452">
        <f>'2 жастағы балалар К'!H13</f>
        <v>0</v>
      </c>
      <c r="E73" s="452">
        <f>'2 жастағы балалар Т'!E13</f>
        <v>0</v>
      </c>
      <c r="F73" s="452">
        <f>'2 жастағы балалар Ш'!H13</f>
        <v>0</v>
      </c>
      <c r="G73" s="452">
        <f>'2 жастағы балалар Ә'!E13</f>
        <v>0</v>
      </c>
    </row>
    <row r="74" spans="2:7" ht="15" customHeight="1" x14ac:dyDescent="0.25">
      <c r="B74" s="572"/>
      <c r="C74" s="452">
        <f>'2 жастағы балалар Ф'!I13</f>
        <v>1</v>
      </c>
      <c r="D74" s="452">
        <f>'2 жастағы балалар К'!I13</f>
        <v>1</v>
      </c>
      <c r="E74" s="452">
        <f>'2 жастағы балалар Т'!F13</f>
        <v>1</v>
      </c>
      <c r="F74" s="452">
        <f>'2 жастағы балалар Ш'!I13</f>
        <v>1</v>
      </c>
      <c r="G74" s="452">
        <f>'2 жастағы балалар Ә'!F13</f>
        <v>1</v>
      </c>
    </row>
    <row r="75" spans="2:7" ht="15" customHeight="1" x14ac:dyDescent="0.25">
      <c r="B75" s="570">
        <v>3</v>
      </c>
      <c r="C75" s="452">
        <f>'2 жастағы балалар Ф'!J13</f>
        <v>0</v>
      </c>
      <c r="D75" s="452">
        <f>'2 жастағы балалар К'!J13</f>
        <v>0</v>
      </c>
      <c r="E75" s="452">
        <f>'2 жастағы балалар Т'!G13</f>
        <v>0</v>
      </c>
      <c r="F75" s="452">
        <f>'2 жастағы балалар Ш'!J13</f>
        <v>0</v>
      </c>
      <c r="G75" s="452">
        <f>'2 жастағы балалар Ә'!G13</f>
        <v>0</v>
      </c>
    </row>
    <row r="76" spans="2:7" ht="15" customHeight="1" x14ac:dyDescent="0.25">
      <c r="B76" s="571"/>
      <c r="C76" s="452">
        <f>'2 жастағы балалар Ф'!K13</f>
        <v>0</v>
      </c>
      <c r="D76" s="452">
        <f>'2 жастағы балалар К'!K13</f>
        <v>0</v>
      </c>
      <c r="E76" s="452">
        <f>'2 жастағы балалар Т'!H13</f>
        <v>0</v>
      </c>
      <c r="F76" s="452">
        <f>'2 жастағы балалар Ш'!K13</f>
        <v>0</v>
      </c>
      <c r="G76" s="452">
        <f>'2 жастағы балалар Ә'!H13</f>
        <v>0</v>
      </c>
    </row>
    <row r="77" spans="2:7" ht="15" customHeight="1" x14ac:dyDescent="0.25">
      <c r="B77" s="572"/>
      <c r="C77" s="452">
        <f>'2 жастағы балалар Ф'!L13</f>
        <v>1</v>
      </c>
      <c r="D77" s="452">
        <f>'2 жастағы балалар К'!L13</f>
        <v>1</v>
      </c>
      <c r="E77" s="452">
        <f>'2 жастағы балалар Т'!I13</f>
        <v>1</v>
      </c>
      <c r="F77" s="452">
        <f>'2 жастағы балалар Ш'!L13</f>
        <v>1</v>
      </c>
      <c r="G77" s="452">
        <f>'2 жастағы балалар Ә'!I13</f>
        <v>1</v>
      </c>
    </row>
    <row r="78" spans="2:7" ht="15" customHeight="1" x14ac:dyDescent="0.25">
      <c r="B78" s="570">
        <v>4</v>
      </c>
      <c r="C78" s="452">
        <f>'2 жастағы балалар Ф'!M13</f>
        <v>0</v>
      </c>
      <c r="D78" s="452">
        <f>'2 жастағы балалар К'!M13</f>
        <v>0</v>
      </c>
      <c r="E78" s="452">
        <f>'2 жастағы балалар Т'!J13</f>
        <v>0</v>
      </c>
      <c r="F78" s="452">
        <f>'2 жастағы балалар Ш'!M13</f>
        <v>0</v>
      </c>
      <c r="G78" s="452">
        <f>'2 жастағы балалар Ә'!J13</f>
        <v>0</v>
      </c>
    </row>
    <row r="79" spans="2:7" ht="15" customHeight="1" x14ac:dyDescent="0.25">
      <c r="B79" s="571"/>
      <c r="C79" s="452">
        <f>'2 жастағы балалар Ф'!N13</f>
        <v>0</v>
      </c>
      <c r="D79" s="452">
        <f>'2 жастағы балалар К'!N13</f>
        <v>0</v>
      </c>
      <c r="E79" s="452">
        <f>'2 жастағы балалар Т'!K13</f>
        <v>0</v>
      </c>
      <c r="F79" s="452">
        <f>'2 жастағы балалар Ш'!N13</f>
        <v>0</v>
      </c>
      <c r="G79" s="452">
        <f>'2 жастағы балалар Ә'!K13</f>
        <v>0</v>
      </c>
    </row>
    <row r="80" spans="2:7" ht="15" customHeight="1" x14ac:dyDescent="0.25">
      <c r="B80" s="572"/>
      <c r="C80" s="452">
        <f>'2 жастағы балалар Ф'!O13</f>
        <v>1</v>
      </c>
      <c r="D80" s="452">
        <f>'2 жастағы балалар К'!O13</f>
        <v>1</v>
      </c>
      <c r="E80" s="452">
        <f>'2 жастағы балалар Т'!L13</f>
        <v>1</v>
      </c>
      <c r="F80" s="452">
        <f>'2 жастағы балалар Ш'!O13</f>
        <v>1</v>
      </c>
      <c r="G80" s="452">
        <f>'2 жастағы балалар Ә'!L13</f>
        <v>1</v>
      </c>
    </row>
    <row r="81" spans="2:7" ht="15" customHeight="1" x14ac:dyDescent="0.25">
      <c r="B81" s="570">
        <v>5</v>
      </c>
      <c r="C81" s="798"/>
      <c r="D81" s="452" t="e">
        <f>'2 жастағы балалар К'!#REF!</f>
        <v>#REF!</v>
      </c>
      <c r="E81" s="798"/>
      <c r="F81" s="452">
        <f>'2 жастағы балалар Ш'!P13</f>
        <v>0</v>
      </c>
      <c r="G81" s="798"/>
    </row>
    <row r="82" spans="2:7" ht="15" customHeight="1" x14ac:dyDescent="0.25">
      <c r="B82" s="571"/>
      <c r="C82" s="799"/>
      <c r="D82" s="452" t="e">
        <f>'2 жастағы балалар К'!#REF!</f>
        <v>#REF!</v>
      </c>
      <c r="E82" s="799"/>
      <c r="F82" s="452">
        <f>'2 жастағы балалар Ш'!Q13</f>
        <v>1</v>
      </c>
      <c r="G82" s="799"/>
    </row>
    <row r="83" spans="2:7" ht="15" customHeight="1" x14ac:dyDescent="0.25">
      <c r="B83" s="572"/>
      <c r="C83" s="799"/>
      <c r="D83" s="452" t="e">
        <f>'2 жастағы балалар К'!#REF!</f>
        <v>#REF!</v>
      </c>
      <c r="E83" s="799"/>
      <c r="F83" s="452">
        <f>'2 жастағы балалар Ш'!R13</f>
        <v>0</v>
      </c>
      <c r="G83" s="799"/>
    </row>
    <row r="84" spans="2:7" ht="15" customHeight="1" x14ac:dyDescent="0.25">
      <c r="B84" s="570">
        <v>6</v>
      </c>
      <c r="C84" s="799"/>
      <c r="D84" s="452">
        <f>'2 жастағы балалар К'!P13</f>
        <v>0</v>
      </c>
      <c r="E84" s="799"/>
      <c r="F84" s="452" t="e">
        <f>'2 жастағы балалар Ш'!#REF!</f>
        <v>#REF!</v>
      </c>
      <c r="G84" s="799"/>
    </row>
    <row r="85" spans="2:7" ht="15" customHeight="1" x14ac:dyDescent="0.25">
      <c r="B85" s="571"/>
      <c r="C85" s="799"/>
      <c r="D85" s="452">
        <f>'2 жастағы балалар К'!Q13</f>
        <v>0</v>
      </c>
      <c r="E85" s="799"/>
      <c r="F85" s="452" t="e">
        <f>'2 жастағы балалар Ш'!#REF!</f>
        <v>#REF!</v>
      </c>
      <c r="G85" s="799"/>
    </row>
    <row r="86" spans="2:7" ht="15" customHeight="1" x14ac:dyDescent="0.25">
      <c r="B86" s="572"/>
      <c r="C86" s="799"/>
      <c r="D86" s="452">
        <f>'2 жастағы балалар К'!R13</f>
        <v>1</v>
      </c>
      <c r="E86" s="799"/>
      <c r="F86" s="452" t="e">
        <f>'2 жастағы балалар Ш'!#REF!</f>
        <v>#REF!</v>
      </c>
      <c r="G86" s="799"/>
    </row>
    <row r="87" spans="2:7" ht="15" customHeight="1" x14ac:dyDescent="0.25">
      <c r="B87" s="570">
        <v>7</v>
      </c>
      <c r="C87" s="799"/>
      <c r="D87" s="452">
        <f>'2 жастағы балалар К'!S13</f>
        <v>0</v>
      </c>
      <c r="E87" s="799"/>
      <c r="F87" s="452" t="e">
        <f>'2 жастағы балалар Ш'!#REF!</f>
        <v>#REF!</v>
      </c>
      <c r="G87" s="799"/>
    </row>
    <row r="88" spans="2:7" ht="15" customHeight="1" x14ac:dyDescent="0.25">
      <c r="B88" s="571"/>
      <c r="C88" s="799"/>
      <c r="D88" s="452">
        <f>'2 жастағы балалар К'!T13</f>
        <v>0</v>
      </c>
      <c r="E88" s="799"/>
      <c r="F88" s="452" t="e">
        <f>'2 жастағы балалар Ш'!#REF!</f>
        <v>#REF!</v>
      </c>
      <c r="G88" s="799"/>
    </row>
    <row r="89" spans="2:7" ht="15" customHeight="1" x14ac:dyDescent="0.25">
      <c r="B89" s="572"/>
      <c r="C89" s="799"/>
      <c r="D89" s="452">
        <f>'2 жастағы балалар К'!U13</f>
        <v>1</v>
      </c>
      <c r="E89" s="799"/>
      <c r="F89" s="452" t="e">
        <f>'2 жастағы балалар Ш'!#REF!</f>
        <v>#REF!</v>
      </c>
      <c r="G89" s="799"/>
    </row>
    <row r="90" spans="2:7" ht="15" customHeight="1" x14ac:dyDescent="0.25">
      <c r="B90" s="570">
        <v>8</v>
      </c>
      <c r="C90" s="799"/>
      <c r="D90" s="452">
        <f>'2 жастағы балалар К'!V13</f>
        <v>0</v>
      </c>
      <c r="E90" s="799"/>
      <c r="F90" s="452" t="e">
        <f>'2 жастағы балалар Ш'!#REF!</f>
        <v>#REF!</v>
      </c>
      <c r="G90" s="799"/>
    </row>
    <row r="91" spans="2:7" ht="15" customHeight="1" x14ac:dyDescent="0.25">
      <c r="B91" s="571"/>
      <c r="C91" s="799"/>
      <c r="D91" s="452">
        <f>'2 жастағы балалар К'!W13</f>
        <v>0</v>
      </c>
      <c r="E91" s="799"/>
      <c r="F91" s="452" t="e">
        <f>'2 жастағы балалар Ш'!#REF!</f>
        <v>#REF!</v>
      </c>
      <c r="G91" s="799"/>
    </row>
    <row r="92" spans="2:7" ht="15" customHeight="1" x14ac:dyDescent="0.25">
      <c r="B92" s="572"/>
      <c r="C92" s="799"/>
      <c r="D92" s="452">
        <f>'2 жастағы балалар К'!X13</f>
        <v>1</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Ш'!V13</f>
        <v>0</v>
      </c>
      <c r="G102" s="799"/>
    </row>
    <row r="103" spans="2:7" ht="15" customHeight="1" x14ac:dyDescent="0.25">
      <c r="B103" s="607"/>
      <c r="C103" s="799"/>
      <c r="D103" s="799"/>
      <c r="E103" s="799"/>
      <c r="F103" s="398">
        <f>'2 жастағы балалар Ш'!W13</f>
        <v>0</v>
      </c>
      <c r="G103" s="799"/>
    </row>
    <row r="104" spans="2:7" ht="15" customHeight="1" x14ac:dyDescent="0.25">
      <c r="B104" s="607"/>
      <c r="C104" s="799"/>
      <c r="D104" s="799"/>
      <c r="E104" s="799"/>
      <c r="F104" s="398">
        <f>'2 жастағы балалар Ш'!X13</f>
        <v>0</v>
      </c>
      <c r="G104" s="799"/>
    </row>
    <row r="105" spans="2:7" ht="15" customHeight="1" x14ac:dyDescent="0.25">
      <c r="B105" s="607">
        <v>13</v>
      </c>
      <c r="C105" s="799"/>
      <c r="D105" s="799"/>
      <c r="E105" s="799"/>
      <c r="F105" s="398">
        <f>'2 жастағы балалар Ш'!Y13</f>
        <v>0</v>
      </c>
      <c r="G105" s="799"/>
    </row>
    <row r="106" spans="2:7" ht="15" customHeight="1" x14ac:dyDescent="0.25">
      <c r="B106" s="607"/>
      <c r="C106" s="799"/>
      <c r="D106" s="799"/>
      <c r="E106" s="799"/>
      <c r="F106" s="398">
        <f>'2 жастағы балалар Ш'!Z13</f>
        <v>0</v>
      </c>
      <c r="G106" s="799"/>
    </row>
    <row r="107" spans="2:7" ht="15" customHeight="1" x14ac:dyDescent="0.25">
      <c r="B107" s="607"/>
      <c r="C107" s="799"/>
      <c r="D107" s="799"/>
      <c r="E107" s="799"/>
      <c r="F107" s="398">
        <f>'2 жастағы балалар Ш'!AA13</f>
        <v>0</v>
      </c>
      <c r="G107" s="799"/>
    </row>
    <row r="108" spans="2:7" ht="15" customHeight="1" x14ac:dyDescent="0.25">
      <c r="B108" s="607">
        <v>14</v>
      </c>
      <c r="C108" s="799"/>
      <c r="D108" s="799"/>
      <c r="E108" s="799"/>
      <c r="F108" s="398">
        <f>'2 жастағы балалар Ш'!AB13</f>
        <v>0</v>
      </c>
      <c r="G108" s="799"/>
    </row>
    <row r="109" spans="2:7" ht="15" customHeight="1" x14ac:dyDescent="0.25">
      <c r="B109" s="607"/>
      <c r="C109" s="799"/>
      <c r="D109" s="799"/>
      <c r="E109" s="799"/>
      <c r="F109" s="398">
        <f>'2 жастағы балалар Ш'!AC13</f>
        <v>0</v>
      </c>
      <c r="G109" s="799"/>
    </row>
    <row r="110" spans="2:7" ht="15" customHeight="1" x14ac:dyDescent="0.25">
      <c r="B110" s="607"/>
      <c r="C110" s="799"/>
      <c r="D110" s="799"/>
      <c r="E110" s="799"/>
      <c r="F110" s="398">
        <f>'2 жастағы балалар Ш'!AD13</f>
        <v>0</v>
      </c>
      <c r="G110" s="799"/>
    </row>
    <row r="111" spans="2:7" ht="15" customHeight="1" x14ac:dyDescent="0.25">
      <c r="B111" s="607">
        <v>15</v>
      </c>
      <c r="C111" s="799"/>
      <c r="D111" s="799"/>
      <c r="E111" s="799"/>
      <c r="F111" s="398">
        <f>'2 жастағы балалар Ш'!AE13</f>
        <v>0</v>
      </c>
      <c r="G111" s="799"/>
    </row>
    <row r="112" spans="2:7" ht="15" customHeight="1" x14ac:dyDescent="0.25">
      <c r="B112" s="607"/>
      <c r="C112" s="799"/>
      <c r="D112" s="799"/>
      <c r="E112" s="799"/>
      <c r="F112" s="398">
        <f>'2 жастағы балалар Ш'!AF13</f>
        <v>0</v>
      </c>
      <c r="G112" s="799"/>
    </row>
    <row r="113" spans="2:7" ht="15" customHeight="1" x14ac:dyDescent="0.25">
      <c r="B113" s="607"/>
      <c r="C113" s="799"/>
      <c r="D113" s="799"/>
      <c r="E113" s="799"/>
      <c r="F113" s="398">
        <f>'2 жастағы балалар Ш'!AG13</f>
        <v>0</v>
      </c>
      <c r="G113" s="799"/>
    </row>
    <row r="114" spans="2:7" ht="15" customHeight="1" x14ac:dyDescent="0.25">
      <c r="B114" s="607">
        <v>16</v>
      </c>
      <c r="C114" s="799"/>
      <c r="D114" s="799"/>
      <c r="E114" s="799"/>
      <c r="F114" s="398">
        <f>'2 жастағы балалар Ш'!AH13</f>
        <v>0</v>
      </c>
      <c r="G114" s="799"/>
    </row>
    <row r="115" spans="2:7" ht="15" customHeight="1" x14ac:dyDescent="0.25">
      <c r="B115" s="607"/>
      <c r="C115" s="799"/>
      <c r="D115" s="799"/>
      <c r="E115" s="799"/>
      <c r="F115" s="398">
        <f>'2 жастағы балалар Ш'!AI13</f>
        <v>0</v>
      </c>
      <c r="G115" s="799"/>
    </row>
    <row r="116" spans="2:7" ht="15" customHeight="1" x14ac:dyDescent="0.25">
      <c r="B116" s="607"/>
      <c r="C116" s="799"/>
      <c r="D116" s="799"/>
      <c r="E116" s="799"/>
      <c r="F116" s="398">
        <f>'2 жастағы балалар Ш'!AJ13</f>
        <v>0</v>
      </c>
      <c r="G116" s="799"/>
    </row>
    <row r="117" spans="2:7" ht="15" customHeight="1" x14ac:dyDescent="0.25">
      <c r="B117" s="607">
        <v>17</v>
      </c>
      <c r="C117" s="799"/>
      <c r="D117" s="799"/>
      <c r="E117" s="799"/>
      <c r="F117" s="398">
        <f>'2 жастағы балалар Ш'!AK13</f>
        <v>0</v>
      </c>
      <c r="G117" s="799"/>
    </row>
    <row r="118" spans="2:7" ht="15" customHeight="1" x14ac:dyDescent="0.25">
      <c r="B118" s="607"/>
      <c r="C118" s="799"/>
      <c r="D118" s="799"/>
      <c r="E118" s="799"/>
      <c r="F118" s="398">
        <f>'2 жастағы балалар Ш'!AL13</f>
        <v>0</v>
      </c>
      <c r="G118" s="799"/>
    </row>
    <row r="119" spans="2:7" ht="15" customHeight="1" x14ac:dyDescent="0.25">
      <c r="B119" s="607"/>
      <c r="C119" s="799"/>
      <c r="D119" s="799"/>
      <c r="E119" s="799"/>
      <c r="F119" s="398">
        <f>'2 жастағы балалар Ш'!AM13</f>
        <v>0</v>
      </c>
      <c r="G119" s="799"/>
    </row>
    <row r="120" spans="2:7" ht="15" customHeight="1" x14ac:dyDescent="0.25">
      <c r="B120" s="607">
        <v>18</v>
      </c>
      <c r="C120" s="799"/>
      <c r="D120" s="799"/>
      <c r="E120" s="799"/>
      <c r="F120" s="398">
        <f>'2 жастағы балалар Ш'!AN13</f>
        <v>0</v>
      </c>
      <c r="G120" s="799"/>
    </row>
    <row r="121" spans="2:7" ht="15" customHeight="1" x14ac:dyDescent="0.25">
      <c r="B121" s="607"/>
      <c r="C121" s="799"/>
      <c r="D121" s="799"/>
      <c r="E121" s="799"/>
      <c r="F121" s="398">
        <f>'2 жастағы балалар Ш'!AO13</f>
        <v>0</v>
      </c>
      <c r="G121" s="799"/>
    </row>
    <row r="122" spans="2:7" ht="15" customHeight="1" x14ac:dyDescent="0.25">
      <c r="B122" s="607"/>
      <c r="C122" s="799"/>
      <c r="D122" s="799"/>
      <c r="E122" s="799"/>
      <c r="F122" s="398">
        <f>'2 жастағы балалар Ш'!AP13</f>
        <v>0</v>
      </c>
      <c r="G122" s="799"/>
    </row>
    <row r="123" spans="2:7" ht="15" customHeight="1" x14ac:dyDescent="0.25">
      <c r="B123" s="607">
        <v>19</v>
      </c>
      <c r="C123" s="799"/>
      <c r="D123" s="799"/>
      <c r="E123" s="799"/>
      <c r="F123" s="398">
        <f>'2 жастағы балалар Ш'!AQ13</f>
        <v>0</v>
      </c>
      <c r="G123" s="799"/>
    </row>
    <row r="124" spans="2:7" ht="15" customHeight="1" x14ac:dyDescent="0.25">
      <c r="B124" s="607"/>
      <c r="C124" s="799"/>
      <c r="D124" s="799"/>
      <c r="E124" s="799"/>
      <c r="F124" s="398">
        <f>'2 жастағы балалар Ш'!AR13</f>
        <v>0</v>
      </c>
      <c r="G124" s="799"/>
    </row>
    <row r="125" spans="2:7" ht="15" customHeight="1" x14ac:dyDescent="0.25">
      <c r="B125" s="607"/>
      <c r="C125" s="799"/>
      <c r="D125" s="799"/>
      <c r="E125" s="799"/>
      <c r="F125" s="398">
        <f>'2 жастағы балалар Ш'!AS13</f>
        <v>0</v>
      </c>
      <c r="G125" s="799"/>
    </row>
    <row r="126" spans="2:7" ht="15" customHeight="1" x14ac:dyDescent="0.25">
      <c r="B126" s="607">
        <v>20</v>
      </c>
      <c r="C126" s="799"/>
      <c r="D126" s="799"/>
      <c r="E126" s="799"/>
      <c r="F126" s="398">
        <f>'2 жастағы балалар Ш'!AT13</f>
        <v>0</v>
      </c>
      <c r="G126" s="799"/>
    </row>
    <row r="127" spans="2:7" ht="15" customHeight="1" x14ac:dyDescent="0.25">
      <c r="B127" s="607"/>
      <c r="C127" s="799"/>
      <c r="D127" s="799"/>
      <c r="E127" s="799"/>
      <c r="F127" s="398">
        <f>'2 жастағы балалар Ш'!AU13</f>
        <v>0</v>
      </c>
      <c r="G127" s="799"/>
    </row>
    <row r="128" spans="2:7" ht="15" customHeight="1" x14ac:dyDescent="0.25">
      <c r="B128" s="607"/>
      <c r="C128" s="800"/>
      <c r="D128" s="800"/>
      <c r="E128" s="800"/>
      <c r="F128" s="398">
        <f>'2 жастағы балалар Ш'!AV13</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Ф'!D59</f>
        <v>0</v>
      </c>
      <c r="D133" s="452">
        <f>'2 жастағы балалар К'!D59</f>
        <v>0</v>
      </c>
      <c r="E133" s="452" t="e">
        <f>'2 жастағы балалар Т'!#REF!</f>
        <v>#REF!</v>
      </c>
      <c r="F133" s="452">
        <f>'2 жастағы балалар Ш'!D59</f>
        <v>0</v>
      </c>
      <c r="G133" s="452" t="e">
        <f>'2 жастағы балалар Ә'!#REF!</f>
        <v>#REF!</v>
      </c>
    </row>
    <row r="134" spans="2:7" x14ac:dyDescent="0.25">
      <c r="B134" s="571"/>
      <c r="C134" s="452">
        <f>'2 жастағы балалар Ф'!E59</f>
        <v>1</v>
      </c>
      <c r="D134" s="452">
        <f>'2 жастағы балалар К'!E59</f>
        <v>1</v>
      </c>
      <c r="E134" s="452" t="e">
        <f>'2 жастағы балалар Т'!#REF!</f>
        <v>#REF!</v>
      </c>
      <c r="F134" s="452">
        <f>'2 жастағы балалар Ш'!E59</f>
        <v>1</v>
      </c>
      <c r="G134" s="452" t="e">
        <f>'2 жастағы балалар Ә'!#REF!</f>
        <v>#REF!</v>
      </c>
    </row>
    <row r="135" spans="2:7" x14ac:dyDescent="0.25">
      <c r="B135" s="572"/>
      <c r="C135" s="452">
        <f>'2 жастағы балалар Ф'!F59</f>
        <v>0</v>
      </c>
      <c r="D135" s="452">
        <f>'2 жастағы балалар К'!F59</f>
        <v>0</v>
      </c>
      <c r="E135" s="452" t="e">
        <f>'2 жастағы балалар Т'!#REF!</f>
        <v>#REF!</v>
      </c>
      <c r="F135" s="452">
        <f>'2 жастағы балалар Ш'!F59</f>
        <v>0</v>
      </c>
      <c r="G135" s="452" t="e">
        <f>'2 жастағы балалар Ә'!#REF!</f>
        <v>#REF!</v>
      </c>
    </row>
    <row r="136" spans="2:7" x14ac:dyDescent="0.25">
      <c r="B136" s="570">
        <v>2</v>
      </c>
      <c r="C136" s="452">
        <f>'2 жастағы балалар Ф'!G59</f>
        <v>0</v>
      </c>
      <c r="D136" s="452">
        <f>'2 жастағы балалар К'!G59</f>
        <v>0</v>
      </c>
      <c r="E136" s="452">
        <f>'2 жастағы балалар Т'!D59</f>
        <v>0</v>
      </c>
      <c r="F136" s="452">
        <f>'2 жастағы балалар Ш'!G59</f>
        <v>0</v>
      </c>
      <c r="G136" s="452">
        <f>'2 жастағы балалар Ә'!D59</f>
        <v>0</v>
      </c>
    </row>
    <row r="137" spans="2:7" x14ac:dyDescent="0.25">
      <c r="B137" s="571"/>
      <c r="C137" s="452">
        <f>'2 жастағы балалар Ф'!H59</f>
        <v>1</v>
      </c>
      <c r="D137" s="452">
        <f>'2 жастағы балалар К'!H59</f>
        <v>1</v>
      </c>
      <c r="E137" s="452">
        <f>'2 жастағы балалар Т'!E59</f>
        <v>1</v>
      </c>
      <c r="F137" s="452">
        <f>'2 жастағы балалар Ш'!H59</f>
        <v>1</v>
      </c>
      <c r="G137" s="452">
        <f>'2 жастағы балалар Ә'!E59</f>
        <v>1</v>
      </c>
    </row>
    <row r="138" spans="2:7" x14ac:dyDescent="0.25">
      <c r="B138" s="572"/>
      <c r="C138" s="452">
        <f>'2 жастағы балалар Ф'!I59</f>
        <v>0</v>
      </c>
      <c r="D138" s="452">
        <f>'2 жастағы балалар К'!I59</f>
        <v>0</v>
      </c>
      <c r="E138" s="452">
        <f>'2 жастағы балалар Т'!F59</f>
        <v>0</v>
      </c>
      <c r="F138" s="452">
        <f>'2 жастағы балалар Ш'!I59</f>
        <v>0</v>
      </c>
      <c r="G138" s="452">
        <f>'2 жастағы балалар Ә'!F59</f>
        <v>0</v>
      </c>
    </row>
    <row r="139" spans="2:7" x14ac:dyDescent="0.25">
      <c r="B139" s="570">
        <v>3</v>
      </c>
      <c r="C139" s="452">
        <f>'2 жастағы балалар Ф'!J59</f>
        <v>0</v>
      </c>
      <c r="D139" s="452">
        <f>'2 жастағы балалар К'!J59</f>
        <v>0</v>
      </c>
      <c r="E139" s="452">
        <f>'2 жастағы балалар Т'!G59</f>
        <v>0</v>
      </c>
      <c r="F139" s="452">
        <f>'2 жастағы балалар Ш'!J59</f>
        <v>0</v>
      </c>
      <c r="G139" s="452">
        <f>'2 жастағы балалар Ә'!G59</f>
        <v>0</v>
      </c>
    </row>
    <row r="140" spans="2:7" x14ac:dyDescent="0.25">
      <c r="B140" s="571"/>
      <c r="C140" s="452">
        <f>'2 жастағы балалар Ф'!K59</f>
        <v>1</v>
      </c>
      <c r="D140" s="452">
        <f>'2 жастағы балалар К'!K59</f>
        <v>1</v>
      </c>
      <c r="E140" s="452">
        <f>'2 жастағы балалар Т'!H59</f>
        <v>1</v>
      </c>
      <c r="F140" s="452">
        <f>'2 жастағы балалар Ш'!K59</f>
        <v>1</v>
      </c>
      <c r="G140" s="452">
        <f>'2 жастағы балалар Ә'!H59</f>
        <v>1</v>
      </c>
    </row>
    <row r="141" spans="2:7" x14ac:dyDescent="0.25">
      <c r="B141" s="572"/>
      <c r="C141" s="452">
        <f>'2 жастағы балалар Ф'!L59</f>
        <v>0</v>
      </c>
      <c r="D141" s="452">
        <f>'2 жастағы балалар К'!L59</f>
        <v>0</v>
      </c>
      <c r="E141" s="452">
        <f>'2 жастағы балалар Т'!I59</f>
        <v>0</v>
      </c>
      <c r="F141" s="452">
        <f>'2 жастағы балалар Ш'!L59</f>
        <v>0</v>
      </c>
      <c r="G141" s="452">
        <f>'2 жастағы балалар Ә'!I59</f>
        <v>0</v>
      </c>
    </row>
    <row r="142" spans="2:7" x14ac:dyDescent="0.25">
      <c r="B142" s="570">
        <v>4</v>
      </c>
      <c r="C142" s="452">
        <f>'2 жастағы балалар Ф'!M59</f>
        <v>0</v>
      </c>
      <c r="D142" s="452">
        <f>'2 жастағы балалар К'!M59</f>
        <v>0</v>
      </c>
      <c r="E142" s="452">
        <f>'2 жастағы балалар Т'!J59</f>
        <v>0</v>
      </c>
      <c r="F142" s="452">
        <f>'2 жастағы балалар Ш'!M59</f>
        <v>0</v>
      </c>
      <c r="G142" s="452">
        <f>'2 жастағы балалар Ә'!J59</f>
        <v>0</v>
      </c>
    </row>
    <row r="143" spans="2:7" x14ac:dyDescent="0.25">
      <c r="B143" s="571"/>
      <c r="C143" s="452">
        <f>'2 жастағы балалар Ф'!N59</f>
        <v>1</v>
      </c>
      <c r="D143" s="452">
        <f>'2 жастағы балалар К'!N59</f>
        <v>0</v>
      </c>
      <c r="E143" s="452">
        <f>'2 жастағы балалар Т'!K59</f>
        <v>1</v>
      </c>
      <c r="F143" s="452">
        <f>'2 жастағы балалар Ш'!N59</f>
        <v>1</v>
      </c>
      <c r="G143" s="452">
        <f>'2 жастағы балалар Ә'!K59</f>
        <v>1</v>
      </c>
    </row>
    <row r="144" spans="2:7" x14ac:dyDescent="0.25">
      <c r="B144" s="572"/>
      <c r="C144" s="452">
        <f>'2 жастағы балалар Ф'!O59</f>
        <v>0</v>
      </c>
      <c r="D144" s="452">
        <f>'2 жастағы балалар К'!O59</f>
        <v>1</v>
      </c>
      <c r="E144" s="452">
        <f>'2 жастағы балалар Т'!L59</f>
        <v>0</v>
      </c>
      <c r="F144" s="452">
        <f>'2 жастағы балалар Ш'!O59</f>
        <v>0</v>
      </c>
      <c r="G144" s="452">
        <f>'2 жастағы балалар Ә'!L59</f>
        <v>0</v>
      </c>
    </row>
    <row r="145" spans="2:7" x14ac:dyDescent="0.25">
      <c r="B145" s="570">
        <v>5</v>
      </c>
      <c r="C145" s="452" t="e">
        <f>'2 жастағы балалар Ф'!#REF!</f>
        <v>#REF!</v>
      </c>
      <c r="D145" s="452" t="e">
        <f>'2 жастағы балалар К'!#REF!</f>
        <v>#REF!</v>
      </c>
      <c r="E145" s="452">
        <f>'2 жастағы балалар Т'!M59</f>
        <v>0</v>
      </c>
      <c r="F145" s="452">
        <f>'2 жастағы балалар Ш'!P59</f>
        <v>0</v>
      </c>
      <c r="G145" s="452">
        <f>'2 жастағы балалар Ә'!M59</f>
        <v>0</v>
      </c>
    </row>
    <row r="146" spans="2:7" x14ac:dyDescent="0.25">
      <c r="B146" s="571"/>
      <c r="C146" s="452" t="e">
        <f>'2 жастағы балалар Ф'!#REF!</f>
        <v>#REF!</v>
      </c>
      <c r="D146" s="452" t="e">
        <f>'2 жастағы балалар К'!#REF!</f>
        <v>#REF!</v>
      </c>
      <c r="E146" s="452">
        <f>'2 жастағы балалар Т'!N59</f>
        <v>1</v>
      </c>
      <c r="F146" s="452">
        <f>'2 жастағы балалар Ш'!Q59</f>
        <v>1</v>
      </c>
      <c r="G146" s="452">
        <f>'2 жастағы балалар Ә'!N59</f>
        <v>1</v>
      </c>
    </row>
    <row r="147" spans="2:7" x14ac:dyDescent="0.25">
      <c r="B147" s="572"/>
      <c r="C147" s="452" t="e">
        <f>'2 жастағы балалар Ф'!#REF!</f>
        <v>#REF!</v>
      </c>
      <c r="D147" s="452" t="e">
        <f>'2 жастағы балалар К'!#REF!</f>
        <v>#REF!</v>
      </c>
      <c r="E147" s="452">
        <f>'2 жастағы балалар Т'!O59</f>
        <v>0</v>
      </c>
      <c r="F147" s="452">
        <f>'2 жастағы балалар Ш'!R59</f>
        <v>0</v>
      </c>
      <c r="G147" s="452">
        <f>'2 жастағы балалар Ә'!O59</f>
        <v>0</v>
      </c>
    </row>
    <row r="148" spans="2:7" x14ac:dyDescent="0.25">
      <c r="B148" s="570">
        <v>6</v>
      </c>
      <c r="C148" s="798"/>
      <c r="D148" s="452">
        <f>'2 жастағы балалар К'!P59</f>
        <v>0</v>
      </c>
      <c r="E148" s="798"/>
      <c r="F148" s="452" t="e">
        <f>'2 жастағы балалар Ш'!#REF!</f>
        <v>#REF!</v>
      </c>
      <c r="G148" s="798"/>
    </row>
    <row r="149" spans="2:7" x14ac:dyDescent="0.25">
      <c r="B149" s="571"/>
      <c r="C149" s="799"/>
      <c r="D149" s="452">
        <f>'2 жастағы балалар К'!Q59</f>
        <v>0</v>
      </c>
      <c r="E149" s="799"/>
      <c r="F149" s="452" t="e">
        <f>'2 жастағы балалар Ш'!#REF!</f>
        <v>#REF!</v>
      </c>
      <c r="G149" s="799"/>
    </row>
    <row r="150" spans="2:7" x14ac:dyDescent="0.25">
      <c r="B150" s="572"/>
      <c r="C150" s="799"/>
      <c r="D150" s="452">
        <f>'2 жастағы балалар К'!R59</f>
        <v>1</v>
      </c>
      <c r="E150" s="799"/>
      <c r="F150" s="452" t="e">
        <f>'2 жастағы балалар Ш'!#REF!</f>
        <v>#REF!</v>
      </c>
      <c r="G150" s="799"/>
    </row>
    <row r="151" spans="2:7" x14ac:dyDescent="0.25">
      <c r="B151" s="570">
        <v>7</v>
      </c>
      <c r="C151" s="799"/>
      <c r="D151" s="452">
        <f>'2 жастағы балалар К'!S59</f>
        <v>0</v>
      </c>
      <c r="E151" s="799"/>
      <c r="F151" s="452" t="e">
        <f>'2 жастағы балалар Ш'!#REF!</f>
        <v>#REF!</v>
      </c>
      <c r="G151" s="799"/>
    </row>
    <row r="152" spans="2:7" x14ac:dyDescent="0.25">
      <c r="B152" s="571"/>
      <c r="C152" s="799"/>
      <c r="D152" s="452">
        <f>'2 жастағы балалар К'!T59</f>
        <v>1</v>
      </c>
      <c r="E152" s="799"/>
      <c r="F152" s="452" t="e">
        <f>'2 жастағы балалар Ш'!#REF!</f>
        <v>#REF!</v>
      </c>
      <c r="G152" s="799"/>
    </row>
    <row r="153" spans="2:7" x14ac:dyDescent="0.25">
      <c r="B153" s="572"/>
      <c r="C153" s="799"/>
      <c r="D153" s="452">
        <f>'2 жастағы балалар К'!U59</f>
        <v>0</v>
      </c>
      <c r="E153" s="799"/>
      <c r="F153" s="452" t="e">
        <f>'2 жастағы балалар Ш'!#REF!</f>
        <v>#REF!</v>
      </c>
      <c r="G153" s="799"/>
    </row>
    <row r="154" spans="2:7" x14ac:dyDescent="0.25">
      <c r="B154" s="570">
        <v>8</v>
      </c>
      <c r="C154" s="799"/>
      <c r="D154" s="452">
        <f>'2 жастағы балалар К'!V59</f>
        <v>0</v>
      </c>
      <c r="E154" s="799"/>
      <c r="F154" s="452" t="e">
        <f>'2 жастағы балалар Ш'!#REF!</f>
        <v>#REF!</v>
      </c>
      <c r="G154" s="799"/>
    </row>
    <row r="155" spans="2:7" x14ac:dyDescent="0.25">
      <c r="B155" s="571"/>
      <c r="C155" s="799"/>
      <c r="D155" s="452">
        <f>'2 жастағы балалар К'!W59</f>
        <v>0</v>
      </c>
      <c r="E155" s="799"/>
      <c r="F155" s="452" t="e">
        <f>'2 жастағы балалар Ш'!#REF!</f>
        <v>#REF!</v>
      </c>
      <c r="G155" s="799"/>
    </row>
    <row r="156" spans="2:7" x14ac:dyDescent="0.25">
      <c r="B156" s="572"/>
      <c r="C156" s="799"/>
      <c r="D156" s="452">
        <f>'2 жастағы балалар К'!X59</f>
        <v>1</v>
      </c>
      <c r="E156" s="799"/>
      <c r="F156" s="452" t="e">
        <f>'2 жастағы балалар Ш'!#REF!</f>
        <v>#REF!</v>
      </c>
      <c r="G156" s="799"/>
    </row>
    <row r="157" spans="2:7" x14ac:dyDescent="0.25">
      <c r="B157" s="570">
        <v>9</v>
      </c>
      <c r="C157" s="799"/>
      <c r="D157" s="452">
        <f>'2 жастағы балалар К'!Y59</f>
        <v>0</v>
      </c>
      <c r="E157" s="799"/>
      <c r="F157" s="452" t="e">
        <f>'2 жастағы балалар Ш'!#REF!</f>
        <v>#REF!</v>
      </c>
      <c r="G157" s="799"/>
    </row>
    <row r="158" spans="2:7" x14ac:dyDescent="0.25">
      <c r="B158" s="571"/>
      <c r="C158" s="799"/>
      <c r="D158" s="452">
        <f>'2 жастағы балалар К'!Z59</f>
        <v>0</v>
      </c>
      <c r="E158" s="799"/>
      <c r="F158" s="452" t="e">
        <f>'2 жастағы балалар Ш'!#REF!</f>
        <v>#REF!</v>
      </c>
      <c r="G158" s="799"/>
    </row>
    <row r="159" spans="2:7" ht="15" customHeight="1" x14ac:dyDescent="0.25">
      <c r="B159" s="572"/>
      <c r="C159" s="799"/>
      <c r="D159" s="452">
        <f>'2 жастағы балалар К'!AA59</f>
        <v>1</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Ш'!S59</f>
        <v>0</v>
      </c>
      <c r="G163" s="799"/>
    </row>
    <row r="164" spans="2:7" x14ac:dyDescent="0.25">
      <c r="B164" s="607"/>
      <c r="C164" s="799"/>
      <c r="D164" s="452" t="e">
        <f>'2 жастағы балалар К'!#REF!</f>
        <v>#REF!</v>
      </c>
      <c r="E164" s="799"/>
      <c r="F164" s="398">
        <f>'2 жастағы балалар Ш'!T59</f>
        <v>1</v>
      </c>
      <c r="G164" s="799"/>
    </row>
    <row r="165" spans="2:7" x14ac:dyDescent="0.25">
      <c r="B165" s="607"/>
      <c r="C165" s="799"/>
      <c r="D165" s="452" t="e">
        <f>'2 жастағы балалар К'!#REF!</f>
        <v>#REF!</v>
      </c>
      <c r="E165" s="799"/>
      <c r="F165" s="398">
        <f>'2 жастағы балалар Ш'!U59</f>
        <v>0</v>
      </c>
      <c r="G165" s="799"/>
    </row>
    <row r="166" spans="2:7" x14ac:dyDescent="0.25">
      <c r="B166" s="607">
        <v>12</v>
      </c>
      <c r="C166" s="799"/>
      <c r="D166" s="452" t="e">
        <f>'2 жастағы балалар К'!#REF!</f>
        <v>#REF!</v>
      </c>
      <c r="E166" s="799"/>
      <c r="F166" s="398">
        <f>'2 жастағы балалар Ш'!V59</f>
        <v>0</v>
      </c>
      <c r="G166" s="799"/>
    </row>
    <row r="167" spans="2:7" x14ac:dyDescent="0.25">
      <c r="B167" s="607"/>
      <c r="C167" s="799"/>
      <c r="D167" s="452" t="e">
        <f>'2 жастағы балалар К'!#REF!</f>
        <v>#REF!</v>
      </c>
      <c r="E167" s="799"/>
      <c r="F167" s="398">
        <f>'2 жастағы балалар Ш'!W59</f>
        <v>1</v>
      </c>
      <c r="G167" s="799"/>
    </row>
    <row r="168" spans="2:7" x14ac:dyDescent="0.25">
      <c r="B168" s="607"/>
      <c r="C168" s="799"/>
      <c r="D168" s="452" t="e">
        <f>'2 жастағы балалар К'!#REF!</f>
        <v>#REF!</v>
      </c>
      <c r="E168" s="799"/>
      <c r="F168" s="398">
        <f>'2 жастағы балалар Ш'!X59</f>
        <v>0</v>
      </c>
      <c r="G168" s="799"/>
    </row>
    <row r="169" spans="2:7" x14ac:dyDescent="0.25">
      <c r="B169" s="607">
        <v>13</v>
      </c>
      <c r="C169" s="799"/>
      <c r="D169" s="452" t="e">
        <f>'2 жастағы балалар К'!#REF!</f>
        <v>#REF!</v>
      </c>
      <c r="E169" s="799"/>
      <c r="F169" s="398">
        <f>'2 жастағы балалар Ш'!Y59</f>
        <v>0</v>
      </c>
      <c r="G169" s="799"/>
    </row>
    <row r="170" spans="2:7" x14ac:dyDescent="0.25">
      <c r="B170" s="607"/>
      <c r="C170" s="799"/>
      <c r="D170" s="452" t="e">
        <f>'2 жастағы балалар К'!#REF!</f>
        <v>#REF!</v>
      </c>
      <c r="E170" s="799"/>
      <c r="F170" s="398">
        <f>'2 жастағы балалар Ш'!Z59</f>
        <v>1</v>
      </c>
      <c r="G170" s="799"/>
    </row>
    <row r="171" spans="2:7" x14ac:dyDescent="0.25">
      <c r="B171" s="607"/>
      <c r="C171" s="799"/>
      <c r="D171" s="452" t="e">
        <f>'2 жастағы балалар К'!#REF!</f>
        <v>#REF!</v>
      </c>
      <c r="E171" s="799"/>
      <c r="F171" s="398">
        <f>'2 жастағы балалар Ш'!AA59</f>
        <v>0</v>
      </c>
      <c r="G171" s="799"/>
    </row>
    <row r="172" spans="2:7" x14ac:dyDescent="0.25">
      <c r="B172" s="607">
        <v>14</v>
      </c>
      <c r="C172" s="799"/>
      <c r="D172" s="452" t="e">
        <f>'2 жастағы балалар К'!#REF!</f>
        <v>#REF!</v>
      </c>
      <c r="E172" s="799"/>
      <c r="F172" s="398">
        <f>'2 жастағы балалар Ш'!AB59</f>
        <v>0</v>
      </c>
      <c r="G172" s="799"/>
    </row>
    <row r="173" spans="2:7" x14ac:dyDescent="0.25">
      <c r="B173" s="607"/>
      <c r="C173" s="799"/>
      <c r="D173" s="452" t="e">
        <f>'2 жастағы балалар К'!#REF!</f>
        <v>#REF!</v>
      </c>
      <c r="E173" s="799"/>
      <c r="F173" s="398">
        <f>'2 жастағы балалар Ш'!AC59</f>
        <v>1</v>
      </c>
      <c r="G173" s="799"/>
    </row>
    <row r="174" spans="2:7" x14ac:dyDescent="0.25">
      <c r="B174" s="607"/>
      <c r="C174" s="799"/>
      <c r="D174" s="452" t="e">
        <f>'2 жастағы балалар К'!#REF!</f>
        <v>#REF!</v>
      </c>
      <c r="E174" s="799"/>
      <c r="F174" s="398">
        <f>'2 жастағы балалар Ш'!AD59</f>
        <v>0</v>
      </c>
      <c r="G174" s="799"/>
    </row>
    <row r="175" spans="2:7" x14ac:dyDescent="0.25">
      <c r="B175" s="607">
        <v>15</v>
      </c>
      <c r="C175" s="799"/>
      <c r="D175" s="452" t="e">
        <f>'2 жастағы балалар К'!#REF!</f>
        <v>#REF!</v>
      </c>
      <c r="E175" s="799"/>
      <c r="F175" s="398">
        <f>'2 жастағы балалар Ш'!AE59</f>
        <v>0</v>
      </c>
      <c r="G175" s="799"/>
    </row>
    <row r="176" spans="2:7" x14ac:dyDescent="0.25">
      <c r="B176" s="607"/>
      <c r="C176" s="799"/>
      <c r="D176" s="452" t="e">
        <f>'2 жастағы балалар К'!#REF!</f>
        <v>#REF!</v>
      </c>
      <c r="E176" s="799"/>
      <c r="F176" s="398">
        <f>'2 жастағы балалар Ш'!AF59</f>
        <v>1</v>
      </c>
      <c r="G176" s="799"/>
    </row>
    <row r="177" spans="2:7" x14ac:dyDescent="0.25">
      <c r="B177" s="607"/>
      <c r="C177" s="799"/>
      <c r="D177" s="452" t="e">
        <f>'2 жастағы балалар К'!#REF!</f>
        <v>#REF!</v>
      </c>
      <c r="E177" s="799"/>
      <c r="F177" s="398">
        <f>'2 жастағы балалар Ш'!AG59</f>
        <v>0</v>
      </c>
      <c r="G177" s="799"/>
    </row>
    <row r="178" spans="2:7" x14ac:dyDescent="0.25">
      <c r="B178" s="607">
        <v>16</v>
      </c>
      <c r="C178" s="799"/>
      <c r="D178" s="798"/>
      <c r="E178" s="799"/>
      <c r="F178" s="398">
        <f>'2 жастағы балалар Ш'!AH59</f>
        <v>0</v>
      </c>
      <c r="G178" s="799"/>
    </row>
    <row r="179" spans="2:7" x14ac:dyDescent="0.25">
      <c r="B179" s="607"/>
      <c r="C179" s="799"/>
      <c r="D179" s="799"/>
      <c r="E179" s="799"/>
      <c r="F179" s="398">
        <f>'2 жастағы балалар Ш'!AI59</f>
        <v>1</v>
      </c>
      <c r="G179" s="799"/>
    </row>
    <row r="180" spans="2:7" x14ac:dyDescent="0.25">
      <c r="B180" s="607"/>
      <c r="C180" s="799"/>
      <c r="D180" s="799"/>
      <c r="E180" s="799"/>
      <c r="F180" s="398">
        <f>'2 жастағы балалар Ш'!AJ59</f>
        <v>0</v>
      </c>
      <c r="G180" s="799"/>
    </row>
    <row r="181" spans="2:7" x14ac:dyDescent="0.25">
      <c r="B181" s="607">
        <v>17</v>
      </c>
      <c r="C181" s="799"/>
      <c r="D181" s="799"/>
      <c r="E181" s="799"/>
      <c r="F181" s="398">
        <f>'2 жастағы балалар Ш'!AK59</f>
        <v>0</v>
      </c>
      <c r="G181" s="799"/>
    </row>
    <row r="182" spans="2:7" x14ac:dyDescent="0.25">
      <c r="B182" s="607"/>
      <c r="C182" s="799"/>
      <c r="D182" s="799"/>
      <c r="E182" s="799"/>
      <c r="F182" s="398">
        <f>'2 жастағы балалар Ш'!AL59</f>
        <v>1</v>
      </c>
      <c r="G182" s="799"/>
    </row>
    <row r="183" spans="2:7" x14ac:dyDescent="0.25">
      <c r="B183" s="607"/>
      <c r="C183" s="799"/>
      <c r="D183" s="799"/>
      <c r="E183" s="799"/>
      <c r="F183" s="398">
        <f>'2 жастағы балалар Ш'!AM59</f>
        <v>0</v>
      </c>
      <c r="G183" s="799"/>
    </row>
    <row r="184" spans="2:7" ht="15" customHeight="1" x14ac:dyDescent="0.25">
      <c r="B184" s="607">
        <v>18</v>
      </c>
      <c r="C184" s="799"/>
      <c r="D184" s="799"/>
      <c r="E184" s="799"/>
      <c r="F184" s="398">
        <f>'2 жастағы балалар Ш'!AN59</f>
        <v>0</v>
      </c>
      <c r="G184" s="799"/>
    </row>
    <row r="185" spans="2:7" ht="15" customHeight="1" x14ac:dyDescent="0.25">
      <c r="B185" s="607"/>
      <c r="C185" s="799"/>
      <c r="D185" s="799"/>
      <c r="E185" s="799"/>
      <c r="F185" s="398">
        <f>'2 жастағы балалар Ш'!AO59</f>
        <v>1</v>
      </c>
      <c r="G185" s="799"/>
    </row>
    <row r="186" spans="2:7" ht="15" customHeight="1" x14ac:dyDescent="0.25">
      <c r="B186" s="607"/>
      <c r="C186" s="799"/>
      <c r="D186" s="799"/>
      <c r="E186" s="799"/>
      <c r="F186" s="398">
        <f>'2 жастағы балалар Ш'!AP59</f>
        <v>0</v>
      </c>
      <c r="G186" s="799"/>
    </row>
    <row r="187" spans="2:7" ht="15" customHeight="1" x14ac:dyDescent="0.25">
      <c r="B187" s="607">
        <v>19</v>
      </c>
      <c r="C187" s="799"/>
      <c r="D187" s="799"/>
      <c r="E187" s="799"/>
      <c r="F187" s="398">
        <f>'2 жастағы балалар Ш'!AQ59</f>
        <v>0</v>
      </c>
      <c r="G187" s="799"/>
    </row>
    <row r="188" spans="2:7" ht="15" customHeight="1" x14ac:dyDescent="0.25">
      <c r="B188" s="607"/>
      <c r="C188" s="799"/>
      <c r="D188" s="799"/>
      <c r="E188" s="799"/>
      <c r="F188" s="398">
        <f>'2 жастағы балалар Ш'!AR59</f>
        <v>1</v>
      </c>
      <c r="G188" s="799"/>
    </row>
    <row r="189" spans="2:7" ht="15" customHeight="1" x14ac:dyDescent="0.25">
      <c r="B189" s="607"/>
      <c r="C189" s="799"/>
      <c r="D189" s="799"/>
      <c r="E189" s="799"/>
      <c r="F189" s="398">
        <f>'2 жастағы балалар Ш'!AS59</f>
        <v>0</v>
      </c>
      <c r="G189" s="799"/>
    </row>
    <row r="190" spans="2:7" ht="15" customHeight="1" x14ac:dyDescent="0.25">
      <c r="B190" s="607">
        <v>20</v>
      </c>
      <c r="C190" s="799"/>
      <c r="D190" s="799"/>
      <c r="E190" s="799"/>
      <c r="F190" s="398">
        <f>'2 жастағы балалар Ш'!AT59</f>
        <v>0</v>
      </c>
      <c r="G190" s="799"/>
    </row>
    <row r="191" spans="2:7" ht="15" customHeight="1" x14ac:dyDescent="0.25">
      <c r="B191" s="607"/>
      <c r="C191" s="799"/>
      <c r="D191" s="799"/>
      <c r="E191" s="799"/>
      <c r="F191" s="398">
        <f>'2 жастағы балалар Ш'!AU59</f>
        <v>1</v>
      </c>
      <c r="G191" s="799"/>
    </row>
    <row r="192" spans="2:7" ht="15" customHeight="1" x14ac:dyDescent="0.25">
      <c r="B192" s="607"/>
      <c r="C192" s="799"/>
      <c r="D192" s="799"/>
      <c r="E192" s="799"/>
      <c r="F192" s="398">
        <f>'2 жастағы балалар Ш'!AV59</f>
        <v>0</v>
      </c>
      <c r="G192" s="799"/>
    </row>
    <row r="193" spans="2:100" ht="15" customHeight="1" x14ac:dyDescent="0.25">
      <c r="B193" s="607">
        <v>21</v>
      </c>
      <c r="C193" s="799"/>
      <c r="D193" s="799"/>
      <c r="E193" s="799"/>
      <c r="F193" s="398">
        <f>'2 жастағы балалар Ш'!AW59</f>
        <v>1</v>
      </c>
      <c r="G193" s="799"/>
    </row>
    <row r="194" spans="2:100" ht="15" customHeight="1" x14ac:dyDescent="0.25">
      <c r="B194" s="607"/>
      <c r="C194" s="799"/>
      <c r="D194" s="799"/>
      <c r="E194" s="799"/>
      <c r="F194" s="398">
        <f>'2 жастағы балалар Ш'!AX59</f>
        <v>0</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Ш'!AY59</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Ш'!AZ59</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Ш'!BA59</f>
        <v>0</v>
      </c>
      <c r="G197" s="799"/>
    </row>
    <row r="198" spans="2:100" ht="15" customHeight="1" x14ac:dyDescent="0.25">
      <c r="B198" s="607"/>
      <c r="C198" s="799"/>
      <c r="D198" s="799"/>
      <c r="E198" s="799"/>
      <c r="F198" s="398">
        <f>'2 жастағы балалар Ш'!BB59</f>
        <v>1</v>
      </c>
      <c r="G198" s="799"/>
    </row>
    <row r="199" spans="2:100" ht="15" customHeight="1" x14ac:dyDescent="0.25">
      <c r="B199" s="607">
        <v>23</v>
      </c>
      <c r="C199" s="799"/>
      <c r="D199" s="799"/>
      <c r="E199" s="799"/>
      <c r="F199" s="398">
        <f>'2 жастағы балалар Ш'!BC59</f>
        <v>0</v>
      </c>
      <c r="G199" s="799"/>
    </row>
    <row r="200" spans="2:100" ht="15" customHeight="1" x14ac:dyDescent="0.25">
      <c r="B200" s="607"/>
      <c r="C200" s="799"/>
      <c r="D200" s="799"/>
      <c r="E200" s="799"/>
      <c r="F200" s="398">
        <f>'2 жастағы балалар Ш'!BD59</f>
        <v>1</v>
      </c>
      <c r="G200" s="799"/>
    </row>
    <row r="201" spans="2:100" ht="15" customHeight="1" x14ac:dyDescent="0.25">
      <c r="B201" s="607"/>
      <c r="C201" s="799"/>
      <c r="D201" s="799"/>
      <c r="E201" s="799"/>
      <c r="F201" s="398">
        <f>'2 жастағы балалар Ш'!BE59</f>
        <v>0</v>
      </c>
      <c r="G201" s="799"/>
    </row>
    <row r="202" spans="2:100" ht="15" customHeight="1" x14ac:dyDescent="0.25">
      <c r="B202" s="607">
        <v>24</v>
      </c>
      <c r="C202" s="799"/>
      <c r="D202" s="799"/>
      <c r="E202" s="799"/>
      <c r="F202" s="398">
        <f>'2 жастағы балалар Ш'!BF59</f>
        <v>1</v>
      </c>
      <c r="G202" s="799"/>
    </row>
    <row r="203" spans="2:100" ht="15" customHeight="1" x14ac:dyDescent="0.25">
      <c r="B203" s="607"/>
      <c r="C203" s="799"/>
      <c r="D203" s="799"/>
      <c r="E203" s="799"/>
      <c r="F203" s="398">
        <f>'2 жастағы балалар Ш'!BG59</f>
        <v>0</v>
      </c>
      <c r="G203" s="799"/>
    </row>
    <row r="204" spans="2:100" ht="15" customHeight="1" x14ac:dyDescent="0.25">
      <c r="B204" s="607"/>
      <c r="C204" s="799"/>
      <c r="D204" s="799"/>
      <c r="E204" s="799"/>
      <c r="F204" s="398">
        <f>'2 жастағы балалар Ш'!BH59</f>
        <v>0</v>
      </c>
      <c r="G204" s="799"/>
    </row>
    <row r="205" spans="2:100" ht="15" customHeight="1" x14ac:dyDescent="0.25">
      <c r="B205" s="607">
        <v>25</v>
      </c>
      <c r="C205" s="799"/>
      <c r="D205" s="799"/>
      <c r="E205" s="799"/>
      <c r="F205" s="398">
        <f>'2 жастағы балалар Ш'!BI59</f>
        <v>0</v>
      </c>
      <c r="G205" s="799"/>
    </row>
    <row r="206" spans="2:100" ht="15" customHeight="1" x14ac:dyDescent="0.25">
      <c r="B206" s="607"/>
      <c r="C206" s="799"/>
      <c r="D206" s="799"/>
      <c r="E206" s="799"/>
      <c r="F206" s="398">
        <f>'2 жастағы балалар Ш'!BJ59</f>
        <v>0</v>
      </c>
      <c r="G206" s="799"/>
    </row>
    <row r="207" spans="2:100" ht="15" customHeight="1" x14ac:dyDescent="0.25">
      <c r="B207" s="607"/>
      <c r="C207" s="800"/>
      <c r="D207" s="800"/>
      <c r="E207" s="800"/>
      <c r="F207" s="398">
        <f>'2 жастағы балалар Ш'!BK59</f>
        <v>1</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62.25"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Ф'!D118</f>
        <v>1</v>
      </c>
      <c r="D212" s="452">
        <f>'2 жастағы балалар К'!D118</f>
        <v>1</v>
      </c>
      <c r="E212" s="452" t="e">
        <f>'2 жастағы балалар Т'!#REF!</f>
        <v>#REF!</v>
      </c>
      <c r="F212" s="452">
        <f>'2 жастағы балалар Ш'!D118</f>
        <v>1</v>
      </c>
      <c r="G212" s="452" t="e">
        <f>'2 жастағы балалар Ә'!#REF!</f>
        <v>#REF!</v>
      </c>
    </row>
    <row r="213" spans="2:7" ht="15" customHeight="1" x14ac:dyDescent="0.25">
      <c r="B213" s="571"/>
      <c r="C213" s="452">
        <f>'2 жастағы балалар Ф'!E118</f>
        <v>0</v>
      </c>
      <c r="D213" s="452">
        <f>'2 жастағы балалар К'!E118</f>
        <v>0</v>
      </c>
      <c r="E213" s="452" t="e">
        <f>'2 жастағы балалар Т'!#REF!</f>
        <v>#REF!</v>
      </c>
      <c r="F213" s="452">
        <f>'2 жастағы балалар Ш'!E118</f>
        <v>0</v>
      </c>
      <c r="G213" s="452" t="e">
        <f>'2 жастағы балалар Ә'!#REF!</f>
        <v>#REF!</v>
      </c>
    </row>
    <row r="214" spans="2:7" ht="15" customHeight="1" x14ac:dyDescent="0.25">
      <c r="B214" s="572"/>
      <c r="C214" s="452">
        <f>'2 жастағы балалар Ф'!F118</f>
        <v>0</v>
      </c>
      <c r="D214" s="452">
        <f>'2 жастағы балалар К'!F118</f>
        <v>0</v>
      </c>
      <c r="E214" s="452" t="e">
        <f>'2 жастағы балалар Т'!#REF!</f>
        <v>#REF!</v>
      </c>
      <c r="F214" s="452">
        <f>'2 жастағы балалар Ш'!F118</f>
        <v>0</v>
      </c>
      <c r="G214" s="452" t="e">
        <f>'2 жастағы балалар Ә'!#REF!</f>
        <v>#REF!</v>
      </c>
    </row>
    <row r="215" spans="2:7" ht="15" customHeight="1" x14ac:dyDescent="0.25">
      <c r="B215" s="570">
        <v>2</v>
      </c>
      <c r="C215" s="452">
        <f>'2 жастағы балалар Ф'!G118</f>
        <v>1</v>
      </c>
      <c r="D215" s="452">
        <f>'2 жастағы балалар К'!G118</f>
        <v>0</v>
      </c>
      <c r="E215" s="452">
        <f>'2 жастағы балалар Т'!D118</f>
        <v>0</v>
      </c>
      <c r="F215" s="452">
        <f>'2 жастағы балалар Ш'!G118</f>
        <v>0</v>
      </c>
      <c r="G215" s="452">
        <f>'2 жастағы балалар Ә'!D118</f>
        <v>0</v>
      </c>
    </row>
    <row r="216" spans="2:7" ht="15" customHeight="1" x14ac:dyDescent="0.25">
      <c r="B216" s="571"/>
      <c r="C216" s="452">
        <f>'2 жастағы балалар Ф'!H118</f>
        <v>0</v>
      </c>
      <c r="D216" s="452">
        <f>'2 жастағы балалар К'!H118</f>
        <v>1</v>
      </c>
      <c r="E216" s="452">
        <f>'2 жастағы балалар Т'!E118</f>
        <v>1</v>
      </c>
      <c r="F216" s="452">
        <f>'2 жастағы балалар Ш'!H118</f>
        <v>1</v>
      </c>
      <c r="G216" s="452">
        <f>'2 жастағы балалар Ә'!E118</f>
        <v>0</v>
      </c>
    </row>
    <row r="217" spans="2:7" ht="15" customHeight="1" x14ac:dyDescent="0.25">
      <c r="B217" s="572"/>
      <c r="C217" s="452">
        <f>'2 жастағы балалар Ф'!I118</f>
        <v>0</v>
      </c>
      <c r="D217" s="452">
        <f>'2 жастағы балалар К'!I118</f>
        <v>0</v>
      </c>
      <c r="E217" s="452">
        <f>'2 жастағы балалар Т'!F118</f>
        <v>0</v>
      </c>
      <c r="F217" s="452">
        <f>'2 жастағы балалар Ш'!I118</f>
        <v>0</v>
      </c>
      <c r="G217" s="452">
        <f>'2 жастағы балалар Ә'!F118</f>
        <v>1</v>
      </c>
    </row>
    <row r="218" spans="2:7" ht="15" customHeight="1" x14ac:dyDescent="0.25">
      <c r="B218" s="570">
        <v>3</v>
      </c>
      <c r="C218" s="452">
        <f>'2 жастағы балалар Ф'!J118</f>
        <v>1</v>
      </c>
      <c r="D218" s="452">
        <f>'2 жастағы балалар К'!J118</f>
        <v>0</v>
      </c>
      <c r="E218" s="452">
        <f>'2 жастағы балалар Т'!G118</f>
        <v>0</v>
      </c>
      <c r="F218" s="452">
        <f>'2 жастағы балалар Ш'!J118</f>
        <v>0</v>
      </c>
      <c r="G218" s="452">
        <f>'2 жастағы балалар Ә'!G118</f>
        <v>0</v>
      </c>
    </row>
    <row r="219" spans="2:7" x14ac:dyDescent="0.25">
      <c r="B219" s="571"/>
      <c r="C219" s="452">
        <f>'2 жастағы балалар Ф'!K118</f>
        <v>0</v>
      </c>
      <c r="D219" s="452">
        <f>'2 жастағы балалар К'!K118</f>
        <v>1</v>
      </c>
      <c r="E219" s="452">
        <f>'2 жастағы балалар Т'!H118</f>
        <v>1</v>
      </c>
      <c r="F219" s="452">
        <f>'2 жастағы балалар Ш'!K118</f>
        <v>1</v>
      </c>
      <c r="G219" s="452">
        <f>'2 жастағы балалар Ә'!H118</f>
        <v>0</v>
      </c>
    </row>
    <row r="220" spans="2:7" x14ac:dyDescent="0.25">
      <c r="B220" s="572"/>
      <c r="C220" s="452">
        <f>'2 жастағы балалар Ф'!L118</f>
        <v>0</v>
      </c>
      <c r="D220" s="452">
        <f>'2 жастағы балалар К'!L118</f>
        <v>0</v>
      </c>
      <c r="E220" s="452">
        <f>'2 жастағы балалар Т'!I118</f>
        <v>0</v>
      </c>
      <c r="F220" s="452">
        <f>'2 жастағы балалар Ш'!L118</f>
        <v>0</v>
      </c>
      <c r="G220" s="452">
        <f>'2 жастағы балалар Ә'!I118</f>
        <v>1</v>
      </c>
    </row>
    <row r="221" spans="2:7" x14ac:dyDescent="0.25">
      <c r="B221" s="570">
        <v>4</v>
      </c>
      <c r="C221" s="452">
        <f>'2 жастағы балалар Ф'!M118</f>
        <v>1</v>
      </c>
      <c r="D221" s="452">
        <f>'2 жастағы балалар К'!M118</f>
        <v>0</v>
      </c>
      <c r="E221" s="452">
        <f>'2 жастағы балалар Т'!J118</f>
        <v>0</v>
      </c>
      <c r="F221" s="452">
        <f>'2 жастағы балалар Ш'!M118</f>
        <v>0</v>
      </c>
      <c r="G221" s="452">
        <f>'2 жастағы балалар Ә'!J118</f>
        <v>0</v>
      </c>
    </row>
    <row r="222" spans="2:7" x14ac:dyDescent="0.25">
      <c r="B222" s="571"/>
      <c r="C222" s="452">
        <f>'2 жастағы балалар Ф'!N118</f>
        <v>0</v>
      </c>
      <c r="D222" s="452">
        <f>'2 жастағы балалар К'!N118</f>
        <v>1</v>
      </c>
      <c r="E222" s="452">
        <f>'2 жастағы балалар Т'!K118</f>
        <v>1</v>
      </c>
      <c r="F222" s="452">
        <f>'2 жастағы балалар Ш'!N118</f>
        <v>1</v>
      </c>
      <c r="G222" s="452">
        <f>'2 жастағы балалар Ә'!K118</f>
        <v>1</v>
      </c>
    </row>
    <row r="223" spans="2:7" x14ac:dyDescent="0.25">
      <c r="B223" s="572"/>
      <c r="C223" s="452">
        <f>'2 жастағы балалар Ф'!O118</f>
        <v>0</v>
      </c>
      <c r="D223" s="452">
        <f>'2 жастағы балалар К'!O118</f>
        <v>0</v>
      </c>
      <c r="E223" s="452">
        <f>'2 жастағы балалар Т'!L118</f>
        <v>0</v>
      </c>
      <c r="F223" s="452">
        <f>'2 жастағы балалар Ш'!O118</f>
        <v>0</v>
      </c>
      <c r="G223" s="452">
        <f>'2 жастағы балалар Ә'!L118</f>
        <v>0</v>
      </c>
    </row>
    <row r="224" spans="2:7" x14ac:dyDescent="0.25">
      <c r="B224" s="570">
        <v>5</v>
      </c>
      <c r="C224" s="452" t="e">
        <f>'2 жастағы балалар Ф'!#REF!</f>
        <v>#REF!</v>
      </c>
      <c r="D224" s="452" t="e">
        <f>'2 жастағы балалар К'!#REF!</f>
        <v>#REF!</v>
      </c>
      <c r="E224" s="452">
        <f>'2 жастағы балалар Т'!M118</f>
        <v>0</v>
      </c>
      <c r="F224" s="452">
        <f>'2 жастағы балалар Ш'!P118</f>
        <v>1</v>
      </c>
      <c r="G224" s="452">
        <f>'2 жастағы балалар Ә'!M118</f>
        <v>0</v>
      </c>
    </row>
    <row r="225" spans="2:7" x14ac:dyDescent="0.25">
      <c r="B225" s="571"/>
      <c r="C225" s="452" t="e">
        <f>'2 жастағы балалар Ф'!#REF!</f>
        <v>#REF!</v>
      </c>
      <c r="D225" s="452" t="e">
        <f>'2 жастағы балалар К'!#REF!</f>
        <v>#REF!</v>
      </c>
      <c r="E225" s="452">
        <f>'2 жастағы балалар Т'!N118</f>
        <v>1</v>
      </c>
      <c r="F225" s="452">
        <f>'2 жастағы балалар Ш'!Q118</f>
        <v>0</v>
      </c>
      <c r="G225" s="452">
        <f>'2 жастағы балалар Ә'!N118</f>
        <v>1</v>
      </c>
    </row>
    <row r="226" spans="2:7" x14ac:dyDescent="0.25">
      <c r="B226" s="572"/>
      <c r="C226" s="452" t="e">
        <f>'2 жастағы балалар Ф'!#REF!</f>
        <v>#REF!</v>
      </c>
      <c r="D226" s="452" t="e">
        <f>'2 жастағы балалар К'!#REF!</f>
        <v>#REF!</v>
      </c>
      <c r="E226" s="452">
        <f>'2 жастағы балалар Т'!O118</f>
        <v>0</v>
      </c>
      <c r="F226" s="452">
        <f>'2 жастағы балалар Ш'!R118</f>
        <v>0</v>
      </c>
      <c r="G226" s="452">
        <f>'2 жастағы балалар Ә'!O118</f>
        <v>0</v>
      </c>
    </row>
    <row r="227" spans="2:7" x14ac:dyDescent="0.25">
      <c r="B227" s="570">
        <v>6</v>
      </c>
      <c r="C227" s="798"/>
      <c r="D227" s="452">
        <f>'2 жастағы балалар К'!P118</f>
        <v>0</v>
      </c>
      <c r="E227" s="798"/>
      <c r="F227" s="452" t="e">
        <f>'2 жастағы балалар Ш'!#REF!</f>
        <v>#REF!</v>
      </c>
      <c r="G227" s="798"/>
    </row>
    <row r="228" spans="2:7" x14ac:dyDescent="0.25">
      <c r="B228" s="571"/>
      <c r="C228" s="799"/>
      <c r="D228" s="452">
        <f>'2 жастағы балалар К'!Q118</f>
        <v>1</v>
      </c>
      <c r="E228" s="799"/>
      <c r="F228" s="452" t="e">
        <f>'2 жастағы балалар Ш'!#REF!</f>
        <v>#REF!</v>
      </c>
      <c r="G228" s="799"/>
    </row>
    <row r="229" spans="2:7" x14ac:dyDescent="0.25">
      <c r="B229" s="572"/>
      <c r="C229" s="799"/>
      <c r="D229" s="452">
        <f>'2 жастағы балалар К'!R118</f>
        <v>0</v>
      </c>
      <c r="E229" s="799"/>
      <c r="F229" s="452" t="e">
        <f>'2 жастағы балалар Ш'!#REF!</f>
        <v>#REF!</v>
      </c>
      <c r="G229" s="799"/>
    </row>
    <row r="230" spans="2:7" x14ac:dyDescent="0.25">
      <c r="B230" s="570">
        <v>7</v>
      </c>
      <c r="C230" s="799"/>
      <c r="D230" s="452">
        <f>'2 жастағы балалар К'!S118</f>
        <v>0</v>
      </c>
      <c r="E230" s="799"/>
      <c r="F230" s="452" t="e">
        <f>'2 жастағы балалар Ш'!#REF!</f>
        <v>#REF!</v>
      </c>
      <c r="G230" s="799"/>
    </row>
    <row r="231" spans="2:7" x14ac:dyDescent="0.25">
      <c r="B231" s="571"/>
      <c r="C231" s="799"/>
      <c r="D231" s="452">
        <f>'2 жастағы балалар К'!T118</f>
        <v>1</v>
      </c>
      <c r="E231" s="799"/>
      <c r="F231" s="452" t="e">
        <f>'2 жастағы балалар Ш'!#REF!</f>
        <v>#REF!</v>
      </c>
      <c r="G231" s="799"/>
    </row>
    <row r="232" spans="2:7" x14ac:dyDescent="0.25">
      <c r="B232" s="572"/>
      <c r="C232" s="799"/>
      <c r="D232" s="452">
        <f>'2 жастағы балалар К'!U118</f>
        <v>0</v>
      </c>
      <c r="E232" s="799"/>
      <c r="F232" s="452" t="e">
        <f>'2 жастағы балалар Ш'!#REF!</f>
        <v>#REF!</v>
      </c>
      <c r="G232" s="799"/>
    </row>
    <row r="233" spans="2:7" x14ac:dyDescent="0.25">
      <c r="B233" s="570">
        <v>8</v>
      </c>
      <c r="C233" s="799"/>
      <c r="D233" s="452">
        <f>'2 жастағы балалар К'!V118</f>
        <v>0</v>
      </c>
      <c r="E233" s="799"/>
      <c r="F233" s="452" t="e">
        <f>'2 жастағы балалар Ш'!#REF!</f>
        <v>#REF!</v>
      </c>
      <c r="G233" s="799"/>
    </row>
    <row r="234" spans="2:7" x14ac:dyDescent="0.25">
      <c r="B234" s="571"/>
      <c r="C234" s="799"/>
      <c r="D234" s="452">
        <f>'2 жастағы балалар К'!W118</f>
        <v>1</v>
      </c>
      <c r="E234" s="799"/>
      <c r="F234" s="452" t="e">
        <f>'2 жастағы балалар Ш'!#REF!</f>
        <v>#REF!</v>
      </c>
      <c r="G234" s="799"/>
    </row>
    <row r="235" spans="2:7" x14ac:dyDescent="0.25">
      <c r="B235" s="572"/>
      <c r="C235" s="799"/>
      <c r="D235" s="452">
        <f>'2 жастағы балалар К'!X118</f>
        <v>0</v>
      </c>
      <c r="E235" s="799"/>
      <c r="F235" s="452" t="e">
        <f>'2 жастағы балалар Ш'!#REF!</f>
        <v>#REF!</v>
      </c>
      <c r="G235" s="799"/>
    </row>
    <row r="236" spans="2:7" x14ac:dyDescent="0.25">
      <c r="B236" s="570">
        <v>9</v>
      </c>
      <c r="C236" s="799"/>
      <c r="D236" s="452">
        <f>'2 жастағы балалар К'!Y118</f>
        <v>0</v>
      </c>
      <c r="E236" s="799"/>
      <c r="F236" s="452" t="e">
        <f>'2 жастағы балалар Ш'!#REF!</f>
        <v>#REF!</v>
      </c>
      <c r="G236" s="799"/>
    </row>
    <row r="237" spans="2:7" x14ac:dyDescent="0.25">
      <c r="B237" s="571"/>
      <c r="C237" s="799"/>
      <c r="D237" s="452">
        <f>'2 жастағы балалар К'!Z118</f>
        <v>1</v>
      </c>
      <c r="E237" s="799"/>
      <c r="F237" s="452" t="e">
        <f>'2 жастағы балалар Ш'!#REF!</f>
        <v>#REF!</v>
      </c>
      <c r="G237" s="799"/>
    </row>
    <row r="238" spans="2:7" x14ac:dyDescent="0.25">
      <c r="B238" s="572"/>
      <c r="C238" s="799"/>
      <c r="D238" s="452">
        <f>'2 жастағы балалар К'!AA118</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Ш'!S118</f>
        <v>1</v>
      </c>
      <c r="G242" s="799"/>
    </row>
    <row r="243" spans="2:7" x14ac:dyDescent="0.25">
      <c r="B243" s="607"/>
      <c r="C243" s="799"/>
      <c r="D243" s="452" t="e">
        <f>'2 жастағы балалар К'!#REF!</f>
        <v>#REF!</v>
      </c>
      <c r="E243" s="799"/>
      <c r="F243" s="398">
        <f>'2 жастағы балалар Ш'!T118</f>
        <v>0</v>
      </c>
      <c r="G243" s="799"/>
    </row>
    <row r="244" spans="2:7" x14ac:dyDescent="0.25">
      <c r="B244" s="607"/>
      <c r="C244" s="799"/>
      <c r="D244" s="452" t="e">
        <f>'2 жастағы балалар К'!#REF!</f>
        <v>#REF!</v>
      </c>
      <c r="E244" s="799"/>
      <c r="F244" s="398">
        <f>'2 жастағы балалар Ш'!U118</f>
        <v>0</v>
      </c>
      <c r="G244" s="799"/>
    </row>
    <row r="245" spans="2:7" x14ac:dyDescent="0.25">
      <c r="B245" s="607">
        <v>12</v>
      </c>
      <c r="C245" s="799"/>
      <c r="D245" s="452" t="e">
        <f>'2 жастағы балалар К'!#REF!</f>
        <v>#REF!</v>
      </c>
      <c r="E245" s="799"/>
      <c r="F245" s="398">
        <f>'2 жастағы балалар Ш'!V118</f>
        <v>0</v>
      </c>
      <c r="G245" s="799"/>
    </row>
    <row r="246" spans="2:7" x14ac:dyDescent="0.25">
      <c r="B246" s="607"/>
      <c r="C246" s="799"/>
      <c r="D246" s="452" t="e">
        <f>'2 жастағы балалар К'!#REF!</f>
        <v>#REF!</v>
      </c>
      <c r="E246" s="799"/>
      <c r="F246" s="398">
        <f>'2 жастағы балалар Ш'!W118</f>
        <v>1</v>
      </c>
      <c r="G246" s="799"/>
    </row>
    <row r="247" spans="2:7" x14ac:dyDescent="0.25">
      <c r="B247" s="607"/>
      <c r="C247" s="799"/>
      <c r="D247" s="452" t="e">
        <f>'2 жастағы балалар К'!#REF!</f>
        <v>#REF!</v>
      </c>
      <c r="E247" s="799"/>
      <c r="F247" s="398">
        <f>'2 жастағы балалар Ш'!X118</f>
        <v>0</v>
      </c>
      <c r="G247" s="799"/>
    </row>
    <row r="248" spans="2:7" x14ac:dyDescent="0.25">
      <c r="B248" s="607">
        <v>13</v>
      </c>
      <c r="C248" s="799"/>
      <c r="D248" s="452" t="e">
        <f>'2 жастағы балалар К'!#REF!</f>
        <v>#REF!</v>
      </c>
      <c r="E248" s="799"/>
      <c r="F248" s="398">
        <f>'2 жастағы балалар Ш'!Y118</f>
        <v>1</v>
      </c>
      <c r="G248" s="799"/>
    </row>
    <row r="249" spans="2:7" x14ac:dyDescent="0.25">
      <c r="B249" s="607"/>
      <c r="C249" s="799"/>
      <c r="D249" s="452" t="e">
        <f>'2 жастағы балалар К'!#REF!</f>
        <v>#REF!</v>
      </c>
      <c r="E249" s="799"/>
      <c r="F249" s="398">
        <f>'2 жастағы балалар Ш'!Z118</f>
        <v>0</v>
      </c>
      <c r="G249" s="799"/>
    </row>
    <row r="250" spans="2:7" x14ac:dyDescent="0.25">
      <c r="B250" s="607"/>
      <c r="C250" s="799"/>
      <c r="D250" s="452" t="e">
        <f>'2 жастағы балалар К'!#REF!</f>
        <v>#REF!</v>
      </c>
      <c r="E250" s="799"/>
      <c r="F250" s="398">
        <f>'2 жастағы балалар Ш'!AA118</f>
        <v>0</v>
      </c>
      <c r="G250" s="799"/>
    </row>
    <row r="251" spans="2:7" x14ac:dyDescent="0.25">
      <c r="B251" s="607">
        <v>14</v>
      </c>
      <c r="C251" s="799"/>
      <c r="D251" s="452" t="e">
        <f>'2 жастағы балалар К'!#REF!</f>
        <v>#REF!</v>
      </c>
      <c r="E251" s="799"/>
      <c r="F251" s="398">
        <f>'2 жастағы балалар Ш'!AB118</f>
        <v>1</v>
      </c>
      <c r="G251" s="799"/>
    </row>
    <row r="252" spans="2:7" x14ac:dyDescent="0.25">
      <c r="B252" s="607"/>
      <c r="C252" s="799"/>
      <c r="D252" s="452" t="e">
        <f>'2 жастағы балалар К'!#REF!</f>
        <v>#REF!</v>
      </c>
      <c r="E252" s="799"/>
      <c r="F252" s="398">
        <f>'2 жастағы балалар Ш'!AC118</f>
        <v>0</v>
      </c>
      <c r="G252" s="799"/>
    </row>
    <row r="253" spans="2:7" x14ac:dyDescent="0.25">
      <c r="B253" s="607"/>
      <c r="C253" s="799"/>
      <c r="D253" s="452" t="e">
        <f>'2 жастағы балалар К'!#REF!</f>
        <v>#REF!</v>
      </c>
      <c r="E253" s="799"/>
      <c r="F253" s="398">
        <f>'2 жастағы балалар Ш'!AD118</f>
        <v>0</v>
      </c>
      <c r="G253" s="799"/>
    </row>
    <row r="254" spans="2:7" x14ac:dyDescent="0.25">
      <c r="B254" s="607">
        <v>15</v>
      </c>
      <c r="C254" s="799"/>
      <c r="D254" s="452" t="e">
        <f>'2 жастағы балалар К'!#REF!</f>
        <v>#REF!</v>
      </c>
      <c r="E254" s="799"/>
      <c r="F254" s="398">
        <f>'2 жастағы балалар Ш'!AE118</f>
        <v>0</v>
      </c>
      <c r="G254" s="799"/>
    </row>
    <row r="255" spans="2:7" x14ac:dyDescent="0.25">
      <c r="B255" s="607"/>
      <c r="C255" s="799"/>
      <c r="D255" s="452" t="e">
        <f>'2 жастағы балалар К'!#REF!</f>
        <v>#REF!</v>
      </c>
      <c r="E255" s="799"/>
      <c r="F255" s="398">
        <f>'2 жастағы балалар Ш'!AF118</f>
        <v>1</v>
      </c>
      <c r="G255" s="799"/>
    </row>
    <row r="256" spans="2:7" x14ac:dyDescent="0.25">
      <c r="B256" s="607"/>
      <c r="C256" s="799"/>
      <c r="D256" s="452" t="e">
        <f>'2 жастағы балалар К'!#REF!</f>
        <v>#REF!</v>
      </c>
      <c r="E256" s="799"/>
      <c r="F256" s="398">
        <f>'2 жастағы балалар Ш'!AG118</f>
        <v>0</v>
      </c>
      <c r="G256" s="799"/>
    </row>
    <row r="257" spans="2:7" x14ac:dyDescent="0.25">
      <c r="B257" s="607">
        <v>16</v>
      </c>
      <c r="C257" s="799"/>
      <c r="D257" s="798"/>
      <c r="E257" s="799"/>
      <c r="F257" s="398">
        <f>'2 жастағы балалар Ш'!AH118</f>
        <v>0</v>
      </c>
      <c r="G257" s="799"/>
    </row>
    <row r="258" spans="2:7" x14ac:dyDescent="0.25">
      <c r="B258" s="607"/>
      <c r="C258" s="799"/>
      <c r="D258" s="799"/>
      <c r="E258" s="799"/>
      <c r="F258" s="398">
        <f>'2 жастағы балалар Ш'!AI118</f>
        <v>1</v>
      </c>
      <c r="G258" s="799"/>
    </row>
    <row r="259" spans="2:7" x14ac:dyDescent="0.25">
      <c r="B259" s="607"/>
      <c r="C259" s="799"/>
      <c r="D259" s="799"/>
      <c r="E259" s="799"/>
      <c r="F259" s="398">
        <f>'2 жастағы балалар Ш'!AJ118</f>
        <v>0</v>
      </c>
      <c r="G259" s="799"/>
    </row>
    <row r="260" spans="2:7" x14ac:dyDescent="0.25">
      <c r="B260" s="607">
        <v>17</v>
      </c>
      <c r="C260" s="799"/>
      <c r="D260" s="799"/>
      <c r="E260" s="799"/>
      <c r="F260" s="398">
        <f>'2 жастағы балалар Ш'!AK118</f>
        <v>0</v>
      </c>
      <c r="G260" s="799"/>
    </row>
    <row r="261" spans="2:7" x14ac:dyDescent="0.25">
      <c r="B261" s="607"/>
      <c r="C261" s="799"/>
      <c r="D261" s="799"/>
      <c r="E261" s="799"/>
      <c r="F261" s="398">
        <f>'2 жастағы балалар Ш'!AL118</f>
        <v>1</v>
      </c>
      <c r="G261" s="799"/>
    </row>
    <row r="262" spans="2:7" x14ac:dyDescent="0.25">
      <c r="B262" s="607"/>
      <c r="C262" s="799"/>
      <c r="D262" s="799"/>
      <c r="E262" s="799"/>
      <c r="F262" s="398">
        <f>'2 жастағы балалар Ш'!AM118</f>
        <v>0</v>
      </c>
      <c r="G262" s="799"/>
    </row>
    <row r="263" spans="2:7" x14ac:dyDescent="0.25">
      <c r="B263" s="607">
        <v>18</v>
      </c>
      <c r="C263" s="799"/>
      <c r="D263" s="799"/>
      <c r="E263" s="799"/>
      <c r="F263" s="398">
        <f>'2 жастағы балалар Ш'!AN118</f>
        <v>0</v>
      </c>
      <c r="G263" s="799"/>
    </row>
    <row r="264" spans="2:7" x14ac:dyDescent="0.25">
      <c r="B264" s="607"/>
      <c r="C264" s="799"/>
      <c r="D264" s="799"/>
      <c r="E264" s="799"/>
      <c r="F264" s="398">
        <f>'2 жастағы балалар Ш'!AO118</f>
        <v>1</v>
      </c>
      <c r="G264" s="799"/>
    </row>
    <row r="265" spans="2:7" x14ac:dyDescent="0.25">
      <c r="B265" s="607"/>
      <c r="C265" s="799"/>
      <c r="D265" s="799"/>
      <c r="E265" s="799"/>
      <c r="F265" s="398">
        <f>'2 жастағы балалар Ш'!AP118</f>
        <v>0</v>
      </c>
      <c r="G265" s="799"/>
    </row>
    <row r="266" spans="2:7" x14ac:dyDescent="0.25">
      <c r="B266" s="607">
        <v>19</v>
      </c>
      <c r="C266" s="799"/>
      <c r="D266" s="799"/>
      <c r="E266" s="799"/>
      <c r="F266" s="398">
        <f>'2 жастағы балалар Ш'!AQ118</f>
        <v>0</v>
      </c>
      <c r="G266" s="799"/>
    </row>
    <row r="267" spans="2:7" x14ac:dyDescent="0.25">
      <c r="B267" s="607"/>
      <c r="C267" s="799"/>
      <c r="D267" s="799"/>
      <c r="E267" s="799"/>
      <c r="F267" s="398">
        <f>'2 жастағы балалар Ш'!AR118</f>
        <v>1</v>
      </c>
      <c r="G267" s="799"/>
    </row>
    <row r="268" spans="2:7" x14ac:dyDescent="0.25">
      <c r="B268" s="607"/>
      <c r="C268" s="799"/>
      <c r="D268" s="799"/>
      <c r="E268" s="799"/>
      <c r="F268" s="398">
        <f>'2 жастағы балалар Ш'!AS118</f>
        <v>0</v>
      </c>
      <c r="G268" s="799"/>
    </row>
    <row r="269" spans="2:7" x14ac:dyDescent="0.25">
      <c r="B269" s="607">
        <v>20</v>
      </c>
      <c r="C269" s="799"/>
      <c r="D269" s="799"/>
      <c r="E269" s="799"/>
      <c r="F269" s="398">
        <f>'2 жастағы балалар Ш'!AT118</f>
        <v>0</v>
      </c>
      <c r="G269" s="799"/>
    </row>
    <row r="270" spans="2:7" x14ac:dyDescent="0.25">
      <c r="B270" s="607"/>
      <c r="C270" s="799"/>
      <c r="D270" s="799"/>
      <c r="E270" s="799"/>
      <c r="F270" s="398">
        <f>'2 жастағы балалар Ш'!AU118</f>
        <v>1</v>
      </c>
      <c r="G270" s="799"/>
    </row>
    <row r="271" spans="2:7" x14ac:dyDescent="0.25">
      <c r="B271" s="607"/>
      <c r="C271" s="799"/>
      <c r="D271" s="799"/>
      <c r="E271" s="799"/>
      <c r="F271" s="398">
        <f>'2 жастағы балалар Ш'!AV118</f>
        <v>0</v>
      </c>
      <c r="G271" s="799"/>
    </row>
    <row r="272" spans="2:7" x14ac:dyDescent="0.25">
      <c r="B272" s="607">
        <v>21</v>
      </c>
      <c r="C272" s="799"/>
      <c r="D272" s="799"/>
      <c r="E272" s="799"/>
      <c r="F272" s="398">
        <f>'2 жастағы балалар Ш'!AW118</f>
        <v>1</v>
      </c>
      <c r="G272" s="799"/>
    </row>
    <row r="273" spans="2:7" x14ac:dyDescent="0.25">
      <c r="B273" s="607"/>
      <c r="C273" s="799"/>
      <c r="D273" s="799"/>
      <c r="E273" s="799"/>
      <c r="F273" s="398">
        <f>'2 жастағы балалар Ш'!AX118</f>
        <v>0</v>
      </c>
      <c r="G273" s="799"/>
    </row>
    <row r="274" spans="2:7" x14ac:dyDescent="0.25">
      <c r="B274" s="607"/>
      <c r="C274" s="799"/>
      <c r="D274" s="799"/>
      <c r="E274" s="799"/>
      <c r="F274" s="398">
        <f>'2 жастағы балалар Ш'!AY118</f>
        <v>0</v>
      </c>
      <c r="G274" s="799"/>
    </row>
    <row r="275" spans="2:7" x14ac:dyDescent="0.25">
      <c r="B275" s="607">
        <v>22</v>
      </c>
      <c r="C275" s="799"/>
      <c r="D275" s="799"/>
      <c r="E275" s="799"/>
      <c r="F275" s="398">
        <f>'2 жастағы балалар Ш'!AZ118</f>
        <v>0</v>
      </c>
      <c r="G275" s="799"/>
    </row>
    <row r="276" spans="2:7" x14ac:dyDescent="0.25">
      <c r="B276" s="607"/>
      <c r="C276" s="799"/>
      <c r="D276" s="799"/>
      <c r="E276" s="799"/>
      <c r="F276" s="398">
        <f>'2 жастағы балалар Ш'!BA118</f>
        <v>1</v>
      </c>
      <c r="G276" s="799"/>
    </row>
    <row r="277" spans="2:7" x14ac:dyDescent="0.25">
      <c r="B277" s="607"/>
      <c r="C277" s="799"/>
      <c r="D277" s="799"/>
      <c r="E277" s="799"/>
      <c r="F277" s="398">
        <f>'2 жастағы балалар Ш'!BB118</f>
        <v>0</v>
      </c>
      <c r="G277" s="799"/>
    </row>
    <row r="278" spans="2:7" x14ac:dyDescent="0.25">
      <c r="B278" s="607">
        <v>23</v>
      </c>
      <c r="C278" s="799"/>
      <c r="D278" s="799"/>
      <c r="E278" s="799"/>
      <c r="F278" s="398">
        <f>'2 жастағы балалар Ш'!BC118</f>
        <v>0</v>
      </c>
      <c r="G278" s="799"/>
    </row>
    <row r="279" spans="2:7" x14ac:dyDescent="0.25">
      <c r="B279" s="607"/>
      <c r="C279" s="799"/>
      <c r="D279" s="799"/>
      <c r="E279" s="799"/>
      <c r="F279" s="398">
        <f>'2 жастағы балалар Ш'!BD118</f>
        <v>1</v>
      </c>
      <c r="G279" s="799"/>
    </row>
    <row r="280" spans="2:7" x14ac:dyDescent="0.25">
      <c r="B280" s="607"/>
      <c r="C280" s="799"/>
      <c r="D280" s="799"/>
      <c r="E280" s="799"/>
      <c r="F280" s="398">
        <f>'2 жастағы балалар Ш'!BE118</f>
        <v>0</v>
      </c>
      <c r="G280" s="799"/>
    </row>
    <row r="281" spans="2:7" x14ac:dyDescent="0.25">
      <c r="B281" s="607">
        <v>24</v>
      </c>
      <c r="C281" s="799"/>
      <c r="D281" s="799"/>
      <c r="E281" s="799"/>
      <c r="F281" s="398">
        <f>'2 жастағы балалар Ш'!BF118</f>
        <v>0</v>
      </c>
      <c r="G281" s="799"/>
    </row>
    <row r="282" spans="2:7" x14ac:dyDescent="0.25">
      <c r="B282" s="607"/>
      <c r="C282" s="799"/>
      <c r="D282" s="799"/>
      <c r="E282" s="799"/>
      <c r="F282" s="398">
        <f>'2 жастағы балалар Ш'!BG118</f>
        <v>1</v>
      </c>
      <c r="G282" s="799"/>
    </row>
    <row r="283" spans="2:7" x14ac:dyDescent="0.25">
      <c r="B283" s="607"/>
      <c r="C283" s="799"/>
      <c r="D283" s="799"/>
      <c r="E283" s="799"/>
      <c r="F283" s="398">
        <f>'2 жастағы балалар Ш'!BH118</f>
        <v>0</v>
      </c>
      <c r="G283" s="799"/>
    </row>
    <row r="284" spans="2:7" x14ac:dyDescent="0.25">
      <c r="B284" s="607">
        <v>25</v>
      </c>
      <c r="C284" s="799"/>
      <c r="D284" s="799"/>
      <c r="E284" s="799"/>
      <c r="F284" s="398">
        <f>'2 жастағы балалар Ш'!BI118</f>
        <v>0</v>
      </c>
      <c r="G284" s="799"/>
    </row>
    <row r="285" spans="2:7" x14ac:dyDescent="0.25">
      <c r="B285" s="607"/>
      <c r="C285" s="799"/>
      <c r="D285" s="799"/>
      <c r="E285" s="799"/>
      <c r="F285" s="398">
        <f>'2 жастағы балалар Ш'!BJ118</f>
        <v>1</v>
      </c>
      <c r="G285" s="799"/>
    </row>
    <row r="286" spans="2:7" x14ac:dyDescent="0.25">
      <c r="B286" s="607"/>
      <c r="C286" s="800"/>
      <c r="D286" s="800"/>
      <c r="E286" s="800"/>
      <c r="F286" s="398">
        <f>'2 жастағы балалар Ш'!BK118</f>
        <v>0</v>
      </c>
      <c r="G286" s="800"/>
    </row>
    <row r="287" spans="2:7" x14ac:dyDescent="0.25">
      <c r="B287" s="389">
        <f>СВОД3!V13</f>
        <v>2</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sheetData>
  <sheetProtection password="CC4B" sheet="1" selectLockedCells="1"/>
  <mergeCells count="104">
    <mergeCell ref="B245:B247"/>
    <mergeCell ref="D257:D286"/>
    <mergeCell ref="B278:B280"/>
    <mergeCell ref="B281:B283"/>
    <mergeCell ref="B284:B286"/>
    <mergeCell ref="M567:AP567"/>
    <mergeCell ref="B257:B259"/>
    <mergeCell ref="B260:B262"/>
    <mergeCell ref="B263:B265"/>
    <mergeCell ref="B266:B268"/>
    <mergeCell ref="B269:B271"/>
    <mergeCell ref="B272:B274"/>
    <mergeCell ref="B242:B244"/>
    <mergeCell ref="B227:B229"/>
    <mergeCell ref="B230:B232"/>
    <mergeCell ref="B233:B235"/>
    <mergeCell ref="B221:B223"/>
    <mergeCell ref="B224:B226"/>
    <mergeCell ref="B202:B204"/>
    <mergeCell ref="B205:B207"/>
    <mergeCell ref="B210:G210"/>
    <mergeCell ref="C227:C286"/>
    <mergeCell ref="E227:E286"/>
    <mergeCell ref="G227:G286"/>
    <mergeCell ref="B248:B250"/>
    <mergeCell ref="B251:B253"/>
    <mergeCell ref="B275:B277"/>
    <mergeCell ref="B254:B256"/>
    <mergeCell ref="E148:E207"/>
    <mergeCell ref="G148:G207"/>
    <mergeCell ref="B151:B153"/>
    <mergeCell ref="B154:B156"/>
    <mergeCell ref="B157:B159"/>
    <mergeCell ref="B160:B162"/>
    <mergeCell ref="B163:B165"/>
    <mergeCell ref="B166:B168"/>
    <mergeCell ref="D93:D128"/>
    <mergeCell ref="B96:B98"/>
    <mergeCell ref="B99:B101"/>
    <mergeCell ref="B136:B138"/>
    <mergeCell ref="B139:B141"/>
    <mergeCell ref="B142:B144"/>
    <mergeCell ref="B145:B147"/>
    <mergeCell ref="B148:B150"/>
    <mergeCell ref="C148:C207"/>
    <mergeCell ref="B172:B174"/>
    <mergeCell ref="B175:B177"/>
    <mergeCell ref="B178:B180"/>
    <mergeCell ref="B181:B183"/>
    <mergeCell ref="B184:B186"/>
    <mergeCell ref="B187:B189"/>
    <mergeCell ref="B190:B192"/>
    <mergeCell ref="B193:B195"/>
    <mergeCell ref="B196:B198"/>
    <mergeCell ref="B199:B201"/>
    <mergeCell ref="B169:B171"/>
    <mergeCell ref="L10:L64"/>
    <mergeCell ref="C14:E14"/>
    <mergeCell ref="B15:B29"/>
    <mergeCell ref="C23:E29"/>
    <mergeCell ref="B30:B34"/>
    <mergeCell ref="B117:B119"/>
    <mergeCell ref="B72:B74"/>
    <mergeCell ref="B75:B77"/>
    <mergeCell ref="B78:B80"/>
    <mergeCell ref="B35:B59"/>
    <mergeCell ref="B60:B64"/>
    <mergeCell ref="B90:B92"/>
    <mergeCell ref="C64:E64"/>
    <mergeCell ref="B69:B71"/>
    <mergeCell ref="C45:E59"/>
    <mergeCell ref="C81:C128"/>
    <mergeCell ref="B105:B107"/>
    <mergeCell ref="B108:B110"/>
    <mergeCell ref="B111:B113"/>
    <mergeCell ref="B114:B116"/>
    <mergeCell ref="B81:B83"/>
    <mergeCell ref="B102:B104"/>
    <mergeCell ref="B120:B122"/>
    <mergeCell ref="B123:B125"/>
    <mergeCell ref="I9:K9"/>
    <mergeCell ref="F9:H9"/>
    <mergeCell ref="D178:D207"/>
    <mergeCell ref="B236:B238"/>
    <mergeCell ref="B239:B241"/>
    <mergeCell ref="B4:C4"/>
    <mergeCell ref="B5:C5"/>
    <mergeCell ref="B6:C6"/>
    <mergeCell ref="B7:C7"/>
    <mergeCell ref="C9:E9"/>
    <mergeCell ref="B218:B220"/>
    <mergeCell ref="B10:B14"/>
    <mergeCell ref="B67:G67"/>
    <mergeCell ref="C34:E34"/>
    <mergeCell ref="B215:B217"/>
    <mergeCell ref="B212:B214"/>
    <mergeCell ref="B126:B128"/>
    <mergeCell ref="B131:G131"/>
    <mergeCell ref="B133:B135"/>
    <mergeCell ref="E81:E128"/>
    <mergeCell ref="G81:G128"/>
    <mergeCell ref="B84:B86"/>
    <mergeCell ref="B87:B89"/>
    <mergeCell ref="B93:B9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751"/>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38.25" customHeight="1" x14ac:dyDescent="0.3">
      <c r="B4" s="801" t="s">
        <v>928</v>
      </c>
      <c r="C4" s="801"/>
      <c r="D4" s="26" t="str">
        <f>'2 жастағы балалар Ф'!C14</f>
        <v>Мукажанов Алибек</v>
      </c>
      <c r="E4" s="29"/>
      <c r="F4" s="29"/>
      <c r="G4" s="24"/>
      <c r="H4" s="24"/>
    </row>
    <row r="5" spans="2:12" ht="18.75" x14ac:dyDescent="0.3">
      <c r="B5" s="802" t="s">
        <v>905</v>
      </c>
      <c r="C5" s="802"/>
      <c r="D5" s="27">
        <f>'2 жастағы балалар Ф'!A14</f>
        <v>44816</v>
      </c>
      <c r="E5" s="27"/>
      <c r="F5" s="27"/>
      <c r="G5" s="24"/>
      <c r="H5" s="24"/>
    </row>
    <row r="6" spans="2:12" ht="77.2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e">
        <f>IF(C70="","",VLOOKUP(C70,$O$509:$P$511,2,TRUE))</f>
        <v>#N/A</v>
      </c>
      <c r="E10" s="453" t="str">
        <f>IF(C71="","",VLOOKUP(C71,$Q$509:$R$511,2,TRUE))</f>
        <v>Заттардың арасымен жүруге үйрету</v>
      </c>
      <c r="F10" s="453" t="e">
        <f>IF(C133="","",VLOOKUP(C133,$M$556:$N$558,2,TRUE))</f>
        <v>#N/A</v>
      </c>
      <c r="G10" s="453" t="e">
        <f>IF(C134="","",VLOOKUP(C134,$O$556:$P$558,2,TRUE))</f>
        <v>#N/A</v>
      </c>
      <c r="H10" s="453" t="str">
        <f>IF(C135="","",VLOOKUP(C135,$Q$556:$R$558,2,TRUE))</f>
        <v>әртүрлі бағытта және берілген бағытта шеңбер бойымен қолдарын әртүрлі қалыпта ұстап ,қарқынның өзгеруімен шағын топпен және бүкіл топпен  жүруге,сигнал бойынша тоқтаумен жүруге, жүру кезінде тепе-теңдікті сақтаңуға үйрету.</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453" t="e">
        <f>IF(C72="","",VLOOKUP(C72,$S$509:$T$511,2,TRUE))</f>
        <v>#N/A</v>
      </c>
      <c r="D11" s="453" t="e">
        <f>IF(C73="","",VLOOKUP(C73,$U$509:$V$511,2,TRUE))</f>
        <v>#N/A</v>
      </c>
      <c r="E11" s="453" t="str">
        <f>IF(C74="","",VLOOKUP(C74,$W$509:$X$511,2,TRUE))</f>
        <v>Жұмсақ  модульге немесе гимнастикалық скамейкаға көтерілуге және одантүсуге үйрету</v>
      </c>
      <c r="F11" s="453" t="e">
        <f>IF(C136="","",VLOOKUP(C136,$S$556:$T$558,2,TRUE))</f>
        <v>#N/A</v>
      </c>
      <c r="G11" s="453" t="str">
        <f>IF(C137="","",VLOOKUP(C137,$U$556:$V$558,2,TRUE))</f>
        <v>Шектеулі жазықтықта, әртүрлі заттардың астында қозғалу дағдылардын қалыптастыру</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453" t="e">
        <f>IF(C75="","",VLOOKUP(C75,$Y$509:$Z$511,2,TRUE))</f>
        <v>#N/A</v>
      </c>
      <c r="D12" s="453" t="e">
        <f>IF(C76="","",VLOOKUP(C76,$AA$509:$AB$511,2,TRUE))</f>
        <v>#N/A</v>
      </c>
      <c r="E12" s="453" t="str">
        <f>IF(C77="","",VLOOKUP(C77,$AC$509:$AD$511,2,TRUE))</f>
        <v xml:space="preserve">Ересектердің
Көрсетуімен жалпы дамытушы жаттығуларды орындаға үйрету
</v>
      </c>
      <c r="F12" s="453" t="e">
        <f>IF(C139="","",VLOOKUP(C139,$Y$556:$Z$558,2,TRUE))</f>
        <v>#N/A</v>
      </c>
      <c r="G12" s="453" t="e">
        <f>IF(C140="","",VLOOKUP(C140,$AA$556:$AB$558,2,TRUE))</f>
        <v>#N/A</v>
      </c>
      <c r="H12" s="453" t="str">
        <f>IF(C141="","",VLOOKUP(C141,$AC$556:$AD$558,2,TRUE))</f>
        <v>Бетті, қолды өз бетімен жууға үйрету</v>
      </c>
      <c r="I12" s="450" t="e">
        <f>IF(C218="","",VLOOKUP(C218,$Y$556:$Z$558,2,TRUE))</f>
        <v>#N/A</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str">
        <f>IF(C80="","",VLOOKUP(C80,$AI$509:$AJ$511,2,TRUE))</f>
        <v>ересектердің көмегімен өзіне-өзі қызмет көрсетудің қарапайым дағдыларын үйрету</v>
      </c>
      <c r="F13" s="453" t="e">
        <f>IF(C142="","",VLOOKUP(C142,$AE$556:$AF$558,2,TRUE))</f>
        <v>#N/A</v>
      </c>
      <c r="G13" s="453" t="e">
        <f>IF(C143="","",VLOOKUP(C143,$AG$556:$AH$558,2,TRUE))</f>
        <v>#N/A</v>
      </c>
      <c r="H13" s="453" t="str">
        <f>IF(C144="","",VLOOKUP(C144,$AI$556:$AJ$558,2,TRUE))</f>
        <v>белгілі бір ретпен киінуге және шешінуге  үйрету</v>
      </c>
      <c r="I13" s="450" t="e">
        <f>IF(C221="","",VLOOKUP(C221,$AE$556:$AF$558,2,TRUE))</f>
        <v>#N/A</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str">
        <f>IF(D71="","",VLOOKUP(D71,$Q$513:$R$515,2,TRUE))</f>
        <v>Заттардың атын,түсін,мөлшерін,көлемін,орнын білу және атауға үйрету</v>
      </c>
      <c r="F15" s="453" t="e">
        <f>IF(D133="","",VLOOKUP(D133,$M$560:$N$562,2,TRUE))</f>
        <v>#N/A</v>
      </c>
      <c r="G15" s="453" t="e">
        <f>IF(D134="","",VLOOKUP(D134,$O$560:$P$562,2,TRUE))</f>
        <v>#N/A</v>
      </c>
      <c r="H15" s="453" t="str">
        <f>IF(D135="","",VLOOKUP(D135,$Q$560:$R$562,2,TRUE))</f>
        <v>ересектердің сөзін тыңдауға және түсінуге үйрету</v>
      </c>
      <c r="I15" s="450" t="e">
        <f>IF(D212="","",VLOOKUP(D212,$M$560:$N$562,2,TRUE))</f>
        <v>#N/A</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str">
        <f>IF(D74="","",VLOOKUP(D74,$W$513:$X$515,2,TRUE))</f>
        <v>Сөзбен немесе қысқасөз тіркестерімен өз өтінішін білдіруге үйрету</v>
      </c>
      <c r="F16" s="453" t="e">
        <f>IF(D136="","",VLOOKUP(D136,$S$560:$T$562,2,TRUE))</f>
        <v>#N/A</v>
      </c>
      <c r="G16" s="453" t="e">
        <f>IF(D137="","",VLOOKUP(D137,$U$560:$V$562,2,TRUE))</f>
        <v>#N/A</v>
      </c>
      <c r="H16" s="453" t="str">
        <f>IF(D138="","",VLOOKUP(D138,$W$560:$X$562,2,TRUE))</f>
        <v>жеке дауысты және дауыссыз дыбыстарды, еліктеу сөздерін айтуға үйрету</v>
      </c>
      <c r="I16" s="450" t="e">
        <f>IF(D215="","",VLOOKUP(D215,$S$560:$T$562,2,TRUE))</f>
        <v>#N/A</v>
      </c>
      <c r="J16" s="450" t="e">
        <f>IF(D216="","",VLOOKUP(D216,$U$560:$V$562,2,TRUE))</f>
        <v>#N/A</v>
      </c>
      <c r="K16" s="450" t="e">
        <f>IF(D217="","",VLOOKUP(D217,$W$560:$X$562,2,TRUE))</f>
        <v>#N/A</v>
      </c>
      <c r="L16" s="820"/>
    </row>
    <row r="17" spans="2:12" ht="90" customHeight="1" x14ac:dyDescent="0.25">
      <c r="B17" s="796"/>
      <c r="C17" s="453" t="e">
        <f>IF(D75="","",VLOOKUP(D75,$Y$513:$Z$515,2,TRUE))</f>
        <v>#N/A</v>
      </c>
      <c r="D17" s="453" t="e">
        <f>IF(D76="","",VLOOKUP(D76,$AA$513:$AB$515,2,TRUE))</f>
        <v>#N/A</v>
      </c>
      <c r="E17" s="453" t="str">
        <f>IF(D77="","",VLOOKUP(D77,$AC$513:$AD$515,2,TRUE))</f>
        <v>Ойыншықтармен күрделі емес бейнелі ойындарды ойнауға үйрету</v>
      </c>
      <c r="F17" s="453" t="e">
        <f>IF(D139="","",VLOOKUP(D139,$Y$560:$Z$562,2,TRUE))</f>
        <v>#N/A</v>
      </c>
      <c r="G17" s="453" t="e">
        <f>IF(D140="","",VLOOKUP(D140,$AA$560:$AB$562,2,TRUE))</f>
        <v>#N/A</v>
      </c>
      <c r="H17" s="453" t="str">
        <f>IF(D141="","",VLOOKUP(D141,$AC$560:$AD$560,2,TRUE))</f>
        <v xml:space="preserve">қарапайым сөз тіркестерін (2-4 сөз) қайталап айтуға үйрету
</v>
      </c>
      <c r="I17" s="450" t="e">
        <f>IF(D218="","",VLOOKUP(D218,$Y$560:$Z$562,2,TRUE))</f>
        <v>#N/A</v>
      </c>
      <c r="J17" s="450" t="e">
        <f>IF(D219="","",VLOOKUP(D219,$AA$560:$AB$562,2,TRUE))</f>
        <v>#N/A</v>
      </c>
      <c r="K17" s="450" t="e">
        <f>IF(D220="","",VLOOKUP(D220,$AC$560:$AD$560,2,TRUE))</f>
        <v>#N/A</v>
      </c>
      <c r="L17" s="820"/>
    </row>
    <row r="18" spans="2:12" ht="90" customHeight="1" x14ac:dyDescent="0.25">
      <c r="B18" s="796"/>
      <c r="C18" s="453" t="e">
        <f>IF(D78="","",VLOOKUP(D78,$AE$513:$AF$515,2,TRUE))</f>
        <v>#N/A</v>
      </c>
      <c r="D18" s="453" t="e">
        <f>IF(D79="","",VLOOKUP(D79,$AG$513:$AH$515,2,TRUE))</f>
        <v>#N/A</v>
      </c>
      <c r="E18" s="453" t="str">
        <f>IF(D80="","",VLOOKUP(D80,$AI$513:$AJ$515,2,TRUE))</f>
        <v>екі,үш сөзден тұратын сөйлемді айтуға үйрету</v>
      </c>
      <c r="F18" s="453" t="e">
        <f>IF(D142="","",VLOOKUP(D142,$AE$560:$AF$562,2,TRUE))</f>
        <v>#N/A</v>
      </c>
      <c r="G18" s="453" t="e">
        <f>IF(D143="","",VLOOKUP(D143,$AG$560:$AH$562,2,TRUE))</f>
        <v>#N/A</v>
      </c>
      <c r="H18" s="453" t="str">
        <f>IF(D144="","",VLOOKUP(D144,$AI$560:$AJ$562,2,TRUE))</f>
        <v>шағын әңгімелерді көрнекі сүйемелдеусіз тыңдап, қарапайым сұрақтарға жауап беруге үйрету</v>
      </c>
      <c r="I18" s="450" t="e">
        <f>IF(D221="","",VLOOKUP(D221,$AE$560:$AF$562,2,TRUE))</f>
        <v>#N/A</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str">
        <f>IF(D86="","",VLOOKUP(D86,$Q$517:$R$519,2,TRUE))</f>
        <v>Көрнекіліксіз таныс шығармаларды тыңдауға үйрету</v>
      </c>
      <c r="F20" s="450" t="e">
        <f>IF(D148="","",VLOOKUP(D148,$M$564:$N$566,2,TRUE))</f>
        <v>#N/A</v>
      </c>
      <c r="G20" s="450" t="e">
        <f>IF(D149="","",VLOOKUP(D149,$O$564:$P$566,2,TRUE))</f>
        <v>#N/A</v>
      </c>
      <c r="H20" s="450" t="str">
        <f>IF(D150="","",VLOOKUP(D150,$Q$564:$R$566,2,TRUE))</f>
        <v>оқылған шығармадағы жекелеген сөздерді қосылып қайталап айтуға үйрету</v>
      </c>
      <c r="I20" s="450" t="e">
        <f>IF(D227="","",VLOOKUP(D227,$M$564:$N$566,2,TRUE))</f>
        <v>#N/A</v>
      </c>
      <c r="J20" s="450" t="e">
        <f>IF(D228="","",VLOOKUP(D228,$O$564:$P$566,2,TRUE))</f>
        <v>#N/A</v>
      </c>
      <c r="K20" s="450" t="e">
        <f>IF(D229="","",VLOOKUP(D229,$Q$564:$R$566,2,TRUE))</f>
        <v>#N/A</v>
      </c>
      <c r="L20" s="820"/>
    </row>
    <row r="21" spans="2:12" ht="90" customHeight="1" x14ac:dyDescent="0.25">
      <c r="B21" s="796"/>
      <c r="C21" s="453" t="e">
        <f>IF(D87="","",VLOOKUP(D87,$S$517:$T$519,2,TRUE))</f>
        <v>#N/A</v>
      </c>
      <c r="D21" s="453" t="e">
        <f>IF(D88="","",VLOOKUP(D88,$U$517:$V$519,2,TRUE))</f>
        <v>#N/A</v>
      </c>
      <c r="E21" s="453" t="str">
        <f>IF(D89="","",VLOOKUP(D89,$W$517:$X$519,2,TRUE))</f>
        <v>Кітаптардағы суреттерді өз бетінше қарауға, ондағы таныс кейіпкерлерді көрсетуге үйрету</v>
      </c>
      <c r="F21" s="450" t="e">
        <f>IF(D151="","",VLOOKUP(D151,$S$564:$T$566,2,TRUE))</f>
        <v>#N/A</v>
      </c>
      <c r="G21" s="450" t="e">
        <f>IF(D152="","",VLOOKUP(D152,$U$564:$V$566,2,TRUE))</f>
        <v>#N/A</v>
      </c>
      <c r="H21" s="450" t="str">
        <f>IF(D153="","",VLOOKUP(D153,$W$564:$X$566,2,TRUE))</f>
        <v>таныс шығармаларды көрнекіліксіз тыңдайдауға үйрету</v>
      </c>
      <c r="I21" s="450" t="e">
        <f>IF(D230="","",VLOOKUP(D230,$S$564:$T$566,2,TRUE))</f>
        <v>#N/A</v>
      </c>
      <c r="J21" s="450" t="e">
        <f>IF(D231="","",VLOOKUP(D231,$U$564:$V$566,2,TRUE))</f>
        <v>#N/A</v>
      </c>
      <c r="K21" s="450" t="e">
        <f>IF(D232="","",VLOOKUP(D232,$W$564:$X$566,2,TRUE))</f>
        <v>#N/A</v>
      </c>
      <c r="L21" s="820"/>
    </row>
    <row r="22" spans="2:12" ht="90" customHeight="1" x14ac:dyDescent="0.25">
      <c r="B22" s="796"/>
      <c r="C22" s="453" t="e">
        <f>IF(D90="","",VLOOKUP(D90,$Y$517:$Z$519,2,TRUE))</f>
        <v>#N/A</v>
      </c>
      <c r="D22" s="453" t="e">
        <f>IF(D91="","",VLOOKUP(D91,$AA$517:$AB$519,2,TRUE))</f>
        <v>#N/A</v>
      </c>
      <c r="E22" s="453" t="str">
        <f>IF(D92="","",VLOOKUP(D92,$AC$517:$AD$519,2,TRUE))</f>
        <v xml:space="preserve">Оқылған таныс шығармалардағы,
өлеңдердегі сөздермен сөз тіркестерін
қайталап айтуға үйрету
</v>
      </c>
      <c r="F22" s="450" t="e">
        <f>IF(D154="","",VLOOKUP(D154,$Y$564:$Z$566,2,TRUE))</f>
        <v>#N/A</v>
      </c>
      <c r="G22" s="450" t="e">
        <f>IF(D155="","",VLOOKUP(D155,$AA$564:$AB$566,2,TRUE))</f>
        <v>#N/A</v>
      </c>
      <c r="H22" s="450" t="str">
        <f>IF(D156="","",VLOOKUP(D156,$AC$564:$AD$566,2,TRUE))</f>
        <v xml:space="preserve">кітаптардағы иллюстрацияларды қарайды, суреттердің мазмұны бойынша қойылған сұрақтарға жауап беруге үйрету
</v>
      </c>
      <c r="I22" s="450" t="e">
        <f>IF(D233="","",VLOOKUP(D233,$Y$564:$Z$566,2,TRUE))</f>
        <v>#N/A</v>
      </c>
      <c r="J22" s="450" t="e">
        <f>IF(D234="","",VLOOKUP(D234,$AA$564:$AB$566,2,TRUE))</f>
        <v>#N/A</v>
      </c>
      <c r="K22" s="450" t="e">
        <f>IF(D235="","",VLOOKUP(D235,$AC$564:$AD$566,2,TRUE))</f>
        <v>#N/A</v>
      </c>
      <c r="L22" s="820"/>
    </row>
    <row r="23" spans="2:12" ht="90" customHeight="1" x14ac:dyDescent="0.25">
      <c r="B23" s="796"/>
      <c r="C23" s="786"/>
      <c r="D23" s="787"/>
      <c r="E23" s="788"/>
      <c r="F23" s="450" t="e">
        <f>IF(D157="","",VLOOKUP(D157,$AE$564:$AF$566,2,TRUE))</f>
        <v>#N/A</v>
      </c>
      <c r="G23" s="450" t="e">
        <f>IF(D158="","",VLOOKUP(D158,$AG$564:$AH$566,2,TRUE))</f>
        <v>#N/A</v>
      </c>
      <c r="H23" s="450" t="str">
        <f>IF(D159="","",VLOOKUP(D159,$AI$564:$AJ$566,2,TRUE))</f>
        <v>педагогтің көмегімен шағын тақпақтарды қайталап айтуға  үйрету</v>
      </c>
      <c r="I23" s="450" t="e">
        <f>IF(D236="","",VLOOKUP(D236,$AE$564:$AF$566,2,TRUE))</f>
        <v>#N/A</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str">
        <f>IF(E74="","",VLOOKUP(E74,$W$521:$X$523,2,TRUE))</f>
        <v>Күрделі заттармен әрекеттерді орындауға үйрету</v>
      </c>
      <c r="F31" s="453" t="e">
        <f>IF(E136="","",VLOOKUP(E136,$S$572:$T$574,2,TRUE))</f>
        <v>#N/A</v>
      </c>
      <c r="G31" s="453" t="e">
        <f>IF(E137="","",VLOOKUP(E137,$U$572:$V$574,2,TRUE))</f>
        <v>#N/A</v>
      </c>
      <c r="H31" s="453" t="str">
        <f>IF(E138="","",VLOOKUP(E138,$W$572:$X$574,2,TRUE))</f>
        <v>үлгі мен ауызша нұсқауға сүйеніп, тапсырмаларды орындауға үйрету</v>
      </c>
      <c r="I31" s="453" t="e">
        <f>IF(E215="","",VLOOKUP(E215,$S$572:$T$574,2,TRUE))</f>
        <v>#N/A</v>
      </c>
      <c r="J31" s="453" t="e">
        <f>IF(E216="","",VLOOKUP(E216,$U$572:$V$574,2,TRUE))</f>
        <v>#N/A</v>
      </c>
      <c r="K31" s="453" t="e">
        <f>IF(E217="","",VLOOKUP(E217,$W$572:$X$574,2,TRUE))</f>
        <v>#N/A</v>
      </c>
      <c r="L31" s="820"/>
    </row>
    <row r="32" spans="2:12" ht="90" customHeight="1" x14ac:dyDescent="0.25">
      <c r="B32" s="804"/>
      <c r="C32" s="453" t="e">
        <f>IF(E75="","",VLOOKUP(E75,$Y$521:$Z$523,2,TRUE))</f>
        <v>#N/A</v>
      </c>
      <c r="D32" s="453" t="e">
        <f>IF(E76="","",VLOOKUP(E76,$AA$521:$AB$523,2,TRUE))</f>
        <v>#N/A</v>
      </c>
      <c r="E32" s="453" t="str">
        <f>IF(E77="","",VLOOKUP(E77,$AC$521:$AD$523,2,TRUE))</f>
        <v>Бір текті заттарды ортақ белгісі(өлшемі,пішіні)бойынша топтастыра білуге үйрету</v>
      </c>
      <c r="F32" s="453" t="e">
        <f>IF(E139="","",VLOOKUP(E139,$Y$572:$Z$574,2,TRUE))</f>
        <v>#N/A</v>
      </c>
      <c r="G32" s="453" t="e">
        <f>IF(E140="","",VLOOKUP(E140,$AA$572:$AB$574,2,TRUE))</f>
        <v>#N/A</v>
      </c>
      <c r="H32" s="453" t="str">
        <f>IF(E141="","",VLOOKUP(E141,$AC$572:$AD$574,2,TRUE))</f>
        <v>көлемі, пішіні, түсі бойынша ұқсас біртекті заттарды топтастыруға үйрету</v>
      </c>
      <c r="I32" s="453" t="e">
        <f>IF(E218="","",VLOOKUP(E218,$Y$572:$Z$574,2,TRUE))</f>
        <v>#N/A</v>
      </c>
      <c r="J32" s="453" t="e">
        <f>IF(E219="","",VLOOKUP(E219,$AA$572:$AB$574,2,TRUE))</f>
        <v>#N/A</v>
      </c>
      <c r="K32" s="453" t="e">
        <f>IF(E220="","",VLOOKUP(E220,$AC$572:$AD$574,2,TRUE))</f>
        <v>#N/A</v>
      </c>
      <c r="L32" s="820"/>
    </row>
    <row r="33" spans="2:12" ht="90" customHeight="1" x14ac:dyDescent="0.25">
      <c r="B33" s="804"/>
      <c r="C33" s="453" t="e">
        <f>IF(E78="","",VLOOKUP(E78,$AE$521:$AF$523,2,TRUE))</f>
        <v>#N/A</v>
      </c>
      <c r="D33" s="453" t="e">
        <f>IF(E79="","",VLOOKUP(E79,$AG$521:$AH$523,2,TRUE))</f>
        <v>#N/A</v>
      </c>
      <c r="E33" s="453" t="str">
        <f>IF(E80="","",VLOOKUP(E80,$AI$521:$AJ$523,2,TRUE))</f>
        <v>Негізгі төрт түсті(қызыл,көк,сары,жасы) ажыратуға үйрету</v>
      </c>
      <c r="F33" s="453" t="e">
        <f>IF(E142="","",VLOOKUP(E142,$AE$572:$AF$574,2,TRUE))</f>
        <v>#N/A</v>
      </c>
      <c r="G33" s="453" t="e">
        <f>IF(E143="","",VLOOKUP(E143,$AG$572:$AH$574,2,TRUE))</f>
        <v>#N/A</v>
      </c>
      <c r="H33" s="453" t="str">
        <f>IF(E144="","",VLOOKUP(E144,$AI$572:$AJ$574,2,TRUE))</f>
        <v>түрлі көлемдегі геометриялық фигураларды негізгі қасиеттері бойынша салыстыруға үйрету</v>
      </c>
      <c r="I33" s="453" t="e">
        <f>IF(E221="","",VLOOKUP(E221,$AE$572:$AF$574,2,TRUE))</f>
        <v>#N/A</v>
      </c>
      <c r="J33" s="453" t="e">
        <f>IF(E222="","",VLOOKUP(E222,$AG$572:$AH$574,2,TRUE))</f>
        <v>#N/A</v>
      </c>
      <c r="K33" s="453" t="e">
        <f>IF(E223="","",VLOOKUP(E223,$AI$572:$AJ$574,2,TRUE))</f>
        <v>#N/A</v>
      </c>
      <c r="L33" s="820"/>
    </row>
    <row r="34" spans="2:12" ht="90" customHeight="1" x14ac:dyDescent="0.25">
      <c r="B34" s="804"/>
      <c r="C34" s="822"/>
      <c r="D34" s="823"/>
      <c r="E34" s="823"/>
      <c r="F34" s="453" t="e">
        <f>IF(E145="","",VLOOKUP(E145,$AK$572:$AL$574,2,TRUE))</f>
        <v>#N/A</v>
      </c>
      <c r="G34" s="453" t="e">
        <f>IF(E146="","",VLOOKUP(E146,$AM$572:$AN$574,2,TRUE))</f>
        <v>#N/A</v>
      </c>
      <c r="H34" s="453" t="str">
        <f>IF(E147="","",VLOOKUP(E147,$AO$572:$AP$574,2,TRUE))</f>
        <v>түсі, көлемі, пішіні бойынша заттарды өз бетінше зерттейді және салыстыруға үйрету</v>
      </c>
      <c r="I34" s="453" t="e">
        <f>IF(E224="","",VLOOKUP(E224,$AK$572:$AL$574,2,TRUE))</f>
        <v>#N/A</v>
      </c>
      <c r="J34" s="453" t="e">
        <f>IF(E225="","",VLOOKUP(E225,$AM$572:$AN$574,2,TRUE))</f>
        <v>#N/A</v>
      </c>
      <c r="K34" s="453" t="e">
        <f>IF(E226="","",VLOOKUP(E226,$AO$572:$AP$574,2,TRUE))</f>
        <v>#N/A</v>
      </c>
      <c r="L34" s="820"/>
    </row>
    <row r="35" spans="2:12" ht="90" customHeight="1" x14ac:dyDescent="0.25">
      <c r="B35" s="804" t="s">
        <v>904</v>
      </c>
      <c r="C35" s="453" t="e">
        <f>IF(F69="","",VLOOKUP(F69,$M$525:$N$527,2,TRUE))</f>
        <v>#N/A</v>
      </c>
      <c r="D35" s="453" t="e">
        <f>IF(F70="","",VLOOKUP(F70,$O$525:$P$527,2,TRUE))</f>
        <v>#N/A</v>
      </c>
      <c r="E35" s="453" t="str">
        <f>IF(F71="","",VLOOKUP(F71,$Q$525:$R$527,2,TRUE))</f>
        <v>жалпақ,дөңгелек пішіндерді мүсіндеуге үйрету</v>
      </c>
      <c r="F35" s="451" t="e">
        <f>IF(F133="","",VLOOKUP(F133,$M$576:$N$578,2,TRUE))</f>
        <v>#N/A</v>
      </c>
      <c r="G35" s="450" t="e">
        <f>IF(F134="","",VLOOKUP(F134,$O$576:$P$578,2,TRUE))</f>
        <v>#N/A</v>
      </c>
      <c r="H35" s="450" t="str">
        <f>IF(F135="","",VLOOKUP(F135,$Q$576:$R$578,2,TRUE))</f>
        <v xml:space="preserve">қаламды дұрыс ұстайды, тік және тұйықталған дөңгелек сызықтарды қағаз бетінде жеңіл жүргізуге үйрету
</v>
      </c>
      <c r="I35" s="451" t="e">
        <f>IF(F212="","",VLOOKUP(F212,$M$576:$N$578,2,TRUE))</f>
        <v>#N/A</v>
      </c>
      <c r="J35" s="451" t="e">
        <f>IF(F213="","",VLOOKUP(F213,$O$576:$P$578,2,TRUE))</f>
        <v>#N/A</v>
      </c>
      <c r="K35" s="451" t="e">
        <f>IF(F214="","",VLOOKUP(F214,$Q$576:$R$578,2,TRUE))</f>
        <v>#N/A</v>
      </c>
      <c r="L35" s="820"/>
    </row>
    <row r="36" spans="2:12" ht="90" customHeight="1" x14ac:dyDescent="0.25">
      <c r="B36" s="804"/>
      <c r="C36" s="453" t="e">
        <f>IF(F72="","",VLOOKUP(F72,$S$525:$T$527,2,TRUE))</f>
        <v>#N/A</v>
      </c>
      <c r="D36" s="453" t="e">
        <f>IF(F73="","",VLOOKUP(F73,$U$525:$V$527,2,TRUE))</f>
        <v>#N/A</v>
      </c>
      <c r="E36" s="453" t="str">
        <f>IF(F74="","",VLOOKUP(F74,$W$525:$X$527,2,TRUE))</f>
        <v>Тәрбиешінің көрсетуі бойынша алынған пішіндерді құрастыра білуге үйрету</v>
      </c>
      <c r="F36" s="450" t="e">
        <f>IF(F136="","",VLOOKUP(F136,$S$576:$T$578,2,TRUE))</f>
        <v>#N/A</v>
      </c>
      <c r="G36" s="450" t="e">
        <f>IF(F137="","",VLOOKUP(F137,$U$576:$V$578,2,TRUE))</f>
        <v>#N/A</v>
      </c>
      <c r="H36" s="450" t="str">
        <f>IF(F138="","",VLOOKUP(F138,$W$576:$X$578,2,TRUE))</f>
        <v>өзінің салған суретіне қуанады, онда не бейнеленгенін айтуға үйрету</v>
      </c>
      <c r="I36" s="451" t="e">
        <f>IF(F215="","",VLOOKUP(F215,$S$576:$T$578,2,TRUE))</f>
        <v>#N/A</v>
      </c>
      <c r="J36" s="451" t="e">
        <f>IF(F216="","",VLOOKUP(F216,$U$576:$V$578,2,TRUE))</f>
        <v>#N/A</v>
      </c>
      <c r="K36" s="451" t="e">
        <f>IF(F217="","",VLOOKUP(F217,$W$576:$X$578,2,TRUE))</f>
        <v>#N/A</v>
      </c>
      <c r="L36" s="820"/>
    </row>
    <row r="37" spans="2:12" ht="90" customHeight="1" x14ac:dyDescent="0.25">
      <c r="B37" s="804"/>
      <c r="C37" s="453" t="e">
        <f>IF(F75="","",VLOOKUP(F75,$Y$525:$Z$527,2,TRUE))</f>
        <v>#N/A</v>
      </c>
      <c r="D37" s="453" t="e">
        <f>IF(F76="","",VLOOKUP(F76,$AA$525:$AB$527,2,TRUE))</f>
        <v>#N/A</v>
      </c>
      <c r="E37" s="453" t="str">
        <f>IF(F77="","",VLOOKUP(F77,$AC$525:$AD$527,2,TRUE))</f>
        <v xml:space="preserve">Таныс музыкалық шығарманы көтерің кікөңіл-күймен қабылдайды,оны соңына
дейін тыңдауға үйрету
</v>
      </c>
      <c r="F37" s="450" t="e">
        <f>IF(F139="","",VLOOKUP(F139,$Y$576:$Z$578,2,TRUE))</f>
        <v>#N/A</v>
      </c>
      <c r="G37" s="450" t="e">
        <f>IF(F140="","",VLOOKUP(F140,$AA$576:$AB$578,2,TRUE))</f>
        <v>#N/A</v>
      </c>
      <c r="H37" s="450" t="str">
        <f>IF(F141="","",VLOOKUP(F141,$AC$576:$AD$578,2,TRUE))</f>
        <v>қағаз бетіне бояулармен сызықтар, жақпалар салуға үйрету</v>
      </c>
      <c r="I37" s="451" t="e">
        <f>IF(F218="","",VLOOKUP(F218,$Y$576:$Z$578,2,TRUE))</f>
        <v>#N/A</v>
      </c>
      <c r="J37" s="451" t="e">
        <f>IF(F219="","",VLOOKUP(F219,$AA$576:$AB$578,2,TRUE))</f>
        <v>#N/A</v>
      </c>
      <c r="K37" s="451" t="e">
        <f>IF(F220="","",VLOOKUP(F220,$AC$576:$AD$578,2,TRUE))</f>
        <v>#N/A</v>
      </c>
      <c r="L37" s="820"/>
    </row>
    <row r="38" spans="2:12" ht="90" customHeight="1" x14ac:dyDescent="0.25">
      <c r="B38" s="804"/>
      <c r="C38" s="453" t="e">
        <f>IF(F78="","",VLOOKUP(F78,$AE$525:$AF$527,2,TRUE))</f>
        <v>#N/A</v>
      </c>
      <c r="D38" s="453" t="e">
        <f>IF(F79="","",VLOOKUP(F79,$AG$525:$AH$527,2,TRUE))</f>
        <v>#N/A</v>
      </c>
      <c r="E38" s="453" t="str">
        <f>IF(F80="","",VLOOKUP(F80,$AI$525:$AJ$527,2,TRUE))</f>
        <v>Ересекпен қосылып әннің кейбір сөздерін айтуға  үйрету</v>
      </c>
      <c r="F38" s="450" t="e">
        <f>IF(F142="","",VLOOKUP(F142,$AE$576:$AF$578,2,TRUE))</f>
        <v>#N/A</v>
      </c>
      <c r="G38" s="450" t="e">
        <f>IF(F143="","",VLOOKUP(F143,$AG$576:$AH$578,2,TRUE))</f>
        <v>#N/A</v>
      </c>
      <c r="H38" s="450" t="str">
        <f>IF(F144="","",VLOOKUP(F144,$AI$576:$AJ$578,2,TRUE))</f>
        <v>қағазға және құмға сурет салудың бастапқы техникасын меңгеруге үйрету</v>
      </c>
      <c r="I38" s="451" t="e">
        <f>IF(F221="","",VLOOKUP(F221,$AE$576:$AF$578,2,TRUE))</f>
        <v>#N/A</v>
      </c>
      <c r="J38" s="451" t="e">
        <f>IF(F222="","",VLOOKUP(F222,$AG$576:$AH$578,2,TRUE))</f>
        <v>#N/A</v>
      </c>
      <c r="K38" s="451" t="e">
        <f>IF(F223="","",VLOOKUP(F223,$AI$576:$AJ$578,2,TRUE))</f>
        <v>#N/A</v>
      </c>
      <c r="L38" s="820"/>
    </row>
    <row r="39" spans="2:12" ht="90" customHeight="1" x14ac:dyDescent="0.25">
      <c r="B39" s="804"/>
      <c r="C39" s="453" t="e">
        <f>IF(F81="","",VLOOKUP(F81,$AK$525:$AL$527,2,TRUE))</f>
        <v>#N/A</v>
      </c>
      <c r="D39" s="453" t="e">
        <f>IF(F82="","",VLOOKUP(F82,$AM$525:$AN$527,2,TRUE))</f>
        <v>#N/A</v>
      </c>
      <c r="E39" s="453" t="str">
        <f>IF(F83="","",VLOOKUP(F83,$AO$525:$AP$527,2,TRUE))</f>
        <v>Жалаушаны желбіретуге,сылдырмақты сылдырлатуға үйрету</v>
      </c>
      <c r="F39" s="450" t="e">
        <f>IF(F145="","",VLOOKUP(F145,$AK$576:$AL$578,2,TRUE))</f>
        <v>#N/A</v>
      </c>
      <c r="G39" s="450" t="e">
        <f>IF(F146="","",VLOOKUP(F146,$AM$576:$AN$578,2,TRUE))</f>
        <v>#N/A</v>
      </c>
      <c r="H39" s="450" t="str">
        <f>IF(F147="","",VLOOKUP(F147,$AO$576:$AP$578,2,TRUE))</f>
        <v>мүсіндейтін заттарды зерттеуге үйрету</v>
      </c>
      <c r="I39" s="451" t="e">
        <f>IF(F224="","",VLOOKUP(F224,$AK$576:$AL$578,2,TRUE))</f>
        <v>#N/A</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e">
        <f>IF(F164="","",VLOOKUP(F164,$O$584:$P$586,2,TRUE))</f>
        <v>#N/A</v>
      </c>
      <c r="H45" s="450" t="str">
        <f>IF(F165="","",VLOOKUP(F165,$Q$584:$R$586,2,TRUE))</f>
        <v xml:space="preserve">мүсіндеудің қарапайым тәсілдерін меңгергуге (кесектерді үлкен бөліктерден бөліп алуға, оларды біртұтас етіп біріктіруге, сазбалшықты өздігінен илей алуға) үйрету
</v>
      </c>
      <c r="I45" s="451" t="e">
        <f>IF(F242="","",VLOOKUP(F242,$M$584:$N$586,2,TRUE))</f>
        <v>#N/A</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e">
        <f>IF(F167="","",VLOOKUP(F167,$U$584:$V$586,2,TRUE))</f>
        <v>#N/A</v>
      </c>
      <c r="H46" s="450" t="str">
        <f>IF(F168="","",VLOOKUP(F168,$W$584:$X$586,2,TRUE))</f>
        <v>кесе, тостаған, табақты мүсіндеуде пішіннің жоғары бөлігін саусақпен басып, тереңдетуге үйрету</v>
      </c>
      <c r="I46" s="451" t="e">
        <f>IF(F245="","",VLOOKUP(F245,$S$584:$T$586,2,TRUE))</f>
        <v>#N/A</v>
      </c>
      <c r="J46" s="451" t="e">
        <f>IF(F246="","",VLOOKUP(F246,$U$584:$V$586,2,TRUE))</f>
        <v>#N/A</v>
      </c>
      <c r="K46" s="451" t="e">
        <f>IF(F247="","",VLOOKUP(F247,$W$584:$X$586,2,TRUE))</f>
        <v>#N/A</v>
      </c>
      <c r="L46" s="820"/>
    </row>
    <row r="47" spans="2:12" ht="90" customHeight="1" x14ac:dyDescent="0.25">
      <c r="B47" s="804"/>
      <c r="C47" s="810"/>
      <c r="D47" s="811"/>
      <c r="E47" s="812"/>
      <c r="F47" s="450" t="e">
        <f>IF(F169="","",VLOOKUP(F169,$Y$584:$Z$586,2,TRUE))</f>
        <v>#N/A</v>
      </c>
      <c r="G47" s="450" t="e">
        <f>IF(F170="","",VLOOKUP(F170,$AA$584:$AB$586,2,TRUE))</f>
        <v>#N/A</v>
      </c>
      <c r="H47" s="450" t="str">
        <f>IF(F171="","",VLOOKUP(F171,$AC$584:$AD$586,2,TRUE))</f>
        <v>дайын болған бұйымды тұғырға орналастыруға, жұмыстан кейін материалдарды жинастыруға үйрету</v>
      </c>
      <c r="I47" s="451" t="e">
        <f>IF(F248="","",VLOOKUP(F248,$Y$584:$Z$586,2,TRUE))</f>
        <v>#N/A</v>
      </c>
      <c r="J47" s="451" t="e">
        <f>IF(F249="","",VLOOKUP(F249,$AA$584:$AB$586,2,TRUE))</f>
        <v>#N/A</v>
      </c>
      <c r="K47" s="451" t="e">
        <f>IF(F250="","",VLOOKUP(F250,$AC$584:$AD$586,2,TRUE))</f>
        <v>#N/A</v>
      </c>
      <c r="L47" s="820"/>
    </row>
    <row r="48" spans="2:12" ht="90" customHeight="1" x14ac:dyDescent="0.25">
      <c r="B48" s="804"/>
      <c r="C48" s="810"/>
      <c r="D48" s="811"/>
      <c r="E48" s="812"/>
      <c r="F48" s="450" t="e">
        <f>IF(F172="","",VLOOKUP(F172,$AE$584:$AF$586,2,TRUE))</f>
        <v>#N/A</v>
      </c>
      <c r="G48" s="450" t="str">
        <f>IF(F173="","",VLOOKUP(F173,$AG$584:$AH$586,2,TRUE))</f>
        <v>қағазды қолданудың қарапайым әдістерін (ұсақтау, жырту, бүктеу) білу дағдылардын қалыптастыру</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10"/>
      <c r="D49" s="811"/>
      <c r="E49" s="812"/>
      <c r="F49" s="450" t="e">
        <f>IF(F175="","",VLOOKUP(F175,$AK$584:$AL$586,2,TRUE))</f>
        <v>#N/A</v>
      </c>
      <c r="G49" s="450" t="e">
        <f>IF(F176="","",VLOOKUP(F176,$AM$572:$AN$586,2,TRUE))</f>
        <v>#N/A</v>
      </c>
      <c r="H49" s="450" t="str">
        <f>IF(F177="","",VLOOKUP(F177,$AO$584:$AP$586,2,TRUE))</f>
        <v>бейнелерді фланелеграфта (сызықтарда, шаршыда), қағаз бетіне қоюға және құрастыруға үйрету</v>
      </c>
      <c r="I49" s="451" t="e">
        <f>IF(F254="","",VLOOKUP(F254,$AK$584:$AL$586,2,TRUE))</f>
        <v>#N/A</v>
      </c>
      <c r="J49" s="451" t="e">
        <f>IF(F255="","",VLOOKUP(F255,$AM$572:$AN$586,2,TRUE))</f>
        <v>#N/A</v>
      </c>
      <c r="K49" s="451" t="e">
        <f>IF(F256="","",VLOOKUP(F256,$AO$584:$AP$586,2,TRUE))</f>
        <v>#N/A</v>
      </c>
      <c r="L49" s="820"/>
    </row>
    <row r="50" spans="2:12" ht="90" customHeight="1" x14ac:dyDescent="0.25">
      <c r="B50" s="804"/>
      <c r="C50" s="810"/>
      <c r="D50" s="811"/>
      <c r="E50" s="812"/>
      <c r="F50" s="451" t="e">
        <f>IF(F178="","",VLOOKUP(F178,$M$588:$N$590,2,TRUE))</f>
        <v>#N/A</v>
      </c>
      <c r="G50" s="450" t="e">
        <f>IF(F179="","",VLOOKUP(F179,$O$588:$P$590,2,TRUE))</f>
        <v>#N/A</v>
      </c>
      <c r="H50" s="450" t="str">
        <f>IF(F180="","",VLOOKUP(F180,$Q$588:$R$590,2,TRUE))</f>
        <v>фланелеграфта қарапайым композицияларды орналастыруға және құрастыруға үйрету</v>
      </c>
      <c r="I50" s="451" t="e">
        <f>IF(F257="","",VLOOKUP(F257,$M$588:$N$590,2,TRUE))</f>
        <v>#N/A</v>
      </c>
      <c r="J50" s="451" t="e">
        <f>IF(F258="","",VLOOKUP(F258,$O$588:$P$590,2,TRUE))</f>
        <v>#N/A</v>
      </c>
      <c r="K50" s="451" t="e">
        <f>IF(F259="","",VLOOKUP(F259,$Q$588:$R$590,2,TRUE))</f>
        <v>#N/A</v>
      </c>
      <c r="L50" s="820"/>
    </row>
    <row r="51" spans="2:12" ht="90" customHeight="1" x14ac:dyDescent="0.25">
      <c r="B51" s="804"/>
      <c r="C51" s="810"/>
      <c r="D51" s="811"/>
      <c r="E51" s="812"/>
      <c r="F51" s="450" t="e">
        <f>IF(F181="","",VLOOKUP(F181,$S$588:$T$590,2,TRUE))</f>
        <v>#N/A</v>
      </c>
      <c r="G51" s="450" t="e">
        <f>IF(F182="","",VLOOKUP(F182,$U$588:$V$590,2,TRUE))</f>
        <v>#N/A</v>
      </c>
      <c r="H51" s="450" t="str">
        <f>IF(F183="","",VLOOKUP(F183,$W$588:$X$590,2,TRUE))</f>
        <v>симметриялық пішіндерді, ою-өрнектерді орналастыруға үйрету</v>
      </c>
      <c r="I51" s="451" t="e">
        <f>IF(F260="","",VLOOKUP(F260,$S$588:$T$590,2,TRUE))</f>
        <v>#N/A</v>
      </c>
      <c r="J51" s="451" t="e">
        <f>IF(F261="","",VLOOKUP(F261,$U$588:$V$590,2,TRUE))</f>
        <v>#N/A</v>
      </c>
      <c r="K51" s="451" t="e">
        <f>IF(F262="","",VLOOKUP(F262,$W$588:$X$590,2,TRUE))</f>
        <v>#N/A</v>
      </c>
      <c r="L51" s="820"/>
    </row>
    <row r="52" spans="2:12" ht="90" customHeight="1" x14ac:dyDescent="0.25">
      <c r="B52" s="804"/>
      <c r="C52" s="810"/>
      <c r="D52" s="811"/>
      <c r="E52" s="812"/>
      <c r="F52" s="450" t="e">
        <f>IF(F184="","",VLOOKUP(F184,$Y$588:$Z$590,2,TRUE))</f>
        <v>#N/A</v>
      </c>
      <c r="G52" s="450" t="e">
        <f>IF(F185="","",VLOOKUP(F185,$AA$588:$AB$590,2,TRUE))</f>
        <v>#N/A</v>
      </c>
      <c r="H52" s="450" t="str">
        <f>IF(F186="","",VLOOKUP(F186,$AC$588:$AD$590,2,TRUE))</f>
        <v>қарапайым құрылысты үлгі бойынша құрастыруға үйрету</v>
      </c>
      <c r="I52" s="451" t="e">
        <f>IF(F263="","",VLOOKUP(F263,$Y$588:$Z$590,2,TRUE))</f>
        <v>#N/A</v>
      </c>
      <c r="J52" s="451" t="e">
        <f>IF(F264="","",VLOOKUP(F264,$AA$588:$AB$590,2,TRUE))</f>
        <v>#N/A</v>
      </c>
      <c r="K52" s="451" t="e">
        <f>IF(F265="","",VLOOKUP(F265,$AC$588:$AD$590,2,TRUE))</f>
        <v>#N/A</v>
      </c>
      <c r="L52" s="820"/>
    </row>
    <row r="53" spans="2:12" ht="90" customHeight="1" x14ac:dyDescent="0.25">
      <c r="B53" s="804"/>
      <c r="C53" s="810"/>
      <c r="D53" s="811"/>
      <c r="E53" s="812"/>
      <c r="F53" s="450" t="e">
        <f>IF(F187="","",VLOOKUP(F187,$AE$588:$AF$590,2,TRUE))</f>
        <v>#N/A</v>
      </c>
      <c r="G53" s="450" t="e">
        <f>IF(F188="","",VLOOKUP(F188,$AG$588:$AH$590,2,TRUE))</f>
        <v>#N/A</v>
      </c>
      <c r="H53" s="450" t="str">
        <f>IF(F189="","",VLOOKUP(F189,$AI$588:$AJ$590,2,TRUE))</f>
        <v>тұрғызылған қарапайым құрылыстарды ату және ойыншықтарды қолдана отырып, олармен ойнауға үйрету</v>
      </c>
      <c r="I53" s="451" t="e">
        <f>IF(F266="","",VLOOKUP(F266,$AE$588:$AF$590,2,TRUE))</f>
        <v>#N/A</v>
      </c>
      <c r="J53" s="451" t="e">
        <f>IF(F267="","",VLOOKUP(F267,$AG$588:$AH$590,2,TRUE))</f>
        <v>#N/A</v>
      </c>
      <c r="K53" s="451" t="e">
        <f>IF(F268="","",VLOOKUP(F268,$AI$588:$AJ$590,2,TRUE))</f>
        <v>#N/A</v>
      </c>
      <c r="L53" s="820"/>
    </row>
    <row r="54" spans="2:12" ht="90" customHeight="1" x14ac:dyDescent="0.25">
      <c r="B54" s="804"/>
      <c r="C54" s="810"/>
      <c r="D54" s="811"/>
      <c r="E54" s="812"/>
      <c r="F54" s="450" t="e">
        <f>IF(F190="","",VLOOKUP(F190,$AK$588:$AL$590,2,TRUE))</f>
        <v>#N/A</v>
      </c>
      <c r="G54" s="450" t="e">
        <f>IF(F191="","",VLOOKUP(F191,$AM$588:$AN$590,2,TRUE))</f>
        <v>#N/A</v>
      </c>
      <c r="H54" s="450" t="str">
        <f>IF(F192="","",VLOOKUP(F192,$AO$588:$AP$590,2,TRUE))</f>
        <v>өз бетінше құрастыруға тырысуға үйрету</v>
      </c>
      <c r="I54" s="451" t="e">
        <f>IF(F269="","",VLOOKUP(F269,$AK$588:$AL$590,2,TRUE))</f>
        <v>#N/A</v>
      </c>
      <c r="J54" s="451" t="e">
        <f>IF(F270="","",VLOOKUP(F270,$AM$588:$AN$590,2,TRUE))</f>
        <v>#N/A</v>
      </c>
      <c r="K54" s="451" t="e">
        <f>IF(F271="","",VLOOKUP(F271,$AO$588:$AP$590,2,TRUE))</f>
        <v>#N/A</v>
      </c>
      <c r="L54" s="820"/>
    </row>
    <row r="55" spans="2:12" ht="90" customHeight="1" x14ac:dyDescent="0.25">
      <c r="B55" s="804"/>
      <c r="C55" s="810"/>
      <c r="D55" s="811"/>
      <c r="E55" s="812"/>
      <c r="F55" s="451" t="e">
        <f>IF(F193="","",VLOOKUP(F193,$M$592:$N$594,2,TRUE))</f>
        <v>#N/A</v>
      </c>
      <c r="G55" s="450" t="str">
        <f>IF(F194="","",VLOOKUP(F194,$O$592:$P$594,2,TRUE))</f>
        <v>қорапқа құрылыс бөлшектерін жинастыру дағдылардын қалыптастыру</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10"/>
      <c r="D56" s="811"/>
      <c r="E56" s="812"/>
      <c r="F56" s="450" t="e">
        <f>IF(F196="","",VLOOKUP(F196,$S$592:$T$594,2,TRUE))</f>
        <v>#N/A</v>
      </c>
      <c r="G56" s="450" t="e">
        <f>IF(F197="","",VLOOKUP(F197,$U$592:$V$594,2,TRUE))</f>
        <v>#N/A</v>
      </c>
      <c r="H56" s="450" t="str">
        <f>IF(F198="","",VLOOKUP(F198,$W$592:$X$594,2,TRUE))</f>
        <v>педагогтің дауыс ырғағына, сөздердің созылыңқы дыбысталуына еліктей отырып, жекелеген сөздер мен буындарды қосып айтуға үйрету</v>
      </c>
      <c r="I56" s="451" t="e">
        <f>IF(F275="","",VLOOKUP(F275,$S$592:$T$594,2,TRUE))</f>
        <v>#N/A</v>
      </c>
      <c r="J56" s="451" t="e">
        <f>IF(F276="","",VLOOKUP(F276,$U$592:$V$594,2,TRUE))</f>
        <v>#N/A</v>
      </c>
      <c r="K56" s="451" t="e">
        <f>IF(F277="","",VLOOKUP(F277,$W$592:$X$594,2,TRUE))</f>
        <v>#N/A</v>
      </c>
      <c r="L56" s="820"/>
    </row>
    <row r="57" spans="2:12" ht="90" customHeight="1" x14ac:dyDescent="0.25">
      <c r="B57" s="804"/>
      <c r="C57" s="810"/>
      <c r="D57" s="811"/>
      <c r="E57" s="812"/>
      <c r="F57" s="450" t="e">
        <f>IF(F199="","",VLOOKUP(F199,$Y$592:$Z$594,2,TRUE))</f>
        <v>#N/A</v>
      </c>
      <c r="G57" s="450" t="e">
        <f>IF(F200="","",VLOOKUP(F200,$AA$592:$AB$594,2,TRUE))</f>
        <v>#N/A</v>
      </c>
      <c r="H57" s="450" t="str">
        <f>IF(F201="","",VLOOKUP(F201,$AC$592:$AD$594,2,TRUE))</f>
        <v>бұрын естіген әндерді тануға үйрету</v>
      </c>
      <c r="I57" s="451" t="e">
        <f>IF(F278="","",VLOOKUP(F278,$Y$592:$Z$594,2,TRUE))</f>
        <v>#N/A</v>
      </c>
      <c r="J57" s="451" t="e">
        <f>IF(F279="","",VLOOKUP(F279,$AA$592:$AB$594,2,TRUE))</f>
        <v>#N/A</v>
      </c>
      <c r="K57" s="451" t="e">
        <f>IF(F280="","",VLOOKUP(F280,$AC$592:$AD$594,2,TRUE))</f>
        <v>#N/A</v>
      </c>
      <c r="L57" s="820"/>
    </row>
    <row r="58" spans="2:12" ht="90" customHeight="1" x14ac:dyDescent="0.25">
      <c r="B58" s="804"/>
      <c r="C58" s="810"/>
      <c r="D58" s="811"/>
      <c r="E58" s="812"/>
      <c r="F58" s="450" t="e">
        <f>IF(F202="","",VLOOKUP(F202,$AE$592:$AF$594,2,TRUE))</f>
        <v>#N/A</v>
      </c>
      <c r="G58" s="450" t="str">
        <f>IF(F203="","",VLOOKUP(F203,$AG$592:$AH$594,2,TRUE))</f>
        <v>ересектердің көрсеткен қимылдарын қайталау (шапалақтау, аяқтарын тарсылдату, қолдың білектерін айналдыру) дағдылардын қалыптастыру</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13"/>
      <c r="D59" s="814"/>
      <c r="E59" s="815"/>
      <c r="F59" s="450" t="e">
        <f>IF(F205="","",VLOOKUP(F205,$AK$592:$AL$594,2,TRUE))</f>
        <v>#N/A</v>
      </c>
      <c r="G59" s="450" t="e">
        <f>IF(F206="","",VLOOKUP(F206,$AM$592:$AN$594,2,TRUE))</f>
        <v>#N/A</v>
      </c>
      <c r="H59" s="450" t="str">
        <f>IF(F207="","",VLOOKUP(F207,$AO$592:$AP$594,2,TRUE))</f>
        <v>музыкалық аспаптарды ажыратуға (барабан, бубен, сылдырмақ, асатаяқ ) үйрету</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str">
        <f>IF(G74="","",VLOOKUP(G74,$W$541:$X$543,2,TRUE))</f>
        <v xml:space="preserve">Ересектердің дауысын тыңдауға,олардың қимылдарына еліктеуге,оған
көмекке жүгінугеүйрету
</v>
      </c>
      <c r="F61" s="453" t="e">
        <f>IF(G136="","",VLOOKUP(G136,$S$596:$T$598,2,TRUE))</f>
        <v>#N/A</v>
      </c>
      <c r="G61" s="453" t="e">
        <f>IF(G137="","",VLOOKUP(G137,$U$596:$V$598,2,TRUE))</f>
        <v>#N/A</v>
      </c>
      <c r="H61" s="453" t="str">
        <f>IF(G138="","",VLOOKUP(G138,$W$596:$X$598,2,TRUE))</f>
        <v>есімін атағанда жауап беруге, өзін айнадан және фотосуреттерден тануға үйрету</v>
      </c>
      <c r="I61" s="453" t="e">
        <f>IF(G215="","",VLOOKUP(G215,$S$596:$T$598,2,TRUE))</f>
        <v>#N/A</v>
      </c>
      <c r="J61" s="453" t="e">
        <f>IF(G216="","",VLOOKUP(G216,$U$596:$V$598,2,TRUE))</f>
        <v>#N/A</v>
      </c>
      <c r="K61" s="453" t="e">
        <f>IF(G217="","",VLOOKUP(G217,$W$596:$X$598,2,TRUE))</f>
        <v>#N/A</v>
      </c>
      <c r="L61" s="820"/>
    </row>
    <row r="62" spans="2:12" ht="90" customHeight="1" x14ac:dyDescent="0.25">
      <c r="B62" s="804"/>
      <c r="C62" s="453" t="e">
        <f>IF(G75="","",VLOOKUP(G75,$Y$541:$Z$543,2,TRUE))</f>
        <v>#N/A</v>
      </c>
      <c r="D62" s="453" t="e">
        <f>IF(G76="","",VLOOKUP(G76,$AA$541:$AB$543,2,TRUE))</f>
        <v>#N/A</v>
      </c>
      <c r="E62" s="453" t="str">
        <f>IF(G77="","",VLOOKUP(G77,$AC$541:$AD$543,2,TRUE))</f>
        <v>Гүлдеп тұрған өсімдікті бақылауға және оның бөліктерін көрсетуге үйрету</v>
      </c>
      <c r="F62" s="453" t="e">
        <f>IF(G139="","",VLOOKUP(G139,$Y$596:$Z$598,2,TRUE))</f>
        <v>#N/A</v>
      </c>
      <c r="G62" s="453" t="e">
        <f>IF(G140="","",VLOOKUP(G140,$AA$596:$AB$598,2,TRUE))</f>
        <v>#N/A</v>
      </c>
      <c r="H62" s="453" t="str">
        <f>IF(G141="","",VLOOKUP(G141,$AC$596:$AD$598,2,TRUE))</f>
        <v>заттарды және олармен әрекет етуді білуге, оларды суреттен тануға үйрету</v>
      </c>
      <c r="I62" s="453" t="e">
        <f>IF(G218="","",VLOOKUP(G218,$Y$596:$Z$598,2,TRUE))</f>
        <v>#N/A</v>
      </c>
      <c r="J62" s="453" t="e">
        <f>IF(G219="","",VLOOKUP(G219,$AA$596:$AB$598,2,TRUE))</f>
        <v>#N/A</v>
      </c>
      <c r="K62" s="453" t="e">
        <f>IF(G220="","",VLOOKUP(G220,$AC$596:$AD$598,2,TRUE))</f>
        <v>#N/A</v>
      </c>
      <c r="L62" s="820"/>
    </row>
    <row r="63" spans="2:12" ht="90" customHeight="1" x14ac:dyDescent="0.25">
      <c r="B63" s="804"/>
      <c r="C63" s="453" t="e">
        <f>IF(G78="","",VLOOKUP(G78,$AE$541:$AF$543,2,TRUE))</f>
        <v>#N/A</v>
      </c>
      <c r="D63" s="453" t="e">
        <f>IF(G79="","",VLOOKUP(G79,$AG$541:$AH$543,2,TRUE))</f>
        <v>#N/A</v>
      </c>
      <c r="E63" s="453" t="str">
        <f>IF(G80="","",VLOOKUP(G80,$AI$541:$AJ$543,2,TRUE))</f>
        <v>Серуенде қауіпсіз мінез-құлықтың қарапайым ережелерін сақтауға үйрету</v>
      </c>
      <c r="F63" s="453" t="e">
        <f>IF(G142="","",VLOOKUP(G142,$AE$596:$AF$598,2,TRUE))</f>
        <v>#N/A</v>
      </c>
      <c r="G63" s="453" t="e">
        <f>IF(G143="","",VLOOKUP(G143,$AG$596:$AH$598,2,TRUE))</f>
        <v>#N/A</v>
      </c>
      <c r="H63" s="453" t="str">
        <f>IF(G144="","",VLOOKUP(G144,$AI$596:$AJ$598,2,TRUE))</f>
        <v>оқылған дәмі, сыртқы белгілері бойынша көгөністер мен жемістерді ажыратуға  және атауға үйрету</v>
      </c>
      <c r="I63" s="453" t="e">
        <f>IF(G221="","",VLOOKUP(G221,$AE$596:$AF$598,2,TRUE))</f>
        <v>#N/A</v>
      </c>
      <c r="J63" s="453" t="e">
        <f>IF(G222="","",VLOOKUP(G222,$AG$596:$AH$598,2,TRUE))</f>
        <v>#N/A</v>
      </c>
      <c r="K63" s="453" t="e">
        <f>IF(G223="","",VLOOKUP(G223,$AI$596:$AJ$598,2,TRUE))</f>
        <v>#N/A</v>
      </c>
      <c r="L63" s="820"/>
    </row>
    <row r="64" spans="2:12" ht="90" customHeight="1" x14ac:dyDescent="0.25">
      <c r="B64" s="804"/>
      <c r="C64" s="805"/>
      <c r="D64" s="806"/>
      <c r="E64" s="806"/>
      <c r="F64" s="453" t="e">
        <f>IF(G145="","",VLOOKUP(G145,$AK$596:$AL$598,2,TRUE))</f>
        <v>#N/A</v>
      </c>
      <c r="G64" s="453" t="e">
        <f>IF(G146="","",VLOOKUP(G146,$AM$596:$AN$598,2,TRUE))</f>
        <v>#N/A</v>
      </c>
      <c r="H64" s="453" t="str">
        <f>IF(G147="","",VLOOKUP(G147,$AO$596:$AP$598,2,TRUE))</f>
        <v>өсімдіктер мен жануарларға қамқорлық танытуға: оларды жақсы көруге, сипауға үйрету</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52.5" customHeight="1" x14ac:dyDescent="0.25">
      <c r="B68" s="35"/>
      <c r="C68" s="21" t="s">
        <v>915</v>
      </c>
      <c r="D68" s="21" t="s">
        <v>733</v>
      </c>
      <c r="E68" s="21" t="s">
        <v>916</v>
      </c>
      <c r="F68" s="21" t="s">
        <v>904</v>
      </c>
      <c r="G68" s="62" t="s">
        <v>917</v>
      </c>
    </row>
    <row r="69" spans="2:7" ht="15" customHeight="1" x14ac:dyDescent="0.25">
      <c r="B69" s="570">
        <v>1</v>
      </c>
      <c r="C69" s="452">
        <f>'2 жастағы балалар Ф'!D14</f>
        <v>0</v>
      </c>
      <c r="D69" s="452">
        <f>'2 жастағы балалар К'!D14</f>
        <v>0</v>
      </c>
      <c r="E69" s="452" t="e">
        <f>'2 жастағы балалар Т'!#REF!</f>
        <v>#REF!</v>
      </c>
      <c r="F69" s="452">
        <f>'2 жастағы балалар Ш'!D14</f>
        <v>0</v>
      </c>
      <c r="G69" s="452" t="e">
        <f>'2 жастағы балалар Ә'!#REF!</f>
        <v>#REF!</v>
      </c>
    </row>
    <row r="70" spans="2:7" ht="15" customHeight="1" x14ac:dyDescent="0.25">
      <c r="B70" s="571"/>
      <c r="C70" s="452">
        <f>'2 жастағы балалар Ф'!E14</f>
        <v>0</v>
      </c>
      <c r="D70" s="452">
        <f>'2 жастағы балалар К'!E14</f>
        <v>0</v>
      </c>
      <c r="E70" s="452" t="e">
        <f>'2 жастағы балалар Т'!#REF!</f>
        <v>#REF!</v>
      </c>
      <c r="F70" s="452">
        <f>'2 жастағы балалар Ш'!E14</f>
        <v>0</v>
      </c>
      <c r="G70" s="452" t="e">
        <f>'2 жастағы балалар Ә'!#REF!</f>
        <v>#REF!</v>
      </c>
    </row>
    <row r="71" spans="2:7" ht="15" customHeight="1" x14ac:dyDescent="0.25">
      <c r="B71" s="572"/>
      <c r="C71" s="452">
        <f>'2 жастағы балалар Ф'!F14</f>
        <v>1</v>
      </c>
      <c r="D71" s="452">
        <f>'2 жастағы балалар К'!F14</f>
        <v>1</v>
      </c>
      <c r="E71" s="452" t="e">
        <f>'2 жастағы балалар Т'!#REF!</f>
        <v>#REF!</v>
      </c>
      <c r="F71" s="452">
        <f>'2 жастағы балалар Ш'!F14</f>
        <v>1</v>
      </c>
      <c r="G71" s="452" t="e">
        <f>'2 жастағы балалар Ә'!#REF!</f>
        <v>#REF!</v>
      </c>
    </row>
    <row r="72" spans="2:7" ht="15" customHeight="1" x14ac:dyDescent="0.25">
      <c r="B72" s="570">
        <v>2</v>
      </c>
      <c r="C72" s="452">
        <f>'2 жастағы балалар Ф'!G14</f>
        <v>0</v>
      </c>
      <c r="D72" s="452">
        <f>'2 жастағы балалар К'!G14</f>
        <v>0</v>
      </c>
      <c r="E72" s="452">
        <f>'2 жастағы балалар Т'!D14</f>
        <v>0</v>
      </c>
      <c r="F72" s="452">
        <f>'2 жастағы балалар Ш'!G14</f>
        <v>0</v>
      </c>
      <c r="G72" s="452">
        <f>'2 жастағы балалар Ә'!D14</f>
        <v>0</v>
      </c>
    </row>
    <row r="73" spans="2:7" ht="15" customHeight="1" x14ac:dyDescent="0.25">
      <c r="B73" s="571"/>
      <c r="C73" s="452">
        <f>'2 жастағы балалар Ф'!H14</f>
        <v>0</v>
      </c>
      <c r="D73" s="452">
        <f>'2 жастағы балалар К'!H14</f>
        <v>0</v>
      </c>
      <c r="E73" s="452">
        <f>'2 жастағы балалар Т'!E14</f>
        <v>0</v>
      </c>
      <c r="F73" s="452">
        <f>'2 жастағы балалар Ш'!H14</f>
        <v>0</v>
      </c>
      <c r="G73" s="452">
        <f>'2 жастағы балалар Ә'!E14</f>
        <v>0</v>
      </c>
    </row>
    <row r="74" spans="2:7" ht="15" customHeight="1" x14ac:dyDescent="0.25">
      <c r="B74" s="572"/>
      <c r="C74" s="452">
        <f>'2 жастағы балалар Ф'!I14</f>
        <v>1</v>
      </c>
      <c r="D74" s="452">
        <f>'2 жастағы балалар К'!I14</f>
        <v>1</v>
      </c>
      <c r="E74" s="452">
        <f>'2 жастағы балалар Т'!F14</f>
        <v>1</v>
      </c>
      <c r="F74" s="452">
        <f>'2 жастағы балалар Ш'!I14</f>
        <v>1</v>
      </c>
      <c r="G74" s="452">
        <f>'2 жастағы балалар Ә'!F14</f>
        <v>1</v>
      </c>
    </row>
    <row r="75" spans="2:7" ht="15" customHeight="1" x14ac:dyDescent="0.25">
      <c r="B75" s="570">
        <v>3</v>
      </c>
      <c r="C75" s="452">
        <f>'2 жастағы балалар Ф'!J14</f>
        <v>0</v>
      </c>
      <c r="D75" s="452">
        <f>'2 жастағы балалар К'!J14</f>
        <v>0</v>
      </c>
      <c r="E75" s="452">
        <f>'2 жастағы балалар Т'!G14</f>
        <v>0</v>
      </c>
      <c r="F75" s="452">
        <f>'2 жастағы балалар Ш'!J14</f>
        <v>0</v>
      </c>
      <c r="G75" s="452">
        <f>'2 жастағы балалар Ә'!G14</f>
        <v>0</v>
      </c>
    </row>
    <row r="76" spans="2:7" ht="15" customHeight="1" x14ac:dyDescent="0.25">
      <c r="B76" s="571"/>
      <c r="C76" s="452">
        <f>'2 жастағы балалар Ф'!K14</f>
        <v>0</v>
      </c>
      <c r="D76" s="452">
        <f>'2 жастағы балалар К'!K14</f>
        <v>0</v>
      </c>
      <c r="E76" s="452">
        <f>'2 жастағы балалар Т'!H14</f>
        <v>0</v>
      </c>
      <c r="F76" s="452">
        <f>'2 жастағы балалар Ш'!K14</f>
        <v>0</v>
      </c>
      <c r="G76" s="452">
        <f>'2 жастағы балалар Ә'!H14</f>
        <v>0</v>
      </c>
    </row>
    <row r="77" spans="2:7" ht="15" customHeight="1" x14ac:dyDescent="0.25">
      <c r="B77" s="572"/>
      <c r="C77" s="452">
        <f>'2 жастағы балалар Ф'!L14</f>
        <v>1</v>
      </c>
      <c r="D77" s="452">
        <f>'2 жастағы балалар К'!L14</f>
        <v>1</v>
      </c>
      <c r="E77" s="452">
        <f>'2 жастағы балалар Т'!I14</f>
        <v>1</v>
      </c>
      <c r="F77" s="452">
        <f>'2 жастағы балалар Ш'!L14</f>
        <v>1</v>
      </c>
      <c r="G77" s="452">
        <f>'2 жастағы балалар Ә'!I14</f>
        <v>1</v>
      </c>
    </row>
    <row r="78" spans="2:7" ht="15" customHeight="1" x14ac:dyDescent="0.25">
      <c r="B78" s="570">
        <v>4</v>
      </c>
      <c r="C78" s="452">
        <f>'2 жастағы балалар Ф'!M14</f>
        <v>0</v>
      </c>
      <c r="D78" s="452">
        <f>'2 жастағы балалар К'!M14</f>
        <v>0</v>
      </c>
      <c r="E78" s="452">
        <f>'2 жастағы балалар Т'!J14</f>
        <v>0</v>
      </c>
      <c r="F78" s="452">
        <f>'2 жастағы балалар Ш'!M14</f>
        <v>0</v>
      </c>
      <c r="G78" s="452">
        <f>'2 жастағы балалар Ә'!J14</f>
        <v>0</v>
      </c>
    </row>
    <row r="79" spans="2:7" ht="15" customHeight="1" x14ac:dyDescent="0.25">
      <c r="B79" s="571"/>
      <c r="C79" s="452">
        <f>'2 жастағы балалар Ф'!N14</f>
        <v>0</v>
      </c>
      <c r="D79" s="452">
        <f>'2 жастағы балалар К'!N14</f>
        <v>0</v>
      </c>
      <c r="E79" s="452">
        <f>'2 жастағы балалар Т'!K14</f>
        <v>0</v>
      </c>
      <c r="F79" s="452">
        <f>'2 жастағы балалар Ш'!N14</f>
        <v>0</v>
      </c>
      <c r="G79" s="452">
        <f>'2 жастағы балалар Ә'!K14</f>
        <v>0</v>
      </c>
    </row>
    <row r="80" spans="2:7" ht="15" customHeight="1" x14ac:dyDescent="0.25">
      <c r="B80" s="572"/>
      <c r="C80" s="452">
        <f>'2 жастағы балалар Ф'!O14</f>
        <v>1</v>
      </c>
      <c r="D80" s="452">
        <f>'2 жастағы балалар К'!O14</f>
        <v>1</v>
      </c>
      <c r="E80" s="452">
        <f>'2 жастағы балалар Т'!L14</f>
        <v>1</v>
      </c>
      <c r="F80" s="452">
        <f>'2 жастағы балалар Ш'!O14</f>
        <v>1</v>
      </c>
      <c r="G80" s="452">
        <f>'2 жастағы балалар Ә'!L14</f>
        <v>1</v>
      </c>
    </row>
    <row r="81" spans="2:7" ht="15" customHeight="1" x14ac:dyDescent="0.25">
      <c r="B81" s="570">
        <v>5</v>
      </c>
      <c r="C81" s="798"/>
      <c r="D81" s="452" t="e">
        <f>'2 жастағы балалар К'!#REF!</f>
        <v>#REF!</v>
      </c>
      <c r="E81" s="798"/>
      <c r="F81" s="452">
        <f>'2 жастағы балалар Ш'!P14</f>
        <v>0</v>
      </c>
      <c r="G81" s="798"/>
    </row>
    <row r="82" spans="2:7" ht="15" customHeight="1" x14ac:dyDescent="0.25">
      <c r="B82" s="571"/>
      <c r="C82" s="799"/>
      <c r="D82" s="452" t="e">
        <f>'2 жастағы балалар К'!#REF!</f>
        <v>#REF!</v>
      </c>
      <c r="E82" s="799"/>
      <c r="F82" s="452">
        <f>'2 жастағы балалар Ш'!Q14</f>
        <v>0</v>
      </c>
      <c r="G82" s="799"/>
    </row>
    <row r="83" spans="2:7" ht="15" customHeight="1" x14ac:dyDescent="0.25">
      <c r="B83" s="572"/>
      <c r="C83" s="799"/>
      <c r="D83" s="452" t="e">
        <f>'2 жастағы балалар К'!#REF!</f>
        <v>#REF!</v>
      </c>
      <c r="E83" s="799"/>
      <c r="F83" s="452">
        <f>'2 жастағы балалар Ш'!R14</f>
        <v>1</v>
      </c>
      <c r="G83" s="799"/>
    </row>
    <row r="84" spans="2:7" ht="15" customHeight="1" x14ac:dyDescent="0.25">
      <c r="B84" s="570">
        <v>6</v>
      </c>
      <c r="C84" s="799"/>
      <c r="D84" s="452">
        <f>'2 жастағы балалар К'!P14</f>
        <v>0</v>
      </c>
      <c r="E84" s="799"/>
      <c r="F84" s="452" t="e">
        <f>'2 жастағы балалар Ш'!#REF!</f>
        <v>#REF!</v>
      </c>
      <c r="G84" s="799"/>
    </row>
    <row r="85" spans="2:7" ht="15" customHeight="1" x14ac:dyDescent="0.25">
      <c r="B85" s="571"/>
      <c r="C85" s="799"/>
      <c r="D85" s="452">
        <f>'2 жастағы балалар К'!Q14</f>
        <v>0</v>
      </c>
      <c r="E85" s="799"/>
      <c r="F85" s="452" t="e">
        <f>'2 жастағы балалар Ш'!#REF!</f>
        <v>#REF!</v>
      </c>
      <c r="G85" s="799"/>
    </row>
    <row r="86" spans="2:7" ht="15" customHeight="1" x14ac:dyDescent="0.25">
      <c r="B86" s="572"/>
      <c r="C86" s="799"/>
      <c r="D86" s="452">
        <f>'2 жастағы балалар К'!R14</f>
        <v>1</v>
      </c>
      <c r="E86" s="799"/>
      <c r="F86" s="452" t="e">
        <f>'2 жастағы балалар Ш'!#REF!</f>
        <v>#REF!</v>
      </c>
      <c r="G86" s="799"/>
    </row>
    <row r="87" spans="2:7" ht="15" customHeight="1" x14ac:dyDescent="0.25">
      <c r="B87" s="570">
        <v>7</v>
      </c>
      <c r="C87" s="799"/>
      <c r="D87" s="452">
        <f>'2 жастағы балалар К'!S14</f>
        <v>0</v>
      </c>
      <c r="E87" s="799"/>
      <c r="F87" s="452" t="e">
        <f>'2 жастағы балалар Ш'!#REF!</f>
        <v>#REF!</v>
      </c>
      <c r="G87" s="799"/>
    </row>
    <row r="88" spans="2:7" ht="15" customHeight="1" x14ac:dyDescent="0.25">
      <c r="B88" s="571"/>
      <c r="C88" s="799"/>
      <c r="D88" s="452">
        <f>'2 жастағы балалар К'!T14</f>
        <v>0</v>
      </c>
      <c r="E88" s="799"/>
      <c r="F88" s="452" t="e">
        <f>'2 жастағы балалар Ш'!#REF!</f>
        <v>#REF!</v>
      </c>
      <c r="G88" s="799"/>
    </row>
    <row r="89" spans="2:7" ht="15" customHeight="1" x14ac:dyDescent="0.25">
      <c r="B89" s="572"/>
      <c r="C89" s="799"/>
      <c r="D89" s="452">
        <f>'2 жастағы балалар К'!U14</f>
        <v>1</v>
      </c>
      <c r="E89" s="799"/>
      <c r="F89" s="452" t="e">
        <f>'2 жастағы балалар Ш'!#REF!</f>
        <v>#REF!</v>
      </c>
      <c r="G89" s="799"/>
    </row>
    <row r="90" spans="2:7" ht="15" customHeight="1" x14ac:dyDescent="0.25">
      <c r="B90" s="570">
        <v>8</v>
      </c>
      <c r="C90" s="799"/>
      <c r="D90" s="452">
        <f>'2 жастағы балалар К'!V14</f>
        <v>0</v>
      </c>
      <c r="E90" s="799"/>
      <c r="F90" s="452" t="e">
        <f>'2 жастағы балалар Ш'!#REF!</f>
        <v>#REF!</v>
      </c>
      <c r="G90" s="799"/>
    </row>
    <row r="91" spans="2:7" ht="15" customHeight="1" x14ac:dyDescent="0.25">
      <c r="B91" s="571"/>
      <c r="C91" s="799"/>
      <c r="D91" s="452">
        <f>'2 жастағы балалар К'!W14</f>
        <v>0</v>
      </c>
      <c r="E91" s="799"/>
      <c r="F91" s="452" t="e">
        <f>'2 жастағы балалар Ш'!#REF!</f>
        <v>#REF!</v>
      </c>
      <c r="G91" s="799"/>
    </row>
    <row r="92" spans="2:7" ht="15" customHeight="1" x14ac:dyDescent="0.25">
      <c r="B92" s="572"/>
      <c r="C92" s="799"/>
      <c r="D92" s="452">
        <f>'2 жастағы балалар К'!X14</f>
        <v>1</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Ш'!V14</f>
        <v>0</v>
      </c>
      <c r="G102" s="799"/>
    </row>
    <row r="103" spans="2:7" ht="15" customHeight="1" x14ac:dyDescent="0.25">
      <c r="B103" s="607"/>
      <c r="C103" s="799"/>
      <c r="D103" s="799"/>
      <c r="E103" s="799"/>
      <c r="F103" s="398">
        <f>'2 жастағы балалар Ш'!W14</f>
        <v>0</v>
      </c>
      <c r="G103" s="799"/>
    </row>
    <row r="104" spans="2:7" ht="15" customHeight="1" x14ac:dyDescent="0.25">
      <c r="B104" s="607"/>
      <c r="C104" s="799"/>
      <c r="D104" s="799"/>
      <c r="E104" s="799"/>
      <c r="F104" s="398">
        <f>'2 жастағы балалар Ш'!X14</f>
        <v>0</v>
      </c>
      <c r="G104" s="799"/>
    </row>
    <row r="105" spans="2:7" ht="15" customHeight="1" x14ac:dyDescent="0.25">
      <c r="B105" s="607">
        <v>13</v>
      </c>
      <c r="C105" s="799"/>
      <c r="D105" s="799"/>
      <c r="E105" s="799"/>
      <c r="F105" s="398">
        <f>'2 жастағы балалар Ш'!Y14</f>
        <v>0</v>
      </c>
      <c r="G105" s="799"/>
    </row>
    <row r="106" spans="2:7" ht="15" customHeight="1" x14ac:dyDescent="0.25">
      <c r="B106" s="607"/>
      <c r="C106" s="799"/>
      <c r="D106" s="799"/>
      <c r="E106" s="799"/>
      <c r="F106" s="398">
        <f>'2 жастағы балалар Ш'!Z14</f>
        <v>0</v>
      </c>
      <c r="G106" s="799"/>
    </row>
    <row r="107" spans="2:7" ht="15" customHeight="1" x14ac:dyDescent="0.25">
      <c r="B107" s="607"/>
      <c r="C107" s="799"/>
      <c r="D107" s="799"/>
      <c r="E107" s="799"/>
      <c r="F107" s="398">
        <f>'2 жастағы балалар Ш'!AA14</f>
        <v>0</v>
      </c>
      <c r="G107" s="799"/>
    </row>
    <row r="108" spans="2:7" ht="15" customHeight="1" x14ac:dyDescent="0.25">
      <c r="B108" s="607">
        <v>14</v>
      </c>
      <c r="C108" s="799"/>
      <c r="D108" s="799"/>
      <c r="E108" s="799"/>
      <c r="F108" s="398">
        <f>'2 жастағы балалар Ш'!AB14</f>
        <v>0</v>
      </c>
      <c r="G108" s="799"/>
    </row>
    <row r="109" spans="2:7" ht="15" customHeight="1" x14ac:dyDescent="0.25">
      <c r="B109" s="607"/>
      <c r="C109" s="799"/>
      <c r="D109" s="799"/>
      <c r="E109" s="799"/>
      <c r="F109" s="398">
        <f>'2 жастағы балалар Ш'!AC14</f>
        <v>0</v>
      </c>
      <c r="G109" s="799"/>
    </row>
    <row r="110" spans="2:7" ht="15" customHeight="1" x14ac:dyDescent="0.25">
      <c r="B110" s="607"/>
      <c r="C110" s="799"/>
      <c r="D110" s="799"/>
      <c r="E110" s="799"/>
      <c r="F110" s="398">
        <f>'2 жастағы балалар Ш'!AD14</f>
        <v>0</v>
      </c>
      <c r="G110" s="799"/>
    </row>
    <row r="111" spans="2:7" ht="15" customHeight="1" x14ac:dyDescent="0.25">
      <c r="B111" s="607">
        <v>15</v>
      </c>
      <c r="C111" s="799"/>
      <c r="D111" s="799"/>
      <c r="E111" s="799"/>
      <c r="F111" s="398">
        <f>'2 жастағы балалар Ш'!AE14</f>
        <v>0</v>
      </c>
      <c r="G111" s="799"/>
    </row>
    <row r="112" spans="2:7" ht="15" customHeight="1" x14ac:dyDescent="0.25">
      <c r="B112" s="607"/>
      <c r="C112" s="799"/>
      <c r="D112" s="799"/>
      <c r="E112" s="799"/>
      <c r="F112" s="398">
        <f>'2 жастағы балалар Ш'!AF14</f>
        <v>0</v>
      </c>
      <c r="G112" s="799"/>
    </row>
    <row r="113" spans="2:7" ht="15" customHeight="1" x14ac:dyDescent="0.25">
      <c r="B113" s="607"/>
      <c r="C113" s="799"/>
      <c r="D113" s="799"/>
      <c r="E113" s="799"/>
      <c r="F113" s="398">
        <f>'2 жастағы балалар Ш'!AG14</f>
        <v>0</v>
      </c>
      <c r="G113" s="799"/>
    </row>
    <row r="114" spans="2:7" ht="15" customHeight="1" x14ac:dyDescent="0.25">
      <c r="B114" s="607">
        <v>16</v>
      </c>
      <c r="C114" s="799"/>
      <c r="D114" s="799"/>
      <c r="E114" s="799"/>
      <c r="F114" s="398">
        <f>'2 жастағы балалар Ш'!AH14</f>
        <v>0</v>
      </c>
      <c r="G114" s="799"/>
    </row>
    <row r="115" spans="2:7" ht="15" customHeight="1" x14ac:dyDescent="0.25">
      <c r="B115" s="607"/>
      <c r="C115" s="799"/>
      <c r="D115" s="799"/>
      <c r="E115" s="799"/>
      <c r="F115" s="398">
        <f>'2 жастағы балалар Ш'!AI14</f>
        <v>0</v>
      </c>
      <c r="G115" s="799"/>
    </row>
    <row r="116" spans="2:7" ht="15" customHeight="1" x14ac:dyDescent="0.25">
      <c r="B116" s="607"/>
      <c r="C116" s="799"/>
      <c r="D116" s="799"/>
      <c r="E116" s="799"/>
      <c r="F116" s="398">
        <f>'2 жастағы балалар Ш'!AJ14</f>
        <v>0</v>
      </c>
      <c r="G116" s="799"/>
    </row>
    <row r="117" spans="2:7" ht="15" customHeight="1" x14ac:dyDescent="0.25">
      <c r="B117" s="607">
        <v>17</v>
      </c>
      <c r="C117" s="799"/>
      <c r="D117" s="799"/>
      <c r="E117" s="799"/>
      <c r="F117" s="398">
        <f>'2 жастағы балалар Ш'!AK14</f>
        <v>0</v>
      </c>
      <c r="G117" s="799"/>
    </row>
    <row r="118" spans="2:7" ht="15" customHeight="1" x14ac:dyDescent="0.25">
      <c r="B118" s="607"/>
      <c r="C118" s="799"/>
      <c r="D118" s="799"/>
      <c r="E118" s="799"/>
      <c r="F118" s="398">
        <f>'2 жастағы балалар Ш'!AL14</f>
        <v>0</v>
      </c>
      <c r="G118" s="799"/>
    </row>
    <row r="119" spans="2:7" ht="15" customHeight="1" x14ac:dyDescent="0.25">
      <c r="B119" s="607"/>
      <c r="C119" s="799"/>
      <c r="D119" s="799"/>
      <c r="E119" s="799"/>
      <c r="F119" s="398">
        <f>'2 жастағы балалар Ш'!AM14</f>
        <v>0</v>
      </c>
      <c r="G119" s="799"/>
    </row>
    <row r="120" spans="2:7" ht="15" customHeight="1" x14ac:dyDescent="0.25">
      <c r="B120" s="607">
        <v>18</v>
      </c>
      <c r="C120" s="799"/>
      <c r="D120" s="799"/>
      <c r="E120" s="799"/>
      <c r="F120" s="398">
        <f>'2 жастағы балалар Ш'!AN14</f>
        <v>0</v>
      </c>
      <c r="G120" s="799"/>
    </row>
    <row r="121" spans="2:7" ht="15" customHeight="1" x14ac:dyDescent="0.25">
      <c r="B121" s="607"/>
      <c r="C121" s="799"/>
      <c r="D121" s="799"/>
      <c r="E121" s="799"/>
      <c r="F121" s="398">
        <f>'2 жастағы балалар Ш'!AO14</f>
        <v>0</v>
      </c>
      <c r="G121" s="799"/>
    </row>
    <row r="122" spans="2:7" ht="15" customHeight="1" x14ac:dyDescent="0.25">
      <c r="B122" s="607"/>
      <c r="C122" s="799"/>
      <c r="D122" s="799"/>
      <c r="E122" s="799"/>
      <c r="F122" s="398">
        <f>'2 жастағы балалар Ш'!AP14</f>
        <v>0</v>
      </c>
      <c r="G122" s="799"/>
    </row>
    <row r="123" spans="2:7" ht="15" customHeight="1" x14ac:dyDescent="0.25">
      <c r="B123" s="607">
        <v>19</v>
      </c>
      <c r="C123" s="799"/>
      <c r="D123" s="799"/>
      <c r="E123" s="799"/>
      <c r="F123" s="398">
        <f>'2 жастағы балалар Ш'!AQ14</f>
        <v>0</v>
      </c>
      <c r="G123" s="799"/>
    </row>
    <row r="124" spans="2:7" ht="15" customHeight="1" x14ac:dyDescent="0.25">
      <c r="B124" s="607"/>
      <c r="C124" s="799"/>
      <c r="D124" s="799"/>
      <c r="E124" s="799"/>
      <c r="F124" s="398">
        <f>'2 жастағы балалар Ш'!AR14</f>
        <v>0</v>
      </c>
      <c r="G124" s="799"/>
    </row>
    <row r="125" spans="2:7" ht="15" customHeight="1" x14ac:dyDescent="0.25">
      <c r="B125" s="607"/>
      <c r="C125" s="799"/>
      <c r="D125" s="799"/>
      <c r="E125" s="799"/>
      <c r="F125" s="398">
        <f>'2 жастағы балалар Ш'!AS14</f>
        <v>0</v>
      </c>
      <c r="G125" s="799"/>
    </row>
    <row r="126" spans="2:7" ht="15" customHeight="1" x14ac:dyDescent="0.25">
      <c r="B126" s="607">
        <v>20</v>
      </c>
      <c r="C126" s="799"/>
      <c r="D126" s="799"/>
      <c r="E126" s="799"/>
      <c r="F126" s="398">
        <f>'2 жастағы балалар Ш'!AT14</f>
        <v>0</v>
      </c>
      <c r="G126" s="799"/>
    </row>
    <row r="127" spans="2:7" ht="15" customHeight="1" x14ac:dyDescent="0.25">
      <c r="B127" s="607"/>
      <c r="C127" s="799"/>
      <c r="D127" s="799"/>
      <c r="E127" s="799"/>
      <c r="F127" s="398">
        <f>'2 жастағы балалар Ш'!AU14</f>
        <v>0</v>
      </c>
      <c r="G127" s="799"/>
    </row>
    <row r="128" spans="2:7" ht="15" customHeight="1" x14ac:dyDescent="0.25">
      <c r="B128" s="607"/>
      <c r="C128" s="800"/>
      <c r="D128" s="800"/>
      <c r="E128" s="800"/>
      <c r="F128" s="398">
        <f>'2 жастағы балалар Ш'!AV14</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Ф'!D60</f>
        <v>0</v>
      </c>
      <c r="D133" s="452">
        <f>'2 жастағы балалар К'!D60</f>
        <v>0</v>
      </c>
      <c r="E133" s="452" t="e">
        <f>'2 жастағы балалар Т'!#REF!</f>
        <v>#REF!</v>
      </c>
      <c r="F133" s="452">
        <f>'2 жастағы балалар Ш'!D60</f>
        <v>0</v>
      </c>
      <c r="G133" s="452" t="e">
        <f>'2 жастағы балалар Ә'!#REF!</f>
        <v>#REF!</v>
      </c>
    </row>
    <row r="134" spans="2:7" x14ac:dyDescent="0.25">
      <c r="B134" s="571"/>
      <c r="C134" s="452">
        <f>'2 жастағы балалар Ф'!E60</f>
        <v>0</v>
      </c>
      <c r="D134" s="452">
        <f>'2 жастағы балалар К'!E60</f>
        <v>0</v>
      </c>
      <c r="E134" s="452" t="e">
        <f>'2 жастағы балалар Т'!#REF!</f>
        <v>#REF!</v>
      </c>
      <c r="F134" s="452">
        <f>'2 жастағы балалар Ш'!E60</f>
        <v>0</v>
      </c>
      <c r="G134" s="452" t="e">
        <f>'2 жастағы балалар Ә'!#REF!</f>
        <v>#REF!</v>
      </c>
    </row>
    <row r="135" spans="2:7" x14ac:dyDescent="0.25">
      <c r="B135" s="572"/>
      <c r="C135" s="452">
        <f>'2 жастағы балалар Ф'!F60</f>
        <v>1</v>
      </c>
      <c r="D135" s="452">
        <f>'2 жастағы балалар К'!F60</f>
        <v>1</v>
      </c>
      <c r="E135" s="452" t="e">
        <f>'2 жастағы балалар Т'!#REF!</f>
        <v>#REF!</v>
      </c>
      <c r="F135" s="452">
        <f>'2 жастағы балалар Ш'!F60</f>
        <v>1</v>
      </c>
      <c r="G135" s="452" t="e">
        <f>'2 жастағы балалар Ә'!#REF!</f>
        <v>#REF!</v>
      </c>
    </row>
    <row r="136" spans="2:7" x14ac:dyDescent="0.25">
      <c r="B136" s="570">
        <v>2</v>
      </c>
      <c r="C136" s="452">
        <f>'2 жастағы балалар Ф'!G60</f>
        <v>0</v>
      </c>
      <c r="D136" s="452">
        <f>'2 жастағы балалар К'!G60</f>
        <v>0</v>
      </c>
      <c r="E136" s="452">
        <f>'2 жастағы балалар Т'!D60</f>
        <v>0</v>
      </c>
      <c r="F136" s="452">
        <f>'2 жастағы балалар Ш'!G60</f>
        <v>0</v>
      </c>
      <c r="G136" s="452">
        <f>'2 жастағы балалар Ә'!D60</f>
        <v>0</v>
      </c>
    </row>
    <row r="137" spans="2:7" x14ac:dyDescent="0.25">
      <c r="B137" s="571"/>
      <c r="C137" s="452">
        <f>'2 жастағы балалар Ф'!H60</f>
        <v>1</v>
      </c>
      <c r="D137" s="452">
        <f>'2 жастағы балалар К'!H60</f>
        <v>0</v>
      </c>
      <c r="E137" s="452">
        <f>'2 жастағы балалар Т'!E60</f>
        <v>0</v>
      </c>
      <c r="F137" s="452">
        <f>'2 жастағы балалар Ш'!H60</f>
        <v>0</v>
      </c>
      <c r="G137" s="452">
        <f>'2 жастағы балалар Ә'!E60</f>
        <v>0</v>
      </c>
    </row>
    <row r="138" spans="2:7" x14ac:dyDescent="0.25">
      <c r="B138" s="572"/>
      <c r="C138" s="452">
        <f>'2 жастағы балалар Ф'!I60</f>
        <v>0</v>
      </c>
      <c r="D138" s="452">
        <f>'2 жастағы балалар К'!I60</f>
        <v>1</v>
      </c>
      <c r="E138" s="452">
        <f>'2 жастағы балалар Т'!F60</f>
        <v>1</v>
      </c>
      <c r="F138" s="452">
        <f>'2 жастағы балалар Ш'!I60</f>
        <v>1</v>
      </c>
      <c r="G138" s="452">
        <f>'2 жастағы балалар Ә'!F60</f>
        <v>1</v>
      </c>
    </row>
    <row r="139" spans="2:7" x14ac:dyDescent="0.25">
      <c r="B139" s="570">
        <v>3</v>
      </c>
      <c r="C139" s="452">
        <f>'2 жастағы балалар Ф'!J60</f>
        <v>0</v>
      </c>
      <c r="D139" s="452">
        <f>'2 жастағы балалар К'!J60</f>
        <v>0</v>
      </c>
      <c r="E139" s="452">
        <f>'2 жастағы балалар Т'!G60</f>
        <v>0</v>
      </c>
      <c r="F139" s="452">
        <f>'2 жастағы балалар Ш'!J60</f>
        <v>0</v>
      </c>
      <c r="G139" s="452">
        <f>'2 жастағы балалар Ә'!G60</f>
        <v>0</v>
      </c>
    </row>
    <row r="140" spans="2:7" x14ac:dyDescent="0.25">
      <c r="B140" s="571"/>
      <c r="C140" s="452">
        <f>'2 жастағы балалар Ф'!K60</f>
        <v>0</v>
      </c>
      <c r="D140" s="452">
        <f>'2 жастағы балалар К'!K60</f>
        <v>0</v>
      </c>
      <c r="E140" s="452">
        <f>'2 жастағы балалар Т'!H60</f>
        <v>0</v>
      </c>
      <c r="F140" s="452">
        <f>'2 жастағы балалар Ш'!K60</f>
        <v>0</v>
      </c>
      <c r="G140" s="452">
        <f>'2 жастағы балалар Ә'!H60</f>
        <v>0</v>
      </c>
    </row>
    <row r="141" spans="2:7" x14ac:dyDescent="0.25">
      <c r="B141" s="572"/>
      <c r="C141" s="452">
        <f>'2 жастағы балалар Ф'!L60</f>
        <v>1</v>
      </c>
      <c r="D141" s="452">
        <f>'2 жастағы балалар К'!L60</f>
        <v>1</v>
      </c>
      <c r="E141" s="452">
        <f>'2 жастағы балалар Т'!I60</f>
        <v>1</v>
      </c>
      <c r="F141" s="452">
        <f>'2 жастағы балалар Ш'!L60</f>
        <v>1</v>
      </c>
      <c r="G141" s="452">
        <f>'2 жастағы балалар Ә'!I60</f>
        <v>1</v>
      </c>
    </row>
    <row r="142" spans="2:7" x14ac:dyDescent="0.25">
      <c r="B142" s="570">
        <v>4</v>
      </c>
      <c r="C142" s="452">
        <f>'2 жастағы балалар Ф'!M60</f>
        <v>0</v>
      </c>
      <c r="D142" s="452">
        <f>'2 жастағы балалар К'!M60</f>
        <v>0</v>
      </c>
      <c r="E142" s="452">
        <f>'2 жастағы балалар Т'!J60</f>
        <v>0</v>
      </c>
      <c r="F142" s="452">
        <f>'2 жастағы балалар Ш'!M60</f>
        <v>0</v>
      </c>
      <c r="G142" s="452">
        <f>'2 жастағы балалар Ә'!J60</f>
        <v>0</v>
      </c>
    </row>
    <row r="143" spans="2:7" x14ac:dyDescent="0.25">
      <c r="B143" s="571"/>
      <c r="C143" s="452">
        <f>'2 жастағы балалар Ф'!N60</f>
        <v>0</v>
      </c>
      <c r="D143" s="452">
        <f>'2 жастағы балалар К'!N60</f>
        <v>0</v>
      </c>
      <c r="E143" s="452">
        <f>'2 жастағы балалар Т'!K60</f>
        <v>0</v>
      </c>
      <c r="F143" s="452">
        <f>'2 жастағы балалар Ш'!N60</f>
        <v>0</v>
      </c>
      <c r="G143" s="452">
        <f>'2 жастағы балалар Ә'!K60</f>
        <v>0</v>
      </c>
    </row>
    <row r="144" spans="2:7" x14ac:dyDescent="0.25">
      <c r="B144" s="572"/>
      <c r="C144" s="452">
        <f>'2 жастағы балалар Ф'!O60</f>
        <v>1</v>
      </c>
      <c r="D144" s="452">
        <f>'2 жастағы балалар К'!O60</f>
        <v>1</v>
      </c>
      <c r="E144" s="452">
        <f>'2 жастағы балалар Т'!L60</f>
        <v>1</v>
      </c>
      <c r="F144" s="452">
        <f>'2 жастағы балалар Ш'!O60</f>
        <v>1</v>
      </c>
      <c r="G144" s="452">
        <f>'2 жастағы балалар Ә'!L60</f>
        <v>1</v>
      </c>
    </row>
    <row r="145" spans="2:7" x14ac:dyDescent="0.25">
      <c r="B145" s="570">
        <v>5</v>
      </c>
      <c r="C145" s="452" t="e">
        <f>'2 жастағы балалар Ф'!#REF!</f>
        <v>#REF!</v>
      </c>
      <c r="D145" s="452" t="e">
        <f>'2 жастағы балалар К'!#REF!</f>
        <v>#REF!</v>
      </c>
      <c r="E145" s="452">
        <f>'2 жастағы балалар Т'!M60</f>
        <v>0</v>
      </c>
      <c r="F145" s="452">
        <f>'2 жастағы балалар Ш'!P60</f>
        <v>0</v>
      </c>
      <c r="G145" s="452">
        <f>'2 жастағы балалар Ә'!M60</f>
        <v>0</v>
      </c>
    </row>
    <row r="146" spans="2:7" x14ac:dyDescent="0.25">
      <c r="B146" s="571"/>
      <c r="C146" s="452" t="e">
        <f>'2 жастағы балалар Ф'!#REF!</f>
        <v>#REF!</v>
      </c>
      <c r="D146" s="452" t="e">
        <f>'2 жастағы балалар К'!#REF!</f>
        <v>#REF!</v>
      </c>
      <c r="E146" s="452">
        <f>'2 жастағы балалар Т'!N60</f>
        <v>0</v>
      </c>
      <c r="F146" s="452">
        <f>'2 жастағы балалар Ш'!Q60</f>
        <v>0</v>
      </c>
      <c r="G146" s="452">
        <f>'2 жастағы балалар Ә'!N60</f>
        <v>0</v>
      </c>
    </row>
    <row r="147" spans="2:7" x14ac:dyDescent="0.25">
      <c r="B147" s="572"/>
      <c r="C147" s="452" t="e">
        <f>'2 жастағы балалар Ф'!#REF!</f>
        <v>#REF!</v>
      </c>
      <c r="D147" s="452" t="e">
        <f>'2 жастағы балалар К'!#REF!</f>
        <v>#REF!</v>
      </c>
      <c r="E147" s="452">
        <f>'2 жастағы балалар Т'!O60</f>
        <v>1</v>
      </c>
      <c r="F147" s="452">
        <f>'2 жастағы балалар Ш'!R60</f>
        <v>1</v>
      </c>
      <c r="G147" s="452">
        <f>'2 жастағы балалар Ә'!O60</f>
        <v>1</v>
      </c>
    </row>
    <row r="148" spans="2:7" x14ac:dyDescent="0.25">
      <c r="B148" s="570">
        <v>6</v>
      </c>
      <c r="C148" s="798"/>
      <c r="D148" s="452">
        <f>'2 жастағы балалар К'!P60</f>
        <v>0</v>
      </c>
      <c r="E148" s="798"/>
      <c r="F148" s="452" t="e">
        <f>'2 жастағы балалар Ш'!#REF!</f>
        <v>#REF!</v>
      </c>
      <c r="G148" s="798"/>
    </row>
    <row r="149" spans="2:7" x14ac:dyDescent="0.25">
      <c r="B149" s="571"/>
      <c r="C149" s="799"/>
      <c r="D149" s="452">
        <f>'2 жастағы балалар К'!Q60</f>
        <v>0</v>
      </c>
      <c r="E149" s="799"/>
      <c r="F149" s="452" t="e">
        <f>'2 жастағы балалар Ш'!#REF!</f>
        <v>#REF!</v>
      </c>
      <c r="G149" s="799"/>
    </row>
    <row r="150" spans="2:7" x14ac:dyDescent="0.25">
      <c r="B150" s="572"/>
      <c r="C150" s="799"/>
      <c r="D150" s="452">
        <f>'2 жастағы балалар К'!R60</f>
        <v>1</v>
      </c>
      <c r="E150" s="799"/>
      <c r="F150" s="452" t="e">
        <f>'2 жастағы балалар Ш'!#REF!</f>
        <v>#REF!</v>
      </c>
      <c r="G150" s="799"/>
    </row>
    <row r="151" spans="2:7" x14ac:dyDescent="0.25">
      <c r="B151" s="570">
        <v>7</v>
      </c>
      <c r="C151" s="799"/>
      <c r="D151" s="452">
        <f>'2 жастағы балалар К'!S60</f>
        <v>0</v>
      </c>
      <c r="E151" s="799"/>
      <c r="F151" s="452" t="e">
        <f>'2 жастағы балалар Ш'!#REF!</f>
        <v>#REF!</v>
      </c>
      <c r="G151" s="799"/>
    </row>
    <row r="152" spans="2:7" x14ac:dyDescent="0.25">
      <c r="B152" s="571"/>
      <c r="C152" s="799"/>
      <c r="D152" s="452">
        <f>'2 жастағы балалар К'!T60</f>
        <v>0</v>
      </c>
      <c r="E152" s="799"/>
      <c r="F152" s="452" t="e">
        <f>'2 жастағы балалар Ш'!#REF!</f>
        <v>#REF!</v>
      </c>
      <c r="G152" s="799"/>
    </row>
    <row r="153" spans="2:7" x14ac:dyDescent="0.25">
      <c r="B153" s="572"/>
      <c r="C153" s="799"/>
      <c r="D153" s="452">
        <f>'2 жастағы балалар К'!U60</f>
        <v>1</v>
      </c>
      <c r="E153" s="799"/>
      <c r="F153" s="452" t="e">
        <f>'2 жастағы балалар Ш'!#REF!</f>
        <v>#REF!</v>
      </c>
      <c r="G153" s="799"/>
    </row>
    <row r="154" spans="2:7" x14ac:dyDescent="0.25">
      <c r="B154" s="570">
        <v>8</v>
      </c>
      <c r="C154" s="799"/>
      <c r="D154" s="452">
        <f>'2 жастағы балалар К'!V60</f>
        <v>0</v>
      </c>
      <c r="E154" s="799"/>
      <c r="F154" s="452" t="e">
        <f>'2 жастағы балалар Ш'!#REF!</f>
        <v>#REF!</v>
      </c>
      <c r="G154" s="799"/>
    </row>
    <row r="155" spans="2:7" x14ac:dyDescent="0.25">
      <c r="B155" s="571"/>
      <c r="C155" s="799"/>
      <c r="D155" s="452">
        <f>'2 жастағы балалар К'!W60</f>
        <v>0</v>
      </c>
      <c r="E155" s="799"/>
      <c r="F155" s="452" t="e">
        <f>'2 жастағы балалар Ш'!#REF!</f>
        <v>#REF!</v>
      </c>
      <c r="G155" s="799"/>
    </row>
    <row r="156" spans="2:7" x14ac:dyDescent="0.25">
      <c r="B156" s="572"/>
      <c r="C156" s="799"/>
      <c r="D156" s="452">
        <f>'2 жастағы балалар К'!X60</f>
        <v>1</v>
      </c>
      <c r="E156" s="799"/>
      <c r="F156" s="452" t="e">
        <f>'2 жастағы балалар Ш'!#REF!</f>
        <v>#REF!</v>
      </c>
      <c r="G156" s="799"/>
    </row>
    <row r="157" spans="2:7" x14ac:dyDescent="0.25">
      <c r="B157" s="570">
        <v>9</v>
      </c>
      <c r="C157" s="799"/>
      <c r="D157" s="452">
        <f>'2 жастағы балалар К'!Y60</f>
        <v>0</v>
      </c>
      <c r="E157" s="799"/>
      <c r="F157" s="452" t="e">
        <f>'2 жастағы балалар Ш'!#REF!</f>
        <v>#REF!</v>
      </c>
      <c r="G157" s="799"/>
    </row>
    <row r="158" spans="2:7" x14ac:dyDescent="0.25">
      <c r="B158" s="571"/>
      <c r="C158" s="799"/>
      <c r="D158" s="452">
        <f>'2 жастағы балалар К'!Z60</f>
        <v>0</v>
      </c>
      <c r="E158" s="799"/>
      <c r="F158" s="452" t="e">
        <f>'2 жастағы балалар Ш'!#REF!</f>
        <v>#REF!</v>
      </c>
      <c r="G158" s="799"/>
    </row>
    <row r="159" spans="2:7" ht="15" customHeight="1" x14ac:dyDescent="0.25">
      <c r="B159" s="572"/>
      <c r="C159" s="799"/>
      <c r="D159" s="452">
        <f>'2 жастағы балалар К'!AA60</f>
        <v>1</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Ш'!S60</f>
        <v>0</v>
      </c>
      <c r="G163" s="799"/>
    </row>
    <row r="164" spans="2:7" x14ac:dyDescent="0.25">
      <c r="B164" s="607"/>
      <c r="C164" s="799"/>
      <c r="D164" s="452" t="e">
        <f>'2 жастағы балалар К'!#REF!</f>
        <v>#REF!</v>
      </c>
      <c r="E164" s="799"/>
      <c r="F164" s="398">
        <f>'2 жастағы балалар Ш'!T60</f>
        <v>0</v>
      </c>
      <c r="G164" s="799"/>
    </row>
    <row r="165" spans="2:7" x14ac:dyDescent="0.25">
      <c r="B165" s="607"/>
      <c r="C165" s="799"/>
      <c r="D165" s="452" t="e">
        <f>'2 жастағы балалар К'!#REF!</f>
        <v>#REF!</v>
      </c>
      <c r="E165" s="799"/>
      <c r="F165" s="398">
        <f>'2 жастағы балалар Ш'!U60</f>
        <v>1</v>
      </c>
      <c r="G165" s="799"/>
    </row>
    <row r="166" spans="2:7" x14ac:dyDescent="0.25">
      <c r="B166" s="607">
        <v>12</v>
      </c>
      <c r="C166" s="799"/>
      <c r="D166" s="452" t="e">
        <f>'2 жастағы балалар К'!#REF!</f>
        <v>#REF!</v>
      </c>
      <c r="E166" s="799"/>
      <c r="F166" s="398">
        <f>'2 жастағы балалар Ш'!V60</f>
        <v>0</v>
      </c>
      <c r="G166" s="799"/>
    </row>
    <row r="167" spans="2:7" x14ac:dyDescent="0.25">
      <c r="B167" s="607"/>
      <c r="C167" s="799"/>
      <c r="D167" s="452" t="e">
        <f>'2 жастағы балалар К'!#REF!</f>
        <v>#REF!</v>
      </c>
      <c r="E167" s="799"/>
      <c r="F167" s="398">
        <f>'2 жастағы балалар Ш'!W60</f>
        <v>0</v>
      </c>
      <c r="G167" s="799"/>
    </row>
    <row r="168" spans="2:7" x14ac:dyDescent="0.25">
      <c r="B168" s="607"/>
      <c r="C168" s="799"/>
      <c r="D168" s="452" t="e">
        <f>'2 жастағы балалар К'!#REF!</f>
        <v>#REF!</v>
      </c>
      <c r="E168" s="799"/>
      <c r="F168" s="398">
        <f>'2 жастағы балалар Ш'!X60</f>
        <v>1</v>
      </c>
      <c r="G168" s="799"/>
    </row>
    <row r="169" spans="2:7" x14ac:dyDescent="0.25">
      <c r="B169" s="607">
        <v>13</v>
      </c>
      <c r="C169" s="799"/>
      <c r="D169" s="452" t="e">
        <f>'2 жастағы балалар К'!#REF!</f>
        <v>#REF!</v>
      </c>
      <c r="E169" s="799"/>
      <c r="F169" s="398">
        <f>'2 жастағы балалар Ш'!Y60</f>
        <v>0</v>
      </c>
      <c r="G169" s="799"/>
    </row>
    <row r="170" spans="2:7" x14ac:dyDescent="0.25">
      <c r="B170" s="607"/>
      <c r="C170" s="799"/>
      <c r="D170" s="452" t="e">
        <f>'2 жастағы балалар К'!#REF!</f>
        <v>#REF!</v>
      </c>
      <c r="E170" s="799"/>
      <c r="F170" s="398">
        <f>'2 жастағы балалар Ш'!Z60</f>
        <v>0</v>
      </c>
      <c r="G170" s="799"/>
    </row>
    <row r="171" spans="2:7" x14ac:dyDescent="0.25">
      <c r="B171" s="607"/>
      <c r="C171" s="799"/>
      <c r="D171" s="452" t="e">
        <f>'2 жастағы балалар К'!#REF!</f>
        <v>#REF!</v>
      </c>
      <c r="E171" s="799"/>
      <c r="F171" s="398">
        <f>'2 жастағы балалар Ш'!AA60</f>
        <v>1</v>
      </c>
      <c r="G171" s="799"/>
    </row>
    <row r="172" spans="2:7" x14ac:dyDescent="0.25">
      <c r="B172" s="607">
        <v>14</v>
      </c>
      <c r="C172" s="799"/>
      <c r="D172" s="452" t="e">
        <f>'2 жастағы балалар К'!#REF!</f>
        <v>#REF!</v>
      </c>
      <c r="E172" s="799"/>
      <c r="F172" s="398">
        <f>'2 жастағы балалар Ш'!AB60</f>
        <v>0</v>
      </c>
      <c r="G172" s="799"/>
    </row>
    <row r="173" spans="2:7" x14ac:dyDescent="0.25">
      <c r="B173" s="607"/>
      <c r="C173" s="799"/>
      <c r="D173" s="452" t="e">
        <f>'2 жастағы балалар К'!#REF!</f>
        <v>#REF!</v>
      </c>
      <c r="E173" s="799"/>
      <c r="F173" s="398">
        <f>'2 жастағы балалар Ш'!AC60</f>
        <v>1</v>
      </c>
      <c r="G173" s="799"/>
    </row>
    <row r="174" spans="2:7" x14ac:dyDescent="0.25">
      <c r="B174" s="607"/>
      <c r="C174" s="799"/>
      <c r="D174" s="452" t="e">
        <f>'2 жастағы балалар К'!#REF!</f>
        <v>#REF!</v>
      </c>
      <c r="E174" s="799"/>
      <c r="F174" s="398">
        <f>'2 жастағы балалар Ш'!AD60</f>
        <v>0</v>
      </c>
      <c r="G174" s="799"/>
    </row>
    <row r="175" spans="2:7" x14ac:dyDescent="0.25">
      <c r="B175" s="607">
        <v>15</v>
      </c>
      <c r="C175" s="799"/>
      <c r="D175" s="452" t="e">
        <f>'2 жастағы балалар К'!#REF!</f>
        <v>#REF!</v>
      </c>
      <c r="E175" s="799"/>
      <c r="F175" s="398">
        <f>'2 жастағы балалар Ш'!AE60</f>
        <v>0</v>
      </c>
      <c r="G175" s="799"/>
    </row>
    <row r="176" spans="2:7" x14ac:dyDescent="0.25">
      <c r="B176" s="607"/>
      <c r="C176" s="799"/>
      <c r="D176" s="452" t="e">
        <f>'2 жастағы балалар К'!#REF!</f>
        <v>#REF!</v>
      </c>
      <c r="E176" s="799"/>
      <c r="F176" s="398">
        <f>'2 жастағы балалар Ш'!AF60</f>
        <v>0</v>
      </c>
      <c r="G176" s="799"/>
    </row>
    <row r="177" spans="2:7" x14ac:dyDescent="0.25">
      <c r="B177" s="607"/>
      <c r="C177" s="799"/>
      <c r="D177" s="452" t="e">
        <f>'2 жастағы балалар К'!#REF!</f>
        <v>#REF!</v>
      </c>
      <c r="E177" s="799"/>
      <c r="F177" s="398">
        <f>'2 жастағы балалар Ш'!AG60</f>
        <v>1</v>
      </c>
      <c r="G177" s="799"/>
    </row>
    <row r="178" spans="2:7" x14ac:dyDescent="0.25">
      <c r="B178" s="607">
        <v>16</v>
      </c>
      <c r="C178" s="799"/>
      <c r="D178" s="798"/>
      <c r="E178" s="799"/>
      <c r="F178" s="398">
        <f>'2 жастағы балалар Ш'!AH60</f>
        <v>0</v>
      </c>
      <c r="G178" s="799"/>
    </row>
    <row r="179" spans="2:7" x14ac:dyDescent="0.25">
      <c r="B179" s="607"/>
      <c r="C179" s="799"/>
      <c r="D179" s="799"/>
      <c r="E179" s="799"/>
      <c r="F179" s="398">
        <f>'2 жастағы балалар Ш'!AI60</f>
        <v>0</v>
      </c>
      <c r="G179" s="799"/>
    </row>
    <row r="180" spans="2:7" x14ac:dyDescent="0.25">
      <c r="B180" s="607"/>
      <c r="C180" s="799"/>
      <c r="D180" s="799"/>
      <c r="E180" s="799"/>
      <c r="F180" s="398">
        <f>'2 жастағы балалар Ш'!AJ60</f>
        <v>1</v>
      </c>
      <c r="G180" s="799"/>
    </row>
    <row r="181" spans="2:7" x14ac:dyDescent="0.25">
      <c r="B181" s="607">
        <v>17</v>
      </c>
      <c r="C181" s="799"/>
      <c r="D181" s="799"/>
      <c r="E181" s="799"/>
      <c r="F181" s="398">
        <f>'2 жастағы балалар Ш'!AK60</f>
        <v>0</v>
      </c>
      <c r="G181" s="799"/>
    </row>
    <row r="182" spans="2:7" x14ac:dyDescent="0.25">
      <c r="B182" s="607"/>
      <c r="C182" s="799"/>
      <c r="D182" s="799"/>
      <c r="E182" s="799"/>
      <c r="F182" s="398">
        <f>'2 жастағы балалар Ш'!AL60</f>
        <v>0</v>
      </c>
      <c r="G182" s="799"/>
    </row>
    <row r="183" spans="2:7" x14ac:dyDescent="0.25">
      <c r="B183" s="607"/>
      <c r="C183" s="799"/>
      <c r="D183" s="799"/>
      <c r="E183" s="799"/>
      <c r="F183" s="398">
        <f>'2 жастағы балалар Ш'!AM60</f>
        <v>1</v>
      </c>
      <c r="G183" s="799"/>
    </row>
    <row r="184" spans="2:7" ht="15" customHeight="1" x14ac:dyDescent="0.25">
      <c r="B184" s="607">
        <v>18</v>
      </c>
      <c r="C184" s="799"/>
      <c r="D184" s="799"/>
      <c r="E184" s="799"/>
      <c r="F184" s="398">
        <f>'2 жастағы балалар Ш'!AN60</f>
        <v>0</v>
      </c>
      <c r="G184" s="799"/>
    </row>
    <row r="185" spans="2:7" ht="15" customHeight="1" x14ac:dyDescent="0.25">
      <c r="B185" s="607"/>
      <c r="C185" s="799"/>
      <c r="D185" s="799"/>
      <c r="E185" s="799"/>
      <c r="F185" s="398">
        <f>'2 жастағы балалар Ш'!AO60</f>
        <v>0</v>
      </c>
      <c r="G185" s="799"/>
    </row>
    <row r="186" spans="2:7" ht="15" customHeight="1" x14ac:dyDescent="0.25">
      <c r="B186" s="607"/>
      <c r="C186" s="799"/>
      <c r="D186" s="799"/>
      <c r="E186" s="799"/>
      <c r="F186" s="398">
        <f>'2 жастағы балалар Ш'!AP60</f>
        <v>1</v>
      </c>
      <c r="G186" s="799"/>
    </row>
    <row r="187" spans="2:7" ht="15" customHeight="1" x14ac:dyDescent="0.25">
      <c r="B187" s="607">
        <v>19</v>
      </c>
      <c r="C187" s="799"/>
      <c r="D187" s="799"/>
      <c r="E187" s="799"/>
      <c r="F187" s="398">
        <f>'2 жастағы балалар Ш'!AQ60</f>
        <v>0</v>
      </c>
      <c r="G187" s="799"/>
    </row>
    <row r="188" spans="2:7" ht="15" customHeight="1" x14ac:dyDescent="0.25">
      <c r="B188" s="607"/>
      <c r="C188" s="799"/>
      <c r="D188" s="799"/>
      <c r="E188" s="799"/>
      <c r="F188" s="398">
        <f>'2 жастағы балалар Ш'!AR60</f>
        <v>0</v>
      </c>
      <c r="G188" s="799"/>
    </row>
    <row r="189" spans="2:7" ht="15" customHeight="1" x14ac:dyDescent="0.25">
      <c r="B189" s="607"/>
      <c r="C189" s="799"/>
      <c r="D189" s="799"/>
      <c r="E189" s="799"/>
      <c r="F189" s="398">
        <f>'2 жастағы балалар Ш'!AS60</f>
        <v>1</v>
      </c>
      <c r="G189" s="799"/>
    </row>
    <row r="190" spans="2:7" ht="15" customHeight="1" x14ac:dyDescent="0.25">
      <c r="B190" s="607">
        <v>20</v>
      </c>
      <c r="C190" s="799"/>
      <c r="D190" s="799"/>
      <c r="E190" s="799"/>
      <c r="F190" s="398">
        <f>'2 жастағы балалар Ш'!AT60</f>
        <v>0</v>
      </c>
      <c r="G190" s="799"/>
    </row>
    <row r="191" spans="2:7" ht="15" customHeight="1" x14ac:dyDescent="0.25">
      <c r="B191" s="607"/>
      <c r="C191" s="799"/>
      <c r="D191" s="799"/>
      <c r="E191" s="799"/>
      <c r="F191" s="398">
        <f>'2 жастағы балалар Ш'!AU60</f>
        <v>0</v>
      </c>
      <c r="G191" s="799"/>
    </row>
    <row r="192" spans="2:7" ht="15" customHeight="1" x14ac:dyDescent="0.25">
      <c r="B192" s="607"/>
      <c r="C192" s="799"/>
      <c r="D192" s="799"/>
      <c r="E192" s="799"/>
      <c r="F192" s="398">
        <f>'2 жастағы балалар Ш'!AV60</f>
        <v>1</v>
      </c>
      <c r="G192" s="799"/>
    </row>
    <row r="193" spans="2:100" ht="15" customHeight="1" x14ac:dyDescent="0.25">
      <c r="B193" s="607">
        <v>21</v>
      </c>
      <c r="C193" s="799"/>
      <c r="D193" s="799"/>
      <c r="E193" s="799"/>
      <c r="F193" s="398">
        <f>'2 жастағы балалар Ш'!AW60</f>
        <v>0</v>
      </c>
      <c r="G193" s="799"/>
    </row>
    <row r="194" spans="2:100" ht="15" customHeight="1" x14ac:dyDescent="0.25">
      <c r="B194" s="607"/>
      <c r="C194" s="799"/>
      <c r="D194" s="799"/>
      <c r="E194" s="799"/>
      <c r="F194" s="398">
        <f>'2 жастағы балалар Ш'!AX60</f>
        <v>1</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Ш'!AY60</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Ш'!AZ60</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Ш'!BA60</f>
        <v>0</v>
      </c>
      <c r="G197" s="799"/>
    </row>
    <row r="198" spans="2:100" ht="15" customHeight="1" x14ac:dyDescent="0.25">
      <c r="B198" s="607"/>
      <c r="C198" s="799"/>
      <c r="D198" s="799"/>
      <c r="E198" s="799"/>
      <c r="F198" s="398">
        <f>'2 жастағы балалар Ш'!BB60</f>
        <v>1</v>
      </c>
      <c r="G198" s="799"/>
    </row>
    <row r="199" spans="2:100" ht="15" customHeight="1" x14ac:dyDescent="0.25">
      <c r="B199" s="607">
        <v>23</v>
      </c>
      <c r="C199" s="799"/>
      <c r="D199" s="799"/>
      <c r="E199" s="799"/>
      <c r="F199" s="398">
        <f>'2 жастағы балалар Ш'!BC60</f>
        <v>0</v>
      </c>
      <c r="G199" s="799"/>
    </row>
    <row r="200" spans="2:100" ht="15" customHeight="1" x14ac:dyDescent="0.25">
      <c r="B200" s="607"/>
      <c r="C200" s="799"/>
      <c r="D200" s="799"/>
      <c r="E200" s="799"/>
      <c r="F200" s="398">
        <f>'2 жастағы балалар Ш'!BD60</f>
        <v>0</v>
      </c>
      <c r="G200" s="799"/>
    </row>
    <row r="201" spans="2:100" ht="15" customHeight="1" x14ac:dyDescent="0.25">
      <c r="B201" s="607"/>
      <c r="C201" s="799"/>
      <c r="D201" s="799"/>
      <c r="E201" s="799"/>
      <c r="F201" s="398">
        <f>'2 жастағы балалар Ш'!BE60</f>
        <v>1</v>
      </c>
      <c r="G201" s="799"/>
    </row>
    <row r="202" spans="2:100" ht="15" customHeight="1" x14ac:dyDescent="0.25">
      <c r="B202" s="607">
        <v>24</v>
      </c>
      <c r="C202" s="799"/>
      <c r="D202" s="799"/>
      <c r="E202" s="799"/>
      <c r="F202" s="398">
        <f>'2 жастағы балалар Ш'!BF60</f>
        <v>0</v>
      </c>
      <c r="G202" s="799"/>
    </row>
    <row r="203" spans="2:100" ht="15" customHeight="1" x14ac:dyDescent="0.25">
      <c r="B203" s="607"/>
      <c r="C203" s="799"/>
      <c r="D203" s="799"/>
      <c r="E203" s="799"/>
      <c r="F203" s="398">
        <f>'2 жастағы балалар Ш'!BG60</f>
        <v>1</v>
      </c>
      <c r="G203" s="799"/>
    </row>
    <row r="204" spans="2:100" ht="15" customHeight="1" x14ac:dyDescent="0.25">
      <c r="B204" s="607"/>
      <c r="C204" s="799"/>
      <c r="D204" s="799"/>
      <c r="E204" s="799"/>
      <c r="F204" s="398">
        <f>'2 жастағы балалар Ш'!BH60</f>
        <v>0</v>
      </c>
      <c r="G204" s="799"/>
    </row>
    <row r="205" spans="2:100" ht="15" customHeight="1" x14ac:dyDescent="0.25">
      <c r="B205" s="607">
        <v>25</v>
      </c>
      <c r="C205" s="799"/>
      <c r="D205" s="799"/>
      <c r="E205" s="799"/>
      <c r="F205" s="398">
        <f>'2 жастағы балалар Ш'!BI60</f>
        <v>0</v>
      </c>
      <c r="G205" s="799"/>
    </row>
    <row r="206" spans="2:100" ht="15" customHeight="1" x14ac:dyDescent="0.25">
      <c r="B206" s="607"/>
      <c r="C206" s="799"/>
      <c r="D206" s="799"/>
      <c r="E206" s="799"/>
      <c r="F206" s="398">
        <f>'2 жастағы балалар Ш'!BJ60</f>
        <v>0</v>
      </c>
      <c r="G206" s="799"/>
    </row>
    <row r="207" spans="2:100" ht="15" customHeight="1" x14ac:dyDescent="0.25">
      <c r="B207" s="607"/>
      <c r="C207" s="800"/>
      <c r="D207" s="800"/>
      <c r="E207" s="800"/>
      <c r="F207" s="398">
        <f>'2 жастағы балалар Ш'!BK60</f>
        <v>1</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51"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Ф'!D119</f>
        <v>0</v>
      </c>
      <c r="D212" s="452">
        <f>'2 жастағы балалар К'!D119</f>
        <v>0</v>
      </c>
      <c r="E212" s="452" t="e">
        <f>'2 жастағы балалар Т'!#REF!</f>
        <v>#REF!</v>
      </c>
      <c r="F212" s="452">
        <f>'2 жастағы балалар Ш'!D119</f>
        <v>0</v>
      </c>
      <c r="G212" s="452" t="e">
        <f>'2 жастағы балалар Ә'!#REF!</f>
        <v>#REF!</v>
      </c>
    </row>
    <row r="213" spans="2:7" ht="15" customHeight="1" x14ac:dyDescent="0.25">
      <c r="B213" s="571"/>
      <c r="C213" s="452">
        <f>'2 жастағы балалар Ф'!E119</f>
        <v>0</v>
      </c>
      <c r="D213" s="452">
        <f>'2 жастағы балалар К'!E119</f>
        <v>0</v>
      </c>
      <c r="E213" s="452" t="e">
        <f>'2 жастағы балалар Т'!#REF!</f>
        <v>#REF!</v>
      </c>
      <c r="F213" s="452">
        <f>'2 жастағы балалар Ш'!E119</f>
        <v>0</v>
      </c>
      <c r="G213" s="452" t="e">
        <f>'2 жастағы балалар Ә'!#REF!</f>
        <v>#REF!</v>
      </c>
    </row>
    <row r="214" spans="2:7" ht="15" customHeight="1" x14ac:dyDescent="0.25">
      <c r="B214" s="572"/>
      <c r="C214" s="452">
        <f>'2 жастағы балалар Ф'!F119</f>
        <v>0</v>
      </c>
      <c r="D214" s="452">
        <f>'2 жастағы балалар К'!F119</f>
        <v>0</v>
      </c>
      <c r="E214" s="452" t="e">
        <f>'2 жастағы балалар Т'!#REF!</f>
        <v>#REF!</v>
      </c>
      <c r="F214" s="452">
        <f>'2 жастағы балалар Ш'!F119</f>
        <v>0</v>
      </c>
      <c r="G214" s="452" t="e">
        <f>'2 жастағы балалар Ә'!#REF!</f>
        <v>#REF!</v>
      </c>
    </row>
    <row r="215" spans="2:7" ht="15" customHeight="1" x14ac:dyDescent="0.25">
      <c r="B215" s="570">
        <v>2</v>
      </c>
      <c r="C215" s="452">
        <f>'2 жастағы балалар Ф'!G119</f>
        <v>0</v>
      </c>
      <c r="D215" s="452">
        <f>'2 жастағы балалар К'!G119</f>
        <v>0</v>
      </c>
      <c r="E215" s="452">
        <f>'2 жастағы балалар Т'!D119</f>
        <v>0</v>
      </c>
      <c r="F215" s="452">
        <f>'2 жастағы балалар Ш'!G119</f>
        <v>0</v>
      </c>
      <c r="G215" s="452">
        <f>'2 жастағы балалар Ә'!D119</f>
        <v>0</v>
      </c>
    </row>
    <row r="216" spans="2:7" ht="15" customHeight="1" x14ac:dyDescent="0.25">
      <c r="B216" s="571"/>
      <c r="C216" s="452">
        <f>'2 жастағы балалар Ф'!H119</f>
        <v>0</v>
      </c>
      <c r="D216" s="452">
        <f>'2 жастағы балалар К'!H119</f>
        <v>0</v>
      </c>
      <c r="E216" s="452">
        <f>'2 жастағы балалар Т'!E119</f>
        <v>0</v>
      </c>
      <c r="F216" s="452">
        <f>'2 жастағы балалар Ш'!H119</f>
        <v>0</v>
      </c>
      <c r="G216" s="452">
        <f>'2 жастағы балалар Ә'!E119</f>
        <v>0</v>
      </c>
    </row>
    <row r="217" spans="2:7" ht="15" customHeight="1" x14ac:dyDescent="0.25">
      <c r="B217" s="572"/>
      <c r="C217" s="452">
        <f>'2 жастағы балалар Ф'!I119</f>
        <v>0</v>
      </c>
      <c r="D217" s="452">
        <f>'2 жастағы балалар К'!I119</f>
        <v>0</v>
      </c>
      <c r="E217" s="452">
        <f>'2 жастағы балалар Т'!F119</f>
        <v>0</v>
      </c>
      <c r="F217" s="452">
        <f>'2 жастағы балалар Ш'!I119</f>
        <v>0</v>
      </c>
      <c r="G217" s="452">
        <f>'2 жастағы балалар Ә'!F119</f>
        <v>0</v>
      </c>
    </row>
    <row r="218" spans="2:7" ht="15" customHeight="1" x14ac:dyDescent="0.25">
      <c r="B218" s="570">
        <v>3</v>
      </c>
      <c r="C218" s="452">
        <f>'2 жастағы балалар Ф'!J119</f>
        <v>0</v>
      </c>
      <c r="D218" s="452">
        <f>'2 жастағы балалар К'!J119</f>
        <v>0</v>
      </c>
      <c r="E218" s="452">
        <f>'2 жастағы балалар Т'!G119</f>
        <v>0</v>
      </c>
      <c r="F218" s="452">
        <f>'2 жастағы балалар Ш'!J119</f>
        <v>0</v>
      </c>
      <c r="G218" s="452">
        <f>'2 жастағы балалар Ә'!G119</f>
        <v>0</v>
      </c>
    </row>
    <row r="219" spans="2:7" x14ac:dyDescent="0.25">
      <c r="B219" s="571"/>
      <c r="C219" s="452">
        <f>'2 жастағы балалар Ф'!K119</f>
        <v>0</v>
      </c>
      <c r="D219" s="452">
        <f>'2 жастағы балалар К'!K119</f>
        <v>0</v>
      </c>
      <c r="E219" s="452">
        <f>'2 жастағы балалар Т'!H119</f>
        <v>0</v>
      </c>
      <c r="F219" s="452">
        <f>'2 жастағы балалар Ш'!K119</f>
        <v>0</v>
      </c>
      <c r="G219" s="452">
        <f>'2 жастағы балалар Ә'!H119</f>
        <v>0</v>
      </c>
    </row>
    <row r="220" spans="2:7" x14ac:dyDescent="0.25">
      <c r="B220" s="572"/>
      <c r="C220" s="452">
        <f>'2 жастағы балалар Ф'!L119</f>
        <v>0</v>
      </c>
      <c r="D220" s="452">
        <f>'2 жастағы балалар К'!L119</f>
        <v>0</v>
      </c>
      <c r="E220" s="452">
        <f>'2 жастағы балалар Т'!I119</f>
        <v>0</v>
      </c>
      <c r="F220" s="452">
        <f>'2 жастағы балалар Ш'!L119</f>
        <v>0</v>
      </c>
      <c r="G220" s="452">
        <f>'2 жастағы балалар Ә'!I119</f>
        <v>0</v>
      </c>
    </row>
    <row r="221" spans="2:7" x14ac:dyDescent="0.25">
      <c r="B221" s="570">
        <v>4</v>
      </c>
      <c r="C221" s="452">
        <f>'2 жастағы балалар Ф'!M119</f>
        <v>0</v>
      </c>
      <c r="D221" s="452">
        <f>'2 жастағы балалар К'!M119</f>
        <v>0</v>
      </c>
      <c r="E221" s="452">
        <f>'2 жастағы балалар Т'!J119</f>
        <v>0</v>
      </c>
      <c r="F221" s="452">
        <f>'2 жастағы балалар Ш'!M119</f>
        <v>0</v>
      </c>
      <c r="G221" s="452">
        <f>'2 жастағы балалар Ә'!J119</f>
        <v>0</v>
      </c>
    </row>
    <row r="222" spans="2:7" x14ac:dyDescent="0.25">
      <c r="B222" s="571"/>
      <c r="C222" s="452">
        <f>'2 жастағы балалар Ф'!N119</f>
        <v>0</v>
      </c>
      <c r="D222" s="452">
        <f>'2 жастағы балалар К'!N119</f>
        <v>0</v>
      </c>
      <c r="E222" s="452">
        <f>'2 жастағы балалар Т'!K119</f>
        <v>0</v>
      </c>
      <c r="F222" s="452">
        <f>'2 жастағы балалар Ш'!N119</f>
        <v>0</v>
      </c>
      <c r="G222" s="452">
        <f>'2 жастағы балалар Ә'!K119</f>
        <v>0</v>
      </c>
    </row>
    <row r="223" spans="2:7" x14ac:dyDescent="0.25">
      <c r="B223" s="572"/>
      <c r="C223" s="452">
        <f>'2 жастағы балалар Ф'!O119</f>
        <v>0</v>
      </c>
      <c r="D223" s="452">
        <f>'2 жастағы балалар К'!O119</f>
        <v>0</v>
      </c>
      <c r="E223" s="452">
        <f>'2 жастағы балалар Т'!L119</f>
        <v>0</v>
      </c>
      <c r="F223" s="452">
        <f>'2 жастағы балалар Ш'!O119</f>
        <v>0</v>
      </c>
      <c r="G223" s="452">
        <f>'2 жастағы балалар Ә'!L119</f>
        <v>0</v>
      </c>
    </row>
    <row r="224" spans="2:7" x14ac:dyDescent="0.25">
      <c r="B224" s="570">
        <v>5</v>
      </c>
      <c r="C224" s="452" t="e">
        <f>'2 жастағы балалар Ф'!#REF!</f>
        <v>#REF!</v>
      </c>
      <c r="D224" s="452" t="e">
        <f>'2 жастағы балалар К'!#REF!</f>
        <v>#REF!</v>
      </c>
      <c r="E224" s="452">
        <f>'2 жастағы балалар Т'!M119</f>
        <v>0</v>
      </c>
      <c r="F224" s="452">
        <f>'2 жастағы балалар Ш'!P119</f>
        <v>0</v>
      </c>
      <c r="G224" s="452">
        <f>'2 жастағы балалар Ә'!M119</f>
        <v>0</v>
      </c>
    </row>
    <row r="225" spans="2:7" x14ac:dyDescent="0.25">
      <c r="B225" s="571"/>
      <c r="C225" s="452" t="e">
        <f>'2 жастағы балалар Ф'!#REF!</f>
        <v>#REF!</v>
      </c>
      <c r="D225" s="452" t="e">
        <f>'2 жастағы балалар К'!#REF!</f>
        <v>#REF!</v>
      </c>
      <c r="E225" s="452">
        <f>'2 жастағы балалар Т'!N119</f>
        <v>0</v>
      </c>
      <c r="F225" s="452">
        <f>'2 жастағы балалар Ш'!Q119</f>
        <v>0</v>
      </c>
      <c r="G225" s="452">
        <f>'2 жастағы балалар Ә'!N119</f>
        <v>0</v>
      </c>
    </row>
    <row r="226" spans="2:7" x14ac:dyDescent="0.25">
      <c r="B226" s="572"/>
      <c r="C226" s="452" t="e">
        <f>'2 жастағы балалар Ф'!#REF!</f>
        <v>#REF!</v>
      </c>
      <c r="D226" s="452" t="e">
        <f>'2 жастағы балалар К'!#REF!</f>
        <v>#REF!</v>
      </c>
      <c r="E226" s="452">
        <f>'2 жастағы балалар Т'!O119</f>
        <v>0</v>
      </c>
      <c r="F226" s="452">
        <f>'2 жастағы балалар Ш'!R119</f>
        <v>0</v>
      </c>
      <c r="G226" s="452">
        <f>'2 жастағы балалар Ә'!O119</f>
        <v>0</v>
      </c>
    </row>
    <row r="227" spans="2:7" x14ac:dyDescent="0.25">
      <c r="B227" s="570">
        <v>6</v>
      </c>
      <c r="C227" s="798"/>
      <c r="D227" s="452">
        <f>'2 жастағы балалар К'!P119</f>
        <v>0</v>
      </c>
      <c r="E227" s="798"/>
      <c r="F227" s="452" t="e">
        <f>'2 жастағы балалар Ш'!#REF!</f>
        <v>#REF!</v>
      </c>
      <c r="G227" s="798"/>
    </row>
    <row r="228" spans="2:7" x14ac:dyDescent="0.25">
      <c r="B228" s="571"/>
      <c r="C228" s="799"/>
      <c r="D228" s="452">
        <f>'2 жастағы балалар К'!Q119</f>
        <v>0</v>
      </c>
      <c r="E228" s="799"/>
      <c r="F228" s="452" t="e">
        <f>'2 жастағы балалар Ш'!#REF!</f>
        <v>#REF!</v>
      </c>
      <c r="G228" s="799"/>
    </row>
    <row r="229" spans="2:7" x14ac:dyDescent="0.25">
      <c r="B229" s="572"/>
      <c r="C229" s="799"/>
      <c r="D229" s="452">
        <f>'2 жастағы балалар К'!R119</f>
        <v>0</v>
      </c>
      <c r="E229" s="799"/>
      <c r="F229" s="452" t="e">
        <f>'2 жастағы балалар Ш'!#REF!</f>
        <v>#REF!</v>
      </c>
      <c r="G229" s="799"/>
    </row>
    <row r="230" spans="2:7" x14ac:dyDescent="0.25">
      <c r="B230" s="570">
        <v>7</v>
      </c>
      <c r="C230" s="799"/>
      <c r="D230" s="452">
        <f>'2 жастағы балалар К'!S119</f>
        <v>0</v>
      </c>
      <c r="E230" s="799"/>
      <c r="F230" s="452" t="e">
        <f>'2 жастағы балалар Ш'!#REF!</f>
        <v>#REF!</v>
      </c>
      <c r="G230" s="799"/>
    </row>
    <row r="231" spans="2:7" x14ac:dyDescent="0.25">
      <c r="B231" s="571"/>
      <c r="C231" s="799"/>
      <c r="D231" s="452">
        <f>'2 жастағы балалар К'!T119</f>
        <v>0</v>
      </c>
      <c r="E231" s="799"/>
      <c r="F231" s="452" t="e">
        <f>'2 жастағы балалар Ш'!#REF!</f>
        <v>#REF!</v>
      </c>
      <c r="G231" s="799"/>
    </row>
    <row r="232" spans="2:7" x14ac:dyDescent="0.25">
      <c r="B232" s="572"/>
      <c r="C232" s="799"/>
      <c r="D232" s="452">
        <f>'2 жастағы балалар К'!U119</f>
        <v>0</v>
      </c>
      <c r="E232" s="799"/>
      <c r="F232" s="452" t="e">
        <f>'2 жастағы балалар Ш'!#REF!</f>
        <v>#REF!</v>
      </c>
      <c r="G232" s="799"/>
    </row>
    <row r="233" spans="2:7" x14ac:dyDescent="0.25">
      <c r="B233" s="570">
        <v>8</v>
      </c>
      <c r="C233" s="799"/>
      <c r="D233" s="452">
        <f>'2 жастағы балалар К'!V119</f>
        <v>0</v>
      </c>
      <c r="E233" s="799"/>
      <c r="F233" s="452" t="e">
        <f>'2 жастағы балалар Ш'!#REF!</f>
        <v>#REF!</v>
      </c>
      <c r="G233" s="799"/>
    </row>
    <row r="234" spans="2:7" x14ac:dyDescent="0.25">
      <c r="B234" s="571"/>
      <c r="C234" s="799"/>
      <c r="D234" s="452">
        <f>'2 жастағы балалар К'!W119</f>
        <v>0</v>
      </c>
      <c r="E234" s="799"/>
      <c r="F234" s="452" t="e">
        <f>'2 жастағы балалар Ш'!#REF!</f>
        <v>#REF!</v>
      </c>
      <c r="G234" s="799"/>
    </row>
    <row r="235" spans="2:7" x14ac:dyDescent="0.25">
      <c r="B235" s="572"/>
      <c r="C235" s="799"/>
      <c r="D235" s="452">
        <f>'2 жастағы балалар К'!X119</f>
        <v>0</v>
      </c>
      <c r="E235" s="799"/>
      <c r="F235" s="452" t="e">
        <f>'2 жастағы балалар Ш'!#REF!</f>
        <v>#REF!</v>
      </c>
      <c r="G235" s="799"/>
    </row>
    <row r="236" spans="2:7" x14ac:dyDescent="0.25">
      <c r="B236" s="570">
        <v>9</v>
      </c>
      <c r="C236" s="799"/>
      <c r="D236" s="452">
        <f>'2 жастағы балалар К'!Y119</f>
        <v>0</v>
      </c>
      <c r="E236" s="799"/>
      <c r="F236" s="452" t="e">
        <f>'2 жастағы балалар Ш'!#REF!</f>
        <v>#REF!</v>
      </c>
      <c r="G236" s="799"/>
    </row>
    <row r="237" spans="2:7" x14ac:dyDescent="0.25">
      <c r="B237" s="571"/>
      <c r="C237" s="799"/>
      <c r="D237" s="452">
        <f>'2 жастағы балалар К'!Z119</f>
        <v>0</v>
      </c>
      <c r="E237" s="799"/>
      <c r="F237" s="452" t="e">
        <f>'2 жастағы балалар Ш'!#REF!</f>
        <v>#REF!</v>
      </c>
      <c r="G237" s="799"/>
    </row>
    <row r="238" spans="2:7" x14ac:dyDescent="0.25">
      <c r="B238" s="572"/>
      <c r="C238" s="799"/>
      <c r="D238" s="452">
        <f>'2 жастағы балалар К'!AA119</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Ш'!S119</f>
        <v>0</v>
      </c>
      <c r="G242" s="799"/>
    </row>
    <row r="243" spans="2:7" x14ac:dyDescent="0.25">
      <c r="B243" s="607"/>
      <c r="C243" s="799"/>
      <c r="D243" s="452" t="e">
        <f>'2 жастағы балалар К'!#REF!</f>
        <v>#REF!</v>
      </c>
      <c r="E243" s="799"/>
      <c r="F243" s="398">
        <f>'2 жастағы балалар Ш'!T119</f>
        <v>0</v>
      </c>
      <c r="G243" s="799"/>
    </row>
    <row r="244" spans="2:7" x14ac:dyDescent="0.25">
      <c r="B244" s="607"/>
      <c r="C244" s="799"/>
      <c r="D244" s="452" t="e">
        <f>'2 жастағы балалар К'!#REF!</f>
        <v>#REF!</v>
      </c>
      <c r="E244" s="799"/>
      <c r="F244" s="398">
        <f>'2 жастағы балалар Ш'!U119</f>
        <v>0</v>
      </c>
      <c r="G244" s="799"/>
    </row>
    <row r="245" spans="2:7" x14ac:dyDescent="0.25">
      <c r="B245" s="607">
        <v>12</v>
      </c>
      <c r="C245" s="799"/>
      <c r="D245" s="452" t="e">
        <f>'2 жастағы балалар К'!#REF!</f>
        <v>#REF!</v>
      </c>
      <c r="E245" s="799"/>
      <c r="F245" s="398">
        <f>'2 жастағы балалар Ш'!V119</f>
        <v>0</v>
      </c>
      <c r="G245" s="799"/>
    </row>
    <row r="246" spans="2:7" x14ac:dyDescent="0.25">
      <c r="B246" s="607"/>
      <c r="C246" s="799"/>
      <c r="D246" s="452" t="e">
        <f>'2 жастағы балалар К'!#REF!</f>
        <v>#REF!</v>
      </c>
      <c r="E246" s="799"/>
      <c r="F246" s="398">
        <f>'2 жастағы балалар Ш'!W119</f>
        <v>0</v>
      </c>
      <c r="G246" s="799"/>
    </row>
    <row r="247" spans="2:7" x14ac:dyDescent="0.25">
      <c r="B247" s="607"/>
      <c r="C247" s="799"/>
      <c r="D247" s="452" t="e">
        <f>'2 жастағы балалар К'!#REF!</f>
        <v>#REF!</v>
      </c>
      <c r="E247" s="799"/>
      <c r="F247" s="398">
        <f>'2 жастағы балалар Ш'!X119</f>
        <v>0</v>
      </c>
      <c r="G247" s="799"/>
    </row>
    <row r="248" spans="2:7" x14ac:dyDescent="0.25">
      <c r="B248" s="607">
        <v>13</v>
      </c>
      <c r="C248" s="799"/>
      <c r="D248" s="452" t="e">
        <f>'2 жастағы балалар К'!#REF!</f>
        <v>#REF!</v>
      </c>
      <c r="E248" s="799"/>
      <c r="F248" s="398">
        <f>'2 жастағы балалар Ш'!Y119</f>
        <v>0</v>
      </c>
      <c r="G248" s="799"/>
    </row>
    <row r="249" spans="2:7" x14ac:dyDescent="0.25">
      <c r="B249" s="607"/>
      <c r="C249" s="799"/>
      <c r="D249" s="452" t="e">
        <f>'2 жастағы балалар К'!#REF!</f>
        <v>#REF!</v>
      </c>
      <c r="E249" s="799"/>
      <c r="F249" s="398">
        <f>'2 жастағы балалар Ш'!Z119</f>
        <v>0</v>
      </c>
      <c r="G249" s="799"/>
    </row>
    <row r="250" spans="2:7" x14ac:dyDescent="0.25">
      <c r="B250" s="607"/>
      <c r="C250" s="799"/>
      <c r="D250" s="452" t="e">
        <f>'2 жастағы балалар К'!#REF!</f>
        <v>#REF!</v>
      </c>
      <c r="E250" s="799"/>
      <c r="F250" s="398">
        <f>'2 жастағы балалар Ш'!AA119</f>
        <v>0</v>
      </c>
      <c r="G250" s="799"/>
    </row>
    <row r="251" spans="2:7" x14ac:dyDescent="0.25">
      <c r="B251" s="607">
        <v>14</v>
      </c>
      <c r="C251" s="799"/>
      <c r="D251" s="452" t="e">
        <f>'2 жастағы балалар К'!#REF!</f>
        <v>#REF!</v>
      </c>
      <c r="E251" s="799"/>
      <c r="F251" s="398">
        <f>'2 жастағы балалар Ш'!AB119</f>
        <v>0</v>
      </c>
      <c r="G251" s="799"/>
    </row>
    <row r="252" spans="2:7" x14ac:dyDescent="0.25">
      <c r="B252" s="607"/>
      <c r="C252" s="799"/>
      <c r="D252" s="452" t="e">
        <f>'2 жастағы балалар К'!#REF!</f>
        <v>#REF!</v>
      </c>
      <c r="E252" s="799"/>
      <c r="F252" s="398">
        <f>'2 жастағы балалар Ш'!AC119</f>
        <v>0</v>
      </c>
      <c r="G252" s="799"/>
    </row>
    <row r="253" spans="2:7" x14ac:dyDescent="0.25">
      <c r="B253" s="607"/>
      <c r="C253" s="799"/>
      <c r="D253" s="452" t="e">
        <f>'2 жастағы балалар К'!#REF!</f>
        <v>#REF!</v>
      </c>
      <c r="E253" s="799"/>
      <c r="F253" s="398">
        <f>'2 жастағы балалар Ш'!AD119</f>
        <v>0</v>
      </c>
      <c r="G253" s="799"/>
    </row>
    <row r="254" spans="2:7" x14ac:dyDescent="0.25">
      <c r="B254" s="607">
        <v>15</v>
      </c>
      <c r="C254" s="799"/>
      <c r="D254" s="452" t="e">
        <f>'2 жастағы балалар К'!#REF!</f>
        <v>#REF!</v>
      </c>
      <c r="E254" s="799"/>
      <c r="F254" s="398">
        <f>'2 жастағы балалар Ш'!AE119</f>
        <v>0</v>
      </c>
      <c r="G254" s="799"/>
    </row>
    <row r="255" spans="2:7" x14ac:dyDescent="0.25">
      <c r="B255" s="607"/>
      <c r="C255" s="799"/>
      <c r="D255" s="452" t="e">
        <f>'2 жастағы балалар К'!#REF!</f>
        <v>#REF!</v>
      </c>
      <c r="E255" s="799"/>
      <c r="F255" s="398">
        <f>'2 жастағы балалар Ш'!AF119</f>
        <v>0</v>
      </c>
      <c r="G255" s="799"/>
    </row>
    <row r="256" spans="2:7" x14ac:dyDescent="0.25">
      <c r="B256" s="607"/>
      <c r="C256" s="799"/>
      <c r="D256" s="452" t="e">
        <f>'2 жастағы балалар К'!#REF!</f>
        <v>#REF!</v>
      </c>
      <c r="E256" s="799"/>
      <c r="F256" s="398">
        <f>'2 жастағы балалар Ш'!AG119</f>
        <v>0</v>
      </c>
      <c r="G256" s="799"/>
    </row>
    <row r="257" spans="2:7" x14ac:dyDescent="0.25">
      <c r="B257" s="607">
        <v>16</v>
      </c>
      <c r="C257" s="799"/>
      <c r="D257" s="798"/>
      <c r="E257" s="799"/>
      <c r="F257" s="398">
        <f>'2 жастағы балалар Ш'!AH119</f>
        <v>0</v>
      </c>
      <c r="G257" s="799"/>
    </row>
    <row r="258" spans="2:7" x14ac:dyDescent="0.25">
      <c r="B258" s="607"/>
      <c r="C258" s="799"/>
      <c r="D258" s="799"/>
      <c r="E258" s="799"/>
      <c r="F258" s="398">
        <f>'2 жастағы балалар Ш'!AI119</f>
        <v>0</v>
      </c>
      <c r="G258" s="799"/>
    </row>
    <row r="259" spans="2:7" x14ac:dyDescent="0.25">
      <c r="B259" s="607"/>
      <c r="C259" s="799"/>
      <c r="D259" s="799"/>
      <c r="E259" s="799"/>
      <c r="F259" s="398">
        <f>'2 жастағы балалар Ш'!AJ119</f>
        <v>0</v>
      </c>
      <c r="G259" s="799"/>
    </row>
    <row r="260" spans="2:7" x14ac:dyDescent="0.25">
      <c r="B260" s="607">
        <v>17</v>
      </c>
      <c r="C260" s="799"/>
      <c r="D260" s="799"/>
      <c r="E260" s="799"/>
      <c r="F260" s="398">
        <f>'2 жастағы балалар Ш'!AK119</f>
        <v>0</v>
      </c>
      <c r="G260" s="799"/>
    </row>
    <row r="261" spans="2:7" x14ac:dyDescent="0.25">
      <c r="B261" s="607"/>
      <c r="C261" s="799"/>
      <c r="D261" s="799"/>
      <c r="E261" s="799"/>
      <c r="F261" s="398">
        <f>'2 жастағы балалар Ш'!AL119</f>
        <v>0</v>
      </c>
      <c r="G261" s="799"/>
    </row>
    <row r="262" spans="2:7" x14ac:dyDescent="0.25">
      <c r="B262" s="607"/>
      <c r="C262" s="799"/>
      <c r="D262" s="799"/>
      <c r="E262" s="799"/>
      <c r="F262" s="398">
        <f>'2 жастағы балалар Ш'!AM119</f>
        <v>0</v>
      </c>
      <c r="G262" s="799"/>
    </row>
    <row r="263" spans="2:7" x14ac:dyDescent="0.25">
      <c r="B263" s="607">
        <v>18</v>
      </c>
      <c r="C263" s="799"/>
      <c r="D263" s="799"/>
      <c r="E263" s="799"/>
      <c r="F263" s="398">
        <f>'2 жастағы балалар Ш'!AN119</f>
        <v>0</v>
      </c>
      <c r="G263" s="799"/>
    </row>
    <row r="264" spans="2:7" x14ac:dyDescent="0.25">
      <c r="B264" s="607"/>
      <c r="C264" s="799"/>
      <c r="D264" s="799"/>
      <c r="E264" s="799"/>
      <c r="F264" s="398">
        <f>'2 жастағы балалар Ш'!AO119</f>
        <v>0</v>
      </c>
      <c r="G264" s="799"/>
    </row>
    <row r="265" spans="2:7" x14ac:dyDescent="0.25">
      <c r="B265" s="607"/>
      <c r="C265" s="799"/>
      <c r="D265" s="799"/>
      <c r="E265" s="799"/>
      <c r="F265" s="398">
        <f>'2 жастағы балалар Ш'!AP119</f>
        <v>0</v>
      </c>
      <c r="G265" s="799"/>
    </row>
    <row r="266" spans="2:7" x14ac:dyDescent="0.25">
      <c r="B266" s="607">
        <v>19</v>
      </c>
      <c r="C266" s="799"/>
      <c r="D266" s="799"/>
      <c r="E266" s="799"/>
      <c r="F266" s="398">
        <f>'2 жастағы балалар Ш'!AQ119</f>
        <v>0</v>
      </c>
      <c r="G266" s="799"/>
    </row>
    <row r="267" spans="2:7" x14ac:dyDescent="0.25">
      <c r="B267" s="607"/>
      <c r="C267" s="799"/>
      <c r="D267" s="799"/>
      <c r="E267" s="799"/>
      <c r="F267" s="398">
        <f>'2 жастағы балалар Ш'!AR119</f>
        <v>0</v>
      </c>
      <c r="G267" s="799"/>
    </row>
    <row r="268" spans="2:7" x14ac:dyDescent="0.25">
      <c r="B268" s="607"/>
      <c r="C268" s="799"/>
      <c r="D268" s="799"/>
      <c r="E268" s="799"/>
      <c r="F268" s="398">
        <f>'2 жастағы балалар Ш'!AS119</f>
        <v>0</v>
      </c>
      <c r="G268" s="799"/>
    </row>
    <row r="269" spans="2:7" x14ac:dyDescent="0.25">
      <c r="B269" s="607">
        <v>20</v>
      </c>
      <c r="C269" s="799"/>
      <c r="D269" s="799"/>
      <c r="E269" s="799"/>
      <c r="F269" s="398">
        <f>'2 жастағы балалар Ш'!AT119</f>
        <v>0</v>
      </c>
      <c r="G269" s="799"/>
    </row>
    <row r="270" spans="2:7" x14ac:dyDescent="0.25">
      <c r="B270" s="607"/>
      <c r="C270" s="799"/>
      <c r="D270" s="799"/>
      <c r="E270" s="799"/>
      <c r="F270" s="398">
        <f>'2 жастағы балалар Ш'!AU119</f>
        <v>0</v>
      </c>
      <c r="G270" s="799"/>
    </row>
    <row r="271" spans="2:7" x14ac:dyDescent="0.25">
      <c r="B271" s="607"/>
      <c r="C271" s="799"/>
      <c r="D271" s="799"/>
      <c r="E271" s="799"/>
      <c r="F271" s="398">
        <f>'2 жастағы балалар Ш'!AV119</f>
        <v>0</v>
      </c>
      <c r="G271" s="799"/>
    </row>
    <row r="272" spans="2:7" x14ac:dyDescent="0.25">
      <c r="B272" s="607">
        <v>21</v>
      </c>
      <c r="C272" s="799"/>
      <c r="D272" s="799"/>
      <c r="E272" s="799"/>
      <c r="F272" s="398">
        <f>'2 жастағы балалар Ш'!AW119</f>
        <v>0</v>
      </c>
      <c r="G272" s="799"/>
    </row>
    <row r="273" spans="2:7" x14ac:dyDescent="0.25">
      <c r="B273" s="607"/>
      <c r="C273" s="799"/>
      <c r="D273" s="799"/>
      <c r="E273" s="799"/>
      <c r="F273" s="398">
        <f>'2 жастағы балалар Ш'!AX119</f>
        <v>0</v>
      </c>
      <c r="G273" s="799"/>
    </row>
    <row r="274" spans="2:7" x14ac:dyDescent="0.25">
      <c r="B274" s="607"/>
      <c r="C274" s="799"/>
      <c r="D274" s="799"/>
      <c r="E274" s="799"/>
      <c r="F274" s="398">
        <f>'2 жастағы балалар Ш'!AY119</f>
        <v>0</v>
      </c>
      <c r="G274" s="799"/>
    </row>
    <row r="275" spans="2:7" x14ac:dyDescent="0.25">
      <c r="B275" s="607">
        <v>22</v>
      </c>
      <c r="C275" s="799"/>
      <c r="D275" s="799"/>
      <c r="E275" s="799"/>
      <c r="F275" s="398">
        <f>'2 жастағы балалар Ш'!AZ119</f>
        <v>0</v>
      </c>
      <c r="G275" s="799"/>
    </row>
    <row r="276" spans="2:7" x14ac:dyDescent="0.25">
      <c r="B276" s="607"/>
      <c r="C276" s="799"/>
      <c r="D276" s="799"/>
      <c r="E276" s="799"/>
      <c r="F276" s="398">
        <f>'2 жастағы балалар Ш'!BA119</f>
        <v>0</v>
      </c>
      <c r="G276" s="799"/>
    </row>
    <row r="277" spans="2:7" x14ac:dyDescent="0.25">
      <c r="B277" s="607"/>
      <c r="C277" s="799"/>
      <c r="D277" s="799"/>
      <c r="E277" s="799"/>
      <c r="F277" s="398">
        <f>'2 жастағы балалар Ш'!BB119</f>
        <v>0</v>
      </c>
      <c r="G277" s="799"/>
    </row>
    <row r="278" spans="2:7" x14ac:dyDescent="0.25">
      <c r="B278" s="607">
        <v>23</v>
      </c>
      <c r="C278" s="799"/>
      <c r="D278" s="799"/>
      <c r="E278" s="799"/>
      <c r="F278" s="398">
        <f>'2 жастағы балалар Ш'!BC119</f>
        <v>0</v>
      </c>
      <c r="G278" s="799"/>
    </row>
    <row r="279" spans="2:7" x14ac:dyDescent="0.25">
      <c r="B279" s="607"/>
      <c r="C279" s="799"/>
      <c r="D279" s="799"/>
      <c r="E279" s="799"/>
      <c r="F279" s="398">
        <f>'2 жастағы балалар Ш'!BD119</f>
        <v>0</v>
      </c>
      <c r="G279" s="799"/>
    </row>
    <row r="280" spans="2:7" x14ac:dyDescent="0.25">
      <c r="B280" s="607"/>
      <c r="C280" s="799"/>
      <c r="D280" s="799"/>
      <c r="E280" s="799"/>
      <c r="F280" s="398">
        <f>'2 жастағы балалар Ш'!BE119</f>
        <v>0</v>
      </c>
      <c r="G280" s="799"/>
    </row>
    <row r="281" spans="2:7" x14ac:dyDescent="0.25">
      <c r="B281" s="607">
        <v>24</v>
      </c>
      <c r="C281" s="799"/>
      <c r="D281" s="799"/>
      <c r="E281" s="799"/>
      <c r="F281" s="398">
        <f>'2 жастағы балалар Ш'!BF119</f>
        <v>0</v>
      </c>
      <c r="G281" s="799"/>
    </row>
    <row r="282" spans="2:7" x14ac:dyDescent="0.25">
      <c r="B282" s="607"/>
      <c r="C282" s="799"/>
      <c r="D282" s="799"/>
      <c r="E282" s="799"/>
      <c r="F282" s="398">
        <f>'2 жастағы балалар Ш'!BG119</f>
        <v>0</v>
      </c>
      <c r="G282" s="799"/>
    </row>
    <row r="283" spans="2:7" x14ac:dyDescent="0.25">
      <c r="B283" s="607"/>
      <c r="C283" s="799"/>
      <c r="D283" s="799"/>
      <c r="E283" s="799"/>
      <c r="F283" s="398">
        <f>'2 жастағы балалар Ш'!BH119</f>
        <v>0</v>
      </c>
      <c r="G283" s="799"/>
    </row>
    <row r="284" spans="2:7" x14ac:dyDescent="0.25">
      <c r="B284" s="607">
        <v>25</v>
      </c>
      <c r="C284" s="799"/>
      <c r="D284" s="799"/>
      <c r="E284" s="799"/>
      <c r="F284" s="398">
        <f>'2 жастағы балалар Ш'!BI119</f>
        <v>0</v>
      </c>
      <c r="G284" s="799"/>
    </row>
    <row r="285" spans="2:7" x14ac:dyDescent="0.25">
      <c r="B285" s="607"/>
      <c r="C285" s="799"/>
      <c r="D285" s="799"/>
      <c r="E285" s="799"/>
      <c r="F285" s="398">
        <f>'2 жастағы балалар Ш'!BJ119</f>
        <v>0</v>
      </c>
      <c r="G285" s="799"/>
    </row>
    <row r="286" spans="2:7" x14ac:dyDescent="0.25">
      <c r="B286" s="607"/>
      <c r="C286" s="800"/>
      <c r="D286" s="800"/>
      <c r="E286" s="800"/>
      <c r="F286" s="398">
        <f>'2 жастағы балалар Ш'!BK119</f>
        <v>0</v>
      </c>
      <c r="G286" s="800"/>
    </row>
    <row r="287" spans="2:7" x14ac:dyDescent="0.25">
      <c r="B287" s="389">
        <f>СВОД3!V14</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sheetData>
  <sheetProtection password="CC4B" sheet="1" selectLockedCells="1"/>
  <mergeCells count="104">
    <mergeCell ref="B245:B247"/>
    <mergeCell ref="M567:AP567"/>
    <mergeCell ref="B266:B268"/>
    <mergeCell ref="B269:B271"/>
    <mergeCell ref="B272:B274"/>
    <mergeCell ref="B275:B277"/>
    <mergeCell ref="B278:B280"/>
    <mergeCell ref="B281:B283"/>
    <mergeCell ref="D257:D286"/>
    <mergeCell ref="B257:B259"/>
    <mergeCell ref="B284:B286"/>
    <mergeCell ref="G148:G207"/>
    <mergeCell ref="B151:B153"/>
    <mergeCell ref="B154:B156"/>
    <mergeCell ref="B157:B159"/>
    <mergeCell ref="B160:B162"/>
    <mergeCell ref="B163:B165"/>
    <mergeCell ref="B166:B168"/>
    <mergeCell ref="B169:B171"/>
    <mergeCell ref="B172:B174"/>
    <mergeCell ref="B187:B189"/>
    <mergeCell ref="C148:C207"/>
    <mergeCell ref="E148:E207"/>
    <mergeCell ref="B175:B177"/>
    <mergeCell ref="B178:B180"/>
    <mergeCell ref="B181:B183"/>
    <mergeCell ref="B184:B186"/>
    <mergeCell ref="B190:B192"/>
    <mergeCell ref="B193:B195"/>
    <mergeCell ref="B196:B198"/>
    <mergeCell ref="B199:B201"/>
    <mergeCell ref="D178:D207"/>
    <mergeCell ref="I9:K9"/>
    <mergeCell ref="F9:H9"/>
    <mergeCell ref="B10:B14"/>
    <mergeCell ref="B72:B74"/>
    <mergeCell ref="B75:B77"/>
    <mergeCell ref="B78:B80"/>
    <mergeCell ref="B81:B83"/>
    <mergeCell ref="C81:C128"/>
    <mergeCell ref="E81:E128"/>
    <mergeCell ref="B108:B110"/>
    <mergeCell ref="B111:B113"/>
    <mergeCell ref="B114:B116"/>
    <mergeCell ref="B117:B119"/>
    <mergeCell ref="G81:G128"/>
    <mergeCell ref="B84:B86"/>
    <mergeCell ref="B87:B89"/>
    <mergeCell ref="B90:B92"/>
    <mergeCell ref="B93:B95"/>
    <mergeCell ref="D93:D128"/>
    <mergeCell ref="B96:B98"/>
    <mergeCell ref="B99:B101"/>
    <mergeCell ref="B102:B104"/>
    <mergeCell ref="B105:B107"/>
    <mergeCell ref="B120:B122"/>
    <mergeCell ref="L10:L64"/>
    <mergeCell ref="C14:E14"/>
    <mergeCell ref="B15:B29"/>
    <mergeCell ref="C23:E29"/>
    <mergeCell ref="B30:B34"/>
    <mergeCell ref="C34:E34"/>
    <mergeCell ref="B212:B214"/>
    <mergeCell ref="B133:B135"/>
    <mergeCell ref="B136:B138"/>
    <mergeCell ref="B145:B147"/>
    <mergeCell ref="B148:B150"/>
    <mergeCell ref="B202:B204"/>
    <mergeCell ref="B205:B207"/>
    <mergeCell ref="B35:B59"/>
    <mergeCell ref="B60:B64"/>
    <mergeCell ref="C64:E64"/>
    <mergeCell ref="B67:G67"/>
    <mergeCell ref="B69:B71"/>
    <mergeCell ref="C45:E59"/>
    <mergeCell ref="B131:G131"/>
    <mergeCell ref="B139:B141"/>
    <mergeCell ref="B142:B144"/>
    <mergeCell ref="B123:B125"/>
    <mergeCell ref="B126:B128"/>
    <mergeCell ref="B4:C4"/>
    <mergeCell ref="B5:C5"/>
    <mergeCell ref="B6:C6"/>
    <mergeCell ref="B7:C7"/>
    <mergeCell ref="C9:E9"/>
    <mergeCell ref="B236:B238"/>
    <mergeCell ref="B233:B235"/>
    <mergeCell ref="B224:B226"/>
    <mergeCell ref="B227:B229"/>
    <mergeCell ref="B230:B232"/>
    <mergeCell ref="B210:G210"/>
    <mergeCell ref="C227:C286"/>
    <mergeCell ref="E227:E286"/>
    <mergeCell ref="G227:G286"/>
    <mergeCell ref="B248:B250"/>
    <mergeCell ref="B251:B253"/>
    <mergeCell ref="B254:B256"/>
    <mergeCell ref="B215:B217"/>
    <mergeCell ref="B260:B262"/>
    <mergeCell ref="B263:B265"/>
    <mergeCell ref="B242:B244"/>
    <mergeCell ref="B218:B220"/>
    <mergeCell ref="B221:B223"/>
    <mergeCell ref="B239:B24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751"/>
  <sheetViews>
    <sheetView topLeftCell="A407"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39.75" customHeight="1" x14ac:dyDescent="0.3">
      <c r="B4" s="801" t="s">
        <v>928</v>
      </c>
      <c r="C4" s="801"/>
      <c r="D4" s="26">
        <f>'2 жастағы балалар Ф'!C16</f>
        <v>0</v>
      </c>
      <c r="E4" s="29"/>
      <c r="F4" s="29"/>
      <c r="G4" s="24"/>
      <c r="H4" s="24"/>
    </row>
    <row r="5" spans="2:12" ht="18.75" x14ac:dyDescent="0.3">
      <c r="B5" s="802" t="s">
        <v>905</v>
      </c>
      <c r="C5" s="802"/>
      <c r="D5" s="27">
        <f>'2 жастағы балалар Ф'!A16</f>
        <v>0</v>
      </c>
      <c r="E5" s="27"/>
      <c r="F5" s="27"/>
      <c r="G5" s="24"/>
      <c r="H5" s="24"/>
    </row>
    <row r="6" spans="2:12" ht="79.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e">
        <f>IF(C70="","",VLOOKUP(C70,$O$509:$P$511,2,TRUE))</f>
        <v>#N/A</v>
      </c>
      <c r="E10" s="453" t="e">
        <f>IF(C71="","",VLOOKUP(C71,$Q$509:$R$511,2,TRUE))</f>
        <v>#N/A</v>
      </c>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453" t="e">
        <f>IF(C72="","",VLOOKUP(C72,$S$509:$T$511,2,TRUE))</f>
        <v>#N/A</v>
      </c>
      <c r="D11" s="453" t="e">
        <f>IF(C73="","",VLOOKUP(C73,$U$509:$V$511,2,TRUE))</f>
        <v>#N/A</v>
      </c>
      <c r="E11" s="453" t="e">
        <f>IF(C74="","",VLOOKUP(C74,$W$509:$X$511,2,TRUE))</f>
        <v>#N/A</v>
      </c>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453" t="e">
        <f>IF(C75="","",VLOOKUP(C75,$Y$509:$Z$511,2,TRUE))</f>
        <v>#N/A</v>
      </c>
      <c r="D12" s="453" t="e">
        <f>IF(C76="","",VLOOKUP(C76,$AA$509:$AB$511,2,TRUE))</f>
        <v>#N/A</v>
      </c>
      <c r="E12" s="453" t="e">
        <f>IF(C77="","",VLOOKUP(C77,$AC$509:$AD$511,2,TRUE))</f>
        <v>#N/A</v>
      </c>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e">
        <f>IF(C80="","",VLOOKUP(C80,$AI$509:$AJ$511,2,TRUE))</f>
        <v>#N/A</v>
      </c>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e">
        <f>IF(D71="","",VLOOKUP(D71,$Q$513:$R$515,2,TRUE))</f>
        <v>#N/A</v>
      </c>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e">
        <f>IF(D74="","",VLOOKUP(D74,$W$513:$X$515,2,TRUE))</f>
        <v>#N/A</v>
      </c>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453" t="e">
        <f>IF(D75="","",VLOOKUP(D75,$Y$513:$Z$515,2,TRUE))</f>
        <v>#N/A</v>
      </c>
      <c r="D17" s="453" t="e">
        <f>IF(D76="","",VLOOKUP(D76,$AA$513:$AB$515,2,TRUE))</f>
        <v>#N/A</v>
      </c>
      <c r="E17" s="453" t="e">
        <f>IF(D77="","",VLOOKUP(D77,$AC$513:$AD$515,2,TRUE))</f>
        <v>#N/A</v>
      </c>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453" t="e">
        <f>IF(D78="","",VLOOKUP(D78,$AE$513:$AF$515,2,TRUE))</f>
        <v>#N/A</v>
      </c>
      <c r="D18" s="453" t="e">
        <f>IF(D79="","",VLOOKUP(D79,$AG$513:$AH$515,2,TRUE))</f>
        <v>#N/A</v>
      </c>
      <c r="E18" s="453" t="e">
        <f>IF(D80="","",VLOOKUP(D80,$AI$513:$AJ$515,2,TRUE))</f>
        <v>#N/A</v>
      </c>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e">
        <f>IF(D86="","",VLOOKUP(D86,$Q$517:$R$519,2,TRUE))</f>
        <v>#N/A</v>
      </c>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453" t="e">
        <f>IF(D87="","",VLOOKUP(D87,$S$517:$T$519,2,TRUE))</f>
        <v>#N/A</v>
      </c>
      <c r="D21" s="453" t="e">
        <f>IF(D88="","",VLOOKUP(D88,$U$517:$V$519,2,TRUE))</f>
        <v>#N/A</v>
      </c>
      <c r="E21" s="453" t="e">
        <f>IF(D89="","",VLOOKUP(D89,$W$517:$X$519,2,TRUE))</f>
        <v>#N/A</v>
      </c>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453" t="e">
        <f>IF(D90="","",VLOOKUP(D90,$Y$517:$Z$519,2,TRUE))</f>
        <v>#N/A</v>
      </c>
      <c r="D22" s="453" t="e">
        <f>IF(D91="","",VLOOKUP(D91,$AA$517:$AB$519,2,TRUE))</f>
        <v>#N/A</v>
      </c>
      <c r="E22" s="453" t="e">
        <f>IF(D92="","",VLOOKUP(D92,$AC$517:$AD$519,2,TRUE))</f>
        <v>#N/A</v>
      </c>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786"/>
      <c r="D23" s="787"/>
      <c r="E23" s="788"/>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e">
        <f>IF(E74="","",VLOOKUP(E74,$W$521:$X$523,2,TRUE))</f>
        <v>#N/A</v>
      </c>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453" t="e">
        <f>IF(E75="","",VLOOKUP(E75,$Y$521:$Z$523,2,TRUE))</f>
        <v>#N/A</v>
      </c>
      <c r="D32" s="453" t="e">
        <f>IF(E76="","",VLOOKUP(E76,$AA$521:$AB$523,2,TRUE))</f>
        <v>#N/A</v>
      </c>
      <c r="E32" s="453" t="e">
        <f>IF(E77="","",VLOOKUP(E77,$AC$521:$AD$523,2,TRUE))</f>
        <v>#N/A</v>
      </c>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453" t="e">
        <f>IF(E78="","",VLOOKUP(E78,$AE$521:$AF$523,2,TRUE))</f>
        <v>#N/A</v>
      </c>
      <c r="D33" s="453" t="e">
        <f>IF(E79="","",VLOOKUP(E79,$AG$521:$AH$523,2,TRUE))</f>
        <v>#N/A</v>
      </c>
      <c r="E33" s="453" t="e">
        <f>IF(E80="","",VLOOKUP(E80,$AI$521:$AJ$523,2,TRUE))</f>
        <v>#N/A</v>
      </c>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2"/>
      <c r="D34" s="823"/>
      <c r="E34" s="823"/>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453" t="e">
        <f>IF(F69="","",VLOOKUP(F69,$M$525:$N$527,2,TRUE))</f>
        <v>#N/A</v>
      </c>
      <c r="D35" s="453" t="e">
        <f>IF(F70="","",VLOOKUP(F70,$O$525:$P$527,2,TRUE))</f>
        <v>#N/A</v>
      </c>
      <c r="E35" s="453" t="e">
        <f>IF(F71="","",VLOOKUP(F71,$Q$525:$R$527,2,TRUE))</f>
        <v>#N/A</v>
      </c>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453" t="e">
        <f>IF(F72="","",VLOOKUP(F72,$S$525:$T$527,2,TRUE))</f>
        <v>#N/A</v>
      </c>
      <c r="D36" s="453" t="e">
        <f>IF(F73="","",VLOOKUP(F73,$U$525:$V$527,2,TRUE))</f>
        <v>#N/A</v>
      </c>
      <c r="E36" s="453" t="e">
        <f>IF(F74="","",VLOOKUP(F74,$W$525:$X$527,2,TRUE))</f>
        <v>#N/A</v>
      </c>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453" t="e">
        <f>IF(F75="","",VLOOKUP(F75,$Y$525:$Z$527,2,TRUE))</f>
        <v>#N/A</v>
      </c>
      <c r="D37" s="453" t="e">
        <f>IF(F76="","",VLOOKUP(F76,$AA$525:$AB$527,2,TRUE))</f>
        <v>#N/A</v>
      </c>
      <c r="E37" s="453" t="e">
        <f>IF(F77="","",VLOOKUP(F77,$AC$525:$AD$527,2,TRUE))</f>
        <v>#N/A</v>
      </c>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453" t="e">
        <f>IF(F78="","",VLOOKUP(F78,$AE$525:$AF$527,2,TRUE))</f>
        <v>#N/A</v>
      </c>
      <c r="D38" s="453" t="e">
        <f>IF(F79="","",VLOOKUP(F79,$AG$525:$AH$527,2,TRUE))</f>
        <v>#N/A</v>
      </c>
      <c r="E38" s="453" t="e">
        <f>IF(F80="","",VLOOKUP(F80,$AI$525:$AJ$527,2,TRUE))</f>
        <v>#N/A</v>
      </c>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453" t="e">
        <f>IF(F81="","",VLOOKUP(F81,$AK$525:$AL$527,2,TRUE))</f>
        <v>#N/A</v>
      </c>
      <c r="D39" s="453" t="e">
        <f>IF(F82="","",VLOOKUP(F82,$AM$525:$AN$527,2,TRUE))</f>
        <v>#N/A</v>
      </c>
      <c r="E39" s="453" t="e">
        <f>IF(F83="","",VLOOKUP(F83,$AO$525:$AP$527,2,TRUE))</f>
        <v>#N/A</v>
      </c>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10"/>
      <c r="D47" s="811"/>
      <c r="E47" s="812"/>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10"/>
      <c r="D48" s="811"/>
      <c r="E48" s="812"/>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10"/>
      <c r="D49" s="811"/>
      <c r="E49" s="812"/>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10"/>
      <c r="D50" s="811"/>
      <c r="E50" s="812"/>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10"/>
      <c r="D51" s="811"/>
      <c r="E51" s="812"/>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10"/>
      <c r="D52" s="811"/>
      <c r="E52" s="812"/>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10"/>
      <c r="D53" s="811"/>
      <c r="E53" s="812"/>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10"/>
      <c r="D54" s="811"/>
      <c r="E54" s="812"/>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10"/>
      <c r="D55" s="811"/>
      <c r="E55" s="812"/>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10"/>
      <c r="D56" s="811"/>
      <c r="E56" s="812"/>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10"/>
      <c r="D57" s="811"/>
      <c r="E57" s="812"/>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10"/>
      <c r="D58" s="811"/>
      <c r="E58" s="812"/>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13"/>
      <c r="D59" s="814"/>
      <c r="E59" s="815"/>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e">
        <f>IF(G74="","",VLOOKUP(G74,$W$541:$X$543,2,TRUE))</f>
        <v>#N/A</v>
      </c>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453" t="e">
        <f>IF(G75="","",VLOOKUP(G75,$Y$541:$Z$543,2,TRUE))</f>
        <v>#N/A</v>
      </c>
      <c r="D62" s="453" t="e">
        <f>IF(G76="","",VLOOKUP(G76,$AA$541:$AB$543,2,TRUE))</f>
        <v>#N/A</v>
      </c>
      <c r="E62" s="453" t="e">
        <f>IF(G77="","",VLOOKUP(G77,$AC$541:$AD$543,2,TRUE))</f>
        <v>#N/A</v>
      </c>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453" t="e">
        <f>IF(G78="","",VLOOKUP(G78,$AE$541:$AF$543,2,TRUE))</f>
        <v>#N/A</v>
      </c>
      <c r="D63" s="453" t="e">
        <f>IF(G79="","",VLOOKUP(G79,$AG$541:$AH$543,2,TRUE))</f>
        <v>#N/A</v>
      </c>
      <c r="E63" s="453" t="e">
        <f>IF(G80="","",VLOOKUP(G80,$AI$541:$AJ$543,2,TRUE))</f>
        <v>#N/A</v>
      </c>
      <c r="F63" s="453" t="e">
        <f>IF(G142="","",VLOOKUP(G142,$AE$596:$AF$598,2,TRUE))</f>
        <v>#N/A</v>
      </c>
      <c r="G63" s="453" t="e">
        <f>IF(G143="","",VLOOKUP(G143,$AG$596:$AH$598,2,TRUE))</f>
        <v>#N/A</v>
      </c>
      <c r="H63" s="453" t="e">
        <f>IF(G144="","",VLOOKUP(G144,$AI$596:$AJ$598,2,TRUE))</f>
        <v>#N/A</v>
      </c>
      <c r="I63" s="453" t="str">
        <f>IF(G221="","",VLOOKUP(G221,$AE$596:$AF$598,2,TRUE))</f>
        <v xml:space="preserve">оқылған дәмі, сыртқы белгілері бойынша көгөністер мен жемістерді ажырату  және атау қабілетін бекіту
</v>
      </c>
      <c r="J63" s="453" t="e">
        <f>IF(G222="","",VLOOKUP(G222,$AG$596:$AH$598,2,TRUE))</f>
        <v>#N/A</v>
      </c>
      <c r="K63" s="453" t="e">
        <f>IF(G223="","",VLOOKUP(G223,$AI$596:$AJ$598,2,TRUE))</f>
        <v>#N/A</v>
      </c>
      <c r="L63" s="820"/>
    </row>
    <row r="64" spans="2:12" ht="90" customHeight="1" x14ac:dyDescent="0.25">
      <c r="B64" s="804"/>
      <c r="C64" s="805"/>
      <c r="D64" s="806"/>
      <c r="E64" s="806"/>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54" customHeight="1" x14ac:dyDescent="0.25">
      <c r="B68" s="35"/>
      <c r="C68" s="21" t="s">
        <v>915</v>
      </c>
      <c r="D68" s="21" t="s">
        <v>733</v>
      </c>
      <c r="E68" s="21" t="s">
        <v>916</v>
      </c>
      <c r="F68" s="21" t="s">
        <v>904</v>
      </c>
      <c r="G68" s="62" t="s">
        <v>917</v>
      </c>
    </row>
    <row r="69" spans="2:7" ht="15" customHeight="1" x14ac:dyDescent="0.25">
      <c r="B69" s="570">
        <v>1</v>
      </c>
      <c r="C69" s="452">
        <f>'2 жастағы балалар Ф'!D16</f>
        <v>0</v>
      </c>
      <c r="D69" s="452">
        <f>'2 жастағы балалар К'!D16</f>
        <v>0</v>
      </c>
      <c r="E69" s="452" t="e">
        <f>'2 жастағы балалар Т'!#REF!</f>
        <v>#REF!</v>
      </c>
      <c r="F69" s="452">
        <f>'2 жастағы балалар Ш'!D16</f>
        <v>0</v>
      </c>
      <c r="G69" s="452" t="e">
        <f>'2 жастағы балалар Ә'!#REF!</f>
        <v>#REF!</v>
      </c>
    </row>
    <row r="70" spans="2:7" ht="15" customHeight="1" x14ac:dyDescent="0.25">
      <c r="B70" s="571"/>
      <c r="C70" s="452">
        <f>'2 жастағы балалар Ф'!E16</f>
        <v>0</v>
      </c>
      <c r="D70" s="452">
        <f>'2 жастағы балалар К'!E16</f>
        <v>0</v>
      </c>
      <c r="E70" s="452" t="e">
        <f>'2 жастағы балалар Т'!#REF!</f>
        <v>#REF!</v>
      </c>
      <c r="F70" s="452">
        <f>'2 жастағы балалар Ш'!E16</f>
        <v>0</v>
      </c>
      <c r="G70" s="452" t="e">
        <f>'2 жастағы балалар Ә'!#REF!</f>
        <v>#REF!</v>
      </c>
    </row>
    <row r="71" spans="2:7" ht="15" customHeight="1" x14ac:dyDescent="0.25">
      <c r="B71" s="572"/>
      <c r="C71" s="452">
        <f>'2 жастағы балалар Ф'!F16</f>
        <v>0</v>
      </c>
      <c r="D71" s="452">
        <f>'2 жастағы балалар К'!F16</f>
        <v>0</v>
      </c>
      <c r="E71" s="452" t="e">
        <f>'2 жастағы балалар Т'!#REF!</f>
        <v>#REF!</v>
      </c>
      <c r="F71" s="452">
        <f>'2 жастағы балалар Ш'!F16</f>
        <v>0</v>
      </c>
      <c r="G71" s="452" t="e">
        <f>'2 жастағы балалар Ә'!#REF!</f>
        <v>#REF!</v>
      </c>
    </row>
    <row r="72" spans="2:7" ht="15" customHeight="1" x14ac:dyDescent="0.25">
      <c r="B72" s="570">
        <v>2</v>
      </c>
      <c r="C72" s="452">
        <f>'2 жастағы балалар Ф'!G16</f>
        <v>0</v>
      </c>
      <c r="D72" s="452">
        <f>'2 жастағы балалар К'!G16</f>
        <v>0</v>
      </c>
      <c r="E72" s="452">
        <f>'2 жастағы балалар Т'!D16</f>
        <v>0</v>
      </c>
      <c r="F72" s="452">
        <f>'2 жастағы балалар Ш'!G16</f>
        <v>0</v>
      </c>
      <c r="G72" s="452">
        <f>'2 жастағы балалар Ә'!D16</f>
        <v>0</v>
      </c>
    </row>
    <row r="73" spans="2:7" ht="15" customHeight="1" x14ac:dyDescent="0.25">
      <c r="B73" s="571"/>
      <c r="C73" s="452">
        <f>'2 жастағы балалар Ф'!H16</f>
        <v>0</v>
      </c>
      <c r="D73" s="452">
        <f>'2 жастағы балалар К'!H16</f>
        <v>0</v>
      </c>
      <c r="E73" s="452">
        <f>'2 жастағы балалар Т'!E16</f>
        <v>0</v>
      </c>
      <c r="F73" s="452">
        <f>'2 жастағы балалар Ш'!H16</f>
        <v>0</v>
      </c>
      <c r="G73" s="452">
        <f>'2 жастағы балалар Ә'!E16</f>
        <v>0</v>
      </c>
    </row>
    <row r="74" spans="2:7" ht="15" customHeight="1" x14ac:dyDescent="0.25">
      <c r="B74" s="572"/>
      <c r="C74" s="452">
        <f>'2 жастағы балалар Ф'!I16</f>
        <v>0</v>
      </c>
      <c r="D74" s="452">
        <f>'2 жастағы балалар К'!I16</f>
        <v>0</v>
      </c>
      <c r="E74" s="452">
        <f>'2 жастағы балалар Т'!F16</f>
        <v>0</v>
      </c>
      <c r="F74" s="452">
        <f>'2 жастағы балалар Ш'!I16</f>
        <v>0</v>
      </c>
      <c r="G74" s="452">
        <f>'2 жастағы балалар Ә'!F16</f>
        <v>0</v>
      </c>
    </row>
    <row r="75" spans="2:7" ht="15" customHeight="1" x14ac:dyDescent="0.25">
      <c r="B75" s="570">
        <v>3</v>
      </c>
      <c r="C75" s="452">
        <f>'2 жастағы балалар Ф'!J16</f>
        <v>0</v>
      </c>
      <c r="D75" s="452">
        <f>'2 жастағы балалар К'!J16</f>
        <v>0</v>
      </c>
      <c r="E75" s="452">
        <f>'2 жастағы балалар Т'!G16</f>
        <v>0</v>
      </c>
      <c r="F75" s="452">
        <f>'2 жастағы балалар Ш'!J16</f>
        <v>0</v>
      </c>
      <c r="G75" s="452">
        <f>'2 жастағы балалар Ә'!G16</f>
        <v>0</v>
      </c>
    </row>
    <row r="76" spans="2:7" ht="15" customHeight="1" x14ac:dyDescent="0.25">
      <c r="B76" s="571"/>
      <c r="C76" s="452">
        <f>'2 жастағы балалар Ф'!K16</f>
        <v>0</v>
      </c>
      <c r="D76" s="452">
        <f>'2 жастағы балалар К'!K16</f>
        <v>0</v>
      </c>
      <c r="E76" s="452">
        <f>'2 жастағы балалар Т'!H16</f>
        <v>0</v>
      </c>
      <c r="F76" s="452">
        <f>'2 жастағы балалар Ш'!K16</f>
        <v>0</v>
      </c>
      <c r="G76" s="452">
        <f>'2 жастағы балалар Ә'!H16</f>
        <v>0</v>
      </c>
    </row>
    <row r="77" spans="2:7" ht="15" customHeight="1" x14ac:dyDescent="0.25">
      <c r="B77" s="572"/>
      <c r="C77" s="452">
        <f>'2 жастағы балалар Ф'!L16</f>
        <v>0</v>
      </c>
      <c r="D77" s="452">
        <f>'2 жастағы балалар К'!L16</f>
        <v>0</v>
      </c>
      <c r="E77" s="452">
        <f>'2 жастағы балалар Т'!I16</f>
        <v>0</v>
      </c>
      <c r="F77" s="452">
        <f>'2 жастағы балалар Ш'!L16</f>
        <v>0</v>
      </c>
      <c r="G77" s="452">
        <f>'2 жастағы балалар Ә'!I16</f>
        <v>0</v>
      </c>
    </row>
    <row r="78" spans="2:7" ht="15" customHeight="1" x14ac:dyDescent="0.25">
      <c r="B78" s="570">
        <v>4</v>
      </c>
      <c r="C78" s="452">
        <f>'2 жастағы балалар Ф'!M16</f>
        <v>0</v>
      </c>
      <c r="D78" s="452">
        <f>'2 жастағы балалар К'!M16</f>
        <v>0</v>
      </c>
      <c r="E78" s="452">
        <f>'2 жастағы балалар Т'!J16</f>
        <v>0</v>
      </c>
      <c r="F78" s="452">
        <f>'2 жастағы балалар Ш'!M16</f>
        <v>0</v>
      </c>
      <c r="G78" s="452">
        <f>'2 жастағы балалар Ә'!J16</f>
        <v>0</v>
      </c>
    </row>
    <row r="79" spans="2:7" ht="15" customHeight="1" x14ac:dyDescent="0.25">
      <c r="B79" s="571"/>
      <c r="C79" s="452">
        <f>'2 жастағы балалар Ф'!N16</f>
        <v>0</v>
      </c>
      <c r="D79" s="452">
        <f>'2 жастағы балалар К'!N16</f>
        <v>0</v>
      </c>
      <c r="E79" s="452">
        <f>'2 жастағы балалар Т'!K16</f>
        <v>0</v>
      </c>
      <c r="F79" s="452">
        <f>'2 жастағы балалар Ш'!N16</f>
        <v>0</v>
      </c>
      <c r="G79" s="452">
        <f>'2 жастағы балалар Ә'!K16</f>
        <v>0</v>
      </c>
    </row>
    <row r="80" spans="2:7" ht="15" customHeight="1" x14ac:dyDescent="0.25">
      <c r="B80" s="572"/>
      <c r="C80" s="452">
        <f>'2 жастағы балалар Ф'!O16</f>
        <v>0</v>
      </c>
      <c r="D80" s="452">
        <f>'2 жастағы балалар К'!O16</f>
        <v>0</v>
      </c>
      <c r="E80" s="452">
        <f>'2 жастағы балалар Т'!L16</f>
        <v>0</v>
      </c>
      <c r="F80" s="452">
        <f>'2 жастағы балалар Ш'!O16</f>
        <v>0</v>
      </c>
      <c r="G80" s="452">
        <f>'2 жастағы балалар Ә'!L16</f>
        <v>0</v>
      </c>
    </row>
    <row r="81" spans="2:7" ht="15" customHeight="1" x14ac:dyDescent="0.25">
      <c r="B81" s="570">
        <v>5</v>
      </c>
      <c r="C81" s="798"/>
      <c r="D81" s="452" t="e">
        <f>'2 жастағы балалар К'!#REF!</f>
        <v>#REF!</v>
      </c>
      <c r="E81" s="798"/>
      <c r="F81" s="452">
        <f>'2 жастағы балалар Ш'!P16</f>
        <v>0</v>
      </c>
      <c r="G81" s="798"/>
    </row>
    <row r="82" spans="2:7" ht="15" customHeight="1" x14ac:dyDescent="0.25">
      <c r="B82" s="571"/>
      <c r="C82" s="799"/>
      <c r="D82" s="452" t="e">
        <f>'2 жастағы балалар К'!#REF!</f>
        <v>#REF!</v>
      </c>
      <c r="E82" s="799"/>
      <c r="F82" s="452">
        <f>'2 жастағы балалар Ш'!Q16</f>
        <v>0</v>
      </c>
      <c r="G82" s="799"/>
    </row>
    <row r="83" spans="2:7" ht="15" customHeight="1" x14ac:dyDescent="0.25">
      <c r="B83" s="572"/>
      <c r="C83" s="799"/>
      <c r="D83" s="452" t="e">
        <f>'2 жастағы балалар К'!#REF!</f>
        <v>#REF!</v>
      </c>
      <c r="E83" s="799"/>
      <c r="F83" s="452">
        <f>'2 жастағы балалар Ш'!R16</f>
        <v>0</v>
      </c>
      <c r="G83" s="799"/>
    </row>
    <row r="84" spans="2:7" ht="15" customHeight="1" x14ac:dyDescent="0.25">
      <c r="B84" s="570">
        <v>6</v>
      </c>
      <c r="C84" s="799"/>
      <c r="D84" s="452">
        <f>'2 жастағы балалар К'!P16</f>
        <v>0</v>
      </c>
      <c r="E84" s="799"/>
      <c r="F84" s="452" t="e">
        <f>'2 жастағы балалар Ш'!#REF!</f>
        <v>#REF!</v>
      </c>
      <c r="G84" s="799"/>
    </row>
    <row r="85" spans="2:7" ht="15" customHeight="1" x14ac:dyDescent="0.25">
      <c r="B85" s="571"/>
      <c r="C85" s="799"/>
      <c r="D85" s="452">
        <f>'2 жастағы балалар К'!Q16</f>
        <v>0</v>
      </c>
      <c r="E85" s="799"/>
      <c r="F85" s="452" t="e">
        <f>'2 жастағы балалар Ш'!#REF!</f>
        <v>#REF!</v>
      </c>
      <c r="G85" s="799"/>
    </row>
    <row r="86" spans="2:7" ht="15" customHeight="1" x14ac:dyDescent="0.25">
      <c r="B86" s="572"/>
      <c r="C86" s="799"/>
      <c r="D86" s="452">
        <f>'2 жастағы балалар К'!R16</f>
        <v>0</v>
      </c>
      <c r="E86" s="799"/>
      <c r="F86" s="452" t="e">
        <f>'2 жастағы балалар Ш'!#REF!</f>
        <v>#REF!</v>
      </c>
      <c r="G86" s="799"/>
    </row>
    <row r="87" spans="2:7" ht="15" customHeight="1" x14ac:dyDescent="0.25">
      <c r="B87" s="570">
        <v>7</v>
      </c>
      <c r="C87" s="799"/>
      <c r="D87" s="452">
        <f>'2 жастағы балалар К'!S16</f>
        <v>0</v>
      </c>
      <c r="E87" s="799"/>
      <c r="F87" s="452" t="e">
        <f>'2 жастағы балалар Ш'!#REF!</f>
        <v>#REF!</v>
      </c>
      <c r="G87" s="799"/>
    </row>
    <row r="88" spans="2:7" ht="15" customHeight="1" x14ac:dyDescent="0.25">
      <c r="B88" s="571"/>
      <c r="C88" s="799"/>
      <c r="D88" s="452">
        <f>'2 жастағы балалар К'!T16</f>
        <v>0</v>
      </c>
      <c r="E88" s="799"/>
      <c r="F88" s="452" t="e">
        <f>'2 жастағы балалар Ш'!#REF!</f>
        <v>#REF!</v>
      </c>
      <c r="G88" s="799"/>
    </row>
    <row r="89" spans="2:7" ht="15" customHeight="1" x14ac:dyDescent="0.25">
      <c r="B89" s="572"/>
      <c r="C89" s="799"/>
      <c r="D89" s="452">
        <f>'2 жастағы балалар К'!U16</f>
        <v>0</v>
      </c>
      <c r="E89" s="799"/>
      <c r="F89" s="452" t="e">
        <f>'2 жастағы балалар Ш'!#REF!</f>
        <v>#REF!</v>
      </c>
      <c r="G89" s="799"/>
    </row>
    <row r="90" spans="2:7" ht="15" customHeight="1" x14ac:dyDescent="0.25">
      <c r="B90" s="570">
        <v>8</v>
      </c>
      <c r="C90" s="799"/>
      <c r="D90" s="452">
        <f>'2 жастағы балалар К'!V16</f>
        <v>0</v>
      </c>
      <c r="E90" s="799"/>
      <c r="F90" s="452" t="e">
        <f>'2 жастағы балалар Ш'!#REF!</f>
        <v>#REF!</v>
      </c>
      <c r="G90" s="799"/>
    </row>
    <row r="91" spans="2:7" ht="15" customHeight="1" x14ac:dyDescent="0.25">
      <c r="B91" s="571"/>
      <c r="C91" s="799"/>
      <c r="D91" s="452">
        <f>'2 жастағы балалар К'!W16</f>
        <v>0</v>
      </c>
      <c r="E91" s="799"/>
      <c r="F91" s="452" t="e">
        <f>'2 жастағы балалар Ш'!#REF!</f>
        <v>#REF!</v>
      </c>
      <c r="G91" s="799"/>
    </row>
    <row r="92" spans="2:7" ht="15" customHeight="1" x14ac:dyDescent="0.25">
      <c r="B92" s="572"/>
      <c r="C92" s="799"/>
      <c r="D92" s="452">
        <f>'2 жастағы балалар К'!X16</f>
        <v>0</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Ш'!V16</f>
        <v>0</v>
      </c>
      <c r="G102" s="799"/>
    </row>
    <row r="103" spans="2:7" ht="15" customHeight="1" x14ac:dyDescent="0.25">
      <c r="B103" s="607"/>
      <c r="C103" s="799"/>
      <c r="D103" s="799"/>
      <c r="E103" s="799"/>
      <c r="F103" s="398">
        <f>'2 жастағы балалар Ш'!W16</f>
        <v>0</v>
      </c>
      <c r="G103" s="799"/>
    </row>
    <row r="104" spans="2:7" ht="15" customHeight="1" x14ac:dyDescent="0.25">
      <c r="B104" s="607"/>
      <c r="C104" s="799"/>
      <c r="D104" s="799"/>
      <c r="E104" s="799"/>
      <c r="F104" s="398">
        <f>'2 жастағы балалар Ш'!X16</f>
        <v>0</v>
      </c>
      <c r="G104" s="799"/>
    </row>
    <row r="105" spans="2:7" ht="15" customHeight="1" x14ac:dyDescent="0.25">
      <c r="B105" s="607">
        <v>13</v>
      </c>
      <c r="C105" s="799"/>
      <c r="D105" s="799"/>
      <c r="E105" s="799"/>
      <c r="F105" s="398">
        <f>'2 жастағы балалар Ш'!Y16</f>
        <v>0</v>
      </c>
      <c r="G105" s="799"/>
    </row>
    <row r="106" spans="2:7" ht="15" customHeight="1" x14ac:dyDescent="0.25">
      <c r="B106" s="607"/>
      <c r="C106" s="799"/>
      <c r="D106" s="799"/>
      <c r="E106" s="799"/>
      <c r="F106" s="398">
        <f>'2 жастағы балалар Ш'!Z16</f>
        <v>0</v>
      </c>
      <c r="G106" s="799"/>
    </row>
    <row r="107" spans="2:7" ht="15" customHeight="1" x14ac:dyDescent="0.25">
      <c r="B107" s="607"/>
      <c r="C107" s="799"/>
      <c r="D107" s="799"/>
      <c r="E107" s="799"/>
      <c r="F107" s="398">
        <f>'2 жастағы балалар Ш'!AA16</f>
        <v>0</v>
      </c>
      <c r="G107" s="799"/>
    </row>
    <row r="108" spans="2:7" ht="15" customHeight="1" x14ac:dyDescent="0.25">
      <c r="B108" s="607">
        <v>14</v>
      </c>
      <c r="C108" s="799"/>
      <c r="D108" s="799"/>
      <c r="E108" s="799"/>
      <c r="F108" s="398">
        <f>'2 жастағы балалар Ш'!AB16</f>
        <v>0</v>
      </c>
      <c r="G108" s="799"/>
    </row>
    <row r="109" spans="2:7" ht="15" customHeight="1" x14ac:dyDescent="0.25">
      <c r="B109" s="607"/>
      <c r="C109" s="799"/>
      <c r="D109" s="799"/>
      <c r="E109" s="799"/>
      <c r="F109" s="398">
        <f>'2 жастағы балалар Ш'!AC16</f>
        <v>0</v>
      </c>
      <c r="G109" s="799"/>
    </row>
    <row r="110" spans="2:7" ht="15" customHeight="1" x14ac:dyDescent="0.25">
      <c r="B110" s="607"/>
      <c r="C110" s="799"/>
      <c r="D110" s="799"/>
      <c r="E110" s="799"/>
      <c r="F110" s="398">
        <f>'2 жастағы балалар Ш'!AD16</f>
        <v>0</v>
      </c>
      <c r="G110" s="799"/>
    </row>
    <row r="111" spans="2:7" ht="15" customHeight="1" x14ac:dyDescent="0.25">
      <c r="B111" s="607">
        <v>15</v>
      </c>
      <c r="C111" s="799"/>
      <c r="D111" s="799"/>
      <c r="E111" s="799"/>
      <c r="F111" s="398">
        <f>'2 жастағы балалар Ш'!AE16</f>
        <v>0</v>
      </c>
      <c r="G111" s="799"/>
    </row>
    <row r="112" spans="2:7" ht="15" customHeight="1" x14ac:dyDescent="0.25">
      <c r="B112" s="607"/>
      <c r="C112" s="799"/>
      <c r="D112" s="799"/>
      <c r="E112" s="799"/>
      <c r="F112" s="398">
        <f>'2 жастағы балалар Ш'!AF16</f>
        <v>0</v>
      </c>
      <c r="G112" s="799"/>
    </row>
    <row r="113" spans="2:7" ht="15" customHeight="1" x14ac:dyDescent="0.25">
      <c r="B113" s="607"/>
      <c r="C113" s="799"/>
      <c r="D113" s="799"/>
      <c r="E113" s="799"/>
      <c r="F113" s="398">
        <f>'2 жастағы балалар Ш'!AG16</f>
        <v>0</v>
      </c>
      <c r="G113" s="799"/>
    </row>
    <row r="114" spans="2:7" ht="15" customHeight="1" x14ac:dyDescent="0.25">
      <c r="B114" s="607">
        <v>16</v>
      </c>
      <c r="C114" s="799"/>
      <c r="D114" s="799"/>
      <c r="E114" s="799"/>
      <c r="F114" s="398">
        <f>'2 жастағы балалар Ш'!AH16</f>
        <v>0</v>
      </c>
      <c r="G114" s="799"/>
    </row>
    <row r="115" spans="2:7" ht="15" customHeight="1" x14ac:dyDescent="0.25">
      <c r="B115" s="607"/>
      <c r="C115" s="799"/>
      <c r="D115" s="799"/>
      <c r="E115" s="799"/>
      <c r="F115" s="398">
        <f>'2 жастағы балалар Ш'!AI16</f>
        <v>0</v>
      </c>
      <c r="G115" s="799"/>
    </row>
    <row r="116" spans="2:7" ht="15" customHeight="1" x14ac:dyDescent="0.25">
      <c r="B116" s="607"/>
      <c r="C116" s="799"/>
      <c r="D116" s="799"/>
      <c r="E116" s="799"/>
      <c r="F116" s="398">
        <f>'2 жастағы балалар Ш'!AJ16</f>
        <v>0</v>
      </c>
      <c r="G116" s="799"/>
    </row>
    <row r="117" spans="2:7" ht="15" customHeight="1" x14ac:dyDescent="0.25">
      <c r="B117" s="607">
        <v>17</v>
      </c>
      <c r="C117" s="799"/>
      <c r="D117" s="799"/>
      <c r="E117" s="799"/>
      <c r="F117" s="398">
        <f>'2 жастағы балалар Ш'!AK16</f>
        <v>0</v>
      </c>
      <c r="G117" s="799"/>
    </row>
    <row r="118" spans="2:7" ht="15" customHeight="1" x14ac:dyDescent="0.25">
      <c r="B118" s="607"/>
      <c r="C118" s="799"/>
      <c r="D118" s="799"/>
      <c r="E118" s="799"/>
      <c r="F118" s="398">
        <f>'2 жастағы балалар Ш'!AL16</f>
        <v>0</v>
      </c>
      <c r="G118" s="799"/>
    </row>
    <row r="119" spans="2:7" ht="15" customHeight="1" x14ac:dyDescent="0.25">
      <c r="B119" s="607"/>
      <c r="C119" s="799"/>
      <c r="D119" s="799"/>
      <c r="E119" s="799"/>
      <c r="F119" s="398">
        <f>'2 жастағы балалар Ш'!AM16</f>
        <v>0</v>
      </c>
      <c r="G119" s="799"/>
    </row>
    <row r="120" spans="2:7" ht="15" customHeight="1" x14ac:dyDescent="0.25">
      <c r="B120" s="607">
        <v>18</v>
      </c>
      <c r="C120" s="799"/>
      <c r="D120" s="799"/>
      <c r="E120" s="799"/>
      <c r="F120" s="398">
        <f>'2 жастағы балалар Ш'!AN16</f>
        <v>0</v>
      </c>
      <c r="G120" s="799"/>
    </row>
    <row r="121" spans="2:7" ht="15" customHeight="1" x14ac:dyDescent="0.25">
      <c r="B121" s="607"/>
      <c r="C121" s="799"/>
      <c r="D121" s="799"/>
      <c r="E121" s="799"/>
      <c r="F121" s="398">
        <f>'2 жастағы балалар Ш'!AO16</f>
        <v>0</v>
      </c>
      <c r="G121" s="799"/>
    </row>
    <row r="122" spans="2:7" ht="15" customHeight="1" x14ac:dyDescent="0.25">
      <c r="B122" s="607"/>
      <c r="C122" s="799"/>
      <c r="D122" s="799"/>
      <c r="E122" s="799"/>
      <c r="F122" s="398">
        <f>'2 жастағы балалар Ш'!AP16</f>
        <v>0</v>
      </c>
      <c r="G122" s="799"/>
    </row>
    <row r="123" spans="2:7" ht="15" customHeight="1" x14ac:dyDescent="0.25">
      <c r="B123" s="607">
        <v>19</v>
      </c>
      <c r="C123" s="799"/>
      <c r="D123" s="799"/>
      <c r="E123" s="799"/>
      <c r="F123" s="398">
        <f>'2 жастағы балалар Ш'!AQ16</f>
        <v>0</v>
      </c>
      <c r="G123" s="799"/>
    </row>
    <row r="124" spans="2:7" ht="15" customHeight="1" x14ac:dyDescent="0.25">
      <c r="B124" s="607"/>
      <c r="C124" s="799"/>
      <c r="D124" s="799"/>
      <c r="E124" s="799"/>
      <c r="F124" s="398">
        <f>'2 жастағы балалар Ш'!AR16</f>
        <v>0</v>
      </c>
      <c r="G124" s="799"/>
    </row>
    <row r="125" spans="2:7" ht="15" customHeight="1" x14ac:dyDescent="0.25">
      <c r="B125" s="607"/>
      <c r="C125" s="799"/>
      <c r="D125" s="799"/>
      <c r="E125" s="799"/>
      <c r="F125" s="398">
        <f>'2 жастағы балалар Ш'!AS16</f>
        <v>0</v>
      </c>
      <c r="G125" s="799"/>
    </row>
    <row r="126" spans="2:7" ht="15" customHeight="1" x14ac:dyDescent="0.25">
      <c r="B126" s="607">
        <v>20</v>
      </c>
      <c r="C126" s="799"/>
      <c r="D126" s="799"/>
      <c r="E126" s="799"/>
      <c r="F126" s="398">
        <f>'2 жастағы балалар Ш'!AT16</f>
        <v>0</v>
      </c>
      <c r="G126" s="799"/>
    </row>
    <row r="127" spans="2:7" ht="15" customHeight="1" x14ac:dyDescent="0.25">
      <c r="B127" s="607"/>
      <c r="C127" s="799"/>
      <c r="D127" s="799"/>
      <c r="E127" s="799"/>
      <c r="F127" s="398">
        <f>'2 жастағы балалар Ш'!AU16</f>
        <v>0</v>
      </c>
      <c r="G127" s="799"/>
    </row>
    <row r="128" spans="2:7" ht="15" customHeight="1" x14ac:dyDescent="0.25">
      <c r="B128" s="607"/>
      <c r="C128" s="800"/>
      <c r="D128" s="800"/>
      <c r="E128" s="800"/>
      <c r="F128" s="398">
        <f>'2 жастағы балалар Ш'!AV16</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Ф'!D62</f>
        <v>0</v>
      </c>
      <c r="D133" s="452">
        <f>'2 жастағы балалар К'!D62</f>
        <v>0</v>
      </c>
      <c r="E133" s="452" t="e">
        <f>'2 жастағы балалар Т'!#REF!</f>
        <v>#REF!</v>
      </c>
      <c r="F133" s="452">
        <f>'2 жастағы балалар Ш'!D62</f>
        <v>0</v>
      </c>
      <c r="G133" s="452" t="e">
        <f>'2 жастағы балалар Ә'!#REF!</f>
        <v>#REF!</v>
      </c>
    </row>
    <row r="134" spans="2:7" x14ac:dyDescent="0.25">
      <c r="B134" s="571"/>
      <c r="C134" s="452">
        <f>'2 жастағы балалар Ф'!E62</f>
        <v>0</v>
      </c>
      <c r="D134" s="452">
        <f>'2 жастағы балалар К'!E62</f>
        <v>0</v>
      </c>
      <c r="E134" s="452" t="e">
        <f>'2 жастағы балалар Т'!#REF!</f>
        <v>#REF!</v>
      </c>
      <c r="F134" s="452">
        <f>'2 жастағы балалар Ш'!E62</f>
        <v>0</v>
      </c>
      <c r="G134" s="452" t="e">
        <f>'2 жастағы балалар Ә'!#REF!</f>
        <v>#REF!</v>
      </c>
    </row>
    <row r="135" spans="2:7" x14ac:dyDescent="0.25">
      <c r="B135" s="572"/>
      <c r="C135" s="452">
        <f>'2 жастағы балалар Ф'!F62</f>
        <v>0</v>
      </c>
      <c r="D135" s="452">
        <f>'2 жастағы балалар К'!F62</f>
        <v>0</v>
      </c>
      <c r="E135" s="452" t="e">
        <f>'2 жастағы балалар Т'!#REF!</f>
        <v>#REF!</v>
      </c>
      <c r="F135" s="452">
        <f>'2 жастағы балалар Ш'!F62</f>
        <v>0</v>
      </c>
      <c r="G135" s="452" t="e">
        <f>'2 жастағы балалар Ә'!#REF!</f>
        <v>#REF!</v>
      </c>
    </row>
    <row r="136" spans="2:7" x14ac:dyDescent="0.25">
      <c r="B136" s="570">
        <v>2</v>
      </c>
      <c r="C136" s="452">
        <f>'2 жастағы балалар Ф'!G62</f>
        <v>0</v>
      </c>
      <c r="D136" s="452">
        <f>'2 жастағы балалар К'!G62</f>
        <v>0</v>
      </c>
      <c r="E136" s="452">
        <f>'2 жастағы балалар Т'!D62</f>
        <v>0</v>
      </c>
      <c r="F136" s="452">
        <f>'2 жастағы балалар Ш'!G62</f>
        <v>0</v>
      </c>
      <c r="G136" s="452">
        <f>'2 жастағы балалар Ә'!D62</f>
        <v>0</v>
      </c>
    </row>
    <row r="137" spans="2:7" x14ac:dyDescent="0.25">
      <c r="B137" s="571"/>
      <c r="C137" s="452">
        <f>'2 жастағы балалар Ф'!H62</f>
        <v>0</v>
      </c>
      <c r="D137" s="452">
        <f>'2 жастағы балалар К'!H62</f>
        <v>0</v>
      </c>
      <c r="E137" s="452">
        <f>'2 жастағы балалар Т'!E62</f>
        <v>0</v>
      </c>
      <c r="F137" s="452">
        <f>'2 жастағы балалар Ш'!H62</f>
        <v>0</v>
      </c>
      <c r="G137" s="452">
        <f>'2 жастағы балалар Ә'!E62</f>
        <v>0</v>
      </c>
    </row>
    <row r="138" spans="2:7" x14ac:dyDescent="0.25">
      <c r="B138" s="572"/>
      <c r="C138" s="452">
        <f>'2 жастағы балалар Ф'!I62</f>
        <v>0</v>
      </c>
      <c r="D138" s="452">
        <f>'2 жастағы балалар К'!I62</f>
        <v>0</v>
      </c>
      <c r="E138" s="452">
        <f>'2 жастағы балалар Т'!F62</f>
        <v>0</v>
      </c>
      <c r="F138" s="452">
        <f>'2 жастағы балалар Ш'!I62</f>
        <v>0</v>
      </c>
      <c r="G138" s="452">
        <f>'2 жастағы балалар Ә'!F62</f>
        <v>0</v>
      </c>
    </row>
    <row r="139" spans="2:7" x14ac:dyDescent="0.25">
      <c r="B139" s="570">
        <v>3</v>
      </c>
      <c r="C139" s="452">
        <f>'2 жастағы балалар Ф'!J62</f>
        <v>0</v>
      </c>
      <c r="D139" s="452">
        <f>'2 жастағы балалар К'!J62</f>
        <v>0</v>
      </c>
      <c r="E139" s="452">
        <f>'2 жастағы балалар Т'!G62</f>
        <v>0</v>
      </c>
      <c r="F139" s="452">
        <f>'2 жастағы балалар Ш'!J62</f>
        <v>0</v>
      </c>
      <c r="G139" s="452">
        <f>'2 жастағы балалар Ә'!G62</f>
        <v>0</v>
      </c>
    </row>
    <row r="140" spans="2:7" x14ac:dyDescent="0.25">
      <c r="B140" s="571"/>
      <c r="C140" s="452">
        <f>'2 жастағы балалар Ф'!K62</f>
        <v>0</v>
      </c>
      <c r="D140" s="452">
        <f>'2 жастағы балалар К'!K62</f>
        <v>0</v>
      </c>
      <c r="E140" s="452">
        <f>'2 жастағы балалар Т'!H62</f>
        <v>0</v>
      </c>
      <c r="F140" s="452">
        <f>'2 жастағы балалар Ш'!K62</f>
        <v>0</v>
      </c>
      <c r="G140" s="452">
        <f>'2 жастағы балалар Ә'!H62</f>
        <v>0</v>
      </c>
    </row>
    <row r="141" spans="2:7" x14ac:dyDescent="0.25">
      <c r="B141" s="572"/>
      <c r="C141" s="452">
        <f>'2 жастағы балалар Ф'!L62</f>
        <v>0</v>
      </c>
      <c r="D141" s="452">
        <f>'2 жастағы балалар К'!L62</f>
        <v>0</v>
      </c>
      <c r="E141" s="452">
        <f>'2 жастағы балалар Т'!I62</f>
        <v>0</v>
      </c>
      <c r="F141" s="452">
        <f>'2 жастағы балалар Ш'!L62</f>
        <v>0</v>
      </c>
      <c r="G141" s="452">
        <f>'2 жастағы балалар Ә'!I62</f>
        <v>0</v>
      </c>
    </row>
    <row r="142" spans="2:7" x14ac:dyDescent="0.25">
      <c r="B142" s="570">
        <v>4</v>
      </c>
      <c r="C142" s="452">
        <f>'2 жастағы балалар Ф'!M62</f>
        <v>0</v>
      </c>
      <c r="D142" s="452">
        <f>'2 жастағы балалар К'!M62</f>
        <v>0</v>
      </c>
      <c r="E142" s="452">
        <f>'2 жастағы балалар Т'!J62</f>
        <v>0</v>
      </c>
      <c r="F142" s="452">
        <f>'2 жастағы балалар Ш'!M62</f>
        <v>0</v>
      </c>
      <c r="G142" s="452">
        <f>'2 жастағы балалар Ә'!J62</f>
        <v>0</v>
      </c>
    </row>
    <row r="143" spans="2:7" x14ac:dyDescent="0.25">
      <c r="B143" s="571"/>
      <c r="C143" s="452">
        <f>'2 жастағы балалар Ф'!N62</f>
        <v>0</v>
      </c>
      <c r="D143" s="452">
        <f>'2 жастағы балалар К'!N62</f>
        <v>0</v>
      </c>
      <c r="E143" s="452">
        <f>'2 жастағы балалар Т'!K62</f>
        <v>0</v>
      </c>
      <c r="F143" s="452">
        <f>'2 жастағы балалар Ш'!N62</f>
        <v>0</v>
      </c>
      <c r="G143" s="452">
        <f>'2 жастағы балалар Ә'!K62</f>
        <v>0</v>
      </c>
    </row>
    <row r="144" spans="2:7" x14ac:dyDescent="0.25">
      <c r="B144" s="572"/>
      <c r="C144" s="452">
        <f>'2 жастағы балалар Ф'!O62</f>
        <v>0</v>
      </c>
      <c r="D144" s="452">
        <f>'2 жастағы балалар К'!O62</f>
        <v>0</v>
      </c>
      <c r="E144" s="452">
        <f>'2 жастағы балалар Т'!L62</f>
        <v>0</v>
      </c>
      <c r="F144" s="452">
        <f>'2 жастағы балалар Ш'!O62</f>
        <v>0</v>
      </c>
      <c r="G144" s="452">
        <f>'2 жастағы балалар Ә'!L62</f>
        <v>0</v>
      </c>
    </row>
    <row r="145" spans="2:7" x14ac:dyDescent="0.25">
      <c r="B145" s="570">
        <v>5</v>
      </c>
      <c r="C145" s="452" t="e">
        <f>'2 жастағы балалар Ф'!#REF!</f>
        <v>#REF!</v>
      </c>
      <c r="D145" s="452" t="e">
        <f>'2 жастағы балалар К'!#REF!</f>
        <v>#REF!</v>
      </c>
      <c r="E145" s="452">
        <f>'2 жастағы балалар Т'!M62</f>
        <v>0</v>
      </c>
      <c r="F145" s="452">
        <f>'2 жастағы балалар Ш'!P62</f>
        <v>0</v>
      </c>
      <c r="G145" s="452">
        <f>'2 жастағы балалар Ә'!M62</f>
        <v>0</v>
      </c>
    </row>
    <row r="146" spans="2:7" x14ac:dyDescent="0.25">
      <c r="B146" s="571"/>
      <c r="C146" s="452" t="e">
        <f>'2 жастағы балалар Ф'!#REF!</f>
        <v>#REF!</v>
      </c>
      <c r="D146" s="452" t="e">
        <f>'2 жастағы балалар К'!#REF!</f>
        <v>#REF!</v>
      </c>
      <c r="E146" s="452">
        <f>'2 жастағы балалар Т'!N62</f>
        <v>0</v>
      </c>
      <c r="F146" s="452">
        <f>'2 жастағы балалар Ш'!Q62</f>
        <v>0</v>
      </c>
      <c r="G146" s="452">
        <f>'2 жастағы балалар Ә'!N62</f>
        <v>0</v>
      </c>
    </row>
    <row r="147" spans="2:7" x14ac:dyDescent="0.25">
      <c r="B147" s="572"/>
      <c r="C147" s="452" t="e">
        <f>'2 жастағы балалар Ф'!#REF!</f>
        <v>#REF!</v>
      </c>
      <c r="D147" s="452" t="e">
        <f>'2 жастағы балалар К'!#REF!</f>
        <v>#REF!</v>
      </c>
      <c r="E147" s="452">
        <f>'2 жастағы балалар Т'!O62</f>
        <v>0</v>
      </c>
      <c r="F147" s="452">
        <f>'2 жастағы балалар Ш'!R62</f>
        <v>0</v>
      </c>
      <c r="G147" s="452">
        <f>'2 жастағы балалар Ә'!O62</f>
        <v>0</v>
      </c>
    </row>
    <row r="148" spans="2:7" x14ac:dyDescent="0.25">
      <c r="B148" s="570">
        <v>6</v>
      </c>
      <c r="C148" s="798"/>
      <c r="D148" s="452">
        <f>'2 жастағы балалар К'!P62</f>
        <v>0</v>
      </c>
      <c r="E148" s="798"/>
      <c r="F148" s="452" t="e">
        <f>'2 жастағы балалар Ш'!#REF!</f>
        <v>#REF!</v>
      </c>
      <c r="G148" s="798"/>
    </row>
    <row r="149" spans="2:7" x14ac:dyDescent="0.25">
      <c r="B149" s="571"/>
      <c r="C149" s="799"/>
      <c r="D149" s="452">
        <f>'2 жастағы балалар К'!Q62</f>
        <v>0</v>
      </c>
      <c r="E149" s="799"/>
      <c r="F149" s="452" t="e">
        <f>'2 жастағы балалар Ш'!#REF!</f>
        <v>#REF!</v>
      </c>
      <c r="G149" s="799"/>
    </row>
    <row r="150" spans="2:7" x14ac:dyDescent="0.25">
      <c r="B150" s="572"/>
      <c r="C150" s="799"/>
      <c r="D150" s="452">
        <f>'2 жастағы балалар К'!R62</f>
        <v>0</v>
      </c>
      <c r="E150" s="799"/>
      <c r="F150" s="452" t="e">
        <f>'2 жастағы балалар Ш'!#REF!</f>
        <v>#REF!</v>
      </c>
      <c r="G150" s="799"/>
    </row>
    <row r="151" spans="2:7" x14ac:dyDescent="0.25">
      <c r="B151" s="570">
        <v>7</v>
      </c>
      <c r="C151" s="799"/>
      <c r="D151" s="452">
        <f>'2 жастағы балалар К'!S62</f>
        <v>0</v>
      </c>
      <c r="E151" s="799"/>
      <c r="F151" s="452" t="e">
        <f>'2 жастағы балалар Ш'!#REF!</f>
        <v>#REF!</v>
      </c>
      <c r="G151" s="799"/>
    </row>
    <row r="152" spans="2:7" x14ac:dyDescent="0.25">
      <c r="B152" s="571"/>
      <c r="C152" s="799"/>
      <c r="D152" s="452">
        <f>'2 жастағы балалар К'!T62</f>
        <v>0</v>
      </c>
      <c r="E152" s="799"/>
      <c r="F152" s="452" t="e">
        <f>'2 жастағы балалар Ш'!#REF!</f>
        <v>#REF!</v>
      </c>
      <c r="G152" s="799"/>
    </row>
    <row r="153" spans="2:7" x14ac:dyDescent="0.25">
      <c r="B153" s="572"/>
      <c r="C153" s="799"/>
      <c r="D153" s="452">
        <f>'2 жастағы балалар К'!U62</f>
        <v>0</v>
      </c>
      <c r="E153" s="799"/>
      <c r="F153" s="452" t="e">
        <f>'2 жастағы балалар Ш'!#REF!</f>
        <v>#REF!</v>
      </c>
      <c r="G153" s="799"/>
    </row>
    <row r="154" spans="2:7" x14ac:dyDescent="0.25">
      <c r="B154" s="570">
        <v>8</v>
      </c>
      <c r="C154" s="799"/>
      <c r="D154" s="452">
        <f>'2 жастағы балалар К'!V62</f>
        <v>0</v>
      </c>
      <c r="E154" s="799"/>
      <c r="F154" s="452" t="e">
        <f>'2 жастағы балалар Ш'!#REF!</f>
        <v>#REF!</v>
      </c>
      <c r="G154" s="799"/>
    </row>
    <row r="155" spans="2:7" x14ac:dyDescent="0.25">
      <c r="B155" s="571"/>
      <c r="C155" s="799"/>
      <c r="D155" s="452">
        <f>'2 жастағы балалар К'!W62</f>
        <v>0</v>
      </c>
      <c r="E155" s="799"/>
      <c r="F155" s="452" t="e">
        <f>'2 жастағы балалар Ш'!#REF!</f>
        <v>#REF!</v>
      </c>
      <c r="G155" s="799"/>
    </row>
    <row r="156" spans="2:7" x14ac:dyDescent="0.25">
      <c r="B156" s="572"/>
      <c r="C156" s="799"/>
      <c r="D156" s="452">
        <f>'2 жастағы балалар К'!X62</f>
        <v>0</v>
      </c>
      <c r="E156" s="799"/>
      <c r="F156" s="452" t="e">
        <f>'2 жастағы балалар Ш'!#REF!</f>
        <v>#REF!</v>
      </c>
      <c r="G156" s="799"/>
    </row>
    <row r="157" spans="2:7" x14ac:dyDescent="0.25">
      <c r="B157" s="570">
        <v>9</v>
      </c>
      <c r="C157" s="799"/>
      <c r="D157" s="452">
        <f>'2 жастағы балалар К'!Y62</f>
        <v>0</v>
      </c>
      <c r="E157" s="799"/>
      <c r="F157" s="452" t="e">
        <f>'2 жастағы балалар Ш'!#REF!</f>
        <v>#REF!</v>
      </c>
      <c r="G157" s="799"/>
    </row>
    <row r="158" spans="2:7" x14ac:dyDescent="0.25">
      <c r="B158" s="571"/>
      <c r="C158" s="799"/>
      <c r="D158" s="452">
        <f>'2 жастағы балалар К'!Z62</f>
        <v>0</v>
      </c>
      <c r="E158" s="799"/>
      <c r="F158" s="452" t="e">
        <f>'2 жастағы балалар Ш'!#REF!</f>
        <v>#REF!</v>
      </c>
      <c r="G158" s="799"/>
    </row>
    <row r="159" spans="2:7" ht="15" customHeight="1" x14ac:dyDescent="0.25">
      <c r="B159" s="572"/>
      <c r="C159" s="799"/>
      <c r="D159" s="452">
        <f>'2 жастағы балалар К'!AA62</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Ш'!S62</f>
        <v>0</v>
      </c>
      <c r="G163" s="799"/>
    </row>
    <row r="164" spans="2:7" x14ac:dyDescent="0.25">
      <c r="B164" s="607"/>
      <c r="C164" s="799"/>
      <c r="D164" s="452" t="e">
        <f>'2 жастағы балалар К'!#REF!</f>
        <v>#REF!</v>
      </c>
      <c r="E164" s="799"/>
      <c r="F164" s="398">
        <f>'2 жастағы балалар Ш'!T62</f>
        <v>0</v>
      </c>
      <c r="G164" s="799"/>
    </row>
    <row r="165" spans="2:7" x14ac:dyDescent="0.25">
      <c r="B165" s="607"/>
      <c r="C165" s="799"/>
      <c r="D165" s="452" t="e">
        <f>'2 жастағы балалар К'!#REF!</f>
        <v>#REF!</v>
      </c>
      <c r="E165" s="799"/>
      <c r="F165" s="398">
        <f>'2 жастағы балалар Ш'!U62</f>
        <v>0</v>
      </c>
      <c r="G165" s="799"/>
    </row>
    <row r="166" spans="2:7" x14ac:dyDescent="0.25">
      <c r="B166" s="607">
        <v>12</v>
      </c>
      <c r="C166" s="799"/>
      <c r="D166" s="452" t="e">
        <f>'2 жастағы балалар К'!#REF!</f>
        <v>#REF!</v>
      </c>
      <c r="E166" s="799"/>
      <c r="F166" s="398">
        <f>'2 жастағы балалар Ш'!V62</f>
        <v>0</v>
      </c>
      <c r="G166" s="799"/>
    </row>
    <row r="167" spans="2:7" x14ac:dyDescent="0.25">
      <c r="B167" s="607"/>
      <c r="C167" s="799"/>
      <c r="D167" s="452" t="e">
        <f>'2 жастағы балалар К'!#REF!</f>
        <v>#REF!</v>
      </c>
      <c r="E167" s="799"/>
      <c r="F167" s="398">
        <f>'2 жастағы балалар Ш'!W62</f>
        <v>0</v>
      </c>
      <c r="G167" s="799"/>
    </row>
    <row r="168" spans="2:7" x14ac:dyDescent="0.25">
      <c r="B168" s="607"/>
      <c r="C168" s="799"/>
      <c r="D168" s="452" t="e">
        <f>'2 жастағы балалар К'!#REF!</f>
        <v>#REF!</v>
      </c>
      <c r="E168" s="799"/>
      <c r="F168" s="398">
        <f>'2 жастағы балалар Ш'!X62</f>
        <v>0</v>
      </c>
      <c r="G168" s="799"/>
    </row>
    <row r="169" spans="2:7" x14ac:dyDescent="0.25">
      <c r="B169" s="607">
        <v>13</v>
      </c>
      <c r="C169" s="799"/>
      <c r="D169" s="452" t="e">
        <f>'2 жастағы балалар К'!#REF!</f>
        <v>#REF!</v>
      </c>
      <c r="E169" s="799"/>
      <c r="F169" s="398">
        <f>'2 жастағы балалар Ш'!Y62</f>
        <v>0</v>
      </c>
      <c r="G169" s="799"/>
    </row>
    <row r="170" spans="2:7" x14ac:dyDescent="0.25">
      <c r="B170" s="607"/>
      <c r="C170" s="799"/>
      <c r="D170" s="452" t="e">
        <f>'2 жастағы балалар К'!#REF!</f>
        <v>#REF!</v>
      </c>
      <c r="E170" s="799"/>
      <c r="F170" s="398">
        <f>'2 жастағы балалар Ш'!Z62</f>
        <v>0</v>
      </c>
      <c r="G170" s="799"/>
    </row>
    <row r="171" spans="2:7" x14ac:dyDescent="0.25">
      <c r="B171" s="607"/>
      <c r="C171" s="799"/>
      <c r="D171" s="452" t="e">
        <f>'2 жастағы балалар К'!#REF!</f>
        <v>#REF!</v>
      </c>
      <c r="E171" s="799"/>
      <c r="F171" s="398">
        <f>'2 жастағы балалар Ш'!AA62</f>
        <v>0</v>
      </c>
      <c r="G171" s="799"/>
    </row>
    <row r="172" spans="2:7" x14ac:dyDescent="0.25">
      <c r="B172" s="607">
        <v>14</v>
      </c>
      <c r="C172" s="799"/>
      <c r="D172" s="452" t="e">
        <f>'2 жастағы балалар К'!#REF!</f>
        <v>#REF!</v>
      </c>
      <c r="E172" s="799"/>
      <c r="F172" s="398">
        <f>'2 жастағы балалар Ш'!AB62</f>
        <v>0</v>
      </c>
      <c r="G172" s="799"/>
    </row>
    <row r="173" spans="2:7" x14ac:dyDescent="0.25">
      <c r="B173" s="607"/>
      <c r="C173" s="799"/>
      <c r="D173" s="452" t="e">
        <f>'2 жастағы балалар К'!#REF!</f>
        <v>#REF!</v>
      </c>
      <c r="E173" s="799"/>
      <c r="F173" s="398">
        <f>'2 жастағы балалар Ш'!AC62</f>
        <v>0</v>
      </c>
      <c r="G173" s="799"/>
    </row>
    <row r="174" spans="2:7" x14ac:dyDescent="0.25">
      <c r="B174" s="607"/>
      <c r="C174" s="799"/>
      <c r="D174" s="452" t="e">
        <f>'2 жастағы балалар К'!#REF!</f>
        <v>#REF!</v>
      </c>
      <c r="E174" s="799"/>
      <c r="F174" s="398">
        <f>'2 жастағы балалар Ш'!AD62</f>
        <v>0</v>
      </c>
      <c r="G174" s="799"/>
    </row>
    <row r="175" spans="2:7" x14ac:dyDescent="0.25">
      <c r="B175" s="607">
        <v>15</v>
      </c>
      <c r="C175" s="799"/>
      <c r="D175" s="452" t="e">
        <f>'2 жастағы балалар К'!#REF!</f>
        <v>#REF!</v>
      </c>
      <c r="E175" s="799"/>
      <c r="F175" s="398">
        <f>'2 жастағы балалар Ш'!AE62</f>
        <v>0</v>
      </c>
      <c r="G175" s="799"/>
    </row>
    <row r="176" spans="2:7" x14ac:dyDescent="0.25">
      <c r="B176" s="607"/>
      <c r="C176" s="799"/>
      <c r="D176" s="452" t="e">
        <f>'2 жастағы балалар К'!#REF!</f>
        <v>#REF!</v>
      </c>
      <c r="E176" s="799"/>
      <c r="F176" s="398">
        <f>'2 жастағы балалар Ш'!AF62</f>
        <v>0</v>
      </c>
      <c r="G176" s="799"/>
    </row>
    <row r="177" spans="2:7" x14ac:dyDescent="0.25">
      <c r="B177" s="607"/>
      <c r="C177" s="799"/>
      <c r="D177" s="452" t="e">
        <f>'2 жастағы балалар К'!#REF!</f>
        <v>#REF!</v>
      </c>
      <c r="E177" s="799"/>
      <c r="F177" s="398">
        <f>'2 жастағы балалар Ш'!AG62</f>
        <v>0</v>
      </c>
      <c r="G177" s="799"/>
    </row>
    <row r="178" spans="2:7" x14ac:dyDescent="0.25">
      <c r="B178" s="607">
        <v>16</v>
      </c>
      <c r="C178" s="799"/>
      <c r="D178" s="798"/>
      <c r="E178" s="799"/>
      <c r="F178" s="398">
        <f>'2 жастағы балалар Ш'!AH62</f>
        <v>0</v>
      </c>
      <c r="G178" s="799"/>
    </row>
    <row r="179" spans="2:7" x14ac:dyDescent="0.25">
      <c r="B179" s="607"/>
      <c r="C179" s="799"/>
      <c r="D179" s="799"/>
      <c r="E179" s="799"/>
      <c r="F179" s="398">
        <f>'2 жастағы балалар Ш'!AI62</f>
        <v>0</v>
      </c>
      <c r="G179" s="799"/>
    </row>
    <row r="180" spans="2:7" x14ac:dyDescent="0.25">
      <c r="B180" s="607"/>
      <c r="C180" s="799"/>
      <c r="D180" s="799"/>
      <c r="E180" s="799"/>
      <c r="F180" s="398">
        <f>'2 жастағы балалар Ш'!AJ62</f>
        <v>0</v>
      </c>
      <c r="G180" s="799"/>
    </row>
    <row r="181" spans="2:7" x14ac:dyDescent="0.25">
      <c r="B181" s="607">
        <v>17</v>
      </c>
      <c r="C181" s="799"/>
      <c r="D181" s="799"/>
      <c r="E181" s="799"/>
      <c r="F181" s="398">
        <f>'2 жастағы балалар Ш'!AK62</f>
        <v>0</v>
      </c>
      <c r="G181" s="799"/>
    </row>
    <row r="182" spans="2:7" x14ac:dyDescent="0.25">
      <c r="B182" s="607"/>
      <c r="C182" s="799"/>
      <c r="D182" s="799"/>
      <c r="E182" s="799"/>
      <c r="F182" s="398">
        <f>'2 жастағы балалар Ш'!AL62</f>
        <v>0</v>
      </c>
      <c r="G182" s="799"/>
    </row>
    <row r="183" spans="2:7" x14ac:dyDescent="0.25">
      <c r="B183" s="607"/>
      <c r="C183" s="799"/>
      <c r="D183" s="799"/>
      <c r="E183" s="799"/>
      <c r="F183" s="398">
        <f>'2 жастағы балалар Ш'!AM62</f>
        <v>0</v>
      </c>
      <c r="G183" s="799"/>
    </row>
    <row r="184" spans="2:7" ht="15" customHeight="1" x14ac:dyDescent="0.25">
      <c r="B184" s="607">
        <v>18</v>
      </c>
      <c r="C184" s="799"/>
      <c r="D184" s="799"/>
      <c r="E184" s="799"/>
      <c r="F184" s="398">
        <f>'2 жастағы балалар Ш'!AN62</f>
        <v>0</v>
      </c>
      <c r="G184" s="799"/>
    </row>
    <row r="185" spans="2:7" ht="15" customHeight="1" x14ac:dyDescent="0.25">
      <c r="B185" s="607"/>
      <c r="C185" s="799"/>
      <c r="D185" s="799"/>
      <c r="E185" s="799"/>
      <c r="F185" s="398">
        <f>'2 жастағы балалар Ш'!AO62</f>
        <v>0</v>
      </c>
      <c r="G185" s="799"/>
    </row>
    <row r="186" spans="2:7" ht="15" customHeight="1" x14ac:dyDescent="0.25">
      <c r="B186" s="607"/>
      <c r="C186" s="799"/>
      <c r="D186" s="799"/>
      <c r="E186" s="799"/>
      <c r="F186" s="398">
        <f>'2 жастағы балалар Ш'!AP62</f>
        <v>0</v>
      </c>
      <c r="G186" s="799"/>
    </row>
    <row r="187" spans="2:7" ht="15" customHeight="1" x14ac:dyDescent="0.25">
      <c r="B187" s="607">
        <v>19</v>
      </c>
      <c r="C187" s="799"/>
      <c r="D187" s="799"/>
      <c r="E187" s="799"/>
      <c r="F187" s="398">
        <f>'2 жастағы балалар Ш'!AQ62</f>
        <v>0</v>
      </c>
      <c r="G187" s="799"/>
    </row>
    <row r="188" spans="2:7" ht="15" customHeight="1" x14ac:dyDescent="0.25">
      <c r="B188" s="607"/>
      <c r="C188" s="799"/>
      <c r="D188" s="799"/>
      <c r="E188" s="799"/>
      <c r="F188" s="398">
        <f>'2 жастағы балалар Ш'!AR62</f>
        <v>0</v>
      </c>
      <c r="G188" s="799"/>
    </row>
    <row r="189" spans="2:7" ht="15" customHeight="1" x14ac:dyDescent="0.25">
      <c r="B189" s="607"/>
      <c r="C189" s="799"/>
      <c r="D189" s="799"/>
      <c r="E189" s="799"/>
      <c r="F189" s="398">
        <f>'2 жастағы балалар Ш'!AS62</f>
        <v>0</v>
      </c>
      <c r="G189" s="799"/>
    </row>
    <row r="190" spans="2:7" ht="15" customHeight="1" x14ac:dyDescent="0.25">
      <c r="B190" s="607">
        <v>20</v>
      </c>
      <c r="C190" s="799"/>
      <c r="D190" s="799"/>
      <c r="E190" s="799"/>
      <c r="F190" s="398">
        <f>'2 жастағы балалар Ш'!AT62</f>
        <v>0</v>
      </c>
      <c r="G190" s="799"/>
    </row>
    <row r="191" spans="2:7" ht="15" customHeight="1" x14ac:dyDescent="0.25">
      <c r="B191" s="607"/>
      <c r="C191" s="799"/>
      <c r="D191" s="799"/>
      <c r="E191" s="799"/>
      <c r="F191" s="398">
        <f>'2 жастағы балалар Ш'!AU62</f>
        <v>0</v>
      </c>
      <c r="G191" s="799"/>
    </row>
    <row r="192" spans="2:7" ht="15" customHeight="1" x14ac:dyDescent="0.25">
      <c r="B192" s="607"/>
      <c r="C192" s="799"/>
      <c r="D192" s="799"/>
      <c r="E192" s="799"/>
      <c r="F192" s="398">
        <f>'2 жастағы балалар Ш'!AV62</f>
        <v>0</v>
      </c>
      <c r="G192" s="799"/>
    </row>
    <row r="193" spans="2:100" ht="15" customHeight="1" x14ac:dyDescent="0.25">
      <c r="B193" s="607">
        <v>21</v>
      </c>
      <c r="C193" s="799"/>
      <c r="D193" s="799"/>
      <c r="E193" s="799"/>
      <c r="F193" s="398">
        <f>'2 жастағы балалар Ш'!AW62</f>
        <v>0</v>
      </c>
      <c r="G193" s="799"/>
    </row>
    <row r="194" spans="2:100" ht="15" customHeight="1" x14ac:dyDescent="0.25">
      <c r="B194" s="607"/>
      <c r="C194" s="799"/>
      <c r="D194" s="799"/>
      <c r="E194" s="799"/>
      <c r="F194" s="398">
        <f>'2 жастағы балалар Ш'!AX62</f>
        <v>0</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Ш'!AY62</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Ш'!AZ62</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Ш'!BA62</f>
        <v>0</v>
      </c>
      <c r="G197" s="799"/>
    </row>
    <row r="198" spans="2:100" ht="15" customHeight="1" x14ac:dyDescent="0.25">
      <c r="B198" s="607"/>
      <c r="C198" s="799"/>
      <c r="D198" s="799"/>
      <c r="E198" s="799"/>
      <c r="F198" s="398">
        <f>'2 жастағы балалар Ш'!BB62</f>
        <v>0</v>
      </c>
      <c r="G198" s="799"/>
    </row>
    <row r="199" spans="2:100" ht="15" customHeight="1" x14ac:dyDescent="0.25">
      <c r="B199" s="607">
        <v>23</v>
      </c>
      <c r="C199" s="799"/>
      <c r="D199" s="799"/>
      <c r="E199" s="799"/>
      <c r="F199" s="398">
        <f>'2 жастағы балалар Ш'!BC62</f>
        <v>0</v>
      </c>
      <c r="G199" s="799"/>
    </row>
    <row r="200" spans="2:100" ht="15" customHeight="1" x14ac:dyDescent="0.25">
      <c r="B200" s="607"/>
      <c r="C200" s="799"/>
      <c r="D200" s="799"/>
      <c r="E200" s="799"/>
      <c r="F200" s="398">
        <f>'2 жастағы балалар Ш'!BD62</f>
        <v>0</v>
      </c>
      <c r="G200" s="799"/>
    </row>
    <row r="201" spans="2:100" ht="15" customHeight="1" x14ac:dyDescent="0.25">
      <c r="B201" s="607"/>
      <c r="C201" s="799"/>
      <c r="D201" s="799"/>
      <c r="E201" s="799"/>
      <c r="F201" s="398">
        <f>'2 жастағы балалар Ш'!BE62</f>
        <v>0</v>
      </c>
      <c r="G201" s="799"/>
    </row>
    <row r="202" spans="2:100" ht="15" customHeight="1" x14ac:dyDescent="0.25">
      <c r="B202" s="607">
        <v>24</v>
      </c>
      <c r="C202" s="799"/>
      <c r="D202" s="799"/>
      <c r="E202" s="799"/>
      <c r="F202" s="398">
        <f>'2 жастағы балалар Ш'!BF62</f>
        <v>0</v>
      </c>
      <c r="G202" s="799"/>
    </row>
    <row r="203" spans="2:100" ht="15" customHeight="1" x14ac:dyDescent="0.25">
      <c r="B203" s="607"/>
      <c r="C203" s="799"/>
      <c r="D203" s="799"/>
      <c r="E203" s="799"/>
      <c r="F203" s="398">
        <f>'2 жастағы балалар Ш'!BG62</f>
        <v>0</v>
      </c>
      <c r="G203" s="799"/>
    </row>
    <row r="204" spans="2:100" ht="15" customHeight="1" x14ac:dyDescent="0.25">
      <c r="B204" s="607"/>
      <c r="C204" s="799"/>
      <c r="D204" s="799"/>
      <c r="E204" s="799"/>
      <c r="F204" s="398">
        <f>'2 жастағы балалар Ш'!BH62</f>
        <v>0</v>
      </c>
      <c r="G204" s="799"/>
    </row>
    <row r="205" spans="2:100" ht="15" customHeight="1" x14ac:dyDescent="0.25">
      <c r="B205" s="607">
        <v>25</v>
      </c>
      <c r="C205" s="799"/>
      <c r="D205" s="799"/>
      <c r="E205" s="799"/>
      <c r="F205" s="398">
        <f>'2 жастағы балалар Ш'!BI62</f>
        <v>0</v>
      </c>
      <c r="G205" s="799"/>
    </row>
    <row r="206" spans="2:100" ht="15" customHeight="1" x14ac:dyDescent="0.25">
      <c r="B206" s="607"/>
      <c r="C206" s="799"/>
      <c r="D206" s="799"/>
      <c r="E206" s="799"/>
      <c r="F206" s="398">
        <f>'2 жастағы балалар Ш'!BJ62</f>
        <v>0</v>
      </c>
      <c r="G206" s="799"/>
    </row>
    <row r="207" spans="2:100" ht="15" customHeight="1" x14ac:dyDescent="0.25">
      <c r="B207" s="607"/>
      <c r="C207" s="800"/>
      <c r="D207" s="800"/>
      <c r="E207" s="800"/>
      <c r="F207" s="398">
        <f>'2 жастағы балалар Ш'!BK62</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57.75"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Ф'!D121</f>
        <v>0</v>
      </c>
      <c r="D212" s="452">
        <f>'2 жастағы балалар К'!D121</f>
        <v>0</v>
      </c>
      <c r="E212" s="452" t="e">
        <f>'2 жастағы балалар Т'!#REF!</f>
        <v>#REF!</v>
      </c>
      <c r="F212" s="452">
        <f>'2 жастағы балалар Ш'!D121</f>
        <v>0</v>
      </c>
      <c r="G212" s="452" t="e">
        <f>'2 жастағы балалар Ә'!#REF!</f>
        <v>#REF!</v>
      </c>
    </row>
    <row r="213" spans="2:7" ht="15" customHeight="1" x14ac:dyDescent="0.25">
      <c r="B213" s="571"/>
      <c r="C213" s="452">
        <f>'2 жастағы балалар Ф'!E121</f>
        <v>0</v>
      </c>
      <c r="D213" s="452">
        <f>'2 жастағы балалар К'!E121</f>
        <v>0</v>
      </c>
      <c r="E213" s="452" t="e">
        <f>'2 жастағы балалар Т'!#REF!</f>
        <v>#REF!</v>
      </c>
      <c r="F213" s="452">
        <f>'2 жастағы балалар Ш'!E121</f>
        <v>0</v>
      </c>
      <c r="G213" s="452" t="e">
        <f>'2 жастағы балалар Ә'!#REF!</f>
        <v>#REF!</v>
      </c>
    </row>
    <row r="214" spans="2:7" ht="15" customHeight="1" x14ac:dyDescent="0.25">
      <c r="B214" s="572"/>
      <c r="C214" s="452">
        <f>'2 жастағы балалар Ф'!F121</f>
        <v>0</v>
      </c>
      <c r="D214" s="452">
        <f>'2 жастағы балалар К'!F121</f>
        <v>0</v>
      </c>
      <c r="E214" s="452" t="e">
        <f>'2 жастағы балалар Т'!#REF!</f>
        <v>#REF!</v>
      </c>
      <c r="F214" s="452">
        <f>'2 жастағы балалар Ш'!F121</f>
        <v>0</v>
      </c>
      <c r="G214" s="452" t="e">
        <f>'2 жастағы балалар Ә'!#REF!</f>
        <v>#REF!</v>
      </c>
    </row>
    <row r="215" spans="2:7" ht="15" customHeight="1" x14ac:dyDescent="0.25">
      <c r="B215" s="570">
        <v>2</v>
      </c>
      <c r="C215" s="452">
        <f>'2 жастағы балалар Ф'!G121</f>
        <v>0</v>
      </c>
      <c r="D215" s="452">
        <f>'2 жастағы балалар К'!G121</f>
        <v>0</v>
      </c>
      <c r="E215" s="452">
        <f>'2 жастағы балалар Т'!D121</f>
        <v>0</v>
      </c>
      <c r="F215" s="452">
        <f>'2 жастағы балалар Ш'!G121</f>
        <v>0</v>
      </c>
      <c r="G215" s="452">
        <f>'2 жастағы балалар Ә'!D121</f>
        <v>0</v>
      </c>
    </row>
    <row r="216" spans="2:7" ht="15" customHeight="1" x14ac:dyDescent="0.25">
      <c r="B216" s="571"/>
      <c r="C216" s="452">
        <f>'2 жастағы балалар Ф'!H121</f>
        <v>0</v>
      </c>
      <c r="D216" s="452">
        <f>'2 жастағы балалар К'!H121</f>
        <v>0</v>
      </c>
      <c r="E216" s="452">
        <f>'2 жастағы балалар Т'!E121</f>
        <v>0</v>
      </c>
      <c r="F216" s="452">
        <f>'2 жастағы балалар Ш'!H121</f>
        <v>0</v>
      </c>
      <c r="G216" s="452">
        <f>'2 жастағы балалар Ә'!E121</f>
        <v>0</v>
      </c>
    </row>
    <row r="217" spans="2:7" ht="15" customHeight="1" x14ac:dyDescent="0.25">
      <c r="B217" s="572"/>
      <c r="C217" s="452">
        <f>'2 жастағы балалар Ф'!I121</f>
        <v>0</v>
      </c>
      <c r="D217" s="452">
        <f>'2 жастағы балалар К'!I121</f>
        <v>0</v>
      </c>
      <c r="E217" s="452">
        <f>'2 жастағы балалар Т'!F121</f>
        <v>0</v>
      </c>
      <c r="F217" s="452">
        <f>'2 жастағы балалар Ш'!I121</f>
        <v>0</v>
      </c>
      <c r="G217" s="452">
        <f>'2 жастағы балалар Ә'!F121</f>
        <v>0</v>
      </c>
    </row>
    <row r="218" spans="2:7" ht="15" customHeight="1" x14ac:dyDescent="0.25">
      <c r="B218" s="570">
        <v>3</v>
      </c>
      <c r="C218" s="452">
        <f>'2 жастағы балалар Ф'!J121</f>
        <v>0</v>
      </c>
      <c r="D218" s="452">
        <f>'2 жастағы балалар К'!J121</f>
        <v>0</v>
      </c>
      <c r="E218" s="452">
        <f>'2 жастағы балалар Т'!G121</f>
        <v>0</v>
      </c>
      <c r="F218" s="452">
        <f>'2 жастағы балалар Ш'!J121</f>
        <v>0</v>
      </c>
      <c r="G218" s="452">
        <f>'2 жастағы балалар Ә'!G121</f>
        <v>0</v>
      </c>
    </row>
    <row r="219" spans="2:7" x14ac:dyDescent="0.25">
      <c r="B219" s="571"/>
      <c r="C219" s="452">
        <f>'2 жастағы балалар Ф'!K121</f>
        <v>0</v>
      </c>
      <c r="D219" s="452">
        <f>'2 жастағы балалар К'!K121</f>
        <v>0</v>
      </c>
      <c r="E219" s="452">
        <f>'2 жастағы балалар Т'!H121</f>
        <v>0</v>
      </c>
      <c r="F219" s="452">
        <f>'2 жастағы балалар Ш'!K121</f>
        <v>0</v>
      </c>
      <c r="G219" s="452">
        <f>'2 жастағы балалар Ә'!H121</f>
        <v>0</v>
      </c>
    </row>
    <row r="220" spans="2:7" x14ac:dyDescent="0.25">
      <c r="B220" s="572"/>
      <c r="C220" s="452">
        <f>'2 жастағы балалар Ф'!L121</f>
        <v>0</v>
      </c>
      <c r="D220" s="452">
        <f>'2 жастағы балалар К'!L121</f>
        <v>0</v>
      </c>
      <c r="E220" s="452">
        <f>'2 жастағы балалар Т'!I121</f>
        <v>0</v>
      </c>
      <c r="F220" s="452">
        <f>'2 жастағы балалар Ш'!L121</f>
        <v>0</v>
      </c>
      <c r="G220" s="452">
        <f>'2 жастағы балалар Ә'!I121</f>
        <v>0</v>
      </c>
    </row>
    <row r="221" spans="2:7" x14ac:dyDescent="0.25">
      <c r="B221" s="570">
        <v>4</v>
      </c>
      <c r="C221" s="452">
        <f>'2 жастағы балалар Ф'!M121</f>
        <v>0</v>
      </c>
      <c r="D221" s="452">
        <f>'2 жастағы балалар К'!M121</f>
        <v>0</v>
      </c>
      <c r="E221" s="452">
        <f>'2 жастағы балалар Т'!J121</f>
        <v>0</v>
      </c>
      <c r="F221" s="452">
        <f>'2 жастағы балалар Ш'!M121</f>
        <v>0</v>
      </c>
      <c r="G221" s="452">
        <f>'2 жастағы балалар Ә'!J121</f>
        <v>1</v>
      </c>
    </row>
    <row r="222" spans="2:7" x14ac:dyDescent="0.25">
      <c r="B222" s="571"/>
      <c r="C222" s="452">
        <f>'2 жастағы балалар Ф'!N121</f>
        <v>0</v>
      </c>
      <c r="D222" s="452">
        <f>'2 жастағы балалар К'!N121</f>
        <v>0</v>
      </c>
      <c r="E222" s="452">
        <f>'2 жастағы балалар Т'!K121</f>
        <v>0</v>
      </c>
      <c r="F222" s="452">
        <f>'2 жастағы балалар Ш'!N121</f>
        <v>0</v>
      </c>
      <c r="G222" s="452">
        <f>'2 жастағы балалар Ә'!K121</f>
        <v>0</v>
      </c>
    </row>
    <row r="223" spans="2:7" x14ac:dyDescent="0.25">
      <c r="B223" s="572"/>
      <c r="C223" s="452">
        <f>'2 жастағы балалар Ф'!O121</f>
        <v>0</v>
      </c>
      <c r="D223" s="452">
        <f>'2 жастағы балалар К'!O121</f>
        <v>0</v>
      </c>
      <c r="E223" s="452">
        <f>'2 жастағы балалар Т'!L121</f>
        <v>0</v>
      </c>
      <c r="F223" s="452">
        <f>'2 жастағы балалар Ш'!O121</f>
        <v>0</v>
      </c>
      <c r="G223" s="452">
        <f>'2 жастағы балалар Ә'!L121</f>
        <v>0</v>
      </c>
    </row>
    <row r="224" spans="2:7" x14ac:dyDescent="0.25">
      <c r="B224" s="570">
        <v>5</v>
      </c>
      <c r="C224" s="452" t="e">
        <f>'2 жастағы балалар Ф'!#REF!</f>
        <v>#REF!</v>
      </c>
      <c r="D224" s="452" t="e">
        <f>'2 жастағы балалар К'!#REF!</f>
        <v>#REF!</v>
      </c>
      <c r="E224" s="452">
        <f>'2 жастағы балалар Т'!M121</f>
        <v>0</v>
      </c>
      <c r="F224" s="452">
        <f>'2 жастағы балалар Ш'!P121</f>
        <v>0</v>
      </c>
      <c r="G224" s="452">
        <f>'2 жастағы балалар Ә'!M121</f>
        <v>0</v>
      </c>
    </row>
    <row r="225" spans="2:7" x14ac:dyDescent="0.25">
      <c r="B225" s="571"/>
      <c r="C225" s="452" t="e">
        <f>'2 жастағы балалар Ф'!#REF!</f>
        <v>#REF!</v>
      </c>
      <c r="D225" s="452" t="e">
        <f>'2 жастағы балалар К'!#REF!</f>
        <v>#REF!</v>
      </c>
      <c r="E225" s="452">
        <f>'2 жастағы балалар Т'!N121</f>
        <v>0</v>
      </c>
      <c r="F225" s="452">
        <f>'2 жастағы балалар Ш'!Q121</f>
        <v>0</v>
      </c>
      <c r="G225" s="452">
        <f>'2 жастағы балалар Ә'!N121</f>
        <v>0</v>
      </c>
    </row>
    <row r="226" spans="2:7" x14ac:dyDescent="0.25">
      <c r="B226" s="572"/>
      <c r="C226" s="452" t="e">
        <f>'2 жастағы балалар Ф'!#REF!</f>
        <v>#REF!</v>
      </c>
      <c r="D226" s="452" t="e">
        <f>'2 жастағы балалар К'!#REF!</f>
        <v>#REF!</v>
      </c>
      <c r="E226" s="452">
        <f>'2 жастағы балалар Т'!O121</f>
        <v>0</v>
      </c>
      <c r="F226" s="452">
        <f>'2 жастағы балалар Ш'!R121</f>
        <v>0</v>
      </c>
      <c r="G226" s="452">
        <f>'2 жастағы балалар Ә'!O121</f>
        <v>0</v>
      </c>
    </row>
    <row r="227" spans="2:7" x14ac:dyDescent="0.25">
      <c r="B227" s="570">
        <v>6</v>
      </c>
      <c r="C227" s="798"/>
      <c r="D227" s="452">
        <f>'2 жастағы балалар К'!P121</f>
        <v>0</v>
      </c>
      <c r="E227" s="798"/>
      <c r="F227" s="452" t="e">
        <f>'2 жастағы балалар Ш'!#REF!</f>
        <v>#REF!</v>
      </c>
      <c r="G227" s="798"/>
    </row>
    <row r="228" spans="2:7" x14ac:dyDescent="0.25">
      <c r="B228" s="571"/>
      <c r="C228" s="799"/>
      <c r="D228" s="452">
        <f>'2 жастағы балалар К'!Q121</f>
        <v>0</v>
      </c>
      <c r="E228" s="799"/>
      <c r="F228" s="452" t="e">
        <f>'2 жастағы балалар Ш'!#REF!</f>
        <v>#REF!</v>
      </c>
      <c r="G228" s="799"/>
    </row>
    <row r="229" spans="2:7" x14ac:dyDescent="0.25">
      <c r="B229" s="572"/>
      <c r="C229" s="799"/>
      <c r="D229" s="452">
        <f>'2 жастағы балалар К'!R121</f>
        <v>0</v>
      </c>
      <c r="E229" s="799"/>
      <c r="F229" s="452" t="e">
        <f>'2 жастағы балалар Ш'!#REF!</f>
        <v>#REF!</v>
      </c>
      <c r="G229" s="799"/>
    </row>
    <row r="230" spans="2:7" x14ac:dyDescent="0.25">
      <c r="B230" s="570">
        <v>7</v>
      </c>
      <c r="C230" s="799"/>
      <c r="D230" s="452">
        <f>'2 жастағы балалар К'!S121</f>
        <v>0</v>
      </c>
      <c r="E230" s="799"/>
      <c r="F230" s="452" t="e">
        <f>'2 жастағы балалар Ш'!#REF!</f>
        <v>#REF!</v>
      </c>
      <c r="G230" s="799"/>
    </row>
    <row r="231" spans="2:7" x14ac:dyDescent="0.25">
      <c r="B231" s="571"/>
      <c r="C231" s="799"/>
      <c r="D231" s="452">
        <f>'2 жастағы балалар К'!T121</f>
        <v>0</v>
      </c>
      <c r="E231" s="799"/>
      <c r="F231" s="452" t="e">
        <f>'2 жастағы балалар Ш'!#REF!</f>
        <v>#REF!</v>
      </c>
      <c r="G231" s="799"/>
    </row>
    <row r="232" spans="2:7" x14ac:dyDescent="0.25">
      <c r="B232" s="572"/>
      <c r="C232" s="799"/>
      <c r="D232" s="452">
        <f>'2 жастағы балалар К'!U121</f>
        <v>0</v>
      </c>
      <c r="E232" s="799"/>
      <c r="F232" s="452" t="e">
        <f>'2 жастағы балалар Ш'!#REF!</f>
        <v>#REF!</v>
      </c>
      <c r="G232" s="799"/>
    </row>
    <row r="233" spans="2:7" x14ac:dyDescent="0.25">
      <c r="B233" s="570">
        <v>8</v>
      </c>
      <c r="C233" s="799"/>
      <c r="D233" s="452">
        <f>'2 жастағы балалар К'!V121</f>
        <v>0</v>
      </c>
      <c r="E233" s="799"/>
      <c r="F233" s="452" t="e">
        <f>'2 жастағы балалар Ш'!#REF!</f>
        <v>#REF!</v>
      </c>
      <c r="G233" s="799"/>
    </row>
    <row r="234" spans="2:7" x14ac:dyDescent="0.25">
      <c r="B234" s="571"/>
      <c r="C234" s="799"/>
      <c r="D234" s="452">
        <f>'2 жастағы балалар К'!W121</f>
        <v>0</v>
      </c>
      <c r="E234" s="799"/>
      <c r="F234" s="452" t="e">
        <f>'2 жастағы балалар Ш'!#REF!</f>
        <v>#REF!</v>
      </c>
      <c r="G234" s="799"/>
    </row>
    <row r="235" spans="2:7" x14ac:dyDescent="0.25">
      <c r="B235" s="572"/>
      <c r="C235" s="799"/>
      <c r="D235" s="452">
        <f>'2 жастағы балалар К'!X121</f>
        <v>0</v>
      </c>
      <c r="E235" s="799"/>
      <c r="F235" s="452" t="e">
        <f>'2 жастағы балалар Ш'!#REF!</f>
        <v>#REF!</v>
      </c>
      <c r="G235" s="799"/>
    </row>
    <row r="236" spans="2:7" x14ac:dyDescent="0.25">
      <c r="B236" s="570">
        <v>9</v>
      </c>
      <c r="C236" s="799"/>
      <c r="D236" s="452">
        <f>'2 жастағы балалар К'!Y121</f>
        <v>0</v>
      </c>
      <c r="E236" s="799"/>
      <c r="F236" s="452" t="e">
        <f>'2 жастағы балалар Ш'!#REF!</f>
        <v>#REF!</v>
      </c>
      <c r="G236" s="799"/>
    </row>
    <row r="237" spans="2:7" x14ac:dyDescent="0.25">
      <c r="B237" s="571"/>
      <c r="C237" s="799"/>
      <c r="D237" s="452">
        <f>'2 жастағы балалар К'!Z121</f>
        <v>0</v>
      </c>
      <c r="E237" s="799"/>
      <c r="F237" s="452" t="e">
        <f>'2 жастағы балалар Ш'!#REF!</f>
        <v>#REF!</v>
      </c>
      <c r="G237" s="799"/>
    </row>
    <row r="238" spans="2:7" x14ac:dyDescent="0.25">
      <c r="B238" s="572"/>
      <c r="C238" s="799"/>
      <c r="D238" s="452">
        <f>'2 жастағы балалар К'!AA121</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Ш'!S121</f>
        <v>0</v>
      </c>
      <c r="G242" s="799"/>
    </row>
    <row r="243" spans="2:7" x14ac:dyDescent="0.25">
      <c r="B243" s="607"/>
      <c r="C243" s="799"/>
      <c r="D243" s="452" t="e">
        <f>'2 жастағы балалар К'!#REF!</f>
        <v>#REF!</v>
      </c>
      <c r="E243" s="799"/>
      <c r="F243" s="398">
        <f>'2 жастағы балалар Ш'!T121</f>
        <v>0</v>
      </c>
      <c r="G243" s="799"/>
    </row>
    <row r="244" spans="2:7" x14ac:dyDescent="0.25">
      <c r="B244" s="607"/>
      <c r="C244" s="799"/>
      <c r="D244" s="452" t="e">
        <f>'2 жастағы балалар К'!#REF!</f>
        <v>#REF!</v>
      </c>
      <c r="E244" s="799"/>
      <c r="F244" s="398">
        <f>'2 жастағы балалар Ш'!U121</f>
        <v>0</v>
      </c>
      <c r="G244" s="799"/>
    </row>
    <row r="245" spans="2:7" x14ac:dyDescent="0.25">
      <c r="B245" s="607">
        <v>12</v>
      </c>
      <c r="C245" s="799"/>
      <c r="D245" s="452" t="e">
        <f>'2 жастағы балалар К'!#REF!</f>
        <v>#REF!</v>
      </c>
      <c r="E245" s="799"/>
      <c r="F245" s="398">
        <f>'2 жастағы балалар Ш'!V121</f>
        <v>0</v>
      </c>
      <c r="G245" s="799"/>
    </row>
    <row r="246" spans="2:7" x14ac:dyDescent="0.25">
      <c r="B246" s="607"/>
      <c r="C246" s="799"/>
      <c r="D246" s="452" t="e">
        <f>'2 жастағы балалар К'!#REF!</f>
        <v>#REF!</v>
      </c>
      <c r="E246" s="799"/>
      <c r="F246" s="398">
        <f>'2 жастағы балалар Ш'!W121</f>
        <v>0</v>
      </c>
      <c r="G246" s="799"/>
    </row>
    <row r="247" spans="2:7" x14ac:dyDescent="0.25">
      <c r="B247" s="607"/>
      <c r="C247" s="799"/>
      <c r="D247" s="452" t="e">
        <f>'2 жастағы балалар К'!#REF!</f>
        <v>#REF!</v>
      </c>
      <c r="E247" s="799"/>
      <c r="F247" s="398">
        <f>'2 жастағы балалар Ш'!X121</f>
        <v>0</v>
      </c>
      <c r="G247" s="799"/>
    </row>
    <row r="248" spans="2:7" x14ac:dyDescent="0.25">
      <c r="B248" s="607">
        <v>13</v>
      </c>
      <c r="C248" s="799"/>
      <c r="D248" s="452" t="e">
        <f>'2 жастағы балалар К'!#REF!</f>
        <v>#REF!</v>
      </c>
      <c r="E248" s="799"/>
      <c r="F248" s="398">
        <f>'2 жастағы балалар Ш'!Y121</f>
        <v>0</v>
      </c>
      <c r="G248" s="799"/>
    </row>
    <row r="249" spans="2:7" x14ac:dyDescent="0.25">
      <c r="B249" s="607"/>
      <c r="C249" s="799"/>
      <c r="D249" s="452" t="e">
        <f>'2 жастағы балалар К'!#REF!</f>
        <v>#REF!</v>
      </c>
      <c r="E249" s="799"/>
      <c r="F249" s="398">
        <f>'2 жастағы балалар Ш'!Z121</f>
        <v>0</v>
      </c>
      <c r="G249" s="799"/>
    </row>
    <row r="250" spans="2:7" x14ac:dyDescent="0.25">
      <c r="B250" s="607"/>
      <c r="C250" s="799"/>
      <c r="D250" s="452" t="e">
        <f>'2 жастағы балалар К'!#REF!</f>
        <v>#REF!</v>
      </c>
      <c r="E250" s="799"/>
      <c r="F250" s="398">
        <f>'2 жастағы балалар Ш'!AA121</f>
        <v>0</v>
      </c>
      <c r="G250" s="799"/>
    </row>
    <row r="251" spans="2:7" x14ac:dyDescent="0.25">
      <c r="B251" s="607">
        <v>14</v>
      </c>
      <c r="C251" s="799"/>
      <c r="D251" s="452" t="e">
        <f>'2 жастағы балалар К'!#REF!</f>
        <v>#REF!</v>
      </c>
      <c r="E251" s="799"/>
      <c r="F251" s="398">
        <f>'2 жастағы балалар Ш'!AB121</f>
        <v>0</v>
      </c>
      <c r="G251" s="799"/>
    </row>
    <row r="252" spans="2:7" x14ac:dyDescent="0.25">
      <c r="B252" s="607"/>
      <c r="C252" s="799"/>
      <c r="D252" s="452" t="e">
        <f>'2 жастағы балалар К'!#REF!</f>
        <v>#REF!</v>
      </c>
      <c r="E252" s="799"/>
      <c r="F252" s="398">
        <f>'2 жастағы балалар Ш'!AC121</f>
        <v>0</v>
      </c>
      <c r="G252" s="799"/>
    </row>
    <row r="253" spans="2:7" x14ac:dyDescent="0.25">
      <c r="B253" s="607"/>
      <c r="C253" s="799"/>
      <c r="D253" s="452" t="e">
        <f>'2 жастағы балалар К'!#REF!</f>
        <v>#REF!</v>
      </c>
      <c r="E253" s="799"/>
      <c r="F253" s="398">
        <f>'2 жастағы балалар Ш'!AD121</f>
        <v>0</v>
      </c>
      <c r="G253" s="799"/>
    </row>
    <row r="254" spans="2:7" x14ac:dyDescent="0.25">
      <c r="B254" s="607">
        <v>15</v>
      </c>
      <c r="C254" s="799"/>
      <c r="D254" s="452" t="e">
        <f>'2 жастағы балалар К'!#REF!</f>
        <v>#REF!</v>
      </c>
      <c r="E254" s="799"/>
      <c r="F254" s="398">
        <f>'2 жастағы балалар Ш'!AE121</f>
        <v>0</v>
      </c>
      <c r="G254" s="799"/>
    </row>
    <row r="255" spans="2:7" x14ac:dyDescent="0.25">
      <c r="B255" s="607"/>
      <c r="C255" s="799"/>
      <c r="D255" s="452" t="e">
        <f>'2 жастағы балалар К'!#REF!</f>
        <v>#REF!</v>
      </c>
      <c r="E255" s="799"/>
      <c r="F255" s="398">
        <f>'2 жастағы балалар Ш'!AF121</f>
        <v>0</v>
      </c>
      <c r="G255" s="799"/>
    </row>
    <row r="256" spans="2:7" x14ac:dyDescent="0.25">
      <c r="B256" s="607"/>
      <c r="C256" s="799"/>
      <c r="D256" s="452" t="e">
        <f>'2 жастағы балалар К'!#REF!</f>
        <v>#REF!</v>
      </c>
      <c r="E256" s="799"/>
      <c r="F256" s="398">
        <f>'2 жастағы балалар Ш'!AG121</f>
        <v>0</v>
      </c>
      <c r="G256" s="799"/>
    </row>
    <row r="257" spans="2:7" x14ac:dyDescent="0.25">
      <c r="B257" s="607">
        <v>16</v>
      </c>
      <c r="C257" s="799"/>
      <c r="D257" s="798"/>
      <c r="E257" s="799"/>
      <c r="F257" s="398">
        <f>'2 жастағы балалар Ш'!AH121</f>
        <v>0</v>
      </c>
      <c r="G257" s="799"/>
    </row>
    <row r="258" spans="2:7" x14ac:dyDescent="0.25">
      <c r="B258" s="607"/>
      <c r="C258" s="799"/>
      <c r="D258" s="799"/>
      <c r="E258" s="799"/>
      <c r="F258" s="398">
        <f>'2 жастағы балалар Ш'!AI121</f>
        <v>0</v>
      </c>
      <c r="G258" s="799"/>
    </row>
    <row r="259" spans="2:7" x14ac:dyDescent="0.25">
      <c r="B259" s="607"/>
      <c r="C259" s="799"/>
      <c r="D259" s="799"/>
      <c r="E259" s="799"/>
      <c r="F259" s="398">
        <f>'2 жастағы балалар Ш'!AJ121</f>
        <v>0</v>
      </c>
      <c r="G259" s="799"/>
    </row>
    <row r="260" spans="2:7" x14ac:dyDescent="0.25">
      <c r="B260" s="607">
        <v>17</v>
      </c>
      <c r="C260" s="799"/>
      <c r="D260" s="799"/>
      <c r="E260" s="799"/>
      <c r="F260" s="398">
        <f>'2 жастағы балалар Ш'!AK121</f>
        <v>0</v>
      </c>
      <c r="G260" s="799"/>
    </row>
    <row r="261" spans="2:7" x14ac:dyDescent="0.25">
      <c r="B261" s="607"/>
      <c r="C261" s="799"/>
      <c r="D261" s="799"/>
      <c r="E261" s="799"/>
      <c r="F261" s="398">
        <f>'2 жастағы балалар Ш'!AL121</f>
        <v>0</v>
      </c>
      <c r="G261" s="799"/>
    </row>
    <row r="262" spans="2:7" x14ac:dyDescent="0.25">
      <c r="B262" s="607"/>
      <c r="C262" s="799"/>
      <c r="D262" s="799"/>
      <c r="E262" s="799"/>
      <c r="F262" s="398">
        <f>'2 жастағы балалар Ш'!AM121</f>
        <v>0</v>
      </c>
      <c r="G262" s="799"/>
    </row>
    <row r="263" spans="2:7" x14ac:dyDescent="0.25">
      <c r="B263" s="607">
        <v>18</v>
      </c>
      <c r="C263" s="799"/>
      <c r="D263" s="799"/>
      <c r="E263" s="799"/>
      <c r="F263" s="398">
        <f>'2 жастағы балалар Ш'!AN121</f>
        <v>0</v>
      </c>
      <c r="G263" s="799"/>
    </row>
    <row r="264" spans="2:7" x14ac:dyDescent="0.25">
      <c r="B264" s="607"/>
      <c r="C264" s="799"/>
      <c r="D264" s="799"/>
      <c r="E264" s="799"/>
      <c r="F264" s="398">
        <f>'2 жастағы балалар Ш'!AO121</f>
        <v>0</v>
      </c>
      <c r="G264" s="799"/>
    </row>
    <row r="265" spans="2:7" x14ac:dyDescent="0.25">
      <c r="B265" s="607"/>
      <c r="C265" s="799"/>
      <c r="D265" s="799"/>
      <c r="E265" s="799"/>
      <c r="F265" s="398">
        <f>'2 жастағы балалар Ш'!AP121</f>
        <v>0</v>
      </c>
      <c r="G265" s="799"/>
    </row>
    <row r="266" spans="2:7" x14ac:dyDescent="0.25">
      <c r="B266" s="607">
        <v>19</v>
      </c>
      <c r="C266" s="799"/>
      <c r="D266" s="799"/>
      <c r="E266" s="799"/>
      <c r="F266" s="398">
        <f>'2 жастағы балалар Ш'!AQ121</f>
        <v>0</v>
      </c>
      <c r="G266" s="799"/>
    </row>
    <row r="267" spans="2:7" x14ac:dyDescent="0.25">
      <c r="B267" s="607"/>
      <c r="C267" s="799"/>
      <c r="D267" s="799"/>
      <c r="E267" s="799"/>
      <c r="F267" s="398">
        <f>'2 жастағы балалар Ш'!AR121</f>
        <v>0</v>
      </c>
      <c r="G267" s="799"/>
    </row>
    <row r="268" spans="2:7" x14ac:dyDescent="0.25">
      <c r="B268" s="607"/>
      <c r="C268" s="799"/>
      <c r="D268" s="799"/>
      <c r="E268" s="799"/>
      <c r="F268" s="398">
        <f>'2 жастағы балалар Ш'!AS121</f>
        <v>0</v>
      </c>
      <c r="G268" s="799"/>
    </row>
    <row r="269" spans="2:7" x14ac:dyDescent="0.25">
      <c r="B269" s="607">
        <v>20</v>
      </c>
      <c r="C269" s="799"/>
      <c r="D269" s="799"/>
      <c r="E269" s="799"/>
      <c r="F269" s="398">
        <f>'2 жастағы балалар Ш'!AT121</f>
        <v>0</v>
      </c>
      <c r="G269" s="799"/>
    </row>
    <row r="270" spans="2:7" x14ac:dyDescent="0.25">
      <c r="B270" s="607"/>
      <c r="C270" s="799"/>
      <c r="D270" s="799"/>
      <c r="E270" s="799"/>
      <c r="F270" s="398">
        <f>'2 жастағы балалар Ш'!AU121</f>
        <v>0</v>
      </c>
      <c r="G270" s="799"/>
    </row>
    <row r="271" spans="2:7" x14ac:dyDescent="0.25">
      <c r="B271" s="607"/>
      <c r="C271" s="799"/>
      <c r="D271" s="799"/>
      <c r="E271" s="799"/>
      <c r="F271" s="398">
        <f>'2 жастағы балалар Ш'!AV121</f>
        <v>0</v>
      </c>
      <c r="G271" s="799"/>
    </row>
    <row r="272" spans="2:7" x14ac:dyDescent="0.25">
      <c r="B272" s="607">
        <v>21</v>
      </c>
      <c r="C272" s="799"/>
      <c r="D272" s="799"/>
      <c r="E272" s="799"/>
      <c r="F272" s="398">
        <f>'2 жастағы балалар Ш'!AW121</f>
        <v>0</v>
      </c>
      <c r="G272" s="799"/>
    </row>
    <row r="273" spans="2:7" x14ac:dyDescent="0.25">
      <c r="B273" s="607"/>
      <c r="C273" s="799"/>
      <c r="D273" s="799"/>
      <c r="E273" s="799"/>
      <c r="F273" s="398">
        <f>'2 жастағы балалар Ш'!AX121</f>
        <v>0</v>
      </c>
      <c r="G273" s="799"/>
    </row>
    <row r="274" spans="2:7" x14ac:dyDescent="0.25">
      <c r="B274" s="607"/>
      <c r="C274" s="799"/>
      <c r="D274" s="799"/>
      <c r="E274" s="799"/>
      <c r="F274" s="398">
        <f>'2 жастағы балалар Ш'!AY121</f>
        <v>0</v>
      </c>
      <c r="G274" s="799"/>
    </row>
    <row r="275" spans="2:7" x14ac:dyDescent="0.25">
      <c r="B275" s="607">
        <v>22</v>
      </c>
      <c r="C275" s="799"/>
      <c r="D275" s="799"/>
      <c r="E275" s="799"/>
      <c r="F275" s="398">
        <f>'2 жастағы балалар Ш'!AZ121</f>
        <v>0</v>
      </c>
      <c r="G275" s="799"/>
    </row>
    <row r="276" spans="2:7" x14ac:dyDescent="0.25">
      <c r="B276" s="607"/>
      <c r="C276" s="799"/>
      <c r="D276" s="799"/>
      <c r="E276" s="799"/>
      <c r="F276" s="398">
        <f>'2 жастағы балалар Ш'!BA121</f>
        <v>0</v>
      </c>
      <c r="G276" s="799"/>
    </row>
    <row r="277" spans="2:7" x14ac:dyDescent="0.25">
      <c r="B277" s="607"/>
      <c r="C277" s="799"/>
      <c r="D277" s="799"/>
      <c r="E277" s="799"/>
      <c r="F277" s="398">
        <f>'2 жастағы балалар Ш'!BB121</f>
        <v>0</v>
      </c>
      <c r="G277" s="799"/>
    </row>
    <row r="278" spans="2:7" x14ac:dyDescent="0.25">
      <c r="B278" s="607">
        <v>23</v>
      </c>
      <c r="C278" s="799"/>
      <c r="D278" s="799"/>
      <c r="E278" s="799"/>
      <c r="F278" s="398">
        <f>'2 жастағы балалар Ш'!BC121</f>
        <v>0</v>
      </c>
      <c r="G278" s="799"/>
    </row>
    <row r="279" spans="2:7" x14ac:dyDescent="0.25">
      <c r="B279" s="607"/>
      <c r="C279" s="799"/>
      <c r="D279" s="799"/>
      <c r="E279" s="799"/>
      <c r="F279" s="398">
        <f>'2 жастағы балалар Ш'!BD121</f>
        <v>0</v>
      </c>
      <c r="G279" s="799"/>
    </row>
    <row r="280" spans="2:7" x14ac:dyDescent="0.25">
      <c r="B280" s="607"/>
      <c r="C280" s="799"/>
      <c r="D280" s="799"/>
      <c r="E280" s="799"/>
      <c r="F280" s="398">
        <f>'2 жастағы балалар Ш'!BE121</f>
        <v>0</v>
      </c>
      <c r="G280" s="799"/>
    </row>
    <row r="281" spans="2:7" x14ac:dyDescent="0.25">
      <c r="B281" s="607">
        <v>24</v>
      </c>
      <c r="C281" s="799"/>
      <c r="D281" s="799"/>
      <c r="E281" s="799"/>
      <c r="F281" s="398">
        <f>'2 жастағы балалар Ш'!BF121</f>
        <v>0</v>
      </c>
      <c r="G281" s="799"/>
    </row>
    <row r="282" spans="2:7" x14ac:dyDescent="0.25">
      <c r="B282" s="607"/>
      <c r="C282" s="799"/>
      <c r="D282" s="799"/>
      <c r="E282" s="799"/>
      <c r="F282" s="398">
        <f>'2 жастағы балалар Ш'!BG121</f>
        <v>0</v>
      </c>
      <c r="G282" s="799"/>
    </row>
    <row r="283" spans="2:7" x14ac:dyDescent="0.25">
      <c r="B283" s="607"/>
      <c r="C283" s="799"/>
      <c r="D283" s="799"/>
      <c r="E283" s="799"/>
      <c r="F283" s="398">
        <f>'2 жастағы балалар Ш'!BH121</f>
        <v>0</v>
      </c>
      <c r="G283" s="799"/>
    </row>
    <row r="284" spans="2:7" x14ac:dyDescent="0.25">
      <c r="B284" s="607">
        <v>25</v>
      </c>
      <c r="C284" s="799"/>
      <c r="D284" s="799"/>
      <c r="E284" s="799"/>
      <c r="F284" s="398">
        <f>'2 жастағы балалар Ш'!BI121</f>
        <v>0</v>
      </c>
      <c r="G284" s="799"/>
    </row>
    <row r="285" spans="2:7" x14ac:dyDescent="0.25">
      <c r="B285" s="607"/>
      <c r="C285" s="799"/>
      <c r="D285" s="799"/>
      <c r="E285" s="799"/>
      <c r="F285" s="398">
        <f>'2 жастағы балалар Ш'!BJ121</f>
        <v>0</v>
      </c>
      <c r="G285" s="799"/>
    </row>
    <row r="286" spans="2:7" x14ac:dyDescent="0.25">
      <c r="B286" s="607"/>
      <c r="C286" s="800"/>
      <c r="D286" s="800"/>
      <c r="E286" s="800"/>
      <c r="F286" s="398">
        <f>'2 жастағы балалар Ш'!BK121</f>
        <v>0</v>
      </c>
      <c r="G286" s="800"/>
    </row>
    <row r="287" spans="2:7" x14ac:dyDescent="0.25">
      <c r="B287" s="389">
        <f>СВОД3!V16</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sheetData>
  <sheetProtection password="CC4B" sheet="1" selectLockedCells="1"/>
  <mergeCells count="104">
    <mergeCell ref="B245:B247"/>
    <mergeCell ref="M567:AP567"/>
    <mergeCell ref="B266:B268"/>
    <mergeCell ref="B269:B271"/>
    <mergeCell ref="B272:B274"/>
    <mergeCell ref="B275:B277"/>
    <mergeCell ref="B278:B280"/>
    <mergeCell ref="B281:B283"/>
    <mergeCell ref="D257:D286"/>
    <mergeCell ref="B257:B259"/>
    <mergeCell ref="B284:B286"/>
    <mergeCell ref="G148:G207"/>
    <mergeCell ref="B151:B153"/>
    <mergeCell ref="B154:B156"/>
    <mergeCell ref="B157:B159"/>
    <mergeCell ref="B160:B162"/>
    <mergeCell ref="B163:B165"/>
    <mergeCell ref="B166:B168"/>
    <mergeCell ref="B169:B171"/>
    <mergeCell ref="B172:B174"/>
    <mergeCell ref="B187:B189"/>
    <mergeCell ref="C148:C207"/>
    <mergeCell ref="E148:E207"/>
    <mergeCell ref="B175:B177"/>
    <mergeCell ref="B178:B180"/>
    <mergeCell ref="B181:B183"/>
    <mergeCell ref="B184:B186"/>
    <mergeCell ref="B190:B192"/>
    <mergeCell ref="B193:B195"/>
    <mergeCell ref="B196:B198"/>
    <mergeCell ref="B199:B201"/>
    <mergeCell ref="D178:D207"/>
    <mergeCell ref="I9:K9"/>
    <mergeCell ref="F9:H9"/>
    <mergeCell ref="B10:B14"/>
    <mergeCell ref="B72:B74"/>
    <mergeCell ref="B75:B77"/>
    <mergeCell ref="B78:B80"/>
    <mergeCell ref="B81:B83"/>
    <mergeCell ref="C81:C128"/>
    <mergeCell ref="E81:E128"/>
    <mergeCell ref="B108:B110"/>
    <mergeCell ref="B111:B113"/>
    <mergeCell ref="B114:B116"/>
    <mergeCell ref="B117:B119"/>
    <mergeCell ref="G81:G128"/>
    <mergeCell ref="B84:B86"/>
    <mergeCell ref="B87:B89"/>
    <mergeCell ref="B90:B92"/>
    <mergeCell ref="B93:B95"/>
    <mergeCell ref="D93:D128"/>
    <mergeCell ref="B96:B98"/>
    <mergeCell ref="B99:B101"/>
    <mergeCell ref="B102:B104"/>
    <mergeCell ref="B105:B107"/>
    <mergeCell ref="B120:B122"/>
    <mergeCell ref="L10:L64"/>
    <mergeCell ref="C14:E14"/>
    <mergeCell ref="B15:B29"/>
    <mergeCell ref="C23:E29"/>
    <mergeCell ref="B30:B34"/>
    <mergeCell ref="C34:E34"/>
    <mergeCell ref="B212:B214"/>
    <mergeCell ref="B133:B135"/>
    <mergeCell ref="B136:B138"/>
    <mergeCell ref="B145:B147"/>
    <mergeCell ref="B148:B150"/>
    <mergeCell ref="B202:B204"/>
    <mergeCell ref="B205:B207"/>
    <mergeCell ref="B35:B59"/>
    <mergeCell ref="B60:B64"/>
    <mergeCell ref="C64:E64"/>
    <mergeCell ref="B67:G67"/>
    <mergeCell ref="B69:B71"/>
    <mergeCell ref="C45:E59"/>
    <mergeCell ref="B131:G131"/>
    <mergeCell ref="B139:B141"/>
    <mergeCell ref="B142:B144"/>
    <mergeCell ref="B123:B125"/>
    <mergeCell ref="B126:B128"/>
    <mergeCell ref="B4:C4"/>
    <mergeCell ref="B5:C5"/>
    <mergeCell ref="B6:C6"/>
    <mergeCell ref="B7:C7"/>
    <mergeCell ref="C9:E9"/>
    <mergeCell ref="B236:B238"/>
    <mergeCell ref="B233:B235"/>
    <mergeCell ref="B224:B226"/>
    <mergeCell ref="B227:B229"/>
    <mergeCell ref="B230:B232"/>
    <mergeCell ref="B210:G210"/>
    <mergeCell ref="C227:C286"/>
    <mergeCell ref="E227:E286"/>
    <mergeCell ref="G227:G286"/>
    <mergeCell ref="B248:B250"/>
    <mergeCell ref="B251:B253"/>
    <mergeCell ref="B254:B256"/>
    <mergeCell ref="B215:B217"/>
    <mergeCell ref="B260:B262"/>
    <mergeCell ref="B263:B265"/>
    <mergeCell ref="B242:B244"/>
    <mergeCell ref="B218:B220"/>
    <mergeCell ref="B221:B223"/>
    <mergeCell ref="B239:B24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735"/>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39.75" customHeight="1" x14ac:dyDescent="0.3">
      <c r="B4" s="801" t="s">
        <v>928</v>
      </c>
      <c r="C4" s="801"/>
      <c r="D4" s="26" t="str">
        <f>'2 жастағы балалар Ф'!C15</f>
        <v>Серік Нұртаза</v>
      </c>
      <c r="E4" s="29"/>
      <c r="F4" s="29"/>
      <c r="G4" s="24"/>
      <c r="H4" s="24"/>
    </row>
    <row r="5" spans="2:12" ht="18.75" x14ac:dyDescent="0.3">
      <c r="B5" s="802" t="s">
        <v>905</v>
      </c>
      <c r="C5" s="802"/>
      <c r="D5" s="27">
        <f>'2 жастағы балалар Ф'!A15</f>
        <v>44727</v>
      </c>
      <c r="E5" s="27"/>
      <c r="F5" s="27"/>
      <c r="G5" s="24"/>
      <c r="H5" s="24"/>
    </row>
    <row r="6" spans="2:12" ht="7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str">
        <f>IF(C70="","",VLOOKUP(C70,$O$509:$P$511,2,TRUE))</f>
        <v>Заттардың арасымен  жүру дағдысын қалыптастыру</v>
      </c>
      <c r="E10" s="453" t="e">
        <f>IF(C71="","",VLOOKUP(C71,$Q$509:$R$511,2,TRUE))</f>
        <v>#N/A</v>
      </c>
      <c r="F10" s="453" t="e">
        <f>IF(C133="","",VLOOKUP(C133,$M$556:$N$558,2,TRUE))</f>
        <v>#N/A</v>
      </c>
      <c r="G10" s="453" t="str">
        <f>IF(C134="","",VLOOKUP(C134,$O$556:$P$558,2,TRUE))</f>
        <v>әртүрлі бағытта және берілген бағытта шеңбер бойымен қолдарын әртүрлі қалыпта ұстап жүру,қарқынның өзгеруімен шағын  топпен және бүкіл топпен  жүру,сигнал бойынша тоқтаумен жүру,жүру кезінде тепе-теңдікті сақтаңу, дағдылардын қалыптастыру</v>
      </c>
      <c r="H10" s="453" t="e">
        <f>IF(C135="","",VLOOKUP(C135,$Q$556:$R$558,2,TRUE))</f>
        <v>#N/A</v>
      </c>
      <c r="I10" s="450" t="e">
        <f>IF(C212="","",VLOOKUP(C212,$M$556:$N$558,2,TRUE))</f>
        <v>#N/A</v>
      </c>
      <c r="J10" s="450" t="str">
        <f>IF(C213="","",VLOOKUP(C213,$O$556:$P$558,2,TRUE))</f>
        <v>әртүрлі бағытта және берілген бағытта шеңбер бойымен қолдарын әртүрлі қалыпта ұстап жүру,қарқынның өзгеруімен шағын  топпен және бүкіл топпен  жүру,сигнал бойынша тоқтаумен жүру,жүру кезінде тепе-теңдікті сақтаңу, дағдылардын қалыптастыру</v>
      </c>
      <c r="K10" s="450" t="e">
        <f>IF(C214="","",VLOOKUP(C214,$Q$556:$R$558,2,TRUE))</f>
        <v>#N/A</v>
      </c>
      <c r="L10" s="819" t="str">
        <f>IF(B287="","",VLOOKUP(B287,$M$600:$N$602,2,TRUE))</f>
        <v xml:space="preserve">Жеке гигиенаның негізгі дағдыларын біледі; үстел басына өз бетімен отырады, үлкендердің көмегімен белгілі бір ретпен шешініп, киінеді.
Ересек адамның көмегімен ойын әрекеттерін орындайды.
Қатайту процедуралары кезінде оң эмоцияларды көрсетеді және қауіпті жағдайларда сақ болады.
Ойыншықтардың, киімдердің, аяқ киімдердің, ыдыс-аяқтардың, жиһаздардың, жемістердің, үй жануарлары мен олардың төлдерінің, көлік құралдарының және жеке гигиеналық заттардың атауларын білдіретін сөздерді атауға тырысады, қазақ халқының құндылықтарына қызығушылық танытады.
Зат есімнің көпше түрін түсінеді.
Ересектердің сөзін түсінеді, қарапайым сұрақтарға жауап береді, өз пікірін білдіреді.
Ересектердің сөзін түсінеді және қарапайым сұрақтарға жауап береді, қарапайым сөз тіркестерін қолдана отырып, өз ойын білдіреді. Көрнекі сүйемелдеусіз таныс шығармаларды тыңдайды; кітаптардағы иллюстрацияларды қарастырады, иллюстрациялардың мазмұны бойынша сұрақтарға жауап береді; эмоционалды түрде жауап береді
ауызша халық шығармашылығы шығармалары бойынша.
Ауызша нұсқаулар мен үлгі бойынша мұғалімнің бақылауымен тапсырмаларды орындайды; заттардың негізгі түсін, пішінін, өлшемін, құрылымын ажыратады.
Дөңгеленген, ұзартылған пішіндерге ұқсас заттарды мұғалімдермен бірге бейнелей алады; түстерді таниды және оларды дұрыс атай алады.
Ол қарапайым модельдеу әдістерін біледі (үлкен бөліктерден бөліктерді бөліп, оларды бір бүтінге біріктіру, пластилинді өз бетімен илеу).
Фланелографқа геометриялық пішіндерді, көліктерді, үйлерді, шарларды, гүлдерді жағады.
Үлгі бойынша ең қарапайым дизайнды ересекпен бірге жобалайды.
Әнді тыңдап, мағынасын түсінеді; әннің жеке буындары мен сөздерін қатар орындайды; қарапайым би қимылдарын орындайды.
Есіміне жауап береді, өзін айнадан және фотосуреттерден таниды; ата-анасы мен үлкендерін, жақын ортасын таниды, олардың есімдерін атайды;
өзі тұратын үй мен пәтерді біледі;
объектілерді және олармен әрекетті біледі,
оларды сурет бойынша тану; құрбыларымен ойнайды
; ересектердің еңбек әрекеттерін бақылайды; ересектердің іс-әрекетіне қызығушылық танытады; қарапайым тұрмыстық әрекеттерді орындайтын ересектерге еліктейді; жақындарына жанашырлық, қамқорлық көрсетеді; сыртқы
түріне назар аударады;
және сыртқы  белгілері бойынша арқылы ажыратады
көкөністер мен жемістердің бірнеше түрлерін атайды; жануарлардың денесінің бөліктерін ерекшелейді, дәмі, сыртқы белгілері бойынша
көгөністер мен
жемістерді ажыратады
және атайды жануарлар денесінің бөліктерін ерекшелейді, олардың
мінез-
құлқына, сыртқы
түріне назар аударады;
үй құстарын таниды және атайды; табиғаттағы маусымдық өзгерістерді атайды;
және табиғи материалдардың қасиеттері туралы түсініктері бар; өсімдіктер мен жануарларға ұқыптылықпен қарайды: оларды жақсы көреді, сипайды; бірге ойнайды, басқа балалармен бірге бір-біріне көмектесіп, табысқа бірге қуанады; ненің
«дұрыс» немесе
«дұрыс емес»,
«жақсы» немесе
«жаман» екенін түсінеді;
және бастапқыда 
суретте
көлік, көше, жол; көлік
құралдарыны ң кейбір түрлерін біледі.Серуенде және сумен, құммен ойнау кезіндегі қауіпсіздік ережелерін біледі
;жолдарда қауіпсіз жүріс-тұрыстың негізгі ережелерін біледі
</v>
      </c>
    </row>
    <row r="11" spans="2:12" ht="90" customHeight="1" x14ac:dyDescent="0.25">
      <c r="B11" s="804"/>
      <c r="C11" s="453" t="e">
        <f>IF(C72="","",VLOOKUP(C72,$S$509:$T$511,2,TRUE))</f>
        <v>#N/A</v>
      </c>
      <c r="D11" s="453" t="e">
        <f>IF(C73="","",VLOOKUP(C73,$U$509:$V$511,2,TRUE))</f>
        <v>#N/A</v>
      </c>
      <c r="E11" s="453" t="str">
        <f>IF(C74="","",VLOOKUP(C74,$W$509:$X$511,2,TRUE))</f>
        <v>Жұмсақ  модульге немесе гимнастикалық скамейкаға көтерілуге және одантүсуге үйрету</v>
      </c>
      <c r="F11" s="453" t="e">
        <f>IF(C136="","",VLOOKUP(C136,$S$556:$T$558,2,TRUE))</f>
        <v>#N/A</v>
      </c>
      <c r="G11" s="453" t="str">
        <f>IF(C137="","",VLOOKUP(C137,$U$556:$V$558,2,TRUE))</f>
        <v>Шектеулі жазықтықта, әртүрлі заттардың астында қозғалу дағдылардын қалыптастыру</v>
      </c>
      <c r="H11" s="453" t="e">
        <f>IF(C138="","",VLOOKUP(C138,$W$556:$X$558,2,TRUE))</f>
        <v>#N/A</v>
      </c>
      <c r="I11" s="450" t="e">
        <f>IF(C215="","",VLOOKUP(C215,$S$556:$T$558,2,TRUE))</f>
        <v>#N/A</v>
      </c>
      <c r="J11" s="450" t="str">
        <f>IF(C216="","",VLOOKUP(C216,$U$556:$V$558,2,TRUE))</f>
        <v>Шектеулі жазықтықта, әртүрлі заттардың астында қозғалу дағдылардын қалыптастыру</v>
      </c>
      <c r="K11" s="450" t="e">
        <f>IF(C217="","",VLOOKUP(C217,$W$556:$X$558,2,TRUE))</f>
        <v>#N/A</v>
      </c>
      <c r="L11" s="820"/>
    </row>
    <row r="12" spans="2:12" ht="90" customHeight="1" x14ac:dyDescent="0.25">
      <c r="B12" s="804"/>
      <c r="C12" s="453" t="e">
        <f>IF(C75="","",VLOOKUP(C75,$Y$509:$Z$511,2,TRUE))</f>
        <v>#N/A</v>
      </c>
      <c r="D12" s="453" t="e">
        <f>IF(C76="","",VLOOKUP(C76,$AA$509:$AB$511,2,TRUE))</f>
        <v>#N/A</v>
      </c>
      <c r="E12" s="453" t="str">
        <f>IF(C77="","",VLOOKUP(C77,$AC$509:$AD$511,2,TRUE))</f>
        <v xml:space="preserve">Ересектердің
Көрсетуімен жалпы дамытушы жаттығуларды орындаға үйрету
</v>
      </c>
      <c r="F12" s="453" t="e">
        <f>IF(C139="","",VLOOKUP(C139,$Y$556:$Z$558,2,TRUE))</f>
        <v>#N/A</v>
      </c>
      <c r="G12" s="453" t="str">
        <f>IF(C140="","",VLOOKUP(C140,$AA$556:$AB$558,2,TRUE))</f>
        <v>Бетті, қолды өз бетімен жуу дағдылардын қалыптастыру</v>
      </c>
      <c r="H12" s="453" t="e">
        <f>IF(C141="","",VLOOKUP(C141,$AC$556:$AD$558,2,TRUE))</f>
        <v>#N/A</v>
      </c>
      <c r="I12" s="450" t="str">
        <f>IF(C218="","",VLOOKUP(C218,$Y$556:$Z$558,2,TRUE))</f>
        <v>Бетті, қолды өз бетімен жуу қабілетін бекіту</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str">
        <f>IF(C80="","",VLOOKUP(C80,$AI$509:$AJ$511,2,TRUE))</f>
        <v>ересектердің көмегімен өзіне-өзі қызмет көрсетудің қарапайым дағдыларын үйрету</v>
      </c>
      <c r="F13" s="453" t="e">
        <f>IF(C142="","",VLOOKUP(C142,$AE$556:$AF$558,2,TRUE))</f>
        <v>#N/A</v>
      </c>
      <c r="G13" s="453" t="str">
        <f>IF(C143="","",VLOOKUP(C143,$AG$556:$AH$558,2,TRUE))</f>
        <v>белгілі бір ретпен киіну және шешіну дағдылардын қалыптастыру</v>
      </c>
      <c r="H13" s="453" t="e">
        <f>IF(C144="","",VLOOKUP(C144,$AI$556:$AJ$558,2,TRUE))</f>
        <v>#N/A</v>
      </c>
      <c r="I13" s="450" t="e">
        <f>IF(C221="","",VLOOKUP(C221,$AE$556:$AF$558,2,TRUE))</f>
        <v>#N/A</v>
      </c>
      <c r="J13" s="450" t="str">
        <f>IF(C222="","",VLOOKUP(C222,$AG$556:$AH$558,2,TRUE))</f>
        <v>белгілі бір ретпен киіну және шешіну дағдылардын қалыптастыру</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str">
        <f>IF(D71="","",VLOOKUP(D71,$Q$513:$R$515,2,TRUE))</f>
        <v>Заттардың атын,түсін,мөлшерін,көлемін,орнын білу және атауға үйрету</v>
      </c>
      <c r="F15" s="453" t="e">
        <f>IF(D133="","",VLOOKUP(D133,$M$560:$N$562,2,TRUE))</f>
        <v>#N/A</v>
      </c>
      <c r="G15" s="453" t="str">
        <f>IF(D134="","",VLOOKUP(D134,$O$560:$P$562,2,TRUE))</f>
        <v>ересектердің сөзін тыңдау және түсіну дағдылардын қалыптастыру</v>
      </c>
      <c r="H15" s="453" t="e">
        <f>IF(D135="","",VLOOKUP(D135,$Q$560:$R$562,2,TRUE))</f>
        <v>#N/A</v>
      </c>
      <c r="I15" s="450" t="str">
        <f>IF(D212="","",VLOOKUP(D212,$M$560:$N$562,2,TRUE))</f>
        <v>ересектердің сөзін тыңдау және түсіну қабілетін бекіту</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str">
        <f>IF(D74="","",VLOOKUP(D74,$W$513:$X$515,2,TRUE))</f>
        <v>Сөзбен немесе қысқасөз тіркестерімен өз өтінішін білдіруге үйрету</v>
      </c>
      <c r="F16" s="453" t="e">
        <f>IF(D136="","",VLOOKUP(D136,$S$560:$T$562,2,TRUE))</f>
        <v>#N/A</v>
      </c>
      <c r="G16" s="453" t="str">
        <f>IF(D137="","",VLOOKUP(D137,$U$560:$V$562,2,TRUE))</f>
        <v>жеке дауысты және дауыссыз дыбыстарды, еліктеу сөздерін айту дағдылардын қалыптастыру</v>
      </c>
      <c r="H16" s="453" t="e">
        <f>IF(D138="","",VLOOKUP(D138,$W$560:$X$562,2,TRUE))</f>
        <v>#N/A</v>
      </c>
      <c r="I16" s="450" t="str">
        <f>IF(D215="","",VLOOKUP(D215,$S$560:$T$562,2,TRUE))</f>
        <v xml:space="preserve">жеке дауысты және дауыссыз дыбыстарды, еліктеу сөздерін айту қабілетін бекіту
</v>
      </c>
      <c r="J16" s="450" t="e">
        <f>IF(D216="","",VLOOKUP(D216,$U$560:$V$562,2,TRUE))</f>
        <v>#N/A</v>
      </c>
      <c r="K16" s="450" t="e">
        <f>IF(D217="","",VLOOKUP(D217,$W$560:$X$562,2,TRUE))</f>
        <v>#N/A</v>
      </c>
      <c r="L16" s="820"/>
    </row>
    <row r="17" spans="2:12" ht="90" customHeight="1" x14ac:dyDescent="0.25">
      <c r="B17" s="796"/>
      <c r="C17" s="453" t="e">
        <f>IF(D75="","",VLOOKUP(D75,$Y$513:$Z$515,2,TRUE))</f>
        <v>#N/A</v>
      </c>
      <c r="D17" s="453" t="e">
        <f>IF(D76="","",VLOOKUP(D76,$AA$513:$AB$515,2,TRUE))</f>
        <v>#N/A</v>
      </c>
      <c r="E17" s="453" t="str">
        <f>IF(D77="","",VLOOKUP(D77,$AC$513:$AD$515,2,TRUE))</f>
        <v>Ойыншықтармен күрделі емес бейнелі ойындарды ойнауға үйрету</v>
      </c>
      <c r="F17" s="453" t="e">
        <f>IF(D139="","",VLOOKUP(D139,$Y$560:$Z$562,2,TRUE))</f>
        <v>#N/A</v>
      </c>
      <c r="G17" s="453" t="str">
        <f>IF(D140="","",VLOOKUP(D140,$AA$560:$AB$562,2,TRUE))</f>
        <v>қарапайым сөз тіркестерін (2-4 сөз) қайталап айту дағдылардын қалыптастыру</v>
      </c>
      <c r="H17" s="453" t="e">
        <f>IF(D141="","",VLOOKUP(D141,$AC$560:$AD$560,2,TRUE))</f>
        <v>#N/A</v>
      </c>
      <c r="I17" s="450" t="str">
        <f>IF(D218="","",VLOOKUP(D218,$Y$560:$Z$562,2,TRUE))</f>
        <v>қарапайым сөз тіркестерін (2-4 сөз) қайталап айту қабілетін бекіту</v>
      </c>
      <c r="J17" s="450" t="e">
        <f>IF(D219="","",VLOOKUP(D219,$AA$560:$AB$562,2,TRUE))</f>
        <v>#N/A</v>
      </c>
      <c r="K17" s="450" t="e">
        <f>IF(D220="","",VLOOKUP(D220,$AC$560:$AD$560,2,TRUE))</f>
        <v>#N/A</v>
      </c>
      <c r="L17" s="820"/>
    </row>
    <row r="18" spans="2:12" ht="90" customHeight="1" x14ac:dyDescent="0.25">
      <c r="B18" s="796"/>
      <c r="C18" s="453" t="e">
        <f>IF(D78="","",VLOOKUP(D78,$AE$513:$AF$515,2,TRUE))</f>
        <v>#N/A</v>
      </c>
      <c r="D18" s="453" t="e">
        <f>IF(D79="","",VLOOKUP(D79,$AG$513:$AH$515,2,TRUE))</f>
        <v>#N/A</v>
      </c>
      <c r="E18" s="453" t="str">
        <f>IF(D80="","",VLOOKUP(D80,$AI$513:$AJ$515,2,TRUE))</f>
        <v>екі,үш сөзден тұратын сөйлемді айтуға үйрету</v>
      </c>
      <c r="F18" s="453" t="e">
        <f>IF(D142="","",VLOOKUP(D142,$AE$560:$AF$562,2,TRUE))</f>
        <v>#N/A</v>
      </c>
      <c r="G18" s="453" t="str">
        <f>IF(D143="","",VLOOKUP(D143,$AG$560:$AH$562,2,TRUE))</f>
        <v>шағын әңгімелерді көрнекі сүйемелдеусіз тыңдап, қарапайым сұрақтарға жауап беру дағдылардын қалыптастыру</v>
      </c>
      <c r="H18" s="453" t="e">
        <f>IF(D144="","",VLOOKUP(D144,$AI$560:$AJ$562,2,TRUE))</f>
        <v>#N/A</v>
      </c>
      <c r="I18" s="450" t="str">
        <f>IF(D221="","",VLOOKUP(D221,$AE$560:$AF$562,2,TRUE))</f>
        <v>шағын әңгімелерді көрнекі сүйемелдеусіз тыңдап, қарапайым сұрақтарға жауап беру қабілетін бекіту</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str">
        <f>IF(D86="","",VLOOKUP(D86,$Q$517:$R$519,2,TRUE))</f>
        <v>Көрнекіліксіз таныс шығармаларды тыңдауға үйрету</v>
      </c>
      <c r="F20" s="450" t="e">
        <f>IF(D148="","",VLOOKUP(D148,$M$564:$N$566,2,TRUE))</f>
        <v>#N/A</v>
      </c>
      <c r="G20" s="450" t="str">
        <f>IF(D149="","",VLOOKUP(D149,$O$564:$P$566,2,TRUE))</f>
        <v>оқылған шығармадағы жекелеген сөздерді қосылып қайталап айту дағдылардын қалыптастыру</v>
      </c>
      <c r="H20" s="450" t="e">
        <f>IF(D150="","",VLOOKUP(D150,$Q$564:$R$566,2,TRUE))</f>
        <v>#N/A</v>
      </c>
      <c r="I20" s="450" t="str">
        <f>IF(D227="","",VLOOKUP(D227,$M$564:$N$566,2,TRUE))</f>
        <v xml:space="preserve">оқылған шығармадағы жекелеген сөздерді қосылып қайталап айту қабілетін бекіту
</v>
      </c>
      <c r="J20" s="450" t="e">
        <f>IF(D228="","",VLOOKUP(D228,$O$564:$P$566,2,TRUE))</f>
        <v>#N/A</v>
      </c>
      <c r="K20" s="450" t="e">
        <f>IF(D229="","",VLOOKUP(D229,$Q$564:$R$566,2,TRUE))</f>
        <v>#N/A</v>
      </c>
      <c r="L20" s="820"/>
    </row>
    <row r="21" spans="2:12" ht="90" customHeight="1" x14ac:dyDescent="0.25">
      <c r="B21" s="796"/>
      <c r="C21" s="453" t="e">
        <f>IF(D87="","",VLOOKUP(D87,$S$517:$T$519,2,TRUE))</f>
        <v>#N/A</v>
      </c>
      <c r="D21" s="453" t="e">
        <f>IF(D88="","",VLOOKUP(D88,$U$517:$V$519,2,TRUE))</f>
        <v>#N/A</v>
      </c>
      <c r="E21" s="453" t="str">
        <f>IF(D89="","",VLOOKUP(D89,$W$517:$X$519,2,TRUE))</f>
        <v>Кітаптардағы суреттерді өз бетінше қарауға, ондағы таныс кейіпкерлерді көрсетуге үйрету</v>
      </c>
      <c r="F21" s="450" t="e">
        <f>IF(D151="","",VLOOKUP(D151,$S$564:$T$566,2,TRUE))</f>
        <v>#N/A</v>
      </c>
      <c r="G21" s="450" t="str">
        <f>IF(D152="","",VLOOKUP(D152,$U$564:$V$566,2,TRUE))</f>
        <v>таныс шығармаларды көрнекіліксіз тыңдайдау дағдылардын қалыптастыру</v>
      </c>
      <c r="H21" s="450" t="e">
        <f>IF(D153="","",VLOOKUP(D153,$W$564:$X$566,2,TRUE))</f>
        <v>#N/A</v>
      </c>
      <c r="I21" s="450" t="e">
        <f>IF(D230="","",VLOOKUP(D230,$S$564:$T$566,2,TRUE))</f>
        <v>#N/A</v>
      </c>
      <c r="J21" s="450" t="str">
        <f>IF(D231="","",VLOOKUP(D231,$U$564:$V$566,2,TRUE))</f>
        <v>таныс шығармаларды көрнекіліксіз тыңдайдау дағдылардын қалыптастыру</v>
      </c>
      <c r="K21" s="450" t="e">
        <f>IF(D232="","",VLOOKUP(D232,$W$564:$X$566,2,TRUE))</f>
        <v>#N/A</v>
      </c>
      <c r="L21" s="820"/>
    </row>
    <row r="22" spans="2:12" ht="90" customHeight="1" x14ac:dyDescent="0.25">
      <c r="B22" s="796"/>
      <c r="C22" s="453" t="e">
        <f>IF(D90="","",VLOOKUP(D90,$Y$517:$Z$519,2,TRUE))</f>
        <v>#N/A</v>
      </c>
      <c r="D22" s="453" t="e">
        <f>IF(D91="","",VLOOKUP(D91,$AA$517:$AB$519,2,TRUE))</f>
        <v>#N/A</v>
      </c>
      <c r="E22" s="453" t="str">
        <f>IF(D92="","",VLOOKUP(D92,$AC$517:$AD$519,2,TRUE))</f>
        <v xml:space="preserve">Оқылған таныс шығармалардағы,
өлеңдердегі сөздермен сөз тіркестерін
қайталап айтуға үйрету
</v>
      </c>
      <c r="F22" s="450" t="e">
        <f>IF(D154="","",VLOOKUP(D154,$Y$564:$Z$566,2,TRUE))</f>
        <v>#N/A</v>
      </c>
      <c r="G22" s="450" t="str">
        <f>IF(D155="","",VLOOKUP(D155,$AA$564:$AB$566,2,TRUE))</f>
        <v>кітаптардағы иллюстрацияларды қарайды, суреттердің мазмұны бойынша қойылған сұрақтарға жауап беру дағдылардын қалыптастыру</v>
      </c>
      <c r="H22" s="450" t="e">
        <f>IF(D156="","",VLOOKUP(D156,$AC$564:$AD$566,2,TRUE))</f>
        <v>#N/A</v>
      </c>
      <c r="I22" s="450" t="str">
        <f>IF(D233="","",VLOOKUP(D233,$Y$564:$Z$566,2,TRUE))</f>
        <v xml:space="preserve">кітаптардағы иллюстрацияларды қарайды, суреттердің мазмұны бойынша қойылған сұрақтарға жауап беру қабілетін бекіту
</v>
      </c>
      <c r="J22" s="450" t="e">
        <f>IF(D234="","",VLOOKUP(D234,$AA$564:$AB$566,2,TRUE))</f>
        <v>#N/A</v>
      </c>
      <c r="K22" s="450" t="e">
        <f>IF(D235="","",VLOOKUP(D235,$AC$564:$AD$566,2,TRUE))</f>
        <v>#N/A</v>
      </c>
      <c r="L22" s="820"/>
    </row>
    <row r="23" spans="2:12" ht="90" customHeight="1" x14ac:dyDescent="0.25">
      <c r="B23" s="796"/>
      <c r="C23" s="786"/>
      <c r="D23" s="787"/>
      <c r="E23" s="788"/>
      <c r="F23" s="450" t="e">
        <f>IF(D157="","",VLOOKUP(D157,$AE$564:$AF$566,2,TRUE))</f>
        <v>#N/A</v>
      </c>
      <c r="G23" s="450" t="str">
        <f>IF(D158="","",VLOOKUP(D158,$AG$564:$AH$566,2,TRUE))</f>
        <v>педагогтің көмегімен шағын тақпақтарды қайталап айту дағдылардын қалыптастыру</v>
      </c>
      <c r="H23" s="450" t="e">
        <f>IF(D159="","",VLOOKUP(D159,$AI$564:$AJ$566,2,TRUE))</f>
        <v>#N/A</v>
      </c>
      <c r="I23" s="450" t="str">
        <f>IF(D236="","",VLOOKUP(D236,$AE$564:$AF$566,2,TRUE))</f>
        <v>педагогтің көмегімен шағын тақпақтарды қайталап айту қабілетін бекіту</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str">
        <f>IF(E74="","",VLOOKUP(E74,$W$521:$X$523,2,TRUE))</f>
        <v>Күрделі заттармен әрекеттерді орындауға үйрету</v>
      </c>
      <c r="F31" s="453" t="e">
        <f>IF(E136="","",VLOOKUP(E136,$S$572:$T$574,2,TRUE))</f>
        <v>#N/A</v>
      </c>
      <c r="G31" s="453" t="str">
        <f>IF(E137="","",VLOOKUP(E137,$U$572:$V$574,2,TRUE))</f>
        <v>үлгі мен ауызша нұсқауға сүйеніп, тапсырмаларды орындау дағдылардын қалыптастыру</v>
      </c>
      <c r="H31" s="453" t="e">
        <f>IF(E138="","",VLOOKUP(E138,$W$572:$X$574,2,TRUE))</f>
        <v>#N/A</v>
      </c>
      <c r="I31" s="453" t="e">
        <f>IF(E215="","",VLOOKUP(E215,$S$572:$T$574,2,TRUE))</f>
        <v>#N/A</v>
      </c>
      <c r="J31" s="453" t="str">
        <f>IF(E216="","",VLOOKUP(E216,$U$572:$V$574,2,TRUE))</f>
        <v>үлгі мен ауызша нұсқауға сүйеніп, тапсырмаларды орындау дағдылардын қалыптастыру</v>
      </c>
      <c r="K31" s="453" t="e">
        <f>IF(E217="","",VLOOKUP(E217,$W$572:$X$574,2,TRUE))</f>
        <v>#N/A</v>
      </c>
      <c r="L31" s="820"/>
    </row>
    <row r="32" spans="2:12" ht="90" customHeight="1" x14ac:dyDescent="0.25">
      <c r="B32" s="804"/>
      <c r="C32" s="453" t="e">
        <f>IF(E75="","",VLOOKUP(E75,$Y$521:$Z$523,2,TRUE))</f>
        <v>#N/A</v>
      </c>
      <c r="D32" s="453" t="e">
        <f>IF(E76="","",VLOOKUP(E76,$AA$521:$AB$523,2,TRUE))</f>
        <v>#N/A</v>
      </c>
      <c r="E32" s="453" t="str">
        <f>IF(E77="","",VLOOKUP(E77,$AC$521:$AD$523,2,TRUE))</f>
        <v>Бір текті заттарды ортақ белгісі(өлшемі,пішіні)бойынша топтастыра білуге үйрету</v>
      </c>
      <c r="F32" s="453" t="e">
        <f>IF(E139="","",VLOOKUP(E139,$Y$572:$Z$574,2,TRUE))</f>
        <v>#N/A</v>
      </c>
      <c r="G32" s="453" t="str">
        <f>IF(E140="","",VLOOKUP(E140,$AA$572:$AB$574,2,TRUE))</f>
        <v>көлемі, пішіні, түсі бойынша ұқсас біртекті заттарды топтастыру дағдылардын қалыптастыру</v>
      </c>
      <c r="H32" s="453" t="e">
        <f>IF(E141="","",VLOOKUP(E141,$AC$572:$AD$574,2,TRUE))</f>
        <v>#N/A</v>
      </c>
      <c r="I32" s="453" t="e">
        <f>IF(E218="","",VLOOKUP(E218,$Y$572:$Z$574,2,TRUE))</f>
        <v>#N/A</v>
      </c>
      <c r="J32" s="453" t="str">
        <f>IF(E219="","",VLOOKUP(E219,$AA$572:$AB$574,2,TRUE))</f>
        <v>көлемі, пішіні, түсі бойынша ұқсас біртекті заттарды топтастыру дағдылардын қалыптастыру</v>
      </c>
      <c r="K32" s="453" t="e">
        <f>IF(E220="","",VLOOKUP(E220,$AC$572:$AD$574,2,TRUE))</f>
        <v>#N/A</v>
      </c>
      <c r="L32" s="820"/>
    </row>
    <row r="33" spans="2:12" ht="90" customHeight="1" x14ac:dyDescent="0.25">
      <c r="B33" s="804"/>
      <c r="C33" s="453" t="e">
        <f>IF(E78="","",VLOOKUP(E78,$AE$521:$AF$523,2,TRUE))</f>
        <v>#N/A</v>
      </c>
      <c r="D33" s="453" t="e">
        <f>IF(E79="","",VLOOKUP(E79,$AG$521:$AH$523,2,TRUE))</f>
        <v>#N/A</v>
      </c>
      <c r="E33" s="453" t="str">
        <f>IF(E80="","",VLOOKUP(E80,$AI$521:$AJ$523,2,TRUE))</f>
        <v>Негізгі төрт түсті(қызыл,көк,сары,жасы) ажыратуға үйрету</v>
      </c>
      <c r="F33" s="453" t="e">
        <f>IF(E142="","",VLOOKUP(E142,$AE$572:$AF$574,2,TRUE))</f>
        <v>#N/A</v>
      </c>
      <c r="G33" s="453" t="str">
        <f>IF(E143="","",VLOOKUP(E143,$AG$572:$AH$574,2,TRUE))</f>
        <v>түрлі көлемдегі геометриялық фигураларды негізгі қасиеттері бойынша салыстыру дағдылардын қалыптастыру</v>
      </c>
      <c r="H33" s="453" t="e">
        <f>IF(E144="","",VLOOKUP(E144,$AI$572:$AJ$574,2,TRUE))</f>
        <v>#N/A</v>
      </c>
      <c r="I33" s="453" t="e">
        <f>IF(E221="","",VLOOKUP(E221,$AE$572:$AF$574,2,TRUE))</f>
        <v>#N/A</v>
      </c>
      <c r="J33" s="453" t="str">
        <f>IF(E222="","",VLOOKUP(E222,$AG$572:$AH$574,2,TRUE))</f>
        <v>түрлі көлемдегі геометриялық фигураларды негізгі қасиеттері бойынша салыстыру дағдылардын қалыптастыру</v>
      </c>
      <c r="K33" s="453" t="e">
        <f>IF(E223="","",VLOOKUP(E223,$AI$572:$AJ$574,2,TRUE))</f>
        <v>#N/A</v>
      </c>
      <c r="L33" s="820"/>
    </row>
    <row r="34" spans="2:12" ht="90" customHeight="1" x14ac:dyDescent="0.25">
      <c r="B34" s="804"/>
      <c r="C34" s="822"/>
      <c r="D34" s="823"/>
      <c r="E34" s="823"/>
      <c r="F34" s="453" t="e">
        <f>IF(E145="","",VLOOKUP(E145,$AK$572:$AL$574,2,TRUE))</f>
        <v>#N/A</v>
      </c>
      <c r="G34" s="453" t="str">
        <f>IF(E146="","",VLOOKUP(E146,$AM$572:$AN$574,2,TRUE))</f>
        <v>түсі, көлемі, пішіні бойынша заттарды өз бетінше зерттейді және салыстыру дағдылардын қалыптастыру</v>
      </c>
      <c r="H34" s="453" t="e">
        <f>IF(E147="","",VLOOKUP(E147,$AO$572:$AP$574,2,TRUE))</f>
        <v>#N/A</v>
      </c>
      <c r="I34" s="453" t="e">
        <f>IF(E224="","",VLOOKUP(E224,$AK$572:$AL$574,2,TRUE))</f>
        <v>#N/A</v>
      </c>
      <c r="J34" s="453" t="str">
        <f>IF(E225="","",VLOOKUP(E225,$AM$572:$AN$574,2,TRUE))</f>
        <v>түсі, көлемі, пішіні бойынша заттарды өз бетінше зерттейді және салыстыру дағдылардын қалыптастыру</v>
      </c>
      <c r="K34" s="453" t="e">
        <f>IF(E226="","",VLOOKUP(E226,$AO$572:$AP$574,2,TRUE))</f>
        <v>#N/A</v>
      </c>
      <c r="L34" s="820"/>
    </row>
    <row r="35" spans="2:12" ht="90" customHeight="1" x14ac:dyDescent="0.25">
      <c r="B35" s="804" t="s">
        <v>904</v>
      </c>
      <c r="C35" s="453" t="e">
        <f>IF(F69="","",VLOOKUP(F69,$M$525:$N$527,2,TRUE))</f>
        <v>#N/A</v>
      </c>
      <c r="D35" s="453" t="e">
        <f>IF(F70="","",VLOOKUP(F70,$O$525:$P$527,2,TRUE))</f>
        <v>#N/A</v>
      </c>
      <c r="E35" s="453" t="str">
        <f>IF(F71="","",VLOOKUP(F71,$Q$525:$R$527,2,TRUE))</f>
        <v>жалпақ,дөңгелек пішіндерді мүсіндеуге үйрету</v>
      </c>
      <c r="F35" s="451" t="e">
        <f>IF(F133="","",VLOOKUP(F133,$M$576:$N$578,2,TRUE))</f>
        <v>#N/A</v>
      </c>
      <c r="G35" s="450" t="e">
        <f>IF(F134="","",VLOOKUP(F134,$O$576:$P$578,2,TRUE))</f>
        <v>#N/A</v>
      </c>
      <c r="H35" s="450" t="str">
        <f>IF(F135="","",VLOOKUP(F135,$Q$576:$R$578,2,TRUE))</f>
        <v xml:space="preserve">қаламды дұрыс ұстайды, тік және тұйықталған дөңгелек сызықтарды қағаз бетінде жеңіл жүргізуге үйрету
</v>
      </c>
      <c r="I35" s="451" t="e">
        <f>IF(F212="","",VLOOKUP(F212,$M$576:$N$578,2,TRUE))</f>
        <v>#N/A</v>
      </c>
      <c r="J35" s="451" t="str">
        <f>IF(F213="","",VLOOKUP(F213,$O$576:$P$578,2,TRUE))</f>
        <v>қаламды дұрыс ұстайды, тік және тұйықталған дөңгелек сызықтарды қағаз бетінде жеңіл жүргізу дағдылардын қалыптастыру</v>
      </c>
      <c r="K35" s="451" t="e">
        <f>IF(F214="","",VLOOKUP(F214,$Q$576:$R$578,2,TRUE))</f>
        <v>#N/A</v>
      </c>
      <c r="L35" s="820"/>
    </row>
    <row r="36" spans="2:12" ht="90" customHeight="1" x14ac:dyDescent="0.25">
      <c r="B36" s="804"/>
      <c r="C36" s="453" t="e">
        <f>IF(F72="","",VLOOKUP(F72,$S$525:$T$527,2,TRUE))</f>
        <v>#N/A</v>
      </c>
      <c r="D36" s="453" t="e">
        <f>IF(F73="","",VLOOKUP(F73,$U$525:$V$527,2,TRUE))</f>
        <v>#N/A</v>
      </c>
      <c r="E36" s="453" t="str">
        <f>IF(F74="","",VLOOKUP(F74,$W$525:$X$527,2,TRUE))</f>
        <v>Тәрбиешінің көрсетуі бойынша алынған пішіндерді құрастыра білуге үйрету</v>
      </c>
      <c r="F36" s="450" t="e">
        <f>IF(F136="","",VLOOKUP(F136,$S$576:$T$578,2,TRUE))</f>
        <v>#N/A</v>
      </c>
      <c r="G36" s="450" t="str">
        <f>IF(F137="","",VLOOKUP(F137,$U$576:$V$578,2,TRUE))</f>
        <v xml:space="preserve">өзінің салған суретіне қуанады, онда не бейнеленгенін айту дағдылардын қалыптастыру
</v>
      </c>
      <c r="H36" s="450" t="e">
        <f>IF(F138="","",VLOOKUP(F138,$W$576:$X$578,2,TRUE))</f>
        <v>#N/A</v>
      </c>
      <c r="I36" s="451" t="str">
        <f>IF(F215="","",VLOOKUP(F215,$S$576:$T$578,2,TRUE))</f>
        <v>өзінің салған суретіне қуанады, онда не бейнеленгенін айту қабілетін бекіту</v>
      </c>
      <c r="J36" s="451" t="e">
        <f>IF(F216="","",VLOOKUP(F216,$U$576:$V$578,2,TRUE))</f>
        <v>#N/A</v>
      </c>
      <c r="K36" s="451" t="e">
        <f>IF(F217="","",VLOOKUP(F217,$W$576:$X$578,2,TRUE))</f>
        <v>#N/A</v>
      </c>
      <c r="L36" s="820"/>
    </row>
    <row r="37" spans="2:12" ht="90" customHeight="1" x14ac:dyDescent="0.25">
      <c r="B37" s="804"/>
      <c r="C37" s="453" t="e">
        <f>IF(F75="","",VLOOKUP(F75,$Y$525:$Z$527,2,TRUE))</f>
        <v>#N/A</v>
      </c>
      <c r="D37" s="453" t="e">
        <f>IF(F76="","",VLOOKUP(F76,$AA$525:$AB$527,2,TRUE))</f>
        <v>#N/A</v>
      </c>
      <c r="E37" s="453" t="str">
        <f>IF(F77="","",VLOOKUP(F77,$AC$525:$AD$527,2,TRUE))</f>
        <v xml:space="preserve">Таныс музыкалық шығарманы көтерің кікөңіл-күймен қабылдайды,оны соңына
дейін тыңдауға үйрету
</v>
      </c>
      <c r="F37" s="450" t="e">
        <f>IF(F139="","",VLOOKUP(F139,$Y$576:$Z$578,2,TRUE))</f>
        <v>#N/A</v>
      </c>
      <c r="G37" s="450" t="e">
        <f>IF(F140="","",VLOOKUP(F140,$AA$576:$AB$578,2,TRUE))</f>
        <v>#N/A</v>
      </c>
      <c r="H37" s="450" t="str">
        <f>IF(F141="","",VLOOKUP(F141,$AC$576:$AD$578,2,TRUE))</f>
        <v>қағаз бетіне бояулармен сызықтар, жақпалар салуға үйрету</v>
      </c>
      <c r="I37" s="451" t="e">
        <f>IF(F218="","",VLOOKUP(F218,$Y$576:$Z$578,2,TRUE))</f>
        <v>#N/A</v>
      </c>
      <c r="J37" s="451" t="str">
        <f>IF(F219="","",VLOOKUP(F219,$AA$576:$AB$578,2,TRUE))</f>
        <v>қағаз бетіне бояулармен сызықтар, жақпалар салу дағдылардын қалыптастыру</v>
      </c>
      <c r="K37" s="451" t="e">
        <f>IF(F220="","",VLOOKUP(F220,$AC$576:$AD$578,2,TRUE))</f>
        <v>#N/A</v>
      </c>
      <c r="L37" s="820"/>
    </row>
    <row r="38" spans="2:12" ht="90" customHeight="1" x14ac:dyDescent="0.25">
      <c r="B38" s="804"/>
      <c r="C38" s="453" t="e">
        <f>IF(F78="","",VLOOKUP(F78,$AE$525:$AF$527,2,TRUE))</f>
        <v>#N/A</v>
      </c>
      <c r="D38" s="453" t="e">
        <f>IF(F79="","",VLOOKUP(F79,$AG$525:$AH$527,2,TRUE))</f>
        <v>#N/A</v>
      </c>
      <c r="E38" s="453" t="str">
        <f>IF(F80="","",VLOOKUP(F80,$AI$525:$AJ$527,2,TRUE))</f>
        <v>Ересекпен қосылып әннің кейбір сөздерін айтуға  үйрету</v>
      </c>
      <c r="F38" s="450" t="e">
        <f>IF(F142="","",VLOOKUP(F142,$AE$576:$AF$578,2,TRUE))</f>
        <v>#N/A</v>
      </c>
      <c r="G38" s="450" t="e">
        <f>IF(F143="","",VLOOKUP(F143,$AG$576:$AH$578,2,TRUE))</f>
        <v>#N/A</v>
      </c>
      <c r="H38" s="450" t="str">
        <f>IF(F144="","",VLOOKUP(F144,$AI$576:$AJ$578,2,TRUE))</f>
        <v>қағазға және құмға сурет салудың бастапқы техникасын меңгеруге үйрету</v>
      </c>
      <c r="I38" s="451" t="e">
        <f>IF(F221="","",VLOOKUP(F221,$AE$576:$AF$578,2,TRUE))</f>
        <v>#N/A</v>
      </c>
      <c r="J38" s="451" t="str">
        <f>IF(F222="","",VLOOKUP(F222,$AG$576:$AH$578,2,TRUE))</f>
        <v>қағазға және құмға сурет салудың бастапқы техникасын меңгеру дағдылардын қалыптастыру</v>
      </c>
      <c r="K38" s="451" t="e">
        <f>IF(F223="","",VLOOKUP(F223,$AI$576:$AJ$578,2,TRUE))</f>
        <v>#N/A</v>
      </c>
      <c r="L38" s="820"/>
    </row>
    <row r="39" spans="2:12" ht="90" customHeight="1" x14ac:dyDescent="0.25">
      <c r="B39" s="804"/>
      <c r="C39" s="453" t="e">
        <f>IF(F81="","",VLOOKUP(F81,$AK$525:$AL$527,2,TRUE))</f>
        <v>#N/A</v>
      </c>
      <c r="D39" s="453" t="str">
        <f>IF(F82="","",VLOOKUP(F82,$AM$525:$AN$527,2,TRUE))</f>
        <v>Жалаушаны желбірету,сылдырмақты сылдырлату дағдысын қалыптастыру</v>
      </c>
      <c r="E39" s="453" t="e">
        <f>IF(F83="","",VLOOKUP(F83,$AO$525:$AP$527,2,TRUE))</f>
        <v>#N/A</v>
      </c>
      <c r="F39" s="450" t="e">
        <f>IF(F145="","",VLOOKUP(F145,$AK$576:$AL$578,2,TRUE))</f>
        <v>#N/A</v>
      </c>
      <c r="G39" s="450" t="str">
        <f>IF(F146="","",VLOOKUP(F146,$AM$576:$AN$578,2,TRUE))</f>
        <v>мүсіндейтін заттарды зерттеу дағдылардын қалыптастыру</v>
      </c>
      <c r="H39" s="450" t="e">
        <f>IF(F147="","",VLOOKUP(F147,$AO$576:$AP$578,2,TRUE))</f>
        <v>#N/A</v>
      </c>
      <c r="I39" s="451" t="e">
        <f>IF(F224="","",VLOOKUP(F224,$AK$576:$AL$578,2,TRUE))</f>
        <v>#N/A</v>
      </c>
      <c r="J39" s="451" t="str">
        <f>IF(F225="","",VLOOKUP(F225,$AM$576:$AN$578,2,TRUE))</f>
        <v>мүсіндейтін заттарды зерттеу дағдылардын қалыптастыру</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str">
        <f>IF(F164="","",VLOOKUP(F164,$O$584:$P$586,2,TRUE))</f>
        <v>мүсіндеудің қарапайым тәсілдерін меңгергу (кесектерді үлкен бөліктерден бөліп алу, оларды біртұтас етіп біріктіру, сазбалшықты өздігінен илей алу) дағдылардын қалыптастыру</v>
      </c>
      <c r="H45" s="450" t="e">
        <f>IF(F165="","",VLOOKUP(F165,$Q$584:$R$586,2,TRUE))</f>
        <v>#N/A</v>
      </c>
      <c r="I45" s="451" t="str">
        <f>IF(F242="","",VLOOKUP(F242,$M$584:$N$586,2,TRUE))</f>
        <v>мүсіндеудің қарапайым тәсілдерін меңгергу (кесектерді үлкен бөліктерден бөліп алу, оларды біртұтас етіп біріктіру, сазбалшықты өздігінен илей алу) қабілетін бекіту</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str">
        <f>IF(F167="","",VLOOKUP(F167,$U$584:$V$586,2,TRUE))</f>
        <v xml:space="preserve">кесе, тостаған, табақты мүсіндеуде пішіннің жоғары бөлігін саусақпен басып, тереңдету дағдылардын қалыптастыру
</v>
      </c>
      <c r="H46" s="450" t="e">
        <f>IF(F168="","",VLOOKUP(F168,$W$584:$X$586,2,TRUE))</f>
        <v>#N/A</v>
      </c>
      <c r="I46" s="451" t="e">
        <f>IF(F245="","",VLOOKUP(F245,$S$584:$T$586,2,TRUE))</f>
        <v>#N/A</v>
      </c>
      <c r="J46" s="451" t="str">
        <f>IF(F246="","",VLOOKUP(F246,$U$584:$V$586,2,TRUE))</f>
        <v xml:space="preserve">кесе, тостаған, табақты мүсіндеуде пішіннің жоғары бөлігін саусақпен басып, тереңдету дағдылардын қалыптастыру
</v>
      </c>
      <c r="K46" s="451" t="e">
        <f>IF(F247="","",VLOOKUP(F247,$W$584:$X$586,2,TRUE))</f>
        <v>#N/A</v>
      </c>
      <c r="L46" s="820"/>
    </row>
    <row r="47" spans="2:12" ht="90" customHeight="1" x14ac:dyDescent="0.25">
      <c r="B47" s="804"/>
      <c r="C47" s="810"/>
      <c r="D47" s="811"/>
      <c r="E47" s="812"/>
      <c r="F47" s="450" t="e">
        <f>IF(F169="","",VLOOKUP(F169,$Y$584:$Z$586,2,TRUE))</f>
        <v>#N/A</v>
      </c>
      <c r="G47" s="450" t="str">
        <f>IF(F170="","",VLOOKUP(F170,$AA$584:$AB$586,2,TRUE))</f>
        <v>дайын болған бұйымды тұғырға орналастыруды, жұмыстан кейін материалдарды жинастыру дағдылардын қалыптастыру</v>
      </c>
      <c r="H47" s="450" t="e">
        <f>IF(F171="","",VLOOKUP(F171,$AC$584:$AD$586,2,TRUE))</f>
        <v>#N/A</v>
      </c>
      <c r="I47" s="451" t="e">
        <f>IF(F248="","",VLOOKUP(F248,$Y$584:$Z$586,2,TRUE))</f>
        <v>#N/A</v>
      </c>
      <c r="J47" s="451" t="str">
        <f>IF(F249="","",VLOOKUP(F249,$AA$584:$AB$586,2,TRUE))</f>
        <v>дайын болған бұйымды тұғырға орналастыруды, жұмыстан кейін материалдарды жинастыру дағдылардын қалыптастыру</v>
      </c>
      <c r="K47" s="451" t="e">
        <f>IF(F250="","",VLOOKUP(F250,$AC$584:$AD$586,2,TRUE))</f>
        <v>#N/A</v>
      </c>
      <c r="L47" s="820"/>
    </row>
    <row r="48" spans="2:12" ht="90" customHeight="1" x14ac:dyDescent="0.25">
      <c r="B48" s="804"/>
      <c r="C48" s="810"/>
      <c r="D48" s="811"/>
      <c r="E48" s="812"/>
      <c r="F48" s="450" t="e">
        <f>IF(F172="","",VLOOKUP(F172,$AE$584:$AF$586,2,TRUE))</f>
        <v>#N/A</v>
      </c>
      <c r="G48" s="450" t="str">
        <f>IF(F173="","",VLOOKUP(F173,$AG$584:$AH$586,2,TRUE))</f>
        <v>қағазды қолданудың қарапайым әдістерін (ұсақтау, жырту, бүктеу) білу дағдылардын қалыптастыру</v>
      </c>
      <c r="H48" s="450" t="e">
        <f>IF(F174="","",VLOOKUP(F174,$AI$584:$AJ$586,2,TRUE))</f>
        <v>#N/A</v>
      </c>
      <c r="I48" s="451" t="e">
        <f>IF(F251="","",VLOOKUP(F251,$AE$584:$AF$586,2,TRUE))</f>
        <v>#N/A</v>
      </c>
      <c r="J48" s="451" t="str">
        <f>IF(F252="","",VLOOKUP(F252,$AG$584:$AH$586,2,TRUE))</f>
        <v>қағазды қолданудың қарапайым әдістерін (ұсақтау, жырту, бүктеу) білу дағдылардын қалыптастыру</v>
      </c>
      <c r="K48" s="451" t="e">
        <f>IF(F253="","",VLOOKUP(F253,$AI$584:$AJ$586,2,TRUE))</f>
        <v>#N/A</v>
      </c>
      <c r="L48" s="820"/>
    </row>
    <row r="49" spans="2:12" ht="90" customHeight="1" x14ac:dyDescent="0.25">
      <c r="B49" s="804"/>
      <c r="C49" s="810"/>
      <c r="D49" s="811"/>
      <c r="E49" s="812"/>
      <c r="F49" s="450" t="e">
        <f>IF(F175="","",VLOOKUP(F175,$AK$584:$AL$586,2,TRUE))</f>
        <v>#N/A</v>
      </c>
      <c r="G49" s="450" t="str">
        <f>IF(F176="","",VLOOKUP(F176,$AM$572:$AN$586,2,TRUE))</f>
        <v xml:space="preserve">бейнелерді фланелеграфта (сызықтарда, шаршыда), қағаз бетіне қояды және құрастыру дағдылардын қалыптастыру
</v>
      </c>
      <c r="H49" s="450" t="e">
        <f>IF(F177="","",VLOOKUP(F177,$AO$584:$AP$586,2,TRUE))</f>
        <v>#N/A</v>
      </c>
      <c r="I49" s="451" t="e">
        <f>IF(F254="","",VLOOKUP(F254,$AK$584:$AL$586,2,TRUE))</f>
        <v>#N/A</v>
      </c>
      <c r="J49" s="451" t="str">
        <f>IF(F255="","",VLOOKUP(F255,$AM$572:$AN$586,2,TRUE))</f>
        <v xml:space="preserve">бейнелерді фланелеграфта (сызықтарда, шаршыда), қағаз бетіне қояды және құрастыру дағдылардын қалыптастыру
</v>
      </c>
      <c r="K49" s="451" t="e">
        <f>IF(F256="","",VLOOKUP(F256,$AO$584:$AP$586,2,TRUE))</f>
        <v>#N/A</v>
      </c>
      <c r="L49" s="820"/>
    </row>
    <row r="50" spans="2:12" ht="90" customHeight="1" x14ac:dyDescent="0.25">
      <c r="B50" s="804"/>
      <c r="C50" s="810"/>
      <c r="D50" s="811"/>
      <c r="E50" s="812"/>
      <c r="F50" s="451" t="e">
        <f>IF(F178="","",VLOOKUP(F178,$M$588:$N$590,2,TRUE))</f>
        <v>#N/A</v>
      </c>
      <c r="G50" s="450" t="str">
        <f>IF(F179="","",VLOOKUP(F179,$O$588:$P$590,2,TRUE))</f>
        <v>фланелеграфта қарапайым композицияларды орналастыру және құрастыру дағдылардын қалыптастыру</v>
      </c>
      <c r="H50" s="450" t="e">
        <f>IF(F180="","",VLOOKUP(F180,$Q$588:$R$590,2,TRUE))</f>
        <v>#N/A</v>
      </c>
      <c r="I50" s="451" t="e">
        <f>IF(F257="","",VLOOKUP(F257,$M$588:$N$590,2,TRUE))</f>
        <v>#N/A</v>
      </c>
      <c r="J50" s="451" t="str">
        <f>IF(F258="","",VLOOKUP(F258,$O$588:$P$590,2,TRUE))</f>
        <v>фланелеграфта қарапайым композицияларды орналастыру және құрастыру дағдылардын қалыптастыру</v>
      </c>
      <c r="K50" s="451" t="e">
        <f>IF(F259="","",VLOOKUP(F259,$Q$588:$R$590,2,TRUE))</f>
        <v>#N/A</v>
      </c>
      <c r="L50" s="820"/>
    </row>
    <row r="51" spans="2:12" ht="90" customHeight="1" x14ac:dyDescent="0.25">
      <c r="B51" s="804"/>
      <c r="C51" s="810"/>
      <c r="D51" s="811"/>
      <c r="E51" s="812"/>
      <c r="F51" s="450" t="e">
        <f>IF(F181="","",VLOOKUP(F181,$S$588:$T$590,2,TRUE))</f>
        <v>#N/A</v>
      </c>
      <c r="G51" s="450" t="str">
        <f>IF(F182="","",VLOOKUP(F182,$U$588:$V$590,2,TRUE))</f>
        <v>симметриялық пішіндерді, ою-өрнектерді орналастыру дағдылардын қалыптастыру</v>
      </c>
      <c r="H51" s="450" t="e">
        <f>IF(F183="","",VLOOKUP(F183,$W$588:$X$590,2,TRUE))</f>
        <v>#N/A</v>
      </c>
      <c r="I51" s="451" t="e">
        <f>IF(F260="","",VLOOKUP(F260,$S$588:$T$590,2,TRUE))</f>
        <v>#N/A</v>
      </c>
      <c r="J51" s="451" t="str">
        <f>IF(F261="","",VLOOKUP(F261,$U$588:$V$590,2,TRUE))</f>
        <v>симметриялық пішіндерді, ою-өрнектерді орналастыру дағдылардын қалыптастыру</v>
      </c>
      <c r="K51" s="451" t="e">
        <f>IF(F262="","",VLOOKUP(F262,$W$588:$X$590,2,TRUE))</f>
        <v>#N/A</v>
      </c>
      <c r="L51" s="820"/>
    </row>
    <row r="52" spans="2:12" ht="90" customHeight="1" x14ac:dyDescent="0.25">
      <c r="B52" s="804"/>
      <c r="C52" s="810"/>
      <c r="D52" s="811"/>
      <c r="E52" s="812"/>
      <c r="F52" s="450" t="e">
        <f>IF(F184="","",VLOOKUP(F184,$Y$588:$Z$590,2,TRUE))</f>
        <v>#N/A</v>
      </c>
      <c r="G52" s="450" t="str">
        <f>IF(F185="","",VLOOKUP(F185,$AA$588:$AB$590,2,TRUE))</f>
        <v>қарапайым құрылысты үлгі бойынша құрастыру дағдылардын қалыптастыру</v>
      </c>
      <c r="H52" s="450" t="e">
        <f>IF(F186="","",VLOOKUP(F186,$AC$588:$AD$590,2,TRUE))</f>
        <v>#N/A</v>
      </c>
      <c r="I52" s="451" t="str">
        <f>IF(F263="","",VLOOKUP(F263,$Y$588:$Z$590,2,TRUE))</f>
        <v>қарапайым құрылысты үлгі бойынша құрастыру қабілетін бекіту</v>
      </c>
      <c r="J52" s="451" t="e">
        <f>IF(F264="","",VLOOKUP(F264,$AA$588:$AB$590,2,TRUE))</f>
        <v>#N/A</v>
      </c>
      <c r="K52" s="451" t="e">
        <f>IF(F265="","",VLOOKUP(F265,$AC$588:$AD$590,2,TRUE))</f>
        <v>#N/A</v>
      </c>
      <c r="L52" s="820"/>
    </row>
    <row r="53" spans="2:12" ht="90" customHeight="1" x14ac:dyDescent="0.25">
      <c r="B53" s="804"/>
      <c r="C53" s="810"/>
      <c r="D53" s="811"/>
      <c r="E53" s="812"/>
      <c r="F53" s="450" t="e">
        <f>IF(F187="","",VLOOKUP(F187,$AE$588:$AF$590,2,TRUE))</f>
        <v>#N/A</v>
      </c>
      <c r="G53" s="450" t="str">
        <f>IF(F188="","",VLOOKUP(F188,$AG$588:$AH$590,2,TRUE))</f>
        <v xml:space="preserve">тұрғызылған қарапайым құрылыстарды ату және ойыншықтарды қолдана отырып, олармен ойнау дағдылардын қалыптастыру
</v>
      </c>
      <c r="H53" s="450" t="e">
        <f>IF(F189="","",VLOOKUP(F189,$AI$588:$AJ$590,2,TRUE))</f>
        <v>#N/A</v>
      </c>
      <c r="I53" s="451" t="str">
        <f>IF(F266="","",VLOOKUP(F266,$AE$588:$AF$590,2,TRUE))</f>
        <v xml:space="preserve">тұрғызылған қарапайым құрылыстарды ату және ойыншықтарды қолдана отырып, олармен ойнау :қабілетін бекіту
</v>
      </c>
      <c r="J53" s="451" t="e">
        <f>IF(F267="","",VLOOKUP(F267,$AG$588:$AH$590,2,TRUE))</f>
        <v>#N/A</v>
      </c>
      <c r="K53" s="451" t="e">
        <f>IF(F268="","",VLOOKUP(F268,$AI$588:$AJ$590,2,TRUE))</f>
        <v>#N/A</v>
      </c>
      <c r="L53" s="820"/>
    </row>
    <row r="54" spans="2:12" ht="90" customHeight="1" x14ac:dyDescent="0.25">
      <c r="B54" s="804"/>
      <c r="C54" s="810"/>
      <c r="D54" s="811"/>
      <c r="E54" s="812"/>
      <c r="F54" s="450" t="e">
        <f>IF(F190="","",VLOOKUP(F190,$AK$588:$AL$590,2,TRUE))</f>
        <v>#N/A</v>
      </c>
      <c r="G54" s="450" t="str">
        <f>IF(F191="","",VLOOKUP(F191,$AM$588:$AN$590,2,TRUE))</f>
        <v>өз бетінше құрастыруға тырысу дағдылардын қалыптастыру</v>
      </c>
      <c r="H54" s="450" t="e">
        <f>IF(F192="","",VLOOKUP(F192,$AO$588:$AP$590,2,TRUE))</f>
        <v>#N/A</v>
      </c>
      <c r="I54" s="451" t="str">
        <f>IF(F269="","",VLOOKUP(F269,$AK$588:$AL$590,2,TRUE))</f>
        <v>өз бетінше құрастыруға тырысу қабілетін бекіту</v>
      </c>
      <c r="J54" s="451" t="e">
        <f>IF(F270="","",VLOOKUP(F270,$AM$588:$AN$590,2,TRUE))</f>
        <v>#N/A</v>
      </c>
      <c r="K54" s="451" t="e">
        <f>IF(F271="","",VLOOKUP(F271,$AO$588:$AP$590,2,TRUE))</f>
        <v>#N/A</v>
      </c>
      <c r="L54" s="820"/>
    </row>
    <row r="55" spans="2:12" ht="90" customHeight="1" x14ac:dyDescent="0.25">
      <c r="B55" s="804"/>
      <c r="C55" s="810"/>
      <c r="D55" s="811"/>
      <c r="E55" s="812"/>
      <c r="F55" s="451" t="e">
        <f>IF(F193="","",VLOOKUP(F193,$M$592:$N$594,2,TRUE))</f>
        <v>#N/A</v>
      </c>
      <c r="G55" s="450" t="str">
        <f>IF(F194="","",VLOOKUP(F194,$O$592:$P$594,2,TRUE))</f>
        <v>қорапқа құрылыс бөлшектерін жинастыру дағдылардын қалыптастыру</v>
      </c>
      <c r="H55" s="450" t="e">
        <f>IF(F195="","",VLOOKUP(F195,$Q$592:$R$594,2,TRUE))</f>
        <v>#N/A</v>
      </c>
      <c r="I55" s="451" t="e">
        <f>IF(F272="","",VLOOKUP(F272,$M$592:$N$594,2,TRUE))</f>
        <v>#N/A</v>
      </c>
      <c r="J55" s="451" t="str">
        <f>IF(F273="","",VLOOKUP(F273,$O$592:$P$594,2,TRUE))</f>
        <v>қорапқа құрылыс бөлшектерін жинастыру дағдылардын қалыптастыру</v>
      </c>
      <c r="K55" s="451" t="e">
        <f>IF(F274="","",VLOOKUP(F274,$Q$592:$R$594,2,TRUE))</f>
        <v>#N/A</v>
      </c>
      <c r="L55" s="820"/>
    </row>
    <row r="56" spans="2:12" ht="90" customHeight="1" x14ac:dyDescent="0.25">
      <c r="B56" s="804"/>
      <c r="C56" s="810"/>
      <c r="D56" s="811"/>
      <c r="E56" s="812"/>
      <c r="F56" s="450" t="e">
        <f>IF(F196="","",VLOOKUP(F196,$S$592:$T$594,2,TRUE))</f>
        <v>#N/A</v>
      </c>
      <c r="G56" s="450" t="str">
        <f>IF(F197="","",VLOOKUP(F197,$U$592:$V$594,2,TRUE))</f>
        <v>педагогтің дауыс ырғағына, сөздердің созылыңқы дыбысталуына еліктей отырып, жекелеген сөздер мен буындарды қосып айту дағдылардын қалыптастыру</v>
      </c>
      <c r="H56" s="450" t="e">
        <f>IF(F198="","",VLOOKUP(F198,$W$592:$X$594,2,TRUE))</f>
        <v>#N/A</v>
      </c>
      <c r="I56" s="451" t="str">
        <f>IF(F275="","",VLOOKUP(F275,$S$592:$T$594,2,TRUE))</f>
        <v>педагогтің дауыс ырғағына, сөздердің созылыңқы дыбысталуына еліктей отырып, жекелеген сөздер мен буындарды қосып айту қабілетін бекіту</v>
      </c>
      <c r="J56" s="451" t="e">
        <f>IF(F276="","",VLOOKUP(F276,$U$592:$V$594,2,TRUE))</f>
        <v>#N/A</v>
      </c>
      <c r="K56" s="451" t="e">
        <f>IF(F277="","",VLOOKUP(F277,$W$592:$X$594,2,TRUE))</f>
        <v>#N/A</v>
      </c>
      <c r="L56" s="820"/>
    </row>
    <row r="57" spans="2:12" ht="90" customHeight="1" x14ac:dyDescent="0.25">
      <c r="B57" s="804"/>
      <c r="C57" s="810"/>
      <c r="D57" s="811"/>
      <c r="E57" s="812"/>
      <c r="F57" s="450" t="e">
        <f>IF(F199="","",VLOOKUP(F199,$Y$592:$Z$594,2,TRUE))</f>
        <v>#N/A</v>
      </c>
      <c r="G57" s="450" t="str">
        <f>IF(F200="","",VLOOKUP(F200,$AA$592:$AB$594,2,TRUE))</f>
        <v>бұрын естіген әндерді тану дағдылардын қалыптастыру</v>
      </c>
      <c r="H57" s="450" t="e">
        <f>IF(F201="","",VLOOKUP(F201,$AC$592:$AD$594,2,TRUE))</f>
        <v>#N/A</v>
      </c>
      <c r="I57" s="451" t="str">
        <f>IF(F278="","",VLOOKUP(F278,$Y$592:$Z$594,2,TRUE))</f>
        <v>бұрын естіген әндерді тану қабілетін бекіту</v>
      </c>
      <c r="J57" s="451" t="e">
        <f>IF(F279="","",VLOOKUP(F279,$AA$592:$AB$594,2,TRUE))</f>
        <v>#N/A</v>
      </c>
      <c r="K57" s="451" t="e">
        <f>IF(F280="","",VLOOKUP(F280,$AC$592:$AD$594,2,TRUE))</f>
        <v>#N/A</v>
      </c>
      <c r="L57" s="820"/>
    </row>
    <row r="58" spans="2:12" ht="90" customHeight="1" x14ac:dyDescent="0.25">
      <c r="B58" s="804"/>
      <c r="C58" s="810"/>
      <c r="D58" s="811"/>
      <c r="E58" s="812"/>
      <c r="F58" s="450" t="e">
        <f>IF(F202="","",VLOOKUP(F202,$AE$592:$AF$594,2,TRUE))</f>
        <v>#N/A</v>
      </c>
      <c r="G58" s="450" t="str">
        <f>IF(F203="","",VLOOKUP(F203,$AG$592:$AH$594,2,TRUE))</f>
        <v>ересектердің көрсеткен қимылдарын қайталау (шапалақтау, аяқтарын тарсылдату, қолдың білектерін айналдыру) дағдылардын қалыптастыру</v>
      </c>
      <c r="H58" s="450" t="e">
        <f>IF(F204="","",VLOOKUP(F204,$AI$592:$AJ$594,2,TRUE))</f>
        <v>#N/A</v>
      </c>
      <c r="I58" s="451" t="str">
        <f>IF(F281="","",VLOOKUP(F281,$AE$592:$AF$594,2,TRUE))</f>
        <v>ересектердің көрсеткен қимылдарын қайталау (шапалақтау, аяқтарын тарсылдату, қолдың білектерін айналдыру) қабілетін бекіту</v>
      </c>
      <c r="J58" s="451" t="e">
        <f>IF(F282="","",VLOOKUP(F282,$AG$592:$AH$594,2,TRUE))</f>
        <v>#N/A</v>
      </c>
      <c r="K58" s="451" t="e">
        <f>IF(F283="","",VLOOKUP(F283,$AI$592:$AJ$594,2,TRUE))</f>
        <v>#N/A</v>
      </c>
      <c r="L58" s="820"/>
    </row>
    <row r="59" spans="2:12" ht="90" customHeight="1" x14ac:dyDescent="0.25">
      <c r="B59" s="804"/>
      <c r="C59" s="813"/>
      <c r="D59" s="814"/>
      <c r="E59" s="815"/>
      <c r="F59" s="450" t="e">
        <f>IF(F205="","",VLOOKUP(F205,$AK$592:$AL$594,2,TRUE))</f>
        <v>#N/A</v>
      </c>
      <c r="G59" s="450" t="str">
        <f>IF(F206="","",VLOOKUP(F206,$AM$592:$AN$594,2,TRUE))</f>
        <v>музыкалық аспаптарды ажырату (барабан, бубен, сылдырмақ, асатаяқ) дағдылардын қалыптастыру</v>
      </c>
      <c r="H59" s="450" t="e">
        <f>IF(F207="","",VLOOKUP(F207,$AO$592:$AP$594,2,TRUE))</f>
        <v>#N/A</v>
      </c>
      <c r="I59" s="451" t="e">
        <f>IF(F284="","",VLOOKUP(F284,$AK$592:$AL$594,2,TRUE))</f>
        <v>#N/A</v>
      </c>
      <c r="J59" s="451" t="str">
        <f>IF(F285="","",VLOOKUP(F285,$AM$592:$AN$594,2,TRUE))</f>
        <v>музыкалық аспаптарды ажырату (барабан, бубен, сылдырмақ, асатаяқ) дағдылардын қалыптастыру</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str">
        <f>IF(G74="","",VLOOKUP(G74,$W$541:$X$543,2,TRUE))</f>
        <v xml:space="preserve">Ересектердің дауысын тыңдауға,олардың қимылдарына еліктеуге,оған
көмекке жүгінугеүйрету
</v>
      </c>
      <c r="F61" s="453" t="e">
        <f>IF(G136="","",VLOOKUP(G136,$S$596:$T$598,2,TRUE))</f>
        <v>#N/A</v>
      </c>
      <c r="G61" s="453" t="str">
        <f>IF(G137="","",VLOOKUP(G137,$U$596:$V$598,2,TRUE))</f>
        <v>есімін атағанда жауап беру, өзін айнадан және фотосуреттерден тану  дағдылардын қалыптастыру</v>
      </c>
      <c r="H61" s="453" t="e">
        <f>IF(G138="","",VLOOKUP(G138,$W$596:$X$598,2,TRUE))</f>
        <v>#N/A</v>
      </c>
      <c r="I61" s="453" t="str">
        <f>IF(G215="","",VLOOKUP(G215,$S$596:$T$598,2,TRUE))</f>
        <v>есімін атағанда жауап беру, өзін айнадан және фотосуреттерден тану  қабілетін бекіту</v>
      </c>
      <c r="J61" s="453" t="e">
        <f>IF(G216="","",VLOOKUP(G216,$U$596:$V$598,2,TRUE))</f>
        <v>#N/A</v>
      </c>
      <c r="K61" s="453" t="e">
        <f>IF(G217="","",VLOOKUP(G217,$W$596:$X$598,2,TRUE))</f>
        <v>#N/A</v>
      </c>
      <c r="L61" s="820"/>
    </row>
    <row r="62" spans="2:12" ht="90" customHeight="1" x14ac:dyDescent="0.25">
      <c r="B62" s="804"/>
      <c r="C62" s="453" t="e">
        <f>IF(G75="","",VLOOKUP(G75,$Y$541:$Z$543,2,TRUE))</f>
        <v>#N/A</v>
      </c>
      <c r="D62" s="453" t="e">
        <f>IF(G76="","",VLOOKUP(G76,$AA$541:$AB$543,2,TRUE))</f>
        <v>#N/A</v>
      </c>
      <c r="E62" s="453" t="str">
        <f>IF(G77="","",VLOOKUP(G77,$AC$541:$AD$543,2,TRUE))</f>
        <v>Гүлдеп тұрған өсімдікті бақылауға және оның бөліктерін көрсетуге үйрету</v>
      </c>
      <c r="F62" s="453" t="e">
        <f>IF(G139="","",VLOOKUP(G139,$Y$596:$Z$598,2,TRUE))</f>
        <v>#N/A</v>
      </c>
      <c r="G62" s="453" t="str">
        <f>IF(G140="","",VLOOKUP(G140,$AA$596:$AB$598,2,TRUE))</f>
        <v>заттарды және олармен әрекет етуді білу, оларды суреттен тану дағдылардын қалыптастыру</v>
      </c>
      <c r="H62" s="453" t="e">
        <f>IF(G141="","",VLOOKUP(G141,$AC$596:$AD$598,2,TRUE))</f>
        <v>#N/A</v>
      </c>
      <c r="I62" s="453" t="e">
        <f>IF(G218="","",VLOOKUP(G218,$Y$596:$Z$598,2,TRUE))</f>
        <v>#N/A</v>
      </c>
      <c r="J62" s="453" t="str">
        <f>IF(G219="","",VLOOKUP(G219,$AA$596:$AB$598,2,TRUE))</f>
        <v>заттарды және олармен әрекет етуді білу, оларды суреттен тану дағдылардын қалыптастыру</v>
      </c>
      <c r="K62" s="453" t="e">
        <f>IF(G220="","",VLOOKUP(G220,$AC$596:$AD$598,2,TRUE))</f>
        <v>#N/A</v>
      </c>
      <c r="L62" s="820"/>
    </row>
    <row r="63" spans="2:12" ht="90" customHeight="1" x14ac:dyDescent="0.25">
      <c r="B63" s="804"/>
      <c r="C63" s="453" t="e">
        <f>IF(G78="","",VLOOKUP(G78,$AE$541:$AF$543,2,TRUE))</f>
        <v>#N/A</v>
      </c>
      <c r="D63" s="453" t="e">
        <f>IF(G79="","",VLOOKUP(G79,$AG$541:$AH$543,2,TRUE))</f>
        <v>#N/A</v>
      </c>
      <c r="E63" s="453" t="str">
        <f>IF(G80="","",VLOOKUP(G80,$AI$541:$AJ$543,2,TRUE))</f>
        <v>Серуенде қауіпсіз мінез-құлықтың қарапайым ережелерін сақтауға үйрету</v>
      </c>
      <c r="F63" s="453" t="e">
        <f>IF(G142="","",VLOOKUP(G142,$AE$596:$AF$598,2,TRUE))</f>
        <v>#N/A</v>
      </c>
      <c r="G63" s="453" t="str">
        <f>IF(G143="","",VLOOKUP(G143,$AG$596:$AH$598,2,TRUE))</f>
        <v>оқылған дәмі, сыртқы белгілері бойынша көгөністер мен жемістерді ажырату  және атау дағдылардын қалыптастыру</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05"/>
      <c r="D64" s="806"/>
      <c r="E64" s="806"/>
      <c r="F64" s="453" t="e">
        <f>IF(G145="","",VLOOKUP(G145,$AK$596:$AL$598,2,TRUE))</f>
        <v>#N/A</v>
      </c>
      <c r="G64" s="453" t="str">
        <f>IF(G146="","",VLOOKUP(G146,$AM$596:$AN$598,2,TRUE))</f>
        <v>өсімдіктер мен жануарларға қамқорлық таныту: оларды жақсы көру, сипау дағдылардын қалыптастыру</v>
      </c>
      <c r="H64" s="453" t="e">
        <f>IF(G147="","",VLOOKUP(G147,$AO$596:$AP$598,2,TRUE))</f>
        <v>#N/A</v>
      </c>
      <c r="I64" s="453" t="e">
        <f>IF(G224="","",VLOOKUP(G224,$AK$596:$AL$598,2,TRUE))</f>
        <v>#N/A</v>
      </c>
      <c r="J64" s="453" t="str">
        <f>IF(G225="","",VLOOKUP(G225,$AM$596:$AN$598,2,TRUE))</f>
        <v>өсімдіктер мен жануарларға қамқорлық таныту: оларды жақсы көру, сипау дағдылардын қалыптастыру</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48.75" customHeight="1" x14ac:dyDescent="0.25">
      <c r="B68" s="35"/>
      <c r="C68" s="21" t="s">
        <v>915</v>
      </c>
      <c r="D68" s="21" t="s">
        <v>733</v>
      </c>
      <c r="E68" s="21" t="s">
        <v>916</v>
      </c>
      <c r="F68" s="21" t="s">
        <v>904</v>
      </c>
      <c r="G68" s="62" t="s">
        <v>917</v>
      </c>
    </row>
    <row r="69" spans="2:7" ht="15" customHeight="1" x14ac:dyDescent="0.25">
      <c r="B69" s="570">
        <v>1</v>
      </c>
      <c r="C69" s="452">
        <f>'2 жастағы балалар Ф'!D15</f>
        <v>0</v>
      </c>
      <c r="D69" s="452">
        <f>'2 жастағы балалар К'!D15</f>
        <v>0</v>
      </c>
      <c r="E69" s="452" t="e">
        <f>'2 жастағы балалар Т'!#REF!</f>
        <v>#REF!</v>
      </c>
      <c r="F69" s="452">
        <f>'2 жастағы балалар Ш'!D15</f>
        <v>0</v>
      </c>
      <c r="G69" s="452" t="e">
        <f>'2 жастағы балалар Ә'!#REF!</f>
        <v>#REF!</v>
      </c>
    </row>
    <row r="70" spans="2:7" ht="15" customHeight="1" x14ac:dyDescent="0.25">
      <c r="B70" s="571"/>
      <c r="C70" s="452">
        <f>'2 жастағы балалар Ф'!E15</f>
        <v>1</v>
      </c>
      <c r="D70" s="452">
        <f>'2 жастағы балалар К'!E15</f>
        <v>0</v>
      </c>
      <c r="E70" s="452" t="e">
        <f>'2 жастағы балалар Т'!#REF!</f>
        <v>#REF!</v>
      </c>
      <c r="F70" s="452">
        <f>'2 жастағы балалар Ш'!E15</f>
        <v>0</v>
      </c>
      <c r="G70" s="452" t="e">
        <f>'2 жастағы балалар Ә'!#REF!</f>
        <v>#REF!</v>
      </c>
    </row>
    <row r="71" spans="2:7" ht="15" customHeight="1" x14ac:dyDescent="0.25">
      <c r="B71" s="572"/>
      <c r="C71" s="452">
        <f>'2 жастағы балалар Ф'!F15</f>
        <v>0</v>
      </c>
      <c r="D71" s="452">
        <f>'2 жастағы балалар К'!F15</f>
        <v>1</v>
      </c>
      <c r="E71" s="452" t="e">
        <f>'2 жастағы балалар Т'!#REF!</f>
        <v>#REF!</v>
      </c>
      <c r="F71" s="452">
        <f>'2 жастағы балалар Ш'!F15</f>
        <v>1</v>
      </c>
      <c r="G71" s="452" t="e">
        <f>'2 жастағы балалар Ә'!#REF!</f>
        <v>#REF!</v>
      </c>
    </row>
    <row r="72" spans="2:7" ht="15" customHeight="1" x14ac:dyDescent="0.25">
      <c r="B72" s="570">
        <v>2</v>
      </c>
      <c r="C72" s="452">
        <f>'2 жастағы балалар Ф'!G15</f>
        <v>0</v>
      </c>
      <c r="D72" s="452">
        <f>'2 жастағы балалар К'!G15</f>
        <v>0</v>
      </c>
      <c r="E72" s="452">
        <f>'2 жастағы балалар Т'!D15</f>
        <v>0</v>
      </c>
      <c r="F72" s="452">
        <f>'2 жастағы балалар Ш'!G15</f>
        <v>0</v>
      </c>
      <c r="G72" s="452">
        <f>'2 жастағы балалар Ә'!D15</f>
        <v>0</v>
      </c>
    </row>
    <row r="73" spans="2:7" ht="15" customHeight="1" x14ac:dyDescent="0.25">
      <c r="B73" s="571"/>
      <c r="C73" s="452">
        <f>'2 жастағы балалар Ф'!H15</f>
        <v>0</v>
      </c>
      <c r="D73" s="452">
        <f>'2 жастағы балалар К'!H15</f>
        <v>0</v>
      </c>
      <c r="E73" s="452">
        <f>'2 жастағы балалар Т'!E15</f>
        <v>0</v>
      </c>
      <c r="F73" s="452">
        <f>'2 жастағы балалар Ш'!H15</f>
        <v>0</v>
      </c>
      <c r="G73" s="452">
        <f>'2 жастағы балалар Ә'!E15</f>
        <v>0</v>
      </c>
    </row>
    <row r="74" spans="2:7" ht="15" customHeight="1" x14ac:dyDescent="0.25">
      <c r="B74" s="572"/>
      <c r="C74" s="452">
        <f>'2 жастағы балалар Ф'!I15</f>
        <v>1</v>
      </c>
      <c r="D74" s="452">
        <f>'2 жастағы балалар К'!I15</f>
        <v>1</v>
      </c>
      <c r="E74" s="452">
        <f>'2 жастағы балалар Т'!F15</f>
        <v>1</v>
      </c>
      <c r="F74" s="452">
        <f>'2 жастағы балалар Ш'!I15</f>
        <v>1</v>
      </c>
      <c r="G74" s="452">
        <f>'2 жастағы балалар Ә'!F15</f>
        <v>1</v>
      </c>
    </row>
    <row r="75" spans="2:7" ht="15" customHeight="1" x14ac:dyDescent="0.25">
      <c r="B75" s="570">
        <v>3</v>
      </c>
      <c r="C75" s="452">
        <f>'2 жастағы балалар Ф'!J15</f>
        <v>0</v>
      </c>
      <c r="D75" s="452">
        <f>'2 жастағы балалар К'!J15</f>
        <v>0</v>
      </c>
      <c r="E75" s="452">
        <f>'2 жастағы балалар Т'!G15</f>
        <v>0</v>
      </c>
      <c r="F75" s="452">
        <f>'2 жастағы балалар Ш'!J15</f>
        <v>0</v>
      </c>
      <c r="G75" s="452">
        <f>'2 жастағы балалар Ә'!G15</f>
        <v>0</v>
      </c>
    </row>
    <row r="76" spans="2:7" ht="15" customHeight="1" x14ac:dyDescent="0.25">
      <c r="B76" s="571"/>
      <c r="C76" s="452">
        <f>'2 жастағы балалар Ф'!K15</f>
        <v>0</v>
      </c>
      <c r="D76" s="452">
        <f>'2 жастағы балалар К'!K15</f>
        <v>0</v>
      </c>
      <c r="E76" s="452">
        <f>'2 жастағы балалар Т'!H15</f>
        <v>0</v>
      </c>
      <c r="F76" s="452">
        <f>'2 жастағы балалар Ш'!K15</f>
        <v>0</v>
      </c>
      <c r="G76" s="452">
        <f>'2 жастағы балалар Ә'!H15</f>
        <v>0</v>
      </c>
    </row>
    <row r="77" spans="2:7" ht="15" customHeight="1" x14ac:dyDescent="0.25">
      <c r="B77" s="572"/>
      <c r="C77" s="452">
        <f>'2 жастағы балалар Ф'!L15</f>
        <v>1</v>
      </c>
      <c r="D77" s="452">
        <f>'2 жастағы балалар К'!L15</f>
        <v>1</v>
      </c>
      <c r="E77" s="452">
        <f>'2 жастағы балалар Т'!I15</f>
        <v>1</v>
      </c>
      <c r="F77" s="452">
        <f>'2 жастағы балалар Ш'!L15</f>
        <v>1</v>
      </c>
      <c r="G77" s="452">
        <f>'2 жастағы балалар Ә'!I15</f>
        <v>1</v>
      </c>
    </row>
    <row r="78" spans="2:7" ht="15" customHeight="1" x14ac:dyDescent="0.25">
      <c r="B78" s="570">
        <v>4</v>
      </c>
      <c r="C78" s="452">
        <f>'2 жастағы балалар Ф'!M15</f>
        <v>0</v>
      </c>
      <c r="D78" s="452">
        <f>'2 жастағы балалар К'!M15</f>
        <v>0</v>
      </c>
      <c r="E78" s="452">
        <f>'2 жастағы балалар Т'!J15</f>
        <v>0</v>
      </c>
      <c r="F78" s="452">
        <f>'2 жастағы балалар Ш'!M15</f>
        <v>0</v>
      </c>
      <c r="G78" s="452">
        <f>'2 жастағы балалар Ә'!J15</f>
        <v>0</v>
      </c>
    </row>
    <row r="79" spans="2:7" ht="15" customHeight="1" x14ac:dyDescent="0.25">
      <c r="B79" s="571"/>
      <c r="C79" s="452">
        <f>'2 жастағы балалар Ф'!N15</f>
        <v>0</v>
      </c>
      <c r="D79" s="452">
        <f>'2 жастағы балалар К'!N15</f>
        <v>0</v>
      </c>
      <c r="E79" s="452">
        <f>'2 жастағы балалар Т'!K15</f>
        <v>0</v>
      </c>
      <c r="F79" s="452">
        <f>'2 жастағы балалар Ш'!N15</f>
        <v>0</v>
      </c>
      <c r="G79" s="452">
        <f>'2 жастағы балалар Ә'!K15</f>
        <v>0</v>
      </c>
    </row>
    <row r="80" spans="2:7" ht="15" customHeight="1" x14ac:dyDescent="0.25">
      <c r="B80" s="572"/>
      <c r="C80" s="452">
        <f>'2 жастағы балалар Ф'!O15</f>
        <v>1</v>
      </c>
      <c r="D80" s="452">
        <f>'2 жастағы балалар К'!O15</f>
        <v>1</v>
      </c>
      <c r="E80" s="452">
        <f>'2 жастағы балалар Т'!L15</f>
        <v>1</v>
      </c>
      <c r="F80" s="452">
        <f>'2 жастағы балалар Ш'!O15</f>
        <v>1</v>
      </c>
      <c r="G80" s="452">
        <f>'2 жастағы балалар Ә'!L15</f>
        <v>1</v>
      </c>
    </row>
    <row r="81" spans="2:7" ht="15" customHeight="1" x14ac:dyDescent="0.25">
      <c r="B81" s="570">
        <v>5</v>
      </c>
      <c r="C81" s="798"/>
      <c r="D81" s="452" t="e">
        <f>'2 жастағы балалар К'!#REF!</f>
        <v>#REF!</v>
      </c>
      <c r="E81" s="798"/>
      <c r="F81" s="452">
        <f>'2 жастағы балалар Ш'!P15</f>
        <v>0</v>
      </c>
      <c r="G81" s="798"/>
    </row>
    <row r="82" spans="2:7" ht="15" customHeight="1" x14ac:dyDescent="0.25">
      <c r="B82" s="571"/>
      <c r="C82" s="799"/>
      <c r="D82" s="452" t="e">
        <f>'2 жастағы балалар К'!#REF!</f>
        <v>#REF!</v>
      </c>
      <c r="E82" s="799"/>
      <c r="F82" s="452">
        <f>'2 жастағы балалар Ш'!Q15</f>
        <v>1</v>
      </c>
      <c r="G82" s="799"/>
    </row>
    <row r="83" spans="2:7" ht="15" customHeight="1" x14ac:dyDescent="0.25">
      <c r="B83" s="572"/>
      <c r="C83" s="799"/>
      <c r="D83" s="452" t="e">
        <f>'2 жастағы балалар К'!#REF!</f>
        <v>#REF!</v>
      </c>
      <c r="E83" s="799"/>
      <c r="F83" s="452">
        <f>'2 жастағы балалар Ш'!R15</f>
        <v>0</v>
      </c>
      <c r="G83" s="799"/>
    </row>
    <row r="84" spans="2:7" ht="15" customHeight="1" x14ac:dyDescent="0.25">
      <c r="B84" s="570">
        <v>6</v>
      </c>
      <c r="C84" s="799"/>
      <c r="D84" s="452">
        <f>'2 жастағы балалар К'!P15</f>
        <v>0</v>
      </c>
      <c r="E84" s="799"/>
      <c r="F84" s="452" t="e">
        <f>'2 жастағы балалар Ш'!#REF!</f>
        <v>#REF!</v>
      </c>
      <c r="G84" s="799"/>
    </row>
    <row r="85" spans="2:7" ht="15" customHeight="1" x14ac:dyDescent="0.25">
      <c r="B85" s="571"/>
      <c r="C85" s="799"/>
      <c r="D85" s="452">
        <f>'2 жастағы балалар К'!Q15</f>
        <v>0</v>
      </c>
      <c r="E85" s="799"/>
      <c r="F85" s="452" t="e">
        <f>'2 жастағы балалар Ш'!#REF!</f>
        <v>#REF!</v>
      </c>
      <c r="G85" s="799"/>
    </row>
    <row r="86" spans="2:7" ht="15" customHeight="1" x14ac:dyDescent="0.25">
      <c r="B86" s="572"/>
      <c r="C86" s="799"/>
      <c r="D86" s="452">
        <f>'2 жастағы балалар К'!R15</f>
        <v>1</v>
      </c>
      <c r="E86" s="799"/>
      <c r="F86" s="452" t="e">
        <f>'2 жастағы балалар Ш'!#REF!</f>
        <v>#REF!</v>
      </c>
      <c r="G86" s="799"/>
    </row>
    <row r="87" spans="2:7" ht="15" customHeight="1" x14ac:dyDescent="0.25">
      <c r="B87" s="570">
        <v>7</v>
      </c>
      <c r="C87" s="799"/>
      <c r="D87" s="452">
        <f>'2 жастағы балалар К'!S15</f>
        <v>0</v>
      </c>
      <c r="E87" s="799"/>
      <c r="F87" s="452" t="e">
        <f>'2 жастағы балалар Ш'!#REF!</f>
        <v>#REF!</v>
      </c>
      <c r="G87" s="799"/>
    </row>
    <row r="88" spans="2:7" ht="15" customHeight="1" x14ac:dyDescent="0.25">
      <c r="B88" s="571"/>
      <c r="C88" s="799"/>
      <c r="D88" s="452">
        <f>'2 жастағы балалар К'!T15</f>
        <v>0</v>
      </c>
      <c r="E88" s="799"/>
      <c r="F88" s="452" t="e">
        <f>'2 жастағы балалар Ш'!#REF!</f>
        <v>#REF!</v>
      </c>
      <c r="G88" s="799"/>
    </row>
    <row r="89" spans="2:7" ht="15" customHeight="1" x14ac:dyDescent="0.25">
      <c r="B89" s="572"/>
      <c r="C89" s="799"/>
      <c r="D89" s="452">
        <f>'2 жастағы балалар К'!U15</f>
        <v>1</v>
      </c>
      <c r="E89" s="799"/>
      <c r="F89" s="452" t="e">
        <f>'2 жастағы балалар Ш'!#REF!</f>
        <v>#REF!</v>
      </c>
      <c r="G89" s="799"/>
    </row>
    <row r="90" spans="2:7" ht="15" customHeight="1" x14ac:dyDescent="0.25">
      <c r="B90" s="570">
        <v>8</v>
      </c>
      <c r="C90" s="799"/>
      <c r="D90" s="452">
        <f>'2 жастағы балалар К'!V15</f>
        <v>0</v>
      </c>
      <c r="E90" s="799"/>
      <c r="F90" s="452" t="e">
        <f>'2 жастағы балалар Ш'!#REF!</f>
        <v>#REF!</v>
      </c>
      <c r="G90" s="799"/>
    </row>
    <row r="91" spans="2:7" ht="15" customHeight="1" x14ac:dyDescent="0.25">
      <c r="B91" s="571"/>
      <c r="C91" s="799"/>
      <c r="D91" s="452">
        <f>'2 жастағы балалар К'!W15</f>
        <v>0</v>
      </c>
      <c r="E91" s="799"/>
      <c r="F91" s="452" t="e">
        <f>'2 жастағы балалар Ш'!#REF!</f>
        <v>#REF!</v>
      </c>
      <c r="G91" s="799"/>
    </row>
    <row r="92" spans="2:7" ht="15" customHeight="1" x14ac:dyDescent="0.25">
      <c r="B92" s="572"/>
      <c r="C92" s="799"/>
      <c r="D92" s="452">
        <f>'2 жастағы балалар К'!X15</f>
        <v>1</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Ш'!V15</f>
        <v>0</v>
      </c>
      <c r="G102" s="799"/>
    </row>
    <row r="103" spans="2:7" ht="15" customHeight="1" x14ac:dyDescent="0.25">
      <c r="B103" s="607"/>
      <c r="C103" s="799"/>
      <c r="D103" s="799"/>
      <c r="E103" s="799"/>
      <c r="F103" s="398">
        <f>'2 жастағы балалар Ш'!W15</f>
        <v>0</v>
      </c>
      <c r="G103" s="799"/>
    </row>
    <row r="104" spans="2:7" ht="15" customHeight="1" x14ac:dyDescent="0.25">
      <c r="B104" s="607"/>
      <c r="C104" s="799"/>
      <c r="D104" s="799"/>
      <c r="E104" s="799"/>
      <c r="F104" s="398">
        <f>'2 жастағы балалар Ш'!X15</f>
        <v>0</v>
      </c>
      <c r="G104" s="799"/>
    </row>
    <row r="105" spans="2:7" ht="15" customHeight="1" x14ac:dyDescent="0.25">
      <c r="B105" s="607">
        <v>13</v>
      </c>
      <c r="C105" s="799"/>
      <c r="D105" s="799"/>
      <c r="E105" s="799"/>
      <c r="F105" s="398">
        <f>'2 жастағы балалар Ш'!Y15</f>
        <v>0</v>
      </c>
      <c r="G105" s="799"/>
    </row>
    <row r="106" spans="2:7" ht="15" customHeight="1" x14ac:dyDescent="0.25">
      <c r="B106" s="607"/>
      <c r="C106" s="799"/>
      <c r="D106" s="799"/>
      <c r="E106" s="799"/>
      <c r="F106" s="398">
        <f>'2 жастағы балалар Ш'!Z15</f>
        <v>0</v>
      </c>
      <c r="G106" s="799"/>
    </row>
    <row r="107" spans="2:7" ht="15" customHeight="1" x14ac:dyDescent="0.25">
      <c r="B107" s="607"/>
      <c r="C107" s="799"/>
      <c r="D107" s="799"/>
      <c r="E107" s="799"/>
      <c r="F107" s="398">
        <f>'2 жастағы балалар Ш'!AA15</f>
        <v>0</v>
      </c>
      <c r="G107" s="799"/>
    </row>
    <row r="108" spans="2:7" ht="15" customHeight="1" x14ac:dyDescent="0.25">
      <c r="B108" s="607">
        <v>14</v>
      </c>
      <c r="C108" s="799"/>
      <c r="D108" s="799"/>
      <c r="E108" s="799"/>
      <c r="F108" s="398">
        <f>'2 жастағы балалар Ш'!AB15</f>
        <v>0</v>
      </c>
      <c r="G108" s="799"/>
    </row>
    <row r="109" spans="2:7" ht="15" customHeight="1" x14ac:dyDescent="0.25">
      <c r="B109" s="607"/>
      <c r="C109" s="799"/>
      <c r="D109" s="799"/>
      <c r="E109" s="799"/>
      <c r="F109" s="398">
        <f>'2 жастағы балалар Ш'!AC15</f>
        <v>0</v>
      </c>
      <c r="G109" s="799"/>
    </row>
    <row r="110" spans="2:7" ht="15" customHeight="1" x14ac:dyDescent="0.25">
      <c r="B110" s="607"/>
      <c r="C110" s="799"/>
      <c r="D110" s="799"/>
      <c r="E110" s="799"/>
      <c r="F110" s="398">
        <f>'2 жастағы балалар Ш'!AD15</f>
        <v>0</v>
      </c>
      <c r="G110" s="799"/>
    </row>
    <row r="111" spans="2:7" ht="15" customHeight="1" x14ac:dyDescent="0.25">
      <c r="B111" s="607">
        <v>15</v>
      </c>
      <c r="C111" s="799"/>
      <c r="D111" s="799"/>
      <c r="E111" s="799"/>
      <c r="F111" s="398">
        <f>'2 жастағы балалар Ш'!AE15</f>
        <v>0</v>
      </c>
      <c r="G111" s="799"/>
    </row>
    <row r="112" spans="2:7" ht="15" customHeight="1" x14ac:dyDescent="0.25">
      <c r="B112" s="607"/>
      <c r="C112" s="799"/>
      <c r="D112" s="799"/>
      <c r="E112" s="799"/>
      <c r="F112" s="398">
        <f>'2 жастағы балалар Ш'!AF15</f>
        <v>0</v>
      </c>
      <c r="G112" s="799"/>
    </row>
    <row r="113" spans="2:7" ht="15" customHeight="1" x14ac:dyDescent="0.25">
      <c r="B113" s="607"/>
      <c r="C113" s="799"/>
      <c r="D113" s="799"/>
      <c r="E113" s="799"/>
      <c r="F113" s="398">
        <f>'2 жастағы балалар Ш'!AG15</f>
        <v>0</v>
      </c>
      <c r="G113" s="799"/>
    </row>
    <row r="114" spans="2:7" ht="15" customHeight="1" x14ac:dyDescent="0.25">
      <c r="B114" s="607">
        <v>16</v>
      </c>
      <c r="C114" s="799"/>
      <c r="D114" s="799"/>
      <c r="E114" s="799"/>
      <c r="F114" s="398">
        <f>'2 жастағы балалар Ш'!AH15</f>
        <v>0</v>
      </c>
      <c r="G114" s="799"/>
    </row>
    <row r="115" spans="2:7" ht="15" customHeight="1" x14ac:dyDescent="0.25">
      <c r="B115" s="607"/>
      <c r="C115" s="799"/>
      <c r="D115" s="799"/>
      <c r="E115" s="799"/>
      <c r="F115" s="398">
        <f>'2 жастағы балалар Ш'!AI15</f>
        <v>0</v>
      </c>
      <c r="G115" s="799"/>
    </row>
    <row r="116" spans="2:7" ht="15" customHeight="1" x14ac:dyDescent="0.25">
      <c r="B116" s="607"/>
      <c r="C116" s="799"/>
      <c r="D116" s="799"/>
      <c r="E116" s="799"/>
      <c r="F116" s="398">
        <f>'2 жастағы балалар Ш'!AJ15</f>
        <v>0</v>
      </c>
      <c r="G116" s="799"/>
    </row>
    <row r="117" spans="2:7" ht="15" customHeight="1" x14ac:dyDescent="0.25">
      <c r="B117" s="607">
        <v>17</v>
      </c>
      <c r="C117" s="799"/>
      <c r="D117" s="799"/>
      <c r="E117" s="799"/>
      <c r="F117" s="398">
        <f>'2 жастағы балалар Ш'!AK15</f>
        <v>0</v>
      </c>
      <c r="G117" s="799"/>
    </row>
    <row r="118" spans="2:7" ht="15" customHeight="1" x14ac:dyDescent="0.25">
      <c r="B118" s="607"/>
      <c r="C118" s="799"/>
      <c r="D118" s="799"/>
      <c r="E118" s="799"/>
      <c r="F118" s="398">
        <f>'2 жастағы балалар Ш'!AL15</f>
        <v>0</v>
      </c>
      <c r="G118" s="799"/>
    </row>
    <row r="119" spans="2:7" ht="15" customHeight="1" x14ac:dyDescent="0.25">
      <c r="B119" s="607"/>
      <c r="C119" s="799"/>
      <c r="D119" s="799"/>
      <c r="E119" s="799"/>
      <c r="F119" s="398">
        <f>'2 жастағы балалар Ш'!AM15</f>
        <v>0</v>
      </c>
      <c r="G119" s="799"/>
    </row>
    <row r="120" spans="2:7" ht="15" customHeight="1" x14ac:dyDescent="0.25">
      <c r="B120" s="607">
        <v>18</v>
      </c>
      <c r="C120" s="799"/>
      <c r="D120" s="799"/>
      <c r="E120" s="799"/>
      <c r="F120" s="398">
        <f>'2 жастағы балалар Ш'!AN15</f>
        <v>0</v>
      </c>
      <c r="G120" s="799"/>
    </row>
    <row r="121" spans="2:7" ht="15" customHeight="1" x14ac:dyDescent="0.25">
      <c r="B121" s="607"/>
      <c r="C121" s="799"/>
      <c r="D121" s="799"/>
      <c r="E121" s="799"/>
      <c r="F121" s="398">
        <f>'2 жастағы балалар Ш'!AO15</f>
        <v>0</v>
      </c>
      <c r="G121" s="799"/>
    </row>
    <row r="122" spans="2:7" ht="15" customHeight="1" x14ac:dyDescent="0.25">
      <c r="B122" s="607"/>
      <c r="C122" s="799"/>
      <c r="D122" s="799"/>
      <c r="E122" s="799"/>
      <c r="F122" s="398">
        <f>'2 жастағы балалар Ш'!AP15</f>
        <v>0</v>
      </c>
      <c r="G122" s="799"/>
    </row>
    <row r="123" spans="2:7" ht="15" customHeight="1" x14ac:dyDescent="0.25">
      <c r="B123" s="607">
        <v>19</v>
      </c>
      <c r="C123" s="799"/>
      <c r="D123" s="799"/>
      <c r="E123" s="799"/>
      <c r="F123" s="398">
        <f>'2 жастағы балалар Ш'!AQ15</f>
        <v>0</v>
      </c>
      <c r="G123" s="799"/>
    </row>
    <row r="124" spans="2:7" ht="15" customHeight="1" x14ac:dyDescent="0.25">
      <c r="B124" s="607"/>
      <c r="C124" s="799"/>
      <c r="D124" s="799"/>
      <c r="E124" s="799"/>
      <c r="F124" s="398">
        <f>'2 жастағы балалар Ш'!AR15</f>
        <v>0</v>
      </c>
      <c r="G124" s="799"/>
    </row>
    <row r="125" spans="2:7" ht="15" customHeight="1" x14ac:dyDescent="0.25">
      <c r="B125" s="607"/>
      <c r="C125" s="799"/>
      <c r="D125" s="799"/>
      <c r="E125" s="799"/>
      <c r="F125" s="398">
        <f>'2 жастағы балалар Ш'!AS15</f>
        <v>0</v>
      </c>
      <c r="G125" s="799"/>
    </row>
    <row r="126" spans="2:7" ht="15" customHeight="1" x14ac:dyDescent="0.25">
      <c r="B126" s="607">
        <v>20</v>
      </c>
      <c r="C126" s="799"/>
      <c r="D126" s="799"/>
      <c r="E126" s="799"/>
      <c r="F126" s="398">
        <f>'2 жастағы балалар Ш'!AT15</f>
        <v>0</v>
      </c>
      <c r="G126" s="799"/>
    </row>
    <row r="127" spans="2:7" ht="15" customHeight="1" x14ac:dyDescent="0.25">
      <c r="B127" s="607"/>
      <c r="C127" s="799"/>
      <c r="D127" s="799"/>
      <c r="E127" s="799"/>
      <c r="F127" s="398">
        <f>'2 жастағы балалар Ш'!AU15</f>
        <v>0</v>
      </c>
      <c r="G127" s="799"/>
    </row>
    <row r="128" spans="2:7" ht="15" customHeight="1" x14ac:dyDescent="0.25">
      <c r="B128" s="607"/>
      <c r="C128" s="800"/>
      <c r="D128" s="800"/>
      <c r="E128" s="800"/>
      <c r="F128" s="398">
        <f>'2 жастағы балалар Ш'!AV15</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Ф'!D61</f>
        <v>0</v>
      </c>
      <c r="D133" s="452">
        <f>'2 жастағы балалар К'!D61</f>
        <v>0</v>
      </c>
      <c r="E133" s="452" t="e">
        <f>'2 жастағы балалар Т'!#REF!</f>
        <v>#REF!</v>
      </c>
      <c r="F133" s="452">
        <f>'2 жастағы балалар Ш'!D61</f>
        <v>0</v>
      </c>
      <c r="G133" s="452" t="e">
        <f>'2 жастағы балалар Ә'!#REF!</f>
        <v>#REF!</v>
      </c>
    </row>
    <row r="134" spans="2:7" x14ac:dyDescent="0.25">
      <c r="B134" s="571"/>
      <c r="C134" s="452">
        <f>'2 жастағы балалар Ф'!E61</f>
        <v>1</v>
      </c>
      <c r="D134" s="452">
        <f>'2 жастағы балалар К'!E61</f>
        <v>1</v>
      </c>
      <c r="E134" s="452" t="e">
        <f>'2 жастағы балалар Т'!#REF!</f>
        <v>#REF!</v>
      </c>
      <c r="F134" s="452">
        <f>'2 жастағы балалар Ш'!E61</f>
        <v>0</v>
      </c>
      <c r="G134" s="452" t="e">
        <f>'2 жастағы балалар Ә'!#REF!</f>
        <v>#REF!</v>
      </c>
    </row>
    <row r="135" spans="2:7" x14ac:dyDescent="0.25">
      <c r="B135" s="572"/>
      <c r="C135" s="452">
        <f>'2 жастағы балалар Ф'!F61</f>
        <v>0</v>
      </c>
      <c r="D135" s="452">
        <f>'2 жастағы балалар К'!F61</f>
        <v>0</v>
      </c>
      <c r="E135" s="452" t="e">
        <f>'2 жастағы балалар Т'!#REF!</f>
        <v>#REF!</v>
      </c>
      <c r="F135" s="452">
        <f>'2 жастағы балалар Ш'!F61</f>
        <v>1</v>
      </c>
      <c r="G135" s="452" t="e">
        <f>'2 жастағы балалар Ә'!#REF!</f>
        <v>#REF!</v>
      </c>
    </row>
    <row r="136" spans="2:7" x14ac:dyDescent="0.25">
      <c r="B136" s="570">
        <v>2</v>
      </c>
      <c r="C136" s="452">
        <f>'2 жастағы балалар Ф'!G61</f>
        <v>0</v>
      </c>
      <c r="D136" s="452">
        <f>'2 жастағы балалар К'!G61</f>
        <v>0</v>
      </c>
      <c r="E136" s="452">
        <f>'2 жастағы балалар Т'!D61</f>
        <v>0</v>
      </c>
      <c r="F136" s="452">
        <f>'2 жастағы балалар Ш'!G61</f>
        <v>0</v>
      </c>
      <c r="G136" s="452">
        <f>'2 жастағы балалар Ә'!D61</f>
        <v>0</v>
      </c>
    </row>
    <row r="137" spans="2:7" x14ac:dyDescent="0.25">
      <c r="B137" s="571"/>
      <c r="C137" s="452">
        <f>'2 жастағы балалар Ф'!H61</f>
        <v>1</v>
      </c>
      <c r="D137" s="452">
        <f>'2 жастағы балалар К'!H61</f>
        <v>1</v>
      </c>
      <c r="E137" s="452">
        <f>'2 жастағы балалар Т'!E61</f>
        <v>1</v>
      </c>
      <c r="F137" s="452">
        <f>'2 жастағы балалар Ш'!H61</f>
        <v>1</v>
      </c>
      <c r="G137" s="452">
        <f>'2 жастағы балалар Ә'!E61</f>
        <v>1</v>
      </c>
    </row>
    <row r="138" spans="2:7" x14ac:dyDescent="0.25">
      <c r="B138" s="572"/>
      <c r="C138" s="452">
        <f>'2 жастағы балалар Ф'!I61</f>
        <v>0</v>
      </c>
      <c r="D138" s="452">
        <f>'2 жастағы балалар К'!I61</f>
        <v>0</v>
      </c>
      <c r="E138" s="452">
        <f>'2 жастағы балалар Т'!F61</f>
        <v>0</v>
      </c>
      <c r="F138" s="452">
        <f>'2 жастағы балалар Ш'!I61</f>
        <v>0</v>
      </c>
      <c r="G138" s="452">
        <f>'2 жастағы балалар Ә'!F61</f>
        <v>0</v>
      </c>
    </row>
    <row r="139" spans="2:7" x14ac:dyDescent="0.25">
      <c r="B139" s="570">
        <v>3</v>
      </c>
      <c r="C139" s="452">
        <f>'2 жастағы балалар Ф'!J61</f>
        <v>0</v>
      </c>
      <c r="D139" s="452">
        <f>'2 жастағы балалар К'!J61</f>
        <v>0</v>
      </c>
      <c r="E139" s="452">
        <f>'2 жастағы балалар Т'!G61</f>
        <v>0</v>
      </c>
      <c r="F139" s="452">
        <f>'2 жастағы балалар Ш'!J61</f>
        <v>0</v>
      </c>
      <c r="G139" s="452">
        <f>'2 жастағы балалар Ә'!G61</f>
        <v>0</v>
      </c>
    </row>
    <row r="140" spans="2:7" x14ac:dyDescent="0.25">
      <c r="B140" s="571"/>
      <c r="C140" s="452">
        <f>'2 жастағы балалар Ф'!K61</f>
        <v>1</v>
      </c>
      <c r="D140" s="452">
        <f>'2 жастағы балалар К'!K61</f>
        <v>1</v>
      </c>
      <c r="E140" s="452">
        <f>'2 жастағы балалар Т'!H61</f>
        <v>1</v>
      </c>
      <c r="F140" s="452">
        <f>'2 жастағы балалар Ш'!K61</f>
        <v>0</v>
      </c>
      <c r="G140" s="452">
        <f>'2 жастағы балалар Ә'!H61</f>
        <v>1</v>
      </c>
    </row>
    <row r="141" spans="2:7" x14ac:dyDescent="0.25">
      <c r="B141" s="572"/>
      <c r="C141" s="452">
        <f>'2 жастағы балалар Ф'!L61</f>
        <v>0</v>
      </c>
      <c r="D141" s="452">
        <f>'2 жастағы балалар К'!L61</f>
        <v>0</v>
      </c>
      <c r="E141" s="452">
        <f>'2 жастағы балалар Т'!I61</f>
        <v>0</v>
      </c>
      <c r="F141" s="452">
        <f>'2 жастағы балалар Ш'!L61</f>
        <v>1</v>
      </c>
      <c r="G141" s="452">
        <f>'2 жастағы балалар Ә'!I61</f>
        <v>0</v>
      </c>
    </row>
    <row r="142" spans="2:7" x14ac:dyDescent="0.25">
      <c r="B142" s="570">
        <v>4</v>
      </c>
      <c r="C142" s="452">
        <f>'2 жастағы балалар Ф'!M61</f>
        <v>0</v>
      </c>
      <c r="D142" s="452">
        <f>'2 жастағы балалар К'!M61</f>
        <v>0</v>
      </c>
      <c r="E142" s="452">
        <f>'2 жастағы балалар Т'!J61</f>
        <v>0</v>
      </c>
      <c r="F142" s="452">
        <f>'2 жастағы балалар Ш'!M61</f>
        <v>0</v>
      </c>
      <c r="G142" s="452">
        <f>'2 жастағы балалар Ә'!J61</f>
        <v>0</v>
      </c>
    </row>
    <row r="143" spans="2:7" x14ac:dyDescent="0.25">
      <c r="B143" s="571"/>
      <c r="C143" s="452">
        <f>'2 жастағы балалар Ф'!N61</f>
        <v>1</v>
      </c>
      <c r="D143" s="452">
        <f>'2 жастағы балалар К'!N61</f>
        <v>1</v>
      </c>
      <c r="E143" s="452">
        <f>'2 жастағы балалар Т'!K61</f>
        <v>1</v>
      </c>
      <c r="F143" s="452">
        <f>'2 жастағы балалар Ш'!N61</f>
        <v>0</v>
      </c>
      <c r="G143" s="452">
        <f>'2 жастағы балалар Ә'!K61</f>
        <v>1</v>
      </c>
    </row>
    <row r="144" spans="2:7" x14ac:dyDescent="0.25">
      <c r="B144" s="572"/>
      <c r="C144" s="452">
        <f>'2 жастағы балалар Ф'!O61</f>
        <v>0</v>
      </c>
      <c r="D144" s="452">
        <f>'2 жастағы балалар К'!O61</f>
        <v>0</v>
      </c>
      <c r="E144" s="452">
        <f>'2 жастағы балалар Т'!L61</f>
        <v>0</v>
      </c>
      <c r="F144" s="452">
        <f>'2 жастағы балалар Ш'!O61</f>
        <v>1</v>
      </c>
      <c r="G144" s="452">
        <f>'2 жастағы балалар Ә'!L61</f>
        <v>0</v>
      </c>
    </row>
    <row r="145" spans="2:7" x14ac:dyDescent="0.25">
      <c r="B145" s="570">
        <v>5</v>
      </c>
      <c r="C145" s="452" t="e">
        <f>'2 жастағы балалар Ф'!#REF!</f>
        <v>#REF!</v>
      </c>
      <c r="D145" s="452" t="e">
        <f>'2 жастағы балалар К'!#REF!</f>
        <v>#REF!</v>
      </c>
      <c r="E145" s="452">
        <f>'2 жастағы балалар Т'!M61</f>
        <v>0</v>
      </c>
      <c r="F145" s="452">
        <f>'2 жастағы балалар Ш'!P61</f>
        <v>0</v>
      </c>
      <c r="G145" s="452">
        <f>'2 жастағы балалар Ә'!M61</f>
        <v>0</v>
      </c>
    </row>
    <row r="146" spans="2:7" x14ac:dyDescent="0.25">
      <c r="B146" s="571"/>
      <c r="C146" s="452" t="e">
        <f>'2 жастағы балалар Ф'!#REF!</f>
        <v>#REF!</v>
      </c>
      <c r="D146" s="452" t="e">
        <f>'2 жастағы балалар К'!#REF!</f>
        <v>#REF!</v>
      </c>
      <c r="E146" s="452">
        <f>'2 жастағы балалар Т'!N61</f>
        <v>1</v>
      </c>
      <c r="F146" s="452">
        <f>'2 жастағы балалар Ш'!Q61</f>
        <v>1</v>
      </c>
      <c r="G146" s="452">
        <f>'2 жастағы балалар Ә'!N61</f>
        <v>1</v>
      </c>
    </row>
    <row r="147" spans="2:7" x14ac:dyDescent="0.25">
      <c r="B147" s="572"/>
      <c r="C147" s="452" t="e">
        <f>'2 жастағы балалар Ф'!#REF!</f>
        <v>#REF!</v>
      </c>
      <c r="D147" s="452" t="e">
        <f>'2 жастағы балалар К'!#REF!</f>
        <v>#REF!</v>
      </c>
      <c r="E147" s="452">
        <f>'2 жастағы балалар Т'!O61</f>
        <v>0</v>
      </c>
      <c r="F147" s="452">
        <f>'2 жастағы балалар Ш'!R61</f>
        <v>0</v>
      </c>
      <c r="G147" s="452">
        <f>'2 жастағы балалар Ә'!O61</f>
        <v>0</v>
      </c>
    </row>
    <row r="148" spans="2:7" x14ac:dyDescent="0.25">
      <c r="B148" s="570">
        <v>6</v>
      </c>
      <c r="C148" s="798"/>
      <c r="D148" s="452">
        <f>'2 жастағы балалар К'!P61</f>
        <v>0</v>
      </c>
      <c r="E148" s="798"/>
      <c r="F148" s="452" t="e">
        <f>'2 жастағы балалар Ш'!#REF!</f>
        <v>#REF!</v>
      </c>
      <c r="G148" s="798"/>
    </row>
    <row r="149" spans="2:7" x14ac:dyDescent="0.25">
      <c r="B149" s="571"/>
      <c r="C149" s="799"/>
      <c r="D149" s="452">
        <f>'2 жастағы балалар К'!Q61</f>
        <v>1</v>
      </c>
      <c r="E149" s="799"/>
      <c r="F149" s="452" t="e">
        <f>'2 жастағы балалар Ш'!#REF!</f>
        <v>#REF!</v>
      </c>
      <c r="G149" s="799"/>
    </row>
    <row r="150" spans="2:7" x14ac:dyDescent="0.25">
      <c r="B150" s="572"/>
      <c r="C150" s="799"/>
      <c r="D150" s="452">
        <f>'2 жастағы балалар К'!R61</f>
        <v>0</v>
      </c>
      <c r="E150" s="799"/>
      <c r="F150" s="452" t="e">
        <f>'2 жастағы балалар Ш'!#REF!</f>
        <v>#REF!</v>
      </c>
      <c r="G150" s="799"/>
    </row>
    <row r="151" spans="2:7" x14ac:dyDescent="0.25">
      <c r="B151" s="570">
        <v>7</v>
      </c>
      <c r="C151" s="799"/>
      <c r="D151" s="452">
        <f>'2 жастағы балалар К'!S61</f>
        <v>0</v>
      </c>
      <c r="E151" s="799"/>
      <c r="F151" s="452" t="e">
        <f>'2 жастағы балалар Ш'!#REF!</f>
        <v>#REF!</v>
      </c>
      <c r="G151" s="799"/>
    </row>
    <row r="152" spans="2:7" x14ac:dyDescent="0.25">
      <c r="B152" s="571"/>
      <c r="C152" s="799"/>
      <c r="D152" s="452">
        <f>'2 жастағы балалар К'!T61</f>
        <v>1</v>
      </c>
      <c r="E152" s="799"/>
      <c r="F152" s="452" t="e">
        <f>'2 жастағы балалар Ш'!#REF!</f>
        <v>#REF!</v>
      </c>
      <c r="G152" s="799"/>
    </row>
    <row r="153" spans="2:7" x14ac:dyDescent="0.25">
      <c r="B153" s="572"/>
      <c r="C153" s="799"/>
      <c r="D153" s="452">
        <f>'2 жастағы балалар К'!U61</f>
        <v>0</v>
      </c>
      <c r="E153" s="799"/>
      <c r="F153" s="452" t="e">
        <f>'2 жастағы балалар Ш'!#REF!</f>
        <v>#REF!</v>
      </c>
      <c r="G153" s="799"/>
    </row>
    <row r="154" spans="2:7" x14ac:dyDescent="0.25">
      <c r="B154" s="570">
        <v>8</v>
      </c>
      <c r="C154" s="799"/>
      <c r="D154" s="452">
        <f>'2 жастағы балалар К'!V61</f>
        <v>0</v>
      </c>
      <c r="E154" s="799"/>
      <c r="F154" s="452" t="e">
        <f>'2 жастағы балалар Ш'!#REF!</f>
        <v>#REF!</v>
      </c>
      <c r="G154" s="799"/>
    </row>
    <row r="155" spans="2:7" x14ac:dyDescent="0.25">
      <c r="B155" s="571"/>
      <c r="C155" s="799"/>
      <c r="D155" s="452">
        <f>'2 жастағы балалар К'!W61</f>
        <v>1</v>
      </c>
      <c r="E155" s="799"/>
      <c r="F155" s="452" t="e">
        <f>'2 жастағы балалар Ш'!#REF!</f>
        <v>#REF!</v>
      </c>
      <c r="G155" s="799"/>
    </row>
    <row r="156" spans="2:7" x14ac:dyDescent="0.25">
      <c r="B156" s="572"/>
      <c r="C156" s="799"/>
      <c r="D156" s="452">
        <f>'2 жастағы балалар К'!X61</f>
        <v>0</v>
      </c>
      <c r="E156" s="799"/>
      <c r="F156" s="452" t="e">
        <f>'2 жастағы балалар Ш'!#REF!</f>
        <v>#REF!</v>
      </c>
      <c r="G156" s="799"/>
    </row>
    <row r="157" spans="2:7" x14ac:dyDescent="0.25">
      <c r="B157" s="570">
        <v>9</v>
      </c>
      <c r="C157" s="799"/>
      <c r="D157" s="452">
        <f>'2 жастағы балалар К'!Y61</f>
        <v>0</v>
      </c>
      <c r="E157" s="799"/>
      <c r="F157" s="452" t="e">
        <f>'2 жастағы балалар Ш'!#REF!</f>
        <v>#REF!</v>
      </c>
      <c r="G157" s="799"/>
    </row>
    <row r="158" spans="2:7" x14ac:dyDescent="0.25">
      <c r="B158" s="571"/>
      <c r="C158" s="799"/>
      <c r="D158" s="452">
        <f>'2 жастағы балалар К'!Z61</f>
        <v>1</v>
      </c>
      <c r="E158" s="799"/>
      <c r="F158" s="452" t="e">
        <f>'2 жастағы балалар Ш'!#REF!</f>
        <v>#REF!</v>
      </c>
      <c r="G158" s="799"/>
    </row>
    <row r="159" spans="2:7" ht="15" customHeight="1" x14ac:dyDescent="0.25">
      <c r="B159" s="572"/>
      <c r="C159" s="799"/>
      <c r="D159" s="452">
        <f>'2 жастағы балалар К'!AA61</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Ш'!S61</f>
        <v>0</v>
      </c>
      <c r="G163" s="799"/>
    </row>
    <row r="164" spans="2:7" x14ac:dyDescent="0.25">
      <c r="B164" s="607"/>
      <c r="C164" s="799"/>
      <c r="D164" s="452" t="e">
        <f>'2 жастағы балалар К'!#REF!</f>
        <v>#REF!</v>
      </c>
      <c r="E164" s="799"/>
      <c r="F164" s="398">
        <f>'2 жастағы балалар Ш'!T61</f>
        <v>1</v>
      </c>
      <c r="G164" s="799"/>
    </row>
    <row r="165" spans="2:7" x14ac:dyDescent="0.25">
      <c r="B165" s="607"/>
      <c r="C165" s="799"/>
      <c r="D165" s="452" t="e">
        <f>'2 жастағы балалар К'!#REF!</f>
        <v>#REF!</v>
      </c>
      <c r="E165" s="799"/>
      <c r="F165" s="398">
        <f>'2 жастағы балалар Ш'!U61</f>
        <v>0</v>
      </c>
      <c r="G165" s="799"/>
    </row>
    <row r="166" spans="2:7" x14ac:dyDescent="0.25">
      <c r="B166" s="607">
        <v>12</v>
      </c>
      <c r="C166" s="799"/>
      <c r="D166" s="452" t="e">
        <f>'2 жастағы балалар К'!#REF!</f>
        <v>#REF!</v>
      </c>
      <c r="E166" s="799"/>
      <c r="F166" s="398">
        <f>'2 жастағы балалар Ш'!V61</f>
        <v>0</v>
      </c>
      <c r="G166" s="799"/>
    </row>
    <row r="167" spans="2:7" x14ac:dyDescent="0.25">
      <c r="B167" s="607"/>
      <c r="C167" s="799"/>
      <c r="D167" s="452" t="e">
        <f>'2 жастағы балалар К'!#REF!</f>
        <v>#REF!</v>
      </c>
      <c r="E167" s="799"/>
      <c r="F167" s="398">
        <f>'2 жастағы балалар Ш'!W61</f>
        <v>1</v>
      </c>
      <c r="G167" s="799"/>
    </row>
    <row r="168" spans="2:7" x14ac:dyDescent="0.25">
      <c r="B168" s="607"/>
      <c r="C168" s="799"/>
      <c r="D168" s="452" t="e">
        <f>'2 жастағы балалар К'!#REF!</f>
        <v>#REF!</v>
      </c>
      <c r="E168" s="799"/>
      <c r="F168" s="398">
        <f>'2 жастағы балалар Ш'!X61</f>
        <v>0</v>
      </c>
      <c r="G168" s="799"/>
    </row>
    <row r="169" spans="2:7" x14ac:dyDescent="0.25">
      <c r="B169" s="607">
        <v>13</v>
      </c>
      <c r="C169" s="799"/>
      <c r="D169" s="452" t="e">
        <f>'2 жастағы балалар К'!#REF!</f>
        <v>#REF!</v>
      </c>
      <c r="E169" s="799"/>
      <c r="F169" s="398">
        <f>'2 жастағы балалар Ш'!Y61</f>
        <v>0</v>
      </c>
      <c r="G169" s="799"/>
    </row>
    <row r="170" spans="2:7" x14ac:dyDescent="0.25">
      <c r="B170" s="607"/>
      <c r="C170" s="799"/>
      <c r="D170" s="452" t="e">
        <f>'2 жастағы балалар К'!#REF!</f>
        <v>#REF!</v>
      </c>
      <c r="E170" s="799"/>
      <c r="F170" s="398">
        <f>'2 жастағы балалар Ш'!Z61</f>
        <v>1</v>
      </c>
      <c r="G170" s="799"/>
    </row>
    <row r="171" spans="2:7" x14ac:dyDescent="0.25">
      <c r="B171" s="607"/>
      <c r="C171" s="799"/>
      <c r="D171" s="452" t="e">
        <f>'2 жастағы балалар К'!#REF!</f>
        <v>#REF!</v>
      </c>
      <c r="E171" s="799"/>
      <c r="F171" s="398">
        <f>'2 жастағы балалар Ш'!AA61</f>
        <v>0</v>
      </c>
      <c r="G171" s="799"/>
    </row>
    <row r="172" spans="2:7" x14ac:dyDescent="0.25">
      <c r="B172" s="607">
        <v>14</v>
      </c>
      <c r="C172" s="799"/>
      <c r="D172" s="452" t="e">
        <f>'2 жастағы балалар К'!#REF!</f>
        <v>#REF!</v>
      </c>
      <c r="E172" s="799"/>
      <c r="F172" s="398">
        <f>'2 жастағы балалар Ш'!AB61</f>
        <v>0</v>
      </c>
      <c r="G172" s="799"/>
    </row>
    <row r="173" spans="2:7" x14ac:dyDescent="0.25">
      <c r="B173" s="607"/>
      <c r="C173" s="799"/>
      <c r="D173" s="452" t="e">
        <f>'2 жастағы балалар К'!#REF!</f>
        <v>#REF!</v>
      </c>
      <c r="E173" s="799"/>
      <c r="F173" s="398">
        <f>'2 жастағы балалар Ш'!AC61</f>
        <v>1</v>
      </c>
      <c r="G173" s="799"/>
    </row>
    <row r="174" spans="2:7" x14ac:dyDescent="0.25">
      <c r="B174" s="607"/>
      <c r="C174" s="799"/>
      <c r="D174" s="452" t="e">
        <f>'2 жастағы балалар К'!#REF!</f>
        <v>#REF!</v>
      </c>
      <c r="E174" s="799"/>
      <c r="F174" s="398">
        <f>'2 жастағы балалар Ш'!AD61</f>
        <v>0</v>
      </c>
      <c r="G174" s="799"/>
    </row>
    <row r="175" spans="2:7" x14ac:dyDescent="0.25">
      <c r="B175" s="607">
        <v>15</v>
      </c>
      <c r="C175" s="799"/>
      <c r="D175" s="452" t="e">
        <f>'2 жастағы балалар К'!#REF!</f>
        <v>#REF!</v>
      </c>
      <c r="E175" s="799"/>
      <c r="F175" s="398">
        <f>'2 жастағы балалар Ш'!AE61</f>
        <v>0</v>
      </c>
      <c r="G175" s="799"/>
    </row>
    <row r="176" spans="2:7" x14ac:dyDescent="0.25">
      <c r="B176" s="607"/>
      <c r="C176" s="799"/>
      <c r="D176" s="452" t="e">
        <f>'2 жастағы балалар К'!#REF!</f>
        <v>#REF!</v>
      </c>
      <c r="E176" s="799"/>
      <c r="F176" s="398">
        <f>'2 жастағы балалар Ш'!AF61</f>
        <v>1</v>
      </c>
      <c r="G176" s="799"/>
    </row>
    <row r="177" spans="2:7" x14ac:dyDescent="0.25">
      <c r="B177" s="607"/>
      <c r="C177" s="799"/>
      <c r="D177" s="452" t="e">
        <f>'2 жастағы балалар К'!#REF!</f>
        <v>#REF!</v>
      </c>
      <c r="E177" s="799"/>
      <c r="F177" s="398">
        <f>'2 жастағы балалар Ш'!AG61</f>
        <v>0</v>
      </c>
      <c r="G177" s="799"/>
    </row>
    <row r="178" spans="2:7" x14ac:dyDescent="0.25">
      <c r="B178" s="607">
        <v>16</v>
      </c>
      <c r="C178" s="799"/>
      <c r="D178" s="798"/>
      <c r="E178" s="799"/>
      <c r="F178" s="398">
        <f>'2 жастағы балалар Ш'!AH61</f>
        <v>0</v>
      </c>
      <c r="G178" s="799"/>
    </row>
    <row r="179" spans="2:7" x14ac:dyDescent="0.25">
      <c r="B179" s="607"/>
      <c r="C179" s="799"/>
      <c r="D179" s="799"/>
      <c r="E179" s="799"/>
      <c r="F179" s="398">
        <f>'2 жастағы балалар Ш'!AI61</f>
        <v>1</v>
      </c>
      <c r="G179" s="799"/>
    </row>
    <row r="180" spans="2:7" x14ac:dyDescent="0.25">
      <c r="B180" s="607"/>
      <c r="C180" s="799"/>
      <c r="D180" s="799"/>
      <c r="E180" s="799"/>
      <c r="F180" s="398">
        <f>'2 жастағы балалар Ш'!AJ61</f>
        <v>0</v>
      </c>
      <c r="G180" s="799"/>
    </row>
    <row r="181" spans="2:7" x14ac:dyDescent="0.25">
      <c r="B181" s="607">
        <v>17</v>
      </c>
      <c r="C181" s="799"/>
      <c r="D181" s="799"/>
      <c r="E181" s="799"/>
      <c r="F181" s="398">
        <f>'2 жастағы балалар Ш'!AK61</f>
        <v>0</v>
      </c>
      <c r="G181" s="799"/>
    </row>
    <row r="182" spans="2:7" x14ac:dyDescent="0.25">
      <c r="B182" s="607"/>
      <c r="C182" s="799"/>
      <c r="D182" s="799"/>
      <c r="E182" s="799"/>
      <c r="F182" s="398">
        <f>'2 жастағы балалар Ш'!AL61</f>
        <v>1</v>
      </c>
      <c r="G182" s="799"/>
    </row>
    <row r="183" spans="2:7" x14ac:dyDescent="0.25">
      <c r="B183" s="607"/>
      <c r="C183" s="799"/>
      <c r="D183" s="799"/>
      <c r="E183" s="799"/>
      <c r="F183" s="398">
        <f>'2 жастағы балалар Ш'!AM61</f>
        <v>0</v>
      </c>
      <c r="G183" s="799"/>
    </row>
    <row r="184" spans="2:7" ht="15" customHeight="1" x14ac:dyDescent="0.25">
      <c r="B184" s="607">
        <v>18</v>
      </c>
      <c r="C184" s="799"/>
      <c r="D184" s="799"/>
      <c r="E184" s="799"/>
      <c r="F184" s="398">
        <f>'2 жастағы балалар Ш'!AN61</f>
        <v>0</v>
      </c>
      <c r="G184" s="799"/>
    </row>
    <row r="185" spans="2:7" ht="15" customHeight="1" x14ac:dyDescent="0.25">
      <c r="B185" s="607"/>
      <c r="C185" s="799"/>
      <c r="D185" s="799"/>
      <c r="E185" s="799"/>
      <c r="F185" s="398">
        <f>'2 жастағы балалар Ш'!AO61</f>
        <v>1</v>
      </c>
      <c r="G185" s="799"/>
    </row>
    <row r="186" spans="2:7" ht="15" customHeight="1" x14ac:dyDescent="0.25">
      <c r="B186" s="607"/>
      <c r="C186" s="799"/>
      <c r="D186" s="799"/>
      <c r="E186" s="799"/>
      <c r="F186" s="398">
        <f>'2 жастағы балалар Ш'!AP61</f>
        <v>0</v>
      </c>
      <c r="G186" s="799"/>
    </row>
    <row r="187" spans="2:7" ht="15" customHeight="1" x14ac:dyDescent="0.25">
      <c r="B187" s="607">
        <v>19</v>
      </c>
      <c r="C187" s="799"/>
      <c r="D187" s="799"/>
      <c r="E187" s="799"/>
      <c r="F187" s="398">
        <f>'2 жастағы балалар Ш'!AQ61</f>
        <v>0</v>
      </c>
      <c r="G187" s="799"/>
    </row>
    <row r="188" spans="2:7" ht="15" customHeight="1" x14ac:dyDescent="0.25">
      <c r="B188" s="607"/>
      <c r="C188" s="799"/>
      <c r="D188" s="799"/>
      <c r="E188" s="799"/>
      <c r="F188" s="398">
        <f>'2 жастағы балалар Ш'!AR61</f>
        <v>1</v>
      </c>
      <c r="G188" s="799"/>
    </row>
    <row r="189" spans="2:7" ht="15" customHeight="1" x14ac:dyDescent="0.25">
      <c r="B189" s="607"/>
      <c r="C189" s="799"/>
      <c r="D189" s="799"/>
      <c r="E189" s="799"/>
      <c r="F189" s="398">
        <f>'2 жастағы балалар Ш'!AS61</f>
        <v>0</v>
      </c>
      <c r="G189" s="799"/>
    </row>
    <row r="190" spans="2:7" ht="15" customHeight="1" x14ac:dyDescent="0.25">
      <c r="B190" s="607">
        <v>20</v>
      </c>
      <c r="C190" s="799"/>
      <c r="D190" s="799"/>
      <c r="E190" s="799"/>
      <c r="F190" s="398">
        <f>'2 жастағы балалар Ш'!AT61</f>
        <v>0</v>
      </c>
      <c r="G190" s="799"/>
    </row>
    <row r="191" spans="2:7" ht="15" customHeight="1" x14ac:dyDescent="0.25">
      <c r="B191" s="607"/>
      <c r="C191" s="799"/>
      <c r="D191" s="799"/>
      <c r="E191" s="799"/>
      <c r="F191" s="398">
        <f>'2 жастағы балалар Ш'!AU61</f>
        <v>1</v>
      </c>
      <c r="G191" s="799"/>
    </row>
    <row r="192" spans="2:7" ht="15" customHeight="1" x14ac:dyDescent="0.25">
      <c r="B192" s="607"/>
      <c r="C192" s="799"/>
      <c r="D192" s="799"/>
      <c r="E192" s="799"/>
      <c r="F192" s="398">
        <f>'2 жастағы балалар Ш'!AV61</f>
        <v>0</v>
      </c>
      <c r="G192" s="799"/>
    </row>
    <row r="193" spans="2:100" ht="15" customHeight="1" x14ac:dyDescent="0.25">
      <c r="B193" s="607">
        <v>21</v>
      </c>
      <c r="C193" s="799"/>
      <c r="D193" s="799"/>
      <c r="E193" s="799"/>
      <c r="F193" s="398">
        <f>'2 жастағы балалар Ш'!AW61</f>
        <v>0</v>
      </c>
      <c r="G193" s="799"/>
    </row>
    <row r="194" spans="2:100" ht="15" customHeight="1" x14ac:dyDescent="0.25">
      <c r="B194" s="607"/>
      <c r="C194" s="799"/>
      <c r="D194" s="799"/>
      <c r="E194" s="799"/>
      <c r="F194" s="398">
        <f>'2 жастағы балалар Ш'!AX61</f>
        <v>1</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Ш'!AY61</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Ш'!AZ61</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Ш'!BA61</f>
        <v>1</v>
      </c>
      <c r="G197" s="799"/>
    </row>
    <row r="198" spans="2:100" ht="15" customHeight="1" x14ac:dyDescent="0.25">
      <c r="B198" s="607"/>
      <c r="C198" s="799"/>
      <c r="D198" s="799"/>
      <c r="E198" s="799"/>
      <c r="F198" s="398">
        <f>'2 жастағы балалар Ш'!BB61</f>
        <v>0</v>
      </c>
      <c r="G198" s="799"/>
    </row>
    <row r="199" spans="2:100" ht="15" customHeight="1" x14ac:dyDescent="0.25">
      <c r="B199" s="607">
        <v>23</v>
      </c>
      <c r="C199" s="799"/>
      <c r="D199" s="799"/>
      <c r="E199" s="799"/>
      <c r="F199" s="398">
        <f>'2 жастағы балалар Ш'!BC61</f>
        <v>0</v>
      </c>
      <c r="G199" s="799"/>
    </row>
    <row r="200" spans="2:100" ht="15" customHeight="1" x14ac:dyDescent="0.25">
      <c r="B200" s="607"/>
      <c r="C200" s="799"/>
      <c r="D200" s="799"/>
      <c r="E200" s="799"/>
      <c r="F200" s="398">
        <f>'2 жастағы балалар Ш'!BD61</f>
        <v>1</v>
      </c>
      <c r="G200" s="799"/>
    </row>
    <row r="201" spans="2:100" ht="15" customHeight="1" x14ac:dyDescent="0.25">
      <c r="B201" s="607"/>
      <c r="C201" s="799"/>
      <c r="D201" s="799"/>
      <c r="E201" s="799"/>
      <c r="F201" s="398">
        <f>'2 жастағы балалар Ш'!BE61</f>
        <v>0</v>
      </c>
      <c r="G201" s="799"/>
    </row>
    <row r="202" spans="2:100" ht="15" customHeight="1" x14ac:dyDescent="0.25">
      <c r="B202" s="607">
        <v>24</v>
      </c>
      <c r="C202" s="799"/>
      <c r="D202" s="799"/>
      <c r="E202" s="799"/>
      <c r="F202" s="398">
        <f>'2 жастағы балалар Ш'!BF61</f>
        <v>0</v>
      </c>
      <c r="G202" s="799"/>
    </row>
    <row r="203" spans="2:100" ht="15" customHeight="1" x14ac:dyDescent="0.25">
      <c r="B203" s="607"/>
      <c r="C203" s="799"/>
      <c r="D203" s="799"/>
      <c r="E203" s="799"/>
      <c r="F203" s="398">
        <f>'2 жастағы балалар Ш'!BG61</f>
        <v>1</v>
      </c>
      <c r="G203" s="799"/>
    </row>
    <row r="204" spans="2:100" ht="15" customHeight="1" x14ac:dyDescent="0.25">
      <c r="B204" s="607"/>
      <c r="C204" s="799"/>
      <c r="D204" s="799"/>
      <c r="E204" s="799"/>
      <c r="F204" s="398">
        <f>'2 жастағы балалар Ш'!BH61</f>
        <v>0</v>
      </c>
      <c r="G204" s="799"/>
    </row>
    <row r="205" spans="2:100" ht="15" customHeight="1" x14ac:dyDescent="0.25">
      <c r="B205" s="607">
        <v>25</v>
      </c>
      <c r="C205" s="799"/>
      <c r="D205" s="799"/>
      <c r="E205" s="799"/>
      <c r="F205" s="398">
        <f>'2 жастағы балалар Ш'!BI61</f>
        <v>0</v>
      </c>
      <c r="G205" s="799"/>
    </row>
    <row r="206" spans="2:100" ht="15" customHeight="1" x14ac:dyDescent="0.25">
      <c r="B206" s="607"/>
      <c r="C206" s="799"/>
      <c r="D206" s="799"/>
      <c r="E206" s="799"/>
      <c r="F206" s="398">
        <f>'2 жастағы балалар Ш'!BJ61</f>
        <v>1</v>
      </c>
      <c r="G206" s="799"/>
    </row>
    <row r="207" spans="2:100" ht="15" customHeight="1" x14ac:dyDescent="0.25">
      <c r="B207" s="607"/>
      <c r="C207" s="800"/>
      <c r="D207" s="800"/>
      <c r="E207" s="800"/>
      <c r="F207" s="398">
        <f>'2 жастағы балалар Ш'!BK61</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54"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Ф'!D120</f>
        <v>0</v>
      </c>
      <c r="D212" s="452">
        <f>'2 жастағы балалар К'!D120</f>
        <v>1</v>
      </c>
      <c r="E212" s="452" t="e">
        <f>'2 жастағы балалар Т'!#REF!</f>
        <v>#REF!</v>
      </c>
      <c r="F212" s="452">
        <f>'2 жастағы балалар Ш'!D120</f>
        <v>0</v>
      </c>
      <c r="G212" s="452" t="e">
        <f>'2 жастағы балалар Ә'!#REF!</f>
        <v>#REF!</v>
      </c>
    </row>
    <row r="213" spans="2:7" ht="15" customHeight="1" x14ac:dyDescent="0.25">
      <c r="B213" s="571"/>
      <c r="C213" s="452">
        <f>'2 жастағы балалар Ф'!E120</f>
        <v>1</v>
      </c>
      <c r="D213" s="452">
        <f>'2 жастағы балалар К'!E120</f>
        <v>0</v>
      </c>
      <c r="E213" s="452" t="e">
        <f>'2 жастағы балалар Т'!#REF!</f>
        <v>#REF!</v>
      </c>
      <c r="F213" s="452">
        <f>'2 жастағы балалар Ш'!E120</f>
        <v>1</v>
      </c>
      <c r="G213" s="452" t="e">
        <f>'2 жастағы балалар Ә'!#REF!</f>
        <v>#REF!</v>
      </c>
    </row>
    <row r="214" spans="2:7" ht="15" customHeight="1" x14ac:dyDescent="0.25">
      <c r="B214" s="572"/>
      <c r="C214" s="452">
        <f>'2 жастағы балалар Ф'!F120</f>
        <v>0</v>
      </c>
      <c r="D214" s="452">
        <f>'2 жастағы балалар К'!F120</f>
        <v>0</v>
      </c>
      <c r="E214" s="452" t="e">
        <f>'2 жастағы балалар Т'!#REF!</f>
        <v>#REF!</v>
      </c>
      <c r="F214" s="452">
        <f>'2 жастағы балалар Ш'!F120</f>
        <v>0</v>
      </c>
      <c r="G214" s="452" t="e">
        <f>'2 жастағы балалар Ә'!#REF!</f>
        <v>#REF!</v>
      </c>
    </row>
    <row r="215" spans="2:7" ht="15" customHeight="1" x14ac:dyDescent="0.25">
      <c r="B215" s="570">
        <v>2</v>
      </c>
      <c r="C215" s="452">
        <f>'2 жастағы балалар Ф'!G120</f>
        <v>0</v>
      </c>
      <c r="D215" s="452">
        <f>'2 жастағы балалар К'!G120</f>
        <v>1</v>
      </c>
      <c r="E215" s="452">
        <f>'2 жастағы балалар Т'!D120</f>
        <v>0</v>
      </c>
      <c r="F215" s="452">
        <f>'2 жастағы балалар Ш'!G120</f>
        <v>1</v>
      </c>
      <c r="G215" s="452">
        <f>'2 жастағы балалар Ә'!D120</f>
        <v>1</v>
      </c>
    </row>
    <row r="216" spans="2:7" ht="15" customHeight="1" x14ac:dyDescent="0.25">
      <c r="B216" s="571"/>
      <c r="C216" s="452">
        <f>'2 жастағы балалар Ф'!H120</f>
        <v>1</v>
      </c>
      <c r="D216" s="452">
        <f>'2 жастағы балалар К'!H120</f>
        <v>0</v>
      </c>
      <c r="E216" s="452">
        <f>'2 жастағы балалар Т'!E120</f>
        <v>1</v>
      </c>
      <c r="F216" s="452">
        <f>'2 жастағы балалар Ш'!H120</f>
        <v>0</v>
      </c>
      <c r="G216" s="452">
        <f>'2 жастағы балалар Ә'!E120</f>
        <v>0</v>
      </c>
    </row>
    <row r="217" spans="2:7" ht="15" customHeight="1" x14ac:dyDescent="0.25">
      <c r="B217" s="572"/>
      <c r="C217" s="452">
        <f>'2 жастағы балалар Ф'!I120</f>
        <v>0</v>
      </c>
      <c r="D217" s="452">
        <f>'2 жастағы балалар К'!I120</f>
        <v>0</v>
      </c>
      <c r="E217" s="452">
        <f>'2 жастағы балалар Т'!F120</f>
        <v>0</v>
      </c>
      <c r="F217" s="452">
        <f>'2 жастағы балалар Ш'!I120</f>
        <v>0</v>
      </c>
      <c r="G217" s="452">
        <f>'2 жастағы балалар Ә'!F120</f>
        <v>0</v>
      </c>
    </row>
    <row r="218" spans="2:7" ht="15" customHeight="1" x14ac:dyDescent="0.25">
      <c r="B218" s="570">
        <v>3</v>
      </c>
      <c r="C218" s="452">
        <f>'2 жастағы балалар Ф'!J120</f>
        <v>1</v>
      </c>
      <c r="D218" s="452">
        <f>'2 жастағы балалар К'!J120</f>
        <v>1</v>
      </c>
      <c r="E218" s="452">
        <f>'2 жастағы балалар Т'!G120</f>
        <v>0</v>
      </c>
      <c r="F218" s="452">
        <f>'2 жастағы балалар Ш'!J120</f>
        <v>0</v>
      </c>
      <c r="G218" s="452">
        <f>'2 жастағы балалар Ә'!G120</f>
        <v>0</v>
      </c>
    </row>
    <row r="219" spans="2:7" x14ac:dyDescent="0.25">
      <c r="B219" s="571"/>
      <c r="C219" s="452">
        <f>'2 жастағы балалар Ф'!K120</f>
        <v>0</v>
      </c>
      <c r="D219" s="452">
        <f>'2 жастағы балалар К'!K120</f>
        <v>0</v>
      </c>
      <c r="E219" s="452">
        <f>'2 жастағы балалар Т'!H120</f>
        <v>1</v>
      </c>
      <c r="F219" s="452">
        <f>'2 жастағы балалар Ш'!K120</f>
        <v>1</v>
      </c>
      <c r="G219" s="452">
        <f>'2 жастағы балалар Ә'!H120</f>
        <v>1</v>
      </c>
    </row>
    <row r="220" spans="2:7" x14ac:dyDescent="0.25">
      <c r="B220" s="572"/>
      <c r="C220" s="452">
        <f>'2 жастағы балалар Ф'!L120</f>
        <v>0</v>
      </c>
      <c r="D220" s="452">
        <f>'2 жастағы балалар К'!L120</f>
        <v>0</v>
      </c>
      <c r="E220" s="452">
        <f>'2 жастағы балалар Т'!I120</f>
        <v>0</v>
      </c>
      <c r="F220" s="452">
        <f>'2 жастағы балалар Ш'!L120</f>
        <v>0</v>
      </c>
      <c r="G220" s="452">
        <f>'2 жастағы балалар Ә'!I120</f>
        <v>0</v>
      </c>
    </row>
    <row r="221" spans="2:7" x14ac:dyDescent="0.25">
      <c r="B221" s="570">
        <v>4</v>
      </c>
      <c r="C221" s="452">
        <f>'2 жастағы балалар Ф'!M120</f>
        <v>0</v>
      </c>
      <c r="D221" s="452">
        <f>'2 жастағы балалар К'!M120</f>
        <v>1</v>
      </c>
      <c r="E221" s="452">
        <f>'2 жастағы балалар Т'!J120</f>
        <v>0</v>
      </c>
      <c r="F221" s="452">
        <f>'2 жастағы балалар Ш'!M120</f>
        <v>0</v>
      </c>
      <c r="G221" s="452">
        <f>'2 жастағы балалар Ә'!J120</f>
        <v>0</v>
      </c>
    </row>
    <row r="222" spans="2:7" x14ac:dyDescent="0.25">
      <c r="B222" s="571"/>
      <c r="C222" s="452">
        <f>'2 жастағы балалар Ф'!N120</f>
        <v>1</v>
      </c>
      <c r="D222" s="452">
        <f>'2 жастағы балалар К'!N120</f>
        <v>0</v>
      </c>
      <c r="E222" s="452">
        <f>'2 жастағы балалар Т'!K120</f>
        <v>1</v>
      </c>
      <c r="F222" s="452">
        <f>'2 жастағы балалар Ш'!N120</f>
        <v>1</v>
      </c>
      <c r="G222" s="452">
        <f>'2 жастағы балалар Ә'!K120</f>
        <v>0</v>
      </c>
    </row>
    <row r="223" spans="2:7" x14ac:dyDescent="0.25">
      <c r="B223" s="572"/>
      <c r="C223" s="452">
        <f>'2 жастағы балалар Ф'!O120</f>
        <v>0</v>
      </c>
      <c r="D223" s="452">
        <f>'2 жастағы балалар К'!O120</f>
        <v>0</v>
      </c>
      <c r="E223" s="452">
        <f>'2 жастағы балалар Т'!L120</f>
        <v>0</v>
      </c>
      <c r="F223" s="452">
        <f>'2 жастағы балалар Ш'!O120</f>
        <v>0</v>
      </c>
      <c r="G223" s="452">
        <f>'2 жастағы балалар Ә'!L120</f>
        <v>0</v>
      </c>
    </row>
    <row r="224" spans="2:7" x14ac:dyDescent="0.25">
      <c r="B224" s="570">
        <v>5</v>
      </c>
      <c r="C224" s="452" t="e">
        <f>'2 жастағы балалар Ф'!#REF!</f>
        <v>#REF!</v>
      </c>
      <c r="D224" s="452" t="e">
        <f>'2 жастағы балалар К'!#REF!</f>
        <v>#REF!</v>
      </c>
      <c r="E224" s="452">
        <f>'2 жастағы балалар Т'!M120</f>
        <v>0</v>
      </c>
      <c r="F224" s="452">
        <f>'2 жастағы балалар Ш'!P120</f>
        <v>0</v>
      </c>
      <c r="G224" s="452">
        <f>'2 жастағы балалар Ә'!M120</f>
        <v>0</v>
      </c>
    </row>
    <row r="225" spans="2:7" x14ac:dyDescent="0.25">
      <c r="B225" s="571"/>
      <c r="C225" s="452" t="e">
        <f>'2 жастағы балалар Ф'!#REF!</f>
        <v>#REF!</v>
      </c>
      <c r="D225" s="452" t="e">
        <f>'2 жастағы балалар К'!#REF!</f>
        <v>#REF!</v>
      </c>
      <c r="E225" s="452">
        <f>'2 жастағы балалар Т'!N120</f>
        <v>1</v>
      </c>
      <c r="F225" s="452">
        <f>'2 жастағы балалар Ш'!Q120</f>
        <v>1</v>
      </c>
      <c r="G225" s="452">
        <f>'2 жастағы балалар Ә'!N120</f>
        <v>1</v>
      </c>
    </row>
    <row r="226" spans="2:7" x14ac:dyDescent="0.25">
      <c r="B226" s="572"/>
      <c r="C226" s="452" t="e">
        <f>'2 жастағы балалар Ф'!#REF!</f>
        <v>#REF!</v>
      </c>
      <c r="D226" s="452" t="e">
        <f>'2 жастағы балалар К'!#REF!</f>
        <v>#REF!</v>
      </c>
      <c r="E226" s="452">
        <f>'2 жастағы балалар Т'!O120</f>
        <v>0</v>
      </c>
      <c r="F226" s="452">
        <f>'2 жастағы балалар Ш'!R120</f>
        <v>0</v>
      </c>
      <c r="G226" s="452">
        <f>'2 жастағы балалар Ә'!O120</f>
        <v>0</v>
      </c>
    </row>
    <row r="227" spans="2:7" x14ac:dyDescent="0.25">
      <c r="B227" s="570">
        <v>6</v>
      </c>
      <c r="C227" s="798"/>
      <c r="D227" s="452">
        <f>'2 жастағы балалар К'!P120</f>
        <v>1</v>
      </c>
      <c r="E227" s="798"/>
      <c r="F227" s="452" t="e">
        <f>'2 жастағы балалар Ш'!#REF!</f>
        <v>#REF!</v>
      </c>
      <c r="G227" s="798"/>
    </row>
    <row r="228" spans="2:7" x14ac:dyDescent="0.25">
      <c r="B228" s="571"/>
      <c r="C228" s="799"/>
      <c r="D228" s="452">
        <f>'2 жастағы балалар К'!Q120</f>
        <v>0</v>
      </c>
      <c r="E228" s="799"/>
      <c r="F228" s="452" t="e">
        <f>'2 жастағы балалар Ш'!#REF!</f>
        <v>#REF!</v>
      </c>
      <c r="G228" s="799"/>
    </row>
    <row r="229" spans="2:7" x14ac:dyDescent="0.25">
      <c r="B229" s="572"/>
      <c r="C229" s="799"/>
      <c r="D229" s="452">
        <f>'2 жастағы балалар К'!R120</f>
        <v>0</v>
      </c>
      <c r="E229" s="799"/>
      <c r="F229" s="452" t="e">
        <f>'2 жастағы балалар Ш'!#REF!</f>
        <v>#REF!</v>
      </c>
      <c r="G229" s="799"/>
    </row>
    <row r="230" spans="2:7" x14ac:dyDescent="0.25">
      <c r="B230" s="570">
        <v>7</v>
      </c>
      <c r="C230" s="799"/>
      <c r="D230" s="452">
        <f>'2 жастағы балалар К'!S120</f>
        <v>0</v>
      </c>
      <c r="E230" s="799"/>
      <c r="F230" s="452" t="e">
        <f>'2 жастағы балалар Ш'!#REF!</f>
        <v>#REF!</v>
      </c>
      <c r="G230" s="799"/>
    </row>
    <row r="231" spans="2:7" x14ac:dyDescent="0.25">
      <c r="B231" s="571"/>
      <c r="C231" s="799"/>
      <c r="D231" s="452">
        <f>'2 жастағы балалар К'!T120</f>
        <v>1</v>
      </c>
      <c r="E231" s="799"/>
      <c r="F231" s="452" t="e">
        <f>'2 жастағы балалар Ш'!#REF!</f>
        <v>#REF!</v>
      </c>
      <c r="G231" s="799"/>
    </row>
    <row r="232" spans="2:7" x14ac:dyDescent="0.25">
      <c r="B232" s="572"/>
      <c r="C232" s="799"/>
      <c r="D232" s="452">
        <f>'2 жастағы балалар К'!U120</f>
        <v>0</v>
      </c>
      <c r="E232" s="799"/>
      <c r="F232" s="452" t="e">
        <f>'2 жастағы балалар Ш'!#REF!</f>
        <v>#REF!</v>
      </c>
      <c r="G232" s="799"/>
    </row>
    <row r="233" spans="2:7" x14ac:dyDescent="0.25">
      <c r="B233" s="570">
        <v>8</v>
      </c>
      <c r="C233" s="799"/>
      <c r="D233" s="452">
        <f>'2 жастағы балалар К'!V120</f>
        <v>1</v>
      </c>
      <c r="E233" s="799"/>
      <c r="F233" s="452" t="e">
        <f>'2 жастағы балалар Ш'!#REF!</f>
        <v>#REF!</v>
      </c>
      <c r="G233" s="799"/>
    </row>
    <row r="234" spans="2:7" x14ac:dyDescent="0.25">
      <c r="B234" s="571"/>
      <c r="C234" s="799"/>
      <c r="D234" s="452">
        <f>'2 жастағы балалар К'!W120</f>
        <v>0</v>
      </c>
      <c r="E234" s="799"/>
      <c r="F234" s="452" t="e">
        <f>'2 жастағы балалар Ш'!#REF!</f>
        <v>#REF!</v>
      </c>
      <c r="G234" s="799"/>
    </row>
    <row r="235" spans="2:7" x14ac:dyDescent="0.25">
      <c r="B235" s="572"/>
      <c r="C235" s="799"/>
      <c r="D235" s="452">
        <f>'2 жастағы балалар К'!X120</f>
        <v>0</v>
      </c>
      <c r="E235" s="799"/>
      <c r="F235" s="452" t="e">
        <f>'2 жастағы балалар Ш'!#REF!</f>
        <v>#REF!</v>
      </c>
      <c r="G235" s="799"/>
    </row>
    <row r="236" spans="2:7" x14ac:dyDescent="0.25">
      <c r="B236" s="570">
        <v>9</v>
      </c>
      <c r="C236" s="799"/>
      <c r="D236" s="452">
        <f>'2 жастағы балалар К'!Y120</f>
        <v>1</v>
      </c>
      <c r="E236" s="799"/>
      <c r="F236" s="452" t="e">
        <f>'2 жастағы балалар Ш'!#REF!</f>
        <v>#REF!</v>
      </c>
      <c r="G236" s="799"/>
    </row>
    <row r="237" spans="2:7" x14ac:dyDescent="0.25">
      <c r="B237" s="571"/>
      <c r="C237" s="799"/>
      <c r="D237" s="452">
        <f>'2 жастағы балалар К'!Z120</f>
        <v>0</v>
      </c>
      <c r="E237" s="799"/>
      <c r="F237" s="452" t="e">
        <f>'2 жастағы балалар Ш'!#REF!</f>
        <v>#REF!</v>
      </c>
      <c r="G237" s="799"/>
    </row>
    <row r="238" spans="2:7" x14ac:dyDescent="0.25">
      <c r="B238" s="572"/>
      <c r="C238" s="799"/>
      <c r="D238" s="452">
        <f>'2 жастағы балалар К'!AA120</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Ш'!S120</f>
        <v>1</v>
      </c>
      <c r="G242" s="799"/>
    </row>
    <row r="243" spans="2:7" x14ac:dyDescent="0.25">
      <c r="B243" s="607"/>
      <c r="C243" s="799"/>
      <c r="D243" s="452" t="e">
        <f>'2 жастағы балалар К'!#REF!</f>
        <v>#REF!</v>
      </c>
      <c r="E243" s="799"/>
      <c r="F243" s="398">
        <f>'2 жастағы балалар Ш'!T120</f>
        <v>0</v>
      </c>
      <c r="G243" s="799"/>
    </row>
    <row r="244" spans="2:7" x14ac:dyDescent="0.25">
      <c r="B244" s="607"/>
      <c r="C244" s="799"/>
      <c r="D244" s="452" t="e">
        <f>'2 жастағы балалар К'!#REF!</f>
        <v>#REF!</v>
      </c>
      <c r="E244" s="799"/>
      <c r="F244" s="398">
        <f>'2 жастағы балалар Ш'!U120</f>
        <v>0</v>
      </c>
      <c r="G244" s="799"/>
    </row>
    <row r="245" spans="2:7" x14ac:dyDescent="0.25">
      <c r="B245" s="607">
        <v>12</v>
      </c>
      <c r="C245" s="799"/>
      <c r="D245" s="452" t="e">
        <f>'2 жастағы балалар К'!#REF!</f>
        <v>#REF!</v>
      </c>
      <c r="E245" s="799"/>
      <c r="F245" s="398">
        <f>'2 жастағы балалар Ш'!V120</f>
        <v>0</v>
      </c>
      <c r="G245" s="799"/>
    </row>
    <row r="246" spans="2:7" x14ac:dyDescent="0.25">
      <c r="B246" s="607"/>
      <c r="C246" s="799"/>
      <c r="D246" s="452" t="e">
        <f>'2 жастағы балалар К'!#REF!</f>
        <v>#REF!</v>
      </c>
      <c r="E246" s="799"/>
      <c r="F246" s="398">
        <f>'2 жастағы балалар Ш'!W120</f>
        <v>1</v>
      </c>
      <c r="G246" s="799"/>
    </row>
    <row r="247" spans="2:7" x14ac:dyDescent="0.25">
      <c r="B247" s="607"/>
      <c r="C247" s="799"/>
      <c r="D247" s="452" t="e">
        <f>'2 жастағы балалар К'!#REF!</f>
        <v>#REF!</v>
      </c>
      <c r="E247" s="799"/>
      <c r="F247" s="398">
        <f>'2 жастағы балалар Ш'!X120</f>
        <v>0</v>
      </c>
      <c r="G247" s="799"/>
    </row>
    <row r="248" spans="2:7" x14ac:dyDescent="0.25">
      <c r="B248" s="607">
        <v>13</v>
      </c>
      <c r="C248" s="799"/>
      <c r="D248" s="452" t="e">
        <f>'2 жастағы балалар К'!#REF!</f>
        <v>#REF!</v>
      </c>
      <c r="E248" s="799"/>
      <c r="F248" s="398">
        <f>'2 жастағы балалар Ш'!Y120</f>
        <v>0</v>
      </c>
      <c r="G248" s="799"/>
    </row>
    <row r="249" spans="2:7" x14ac:dyDescent="0.25">
      <c r="B249" s="607"/>
      <c r="C249" s="799"/>
      <c r="D249" s="452" t="e">
        <f>'2 жастағы балалар К'!#REF!</f>
        <v>#REF!</v>
      </c>
      <c r="E249" s="799"/>
      <c r="F249" s="398">
        <f>'2 жастағы балалар Ш'!Z120</f>
        <v>1</v>
      </c>
      <c r="G249" s="799"/>
    </row>
    <row r="250" spans="2:7" x14ac:dyDescent="0.25">
      <c r="B250" s="607"/>
      <c r="C250" s="799"/>
      <c r="D250" s="452" t="e">
        <f>'2 жастағы балалар К'!#REF!</f>
        <v>#REF!</v>
      </c>
      <c r="E250" s="799"/>
      <c r="F250" s="398">
        <f>'2 жастағы балалар Ш'!AA120</f>
        <v>0</v>
      </c>
      <c r="G250" s="799"/>
    </row>
    <row r="251" spans="2:7" x14ac:dyDescent="0.25">
      <c r="B251" s="607">
        <v>14</v>
      </c>
      <c r="C251" s="799"/>
      <c r="D251" s="452" t="e">
        <f>'2 жастағы балалар К'!#REF!</f>
        <v>#REF!</v>
      </c>
      <c r="E251" s="799"/>
      <c r="F251" s="398">
        <f>'2 жастағы балалар Ш'!AB120</f>
        <v>0</v>
      </c>
      <c r="G251" s="799"/>
    </row>
    <row r="252" spans="2:7" x14ac:dyDescent="0.25">
      <c r="B252" s="607"/>
      <c r="C252" s="799"/>
      <c r="D252" s="452" t="e">
        <f>'2 жастағы балалар К'!#REF!</f>
        <v>#REF!</v>
      </c>
      <c r="E252" s="799"/>
      <c r="F252" s="398">
        <f>'2 жастағы балалар Ш'!AC120</f>
        <v>1</v>
      </c>
      <c r="G252" s="799"/>
    </row>
    <row r="253" spans="2:7" x14ac:dyDescent="0.25">
      <c r="B253" s="607"/>
      <c r="C253" s="799"/>
      <c r="D253" s="452" t="e">
        <f>'2 жастағы балалар К'!#REF!</f>
        <v>#REF!</v>
      </c>
      <c r="E253" s="799"/>
      <c r="F253" s="398">
        <f>'2 жастағы балалар Ш'!AD120</f>
        <v>0</v>
      </c>
      <c r="G253" s="799"/>
    </row>
    <row r="254" spans="2:7" x14ac:dyDescent="0.25">
      <c r="B254" s="607">
        <v>15</v>
      </c>
      <c r="C254" s="799"/>
      <c r="D254" s="452" t="e">
        <f>'2 жастағы балалар К'!#REF!</f>
        <v>#REF!</v>
      </c>
      <c r="E254" s="799"/>
      <c r="F254" s="398">
        <f>'2 жастағы балалар Ш'!AE120</f>
        <v>0</v>
      </c>
      <c r="G254" s="799"/>
    </row>
    <row r="255" spans="2:7" x14ac:dyDescent="0.25">
      <c r="B255" s="607"/>
      <c r="C255" s="799"/>
      <c r="D255" s="452" t="e">
        <f>'2 жастағы балалар К'!#REF!</f>
        <v>#REF!</v>
      </c>
      <c r="E255" s="799"/>
      <c r="F255" s="398">
        <f>'2 жастағы балалар Ш'!AF120</f>
        <v>1</v>
      </c>
      <c r="G255" s="799"/>
    </row>
    <row r="256" spans="2:7" x14ac:dyDescent="0.25">
      <c r="B256" s="607"/>
      <c r="C256" s="799"/>
      <c r="D256" s="452" t="e">
        <f>'2 жастағы балалар К'!#REF!</f>
        <v>#REF!</v>
      </c>
      <c r="E256" s="799"/>
      <c r="F256" s="398">
        <f>'2 жастағы балалар Ш'!AG120</f>
        <v>0</v>
      </c>
      <c r="G256" s="799"/>
    </row>
    <row r="257" spans="2:7" x14ac:dyDescent="0.25">
      <c r="B257" s="607">
        <v>16</v>
      </c>
      <c r="C257" s="799"/>
      <c r="D257" s="798"/>
      <c r="E257" s="799"/>
      <c r="F257" s="398">
        <f>'2 жастағы балалар Ш'!AH120</f>
        <v>0</v>
      </c>
      <c r="G257" s="799"/>
    </row>
    <row r="258" spans="2:7" x14ac:dyDescent="0.25">
      <c r="B258" s="607"/>
      <c r="C258" s="799"/>
      <c r="D258" s="799"/>
      <c r="E258" s="799"/>
      <c r="F258" s="398">
        <f>'2 жастағы балалар Ш'!AI120</f>
        <v>1</v>
      </c>
      <c r="G258" s="799"/>
    </row>
    <row r="259" spans="2:7" x14ac:dyDescent="0.25">
      <c r="B259" s="607"/>
      <c r="C259" s="799"/>
      <c r="D259" s="799"/>
      <c r="E259" s="799"/>
      <c r="F259" s="398">
        <f>'2 жастағы балалар Ш'!AJ120</f>
        <v>0</v>
      </c>
      <c r="G259" s="799"/>
    </row>
    <row r="260" spans="2:7" x14ac:dyDescent="0.25">
      <c r="B260" s="607">
        <v>17</v>
      </c>
      <c r="C260" s="799"/>
      <c r="D260" s="799"/>
      <c r="E260" s="799"/>
      <c r="F260" s="398">
        <f>'2 жастағы балалар Ш'!AK120</f>
        <v>0</v>
      </c>
      <c r="G260" s="799"/>
    </row>
    <row r="261" spans="2:7" x14ac:dyDescent="0.25">
      <c r="B261" s="607"/>
      <c r="C261" s="799"/>
      <c r="D261" s="799"/>
      <c r="E261" s="799"/>
      <c r="F261" s="398">
        <f>'2 жастағы балалар Ш'!AL120</f>
        <v>1</v>
      </c>
      <c r="G261" s="799"/>
    </row>
    <row r="262" spans="2:7" x14ac:dyDescent="0.25">
      <c r="B262" s="607"/>
      <c r="C262" s="799"/>
      <c r="D262" s="799"/>
      <c r="E262" s="799"/>
      <c r="F262" s="398">
        <f>'2 жастағы балалар Ш'!AM120</f>
        <v>0</v>
      </c>
      <c r="G262" s="799"/>
    </row>
    <row r="263" spans="2:7" x14ac:dyDescent="0.25">
      <c r="B263" s="607">
        <v>18</v>
      </c>
      <c r="C263" s="799"/>
      <c r="D263" s="799"/>
      <c r="E263" s="799"/>
      <c r="F263" s="398">
        <f>'2 жастағы балалар Ш'!AN120</f>
        <v>1</v>
      </c>
      <c r="G263" s="799"/>
    </row>
    <row r="264" spans="2:7" x14ac:dyDescent="0.25">
      <c r="B264" s="607"/>
      <c r="C264" s="799"/>
      <c r="D264" s="799"/>
      <c r="E264" s="799"/>
      <c r="F264" s="398">
        <f>'2 жастағы балалар Ш'!AO120</f>
        <v>0</v>
      </c>
      <c r="G264" s="799"/>
    </row>
    <row r="265" spans="2:7" x14ac:dyDescent="0.25">
      <c r="B265" s="607"/>
      <c r="C265" s="799"/>
      <c r="D265" s="799"/>
      <c r="E265" s="799"/>
      <c r="F265" s="398">
        <f>'2 жастағы балалар Ш'!AP120</f>
        <v>0</v>
      </c>
      <c r="G265" s="799"/>
    </row>
    <row r="266" spans="2:7" x14ac:dyDescent="0.25">
      <c r="B266" s="607">
        <v>19</v>
      </c>
      <c r="C266" s="799"/>
      <c r="D266" s="799"/>
      <c r="E266" s="799"/>
      <c r="F266" s="398">
        <f>'2 жастағы балалар Ш'!AQ120</f>
        <v>1</v>
      </c>
      <c r="G266" s="799"/>
    </row>
    <row r="267" spans="2:7" x14ac:dyDescent="0.25">
      <c r="B267" s="607"/>
      <c r="C267" s="799"/>
      <c r="D267" s="799"/>
      <c r="E267" s="799"/>
      <c r="F267" s="398">
        <f>'2 жастағы балалар Ш'!AR120</f>
        <v>0</v>
      </c>
      <c r="G267" s="799"/>
    </row>
    <row r="268" spans="2:7" x14ac:dyDescent="0.25">
      <c r="B268" s="607"/>
      <c r="C268" s="799"/>
      <c r="D268" s="799"/>
      <c r="E268" s="799"/>
      <c r="F268" s="398">
        <f>'2 жастағы балалар Ш'!AS120</f>
        <v>0</v>
      </c>
      <c r="G268" s="799"/>
    </row>
    <row r="269" spans="2:7" x14ac:dyDescent="0.25">
      <c r="B269" s="607">
        <v>20</v>
      </c>
      <c r="C269" s="799"/>
      <c r="D269" s="799"/>
      <c r="E269" s="799"/>
      <c r="F269" s="398">
        <f>'2 жастағы балалар Ш'!AT120</f>
        <v>1</v>
      </c>
      <c r="G269" s="799"/>
    </row>
    <row r="270" spans="2:7" x14ac:dyDescent="0.25">
      <c r="B270" s="607"/>
      <c r="C270" s="799"/>
      <c r="D270" s="799"/>
      <c r="E270" s="799"/>
      <c r="F270" s="398">
        <f>'2 жастағы балалар Ш'!AU120</f>
        <v>0</v>
      </c>
      <c r="G270" s="799"/>
    </row>
    <row r="271" spans="2:7" x14ac:dyDescent="0.25">
      <c r="B271" s="607"/>
      <c r="C271" s="799"/>
      <c r="D271" s="799"/>
      <c r="E271" s="799"/>
      <c r="F271" s="398">
        <f>'2 жастағы балалар Ш'!AV120</f>
        <v>0</v>
      </c>
      <c r="G271" s="799"/>
    </row>
    <row r="272" spans="2:7" x14ac:dyDescent="0.25">
      <c r="B272" s="607">
        <v>21</v>
      </c>
      <c r="C272" s="799"/>
      <c r="D272" s="799"/>
      <c r="E272" s="799"/>
      <c r="F272" s="398">
        <f>'2 жастағы балалар Ш'!AW120</f>
        <v>0</v>
      </c>
      <c r="G272" s="799"/>
    </row>
    <row r="273" spans="2:7" x14ac:dyDescent="0.25">
      <c r="B273" s="607"/>
      <c r="C273" s="799"/>
      <c r="D273" s="799"/>
      <c r="E273" s="799"/>
      <c r="F273" s="398">
        <f>'2 жастағы балалар Ш'!AX120</f>
        <v>1</v>
      </c>
      <c r="G273" s="799"/>
    </row>
    <row r="274" spans="2:7" x14ac:dyDescent="0.25">
      <c r="B274" s="607"/>
      <c r="C274" s="799"/>
      <c r="D274" s="799"/>
      <c r="E274" s="799"/>
      <c r="F274" s="398">
        <f>'2 жастағы балалар Ш'!AY120</f>
        <v>0</v>
      </c>
      <c r="G274" s="799"/>
    </row>
    <row r="275" spans="2:7" x14ac:dyDescent="0.25">
      <c r="B275" s="607">
        <v>22</v>
      </c>
      <c r="C275" s="799"/>
      <c r="D275" s="799"/>
      <c r="E275" s="799"/>
      <c r="F275" s="398">
        <f>'2 жастағы балалар Ш'!AZ120</f>
        <v>1</v>
      </c>
      <c r="G275" s="799"/>
    </row>
    <row r="276" spans="2:7" x14ac:dyDescent="0.25">
      <c r="B276" s="607"/>
      <c r="C276" s="799"/>
      <c r="D276" s="799"/>
      <c r="E276" s="799"/>
      <c r="F276" s="398">
        <f>'2 жастағы балалар Ш'!BA120</f>
        <v>0</v>
      </c>
      <c r="G276" s="799"/>
    </row>
    <row r="277" spans="2:7" x14ac:dyDescent="0.25">
      <c r="B277" s="607"/>
      <c r="C277" s="799"/>
      <c r="D277" s="799"/>
      <c r="E277" s="799"/>
      <c r="F277" s="398">
        <f>'2 жастағы балалар Ш'!BB120</f>
        <v>0</v>
      </c>
      <c r="G277" s="799"/>
    </row>
    <row r="278" spans="2:7" x14ac:dyDescent="0.25">
      <c r="B278" s="607">
        <v>23</v>
      </c>
      <c r="C278" s="799"/>
      <c r="D278" s="799"/>
      <c r="E278" s="799"/>
      <c r="F278" s="398">
        <f>'2 жастағы балалар Ш'!BC120</f>
        <v>1</v>
      </c>
      <c r="G278" s="799"/>
    </row>
    <row r="279" spans="2:7" x14ac:dyDescent="0.25">
      <c r="B279" s="607"/>
      <c r="C279" s="799"/>
      <c r="D279" s="799"/>
      <c r="E279" s="799"/>
      <c r="F279" s="398">
        <f>'2 жастағы балалар Ш'!BD120</f>
        <v>0</v>
      </c>
      <c r="G279" s="799"/>
    </row>
    <row r="280" spans="2:7" x14ac:dyDescent="0.25">
      <c r="B280" s="607"/>
      <c r="C280" s="799"/>
      <c r="D280" s="799"/>
      <c r="E280" s="799"/>
      <c r="F280" s="398">
        <f>'2 жастағы балалар Ш'!BE120</f>
        <v>0</v>
      </c>
      <c r="G280" s="799"/>
    </row>
    <row r="281" spans="2:7" x14ac:dyDescent="0.25">
      <c r="B281" s="607">
        <v>24</v>
      </c>
      <c r="C281" s="799"/>
      <c r="D281" s="799"/>
      <c r="E281" s="799"/>
      <c r="F281" s="398">
        <f>'2 жастағы балалар Ш'!BF120</f>
        <v>1</v>
      </c>
      <c r="G281" s="799"/>
    </row>
    <row r="282" spans="2:7" x14ac:dyDescent="0.25">
      <c r="B282" s="607"/>
      <c r="C282" s="799"/>
      <c r="D282" s="799"/>
      <c r="E282" s="799"/>
      <c r="F282" s="398">
        <f>'2 жастағы балалар Ш'!BG120</f>
        <v>0</v>
      </c>
      <c r="G282" s="799"/>
    </row>
    <row r="283" spans="2:7" x14ac:dyDescent="0.25">
      <c r="B283" s="607"/>
      <c r="C283" s="799"/>
      <c r="D283" s="799"/>
      <c r="E283" s="799"/>
      <c r="F283" s="398">
        <f>'2 жастағы балалар Ш'!BH120</f>
        <v>0</v>
      </c>
      <c r="G283" s="799"/>
    </row>
    <row r="284" spans="2:7" x14ac:dyDescent="0.25">
      <c r="B284" s="607">
        <v>25</v>
      </c>
      <c r="C284" s="799"/>
      <c r="D284" s="799"/>
      <c r="E284" s="799"/>
      <c r="F284" s="398">
        <f>'2 жастағы балалар Ш'!BI120</f>
        <v>0</v>
      </c>
      <c r="G284" s="799"/>
    </row>
    <row r="285" spans="2:7" x14ac:dyDescent="0.25">
      <c r="B285" s="607"/>
      <c r="C285" s="799"/>
      <c r="D285" s="799"/>
      <c r="E285" s="799"/>
      <c r="F285" s="398">
        <f>'2 жастағы балалар Ш'!BJ120</f>
        <v>1</v>
      </c>
      <c r="G285" s="799"/>
    </row>
    <row r="286" spans="2:7" x14ac:dyDescent="0.25">
      <c r="B286" s="607"/>
      <c r="C286" s="800"/>
      <c r="D286" s="800"/>
      <c r="E286" s="800"/>
      <c r="F286" s="398">
        <f>'2 жастағы балалар Ш'!BK120</f>
        <v>0</v>
      </c>
      <c r="G286" s="800"/>
    </row>
    <row r="287" spans="2:7" x14ac:dyDescent="0.25">
      <c r="B287" s="389">
        <f>СВОД3!V15</f>
        <v>2</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sheetData>
  <sheetProtection password="CC4B" sheet="1" selectLockedCells="1"/>
  <mergeCells count="104">
    <mergeCell ref="B245:B247"/>
    <mergeCell ref="M567:AP567"/>
    <mergeCell ref="B266:B268"/>
    <mergeCell ref="B269:B271"/>
    <mergeCell ref="B272:B274"/>
    <mergeCell ref="B275:B277"/>
    <mergeCell ref="B278:B280"/>
    <mergeCell ref="B281:B283"/>
    <mergeCell ref="D257:D286"/>
    <mergeCell ref="B257:B259"/>
    <mergeCell ref="B284:B286"/>
    <mergeCell ref="G148:G207"/>
    <mergeCell ref="B151:B153"/>
    <mergeCell ref="B154:B156"/>
    <mergeCell ref="B157:B159"/>
    <mergeCell ref="B160:B162"/>
    <mergeCell ref="B163:B165"/>
    <mergeCell ref="B166:B168"/>
    <mergeCell ref="B169:B171"/>
    <mergeCell ref="B172:B174"/>
    <mergeCell ref="B187:B189"/>
    <mergeCell ref="C148:C207"/>
    <mergeCell ref="E148:E207"/>
    <mergeCell ref="B175:B177"/>
    <mergeCell ref="B178:B180"/>
    <mergeCell ref="B181:B183"/>
    <mergeCell ref="B184:B186"/>
    <mergeCell ref="B190:B192"/>
    <mergeCell ref="B193:B195"/>
    <mergeCell ref="B196:B198"/>
    <mergeCell ref="B199:B201"/>
    <mergeCell ref="D178:D207"/>
    <mergeCell ref="I9:K9"/>
    <mergeCell ref="F9:H9"/>
    <mergeCell ref="B10:B14"/>
    <mergeCell ref="B72:B74"/>
    <mergeCell ref="B75:B77"/>
    <mergeCell ref="B78:B80"/>
    <mergeCell ref="B81:B83"/>
    <mergeCell ref="C81:C128"/>
    <mergeCell ref="E81:E128"/>
    <mergeCell ref="B108:B110"/>
    <mergeCell ref="B111:B113"/>
    <mergeCell ref="B114:B116"/>
    <mergeCell ref="B117:B119"/>
    <mergeCell ref="G81:G128"/>
    <mergeCell ref="B84:B86"/>
    <mergeCell ref="B87:B89"/>
    <mergeCell ref="B90:B92"/>
    <mergeCell ref="B93:B95"/>
    <mergeCell ref="D93:D128"/>
    <mergeCell ref="B96:B98"/>
    <mergeCell ref="B99:B101"/>
    <mergeCell ref="B102:B104"/>
    <mergeCell ref="B105:B107"/>
    <mergeCell ref="B120:B122"/>
    <mergeCell ref="L10:L64"/>
    <mergeCell ref="C14:E14"/>
    <mergeCell ref="B15:B29"/>
    <mergeCell ref="C23:E29"/>
    <mergeCell ref="B30:B34"/>
    <mergeCell ref="C34:E34"/>
    <mergeCell ref="B212:B214"/>
    <mergeCell ref="B133:B135"/>
    <mergeCell ref="B136:B138"/>
    <mergeCell ref="B145:B147"/>
    <mergeCell ref="B148:B150"/>
    <mergeCell ref="B202:B204"/>
    <mergeCell ref="B205:B207"/>
    <mergeCell ref="B35:B59"/>
    <mergeCell ref="B60:B64"/>
    <mergeCell ref="C64:E64"/>
    <mergeCell ref="B67:G67"/>
    <mergeCell ref="B69:B71"/>
    <mergeCell ref="C45:E59"/>
    <mergeCell ref="B131:G131"/>
    <mergeCell ref="B139:B141"/>
    <mergeCell ref="B142:B144"/>
    <mergeCell ref="B123:B125"/>
    <mergeCell ref="B126:B128"/>
    <mergeCell ref="B4:C4"/>
    <mergeCell ref="B5:C5"/>
    <mergeCell ref="B6:C6"/>
    <mergeCell ref="B7:C7"/>
    <mergeCell ref="C9:E9"/>
    <mergeCell ref="B236:B238"/>
    <mergeCell ref="B233:B235"/>
    <mergeCell ref="B224:B226"/>
    <mergeCell ref="B227:B229"/>
    <mergeCell ref="B230:B232"/>
    <mergeCell ref="B210:G210"/>
    <mergeCell ref="C227:C286"/>
    <mergeCell ref="E227:E286"/>
    <mergeCell ref="G227:G286"/>
    <mergeCell ref="B248:B250"/>
    <mergeCell ref="B251:B253"/>
    <mergeCell ref="B254:B256"/>
    <mergeCell ref="B215:B217"/>
    <mergeCell ref="B260:B262"/>
    <mergeCell ref="B263:B265"/>
    <mergeCell ref="B242:B244"/>
    <mergeCell ref="B218:B220"/>
    <mergeCell ref="B221:B223"/>
    <mergeCell ref="B239:B24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1.25" customHeight="1" x14ac:dyDescent="0.3">
      <c r="B4" s="801" t="s">
        <v>928</v>
      </c>
      <c r="C4" s="801"/>
      <c r="D4" s="26">
        <f>'2 жастағы балалар Ф'!C17</f>
        <v>0</v>
      </c>
      <c r="E4" s="29"/>
      <c r="F4" s="29"/>
      <c r="G4" s="24"/>
      <c r="H4" s="24"/>
    </row>
    <row r="5" spans="2:12" ht="18.75" x14ac:dyDescent="0.3">
      <c r="B5" s="802" t="s">
        <v>905</v>
      </c>
      <c r="C5" s="802"/>
      <c r="D5" s="27">
        <f>'2 жастағы балалар Ф'!A17</f>
        <v>0</v>
      </c>
      <c r="E5" s="27"/>
      <c r="F5" s="27"/>
      <c r="G5" s="24"/>
      <c r="H5" s="24"/>
    </row>
    <row r="6" spans="2:12" ht="81"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e">
        <f>IF(C70="","",VLOOKUP(C70,$O$509:$P$511,2,TRUE))</f>
        <v>#N/A</v>
      </c>
      <c r="E10" s="453" t="e">
        <f>IF(C71="","",VLOOKUP(C71,$Q$509:$R$511,2,TRUE))</f>
        <v>#N/A</v>
      </c>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453" t="e">
        <f>IF(C72="","",VLOOKUP(C72,$S$509:$T$511,2,TRUE))</f>
        <v>#N/A</v>
      </c>
      <c r="D11" s="453" t="e">
        <f>IF(C73="","",VLOOKUP(C73,$U$509:$V$511,2,TRUE))</f>
        <v>#N/A</v>
      </c>
      <c r="E11" s="453" t="e">
        <f>IF(C74="","",VLOOKUP(C74,$W$509:$X$511,2,TRUE))</f>
        <v>#N/A</v>
      </c>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453" t="e">
        <f>IF(C75="","",VLOOKUP(C75,$Y$509:$Z$511,2,TRUE))</f>
        <v>#N/A</v>
      </c>
      <c r="D12" s="453" t="e">
        <f>IF(C76="","",VLOOKUP(C76,$AA$509:$AB$511,2,TRUE))</f>
        <v>#N/A</v>
      </c>
      <c r="E12" s="453" t="e">
        <f>IF(C77="","",VLOOKUP(C77,$AC$509:$AD$511,2,TRUE))</f>
        <v>#N/A</v>
      </c>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e">
        <f>IF(C80="","",VLOOKUP(C80,$AI$509:$AJ$511,2,TRUE))</f>
        <v>#N/A</v>
      </c>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e">
        <f>IF(D71="","",VLOOKUP(D71,$Q$513:$R$515,2,TRUE))</f>
        <v>#N/A</v>
      </c>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e">
        <f>IF(D74="","",VLOOKUP(D74,$W$513:$X$515,2,TRUE))</f>
        <v>#N/A</v>
      </c>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453" t="e">
        <f>IF(D75="","",VLOOKUP(D75,$Y$513:$Z$515,2,TRUE))</f>
        <v>#N/A</v>
      </c>
      <c r="D17" s="453" t="e">
        <f>IF(D76="","",VLOOKUP(D76,$AA$513:$AB$515,2,TRUE))</f>
        <v>#N/A</v>
      </c>
      <c r="E17" s="453" t="e">
        <f>IF(D77="","",VLOOKUP(D77,$AC$513:$AD$515,2,TRUE))</f>
        <v>#N/A</v>
      </c>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453" t="e">
        <f>IF(D78="","",VLOOKUP(D78,$AE$513:$AF$515,2,TRUE))</f>
        <v>#N/A</v>
      </c>
      <c r="D18" s="453" t="e">
        <f>IF(D79="","",VLOOKUP(D79,$AG$513:$AH$515,2,TRUE))</f>
        <v>#N/A</v>
      </c>
      <c r="E18" s="453" t="e">
        <f>IF(D80="","",VLOOKUP(D80,$AI$513:$AJ$515,2,TRUE))</f>
        <v>#N/A</v>
      </c>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e">
        <f>IF(D86="","",VLOOKUP(D86,$Q$517:$R$519,2,TRUE))</f>
        <v>#N/A</v>
      </c>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453" t="e">
        <f>IF(D87="","",VLOOKUP(D87,$S$517:$T$519,2,TRUE))</f>
        <v>#N/A</v>
      </c>
      <c r="D21" s="453" t="e">
        <f>IF(D88="","",VLOOKUP(D88,$U$517:$V$519,2,TRUE))</f>
        <v>#N/A</v>
      </c>
      <c r="E21" s="453" t="e">
        <f>IF(D89="","",VLOOKUP(D89,$W$517:$X$519,2,TRUE))</f>
        <v>#N/A</v>
      </c>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453" t="e">
        <f>IF(D90="","",VLOOKUP(D90,$Y$517:$Z$519,2,TRUE))</f>
        <v>#N/A</v>
      </c>
      <c r="D22" s="453" t="e">
        <f>IF(D91="","",VLOOKUP(D91,$AA$517:$AB$519,2,TRUE))</f>
        <v>#N/A</v>
      </c>
      <c r="E22" s="453" t="e">
        <f>IF(D92="","",VLOOKUP(D92,$AC$517:$AD$519,2,TRUE))</f>
        <v>#N/A</v>
      </c>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786"/>
      <c r="D23" s="787"/>
      <c r="E23" s="788"/>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e">
        <f>IF(E74="","",VLOOKUP(E74,$W$521:$X$523,2,TRUE))</f>
        <v>#N/A</v>
      </c>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453" t="e">
        <f>IF(E75="","",VLOOKUP(E75,$Y$521:$Z$523,2,TRUE))</f>
        <v>#N/A</v>
      </c>
      <c r="D32" s="453" t="e">
        <f>IF(E76="","",VLOOKUP(E76,$AA$521:$AB$523,2,TRUE))</f>
        <v>#N/A</v>
      </c>
      <c r="E32" s="453" t="e">
        <f>IF(E77="","",VLOOKUP(E77,$AC$521:$AD$523,2,TRUE))</f>
        <v>#N/A</v>
      </c>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453" t="e">
        <f>IF(E78="","",VLOOKUP(E78,$AE$521:$AF$523,2,TRUE))</f>
        <v>#N/A</v>
      </c>
      <c r="D33" s="453" t="e">
        <f>IF(E79="","",VLOOKUP(E79,$AG$521:$AH$523,2,TRUE))</f>
        <v>#N/A</v>
      </c>
      <c r="E33" s="453" t="e">
        <f>IF(E80="","",VLOOKUP(E80,$AI$521:$AJ$523,2,TRUE))</f>
        <v>#N/A</v>
      </c>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2"/>
      <c r="D34" s="823"/>
      <c r="E34" s="823"/>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453" t="e">
        <f>IF(F69="","",VLOOKUP(F69,$M$525:$N$527,2,TRUE))</f>
        <v>#N/A</v>
      </c>
      <c r="D35" s="453" t="e">
        <f>IF(F70="","",VLOOKUP(F70,$O$525:$P$527,2,TRUE))</f>
        <v>#N/A</v>
      </c>
      <c r="E35" s="453" t="e">
        <f>IF(F71="","",VLOOKUP(F71,$Q$525:$R$527,2,TRUE))</f>
        <v>#N/A</v>
      </c>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453" t="e">
        <f>IF(F72="","",VLOOKUP(F72,$S$525:$T$527,2,TRUE))</f>
        <v>#N/A</v>
      </c>
      <c r="D36" s="453" t="e">
        <f>IF(F73="","",VLOOKUP(F73,$U$525:$V$527,2,TRUE))</f>
        <v>#N/A</v>
      </c>
      <c r="E36" s="453" t="e">
        <f>IF(F74="","",VLOOKUP(F74,$W$525:$X$527,2,TRUE))</f>
        <v>#N/A</v>
      </c>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453" t="e">
        <f>IF(F75="","",VLOOKUP(F75,$Y$525:$Z$527,2,TRUE))</f>
        <v>#N/A</v>
      </c>
      <c r="D37" s="453" t="e">
        <f>IF(F76="","",VLOOKUP(F76,$AA$525:$AB$527,2,TRUE))</f>
        <v>#N/A</v>
      </c>
      <c r="E37" s="453" t="e">
        <f>IF(F77="","",VLOOKUP(F77,$AC$525:$AD$527,2,TRUE))</f>
        <v>#N/A</v>
      </c>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453" t="e">
        <f>IF(F78="","",VLOOKUP(F78,$AE$525:$AF$527,2,TRUE))</f>
        <v>#N/A</v>
      </c>
      <c r="D38" s="453" t="e">
        <f>IF(F79="","",VLOOKUP(F79,$AG$525:$AH$527,2,TRUE))</f>
        <v>#N/A</v>
      </c>
      <c r="E38" s="453" t="e">
        <f>IF(F80="","",VLOOKUP(F80,$AI$525:$AJ$527,2,TRUE))</f>
        <v>#N/A</v>
      </c>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453" t="e">
        <f>IF(F81="","",VLOOKUP(F81,$AK$525:$AL$527,2,TRUE))</f>
        <v>#N/A</v>
      </c>
      <c r="D39" s="453" t="e">
        <f>IF(F82="","",VLOOKUP(F82,$AM$525:$AN$527,2,TRUE))</f>
        <v>#N/A</v>
      </c>
      <c r="E39" s="453" t="e">
        <f>IF(F83="","",VLOOKUP(F83,$AO$525:$AP$527,2,TRUE))</f>
        <v>#N/A</v>
      </c>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10"/>
      <c r="D47" s="811"/>
      <c r="E47" s="812"/>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10"/>
      <c r="D48" s="811"/>
      <c r="E48" s="812"/>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10"/>
      <c r="D49" s="811"/>
      <c r="E49" s="812"/>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10"/>
      <c r="D50" s="811"/>
      <c r="E50" s="812"/>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10"/>
      <c r="D51" s="811"/>
      <c r="E51" s="812"/>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10"/>
      <c r="D52" s="811"/>
      <c r="E52" s="812"/>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10"/>
      <c r="D53" s="811"/>
      <c r="E53" s="812"/>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10"/>
      <c r="D54" s="811"/>
      <c r="E54" s="812"/>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10"/>
      <c r="D55" s="811"/>
      <c r="E55" s="812"/>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10"/>
      <c r="D56" s="811"/>
      <c r="E56" s="812"/>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10"/>
      <c r="D57" s="811"/>
      <c r="E57" s="812"/>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10"/>
      <c r="D58" s="811"/>
      <c r="E58" s="812"/>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13"/>
      <c r="D59" s="814"/>
      <c r="E59" s="815"/>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e">
        <f>IF(G74="","",VLOOKUP(G74,$W$541:$X$543,2,TRUE))</f>
        <v>#N/A</v>
      </c>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453" t="e">
        <f>IF(G75="","",VLOOKUP(G75,$Y$541:$Z$543,2,TRUE))</f>
        <v>#N/A</v>
      </c>
      <c r="D62" s="453" t="e">
        <f>IF(G76="","",VLOOKUP(G76,$AA$541:$AB$543,2,TRUE))</f>
        <v>#N/A</v>
      </c>
      <c r="E62" s="453" t="e">
        <f>IF(G77="","",VLOOKUP(G77,$AC$541:$AD$543,2,TRUE))</f>
        <v>#N/A</v>
      </c>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453" t="e">
        <f>IF(G78="","",VLOOKUP(G78,$AE$541:$AF$543,2,TRUE))</f>
        <v>#N/A</v>
      </c>
      <c r="D63" s="453" t="e">
        <f>IF(G79="","",VLOOKUP(G79,$AG$541:$AH$543,2,TRUE))</f>
        <v>#N/A</v>
      </c>
      <c r="E63" s="453" t="e">
        <f>IF(G80="","",VLOOKUP(G80,$AI$541:$AJ$543,2,TRUE))</f>
        <v>#N/A</v>
      </c>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05"/>
      <c r="D64" s="806"/>
      <c r="E64" s="806"/>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50.25" customHeight="1" x14ac:dyDescent="0.25">
      <c r="B68" s="35"/>
      <c r="C68" s="21" t="s">
        <v>915</v>
      </c>
      <c r="D68" s="21" t="s">
        <v>733</v>
      </c>
      <c r="E68" s="21" t="s">
        <v>916</v>
      </c>
      <c r="F68" s="21" t="s">
        <v>904</v>
      </c>
      <c r="G68" s="62" t="s">
        <v>917</v>
      </c>
    </row>
    <row r="69" spans="2:7" ht="15" customHeight="1" x14ac:dyDescent="0.25">
      <c r="B69" s="570">
        <v>1</v>
      </c>
      <c r="C69" s="452">
        <f>'2 жастағы балалар Ф'!D17</f>
        <v>0</v>
      </c>
      <c r="D69" s="452">
        <f>'2 жастағы балалар К'!D17</f>
        <v>0</v>
      </c>
      <c r="E69" s="452" t="e">
        <f>'2 жастағы балалар Т'!#REF!</f>
        <v>#REF!</v>
      </c>
      <c r="F69" s="452">
        <f>'2 жастағы балалар Ш'!D17</f>
        <v>0</v>
      </c>
      <c r="G69" s="452" t="e">
        <f>'2 жастағы балалар Ә'!#REF!</f>
        <v>#REF!</v>
      </c>
    </row>
    <row r="70" spans="2:7" ht="15" customHeight="1" x14ac:dyDescent="0.25">
      <c r="B70" s="571"/>
      <c r="C70" s="452">
        <f>'2 жастағы балалар Ф'!E17</f>
        <v>0</v>
      </c>
      <c r="D70" s="452">
        <f>'2 жастағы балалар К'!E17</f>
        <v>0</v>
      </c>
      <c r="E70" s="452" t="e">
        <f>'2 жастағы балалар Т'!#REF!</f>
        <v>#REF!</v>
      </c>
      <c r="F70" s="452">
        <f>'2 жастағы балалар Ш'!E17</f>
        <v>0</v>
      </c>
      <c r="G70" s="452" t="e">
        <f>'2 жастағы балалар Ә'!#REF!</f>
        <v>#REF!</v>
      </c>
    </row>
    <row r="71" spans="2:7" ht="15" customHeight="1" x14ac:dyDescent="0.25">
      <c r="B71" s="572"/>
      <c r="C71" s="452">
        <f>'2 жастағы балалар Ф'!F17</f>
        <v>0</v>
      </c>
      <c r="D71" s="452">
        <f>'2 жастағы балалар К'!F17</f>
        <v>0</v>
      </c>
      <c r="E71" s="452" t="e">
        <f>'2 жастағы балалар Т'!#REF!</f>
        <v>#REF!</v>
      </c>
      <c r="F71" s="452">
        <f>'2 жастағы балалар Ш'!F17</f>
        <v>0</v>
      </c>
      <c r="G71" s="452" t="e">
        <f>'2 жастағы балалар Ә'!#REF!</f>
        <v>#REF!</v>
      </c>
    </row>
    <row r="72" spans="2:7" ht="15" customHeight="1" x14ac:dyDescent="0.25">
      <c r="B72" s="570">
        <v>2</v>
      </c>
      <c r="C72" s="452">
        <f>'2 жастағы балалар Ф'!G17</f>
        <v>0</v>
      </c>
      <c r="D72" s="452">
        <f>'2 жастағы балалар К'!G17</f>
        <v>0</v>
      </c>
      <c r="E72" s="452">
        <f>'2 жастағы балалар Т'!D17</f>
        <v>0</v>
      </c>
      <c r="F72" s="452">
        <f>'2 жастағы балалар Ш'!G17</f>
        <v>0</v>
      </c>
      <c r="G72" s="452">
        <f>'2 жастағы балалар Ә'!D17</f>
        <v>0</v>
      </c>
    </row>
    <row r="73" spans="2:7" ht="15" customHeight="1" x14ac:dyDescent="0.25">
      <c r="B73" s="571"/>
      <c r="C73" s="452">
        <f>'2 жастағы балалар Ф'!H17</f>
        <v>0</v>
      </c>
      <c r="D73" s="452">
        <f>'2 жастағы балалар К'!H17</f>
        <v>0</v>
      </c>
      <c r="E73" s="452">
        <f>'2 жастағы балалар Т'!E17</f>
        <v>0</v>
      </c>
      <c r="F73" s="452">
        <f>'2 жастағы балалар Ш'!H17</f>
        <v>0</v>
      </c>
      <c r="G73" s="452">
        <f>'2 жастағы балалар Ә'!E17</f>
        <v>0</v>
      </c>
    </row>
    <row r="74" spans="2:7" ht="15" customHeight="1" x14ac:dyDescent="0.25">
      <c r="B74" s="572"/>
      <c r="C74" s="452">
        <f>'2 жастағы балалар Ф'!I17</f>
        <v>0</v>
      </c>
      <c r="D74" s="452">
        <f>'2 жастағы балалар К'!I17</f>
        <v>0</v>
      </c>
      <c r="E74" s="452">
        <f>'2 жастағы балалар Т'!F17</f>
        <v>0</v>
      </c>
      <c r="F74" s="452">
        <f>'2 жастағы балалар Ш'!I17</f>
        <v>0</v>
      </c>
      <c r="G74" s="452">
        <f>'2 жастағы балалар Ә'!F17</f>
        <v>0</v>
      </c>
    </row>
    <row r="75" spans="2:7" ht="15" customHeight="1" x14ac:dyDescent="0.25">
      <c r="B75" s="570">
        <v>3</v>
      </c>
      <c r="C75" s="452">
        <f>'2 жастағы балалар Ф'!J17</f>
        <v>0</v>
      </c>
      <c r="D75" s="452">
        <f>'2 жастағы балалар К'!J17</f>
        <v>0</v>
      </c>
      <c r="E75" s="452">
        <f>'2 жастағы балалар Т'!G17</f>
        <v>0</v>
      </c>
      <c r="F75" s="452">
        <f>'2 жастағы балалар Ш'!J17</f>
        <v>0</v>
      </c>
      <c r="G75" s="452">
        <f>'2 жастағы балалар Ә'!G17</f>
        <v>0</v>
      </c>
    </row>
    <row r="76" spans="2:7" ht="15" customHeight="1" x14ac:dyDescent="0.25">
      <c r="B76" s="571"/>
      <c r="C76" s="452">
        <f>'2 жастағы балалар Ф'!K17</f>
        <v>0</v>
      </c>
      <c r="D76" s="452">
        <f>'2 жастағы балалар К'!K17</f>
        <v>0</v>
      </c>
      <c r="E76" s="452">
        <f>'2 жастағы балалар Т'!H17</f>
        <v>0</v>
      </c>
      <c r="F76" s="452">
        <f>'2 жастағы балалар Ш'!K17</f>
        <v>0</v>
      </c>
      <c r="G76" s="452">
        <f>'2 жастағы балалар Ә'!H17</f>
        <v>0</v>
      </c>
    </row>
    <row r="77" spans="2:7" ht="15" customHeight="1" x14ac:dyDescent="0.25">
      <c r="B77" s="572"/>
      <c r="C77" s="452">
        <f>'2 жастағы балалар Ф'!L17</f>
        <v>0</v>
      </c>
      <c r="D77" s="452">
        <f>'2 жастағы балалар К'!L17</f>
        <v>0</v>
      </c>
      <c r="E77" s="452">
        <f>'2 жастағы балалар Т'!I17</f>
        <v>0</v>
      </c>
      <c r="F77" s="452">
        <f>'2 жастағы балалар Ш'!L17</f>
        <v>0</v>
      </c>
      <c r="G77" s="452">
        <f>'2 жастағы балалар Ә'!I17</f>
        <v>0</v>
      </c>
    </row>
    <row r="78" spans="2:7" ht="15" customHeight="1" x14ac:dyDescent="0.25">
      <c r="B78" s="570">
        <v>4</v>
      </c>
      <c r="C78" s="452">
        <f>'2 жастағы балалар Ф'!M17</f>
        <v>0</v>
      </c>
      <c r="D78" s="452">
        <f>'2 жастағы балалар К'!M17</f>
        <v>0</v>
      </c>
      <c r="E78" s="452">
        <f>'2 жастағы балалар Т'!J17</f>
        <v>0</v>
      </c>
      <c r="F78" s="452">
        <f>'2 жастағы балалар Ш'!M17</f>
        <v>0</v>
      </c>
      <c r="G78" s="452">
        <f>'2 жастағы балалар Ә'!J17</f>
        <v>0</v>
      </c>
    </row>
    <row r="79" spans="2:7" ht="15" customHeight="1" x14ac:dyDescent="0.25">
      <c r="B79" s="571"/>
      <c r="C79" s="452">
        <f>'2 жастағы балалар Ф'!N17</f>
        <v>0</v>
      </c>
      <c r="D79" s="452">
        <f>'2 жастағы балалар К'!N17</f>
        <v>0</v>
      </c>
      <c r="E79" s="452">
        <f>'2 жастағы балалар Т'!K17</f>
        <v>0</v>
      </c>
      <c r="F79" s="452">
        <f>'2 жастағы балалар Ш'!N17</f>
        <v>0</v>
      </c>
      <c r="G79" s="452">
        <f>'2 жастағы балалар Ә'!K17</f>
        <v>0</v>
      </c>
    </row>
    <row r="80" spans="2:7" ht="15" customHeight="1" x14ac:dyDescent="0.25">
      <c r="B80" s="572"/>
      <c r="C80" s="452">
        <f>'2 жастағы балалар Ф'!O17</f>
        <v>0</v>
      </c>
      <c r="D80" s="452">
        <f>'2 жастағы балалар К'!O17</f>
        <v>0</v>
      </c>
      <c r="E80" s="452">
        <f>'2 жастағы балалар Т'!L17</f>
        <v>0</v>
      </c>
      <c r="F80" s="452">
        <f>'2 жастағы балалар Ш'!O17</f>
        <v>0</v>
      </c>
      <c r="G80" s="452">
        <f>'2 жастағы балалар Ә'!L17</f>
        <v>0</v>
      </c>
    </row>
    <row r="81" spans="2:7" ht="15" customHeight="1" x14ac:dyDescent="0.25">
      <c r="B81" s="570">
        <v>5</v>
      </c>
      <c r="C81" s="798"/>
      <c r="D81" s="452" t="e">
        <f>'2 жастағы балалар К'!#REF!</f>
        <v>#REF!</v>
      </c>
      <c r="E81" s="798"/>
      <c r="F81" s="452">
        <f>'2 жастағы балалар Ш'!P17</f>
        <v>0</v>
      </c>
      <c r="G81" s="798"/>
    </row>
    <row r="82" spans="2:7" ht="15" customHeight="1" x14ac:dyDescent="0.25">
      <c r="B82" s="571"/>
      <c r="C82" s="799"/>
      <c r="D82" s="452" t="e">
        <f>'2 жастағы балалар К'!#REF!</f>
        <v>#REF!</v>
      </c>
      <c r="E82" s="799"/>
      <c r="F82" s="452">
        <f>'2 жастағы балалар Ш'!Q17</f>
        <v>0</v>
      </c>
      <c r="G82" s="799"/>
    </row>
    <row r="83" spans="2:7" ht="15" customHeight="1" x14ac:dyDescent="0.25">
      <c r="B83" s="572"/>
      <c r="C83" s="799"/>
      <c r="D83" s="452" t="e">
        <f>'2 жастағы балалар К'!#REF!</f>
        <v>#REF!</v>
      </c>
      <c r="E83" s="799"/>
      <c r="F83" s="452">
        <f>'2 жастағы балалар Ш'!R17</f>
        <v>0</v>
      </c>
      <c r="G83" s="799"/>
    </row>
    <row r="84" spans="2:7" ht="15" customHeight="1" x14ac:dyDescent="0.25">
      <c r="B84" s="570">
        <v>6</v>
      </c>
      <c r="C84" s="799"/>
      <c r="D84" s="452">
        <f>'2 жастағы балалар К'!P17</f>
        <v>0</v>
      </c>
      <c r="E84" s="799"/>
      <c r="F84" s="452" t="e">
        <f>'2 жастағы балалар Ш'!#REF!</f>
        <v>#REF!</v>
      </c>
      <c r="G84" s="799"/>
    </row>
    <row r="85" spans="2:7" ht="15" customHeight="1" x14ac:dyDescent="0.25">
      <c r="B85" s="571"/>
      <c r="C85" s="799"/>
      <c r="D85" s="452">
        <f>'2 жастағы балалар К'!Q17</f>
        <v>0</v>
      </c>
      <c r="E85" s="799"/>
      <c r="F85" s="452" t="e">
        <f>'2 жастағы балалар Ш'!#REF!</f>
        <v>#REF!</v>
      </c>
      <c r="G85" s="799"/>
    </row>
    <row r="86" spans="2:7" ht="15" customHeight="1" x14ac:dyDescent="0.25">
      <c r="B86" s="572"/>
      <c r="C86" s="799"/>
      <c r="D86" s="452">
        <f>'2 жастағы балалар К'!R17</f>
        <v>0</v>
      </c>
      <c r="E86" s="799"/>
      <c r="F86" s="452" t="e">
        <f>'2 жастағы балалар Ш'!#REF!</f>
        <v>#REF!</v>
      </c>
      <c r="G86" s="799"/>
    </row>
    <row r="87" spans="2:7" ht="15" customHeight="1" x14ac:dyDescent="0.25">
      <c r="B87" s="570">
        <v>7</v>
      </c>
      <c r="C87" s="799"/>
      <c r="D87" s="452">
        <f>'2 жастағы балалар К'!S17</f>
        <v>0</v>
      </c>
      <c r="E87" s="799"/>
      <c r="F87" s="452" t="e">
        <f>'2 жастағы балалар Ш'!#REF!</f>
        <v>#REF!</v>
      </c>
      <c r="G87" s="799"/>
    </row>
    <row r="88" spans="2:7" ht="15" customHeight="1" x14ac:dyDescent="0.25">
      <c r="B88" s="571"/>
      <c r="C88" s="799"/>
      <c r="D88" s="452">
        <f>'2 жастағы балалар К'!T17</f>
        <v>0</v>
      </c>
      <c r="E88" s="799"/>
      <c r="F88" s="452" t="e">
        <f>'2 жастағы балалар Ш'!#REF!</f>
        <v>#REF!</v>
      </c>
      <c r="G88" s="799"/>
    </row>
    <row r="89" spans="2:7" ht="15" customHeight="1" x14ac:dyDescent="0.25">
      <c r="B89" s="572"/>
      <c r="C89" s="799"/>
      <c r="D89" s="452">
        <f>'2 жастағы балалар К'!U17</f>
        <v>0</v>
      </c>
      <c r="E89" s="799"/>
      <c r="F89" s="452" t="e">
        <f>'2 жастағы балалар Ш'!#REF!</f>
        <v>#REF!</v>
      </c>
      <c r="G89" s="799"/>
    </row>
    <row r="90" spans="2:7" ht="15" customHeight="1" x14ac:dyDescent="0.25">
      <c r="B90" s="570">
        <v>8</v>
      </c>
      <c r="C90" s="799"/>
      <c r="D90" s="452">
        <f>'2 жастағы балалар К'!V17</f>
        <v>0</v>
      </c>
      <c r="E90" s="799"/>
      <c r="F90" s="452" t="e">
        <f>'2 жастағы балалар Ш'!#REF!</f>
        <v>#REF!</v>
      </c>
      <c r="G90" s="799"/>
    </row>
    <row r="91" spans="2:7" ht="15" customHeight="1" x14ac:dyDescent="0.25">
      <c r="B91" s="571"/>
      <c r="C91" s="799"/>
      <c r="D91" s="452">
        <f>'2 жастағы балалар К'!W17</f>
        <v>0</v>
      </c>
      <c r="E91" s="799"/>
      <c r="F91" s="452" t="e">
        <f>'2 жастағы балалар Ш'!#REF!</f>
        <v>#REF!</v>
      </c>
      <c r="G91" s="799"/>
    </row>
    <row r="92" spans="2:7" ht="15" customHeight="1" x14ac:dyDescent="0.25">
      <c r="B92" s="572"/>
      <c r="C92" s="799"/>
      <c r="D92" s="452">
        <f>'2 жастағы балалар К'!X17</f>
        <v>0</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Ш'!V17</f>
        <v>0</v>
      </c>
      <c r="G102" s="799"/>
    </row>
    <row r="103" spans="2:7" ht="15" customHeight="1" x14ac:dyDescent="0.25">
      <c r="B103" s="607"/>
      <c r="C103" s="799"/>
      <c r="D103" s="799"/>
      <c r="E103" s="799"/>
      <c r="F103" s="398">
        <f>'2 жастағы балалар Ш'!W17</f>
        <v>0</v>
      </c>
      <c r="G103" s="799"/>
    </row>
    <row r="104" spans="2:7" ht="15" customHeight="1" x14ac:dyDescent="0.25">
      <c r="B104" s="607"/>
      <c r="C104" s="799"/>
      <c r="D104" s="799"/>
      <c r="E104" s="799"/>
      <c r="F104" s="398">
        <f>'2 жастағы балалар Ш'!X17</f>
        <v>0</v>
      </c>
      <c r="G104" s="799"/>
    </row>
    <row r="105" spans="2:7" ht="15" customHeight="1" x14ac:dyDescent="0.25">
      <c r="B105" s="607">
        <v>13</v>
      </c>
      <c r="C105" s="799"/>
      <c r="D105" s="799"/>
      <c r="E105" s="799"/>
      <c r="F105" s="398">
        <f>'2 жастағы балалар Ш'!Y17</f>
        <v>0</v>
      </c>
      <c r="G105" s="799"/>
    </row>
    <row r="106" spans="2:7" ht="15" customHeight="1" x14ac:dyDescent="0.25">
      <c r="B106" s="607"/>
      <c r="C106" s="799"/>
      <c r="D106" s="799"/>
      <c r="E106" s="799"/>
      <c r="F106" s="398">
        <f>'2 жастағы балалар Ш'!Z17</f>
        <v>0</v>
      </c>
      <c r="G106" s="799"/>
    </row>
    <row r="107" spans="2:7" ht="15" customHeight="1" x14ac:dyDescent="0.25">
      <c r="B107" s="607"/>
      <c r="C107" s="799"/>
      <c r="D107" s="799"/>
      <c r="E107" s="799"/>
      <c r="F107" s="398">
        <f>'2 жастағы балалар Ш'!AA17</f>
        <v>0</v>
      </c>
      <c r="G107" s="799"/>
    </row>
    <row r="108" spans="2:7" ht="15" customHeight="1" x14ac:dyDescent="0.25">
      <c r="B108" s="607">
        <v>14</v>
      </c>
      <c r="C108" s="799"/>
      <c r="D108" s="799"/>
      <c r="E108" s="799"/>
      <c r="F108" s="398">
        <f>'2 жастағы балалар Ш'!AB17</f>
        <v>0</v>
      </c>
      <c r="G108" s="799"/>
    </row>
    <row r="109" spans="2:7" ht="15" customHeight="1" x14ac:dyDescent="0.25">
      <c r="B109" s="607"/>
      <c r="C109" s="799"/>
      <c r="D109" s="799"/>
      <c r="E109" s="799"/>
      <c r="F109" s="398">
        <f>'2 жастағы балалар Ш'!AC17</f>
        <v>0</v>
      </c>
      <c r="G109" s="799"/>
    </row>
    <row r="110" spans="2:7" ht="15" customHeight="1" x14ac:dyDescent="0.25">
      <c r="B110" s="607"/>
      <c r="C110" s="799"/>
      <c r="D110" s="799"/>
      <c r="E110" s="799"/>
      <c r="F110" s="398">
        <f>'2 жастағы балалар Ш'!AD17</f>
        <v>0</v>
      </c>
      <c r="G110" s="799"/>
    </row>
    <row r="111" spans="2:7" ht="15" customHeight="1" x14ac:dyDescent="0.25">
      <c r="B111" s="607">
        <v>15</v>
      </c>
      <c r="C111" s="799"/>
      <c r="D111" s="799"/>
      <c r="E111" s="799"/>
      <c r="F111" s="398">
        <f>'2 жастағы балалар Ш'!AE17</f>
        <v>0</v>
      </c>
      <c r="G111" s="799"/>
    </row>
    <row r="112" spans="2:7" ht="15" customHeight="1" x14ac:dyDescent="0.25">
      <c r="B112" s="607"/>
      <c r="C112" s="799"/>
      <c r="D112" s="799"/>
      <c r="E112" s="799"/>
      <c r="F112" s="398">
        <f>'2 жастағы балалар Ш'!AF17</f>
        <v>0</v>
      </c>
      <c r="G112" s="799"/>
    </row>
    <row r="113" spans="2:7" ht="15" customHeight="1" x14ac:dyDescent="0.25">
      <c r="B113" s="607"/>
      <c r="C113" s="799"/>
      <c r="D113" s="799"/>
      <c r="E113" s="799"/>
      <c r="F113" s="398">
        <f>'2 жастағы балалар Ш'!AG17</f>
        <v>0</v>
      </c>
      <c r="G113" s="799"/>
    </row>
    <row r="114" spans="2:7" ht="15" customHeight="1" x14ac:dyDescent="0.25">
      <c r="B114" s="607">
        <v>16</v>
      </c>
      <c r="C114" s="799"/>
      <c r="D114" s="799"/>
      <c r="E114" s="799"/>
      <c r="F114" s="398">
        <f>'2 жастағы балалар Ш'!AH17</f>
        <v>0</v>
      </c>
      <c r="G114" s="799"/>
    </row>
    <row r="115" spans="2:7" ht="15" customHeight="1" x14ac:dyDescent="0.25">
      <c r="B115" s="607"/>
      <c r="C115" s="799"/>
      <c r="D115" s="799"/>
      <c r="E115" s="799"/>
      <c r="F115" s="398">
        <f>'2 жастағы балалар Ш'!AI17</f>
        <v>0</v>
      </c>
      <c r="G115" s="799"/>
    </row>
    <row r="116" spans="2:7" ht="15" customHeight="1" x14ac:dyDescent="0.25">
      <c r="B116" s="607"/>
      <c r="C116" s="799"/>
      <c r="D116" s="799"/>
      <c r="E116" s="799"/>
      <c r="F116" s="398">
        <f>'2 жастағы балалар Ш'!AJ17</f>
        <v>0</v>
      </c>
      <c r="G116" s="799"/>
    </row>
    <row r="117" spans="2:7" ht="15" customHeight="1" x14ac:dyDescent="0.25">
      <c r="B117" s="607">
        <v>17</v>
      </c>
      <c r="C117" s="799"/>
      <c r="D117" s="799"/>
      <c r="E117" s="799"/>
      <c r="F117" s="398">
        <f>'2 жастағы балалар Ш'!AK17</f>
        <v>0</v>
      </c>
      <c r="G117" s="799"/>
    </row>
    <row r="118" spans="2:7" ht="15" customHeight="1" x14ac:dyDescent="0.25">
      <c r="B118" s="607"/>
      <c r="C118" s="799"/>
      <c r="D118" s="799"/>
      <c r="E118" s="799"/>
      <c r="F118" s="398">
        <f>'2 жастағы балалар Ш'!AL17</f>
        <v>0</v>
      </c>
      <c r="G118" s="799"/>
    </row>
    <row r="119" spans="2:7" ht="15" customHeight="1" x14ac:dyDescent="0.25">
      <c r="B119" s="607"/>
      <c r="C119" s="799"/>
      <c r="D119" s="799"/>
      <c r="E119" s="799"/>
      <c r="F119" s="398">
        <f>'2 жастағы балалар Ш'!AM17</f>
        <v>0</v>
      </c>
      <c r="G119" s="799"/>
    </row>
    <row r="120" spans="2:7" ht="15" customHeight="1" x14ac:dyDescent="0.25">
      <c r="B120" s="607">
        <v>18</v>
      </c>
      <c r="C120" s="799"/>
      <c r="D120" s="799"/>
      <c r="E120" s="799"/>
      <c r="F120" s="398">
        <f>'2 жастағы балалар Ш'!AN17</f>
        <v>0</v>
      </c>
      <c r="G120" s="799"/>
    </row>
    <row r="121" spans="2:7" ht="15" customHeight="1" x14ac:dyDescent="0.25">
      <c r="B121" s="607"/>
      <c r="C121" s="799"/>
      <c r="D121" s="799"/>
      <c r="E121" s="799"/>
      <c r="F121" s="398">
        <f>'2 жастағы балалар Ш'!AO17</f>
        <v>0</v>
      </c>
      <c r="G121" s="799"/>
    </row>
    <row r="122" spans="2:7" ht="15" customHeight="1" x14ac:dyDescent="0.25">
      <c r="B122" s="607"/>
      <c r="C122" s="799"/>
      <c r="D122" s="799"/>
      <c r="E122" s="799"/>
      <c r="F122" s="398">
        <f>'2 жастағы балалар Ш'!AP17</f>
        <v>0</v>
      </c>
      <c r="G122" s="799"/>
    </row>
    <row r="123" spans="2:7" ht="15" customHeight="1" x14ac:dyDescent="0.25">
      <c r="B123" s="607">
        <v>19</v>
      </c>
      <c r="C123" s="799"/>
      <c r="D123" s="799"/>
      <c r="E123" s="799"/>
      <c r="F123" s="398">
        <f>'2 жастағы балалар Ш'!AQ17</f>
        <v>0</v>
      </c>
      <c r="G123" s="799"/>
    </row>
    <row r="124" spans="2:7" ht="15" customHeight="1" x14ac:dyDescent="0.25">
      <c r="B124" s="607"/>
      <c r="C124" s="799"/>
      <c r="D124" s="799"/>
      <c r="E124" s="799"/>
      <c r="F124" s="398">
        <f>'2 жастағы балалар Ш'!AR17</f>
        <v>0</v>
      </c>
      <c r="G124" s="799"/>
    </row>
    <row r="125" spans="2:7" ht="15" customHeight="1" x14ac:dyDescent="0.25">
      <c r="B125" s="607"/>
      <c r="C125" s="799"/>
      <c r="D125" s="799"/>
      <c r="E125" s="799"/>
      <c r="F125" s="398">
        <f>'2 жастағы балалар Ш'!AS17</f>
        <v>0</v>
      </c>
      <c r="G125" s="799"/>
    </row>
    <row r="126" spans="2:7" ht="15" customHeight="1" x14ac:dyDescent="0.25">
      <c r="B126" s="607">
        <v>20</v>
      </c>
      <c r="C126" s="799"/>
      <c r="D126" s="799"/>
      <c r="E126" s="799"/>
      <c r="F126" s="398">
        <f>'2 жастағы балалар Ш'!AT17</f>
        <v>0</v>
      </c>
      <c r="G126" s="799"/>
    </row>
    <row r="127" spans="2:7" ht="15" customHeight="1" x14ac:dyDescent="0.25">
      <c r="B127" s="607"/>
      <c r="C127" s="799"/>
      <c r="D127" s="799"/>
      <c r="E127" s="799"/>
      <c r="F127" s="398">
        <f>'2 жастағы балалар Ш'!AU17</f>
        <v>0</v>
      </c>
      <c r="G127" s="799"/>
    </row>
    <row r="128" spans="2:7" ht="15" customHeight="1" x14ac:dyDescent="0.25">
      <c r="B128" s="607"/>
      <c r="C128" s="800"/>
      <c r="D128" s="800"/>
      <c r="E128" s="800"/>
      <c r="F128" s="398">
        <f>'2 жастағы балалар Ш'!AV17</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Ф'!D63</f>
        <v>0</v>
      </c>
      <c r="D133" s="452">
        <f>'2 жастағы балалар К'!D63</f>
        <v>0</v>
      </c>
      <c r="E133" s="452" t="e">
        <f>'2 жастағы балалар Т'!#REF!</f>
        <v>#REF!</v>
      </c>
      <c r="F133" s="452">
        <f>'2 жастағы балалар Ш'!D63</f>
        <v>0</v>
      </c>
      <c r="G133" s="452" t="e">
        <f>'2 жастағы балалар Ә'!#REF!</f>
        <v>#REF!</v>
      </c>
    </row>
    <row r="134" spans="2:7" x14ac:dyDescent="0.25">
      <c r="B134" s="571"/>
      <c r="C134" s="452">
        <f>'2 жастағы балалар Ф'!E63</f>
        <v>0</v>
      </c>
      <c r="D134" s="452">
        <f>'2 жастағы балалар К'!E63</f>
        <v>0</v>
      </c>
      <c r="E134" s="452" t="e">
        <f>'2 жастағы балалар Т'!#REF!</f>
        <v>#REF!</v>
      </c>
      <c r="F134" s="452">
        <f>'2 жастағы балалар Ш'!E63</f>
        <v>0</v>
      </c>
      <c r="G134" s="452" t="e">
        <f>'2 жастағы балалар Ә'!#REF!</f>
        <v>#REF!</v>
      </c>
    </row>
    <row r="135" spans="2:7" x14ac:dyDescent="0.25">
      <c r="B135" s="572"/>
      <c r="C135" s="452">
        <f>'2 жастағы балалар Ф'!F63</f>
        <v>0</v>
      </c>
      <c r="D135" s="452">
        <f>'2 жастағы балалар К'!F63</f>
        <v>0</v>
      </c>
      <c r="E135" s="452" t="e">
        <f>'2 жастағы балалар Т'!#REF!</f>
        <v>#REF!</v>
      </c>
      <c r="F135" s="452">
        <f>'2 жастағы балалар Ш'!F63</f>
        <v>0</v>
      </c>
      <c r="G135" s="452" t="e">
        <f>'2 жастағы балалар Ә'!#REF!</f>
        <v>#REF!</v>
      </c>
    </row>
    <row r="136" spans="2:7" x14ac:dyDescent="0.25">
      <c r="B136" s="570">
        <v>2</v>
      </c>
      <c r="C136" s="452">
        <f>'2 жастағы балалар Ф'!G63</f>
        <v>0</v>
      </c>
      <c r="D136" s="452">
        <f>'2 жастағы балалар К'!G63</f>
        <v>0</v>
      </c>
      <c r="E136" s="452">
        <f>'2 жастағы балалар Т'!D63</f>
        <v>0</v>
      </c>
      <c r="F136" s="452">
        <f>'2 жастағы балалар Ш'!G63</f>
        <v>0</v>
      </c>
      <c r="G136" s="452">
        <f>'2 жастағы балалар Ә'!D63</f>
        <v>0</v>
      </c>
    </row>
    <row r="137" spans="2:7" x14ac:dyDescent="0.25">
      <c r="B137" s="571"/>
      <c r="C137" s="452">
        <f>'2 жастағы балалар Ф'!H63</f>
        <v>0</v>
      </c>
      <c r="D137" s="452">
        <f>'2 жастағы балалар К'!H63</f>
        <v>0</v>
      </c>
      <c r="E137" s="452">
        <f>'2 жастағы балалар Т'!E63</f>
        <v>0</v>
      </c>
      <c r="F137" s="452">
        <f>'2 жастағы балалар Ш'!H63</f>
        <v>0</v>
      </c>
      <c r="G137" s="452">
        <f>'2 жастағы балалар Ә'!E63</f>
        <v>0</v>
      </c>
    </row>
    <row r="138" spans="2:7" x14ac:dyDescent="0.25">
      <c r="B138" s="572"/>
      <c r="C138" s="452">
        <f>'2 жастағы балалар Ф'!I63</f>
        <v>0</v>
      </c>
      <c r="D138" s="452">
        <f>'2 жастағы балалар К'!I63</f>
        <v>0</v>
      </c>
      <c r="E138" s="452">
        <f>'2 жастағы балалар Т'!F63</f>
        <v>0</v>
      </c>
      <c r="F138" s="452">
        <f>'2 жастағы балалар Ш'!I63</f>
        <v>0</v>
      </c>
      <c r="G138" s="452">
        <f>'2 жастағы балалар Ә'!F63</f>
        <v>0</v>
      </c>
    </row>
    <row r="139" spans="2:7" x14ac:dyDescent="0.25">
      <c r="B139" s="570">
        <v>3</v>
      </c>
      <c r="C139" s="452">
        <f>'2 жастағы балалар Ф'!J63</f>
        <v>0</v>
      </c>
      <c r="D139" s="452">
        <f>'2 жастағы балалар К'!J63</f>
        <v>0</v>
      </c>
      <c r="E139" s="452">
        <f>'2 жастағы балалар Т'!G63</f>
        <v>0</v>
      </c>
      <c r="F139" s="452">
        <f>'2 жастағы балалар Ш'!J63</f>
        <v>0</v>
      </c>
      <c r="G139" s="452">
        <f>'2 жастағы балалар Ә'!G63</f>
        <v>0</v>
      </c>
    </row>
    <row r="140" spans="2:7" x14ac:dyDescent="0.25">
      <c r="B140" s="571"/>
      <c r="C140" s="452">
        <f>'2 жастағы балалар Ф'!K63</f>
        <v>0</v>
      </c>
      <c r="D140" s="452">
        <f>'2 жастағы балалар К'!K63</f>
        <v>0</v>
      </c>
      <c r="E140" s="452">
        <f>'2 жастағы балалар Т'!H63</f>
        <v>0</v>
      </c>
      <c r="F140" s="452">
        <f>'2 жастағы балалар Ш'!K63</f>
        <v>0</v>
      </c>
      <c r="G140" s="452">
        <f>'2 жастағы балалар Ә'!H63</f>
        <v>0</v>
      </c>
    </row>
    <row r="141" spans="2:7" x14ac:dyDescent="0.25">
      <c r="B141" s="572"/>
      <c r="C141" s="452">
        <f>'2 жастағы балалар Ф'!L63</f>
        <v>0</v>
      </c>
      <c r="D141" s="452">
        <f>'2 жастағы балалар К'!L63</f>
        <v>0</v>
      </c>
      <c r="E141" s="452">
        <f>'2 жастағы балалар Т'!I63</f>
        <v>0</v>
      </c>
      <c r="F141" s="452">
        <f>'2 жастағы балалар Ш'!L63</f>
        <v>0</v>
      </c>
      <c r="G141" s="452">
        <f>'2 жастағы балалар Ә'!I63</f>
        <v>0</v>
      </c>
    </row>
    <row r="142" spans="2:7" x14ac:dyDescent="0.25">
      <c r="B142" s="570">
        <v>4</v>
      </c>
      <c r="C142" s="452">
        <f>'2 жастағы балалар Ф'!M63</f>
        <v>0</v>
      </c>
      <c r="D142" s="452">
        <f>'2 жастағы балалар К'!M63</f>
        <v>0</v>
      </c>
      <c r="E142" s="452">
        <f>'2 жастағы балалар Т'!J63</f>
        <v>0</v>
      </c>
      <c r="F142" s="452">
        <f>'2 жастағы балалар Ш'!M63</f>
        <v>0</v>
      </c>
      <c r="G142" s="452">
        <f>'2 жастағы балалар Ә'!J63</f>
        <v>0</v>
      </c>
    </row>
    <row r="143" spans="2:7" x14ac:dyDescent="0.25">
      <c r="B143" s="571"/>
      <c r="C143" s="452">
        <f>'2 жастағы балалар Ф'!N63</f>
        <v>0</v>
      </c>
      <c r="D143" s="452">
        <f>'2 жастағы балалар К'!N63</f>
        <v>0</v>
      </c>
      <c r="E143" s="452">
        <f>'2 жастағы балалар Т'!K63</f>
        <v>0</v>
      </c>
      <c r="F143" s="452">
        <f>'2 жастағы балалар Ш'!N63</f>
        <v>0</v>
      </c>
      <c r="G143" s="452">
        <f>'2 жастағы балалар Ә'!K63</f>
        <v>0</v>
      </c>
    </row>
    <row r="144" spans="2:7" x14ac:dyDescent="0.25">
      <c r="B144" s="572"/>
      <c r="C144" s="452">
        <f>'2 жастағы балалар Ф'!O63</f>
        <v>0</v>
      </c>
      <c r="D144" s="452">
        <f>'2 жастағы балалар К'!O63</f>
        <v>0</v>
      </c>
      <c r="E144" s="452">
        <f>'2 жастағы балалар Т'!L63</f>
        <v>0</v>
      </c>
      <c r="F144" s="452">
        <f>'2 жастағы балалар Ш'!O63</f>
        <v>0</v>
      </c>
      <c r="G144" s="452">
        <f>'2 жастағы балалар Ә'!L63</f>
        <v>0</v>
      </c>
    </row>
    <row r="145" spans="2:7" x14ac:dyDescent="0.25">
      <c r="B145" s="570">
        <v>5</v>
      </c>
      <c r="C145" s="452" t="e">
        <f>'2 жастағы балалар Ф'!#REF!</f>
        <v>#REF!</v>
      </c>
      <c r="D145" s="452" t="e">
        <f>'2 жастағы балалар К'!#REF!</f>
        <v>#REF!</v>
      </c>
      <c r="E145" s="452">
        <f>'2 жастағы балалар Т'!M63</f>
        <v>0</v>
      </c>
      <c r="F145" s="452">
        <f>'2 жастағы балалар Ш'!P63</f>
        <v>0</v>
      </c>
      <c r="G145" s="452">
        <f>'2 жастағы балалар Ә'!M63</f>
        <v>0</v>
      </c>
    </row>
    <row r="146" spans="2:7" x14ac:dyDescent="0.25">
      <c r="B146" s="571"/>
      <c r="C146" s="452" t="e">
        <f>'2 жастағы балалар Ф'!#REF!</f>
        <v>#REF!</v>
      </c>
      <c r="D146" s="452" t="e">
        <f>'2 жастағы балалар К'!#REF!</f>
        <v>#REF!</v>
      </c>
      <c r="E146" s="452">
        <f>'2 жастағы балалар Т'!N63</f>
        <v>0</v>
      </c>
      <c r="F146" s="452">
        <f>'2 жастағы балалар Ш'!Q63</f>
        <v>0</v>
      </c>
      <c r="G146" s="452">
        <f>'2 жастағы балалар Ә'!N63</f>
        <v>0</v>
      </c>
    </row>
    <row r="147" spans="2:7" x14ac:dyDescent="0.25">
      <c r="B147" s="572"/>
      <c r="C147" s="452" t="e">
        <f>'2 жастағы балалар Ф'!#REF!</f>
        <v>#REF!</v>
      </c>
      <c r="D147" s="452" t="e">
        <f>'2 жастағы балалар К'!#REF!</f>
        <v>#REF!</v>
      </c>
      <c r="E147" s="452">
        <f>'2 жастағы балалар Т'!O63</f>
        <v>0</v>
      </c>
      <c r="F147" s="452">
        <f>'2 жастағы балалар Ш'!R63</f>
        <v>0</v>
      </c>
      <c r="G147" s="452">
        <f>'2 жастағы балалар Ә'!O63</f>
        <v>0</v>
      </c>
    </row>
    <row r="148" spans="2:7" x14ac:dyDescent="0.25">
      <c r="B148" s="570">
        <v>6</v>
      </c>
      <c r="C148" s="798"/>
      <c r="D148" s="452">
        <f>'2 жастағы балалар К'!P63</f>
        <v>0</v>
      </c>
      <c r="E148" s="798"/>
      <c r="F148" s="452" t="e">
        <f>'2 жастағы балалар Ш'!#REF!</f>
        <v>#REF!</v>
      </c>
      <c r="G148" s="798"/>
    </row>
    <row r="149" spans="2:7" x14ac:dyDescent="0.25">
      <c r="B149" s="571"/>
      <c r="C149" s="799"/>
      <c r="D149" s="452">
        <f>'2 жастағы балалар К'!Q63</f>
        <v>0</v>
      </c>
      <c r="E149" s="799"/>
      <c r="F149" s="452" t="e">
        <f>'2 жастағы балалар Ш'!#REF!</f>
        <v>#REF!</v>
      </c>
      <c r="G149" s="799"/>
    </row>
    <row r="150" spans="2:7" x14ac:dyDescent="0.25">
      <c r="B150" s="572"/>
      <c r="C150" s="799"/>
      <c r="D150" s="452">
        <f>'2 жастағы балалар К'!R63</f>
        <v>0</v>
      </c>
      <c r="E150" s="799"/>
      <c r="F150" s="452" t="e">
        <f>'2 жастағы балалар Ш'!#REF!</f>
        <v>#REF!</v>
      </c>
      <c r="G150" s="799"/>
    </row>
    <row r="151" spans="2:7" x14ac:dyDescent="0.25">
      <c r="B151" s="570">
        <v>7</v>
      </c>
      <c r="C151" s="799"/>
      <c r="D151" s="452">
        <f>'2 жастағы балалар К'!S63</f>
        <v>0</v>
      </c>
      <c r="E151" s="799"/>
      <c r="F151" s="452" t="e">
        <f>'2 жастағы балалар Ш'!#REF!</f>
        <v>#REF!</v>
      </c>
      <c r="G151" s="799"/>
    </row>
    <row r="152" spans="2:7" x14ac:dyDescent="0.25">
      <c r="B152" s="571"/>
      <c r="C152" s="799"/>
      <c r="D152" s="452">
        <f>'2 жастағы балалар К'!T63</f>
        <v>0</v>
      </c>
      <c r="E152" s="799"/>
      <c r="F152" s="452" t="e">
        <f>'2 жастағы балалар Ш'!#REF!</f>
        <v>#REF!</v>
      </c>
      <c r="G152" s="799"/>
    </row>
    <row r="153" spans="2:7" x14ac:dyDescent="0.25">
      <c r="B153" s="572"/>
      <c r="C153" s="799"/>
      <c r="D153" s="452">
        <f>'2 жастағы балалар К'!U63</f>
        <v>0</v>
      </c>
      <c r="E153" s="799"/>
      <c r="F153" s="452" t="e">
        <f>'2 жастағы балалар Ш'!#REF!</f>
        <v>#REF!</v>
      </c>
      <c r="G153" s="799"/>
    </row>
    <row r="154" spans="2:7" x14ac:dyDescent="0.25">
      <c r="B154" s="570">
        <v>8</v>
      </c>
      <c r="C154" s="799"/>
      <c r="D154" s="452">
        <f>'2 жастағы балалар К'!V63</f>
        <v>0</v>
      </c>
      <c r="E154" s="799"/>
      <c r="F154" s="452" t="e">
        <f>'2 жастағы балалар Ш'!#REF!</f>
        <v>#REF!</v>
      </c>
      <c r="G154" s="799"/>
    </row>
    <row r="155" spans="2:7" x14ac:dyDescent="0.25">
      <c r="B155" s="571"/>
      <c r="C155" s="799"/>
      <c r="D155" s="452">
        <f>'2 жастағы балалар К'!W63</f>
        <v>0</v>
      </c>
      <c r="E155" s="799"/>
      <c r="F155" s="452" t="e">
        <f>'2 жастағы балалар Ш'!#REF!</f>
        <v>#REF!</v>
      </c>
      <c r="G155" s="799"/>
    </row>
    <row r="156" spans="2:7" x14ac:dyDescent="0.25">
      <c r="B156" s="572"/>
      <c r="C156" s="799"/>
      <c r="D156" s="452">
        <f>'2 жастағы балалар К'!X63</f>
        <v>0</v>
      </c>
      <c r="E156" s="799"/>
      <c r="F156" s="452" t="e">
        <f>'2 жастағы балалар Ш'!#REF!</f>
        <v>#REF!</v>
      </c>
      <c r="G156" s="799"/>
    </row>
    <row r="157" spans="2:7" x14ac:dyDescent="0.25">
      <c r="B157" s="570">
        <v>9</v>
      </c>
      <c r="C157" s="799"/>
      <c r="D157" s="452">
        <f>'2 жастағы балалар К'!Y63</f>
        <v>0</v>
      </c>
      <c r="E157" s="799"/>
      <c r="F157" s="452" t="e">
        <f>'2 жастағы балалар Ш'!#REF!</f>
        <v>#REF!</v>
      </c>
      <c r="G157" s="799"/>
    </row>
    <row r="158" spans="2:7" x14ac:dyDescent="0.25">
      <c r="B158" s="571"/>
      <c r="C158" s="799"/>
      <c r="D158" s="452">
        <f>'2 жастағы балалар К'!Z63</f>
        <v>0</v>
      </c>
      <c r="E158" s="799"/>
      <c r="F158" s="452" t="e">
        <f>'2 жастағы балалар Ш'!#REF!</f>
        <v>#REF!</v>
      </c>
      <c r="G158" s="799"/>
    </row>
    <row r="159" spans="2:7" ht="15" customHeight="1" x14ac:dyDescent="0.25">
      <c r="B159" s="572"/>
      <c r="C159" s="799"/>
      <c r="D159" s="452">
        <f>'2 жастағы балалар К'!AA63</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Ш'!S63</f>
        <v>0</v>
      </c>
      <c r="G163" s="799"/>
    </row>
    <row r="164" spans="2:7" x14ac:dyDescent="0.25">
      <c r="B164" s="607"/>
      <c r="C164" s="799"/>
      <c r="D164" s="452" t="e">
        <f>'2 жастағы балалар К'!#REF!</f>
        <v>#REF!</v>
      </c>
      <c r="E164" s="799"/>
      <c r="F164" s="398">
        <f>'2 жастағы балалар Ш'!T63</f>
        <v>0</v>
      </c>
      <c r="G164" s="799"/>
    </row>
    <row r="165" spans="2:7" x14ac:dyDescent="0.25">
      <c r="B165" s="607"/>
      <c r="C165" s="799"/>
      <c r="D165" s="452" t="e">
        <f>'2 жастағы балалар К'!#REF!</f>
        <v>#REF!</v>
      </c>
      <c r="E165" s="799"/>
      <c r="F165" s="398">
        <f>'2 жастағы балалар Ш'!U63</f>
        <v>0</v>
      </c>
      <c r="G165" s="799"/>
    </row>
    <row r="166" spans="2:7" x14ac:dyDescent="0.25">
      <c r="B166" s="607">
        <v>12</v>
      </c>
      <c r="C166" s="799"/>
      <c r="D166" s="452" t="e">
        <f>'2 жастағы балалар К'!#REF!</f>
        <v>#REF!</v>
      </c>
      <c r="E166" s="799"/>
      <c r="F166" s="398">
        <f>'2 жастағы балалар Ш'!V63</f>
        <v>0</v>
      </c>
      <c r="G166" s="799"/>
    </row>
    <row r="167" spans="2:7" x14ac:dyDescent="0.25">
      <c r="B167" s="607"/>
      <c r="C167" s="799"/>
      <c r="D167" s="452" t="e">
        <f>'2 жастағы балалар К'!#REF!</f>
        <v>#REF!</v>
      </c>
      <c r="E167" s="799"/>
      <c r="F167" s="398">
        <f>'2 жастағы балалар Ш'!W63</f>
        <v>0</v>
      </c>
      <c r="G167" s="799"/>
    </row>
    <row r="168" spans="2:7" x14ac:dyDescent="0.25">
      <c r="B168" s="607"/>
      <c r="C168" s="799"/>
      <c r="D168" s="452" t="e">
        <f>'2 жастағы балалар К'!#REF!</f>
        <v>#REF!</v>
      </c>
      <c r="E168" s="799"/>
      <c r="F168" s="398">
        <f>'2 жастағы балалар Ш'!X63</f>
        <v>0</v>
      </c>
      <c r="G168" s="799"/>
    </row>
    <row r="169" spans="2:7" x14ac:dyDescent="0.25">
      <c r="B169" s="607">
        <v>13</v>
      </c>
      <c r="C169" s="799"/>
      <c r="D169" s="452" t="e">
        <f>'2 жастағы балалар К'!#REF!</f>
        <v>#REF!</v>
      </c>
      <c r="E169" s="799"/>
      <c r="F169" s="398">
        <f>'2 жастағы балалар Ш'!Y63</f>
        <v>0</v>
      </c>
      <c r="G169" s="799"/>
    </row>
    <row r="170" spans="2:7" x14ac:dyDescent="0.25">
      <c r="B170" s="607"/>
      <c r="C170" s="799"/>
      <c r="D170" s="452" t="e">
        <f>'2 жастағы балалар К'!#REF!</f>
        <v>#REF!</v>
      </c>
      <c r="E170" s="799"/>
      <c r="F170" s="398">
        <f>'2 жастағы балалар Ш'!Z63</f>
        <v>0</v>
      </c>
      <c r="G170" s="799"/>
    </row>
    <row r="171" spans="2:7" x14ac:dyDescent="0.25">
      <c r="B171" s="607"/>
      <c r="C171" s="799"/>
      <c r="D171" s="452" t="e">
        <f>'2 жастағы балалар К'!#REF!</f>
        <v>#REF!</v>
      </c>
      <c r="E171" s="799"/>
      <c r="F171" s="398">
        <f>'2 жастағы балалар Ш'!AA63</f>
        <v>0</v>
      </c>
      <c r="G171" s="799"/>
    </row>
    <row r="172" spans="2:7" x14ac:dyDescent="0.25">
      <c r="B172" s="607">
        <v>14</v>
      </c>
      <c r="C172" s="799"/>
      <c r="D172" s="452" t="e">
        <f>'2 жастағы балалар К'!#REF!</f>
        <v>#REF!</v>
      </c>
      <c r="E172" s="799"/>
      <c r="F172" s="398">
        <f>'2 жастағы балалар Ш'!AB63</f>
        <v>0</v>
      </c>
      <c r="G172" s="799"/>
    </row>
    <row r="173" spans="2:7" x14ac:dyDescent="0.25">
      <c r="B173" s="607"/>
      <c r="C173" s="799"/>
      <c r="D173" s="452" t="e">
        <f>'2 жастағы балалар К'!#REF!</f>
        <v>#REF!</v>
      </c>
      <c r="E173" s="799"/>
      <c r="F173" s="398">
        <f>'2 жастағы балалар Ш'!AC63</f>
        <v>0</v>
      </c>
      <c r="G173" s="799"/>
    </row>
    <row r="174" spans="2:7" x14ac:dyDescent="0.25">
      <c r="B174" s="607"/>
      <c r="C174" s="799"/>
      <c r="D174" s="452" t="e">
        <f>'2 жастағы балалар К'!#REF!</f>
        <v>#REF!</v>
      </c>
      <c r="E174" s="799"/>
      <c r="F174" s="398">
        <f>'2 жастағы балалар Ш'!AD63</f>
        <v>0</v>
      </c>
      <c r="G174" s="799"/>
    </row>
    <row r="175" spans="2:7" x14ac:dyDescent="0.25">
      <c r="B175" s="607">
        <v>15</v>
      </c>
      <c r="C175" s="799"/>
      <c r="D175" s="452" t="e">
        <f>'2 жастағы балалар К'!#REF!</f>
        <v>#REF!</v>
      </c>
      <c r="E175" s="799"/>
      <c r="F175" s="398">
        <f>'2 жастағы балалар Ш'!AE63</f>
        <v>0</v>
      </c>
      <c r="G175" s="799"/>
    </row>
    <row r="176" spans="2:7" x14ac:dyDescent="0.25">
      <c r="B176" s="607"/>
      <c r="C176" s="799"/>
      <c r="D176" s="452" t="e">
        <f>'2 жастағы балалар К'!#REF!</f>
        <v>#REF!</v>
      </c>
      <c r="E176" s="799"/>
      <c r="F176" s="398">
        <f>'2 жастағы балалар Ш'!AF63</f>
        <v>0</v>
      </c>
      <c r="G176" s="799"/>
    </row>
    <row r="177" spans="2:7" x14ac:dyDescent="0.25">
      <c r="B177" s="607"/>
      <c r="C177" s="799"/>
      <c r="D177" s="452" t="e">
        <f>'2 жастағы балалар К'!#REF!</f>
        <v>#REF!</v>
      </c>
      <c r="E177" s="799"/>
      <c r="F177" s="398">
        <f>'2 жастағы балалар Ш'!AG63</f>
        <v>0</v>
      </c>
      <c r="G177" s="799"/>
    </row>
    <row r="178" spans="2:7" x14ac:dyDescent="0.25">
      <c r="B178" s="607">
        <v>16</v>
      </c>
      <c r="C178" s="799"/>
      <c r="D178" s="798"/>
      <c r="E178" s="799"/>
      <c r="F178" s="398">
        <f>'2 жастағы балалар Ш'!AH63</f>
        <v>0</v>
      </c>
      <c r="G178" s="799"/>
    </row>
    <row r="179" spans="2:7" x14ac:dyDescent="0.25">
      <c r="B179" s="607"/>
      <c r="C179" s="799"/>
      <c r="D179" s="799"/>
      <c r="E179" s="799"/>
      <c r="F179" s="398">
        <f>'2 жастағы балалар Ш'!AI63</f>
        <v>0</v>
      </c>
      <c r="G179" s="799"/>
    </row>
    <row r="180" spans="2:7" x14ac:dyDescent="0.25">
      <c r="B180" s="607"/>
      <c r="C180" s="799"/>
      <c r="D180" s="799"/>
      <c r="E180" s="799"/>
      <c r="F180" s="398">
        <f>'2 жастағы балалар Ш'!AJ63</f>
        <v>0</v>
      </c>
      <c r="G180" s="799"/>
    </row>
    <row r="181" spans="2:7" x14ac:dyDescent="0.25">
      <c r="B181" s="607">
        <v>17</v>
      </c>
      <c r="C181" s="799"/>
      <c r="D181" s="799"/>
      <c r="E181" s="799"/>
      <c r="F181" s="398">
        <f>'2 жастағы балалар Ш'!AK63</f>
        <v>0</v>
      </c>
      <c r="G181" s="799"/>
    </row>
    <row r="182" spans="2:7" x14ac:dyDescent="0.25">
      <c r="B182" s="607"/>
      <c r="C182" s="799"/>
      <c r="D182" s="799"/>
      <c r="E182" s="799"/>
      <c r="F182" s="398">
        <f>'2 жастағы балалар Ш'!AL63</f>
        <v>0</v>
      </c>
      <c r="G182" s="799"/>
    </row>
    <row r="183" spans="2:7" x14ac:dyDescent="0.25">
      <c r="B183" s="607"/>
      <c r="C183" s="799"/>
      <c r="D183" s="799"/>
      <c r="E183" s="799"/>
      <c r="F183" s="398">
        <f>'2 жастағы балалар Ш'!AM63</f>
        <v>0</v>
      </c>
      <c r="G183" s="799"/>
    </row>
    <row r="184" spans="2:7" ht="15" customHeight="1" x14ac:dyDescent="0.25">
      <c r="B184" s="607">
        <v>18</v>
      </c>
      <c r="C184" s="799"/>
      <c r="D184" s="799"/>
      <c r="E184" s="799"/>
      <c r="F184" s="398">
        <f>'2 жастағы балалар Ш'!AN63</f>
        <v>0</v>
      </c>
      <c r="G184" s="799"/>
    </row>
    <row r="185" spans="2:7" ht="15" customHeight="1" x14ac:dyDescent="0.25">
      <c r="B185" s="607"/>
      <c r="C185" s="799"/>
      <c r="D185" s="799"/>
      <c r="E185" s="799"/>
      <c r="F185" s="398">
        <f>'2 жастағы балалар Ш'!AO63</f>
        <v>0</v>
      </c>
      <c r="G185" s="799"/>
    </row>
    <row r="186" spans="2:7" ht="15" customHeight="1" x14ac:dyDescent="0.25">
      <c r="B186" s="607"/>
      <c r="C186" s="799"/>
      <c r="D186" s="799"/>
      <c r="E186" s="799"/>
      <c r="F186" s="398">
        <f>'2 жастағы балалар Ш'!AP63</f>
        <v>0</v>
      </c>
      <c r="G186" s="799"/>
    </row>
    <row r="187" spans="2:7" x14ac:dyDescent="0.25">
      <c r="B187" s="607">
        <v>19</v>
      </c>
      <c r="C187" s="799"/>
      <c r="D187" s="799"/>
      <c r="E187" s="799"/>
      <c r="F187" s="398">
        <f>'2 жастағы балалар Ш'!AQ63</f>
        <v>0</v>
      </c>
      <c r="G187" s="799"/>
    </row>
    <row r="188" spans="2:7" ht="15" customHeight="1" x14ac:dyDescent="0.25">
      <c r="B188" s="607"/>
      <c r="C188" s="799"/>
      <c r="D188" s="799"/>
      <c r="E188" s="799"/>
      <c r="F188" s="398">
        <f>'2 жастағы балалар Ш'!AR63</f>
        <v>0</v>
      </c>
      <c r="G188" s="799"/>
    </row>
    <row r="189" spans="2:7" ht="15" customHeight="1" x14ac:dyDescent="0.25">
      <c r="B189" s="607"/>
      <c r="C189" s="799"/>
      <c r="D189" s="799"/>
      <c r="E189" s="799"/>
      <c r="F189" s="398">
        <f>'2 жастағы балалар Ш'!AS63</f>
        <v>0</v>
      </c>
      <c r="G189" s="799"/>
    </row>
    <row r="190" spans="2:7" ht="15" customHeight="1" x14ac:dyDescent="0.25">
      <c r="B190" s="607">
        <v>20</v>
      </c>
      <c r="C190" s="799"/>
      <c r="D190" s="799"/>
      <c r="E190" s="799"/>
      <c r="F190" s="398">
        <f>'2 жастағы балалар Ш'!AT63</f>
        <v>0</v>
      </c>
      <c r="G190" s="799"/>
    </row>
    <row r="191" spans="2:7" x14ac:dyDescent="0.25">
      <c r="B191" s="607"/>
      <c r="C191" s="799"/>
      <c r="D191" s="799"/>
      <c r="E191" s="799"/>
      <c r="F191" s="398">
        <f>'2 жастағы балалар Ш'!AU63</f>
        <v>0</v>
      </c>
      <c r="G191" s="799"/>
    </row>
    <row r="192" spans="2:7" ht="15" customHeight="1" x14ac:dyDescent="0.25">
      <c r="B192" s="607"/>
      <c r="C192" s="799"/>
      <c r="D192" s="799"/>
      <c r="E192" s="799"/>
      <c r="F192" s="398">
        <f>'2 жастағы балалар Ш'!AV63</f>
        <v>0</v>
      </c>
      <c r="G192" s="799"/>
    </row>
    <row r="193" spans="2:100" ht="15" customHeight="1" x14ac:dyDescent="0.25">
      <c r="B193" s="607">
        <v>21</v>
      </c>
      <c r="C193" s="799"/>
      <c r="D193" s="799"/>
      <c r="E193" s="799"/>
      <c r="F193" s="398">
        <f>'2 жастағы балалар Ш'!AW63</f>
        <v>0</v>
      </c>
      <c r="G193" s="799"/>
    </row>
    <row r="194" spans="2:100" ht="15" customHeight="1" x14ac:dyDescent="0.25">
      <c r="B194" s="607"/>
      <c r="C194" s="799"/>
      <c r="D194" s="799"/>
      <c r="E194" s="799"/>
      <c r="F194" s="398">
        <f>'2 жастағы балалар Ш'!AX63</f>
        <v>0</v>
      </c>
      <c r="G194" s="799"/>
      <c r="CN194" s="1"/>
      <c r="CO194" s="13"/>
      <c r="CP194" s="1"/>
      <c r="CQ194" s="13"/>
      <c r="CR194" s="1"/>
      <c r="CS194" s="13"/>
      <c r="CT194" s="1"/>
      <c r="CU194" s="13"/>
      <c r="CV194" s="1"/>
    </row>
    <row r="195" spans="2:100" x14ac:dyDescent="0.25">
      <c r="B195" s="607"/>
      <c r="C195" s="799"/>
      <c r="D195" s="799"/>
      <c r="E195" s="799"/>
      <c r="F195" s="398">
        <f>'2 жастағы балалар Ш'!AY63</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Ш'!AZ63</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Ш'!BA63</f>
        <v>0</v>
      </c>
      <c r="G197" s="799"/>
    </row>
    <row r="198" spans="2:100" ht="15" customHeight="1" x14ac:dyDescent="0.25">
      <c r="B198" s="607"/>
      <c r="C198" s="799"/>
      <c r="D198" s="799"/>
      <c r="E198" s="799"/>
      <c r="F198" s="398">
        <f>'2 жастағы балалар Ш'!BB63</f>
        <v>0</v>
      </c>
      <c r="G198" s="799"/>
    </row>
    <row r="199" spans="2:100" x14ac:dyDescent="0.25">
      <c r="B199" s="607">
        <v>23</v>
      </c>
      <c r="C199" s="799"/>
      <c r="D199" s="799"/>
      <c r="E199" s="799"/>
      <c r="F199" s="398">
        <f>'2 жастағы балалар Ш'!BC63</f>
        <v>0</v>
      </c>
      <c r="G199" s="799"/>
    </row>
    <row r="200" spans="2:100" ht="15" customHeight="1" x14ac:dyDescent="0.25">
      <c r="B200" s="607"/>
      <c r="C200" s="799"/>
      <c r="D200" s="799"/>
      <c r="E200" s="799"/>
      <c r="F200" s="398">
        <f>'2 жастағы балалар Ш'!BD63</f>
        <v>0</v>
      </c>
      <c r="G200" s="799"/>
    </row>
    <row r="201" spans="2:100" ht="15" customHeight="1" x14ac:dyDescent="0.25">
      <c r="B201" s="607"/>
      <c r="C201" s="799"/>
      <c r="D201" s="799"/>
      <c r="E201" s="799"/>
      <c r="F201" s="398">
        <f>'2 жастағы балалар Ш'!BE63</f>
        <v>0</v>
      </c>
      <c r="G201" s="799"/>
    </row>
    <row r="202" spans="2:100" ht="15" customHeight="1" x14ac:dyDescent="0.25">
      <c r="B202" s="607">
        <v>24</v>
      </c>
      <c r="C202" s="799"/>
      <c r="D202" s="799"/>
      <c r="E202" s="799"/>
      <c r="F202" s="398">
        <f>'2 жастағы балалар Ш'!BF63</f>
        <v>0</v>
      </c>
      <c r="G202" s="799"/>
    </row>
    <row r="203" spans="2:100" x14ac:dyDescent="0.25">
      <c r="B203" s="607"/>
      <c r="C203" s="799"/>
      <c r="D203" s="799"/>
      <c r="E203" s="799"/>
      <c r="F203" s="398">
        <f>'2 жастағы балалар Ш'!BG63</f>
        <v>0</v>
      </c>
      <c r="G203" s="799"/>
    </row>
    <row r="204" spans="2:100" ht="15" customHeight="1" x14ac:dyDescent="0.25">
      <c r="B204" s="607"/>
      <c r="C204" s="799"/>
      <c r="D204" s="799"/>
      <c r="E204" s="799"/>
      <c r="F204" s="398">
        <f>'2 жастағы балалар Ш'!BH63</f>
        <v>0</v>
      </c>
      <c r="G204" s="799"/>
    </row>
    <row r="205" spans="2:100" ht="15" customHeight="1" x14ac:dyDescent="0.25">
      <c r="B205" s="607">
        <v>25</v>
      </c>
      <c r="C205" s="799"/>
      <c r="D205" s="799"/>
      <c r="E205" s="799"/>
      <c r="F205" s="398">
        <f>'2 жастағы балалар Ш'!BI63</f>
        <v>0</v>
      </c>
      <c r="G205" s="799"/>
    </row>
    <row r="206" spans="2:100" ht="15" customHeight="1" x14ac:dyDescent="0.25">
      <c r="B206" s="607"/>
      <c r="C206" s="799"/>
      <c r="D206" s="799"/>
      <c r="E206" s="799"/>
      <c r="F206" s="398">
        <f>'2 жастағы балалар Ш'!BJ63</f>
        <v>0</v>
      </c>
      <c r="G206" s="799"/>
    </row>
    <row r="207" spans="2:100" x14ac:dyDescent="0.25">
      <c r="B207" s="607"/>
      <c r="C207" s="800"/>
      <c r="D207" s="800"/>
      <c r="E207" s="800"/>
      <c r="F207" s="398">
        <f>'2 жастағы балалар Ш'!BK63</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28.5" x14ac:dyDescent="0.25">
      <c r="B211" s="35"/>
      <c r="C211" s="21" t="s">
        <v>915</v>
      </c>
      <c r="D211" s="21" t="s">
        <v>733</v>
      </c>
      <c r="E211" s="21" t="s">
        <v>916</v>
      </c>
      <c r="F211" s="21" t="s">
        <v>904</v>
      </c>
      <c r="G211" s="62" t="s">
        <v>917</v>
      </c>
    </row>
    <row r="212" spans="2:7" ht="15" customHeight="1" x14ac:dyDescent="0.25">
      <c r="B212" s="570">
        <v>1</v>
      </c>
      <c r="C212" s="452">
        <f>'2 жастағы балалар Ф'!D122</f>
        <v>0</v>
      </c>
      <c r="D212" s="452">
        <f>'2 жастағы балалар К'!D122</f>
        <v>0</v>
      </c>
      <c r="E212" s="452" t="e">
        <f>'2 жастағы балалар Т'!#REF!</f>
        <v>#REF!</v>
      </c>
      <c r="F212" s="452">
        <f>'2 жастағы балалар Ш'!D122</f>
        <v>0</v>
      </c>
      <c r="G212" s="452" t="e">
        <f>'2 жастағы балалар Ә'!#REF!</f>
        <v>#REF!</v>
      </c>
    </row>
    <row r="213" spans="2:7" ht="15" customHeight="1" x14ac:dyDescent="0.25">
      <c r="B213" s="571"/>
      <c r="C213" s="452">
        <f>'2 жастағы балалар Ф'!E122</f>
        <v>0</v>
      </c>
      <c r="D213" s="452">
        <f>'2 жастағы балалар К'!E122</f>
        <v>0</v>
      </c>
      <c r="E213" s="452" t="e">
        <f>'2 жастағы балалар Т'!#REF!</f>
        <v>#REF!</v>
      </c>
      <c r="F213" s="452">
        <f>'2 жастағы балалар Ш'!E122</f>
        <v>0</v>
      </c>
      <c r="G213" s="452" t="e">
        <f>'2 жастағы балалар Ә'!#REF!</f>
        <v>#REF!</v>
      </c>
    </row>
    <row r="214" spans="2:7" ht="15" customHeight="1" x14ac:dyDescent="0.25">
      <c r="B214" s="572"/>
      <c r="C214" s="452">
        <f>'2 жастағы балалар Ф'!F122</f>
        <v>0</v>
      </c>
      <c r="D214" s="452">
        <f>'2 жастағы балалар К'!F122</f>
        <v>0</v>
      </c>
      <c r="E214" s="452" t="e">
        <f>'2 жастағы балалар Т'!#REF!</f>
        <v>#REF!</v>
      </c>
      <c r="F214" s="452">
        <f>'2 жастағы балалар Ш'!F122</f>
        <v>0</v>
      </c>
      <c r="G214" s="452" t="e">
        <f>'2 жастағы балалар Ә'!#REF!</f>
        <v>#REF!</v>
      </c>
    </row>
    <row r="215" spans="2:7" x14ac:dyDescent="0.25">
      <c r="B215" s="570">
        <v>2</v>
      </c>
      <c r="C215" s="452">
        <f>'2 жастағы балалар Ф'!G122</f>
        <v>0</v>
      </c>
      <c r="D215" s="452">
        <f>'2 жастағы балалар К'!G122</f>
        <v>0</v>
      </c>
      <c r="E215" s="452">
        <f>'2 жастағы балалар Т'!D122</f>
        <v>0</v>
      </c>
      <c r="F215" s="452">
        <f>'2 жастағы балалар Ш'!G122</f>
        <v>0</v>
      </c>
      <c r="G215" s="452">
        <f>'2 жастағы балалар Ә'!D122</f>
        <v>0</v>
      </c>
    </row>
    <row r="216" spans="2:7" ht="15" customHeight="1" x14ac:dyDescent="0.25">
      <c r="B216" s="571"/>
      <c r="C216" s="452">
        <f>'2 жастағы балалар Ф'!H122</f>
        <v>0</v>
      </c>
      <c r="D216" s="452">
        <f>'2 жастағы балалар К'!H122</f>
        <v>0</v>
      </c>
      <c r="E216" s="452">
        <f>'2 жастағы балалар Т'!E122</f>
        <v>0</v>
      </c>
      <c r="F216" s="452">
        <f>'2 жастағы балалар Ш'!H122</f>
        <v>0</v>
      </c>
      <c r="G216" s="452">
        <f>'2 жастағы балалар Ә'!E122</f>
        <v>0</v>
      </c>
    </row>
    <row r="217" spans="2:7" ht="15" customHeight="1" x14ac:dyDescent="0.25">
      <c r="B217" s="572"/>
      <c r="C217" s="452">
        <f>'2 жастағы балалар Ф'!I122</f>
        <v>0</v>
      </c>
      <c r="D217" s="452">
        <f>'2 жастағы балалар К'!I122</f>
        <v>0</v>
      </c>
      <c r="E217" s="452">
        <f>'2 жастағы балалар Т'!F122</f>
        <v>0</v>
      </c>
      <c r="F217" s="452">
        <f>'2 жастағы балалар Ш'!I122</f>
        <v>0</v>
      </c>
      <c r="G217" s="452">
        <f>'2 жастағы балалар Ә'!F122</f>
        <v>0</v>
      </c>
    </row>
    <row r="218" spans="2:7" ht="15" customHeight="1" x14ac:dyDescent="0.25">
      <c r="B218" s="570">
        <v>3</v>
      </c>
      <c r="C218" s="452">
        <f>'2 жастағы балалар Ф'!J122</f>
        <v>0</v>
      </c>
      <c r="D218" s="452">
        <f>'2 жастағы балалар К'!J122</f>
        <v>0</v>
      </c>
      <c r="E218" s="452">
        <f>'2 жастағы балалар Т'!G122</f>
        <v>0</v>
      </c>
      <c r="F218" s="452">
        <f>'2 жастағы балалар Ш'!J122</f>
        <v>0</v>
      </c>
      <c r="G218" s="452">
        <f>'2 жастағы балалар Ә'!G122</f>
        <v>0</v>
      </c>
    </row>
    <row r="219" spans="2:7" x14ac:dyDescent="0.25">
      <c r="B219" s="571"/>
      <c r="C219" s="452">
        <f>'2 жастағы балалар Ф'!K122</f>
        <v>0</v>
      </c>
      <c r="D219" s="452">
        <f>'2 жастағы балалар К'!K122</f>
        <v>0</v>
      </c>
      <c r="E219" s="452">
        <f>'2 жастағы балалар Т'!H122</f>
        <v>0</v>
      </c>
      <c r="F219" s="452">
        <f>'2 жастағы балалар Ш'!K122</f>
        <v>0</v>
      </c>
      <c r="G219" s="452">
        <f>'2 жастағы балалар Ә'!H122</f>
        <v>0</v>
      </c>
    </row>
    <row r="220" spans="2:7" x14ac:dyDescent="0.25">
      <c r="B220" s="572"/>
      <c r="C220" s="452">
        <f>'2 жастағы балалар Ф'!L122</f>
        <v>0</v>
      </c>
      <c r="D220" s="452">
        <f>'2 жастағы балалар К'!L122</f>
        <v>0</v>
      </c>
      <c r="E220" s="452">
        <f>'2 жастағы балалар Т'!I122</f>
        <v>0</v>
      </c>
      <c r="F220" s="452">
        <f>'2 жастағы балалар Ш'!L122</f>
        <v>0</v>
      </c>
      <c r="G220" s="452">
        <f>'2 жастағы балалар Ә'!I122</f>
        <v>0</v>
      </c>
    </row>
    <row r="221" spans="2:7" x14ac:dyDescent="0.25">
      <c r="B221" s="570">
        <v>4</v>
      </c>
      <c r="C221" s="452">
        <f>'2 жастағы балалар Ф'!M122</f>
        <v>0</v>
      </c>
      <c r="D221" s="452">
        <f>'2 жастағы балалар К'!M122</f>
        <v>0</v>
      </c>
      <c r="E221" s="452">
        <f>'2 жастағы балалар Т'!J122</f>
        <v>0</v>
      </c>
      <c r="F221" s="452">
        <f>'2 жастағы балалар Ш'!M122</f>
        <v>0</v>
      </c>
      <c r="G221" s="452">
        <f>'2 жастағы балалар Ә'!J122</f>
        <v>0</v>
      </c>
    </row>
    <row r="222" spans="2:7" x14ac:dyDescent="0.25">
      <c r="B222" s="571"/>
      <c r="C222" s="452">
        <f>'2 жастағы балалар Ф'!N122</f>
        <v>0</v>
      </c>
      <c r="D222" s="452">
        <f>'2 жастағы балалар К'!N122</f>
        <v>0</v>
      </c>
      <c r="E222" s="452">
        <f>'2 жастағы балалар Т'!K122</f>
        <v>0</v>
      </c>
      <c r="F222" s="452">
        <f>'2 жастағы балалар Ш'!N122</f>
        <v>0</v>
      </c>
      <c r="G222" s="452">
        <f>'2 жастағы балалар Ә'!K122</f>
        <v>0</v>
      </c>
    </row>
    <row r="223" spans="2:7" x14ac:dyDescent="0.25">
      <c r="B223" s="572"/>
      <c r="C223" s="452">
        <f>'2 жастағы балалар Ф'!O122</f>
        <v>0</v>
      </c>
      <c r="D223" s="452">
        <f>'2 жастағы балалар К'!O122</f>
        <v>0</v>
      </c>
      <c r="E223" s="452">
        <f>'2 жастағы балалар Т'!L122</f>
        <v>0</v>
      </c>
      <c r="F223" s="452">
        <f>'2 жастағы балалар Ш'!O122</f>
        <v>0</v>
      </c>
      <c r="G223" s="452">
        <f>'2 жастағы балалар Ә'!L122</f>
        <v>0</v>
      </c>
    </row>
    <row r="224" spans="2:7" x14ac:dyDescent="0.25">
      <c r="B224" s="570">
        <v>5</v>
      </c>
      <c r="C224" s="452" t="e">
        <f>'2 жастағы балалар Ф'!#REF!</f>
        <v>#REF!</v>
      </c>
      <c r="D224" s="452" t="e">
        <f>'2 жастағы балалар К'!#REF!</f>
        <v>#REF!</v>
      </c>
      <c r="E224" s="452">
        <f>'2 жастағы балалар Т'!M122</f>
        <v>0</v>
      </c>
      <c r="F224" s="452">
        <f>'2 жастағы балалар Ш'!P122</f>
        <v>0</v>
      </c>
      <c r="G224" s="452">
        <f>'2 жастағы балалар Ә'!M122</f>
        <v>0</v>
      </c>
    </row>
    <row r="225" spans="2:7" x14ac:dyDescent="0.25">
      <c r="B225" s="571"/>
      <c r="C225" s="452" t="e">
        <f>'2 жастағы балалар Ф'!#REF!</f>
        <v>#REF!</v>
      </c>
      <c r="D225" s="452" t="e">
        <f>'2 жастағы балалар К'!#REF!</f>
        <v>#REF!</v>
      </c>
      <c r="E225" s="452">
        <f>'2 жастағы балалар Т'!N122</f>
        <v>0</v>
      </c>
      <c r="F225" s="452">
        <f>'2 жастағы балалар Ш'!Q122</f>
        <v>0</v>
      </c>
      <c r="G225" s="452">
        <f>'2 жастағы балалар Ә'!N122</f>
        <v>0</v>
      </c>
    </row>
    <row r="226" spans="2:7" x14ac:dyDescent="0.25">
      <c r="B226" s="572"/>
      <c r="C226" s="452" t="e">
        <f>'2 жастағы балалар Ф'!#REF!</f>
        <v>#REF!</v>
      </c>
      <c r="D226" s="452" t="e">
        <f>'2 жастағы балалар К'!#REF!</f>
        <v>#REF!</v>
      </c>
      <c r="E226" s="452">
        <f>'2 жастағы балалар Т'!O122</f>
        <v>0</v>
      </c>
      <c r="F226" s="452">
        <f>'2 жастағы балалар Ш'!R122</f>
        <v>0</v>
      </c>
      <c r="G226" s="452">
        <f>'2 жастағы балалар Ә'!O122</f>
        <v>0</v>
      </c>
    </row>
    <row r="227" spans="2:7" x14ac:dyDescent="0.25">
      <c r="B227" s="570">
        <v>6</v>
      </c>
      <c r="C227" s="798"/>
      <c r="D227" s="452">
        <f>'2 жастағы балалар К'!P122</f>
        <v>0</v>
      </c>
      <c r="E227" s="798"/>
      <c r="F227" s="452" t="e">
        <f>'2 жастағы балалар Ш'!#REF!</f>
        <v>#REF!</v>
      </c>
      <c r="G227" s="798"/>
    </row>
    <row r="228" spans="2:7" x14ac:dyDescent="0.25">
      <c r="B228" s="571"/>
      <c r="C228" s="799"/>
      <c r="D228" s="452">
        <f>'2 жастағы балалар К'!Q122</f>
        <v>0</v>
      </c>
      <c r="E228" s="799"/>
      <c r="F228" s="452" t="e">
        <f>'2 жастағы балалар Ш'!#REF!</f>
        <v>#REF!</v>
      </c>
      <c r="G228" s="799"/>
    </row>
    <row r="229" spans="2:7" x14ac:dyDescent="0.25">
      <c r="B229" s="572"/>
      <c r="C229" s="799"/>
      <c r="D229" s="452">
        <f>'2 жастағы балалар К'!R122</f>
        <v>0</v>
      </c>
      <c r="E229" s="799"/>
      <c r="F229" s="452" t="e">
        <f>'2 жастағы балалар Ш'!#REF!</f>
        <v>#REF!</v>
      </c>
      <c r="G229" s="799"/>
    </row>
    <row r="230" spans="2:7" x14ac:dyDescent="0.25">
      <c r="B230" s="570">
        <v>7</v>
      </c>
      <c r="C230" s="799"/>
      <c r="D230" s="452">
        <f>'2 жастағы балалар К'!S122</f>
        <v>0</v>
      </c>
      <c r="E230" s="799"/>
      <c r="F230" s="452" t="e">
        <f>'2 жастағы балалар Ш'!#REF!</f>
        <v>#REF!</v>
      </c>
      <c r="G230" s="799"/>
    </row>
    <row r="231" spans="2:7" x14ac:dyDescent="0.25">
      <c r="B231" s="571"/>
      <c r="C231" s="799"/>
      <c r="D231" s="452">
        <f>'2 жастағы балалар К'!T122</f>
        <v>0</v>
      </c>
      <c r="E231" s="799"/>
      <c r="F231" s="452" t="e">
        <f>'2 жастағы балалар Ш'!#REF!</f>
        <v>#REF!</v>
      </c>
      <c r="G231" s="799"/>
    </row>
    <row r="232" spans="2:7" x14ac:dyDescent="0.25">
      <c r="B232" s="572"/>
      <c r="C232" s="799"/>
      <c r="D232" s="452">
        <f>'2 жастағы балалар К'!U122</f>
        <v>0</v>
      </c>
      <c r="E232" s="799"/>
      <c r="F232" s="452" t="e">
        <f>'2 жастағы балалар Ш'!#REF!</f>
        <v>#REF!</v>
      </c>
      <c r="G232" s="799"/>
    </row>
    <row r="233" spans="2:7" x14ac:dyDescent="0.25">
      <c r="B233" s="570">
        <v>8</v>
      </c>
      <c r="C233" s="799"/>
      <c r="D233" s="452">
        <f>'2 жастағы балалар К'!V122</f>
        <v>0</v>
      </c>
      <c r="E233" s="799"/>
      <c r="F233" s="452" t="e">
        <f>'2 жастағы балалар Ш'!#REF!</f>
        <v>#REF!</v>
      </c>
      <c r="G233" s="799"/>
    </row>
    <row r="234" spans="2:7" x14ac:dyDescent="0.25">
      <c r="B234" s="571"/>
      <c r="C234" s="799"/>
      <c r="D234" s="452">
        <f>'2 жастағы балалар К'!W122</f>
        <v>0</v>
      </c>
      <c r="E234" s="799"/>
      <c r="F234" s="452" t="e">
        <f>'2 жастағы балалар Ш'!#REF!</f>
        <v>#REF!</v>
      </c>
      <c r="G234" s="799"/>
    </row>
    <row r="235" spans="2:7" x14ac:dyDescent="0.25">
      <c r="B235" s="572"/>
      <c r="C235" s="799"/>
      <c r="D235" s="452">
        <f>'2 жастағы балалар К'!X122</f>
        <v>0</v>
      </c>
      <c r="E235" s="799"/>
      <c r="F235" s="452" t="e">
        <f>'2 жастағы балалар Ш'!#REF!</f>
        <v>#REF!</v>
      </c>
      <c r="G235" s="799"/>
    </row>
    <row r="236" spans="2:7" x14ac:dyDescent="0.25">
      <c r="B236" s="570">
        <v>9</v>
      </c>
      <c r="C236" s="799"/>
      <c r="D236" s="452">
        <f>'2 жастағы балалар К'!Y122</f>
        <v>0</v>
      </c>
      <c r="E236" s="799"/>
      <c r="F236" s="452" t="e">
        <f>'2 жастағы балалар Ш'!#REF!</f>
        <v>#REF!</v>
      </c>
      <c r="G236" s="799"/>
    </row>
    <row r="237" spans="2:7" x14ac:dyDescent="0.25">
      <c r="B237" s="571"/>
      <c r="C237" s="799"/>
      <c r="D237" s="452">
        <f>'2 жастағы балалар К'!Z122</f>
        <v>0</v>
      </c>
      <c r="E237" s="799"/>
      <c r="F237" s="452" t="e">
        <f>'2 жастағы балалар Ш'!#REF!</f>
        <v>#REF!</v>
      </c>
      <c r="G237" s="799"/>
    </row>
    <row r="238" spans="2:7" x14ac:dyDescent="0.25">
      <c r="B238" s="572"/>
      <c r="C238" s="799"/>
      <c r="D238" s="452">
        <f>'2 жастағы балалар К'!AA122</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Ш'!S122</f>
        <v>0</v>
      </c>
      <c r="G242" s="799"/>
    </row>
    <row r="243" spans="2:7" x14ac:dyDescent="0.25">
      <c r="B243" s="607"/>
      <c r="C243" s="799"/>
      <c r="D243" s="452" t="e">
        <f>'2 жастағы балалар К'!#REF!</f>
        <v>#REF!</v>
      </c>
      <c r="E243" s="799"/>
      <c r="F243" s="398">
        <f>'2 жастағы балалар Ш'!T122</f>
        <v>0</v>
      </c>
      <c r="G243" s="799"/>
    </row>
    <row r="244" spans="2:7" x14ac:dyDescent="0.25">
      <c r="B244" s="607"/>
      <c r="C244" s="799"/>
      <c r="D244" s="452" t="e">
        <f>'2 жастағы балалар К'!#REF!</f>
        <v>#REF!</v>
      </c>
      <c r="E244" s="799"/>
      <c r="F244" s="398">
        <f>'2 жастағы балалар Ш'!U122</f>
        <v>0</v>
      </c>
      <c r="G244" s="799"/>
    </row>
    <row r="245" spans="2:7" x14ac:dyDescent="0.25">
      <c r="B245" s="607">
        <v>12</v>
      </c>
      <c r="C245" s="799"/>
      <c r="D245" s="452" t="e">
        <f>'2 жастағы балалар К'!#REF!</f>
        <v>#REF!</v>
      </c>
      <c r="E245" s="799"/>
      <c r="F245" s="398">
        <f>'2 жастағы балалар Ш'!V122</f>
        <v>0</v>
      </c>
      <c r="G245" s="799"/>
    </row>
    <row r="246" spans="2:7" x14ac:dyDescent="0.25">
      <c r="B246" s="607"/>
      <c r="C246" s="799"/>
      <c r="D246" s="452" t="e">
        <f>'2 жастағы балалар К'!#REF!</f>
        <v>#REF!</v>
      </c>
      <c r="E246" s="799"/>
      <c r="F246" s="398">
        <f>'2 жастағы балалар Ш'!W122</f>
        <v>0</v>
      </c>
      <c r="G246" s="799"/>
    </row>
    <row r="247" spans="2:7" x14ac:dyDescent="0.25">
      <c r="B247" s="607"/>
      <c r="C247" s="799"/>
      <c r="D247" s="452" t="e">
        <f>'2 жастағы балалар К'!#REF!</f>
        <v>#REF!</v>
      </c>
      <c r="E247" s="799"/>
      <c r="F247" s="398">
        <f>'2 жастағы балалар Ш'!X122</f>
        <v>0</v>
      </c>
      <c r="G247" s="799"/>
    </row>
    <row r="248" spans="2:7" x14ac:dyDescent="0.25">
      <c r="B248" s="607">
        <v>13</v>
      </c>
      <c r="C248" s="799"/>
      <c r="D248" s="452" t="e">
        <f>'2 жастағы балалар К'!#REF!</f>
        <v>#REF!</v>
      </c>
      <c r="E248" s="799"/>
      <c r="F248" s="398">
        <f>'2 жастағы балалар Ш'!Y122</f>
        <v>0</v>
      </c>
      <c r="G248" s="799"/>
    </row>
    <row r="249" spans="2:7" x14ac:dyDescent="0.25">
      <c r="B249" s="607"/>
      <c r="C249" s="799"/>
      <c r="D249" s="452" t="e">
        <f>'2 жастағы балалар К'!#REF!</f>
        <v>#REF!</v>
      </c>
      <c r="E249" s="799"/>
      <c r="F249" s="398">
        <f>'2 жастағы балалар Ш'!Z122</f>
        <v>0</v>
      </c>
      <c r="G249" s="799"/>
    </row>
    <row r="250" spans="2:7" x14ac:dyDescent="0.25">
      <c r="B250" s="607"/>
      <c r="C250" s="799"/>
      <c r="D250" s="452" t="e">
        <f>'2 жастағы балалар К'!#REF!</f>
        <v>#REF!</v>
      </c>
      <c r="E250" s="799"/>
      <c r="F250" s="398">
        <f>'2 жастағы балалар Ш'!AA122</f>
        <v>0</v>
      </c>
      <c r="G250" s="799"/>
    </row>
    <row r="251" spans="2:7" x14ac:dyDescent="0.25">
      <c r="B251" s="607">
        <v>14</v>
      </c>
      <c r="C251" s="799"/>
      <c r="D251" s="452" t="e">
        <f>'2 жастағы балалар К'!#REF!</f>
        <v>#REF!</v>
      </c>
      <c r="E251" s="799"/>
      <c r="F251" s="398">
        <f>'2 жастағы балалар Ш'!AB122</f>
        <v>0</v>
      </c>
      <c r="G251" s="799"/>
    </row>
    <row r="252" spans="2:7" x14ac:dyDescent="0.25">
      <c r="B252" s="607"/>
      <c r="C252" s="799"/>
      <c r="D252" s="452" t="e">
        <f>'2 жастағы балалар К'!#REF!</f>
        <v>#REF!</v>
      </c>
      <c r="E252" s="799"/>
      <c r="F252" s="398">
        <f>'2 жастағы балалар Ш'!AC122</f>
        <v>0</v>
      </c>
      <c r="G252" s="799"/>
    </row>
    <row r="253" spans="2:7" x14ac:dyDescent="0.25">
      <c r="B253" s="607"/>
      <c r="C253" s="799"/>
      <c r="D253" s="452" t="e">
        <f>'2 жастағы балалар К'!#REF!</f>
        <v>#REF!</v>
      </c>
      <c r="E253" s="799"/>
      <c r="F253" s="398">
        <f>'2 жастағы балалар Ш'!AD122</f>
        <v>0</v>
      </c>
      <c r="G253" s="799"/>
    </row>
    <row r="254" spans="2:7" x14ac:dyDescent="0.25">
      <c r="B254" s="607">
        <v>15</v>
      </c>
      <c r="C254" s="799"/>
      <c r="D254" s="452" t="e">
        <f>'2 жастағы балалар К'!#REF!</f>
        <v>#REF!</v>
      </c>
      <c r="E254" s="799"/>
      <c r="F254" s="398">
        <f>'2 жастағы балалар Ш'!AE122</f>
        <v>0</v>
      </c>
      <c r="G254" s="799"/>
    </row>
    <row r="255" spans="2:7" x14ac:dyDescent="0.25">
      <c r="B255" s="607"/>
      <c r="C255" s="799"/>
      <c r="D255" s="452" t="e">
        <f>'2 жастағы балалар К'!#REF!</f>
        <v>#REF!</v>
      </c>
      <c r="E255" s="799"/>
      <c r="F255" s="398">
        <f>'2 жастағы балалар Ш'!AF122</f>
        <v>0</v>
      </c>
      <c r="G255" s="799"/>
    </row>
    <row r="256" spans="2:7" x14ac:dyDescent="0.25">
      <c r="B256" s="607"/>
      <c r="C256" s="799"/>
      <c r="D256" s="452" t="e">
        <f>'2 жастағы балалар К'!#REF!</f>
        <v>#REF!</v>
      </c>
      <c r="E256" s="799"/>
      <c r="F256" s="398">
        <f>'2 жастағы балалар Ш'!AG122</f>
        <v>0</v>
      </c>
      <c r="G256" s="799"/>
    </row>
    <row r="257" spans="2:7" x14ac:dyDescent="0.25">
      <c r="B257" s="607">
        <v>16</v>
      </c>
      <c r="C257" s="799"/>
      <c r="D257" s="798"/>
      <c r="E257" s="799"/>
      <c r="F257" s="398">
        <f>'2 жастағы балалар Ш'!AH122</f>
        <v>0</v>
      </c>
      <c r="G257" s="799"/>
    </row>
    <row r="258" spans="2:7" x14ac:dyDescent="0.25">
      <c r="B258" s="607"/>
      <c r="C258" s="799"/>
      <c r="D258" s="799"/>
      <c r="E258" s="799"/>
      <c r="F258" s="398">
        <f>'2 жастағы балалар Ш'!AI122</f>
        <v>0</v>
      </c>
      <c r="G258" s="799"/>
    </row>
    <row r="259" spans="2:7" x14ac:dyDescent="0.25">
      <c r="B259" s="607"/>
      <c r="C259" s="799"/>
      <c r="D259" s="799"/>
      <c r="E259" s="799"/>
      <c r="F259" s="398">
        <f>'2 жастағы балалар Ш'!AJ122</f>
        <v>0</v>
      </c>
      <c r="G259" s="799"/>
    </row>
    <row r="260" spans="2:7" x14ac:dyDescent="0.25">
      <c r="B260" s="607">
        <v>17</v>
      </c>
      <c r="C260" s="799"/>
      <c r="D260" s="799"/>
      <c r="E260" s="799"/>
      <c r="F260" s="398">
        <f>'2 жастағы балалар Ш'!AK122</f>
        <v>0</v>
      </c>
      <c r="G260" s="799"/>
    </row>
    <row r="261" spans="2:7" x14ac:dyDescent="0.25">
      <c r="B261" s="607"/>
      <c r="C261" s="799"/>
      <c r="D261" s="799"/>
      <c r="E261" s="799"/>
      <c r="F261" s="398">
        <f>'2 жастағы балалар Ш'!AL122</f>
        <v>0</v>
      </c>
      <c r="G261" s="799"/>
    </row>
    <row r="262" spans="2:7" x14ac:dyDescent="0.25">
      <c r="B262" s="607"/>
      <c r="C262" s="799"/>
      <c r="D262" s="799"/>
      <c r="E262" s="799"/>
      <c r="F262" s="398">
        <f>'2 жастағы балалар Ш'!AM122</f>
        <v>0</v>
      </c>
      <c r="G262" s="799"/>
    </row>
    <row r="263" spans="2:7" x14ac:dyDescent="0.25">
      <c r="B263" s="607">
        <v>18</v>
      </c>
      <c r="C263" s="799"/>
      <c r="D263" s="799"/>
      <c r="E263" s="799"/>
      <c r="F263" s="398">
        <f>'2 жастағы балалар Ш'!AN122</f>
        <v>0</v>
      </c>
      <c r="G263" s="799"/>
    </row>
    <row r="264" spans="2:7" x14ac:dyDescent="0.25">
      <c r="B264" s="607"/>
      <c r="C264" s="799"/>
      <c r="D264" s="799"/>
      <c r="E264" s="799"/>
      <c r="F264" s="398">
        <f>'2 жастағы балалар Ш'!AO122</f>
        <v>0</v>
      </c>
      <c r="G264" s="799"/>
    </row>
    <row r="265" spans="2:7" x14ac:dyDescent="0.25">
      <c r="B265" s="607"/>
      <c r="C265" s="799"/>
      <c r="D265" s="799"/>
      <c r="E265" s="799"/>
      <c r="F265" s="398">
        <f>'2 жастағы балалар Ш'!AP122</f>
        <v>0</v>
      </c>
      <c r="G265" s="799"/>
    </row>
    <row r="266" spans="2:7" x14ac:dyDescent="0.25">
      <c r="B266" s="607">
        <v>19</v>
      </c>
      <c r="C266" s="799"/>
      <c r="D266" s="799"/>
      <c r="E266" s="799"/>
      <c r="F266" s="398">
        <f>'2 жастағы балалар Ш'!AQ122</f>
        <v>0</v>
      </c>
      <c r="G266" s="799"/>
    </row>
    <row r="267" spans="2:7" x14ac:dyDescent="0.25">
      <c r="B267" s="607"/>
      <c r="C267" s="799"/>
      <c r="D267" s="799"/>
      <c r="E267" s="799"/>
      <c r="F267" s="398">
        <f>'2 жастағы балалар Ш'!AR122</f>
        <v>0</v>
      </c>
      <c r="G267" s="799"/>
    </row>
    <row r="268" spans="2:7" x14ac:dyDescent="0.25">
      <c r="B268" s="607"/>
      <c r="C268" s="799"/>
      <c r="D268" s="799"/>
      <c r="E268" s="799"/>
      <c r="F268" s="398">
        <f>'2 жастағы балалар Ш'!AS122</f>
        <v>0</v>
      </c>
      <c r="G268" s="799"/>
    </row>
    <row r="269" spans="2:7" x14ac:dyDescent="0.25">
      <c r="B269" s="607">
        <v>20</v>
      </c>
      <c r="C269" s="799"/>
      <c r="D269" s="799"/>
      <c r="E269" s="799"/>
      <c r="F269" s="398">
        <f>'2 жастағы балалар Ш'!AT122</f>
        <v>0</v>
      </c>
      <c r="G269" s="799"/>
    </row>
    <row r="270" spans="2:7" x14ac:dyDescent="0.25">
      <c r="B270" s="607"/>
      <c r="C270" s="799"/>
      <c r="D270" s="799"/>
      <c r="E270" s="799"/>
      <c r="F270" s="398">
        <f>'2 жастағы балалар Ш'!AU122</f>
        <v>0</v>
      </c>
      <c r="G270" s="799"/>
    </row>
    <row r="271" spans="2:7" x14ac:dyDescent="0.25">
      <c r="B271" s="607"/>
      <c r="C271" s="799"/>
      <c r="D271" s="799"/>
      <c r="E271" s="799"/>
      <c r="F271" s="398">
        <f>'2 жастағы балалар Ш'!AV122</f>
        <v>0</v>
      </c>
      <c r="G271" s="799"/>
    </row>
    <row r="272" spans="2:7" x14ac:dyDescent="0.25">
      <c r="B272" s="607">
        <v>21</v>
      </c>
      <c r="C272" s="799"/>
      <c r="D272" s="799"/>
      <c r="E272" s="799"/>
      <c r="F272" s="398">
        <f>'2 жастағы балалар Ш'!AW122</f>
        <v>0</v>
      </c>
      <c r="G272" s="799"/>
    </row>
    <row r="273" spans="2:7" x14ac:dyDescent="0.25">
      <c r="B273" s="607"/>
      <c r="C273" s="799"/>
      <c r="D273" s="799"/>
      <c r="E273" s="799"/>
      <c r="F273" s="398">
        <f>'2 жастағы балалар Ш'!AX122</f>
        <v>0</v>
      </c>
      <c r="G273" s="799"/>
    </row>
    <row r="274" spans="2:7" x14ac:dyDescent="0.25">
      <c r="B274" s="607"/>
      <c r="C274" s="799"/>
      <c r="D274" s="799"/>
      <c r="E274" s="799"/>
      <c r="F274" s="398">
        <f>'2 жастағы балалар Ш'!AY122</f>
        <v>0</v>
      </c>
      <c r="G274" s="799"/>
    </row>
    <row r="275" spans="2:7" x14ac:dyDescent="0.25">
      <c r="B275" s="607">
        <v>22</v>
      </c>
      <c r="C275" s="799"/>
      <c r="D275" s="799"/>
      <c r="E275" s="799"/>
      <c r="F275" s="398">
        <f>'2 жастағы балалар Ш'!AZ122</f>
        <v>0</v>
      </c>
      <c r="G275" s="799"/>
    </row>
    <row r="276" spans="2:7" x14ac:dyDescent="0.25">
      <c r="B276" s="607"/>
      <c r="C276" s="799"/>
      <c r="D276" s="799"/>
      <c r="E276" s="799"/>
      <c r="F276" s="398">
        <f>'2 жастағы балалар Ш'!BA122</f>
        <v>0</v>
      </c>
      <c r="G276" s="799"/>
    </row>
    <row r="277" spans="2:7" x14ac:dyDescent="0.25">
      <c r="B277" s="607"/>
      <c r="C277" s="799"/>
      <c r="D277" s="799"/>
      <c r="E277" s="799"/>
      <c r="F277" s="398">
        <f>'2 жастағы балалар Ш'!BB122</f>
        <v>0</v>
      </c>
      <c r="G277" s="799"/>
    </row>
    <row r="278" spans="2:7" x14ac:dyDescent="0.25">
      <c r="B278" s="607">
        <v>23</v>
      </c>
      <c r="C278" s="799"/>
      <c r="D278" s="799"/>
      <c r="E278" s="799"/>
      <c r="F278" s="398">
        <f>'2 жастағы балалар Ш'!BC122</f>
        <v>0</v>
      </c>
      <c r="G278" s="799"/>
    </row>
    <row r="279" spans="2:7" x14ac:dyDescent="0.25">
      <c r="B279" s="607"/>
      <c r="C279" s="799"/>
      <c r="D279" s="799"/>
      <c r="E279" s="799"/>
      <c r="F279" s="398">
        <f>'2 жастағы балалар Ш'!BD122</f>
        <v>0</v>
      </c>
      <c r="G279" s="799"/>
    </row>
    <row r="280" spans="2:7" x14ac:dyDescent="0.25">
      <c r="B280" s="607"/>
      <c r="C280" s="799"/>
      <c r="D280" s="799"/>
      <c r="E280" s="799"/>
      <c r="F280" s="398">
        <f>'2 жастағы балалар Ш'!BE122</f>
        <v>0</v>
      </c>
      <c r="G280" s="799"/>
    </row>
    <row r="281" spans="2:7" x14ac:dyDescent="0.25">
      <c r="B281" s="607">
        <v>24</v>
      </c>
      <c r="C281" s="799"/>
      <c r="D281" s="799"/>
      <c r="E281" s="799"/>
      <c r="F281" s="398">
        <f>'2 жастағы балалар Ш'!BF122</f>
        <v>0</v>
      </c>
      <c r="G281" s="799"/>
    </row>
    <row r="282" spans="2:7" x14ac:dyDescent="0.25">
      <c r="B282" s="607"/>
      <c r="C282" s="799"/>
      <c r="D282" s="799"/>
      <c r="E282" s="799"/>
      <c r="F282" s="398">
        <f>'2 жастағы балалар Ш'!BG122</f>
        <v>0</v>
      </c>
      <c r="G282" s="799"/>
    </row>
    <row r="283" spans="2:7" x14ac:dyDescent="0.25">
      <c r="B283" s="607"/>
      <c r="C283" s="799"/>
      <c r="D283" s="799"/>
      <c r="E283" s="799"/>
      <c r="F283" s="398">
        <f>'2 жастағы балалар Ш'!BH122</f>
        <v>0</v>
      </c>
      <c r="G283" s="799"/>
    </row>
    <row r="284" spans="2:7" x14ac:dyDescent="0.25">
      <c r="B284" s="607">
        <v>25</v>
      </c>
      <c r="C284" s="799"/>
      <c r="D284" s="799"/>
      <c r="E284" s="799"/>
      <c r="F284" s="398">
        <f>'2 жастағы балалар Ш'!BI122</f>
        <v>0</v>
      </c>
      <c r="G284" s="799"/>
    </row>
    <row r="285" spans="2:7" x14ac:dyDescent="0.25">
      <c r="B285" s="607"/>
      <c r="C285" s="799"/>
      <c r="D285" s="799"/>
      <c r="E285" s="799"/>
      <c r="F285" s="398">
        <f>'2 жастағы балалар Ш'!BJ122</f>
        <v>0</v>
      </c>
      <c r="G285" s="799"/>
    </row>
    <row r="286" spans="2:7" x14ac:dyDescent="0.25">
      <c r="B286" s="607"/>
      <c r="C286" s="800"/>
      <c r="D286" s="800"/>
      <c r="E286" s="800"/>
      <c r="F286" s="398">
        <f>'2 жастағы балалар Ш'!BK122</f>
        <v>0</v>
      </c>
      <c r="G286" s="800"/>
    </row>
    <row r="287" spans="2:7" x14ac:dyDescent="0.25">
      <c r="B287" s="389">
        <f>СВОД3!V17</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75"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4">
    <mergeCell ref="B245:B247"/>
    <mergeCell ref="M567:AP567"/>
    <mergeCell ref="B266:B268"/>
    <mergeCell ref="B269:B271"/>
    <mergeCell ref="B272:B274"/>
    <mergeCell ref="B275:B277"/>
    <mergeCell ref="B278:B280"/>
    <mergeCell ref="B281:B283"/>
    <mergeCell ref="D257:D286"/>
    <mergeCell ref="B257:B259"/>
    <mergeCell ref="B284:B286"/>
    <mergeCell ref="G148:G207"/>
    <mergeCell ref="B151:B153"/>
    <mergeCell ref="B154:B156"/>
    <mergeCell ref="B157:B159"/>
    <mergeCell ref="B160:B162"/>
    <mergeCell ref="B163:B165"/>
    <mergeCell ref="B166:B168"/>
    <mergeCell ref="B169:B171"/>
    <mergeCell ref="B172:B174"/>
    <mergeCell ref="B187:B189"/>
    <mergeCell ref="C148:C207"/>
    <mergeCell ref="E148:E207"/>
    <mergeCell ref="B175:B177"/>
    <mergeCell ref="B178:B180"/>
    <mergeCell ref="B181:B183"/>
    <mergeCell ref="B184:B186"/>
    <mergeCell ref="B190:B192"/>
    <mergeCell ref="B193:B195"/>
    <mergeCell ref="B196:B198"/>
    <mergeCell ref="B199:B201"/>
    <mergeCell ref="D178:D207"/>
    <mergeCell ref="I9:K9"/>
    <mergeCell ref="F9:H9"/>
    <mergeCell ref="B10:B14"/>
    <mergeCell ref="B72:B74"/>
    <mergeCell ref="B75:B77"/>
    <mergeCell ref="B78:B80"/>
    <mergeCell ref="B81:B83"/>
    <mergeCell ref="C81:C128"/>
    <mergeCell ref="E81:E128"/>
    <mergeCell ref="B108:B110"/>
    <mergeCell ref="B111:B113"/>
    <mergeCell ref="B114:B116"/>
    <mergeCell ref="B117:B119"/>
    <mergeCell ref="G81:G128"/>
    <mergeCell ref="B84:B86"/>
    <mergeCell ref="B87:B89"/>
    <mergeCell ref="B90:B92"/>
    <mergeCell ref="B93:B95"/>
    <mergeCell ref="D93:D128"/>
    <mergeCell ref="B96:B98"/>
    <mergeCell ref="B99:B101"/>
    <mergeCell ref="B102:B104"/>
    <mergeCell ref="B105:B107"/>
    <mergeCell ref="B120:B122"/>
    <mergeCell ref="L10:L64"/>
    <mergeCell ref="C14:E14"/>
    <mergeCell ref="B15:B29"/>
    <mergeCell ref="C23:E29"/>
    <mergeCell ref="B30:B34"/>
    <mergeCell ref="C34:E34"/>
    <mergeCell ref="B212:B214"/>
    <mergeCell ref="B133:B135"/>
    <mergeCell ref="B136:B138"/>
    <mergeCell ref="B145:B147"/>
    <mergeCell ref="B148:B150"/>
    <mergeCell ref="B202:B204"/>
    <mergeCell ref="B205:B207"/>
    <mergeCell ref="B35:B59"/>
    <mergeCell ref="B60:B64"/>
    <mergeCell ref="C64:E64"/>
    <mergeCell ref="B67:G67"/>
    <mergeCell ref="B69:B71"/>
    <mergeCell ref="C45:E59"/>
    <mergeCell ref="B131:G131"/>
    <mergeCell ref="B139:B141"/>
    <mergeCell ref="B142:B144"/>
    <mergeCell ref="B123:B125"/>
    <mergeCell ref="B126:B128"/>
    <mergeCell ref="B4:C4"/>
    <mergeCell ref="B5:C5"/>
    <mergeCell ref="B6:C6"/>
    <mergeCell ref="B7:C7"/>
    <mergeCell ref="C9:E9"/>
    <mergeCell ref="B236:B238"/>
    <mergeCell ref="B233:B235"/>
    <mergeCell ref="B224:B226"/>
    <mergeCell ref="B227:B229"/>
    <mergeCell ref="B230:B232"/>
    <mergeCell ref="B210:G210"/>
    <mergeCell ref="C227:C286"/>
    <mergeCell ref="E227:E286"/>
    <mergeCell ref="G227:G286"/>
    <mergeCell ref="B248:B250"/>
    <mergeCell ref="B251:B253"/>
    <mergeCell ref="B254:B256"/>
    <mergeCell ref="B215:B217"/>
    <mergeCell ref="B260:B262"/>
    <mergeCell ref="B263:B265"/>
    <mergeCell ref="B242:B244"/>
    <mergeCell ref="B218:B220"/>
    <mergeCell ref="B221:B223"/>
    <mergeCell ref="B239:B24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39.75" customHeight="1" x14ac:dyDescent="0.3">
      <c r="B4" s="801" t="s">
        <v>928</v>
      </c>
      <c r="C4" s="801"/>
      <c r="D4" s="26">
        <f>'2 жастағы балалар Ф'!C18</f>
        <v>0</v>
      </c>
      <c r="E4" s="29"/>
      <c r="F4" s="29"/>
      <c r="G4" s="24"/>
      <c r="H4" s="24"/>
    </row>
    <row r="5" spans="2:12" ht="18.75" x14ac:dyDescent="0.3">
      <c r="B5" s="802" t="s">
        <v>905</v>
      </c>
      <c r="C5" s="802"/>
      <c r="D5" s="27">
        <f>'2 жастағы балалар Ф'!A18</f>
        <v>0</v>
      </c>
      <c r="E5" s="27"/>
      <c r="F5" s="27"/>
      <c r="G5" s="24"/>
      <c r="H5" s="24"/>
    </row>
    <row r="6" spans="2:12" ht="77.2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e">
        <f>IF(C70="","",VLOOKUP(C70,$O$509:$P$511,2,TRUE))</f>
        <v>#N/A</v>
      </c>
      <c r="E10" s="453" t="e">
        <f>IF(C71="","",VLOOKUP(C71,$Q$509:$R$511,2,TRUE))</f>
        <v>#N/A</v>
      </c>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453" t="e">
        <f>IF(C72="","",VLOOKUP(C72,$S$509:$T$511,2,TRUE))</f>
        <v>#N/A</v>
      </c>
      <c r="D11" s="453" t="e">
        <f>IF(C73="","",VLOOKUP(C73,$U$509:$V$511,2,TRUE))</f>
        <v>#N/A</v>
      </c>
      <c r="E11" s="453" t="e">
        <f>IF(C74="","",VLOOKUP(C74,$W$509:$X$511,2,TRUE))</f>
        <v>#N/A</v>
      </c>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453" t="e">
        <f>IF(C75="","",VLOOKUP(C75,$Y$509:$Z$511,2,TRUE))</f>
        <v>#N/A</v>
      </c>
      <c r="D12" s="453" t="e">
        <f>IF(C76="","",VLOOKUP(C76,$AA$509:$AB$511,2,TRUE))</f>
        <v>#N/A</v>
      </c>
      <c r="E12" s="453" t="e">
        <f>IF(C77="","",VLOOKUP(C77,$AC$509:$AD$511,2,TRUE))</f>
        <v>#N/A</v>
      </c>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e">
        <f>IF(C80="","",VLOOKUP(C80,$AI$509:$AJ$511,2,TRUE))</f>
        <v>#N/A</v>
      </c>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e">
        <f>IF(D71="","",VLOOKUP(D71,$Q$513:$R$515,2,TRUE))</f>
        <v>#N/A</v>
      </c>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e">
        <f>IF(D74="","",VLOOKUP(D74,$W$513:$X$515,2,TRUE))</f>
        <v>#N/A</v>
      </c>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453" t="e">
        <f>IF(D75="","",VLOOKUP(D75,$Y$513:$Z$515,2,TRUE))</f>
        <v>#N/A</v>
      </c>
      <c r="D17" s="453" t="e">
        <f>IF(D76="","",VLOOKUP(D76,$AA$513:$AB$515,2,TRUE))</f>
        <v>#N/A</v>
      </c>
      <c r="E17" s="453" t="e">
        <f>IF(D77="","",VLOOKUP(D77,$AC$513:$AD$515,2,TRUE))</f>
        <v>#N/A</v>
      </c>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453" t="e">
        <f>IF(D78="","",VLOOKUP(D78,$AE$513:$AF$515,2,TRUE))</f>
        <v>#N/A</v>
      </c>
      <c r="D18" s="453" t="e">
        <f>IF(D79="","",VLOOKUP(D79,$AG$513:$AH$515,2,TRUE))</f>
        <v>#N/A</v>
      </c>
      <c r="E18" s="453" t="e">
        <f>IF(D80="","",VLOOKUP(D80,$AI$513:$AJ$515,2,TRUE))</f>
        <v>#N/A</v>
      </c>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e">
        <f>IF(D86="","",VLOOKUP(D86,$Q$517:$R$519,2,TRUE))</f>
        <v>#N/A</v>
      </c>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453" t="e">
        <f>IF(D87="","",VLOOKUP(D87,$S$517:$T$519,2,TRUE))</f>
        <v>#N/A</v>
      </c>
      <c r="D21" s="453" t="e">
        <f>IF(D88="","",VLOOKUP(D88,$U$517:$V$519,2,TRUE))</f>
        <v>#N/A</v>
      </c>
      <c r="E21" s="453" t="e">
        <f>IF(D89="","",VLOOKUP(D89,$W$517:$X$519,2,TRUE))</f>
        <v>#N/A</v>
      </c>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453" t="e">
        <f>IF(D90="","",VLOOKUP(D90,$Y$517:$Z$519,2,TRUE))</f>
        <v>#N/A</v>
      </c>
      <c r="D22" s="453" t="e">
        <f>IF(D91="","",VLOOKUP(D91,$AA$517:$AB$519,2,TRUE))</f>
        <v>#N/A</v>
      </c>
      <c r="E22" s="453" t="e">
        <f>IF(D92="","",VLOOKUP(D92,$AC$517:$AD$519,2,TRUE))</f>
        <v>#N/A</v>
      </c>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786"/>
      <c r="D23" s="787"/>
      <c r="E23" s="788"/>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e">
        <f>IF(E74="","",VLOOKUP(E74,$W$521:$X$523,2,TRUE))</f>
        <v>#N/A</v>
      </c>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453" t="e">
        <f>IF(E75="","",VLOOKUP(E75,$Y$521:$Z$523,2,TRUE))</f>
        <v>#N/A</v>
      </c>
      <c r="D32" s="453" t="e">
        <f>IF(E76="","",VLOOKUP(E76,$AA$521:$AB$523,2,TRUE))</f>
        <v>#N/A</v>
      </c>
      <c r="E32" s="453" t="e">
        <f>IF(E77="","",VLOOKUP(E77,$AC$521:$AD$523,2,TRUE))</f>
        <v>#N/A</v>
      </c>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453" t="e">
        <f>IF(E78="","",VLOOKUP(E78,$AE$521:$AF$523,2,TRUE))</f>
        <v>#N/A</v>
      </c>
      <c r="D33" s="453" t="e">
        <f>IF(E79="","",VLOOKUP(E79,$AG$521:$AH$523,2,TRUE))</f>
        <v>#N/A</v>
      </c>
      <c r="E33" s="453" t="e">
        <f>IF(E80="","",VLOOKUP(E80,$AI$521:$AJ$523,2,TRUE))</f>
        <v>#N/A</v>
      </c>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2"/>
      <c r="D34" s="823"/>
      <c r="E34" s="823"/>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453" t="e">
        <f>IF(F69="","",VLOOKUP(F69,$M$525:$N$527,2,TRUE))</f>
        <v>#N/A</v>
      </c>
      <c r="D35" s="453" t="e">
        <f>IF(F70="","",VLOOKUP(F70,$O$525:$P$527,2,TRUE))</f>
        <v>#N/A</v>
      </c>
      <c r="E35" s="453" t="e">
        <f>IF(F71="","",VLOOKUP(F71,$Q$525:$R$527,2,TRUE))</f>
        <v>#N/A</v>
      </c>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453" t="e">
        <f>IF(F72="","",VLOOKUP(F72,$S$525:$T$527,2,TRUE))</f>
        <v>#N/A</v>
      </c>
      <c r="D36" s="453" t="e">
        <f>IF(F73="","",VLOOKUP(F73,$U$525:$V$527,2,TRUE))</f>
        <v>#N/A</v>
      </c>
      <c r="E36" s="453" t="e">
        <f>IF(F74="","",VLOOKUP(F74,$W$525:$X$527,2,TRUE))</f>
        <v>#N/A</v>
      </c>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453" t="e">
        <f>IF(F75="","",VLOOKUP(F75,$Y$525:$Z$527,2,TRUE))</f>
        <v>#N/A</v>
      </c>
      <c r="D37" s="453" t="e">
        <f>IF(F76="","",VLOOKUP(F76,$AA$525:$AB$527,2,TRUE))</f>
        <v>#N/A</v>
      </c>
      <c r="E37" s="453" t="e">
        <f>IF(F77="","",VLOOKUP(F77,$AC$525:$AD$527,2,TRUE))</f>
        <v>#N/A</v>
      </c>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453" t="e">
        <f>IF(F78="","",VLOOKUP(F78,$AE$525:$AF$527,2,TRUE))</f>
        <v>#N/A</v>
      </c>
      <c r="D38" s="453" t="e">
        <f>IF(F79="","",VLOOKUP(F79,$AG$525:$AH$527,2,TRUE))</f>
        <v>#N/A</v>
      </c>
      <c r="E38" s="453" t="e">
        <f>IF(F80="","",VLOOKUP(F80,$AI$525:$AJ$527,2,TRUE))</f>
        <v>#N/A</v>
      </c>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453" t="e">
        <f>IF(F81="","",VLOOKUP(F81,$AK$525:$AL$527,2,TRUE))</f>
        <v>#N/A</v>
      </c>
      <c r="D39" s="453" t="e">
        <f>IF(F82="","",VLOOKUP(F82,$AM$525:$AN$527,2,TRUE))</f>
        <v>#N/A</v>
      </c>
      <c r="E39" s="453" t="e">
        <f>IF(F83="","",VLOOKUP(F83,$AO$525:$AP$527,2,TRUE))</f>
        <v>#N/A</v>
      </c>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10"/>
      <c r="D47" s="811"/>
      <c r="E47" s="812"/>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10"/>
      <c r="D48" s="811"/>
      <c r="E48" s="812"/>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10"/>
      <c r="D49" s="811"/>
      <c r="E49" s="812"/>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10"/>
      <c r="D50" s="811"/>
      <c r="E50" s="812"/>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10"/>
      <c r="D51" s="811"/>
      <c r="E51" s="812"/>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10"/>
      <c r="D52" s="811"/>
      <c r="E52" s="812"/>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10"/>
      <c r="D53" s="811"/>
      <c r="E53" s="812"/>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10"/>
      <c r="D54" s="811"/>
      <c r="E54" s="812"/>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10"/>
      <c r="D55" s="811"/>
      <c r="E55" s="812"/>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10"/>
      <c r="D56" s="811"/>
      <c r="E56" s="812"/>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10"/>
      <c r="D57" s="811"/>
      <c r="E57" s="812"/>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10"/>
      <c r="D58" s="811"/>
      <c r="E58" s="812"/>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13"/>
      <c r="D59" s="814"/>
      <c r="E59" s="815"/>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e">
        <f>IF(G74="","",VLOOKUP(G74,$W$541:$X$543,2,TRUE))</f>
        <v>#N/A</v>
      </c>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453" t="e">
        <f>IF(G75="","",VLOOKUP(G75,$Y$541:$Z$543,2,TRUE))</f>
        <v>#N/A</v>
      </c>
      <c r="D62" s="453" t="e">
        <f>IF(G76="","",VLOOKUP(G76,$AA$541:$AB$543,2,TRUE))</f>
        <v>#N/A</v>
      </c>
      <c r="E62" s="453" t="e">
        <f>IF(G77="","",VLOOKUP(G77,$AC$541:$AD$543,2,TRUE))</f>
        <v>#N/A</v>
      </c>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453" t="e">
        <f>IF(G78="","",VLOOKUP(G78,$AE$541:$AF$543,2,TRUE))</f>
        <v>#N/A</v>
      </c>
      <c r="D63" s="453" t="e">
        <f>IF(G79="","",VLOOKUP(G79,$AG$541:$AH$543,2,TRUE))</f>
        <v>#N/A</v>
      </c>
      <c r="E63" s="453" t="e">
        <f>IF(G80="","",VLOOKUP(G80,$AI$541:$AJ$543,2,TRUE))</f>
        <v>#N/A</v>
      </c>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05"/>
      <c r="D64" s="806"/>
      <c r="E64" s="806"/>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52.5" customHeight="1" x14ac:dyDescent="0.25">
      <c r="B68" s="35"/>
      <c r="C68" s="21" t="s">
        <v>915</v>
      </c>
      <c r="D68" s="21" t="s">
        <v>733</v>
      </c>
      <c r="E68" s="21" t="s">
        <v>916</v>
      </c>
      <c r="F68" s="21" t="s">
        <v>904</v>
      </c>
      <c r="G68" s="62" t="s">
        <v>917</v>
      </c>
    </row>
    <row r="69" spans="2:7" ht="15" customHeight="1" x14ac:dyDescent="0.25">
      <c r="B69" s="570">
        <v>1</v>
      </c>
      <c r="C69" s="452">
        <f>'2 жастағы балалар Ф'!D18</f>
        <v>0</v>
      </c>
      <c r="D69" s="452">
        <f>'2 жастағы балалар К'!D18</f>
        <v>0</v>
      </c>
      <c r="E69" s="452" t="e">
        <f>'2 жастағы балалар Т'!#REF!</f>
        <v>#REF!</v>
      </c>
      <c r="F69" s="452">
        <f>'2 жастағы балалар Ш'!D18</f>
        <v>0</v>
      </c>
      <c r="G69" s="452" t="e">
        <f>'2 жастағы балалар Ә'!#REF!</f>
        <v>#REF!</v>
      </c>
    </row>
    <row r="70" spans="2:7" ht="15" customHeight="1" x14ac:dyDescent="0.25">
      <c r="B70" s="571"/>
      <c r="C70" s="452">
        <f>'2 жастағы балалар Ф'!E18</f>
        <v>0</v>
      </c>
      <c r="D70" s="452">
        <f>'2 жастағы балалар К'!E18</f>
        <v>0</v>
      </c>
      <c r="E70" s="452" t="e">
        <f>'2 жастағы балалар Т'!#REF!</f>
        <v>#REF!</v>
      </c>
      <c r="F70" s="452">
        <f>'2 жастағы балалар Ш'!E18</f>
        <v>0</v>
      </c>
      <c r="G70" s="452" t="e">
        <f>'2 жастағы балалар Ә'!#REF!</f>
        <v>#REF!</v>
      </c>
    </row>
    <row r="71" spans="2:7" ht="15" customHeight="1" x14ac:dyDescent="0.25">
      <c r="B71" s="572"/>
      <c r="C71" s="452">
        <f>'2 жастағы балалар Ф'!F18</f>
        <v>0</v>
      </c>
      <c r="D71" s="452">
        <f>'2 жастағы балалар К'!F18</f>
        <v>0</v>
      </c>
      <c r="E71" s="452" t="e">
        <f>'2 жастағы балалар Т'!#REF!</f>
        <v>#REF!</v>
      </c>
      <c r="F71" s="452">
        <f>'2 жастағы балалар Ш'!F18</f>
        <v>0</v>
      </c>
      <c r="G71" s="452" t="e">
        <f>'2 жастағы балалар Ә'!#REF!</f>
        <v>#REF!</v>
      </c>
    </row>
    <row r="72" spans="2:7" ht="15" customHeight="1" x14ac:dyDescent="0.25">
      <c r="B72" s="570">
        <v>2</v>
      </c>
      <c r="C72" s="452">
        <f>'2 жастағы балалар Ф'!G18</f>
        <v>0</v>
      </c>
      <c r="D72" s="452">
        <f>'2 жастағы балалар К'!G18</f>
        <v>0</v>
      </c>
      <c r="E72" s="452">
        <f>'2 жастағы балалар Т'!D18</f>
        <v>0</v>
      </c>
      <c r="F72" s="452">
        <f>'2 жастағы балалар Ш'!G18</f>
        <v>0</v>
      </c>
      <c r="G72" s="452">
        <f>'2 жастағы балалар Ә'!D18</f>
        <v>0</v>
      </c>
    </row>
    <row r="73" spans="2:7" ht="15" customHeight="1" x14ac:dyDescent="0.25">
      <c r="B73" s="571"/>
      <c r="C73" s="452">
        <f>'2 жастағы балалар Ф'!H18</f>
        <v>0</v>
      </c>
      <c r="D73" s="452">
        <f>'2 жастағы балалар К'!H18</f>
        <v>0</v>
      </c>
      <c r="E73" s="452">
        <f>'2 жастағы балалар Т'!E18</f>
        <v>0</v>
      </c>
      <c r="F73" s="452">
        <f>'2 жастағы балалар Ш'!H18</f>
        <v>0</v>
      </c>
      <c r="G73" s="452">
        <f>'2 жастағы балалар Ә'!E18</f>
        <v>0</v>
      </c>
    </row>
    <row r="74" spans="2:7" ht="15" customHeight="1" x14ac:dyDescent="0.25">
      <c r="B74" s="572"/>
      <c r="C74" s="452">
        <f>'2 жастағы балалар Ф'!I18</f>
        <v>0</v>
      </c>
      <c r="D74" s="452">
        <f>'2 жастағы балалар К'!I18</f>
        <v>0</v>
      </c>
      <c r="E74" s="452">
        <f>'2 жастағы балалар Т'!F18</f>
        <v>0</v>
      </c>
      <c r="F74" s="452">
        <f>'2 жастағы балалар Ш'!I18</f>
        <v>0</v>
      </c>
      <c r="G74" s="452">
        <f>'2 жастағы балалар Ә'!F18</f>
        <v>0</v>
      </c>
    </row>
    <row r="75" spans="2:7" ht="15" customHeight="1" x14ac:dyDescent="0.25">
      <c r="B75" s="570">
        <v>3</v>
      </c>
      <c r="C75" s="452">
        <f>'2 жастағы балалар Ф'!J18</f>
        <v>0</v>
      </c>
      <c r="D75" s="452">
        <f>'2 жастағы балалар К'!J18</f>
        <v>0</v>
      </c>
      <c r="E75" s="452">
        <f>'2 жастағы балалар Т'!G18</f>
        <v>0</v>
      </c>
      <c r="F75" s="452">
        <f>'2 жастағы балалар Ш'!J18</f>
        <v>0</v>
      </c>
      <c r="G75" s="452">
        <f>'2 жастағы балалар Ә'!G18</f>
        <v>0</v>
      </c>
    </row>
    <row r="76" spans="2:7" ht="15" customHeight="1" x14ac:dyDescent="0.25">
      <c r="B76" s="571"/>
      <c r="C76" s="452">
        <f>'2 жастағы балалар Ф'!K18</f>
        <v>0</v>
      </c>
      <c r="D76" s="452">
        <f>'2 жастағы балалар К'!K18</f>
        <v>0</v>
      </c>
      <c r="E76" s="452">
        <f>'2 жастағы балалар Т'!H18</f>
        <v>0</v>
      </c>
      <c r="F76" s="452">
        <f>'2 жастағы балалар Ш'!K18</f>
        <v>0</v>
      </c>
      <c r="G76" s="452">
        <f>'2 жастағы балалар Ә'!H18</f>
        <v>0</v>
      </c>
    </row>
    <row r="77" spans="2:7" ht="15" customHeight="1" x14ac:dyDescent="0.25">
      <c r="B77" s="572"/>
      <c r="C77" s="452">
        <f>'2 жастағы балалар Ф'!L18</f>
        <v>0</v>
      </c>
      <c r="D77" s="452">
        <f>'2 жастағы балалар К'!L18</f>
        <v>0</v>
      </c>
      <c r="E77" s="452">
        <f>'2 жастағы балалар Т'!I18</f>
        <v>0</v>
      </c>
      <c r="F77" s="452">
        <f>'2 жастағы балалар Ш'!L18</f>
        <v>0</v>
      </c>
      <c r="G77" s="452">
        <f>'2 жастағы балалар Ә'!I18</f>
        <v>0</v>
      </c>
    </row>
    <row r="78" spans="2:7" ht="15" customHeight="1" x14ac:dyDescent="0.25">
      <c r="B78" s="570">
        <v>4</v>
      </c>
      <c r="C78" s="452">
        <f>'2 жастағы балалар Ф'!M18</f>
        <v>0</v>
      </c>
      <c r="D78" s="452">
        <f>'2 жастағы балалар К'!M18</f>
        <v>0</v>
      </c>
      <c r="E78" s="452">
        <f>'2 жастағы балалар Т'!J18</f>
        <v>0</v>
      </c>
      <c r="F78" s="452">
        <f>'2 жастағы балалар Ш'!M18</f>
        <v>0</v>
      </c>
      <c r="G78" s="452">
        <f>'2 жастағы балалар Ә'!J18</f>
        <v>0</v>
      </c>
    </row>
    <row r="79" spans="2:7" ht="15" customHeight="1" x14ac:dyDescent="0.25">
      <c r="B79" s="571"/>
      <c r="C79" s="452">
        <f>'2 жастағы балалар Ф'!N18</f>
        <v>0</v>
      </c>
      <c r="D79" s="452">
        <f>'2 жастағы балалар К'!N18</f>
        <v>0</v>
      </c>
      <c r="E79" s="452">
        <f>'2 жастағы балалар Т'!K18</f>
        <v>0</v>
      </c>
      <c r="F79" s="452">
        <f>'2 жастағы балалар Ш'!N18</f>
        <v>0</v>
      </c>
      <c r="G79" s="452">
        <f>'2 жастағы балалар Ә'!K18</f>
        <v>0</v>
      </c>
    </row>
    <row r="80" spans="2:7" ht="15" customHeight="1" x14ac:dyDescent="0.25">
      <c r="B80" s="572"/>
      <c r="C80" s="452">
        <f>'2 жастағы балалар Ф'!O18</f>
        <v>0</v>
      </c>
      <c r="D80" s="452">
        <f>'2 жастағы балалар К'!O18</f>
        <v>0</v>
      </c>
      <c r="E80" s="452">
        <f>'2 жастағы балалар Т'!L18</f>
        <v>0</v>
      </c>
      <c r="F80" s="452">
        <f>'2 жастағы балалар Ш'!O18</f>
        <v>0</v>
      </c>
      <c r="G80" s="452">
        <f>'2 жастағы балалар Ә'!L18</f>
        <v>0</v>
      </c>
    </row>
    <row r="81" spans="2:7" ht="15" customHeight="1" x14ac:dyDescent="0.25">
      <c r="B81" s="570">
        <v>5</v>
      </c>
      <c r="C81" s="798"/>
      <c r="D81" s="452" t="e">
        <f>'2 жастағы балалар К'!#REF!</f>
        <v>#REF!</v>
      </c>
      <c r="E81" s="798"/>
      <c r="F81" s="452">
        <f>'2 жастағы балалар Ш'!P18</f>
        <v>0</v>
      </c>
      <c r="G81" s="798"/>
    </row>
    <row r="82" spans="2:7" ht="15" customHeight="1" x14ac:dyDescent="0.25">
      <c r="B82" s="571"/>
      <c r="C82" s="799"/>
      <c r="D82" s="452" t="e">
        <f>'2 жастағы балалар К'!#REF!</f>
        <v>#REF!</v>
      </c>
      <c r="E82" s="799"/>
      <c r="F82" s="452">
        <f>'2 жастағы балалар Ш'!Q18</f>
        <v>0</v>
      </c>
      <c r="G82" s="799"/>
    </row>
    <row r="83" spans="2:7" ht="15" customHeight="1" x14ac:dyDescent="0.25">
      <c r="B83" s="572"/>
      <c r="C83" s="799"/>
      <c r="D83" s="452" t="e">
        <f>'2 жастағы балалар К'!#REF!</f>
        <v>#REF!</v>
      </c>
      <c r="E83" s="799"/>
      <c r="F83" s="452">
        <f>'2 жастағы балалар Ш'!R18</f>
        <v>0</v>
      </c>
      <c r="G83" s="799"/>
    </row>
    <row r="84" spans="2:7" ht="15" customHeight="1" x14ac:dyDescent="0.25">
      <c r="B84" s="570">
        <v>6</v>
      </c>
      <c r="C84" s="799"/>
      <c r="D84" s="452">
        <f>'2 жастағы балалар К'!P18</f>
        <v>0</v>
      </c>
      <c r="E84" s="799"/>
      <c r="F84" s="452" t="e">
        <f>'2 жастағы балалар Ш'!#REF!</f>
        <v>#REF!</v>
      </c>
      <c r="G84" s="799"/>
    </row>
    <row r="85" spans="2:7" ht="15" customHeight="1" x14ac:dyDescent="0.25">
      <c r="B85" s="571"/>
      <c r="C85" s="799"/>
      <c r="D85" s="452">
        <f>'2 жастағы балалар К'!Q18</f>
        <v>0</v>
      </c>
      <c r="E85" s="799"/>
      <c r="F85" s="452" t="e">
        <f>'2 жастағы балалар Ш'!#REF!</f>
        <v>#REF!</v>
      </c>
      <c r="G85" s="799"/>
    </row>
    <row r="86" spans="2:7" ht="15" customHeight="1" x14ac:dyDescent="0.25">
      <c r="B86" s="572"/>
      <c r="C86" s="799"/>
      <c r="D86" s="452">
        <f>'2 жастағы балалар К'!R18</f>
        <v>0</v>
      </c>
      <c r="E86" s="799"/>
      <c r="F86" s="452" t="e">
        <f>'2 жастағы балалар Ш'!#REF!</f>
        <v>#REF!</v>
      </c>
      <c r="G86" s="799"/>
    </row>
    <row r="87" spans="2:7" ht="15" customHeight="1" x14ac:dyDescent="0.25">
      <c r="B87" s="570">
        <v>7</v>
      </c>
      <c r="C87" s="799"/>
      <c r="D87" s="452">
        <f>'2 жастағы балалар К'!S18</f>
        <v>0</v>
      </c>
      <c r="E87" s="799"/>
      <c r="F87" s="452" t="e">
        <f>'2 жастағы балалар Ш'!#REF!</f>
        <v>#REF!</v>
      </c>
      <c r="G87" s="799"/>
    </row>
    <row r="88" spans="2:7" ht="15" customHeight="1" x14ac:dyDescent="0.25">
      <c r="B88" s="571"/>
      <c r="C88" s="799"/>
      <c r="D88" s="452">
        <f>'2 жастағы балалар К'!T18</f>
        <v>0</v>
      </c>
      <c r="E88" s="799"/>
      <c r="F88" s="452" t="e">
        <f>'2 жастағы балалар Ш'!#REF!</f>
        <v>#REF!</v>
      </c>
      <c r="G88" s="799"/>
    </row>
    <row r="89" spans="2:7" ht="15" customHeight="1" x14ac:dyDescent="0.25">
      <c r="B89" s="572"/>
      <c r="C89" s="799"/>
      <c r="D89" s="452">
        <f>'2 жастағы балалар К'!U18</f>
        <v>0</v>
      </c>
      <c r="E89" s="799"/>
      <c r="F89" s="452" t="e">
        <f>'2 жастағы балалар Ш'!#REF!</f>
        <v>#REF!</v>
      </c>
      <c r="G89" s="799"/>
    </row>
    <row r="90" spans="2:7" ht="15" customHeight="1" x14ac:dyDescent="0.25">
      <c r="B90" s="570">
        <v>8</v>
      </c>
      <c r="C90" s="799"/>
      <c r="D90" s="452">
        <f>'2 жастағы балалар К'!V18</f>
        <v>0</v>
      </c>
      <c r="E90" s="799"/>
      <c r="F90" s="452" t="e">
        <f>'2 жастағы балалар Ш'!#REF!</f>
        <v>#REF!</v>
      </c>
      <c r="G90" s="799"/>
    </row>
    <row r="91" spans="2:7" ht="15" customHeight="1" x14ac:dyDescent="0.25">
      <c r="B91" s="571"/>
      <c r="C91" s="799"/>
      <c r="D91" s="452">
        <f>'2 жастағы балалар К'!W18</f>
        <v>0</v>
      </c>
      <c r="E91" s="799"/>
      <c r="F91" s="452" t="e">
        <f>'2 жастағы балалар Ш'!#REF!</f>
        <v>#REF!</v>
      </c>
      <c r="G91" s="799"/>
    </row>
    <row r="92" spans="2:7" ht="15" customHeight="1" x14ac:dyDescent="0.25">
      <c r="B92" s="572"/>
      <c r="C92" s="799"/>
      <c r="D92" s="452">
        <f>'2 жастағы балалар К'!X18</f>
        <v>0</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Ш'!V18</f>
        <v>0</v>
      </c>
      <c r="G102" s="799"/>
    </row>
    <row r="103" spans="2:7" ht="15" customHeight="1" x14ac:dyDescent="0.25">
      <c r="B103" s="607"/>
      <c r="C103" s="799"/>
      <c r="D103" s="799"/>
      <c r="E103" s="799"/>
      <c r="F103" s="398">
        <f>'2 жастағы балалар Ш'!W18</f>
        <v>0</v>
      </c>
      <c r="G103" s="799"/>
    </row>
    <row r="104" spans="2:7" ht="15" customHeight="1" x14ac:dyDescent="0.25">
      <c r="B104" s="607"/>
      <c r="C104" s="799"/>
      <c r="D104" s="799"/>
      <c r="E104" s="799"/>
      <c r="F104" s="398">
        <f>'2 жастағы балалар Ш'!X18</f>
        <v>0</v>
      </c>
      <c r="G104" s="799"/>
    </row>
    <row r="105" spans="2:7" ht="15" customHeight="1" x14ac:dyDescent="0.25">
      <c r="B105" s="607">
        <v>13</v>
      </c>
      <c r="C105" s="799"/>
      <c r="D105" s="799"/>
      <c r="E105" s="799"/>
      <c r="F105" s="398">
        <f>'2 жастағы балалар Ш'!Y18</f>
        <v>0</v>
      </c>
      <c r="G105" s="799"/>
    </row>
    <row r="106" spans="2:7" ht="15" customHeight="1" x14ac:dyDescent="0.25">
      <c r="B106" s="607"/>
      <c r="C106" s="799"/>
      <c r="D106" s="799"/>
      <c r="E106" s="799"/>
      <c r="F106" s="398">
        <f>'2 жастағы балалар Ш'!Z18</f>
        <v>0</v>
      </c>
      <c r="G106" s="799"/>
    </row>
    <row r="107" spans="2:7" ht="15" customHeight="1" x14ac:dyDescent="0.25">
      <c r="B107" s="607"/>
      <c r="C107" s="799"/>
      <c r="D107" s="799"/>
      <c r="E107" s="799"/>
      <c r="F107" s="398">
        <f>'2 жастағы балалар Ш'!AA18</f>
        <v>0</v>
      </c>
      <c r="G107" s="799"/>
    </row>
    <row r="108" spans="2:7" ht="15" customHeight="1" x14ac:dyDescent="0.25">
      <c r="B108" s="607">
        <v>14</v>
      </c>
      <c r="C108" s="799"/>
      <c r="D108" s="799"/>
      <c r="E108" s="799"/>
      <c r="F108" s="398">
        <f>'2 жастағы балалар Ш'!AB18</f>
        <v>0</v>
      </c>
      <c r="G108" s="799"/>
    </row>
    <row r="109" spans="2:7" ht="15" customHeight="1" x14ac:dyDescent="0.25">
      <c r="B109" s="607"/>
      <c r="C109" s="799"/>
      <c r="D109" s="799"/>
      <c r="E109" s="799"/>
      <c r="F109" s="398">
        <f>'2 жастағы балалар Ш'!AC18</f>
        <v>0</v>
      </c>
      <c r="G109" s="799"/>
    </row>
    <row r="110" spans="2:7" ht="15" customHeight="1" x14ac:dyDescent="0.25">
      <c r="B110" s="607"/>
      <c r="C110" s="799"/>
      <c r="D110" s="799"/>
      <c r="E110" s="799"/>
      <c r="F110" s="398">
        <f>'2 жастағы балалар Ш'!AD18</f>
        <v>0</v>
      </c>
      <c r="G110" s="799"/>
    </row>
    <row r="111" spans="2:7" ht="15" customHeight="1" x14ac:dyDescent="0.25">
      <c r="B111" s="607">
        <v>15</v>
      </c>
      <c r="C111" s="799"/>
      <c r="D111" s="799"/>
      <c r="E111" s="799"/>
      <c r="F111" s="398">
        <f>'2 жастағы балалар Ш'!AE18</f>
        <v>0</v>
      </c>
      <c r="G111" s="799"/>
    </row>
    <row r="112" spans="2:7" ht="15" customHeight="1" x14ac:dyDescent="0.25">
      <c r="B112" s="607"/>
      <c r="C112" s="799"/>
      <c r="D112" s="799"/>
      <c r="E112" s="799"/>
      <c r="F112" s="398">
        <f>'2 жастағы балалар Ш'!AF18</f>
        <v>0</v>
      </c>
      <c r="G112" s="799"/>
    </row>
    <row r="113" spans="2:7" ht="15" customHeight="1" x14ac:dyDescent="0.25">
      <c r="B113" s="607"/>
      <c r="C113" s="799"/>
      <c r="D113" s="799"/>
      <c r="E113" s="799"/>
      <c r="F113" s="398">
        <f>'2 жастағы балалар Ш'!AG18</f>
        <v>0</v>
      </c>
      <c r="G113" s="799"/>
    </row>
    <row r="114" spans="2:7" ht="15" customHeight="1" x14ac:dyDescent="0.25">
      <c r="B114" s="607">
        <v>16</v>
      </c>
      <c r="C114" s="799"/>
      <c r="D114" s="799"/>
      <c r="E114" s="799"/>
      <c r="F114" s="398">
        <f>'2 жастағы балалар Ш'!AH18</f>
        <v>0</v>
      </c>
      <c r="G114" s="799"/>
    </row>
    <row r="115" spans="2:7" ht="15" customHeight="1" x14ac:dyDescent="0.25">
      <c r="B115" s="607"/>
      <c r="C115" s="799"/>
      <c r="D115" s="799"/>
      <c r="E115" s="799"/>
      <c r="F115" s="398">
        <f>'2 жастағы балалар Ш'!AI18</f>
        <v>0</v>
      </c>
      <c r="G115" s="799"/>
    </row>
    <row r="116" spans="2:7" ht="15" customHeight="1" x14ac:dyDescent="0.25">
      <c r="B116" s="607"/>
      <c r="C116" s="799"/>
      <c r="D116" s="799"/>
      <c r="E116" s="799"/>
      <c r="F116" s="398">
        <f>'2 жастағы балалар Ш'!AJ18</f>
        <v>0</v>
      </c>
      <c r="G116" s="799"/>
    </row>
    <row r="117" spans="2:7" ht="15" customHeight="1" x14ac:dyDescent="0.25">
      <c r="B117" s="607">
        <v>17</v>
      </c>
      <c r="C117" s="799"/>
      <c r="D117" s="799"/>
      <c r="E117" s="799"/>
      <c r="F117" s="398">
        <f>'2 жастағы балалар Ш'!AK18</f>
        <v>0</v>
      </c>
      <c r="G117" s="799"/>
    </row>
    <row r="118" spans="2:7" ht="15" customHeight="1" x14ac:dyDescent="0.25">
      <c r="B118" s="607"/>
      <c r="C118" s="799"/>
      <c r="D118" s="799"/>
      <c r="E118" s="799"/>
      <c r="F118" s="398">
        <f>'2 жастағы балалар Ш'!AL18</f>
        <v>0</v>
      </c>
      <c r="G118" s="799"/>
    </row>
    <row r="119" spans="2:7" ht="15" customHeight="1" x14ac:dyDescent="0.25">
      <c r="B119" s="607"/>
      <c r="C119" s="799"/>
      <c r="D119" s="799"/>
      <c r="E119" s="799"/>
      <c r="F119" s="398">
        <f>'2 жастағы балалар Ш'!AM18</f>
        <v>0</v>
      </c>
      <c r="G119" s="799"/>
    </row>
    <row r="120" spans="2:7" ht="15" customHeight="1" x14ac:dyDescent="0.25">
      <c r="B120" s="607">
        <v>18</v>
      </c>
      <c r="C120" s="799"/>
      <c r="D120" s="799"/>
      <c r="E120" s="799"/>
      <c r="F120" s="398">
        <f>'2 жастағы балалар Ш'!AN18</f>
        <v>0</v>
      </c>
      <c r="G120" s="799"/>
    </row>
    <row r="121" spans="2:7" ht="15" customHeight="1" x14ac:dyDescent="0.25">
      <c r="B121" s="607"/>
      <c r="C121" s="799"/>
      <c r="D121" s="799"/>
      <c r="E121" s="799"/>
      <c r="F121" s="398">
        <f>'2 жастағы балалар Ш'!AO18</f>
        <v>0</v>
      </c>
      <c r="G121" s="799"/>
    </row>
    <row r="122" spans="2:7" ht="15" customHeight="1" x14ac:dyDescent="0.25">
      <c r="B122" s="607"/>
      <c r="C122" s="799"/>
      <c r="D122" s="799"/>
      <c r="E122" s="799"/>
      <c r="F122" s="398">
        <f>'2 жастағы балалар Ш'!AP18</f>
        <v>0</v>
      </c>
      <c r="G122" s="799"/>
    </row>
    <row r="123" spans="2:7" ht="15" customHeight="1" x14ac:dyDescent="0.25">
      <c r="B123" s="607">
        <v>19</v>
      </c>
      <c r="C123" s="799"/>
      <c r="D123" s="799"/>
      <c r="E123" s="799"/>
      <c r="F123" s="398">
        <f>'2 жастағы балалар Ш'!AQ18</f>
        <v>0</v>
      </c>
      <c r="G123" s="799"/>
    </row>
    <row r="124" spans="2:7" ht="15" customHeight="1" x14ac:dyDescent="0.25">
      <c r="B124" s="607"/>
      <c r="C124" s="799"/>
      <c r="D124" s="799"/>
      <c r="E124" s="799"/>
      <c r="F124" s="398">
        <f>'2 жастағы балалар Ш'!AR18</f>
        <v>0</v>
      </c>
      <c r="G124" s="799"/>
    </row>
    <row r="125" spans="2:7" ht="15" customHeight="1" x14ac:dyDescent="0.25">
      <c r="B125" s="607"/>
      <c r="C125" s="799"/>
      <c r="D125" s="799"/>
      <c r="E125" s="799"/>
      <c r="F125" s="398">
        <f>'2 жастағы балалар Ш'!AS18</f>
        <v>0</v>
      </c>
      <c r="G125" s="799"/>
    </row>
    <row r="126" spans="2:7" ht="15" customHeight="1" x14ac:dyDescent="0.25">
      <c r="B126" s="607">
        <v>20</v>
      </c>
      <c r="C126" s="799"/>
      <c r="D126" s="799"/>
      <c r="E126" s="799"/>
      <c r="F126" s="398">
        <f>'2 жастағы балалар Ш'!AT18</f>
        <v>0</v>
      </c>
      <c r="G126" s="799"/>
    </row>
    <row r="127" spans="2:7" ht="15" customHeight="1" x14ac:dyDescent="0.25">
      <c r="B127" s="607"/>
      <c r="C127" s="799"/>
      <c r="D127" s="799"/>
      <c r="E127" s="799"/>
      <c r="F127" s="398">
        <f>'2 жастағы балалар Ш'!AU18</f>
        <v>0</v>
      </c>
      <c r="G127" s="799"/>
    </row>
    <row r="128" spans="2:7" ht="15" customHeight="1" x14ac:dyDescent="0.25">
      <c r="B128" s="607"/>
      <c r="C128" s="800"/>
      <c r="D128" s="800"/>
      <c r="E128" s="800"/>
      <c r="F128" s="398">
        <f>'2 жастағы балалар Ш'!AV18</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Ф'!D64</f>
        <v>0</v>
      </c>
      <c r="D133" s="452">
        <f>'2 жастағы балалар К'!D64</f>
        <v>0</v>
      </c>
      <c r="E133" s="452" t="e">
        <f>'2 жастағы балалар Т'!#REF!</f>
        <v>#REF!</v>
      </c>
      <c r="F133" s="452">
        <f>'2 жастағы балалар Ш'!D64</f>
        <v>0</v>
      </c>
      <c r="G133" s="452" t="e">
        <f>'2 жастағы балалар Ә'!#REF!</f>
        <v>#REF!</v>
      </c>
    </row>
    <row r="134" spans="2:7" x14ac:dyDescent="0.25">
      <c r="B134" s="571"/>
      <c r="C134" s="452">
        <f>'2 жастағы балалар Ф'!E64</f>
        <v>0</v>
      </c>
      <c r="D134" s="452">
        <f>'2 жастағы балалар К'!E64</f>
        <v>0</v>
      </c>
      <c r="E134" s="452" t="e">
        <f>'2 жастағы балалар Т'!#REF!</f>
        <v>#REF!</v>
      </c>
      <c r="F134" s="452">
        <f>'2 жастағы балалар Ш'!E64</f>
        <v>0</v>
      </c>
      <c r="G134" s="452" t="e">
        <f>'2 жастағы балалар Ә'!#REF!</f>
        <v>#REF!</v>
      </c>
    </row>
    <row r="135" spans="2:7" x14ac:dyDescent="0.25">
      <c r="B135" s="572"/>
      <c r="C135" s="452">
        <f>'2 жастағы балалар Ф'!F64</f>
        <v>0</v>
      </c>
      <c r="D135" s="452">
        <f>'2 жастағы балалар К'!F64</f>
        <v>0</v>
      </c>
      <c r="E135" s="452" t="e">
        <f>'2 жастағы балалар Т'!#REF!</f>
        <v>#REF!</v>
      </c>
      <c r="F135" s="452">
        <f>'2 жастағы балалар Ш'!F64</f>
        <v>0</v>
      </c>
      <c r="G135" s="452" t="e">
        <f>'2 жастағы балалар Ә'!#REF!</f>
        <v>#REF!</v>
      </c>
    </row>
    <row r="136" spans="2:7" x14ac:dyDescent="0.25">
      <c r="B136" s="570">
        <v>2</v>
      </c>
      <c r="C136" s="452">
        <f>'2 жастағы балалар Ф'!G64</f>
        <v>0</v>
      </c>
      <c r="D136" s="452">
        <f>'2 жастағы балалар К'!G64</f>
        <v>0</v>
      </c>
      <c r="E136" s="452">
        <f>'2 жастағы балалар Т'!D64</f>
        <v>0</v>
      </c>
      <c r="F136" s="452">
        <f>'2 жастағы балалар Ш'!G64</f>
        <v>0</v>
      </c>
      <c r="G136" s="452">
        <f>'2 жастағы балалар Ә'!D64</f>
        <v>0</v>
      </c>
    </row>
    <row r="137" spans="2:7" x14ac:dyDescent="0.25">
      <c r="B137" s="571"/>
      <c r="C137" s="452">
        <f>'2 жастағы балалар Ф'!H64</f>
        <v>0</v>
      </c>
      <c r="D137" s="452">
        <f>'2 жастағы балалар К'!H64</f>
        <v>0</v>
      </c>
      <c r="E137" s="452">
        <f>'2 жастағы балалар Т'!E64</f>
        <v>0</v>
      </c>
      <c r="F137" s="452">
        <f>'2 жастағы балалар Ш'!H64</f>
        <v>0</v>
      </c>
      <c r="G137" s="452">
        <f>'2 жастағы балалар Ә'!E64</f>
        <v>0</v>
      </c>
    </row>
    <row r="138" spans="2:7" x14ac:dyDescent="0.25">
      <c r="B138" s="572"/>
      <c r="C138" s="452">
        <f>'2 жастағы балалар Ф'!I64</f>
        <v>0</v>
      </c>
      <c r="D138" s="452">
        <f>'2 жастағы балалар К'!I64</f>
        <v>0</v>
      </c>
      <c r="E138" s="452">
        <f>'2 жастағы балалар Т'!F64</f>
        <v>0</v>
      </c>
      <c r="F138" s="452">
        <f>'2 жастағы балалар Ш'!I64</f>
        <v>0</v>
      </c>
      <c r="G138" s="452">
        <f>'2 жастағы балалар Ә'!F64</f>
        <v>0</v>
      </c>
    </row>
    <row r="139" spans="2:7" x14ac:dyDescent="0.25">
      <c r="B139" s="570">
        <v>3</v>
      </c>
      <c r="C139" s="452">
        <f>'2 жастағы балалар Ф'!J64</f>
        <v>0</v>
      </c>
      <c r="D139" s="452">
        <f>'2 жастағы балалар К'!J64</f>
        <v>0</v>
      </c>
      <c r="E139" s="452">
        <f>'2 жастағы балалар Т'!G64</f>
        <v>0</v>
      </c>
      <c r="F139" s="452">
        <f>'2 жастағы балалар Ш'!J64</f>
        <v>0</v>
      </c>
      <c r="G139" s="452">
        <f>'2 жастағы балалар Ә'!G64</f>
        <v>0</v>
      </c>
    </row>
    <row r="140" spans="2:7" x14ac:dyDescent="0.25">
      <c r="B140" s="571"/>
      <c r="C140" s="452">
        <f>'2 жастағы балалар Ф'!K64</f>
        <v>0</v>
      </c>
      <c r="D140" s="452">
        <f>'2 жастағы балалар К'!K64</f>
        <v>0</v>
      </c>
      <c r="E140" s="452">
        <f>'2 жастағы балалар Т'!H64</f>
        <v>0</v>
      </c>
      <c r="F140" s="452">
        <f>'2 жастағы балалар Ш'!K64</f>
        <v>0</v>
      </c>
      <c r="G140" s="452">
        <f>'2 жастағы балалар Ә'!H64</f>
        <v>0</v>
      </c>
    </row>
    <row r="141" spans="2:7" x14ac:dyDescent="0.25">
      <c r="B141" s="572"/>
      <c r="C141" s="452">
        <f>'2 жастағы балалар Ф'!L64</f>
        <v>0</v>
      </c>
      <c r="D141" s="452">
        <f>'2 жастағы балалар К'!L64</f>
        <v>0</v>
      </c>
      <c r="E141" s="452">
        <f>'2 жастағы балалар Т'!I64</f>
        <v>0</v>
      </c>
      <c r="F141" s="452">
        <f>'2 жастағы балалар Ш'!L64</f>
        <v>0</v>
      </c>
      <c r="G141" s="452">
        <f>'2 жастағы балалар Ә'!I64</f>
        <v>0</v>
      </c>
    </row>
    <row r="142" spans="2:7" x14ac:dyDescent="0.25">
      <c r="B142" s="570">
        <v>4</v>
      </c>
      <c r="C142" s="452">
        <f>'2 жастағы балалар Ф'!M64</f>
        <v>0</v>
      </c>
      <c r="D142" s="452">
        <f>'2 жастағы балалар К'!M64</f>
        <v>0</v>
      </c>
      <c r="E142" s="452">
        <f>'2 жастағы балалар Т'!J64</f>
        <v>0</v>
      </c>
      <c r="F142" s="452">
        <f>'2 жастағы балалар Ш'!M64</f>
        <v>0</v>
      </c>
      <c r="G142" s="452">
        <f>'2 жастағы балалар Ә'!J64</f>
        <v>0</v>
      </c>
    </row>
    <row r="143" spans="2:7" x14ac:dyDescent="0.25">
      <c r="B143" s="571"/>
      <c r="C143" s="452">
        <f>'2 жастағы балалар Ф'!N64</f>
        <v>0</v>
      </c>
      <c r="D143" s="452">
        <f>'2 жастағы балалар К'!N64</f>
        <v>0</v>
      </c>
      <c r="E143" s="452">
        <f>'2 жастағы балалар Т'!K64</f>
        <v>0</v>
      </c>
      <c r="F143" s="452">
        <f>'2 жастағы балалар Ш'!N64</f>
        <v>0</v>
      </c>
      <c r="G143" s="452">
        <f>'2 жастағы балалар Ә'!K64</f>
        <v>0</v>
      </c>
    </row>
    <row r="144" spans="2:7" x14ac:dyDescent="0.25">
      <c r="B144" s="572"/>
      <c r="C144" s="452">
        <f>'2 жастағы балалар Ф'!O64</f>
        <v>0</v>
      </c>
      <c r="D144" s="452">
        <f>'2 жастағы балалар К'!O64</f>
        <v>0</v>
      </c>
      <c r="E144" s="452">
        <f>'2 жастағы балалар Т'!L64</f>
        <v>0</v>
      </c>
      <c r="F144" s="452">
        <f>'2 жастағы балалар Ш'!O64</f>
        <v>0</v>
      </c>
      <c r="G144" s="452">
        <f>'2 жастағы балалар Ә'!L64</f>
        <v>0</v>
      </c>
    </row>
    <row r="145" spans="2:7" x14ac:dyDescent="0.25">
      <c r="B145" s="570">
        <v>5</v>
      </c>
      <c r="C145" s="452" t="e">
        <f>'2 жастағы балалар Ф'!#REF!</f>
        <v>#REF!</v>
      </c>
      <c r="D145" s="452" t="e">
        <f>'2 жастағы балалар К'!#REF!</f>
        <v>#REF!</v>
      </c>
      <c r="E145" s="452">
        <f>'2 жастағы балалар Т'!M64</f>
        <v>0</v>
      </c>
      <c r="F145" s="452">
        <f>'2 жастағы балалар Ш'!P64</f>
        <v>0</v>
      </c>
      <c r="G145" s="452">
        <f>'2 жастағы балалар Ә'!M64</f>
        <v>0</v>
      </c>
    </row>
    <row r="146" spans="2:7" x14ac:dyDescent="0.25">
      <c r="B146" s="571"/>
      <c r="C146" s="452" t="e">
        <f>'2 жастағы балалар Ф'!#REF!</f>
        <v>#REF!</v>
      </c>
      <c r="D146" s="452" t="e">
        <f>'2 жастағы балалар К'!#REF!</f>
        <v>#REF!</v>
      </c>
      <c r="E146" s="452">
        <f>'2 жастағы балалар Т'!N64</f>
        <v>0</v>
      </c>
      <c r="F146" s="452">
        <f>'2 жастағы балалар Ш'!Q64</f>
        <v>0</v>
      </c>
      <c r="G146" s="452">
        <f>'2 жастағы балалар Ә'!N64</f>
        <v>0</v>
      </c>
    </row>
    <row r="147" spans="2:7" x14ac:dyDescent="0.25">
      <c r="B147" s="572"/>
      <c r="C147" s="452" t="e">
        <f>'2 жастағы балалар Ф'!#REF!</f>
        <v>#REF!</v>
      </c>
      <c r="D147" s="452" t="e">
        <f>'2 жастағы балалар К'!#REF!</f>
        <v>#REF!</v>
      </c>
      <c r="E147" s="452">
        <f>'2 жастағы балалар Т'!O64</f>
        <v>0</v>
      </c>
      <c r="F147" s="452">
        <f>'2 жастағы балалар Ш'!R64</f>
        <v>0</v>
      </c>
      <c r="G147" s="452">
        <f>'2 жастағы балалар Ә'!O64</f>
        <v>0</v>
      </c>
    </row>
    <row r="148" spans="2:7" x14ac:dyDescent="0.25">
      <c r="B148" s="570">
        <v>6</v>
      </c>
      <c r="C148" s="798"/>
      <c r="D148" s="452">
        <f>'2 жастағы балалар К'!P64</f>
        <v>0</v>
      </c>
      <c r="E148" s="798"/>
      <c r="F148" s="452" t="e">
        <f>'2 жастағы балалар Ш'!#REF!</f>
        <v>#REF!</v>
      </c>
      <c r="G148" s="798"/>
    </row>
    <row r="149" spans="2:7" x14ac:dyDescent="0.25">
      <c r="B149" s="571"/>
      <c r="C149" s="799"/>
      <c r="D149" s="452">
        <f>'2 жастағы балалар К'!Q64</f>
        <v>0</v>
      </c>
      <c r="E149" s="799"/>
      <c r="F149" s="452" t="e">
        <f>'2 жастағы балалар Ш'!#REF!</f>
        <v>#REF!</v>
      </c>
      <c r="G149" s="799"/>
    </row>
    <row r="150" spans="2:7" x14ac:dyDescent="0.25">
      <c r="B150" s="572"/>
      <c r="C150" s="799"/>
      <c r="D150" s="452">
        <f>'2 жастағы балалар К'!R64</f>
        <v>0</v>
      </c>
      <c r="E150" s="799"/>
      <c r="F150" s="452" t="e">
        <f>'2 жастағы балалар Ш'!#REF!</f>
        <v>#REF!</v>
      </c>
      <c r="G150" s="799"/>
    </row>
    <row r="151" spans="2:7" x14ac:dyDescent="0.25">
      <c r="B151" s="570">
        <v>7</v>
      </c>
      <c r="C151" s="799"/>
      <c r="D151" s="452">
        <f>'2 жастағы балалар К'!S64</f>
        <v>0</v>
      </c>
      <c r="E151" s="799"/>
      <c r="F151" s="452" t="e">
        <f>'2 жастағы балалар Ш'!#REF!</f>
        <v>#REF!</v>
      </c>
      <c r="G151" s="799"/>
    </row>
    <row r="152" spans="2:7" x14ac:dyDescent="0.25">
      <c r="B152" s="571"/>
      <c r="C152" s="799"/>
      <c r="D152" s="452">
        <f>'2 жастағы балалар К'!T64</f>
        <v>0</v>
      </c>
      <c r="E152" s="799"/>
      <c r="F152" s="452" t="e">
        <f>'2 жастағы балалар Ш'!#REF!</f>
        <v>#REF!</v>
      </c>
      <c r="G152" s="799"/>
    </row>
    <row r="153" spans="2:7" x14ac:dyDescent="0.25">
      <c r="B153" s="572"/>
      <c r="C153" s="799"/>
      <c r="D153" s="452">
        <f>'2 жастағы балалар К'!U64</f>
        <v>0</v>
      </c>
      <c r="E153" s="799"/>
      <c r="F153" s="452" t="e">
        <f>'2 жастағы балалар Ш'!#REF!</f>
        <v>#REF!</v>
      </c>
      <c r="G153" s="799"/>
    </row>
    <row r="154" spans="2:7" x14ac:dyDescent="0.25">
      <c r="B154" s="570">
        <v>8</v>
      </c>
      <c r="C154" s="799"/>
      <c r="D154" s="452">
        <f>'2 жастағы балалар К'!V64</f>
        <v>0</v>
      </c>
      <c r="E154" s="799"/>
      <c r="F154" s="452" t="e">
        <f>'2 жастағы балалар Ш'!#REF!</f>
        <v>#REF!</v>
      </c>
      <c r="G154" s="799"/>
    </row>
    <row r="155" spans="2:7" x14ac:dyDescent="0.25">
      <c r="B155" s="571"/>
      <c r="C155" s="799"/>
      <c r="D155" s="452">
        <f>'2 жастағы балалар К'!W64</f>
        <v>0</v>
      </c>
      <c r="E155" s="799"/>
      <c r="F155" s="452" t="e">
        <f>'2 жастағы балалар Ш'!#REF!</f>
        <v>#REF!</v>
      </c>
      <c r="G155" s="799"/>
    </row>
    <row r="156" spans="2:7" x14ac:dyDescent="0.25">
      <c r="B156" s="572"/>
      <c r="C156" s="799"/>
      <c r="D156" s="452">
        <f>'2 жастағы балалар К'!X64</f>
        <v>0</v>
      </c>
      <c r="E156" s="799"/>
      <c r="F156" s="452" t="e">
        <f>'2 жастағы балалар Ш'!#REF!</f>
        <v>#REF!</v>
      </c>
      <c r="G156" s="799"/>
    </row>
    <row r="157" spans="2:7" x14ac:dyDescent="0.25">
      <c r="B157" s="570">
        <v>9</v>
      </c>
      <c r="C157" s="799"/>
      <c r="D157" s="452">
        <f>'2 жастағы балалар К'!Y64</f>
        <v>0</v>
      </c>
      <c r="E157" s="799"/>
      <c r="F157" s="452" t="e">
        <f>'2 жастағы балалар Ш'!#REF!</f>
        <v>#REF!</v>
      </c>
      <c r="G157" s="799"/>
    </row>
    <row r="158" spans="2:7" x14ac:dyDescent="0.25">
      <c r="B158" s="571"/>
      <c r="C158" s="799"/>
      <c r="D158" s="452">
        <f>'2 жастағы балалар К'!Z64</f>
        <v>0</v>
      </c>
      <c r="E158" s="799"/>
      <c r="F158" s="452" t="e">
        <f>'2 жастағы балалар Ш'!#REF!</f>
        <v>#REF!</v>
      </c>
      <c r="G158" s="799"/>
    </row>
    <row r="159" spans="2:7" ht="15" customHeight="1" x14ac:dyDescent="0.25">
      <c r="B159" s="572"/>
      <c r="C159" s="799"/>
      <c r="D159" s="452">
        <f>'2 жастағы балалар К'!AA64</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Ш'!S64</f>
        <v>0</v>
      </c>
      <c r="G163" s="799"/>
    </row>
    <row r="164" spans="2:7" x14ac:dyDescent="0.25">
      <c r="B164" s="607"/>
      <c r="C164" s="799"/>
      <c r="D164" s="452" t="e">
        <f>'2 жастағы балалар К'!#REF!</f>
        <v>#REF!</v>
      </c>
      <c r="E164" s="799"/>
      <c r="F164" s="398">
        <f>'2 жастағы балалар Ш'!T64</f>
        <v>0</v>
      </c>
      <c r="G164" s="799"/>
    </row>
    <row r="165" spans="2:7" x14ac:dyDescent="0.25">
      <c r="B165" s="607"/>
      <c r="C165" s="799"/>
      <c r="D165" s="452" t="e">
        <f>'2 жастағы балалар К'!#REF!</f>
        <v>#REF!</v>
      </c>
      <c r="E165" s="799"/>
      <c r="F165" s="398">
        <f>'2 жастағы балалар Ш'!U64</f>
        <v>0</v>
      </c>
      <c r="G165" s="799"/>
    </row>
    <row r="166" spans="2:7" ht="15" customHeight="1" x14ac:dyDescent="0.25">
      <c r="B166" s="607">
        <v>12</v>
      </c>
      <c r="C166" s="799"/>
      <c r="D166" s="452" t="e">
        <f>'2 жастағы балалар К'!#REF!</f>
        <v>#REF!</v>
      </c>
      <c r="E166" s="799"/>
      <c r="F166" s="398">
        <f>'2 жастағы балалар Ш'!V64</f>
        <v>0</v>
      </c>
      <c r="G166" s="799"/>
    </row>
    <row r="167" spans="2:7" ht="15" customHeight="1" x14ac:dyDescent="0.25">
      <c r="B167" s="607"/>
      <c r="C167" s="799"/>
      <c r="D167" s="452" t="e">
        <f>'2 жастағы балалар К'!#REF!</f>
        <v>#REF!</v>
      </c>
      <c r="E167" s="799"/>
      <c r="F167" s="398">
        <f>'2 жастағы балалар Ш'!W64</f>
        <v>0</v>
      </c>
      <c r="G167" s="799"/>
    </row>
    <row r="168" spans="2:7" ht="15" customHeight="1" x14ac:dyDescent="0.25">
      <c r="B168" s="607"/>
      <c r="C168" s="799"/>
      <c r="D168" s="452" t="e">
        <f>'2 жастағы балалар К'!#REF!</f>
        <v>#REF!</v>
      </c>
      <c r="E168" s="799"/>
      <c r="F168" s="398">
        <f>'2 жастағы балалар Ш'!X64</f>
        <v>0</v>
      </c>
      <c r="G168" s="799"/>
    </row>
    <row r="169" spans="2:7" ht="15" customHeight="1" x14ac:dyDescent="0.25">
      <c r="B169" s="607">
        <v>13</v>
      </c>
      <c r="C169" s="799"/>
      <c r="D169" s="452" t="e">
        <f>'2 жастағы балалар К'!#REF!</f>
        <v>#REF!</v>
      </c>
      <c r="E169" s="799"/>
      <c r="F169" s="398">
        <f>'2 жастағы балалар Ш'!Y64</f>
        <v>0</v>
      </c>
      <c r="G169" s="799"/>
    </row>
    <row r="170" spans="2:7" ht="15" customHeight="1" x14ac:dyDescent="0.25">
      <c r="B170" s="607"/>
      <c r="C170" s="799"/>
      <c r="D170" s="452" t="e">
        <f>'2 жастағы балалар К'!#REF!</f>
        <v>#REF!</v>
      </c>
      <c r="E170" s="799"/>
      <c r="F170" s="398">
        <f>'2 жастағы балалар Ш'!Z64</f>
        <v>0</v>
      </c>
      <c r="G170" s="799"/>
    </row>
    <row r="171" spans="2:7" ht="15" customHeight="1" x14ac:dyDescent="0.25">
      <c r="B171" s="607"/>
      <c r="C171" s="799"/>
      <c r="D171" s="452" t="e">
        <f>'2 жастағы балалар К'!#REF!</f>
        <v>#REF!</v>
      </c>
      <c r="E171" s="799"/>
      <c r="F171" s="398">
        <f>'2 жастағы балалар Ш'!AA64</f>
        <v>0</v>
      </c>
      <c r="G171" s="799"/>
    </row>
    <row r="172" spans="2:7" ht="15" customHeight="1" x14ac:dyDescent="0.25">
      <c r="B172" s="607">
        <v>14</v>
      </c>
      <c r="C172" s="799"/>
      <c r="D172" s="452" t="e">
        <f>'2 жастағы балалар К'!#REF!</f>
        <v>#REF!</v>
      </c>
      <c r="E172" s="799"/>
      <c r="F172" s="398">
        <f>'2 жастағы балалар Ш'!AB64</f>
        <v>0</v>
      </c>
      <c r="G172" s="799"/>
    </row>
    <row r="173" spans="2:7" ht="15" customHeight="1" x14ac:dyDescent="0.25">
      <c r="B173" s="607"/>
      <c r="C173" s="799"/>
      <c r="D173" s="452" t="e">
        <f>'2 жастағы балалар К'!#REF!</f>
        <v>#REF!</v>
      </c>
      <c r="E173" s="799"/>
      <c r="F173" s="398">
        <f>'2 жастағы балалар Ш'!AC64</f>
        <v>0</v>
      </c>
      <c r="G173" s="799"/>
    </row>
    <row r="174" spans="2:7" ht="15" customHeight="1" x14ac:dyDescent="0.25">
      <c r="B174" s="607"/>
      <c r="C174" s="799"/>
      <c r="D174" s="452" t="e">
        <f>'2 жастағы балалар К'!#REF!</f>
        <v>#REF!</v>
      </c>
      <c r="E174" s="799"/>
      <c r="F174" s="398">
        <f>'2 жастағы балалар Ш'!AD64</f>
        <v>0</v>
      </c>
      <c r="G174" s="799"/>
    </row>
    <row r="175" spans="2:7" ht="15" customHeight="1" x14ac:dyDescent="0.25">
      <c r="B175" s="607">
        <v>15</v>
      </c>
      <c r="C175" s="799"/>
      <c r="D175" s="452" t="e">
        <f>'2 жастағы балалар К'!#REF!</f>
        <v>#REF!</v>
      </c>
      <c r="E175" s="799"/>
      <c r="F175" s="398">
        <f>'2 жастағы балалар Ш'!AE64</f>
        <v>0</v>
      </c>
      <c r="G175" s="799"/>
    </row>
    <row r="176" spans="2:7" ht="15" customHeight="1" x14ac:dyDescent="0.25">
      <c r="B176" s="607"/>
      <c r="C176" s="799"/>
      <c r="D176" s="452" t="e">
        <f>'2 жастағы балалар К'!#REF!</f>
        <v>#REF!</v>
      </c>
      <c r="E176" s="799"/>
      <c r="F176" s="398">
        <f>'2 жастағы балалар Ш'!AF64</f>
        <v>0</v>
      </c>
      <c r="G176" s="799"/>
    </row>
    <row r="177" spans="2:7" ht="15" customHeight="1" x14ac:dyDescent="0.25">
      <c r="B177" s="607"/>
      <c r="C177" s="799"/>
      <c r="D177" s="452" t="e">
        <f>'2 жастағы балалар К'!#REF!</f>
        <v>#REF!</v>
      </c>
      <c r="E177" s="799"/>
      <c r="F177" s="398">
        <f>'2 жастағы балалар Ш'!AG64</f>
        <v>0</v>
      </c>
      <c r="G177" s="799"/>
    </row>
    <row r="178" spans="2:7" ht="15" customHeight="1" x14ac:dyDescent="0.25">
      <c r="B178" s="607">
        <v>16</v>
      </c>
      <c r="C178" s="799"/>
      <c r="D178" s="798"/>
      <c r="E178" s="799"/>
      <c r="F178" s="398">
        <f>'2 жастағы балалар Ш'!AH64</f>
        <v>0</v>
      </c>
      <c r="G178" s="799"/>
    </row>
    <row r="179" spans="2:7" ht="15" customHeight="1" x14ac:dyDescent="0.25">
      <c r="B179" s="607"/>
      <c r="C179" s="799"/>
      <c r="D179" s="799"/>
      <c r="E179" s="799"/>
      <c r="F179" s="398">
        <f>'2 жастағы балалар Ш'!AI64</f>
        <v>0</v>
      </c>
      <c r="G179" s="799"/>
    </row>
    <row r="180" spans="2:7" ht="15" customHeight="1" x14ac:dyDescent="0.25">
      <c r="B180" s="607"/>
      <c r="C180" s="799"/>
      <c r="D180" s="799"/>
      <c r="E180" s="799"/>
      <c r="F180" s="398">
        <f>'2 жастағы балалар Ш'!AJ64</f>
        <v>0</v>
      </c>
      <c r="G180" s="799"/>
    </row>
    <row r="181" spans="2:7" ht="15" customHeight="1" x14ac:dyDescent="0.25">
      <c r="B181" s="607">
        <v>17</v>
      </c>
      <c r="C181" s="799"/>
      <c r="D181" s="799"/>
      <c r="E181" s="799"/>
      <c r="F181" s="398">
        <f>'2 жастағы балалар Ш'!AK64</f>
        <v>0</v>
      </c>
      <c r="G181" s="799"/>
    </row>
    <row r="182" spans="2:7" ht="15" customHeight="1" x14ac:dyDescent="0.25">
      <c r="B182" s="607"/>
      <c r="C182" s="799"/>
      <c r="D182" s="799"/>
      <c r="E182" s="799"/>
      <c r="F182" s="398">
        <f>'2 жастағы балалар Ш'!AL64</f>
        <v>0</v>
      </c>
      <c r="G182" s="799"/>
    </row>
    <row r="183" spans="2:7" ht="15" customHeight="1" x14ac:dyDescent="0.25">
      <c r="B183" s="607"/>
      <c r="C183" s="799"/>
      <c r="D183" s="799"/>
      <c r="E183" s="799"/>
      <c r="F183" s="398">
        <f>'2 жастағы балалар Ш'!AM64</f>
        <v>0</v>
      </c>
      <c r="G183" s="799"/>
    </row>
    <row r="184" spans="2:7" ht="15" customHeight="1" x14ac:dyDescent="0.25">
      <c r="B184" s="607">
        <v>18</v>
      </c>
      <c r="C184" s="799"/>
      <c r="D184" s="799"/>
      <c r="E184" s="799"/>
      <c r="F184" s="398">
        <f>'2 жастағы балалар Ш'!AN64</f>
        <v>0</v>
      </c>
      <c r="G184" s="799"/>
    </row>
    <row r="185" spans="2:7" ht="15" customHeight="1" x14ac:dyDescent="0.25">
      <c r="B185" s="607"/>
      <c r="C185" s="799"/>
      <c r="D185" s="799"/>
      <c r="E185" s="799"/>
      <c r="F185" s="398">
        <f>'2 жастағы балалар Ш'!AO64</f>
        <v>0</v>
      </c>
      <c r="G185" s="799"/>
    </row>
    <row r="186" spans="2:7" ht="15" customHeight="1" x14ac:dyDescent="0.25">
      <c r="B186" s="607"/>
      <c r="C186" s="799"/>
      <c r="D186" s="799"/>
      <c r="E186" s="799"/>
      <c r="F186" s="398">
        <f>'2 жастағы балалар Ш'!AP64</f>
        <v>0</v>
      </c>
      <c r="G186" s="799"/>
    </row>
    <row r="187" spans="2:7" ht="15" customHeight="1" x14ac:dyDescent="0.25">
      <c r="B187" s="607">
        <v>19</v>
      </c>
      <c r="C187" s="799"/>
      <c r="D187" s="799"/>
      <c r="E187" s="799"/>
      <c r="F187" s="398">
        <f>'2 жастағы балалар Ш'!AQ64</f>
        <v>0</v>
      </c>
      <c r="G187" s="799"/>
    </row>
    <row r="188" spans="2:7" ht="15" customHeight="1" x14ac:dyDescent="0.25">
      <c r="B188" s="607"/>
      <c r="C188" s="799"/>
      <c r="D188" s="799"/>
      <c r="E188" s="799"/>
      <c r="F188" s="398">
        <f>'2 жастағы балалар Ш'!AR64</f>
        <v>0</v>
      </c>
      <c r="G188" s="799"/>
    </row>
    <row r="189" spans="2:7" ht="15" customHeight="1" x14ac:dyDescent="0.25">
      <c r="B189" s="607"/>
      <c r="C189" s="799"/>
      <c r="D189" s="799"/>
      <c r="E189" s="799"/>
      <c r="F189" s="398">
        <f>'2 жастағы балалар Ш'!AS64</f>
        <v>0</v>
      </c>
      <c r="G189" s="799"/>
    </row>
    <row r="190" spans="2:7" ht="15" customHeight="1" x14ac:dyDescent="0.25">
      <c r="B190" s="607">
        <v>20</v>
      </c>
      <c r="C190" s="799"/>
      <c r="D190" s="799"/>
      <c r="E190" s="799"/>
      <c r="F190" s="398">
        <f>'2 жастағы балалар Ш'!AT64</f>
        <v>0</v>
      </c>
      <c r="G190" s="799"/>
    </row>
    <row r="191" spans="2:7" ht="15" customHeight="1" x14ac:dyDescent="0.25">
      <c r="B191" s="607"/>
      <c r="C191" s="799"/>
      <c r="D191" s="799"/>
      <c r="E191" s="799"/>
      <c r="F191" s="398">
        <f>'2 жастағы балалар Ш'!AU64</f>
        <v>0</v>
      </c>
      <c r="G191" s="799"/>
    </row>
    <row r="192" spans="2:7" ht="15" customHeight="1" x14ac:dyDescent="0.25">
      <c r="B192" s="607"/>
      <c r="C192" s="799"/>
      <c r="D192" s="799"/>
      <c r="E192" s="799"/>
      <c r="F192" s="398">
        <f>'2 жастағы балалар Ш'!AV64</f>
        <v>0</v>
      </c>
      <c r="G192" s="799"/>
    </row>
    <row r="193" spans="2:100" ht="15" customHeight="1" x14ac:dyDescent="0.25">
      <c r="B193" s="607">
        <v>21</v>
      </c>
      <c r="C193" s="799"/>
      <c r="D193" s="799"/>
      <c r="E193" s="799"/>
      <c r="F193" s="398">
        <f>'2 жастағы балалар Ш'!AW64</f>
        <v>0</v>
      </c>
      <c r="G193" s="799"/>
    </row>
    <row r="194" spans="2:100" ht="15" customHeight="1" x14ac:dyDescent="0.25">
      <c r="B194" s="607"/>
      <c r="C194" s="799"/>
      <c r="D194" s="799"/>
      <c r="E194" s="799"/>
      <c r="F194" s="398">
        <f>'2 жастағы балалар Ш'!AX64</f>
        <v>0</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Ш'!AY64</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Ш'!AZ64</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Ш'!BA64</f>
        <v>0</v>
      </c>
      <c r="G197" s="799"/>
    </row>
    <row r="198" spans="2:100" ht="15" customHeight="1" x14ac:dyDescent="0.25">
      <c r="B198" s="607"/>
      <c r="C198" s="799"/>
      <c r="D198" s="799"/>
      <c r="E198" s="799"/>
      <c r="F198" s="398">
        <f>'2 жастағы балалар Ш'!BB64</f>
        <v>0</v>
      </c>
      <c r="G198" s="799"/>
    </row>
    <row r="199" spans="2:100" ht="15" customHeight="1" x14ac:dyDescent="0.25">
      <c r="B199" s="607">
        <v>23</v>
      </c>
      <c r="C199" s="799"/>
      <c r="D199" s="799"/>
      <c r="E199" s="799"/>
      <c r="F199" s="398">
        <f>'2 жастағы балалар Ш'!BC64</f>
        <v>0</v>
      </c>
      <c r="G199" s="799"/>
    </row>
    <row r="200" spans="2:100" ht="15" customHeight="1" x14ac:dyDescent="0.25">
      <c r="B200" s="607"/>
      <c r="C200" s="799"/>
      <c r="D200" s="799"/>
      <c r="E200" s="799"/>
      <c r="F200" s="398">
        <f>'2 жастағы балалар Ш'!BD64</f>
        <v>0</v>
      </c>
      <c r="G200" s="799"/>
    </row>
    <row r="201" spans="2:100" ht="15" customHeight="1" x14ac:dyDescent="0.25">
      <c r="B201" s="607"/>
      <c r="C201" s="799"/>
      <c r="D201" s="799"/>
      <c r="E201" s="799"/>
      <c r="F201" s="398">
        <f>'2 жастағы балалар Ш'!BE64</f>
        <v>0</v>
      </c>
      <c r="G201" s="799"/>
    </row>
    <row r="202" spans="2:100" ht="15" customHeight="1" x14ac:dyDescent="0.25">
      <c r="B202" s="607">
        <v>24</v>
      </c>
      <c r="C202" s="799"/>
      <c r="D202" s="799"/>
      <c r="E202" s="799"/>
      <c r="F202" s="398">
        <f>'2 жастағы балалар Ш'!BF64</f>
        <v>0</v>
      </c>
      <c r="G202" s="799"/>
    </row>
    <row r="203" spans="2:100" ht="15" customHeight="1" x14ac:dyDescent="0.25">
      <c r="B203" s="607"/>
      <c r="C203" s="799"/>
      <c r="D203" s="799"/>
      <c r="E203" s="799"/>
      <c r="F203" s="398">
        <f>'2 жастағы балалар Ш'!BG64</f>
        <v>0</v>
      </c>
      <c r="G203" s="799"/>
    </row>
    <row r="204" spans="2:100" ht="15" customHeight="1" x14ac:dyDescent="0.25">
      <c r="B204" s="607"/>
      <c r="C204" s="799"/>
      <c r="D204" s="799"/>
      <c r="E204" s="799"/>
      <c r="F204" s="398">
        <f>'2 жастағы балалар Ш'!BH64</f>
        <v>0</v>
      </c>
      <c r="G204" s="799"/>
    </row>
    <row r="205" spans="2:100" ht="15" customHeight="1" x14ac:dyDescent="0.25">
      <c r="B205" s="607">
        <v>25</v>
      </c>
      <c r="C205" s="799"/>
      <c r="D205" s="799"/>
      <c r="E205" s="799"/>
      <c r="F205" s="398">
        <f>'2 жастағы балалар Ш'!BI64</f>
        <v>0</v>
      </c>
      <c r="G205" s="799"/>
    </row>
    <row r="206" spans="2:100" ht="15" customHeight="1" x14ac:dyDescent="0.25">
      <c r="B206" s="607"/>
      <c r="C206" s="799"/>
      <c r="D206" s="799"/>
      <c r="E206" s="799"/>
      <c r="F206" s="398">
        <f>'2 жастағы балалар Ш'!BJ64</f>
        <v>0</v>
      </c>
      <c r="G206" s="799"/>
    </row>
    <row r="207" spans="2:100" ht="15" customHeight="1" x14ac:dyDescent="0.25">
      <c r="B207" s="607"/>
      <c r="C207" s="800"/>
      <c r="D207" s="800"/>
      <c r="E207" s="800"/>
      <c r="F207" s="398">
        <f>'2 жастағы балалар Ш'!BK64</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43.5"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Ф'!D123</f>
        <v>0</v>
      </c>
      <c r="D212" s="452">
        <f>'2 жастағы балалар К'!D123</f>
        <v>0</v>
      </c>
      <c r="E212" s="452" t="e">
        <f>'2 жастағы балалар Т'!#REF!</f>
        <v>#REF!</v>
      </c>
      <c r="F212" s="452">
        <f>'2 жастағы балалар Ш'!D123</f>
        <v>0</v>
      </c>
      <c r="G212" s="452" t="e">
        <f>'2 жастағы балалар Ә'!#REF!</f>
        <v>#REF!</v>
      </c>
    </row>
    <row r="213" spans="2:7" ht="15" customHeight="1" x14ac:dyDescent="0.25">
      <c r="B213" s="571"/>
      <c r="C213" s="452">
        <f>'2 жастағы балалар Ф'!E123</f>
        <v>0</v>
      </c>
      <c r="D213" s="452">
        <f>'2 жастағы балалар К'!E123</f>
        <v>0</v>
      </c>
      <c r="E213" s="452" t="e">
        <f>'2 жастағы балалар Т'!#REF!</f>
        <v>#REF!</v>
      </c>
      <c r="F213" s="452">
        <f>'2 жастағы балалар Ш'!E123</f>
        <v>0</v>
      </c>
      <c r="G213" s="452" t="e">
        <f>'2 жастағы балалар Ә'!#REF!</f>
        <v>#REF!</v>
      </c>
    </row>
    <row r="214" spans="2:7" ht="15" customHeight="1" x14ac:dyDescent="0.25">
      <c r="B214" s="572"/>
      <c r="C214" s="452">
        <f>'2 жастағы балалар Ф'!F123</f>
        <v>0</v>
      </c>
      <c r="D214" s="452">
        <f>'2 жастағы балалар К'!F123</f>
        <v>0</v>
      </c>
      <c r="E214" s="452" t="e">
        <f>'2 жастағы балалар Т'!#REF!</f>
        <v>#REF!</v>
      </c>
      <c r="F214" s="452">
        <f>'2 жастағы балалар Ш'!F123</f>
        <v>0</v>
      </c>
      <c r="G214" s="452" t="e">
        <f>'2 жастағы балалар Ә'!#REF!</f>
        <v>#REF!</v>
      </c>
    </row>
    <row r="215" spans="2:7" ht="15" customHeight="1" x14ac:dyDescent="0.25">
      <c r="B215" s="570">
        <v>2</v>
      </c>
      <c r="C215" s="452">
        <f>'2 жастағы балалар Ф'!G123</f>
        <v>0</v>
      </c>
      <c r="D215" s="452">
        <f>'2 жастағы балалар К'!G123</f>
        <v>0</v>
      </c>
      <c r="E215" s="452">
        <f>'2 жастағы балалар Т'!D123</f>
        <v>0</v>
      </c>
      <c r="F215" s="452">
        <f>'2 жастағы балалар Ш'!G123</f>
        <v>0</v>
      </c>
      <c r="G215" s="452">
        <f>'2 жастағы балалар Ә'!D123</f>
        <v>0</v>
      </c>
    </row>
    <row r="216" spans="2:7" ht="15" customHeight="1" x14ac:dyDescent="0.25">
      <c r="B216" s="571"/>
      <c r="C216" s="452">
        <f>'2 жастағы балалар Ф'!H123</f>
        <v>0</v>
      </c>
      <c r="D216" s="452">
        <f>'2 жастағы балалар К'!H123</f>
        <v>0</v>
      </c>
      <c r="E216" s="452">
        <f>'2 жастағы балалар Т'!E123</f>
        <v>0</v>
      </c>
      <c r="F216" s="452">
        <f>'2 жастағы балалар Ш'!H123</f>
        <v>0</v>
      </c>
      <c r="G216" s="452">
        <f>'2 жастағы балалар Ә'!E123</f>
        <v>0</v>
      </c>
    </row>
    <row r="217" spans="2:7" ht="15" customHeight="1" x14ac:dyDescent="0.25">
      <c r="B217" s="572"/>
      <c r="C217" s="452">
        <f>'2 жастағы балалар Ф'!I123</f>
        <v>0</v>
      </c>
      <c r="D217" s="452">
        <f>'2 жастағы балалар К'!I123</f>
        <v>0</v>
      </c>
      <c r="E217" s="452">
        <f>'2 жастағы балалар Т'!F123</f>
        <v>0</v>
      </c>
      <c r="F217" s="452">
        <f>'2 жастағы балалар Ш'!I123</f>
        <v>0</v>
      </c>
      <c r="G217" s="452">
        <f>'2 жастағы балалар Ә'!F123</f>
        <v>0</v>
      </c>
    </row>
    <row r="218" spans="2:7" ht="15" customHeight="1" x14ac:dyDescent="0.25">
      <c r="B218" s="570">
        <v>3</v>
      </c>
      <c r="C218" s="452">
        <f>'2 жастағы балалар Ф'!J123</f>
        <v>0</v>
      </c>
      <c r="D218" s="452">
        <f>'2 жастағы балалар К'!J123</f>
        <v>0</v>
      </c>
      <c r="E218" s="452">
        <f>'2 жастағы балалар Т'!G123</f>
        <v>0</v>
      </c>
      <c r="F218" s="452">
        <f>'2 жастағы балалар Ш'!J123</f>
        <v>0</v>
      </c>
      <c r="G218" s="452">
        <f>'2 жастағы балалар Ә'!G123</f>
        <v>0</v>
      </c>
    </row>
    <row r="219" spans="2:7" ht="15" customHeight="1" x14ac:dyDescent="0.25">
      <c r="B219" s="571"/>
      <c r="C219" s="452">
        <f>'2 жастағы балалар Ф'!K123</f>
        <v>0</v>
      </c>
      <c r="D219" s="452">
        <f>'2 жастағы балалар К'!K123</f>
        <v>0</v>
      </c>
      <c r="E219" s="452">
        <f>'2 жастағы балалар Т'!H123</f>
        <v>0</v>
      </c>
      <c r="F219" s="452">
        <f>'2 жастағы балалар Ш'!K123</f>
        <v>0</v>
      </c>
      <c r="G219" s="452">
        <f>'2 жастағы балалар Ә'!H123</f>
        <v>0</v>
      </c>
    </row>
    <row r="220" spans="2:7" ht="15" customHeight="1" x14ac:dyDescent="0.25">
      <c r="B220" s="572"/>
      <c r="C220" s="452">
        <f>'2 жастағы балалар Ф'!L123</f>
        <v>0</v>
      </c>
      <c r="D220" s="452">
        <f>'2 жастағы балалар К'!L123</f>
        <v>0</v>
      </c>
      <c r="E220" s="452">
        <f>'2 жастағы балалар Т'!I123</f>
        <v>0</v>
      </c>
      <c r="F220" s="452">
        <f>'2 жастағы балалар Ш'!L123</f>
        <v>0</v>
      </c>
      <c r="G220" s="452">
        <f>'2 жастағы балалар Ә'!I123</f>
        <v>0</v>
      </c>
    </row>
    <row r="221" spans="2:7" ht="15" customHeight="1" x14ac:dyDescent="0.25">
      <c r="B221" s="570">
        <v>4</v>
      </c>
      <c r="C221" s="452">
        <f>'2 жастағы балалар Ф'!M123</f>
        <v>0</v>
      </c>
      <c r="D221" s="452">
        <f>'2 жастағы балалар К'!M123</f>
        <v>0</v>
      </c>
      <c r="E221" s="452">
        <f>'2 жастағы балалар Т'!J123</f>
        <v>0</v>
      </c>
      <c r="F221" s="452">
        <f>'2 жастағы балалар Ш'!M123</f>
        <v>0</v>
      </c>
      <c r="G221" s="452">
        <f>'2 жастағы балалар Ә'!J123</f>
        <v>0</v>
      </c>
    </row>
    <row r="222" spans="2:7" ht="15" customHeight="1" x14ac:dyDescent="0.25">
      <c r="B222" s="571"/>
      <c r="C222" s="452">
        <f>'2 жастағы балалар Ф'!N123</f>
        <v>0</v>
      </c>
      <c r="D222" s="452">
        <f>'2 жастағы балалар К'!N123</f>
        <v>0</v>
      </c>
      <c r="E222" s="452">
        <f>'2 жастағы балалар Т'!K123</f>
        <v>0</v>
      </c>
      <c r="F222" s="452">
        <f>'2 жастағы балалар Ш'!N123</f>
        <v>0</v>
      </c>
      <c r="G222" s="452">
        <f>'2 жастағы балалар Ә'!K123</f>
        <v>0</v>
      </c>
    </row>
    <row r="223" spans="2:7" ht="15" customHeight="1" x14ac:dyDescent="0.25">
      <c r="B223" s="572"/>
      <c r="C223" s="452">
        <f>'2 жастағы балалар Ф'!O123</f>
        <v>0</v>
      </c>
      <c r="D223" s="452">
        <f>'2 жастағы балалар К'!O123</f>
        <v>0</v>
      </c>
      <c r="E223" s="452">
        <f>'2 жастағы балалар Т'!L123</f>
        <v>0</v>
      </c>
      <c r="F223" s="452">
        <f>'2 жастағы балалар Ш'!O123</f>
        <v>0</v>
      </c>
      <c r="G223" s="452">
        <f>'2 жастағы балалар Ә'!L123</f>
        <v>0</v>
      </c>
    </row>
    <row r="224" spans="2:7" ht="15" customHeight="1" x14ac:dyDescent="0.25">
      <c r="B224" s="570">
        <v>5</v>
      </c>
      <c r="C224" s="452" t="e">
        <f>'2 жастағы балалар Ф'!#REF!</f>
        <v>#REF!</v>
      </c>
      <c r="D224" s="452" t="e">
        <f>'2 жастағы балалар К'!#REF!</f>
        <v>#REF!</v>
      </c>
      <c r="E224" s="452">
        <f>'2 жастағы балалар Т'!M123</f>
        <v>0</v>
      </c>
      <c r="F224" s="452">
        <f>'2 жастағы балалар Ш'!P123</f>
        <v>0</v>
      </c>
      <c r="G224" s="452">
        <f>'2 жастағы балалар Ә'!M123</f>
        <v>0</v>
      </c>
    </row>
    <row r="225" spans="2:7" ht="15" customHeight="1" x14ac:dyDescent="0.25">
      <c r="B225" s="571"/>
      <c r="C225" s="452" t="e">
        <f>'2 жастағы балалар Ф'!#REF!</f>
        <v>#REF!</v>
      </c>
      <c r="D225" s="452" t="e">
        <f>'2 жастағы балалар К'!#REF!</f>
        <v>#REF!</v>
      </c>
      <c r="E225" s="452">
        <f>'2 жастағы балалар Т'!N123</f>
        <v>0</v>
      </c>
      <c r="F225" s="452">
        <f>'2 жастағы балалар Ш'!Q123</f>
        <v>0</v>
      </c>
      <c r="G225" s="452">
        <f>'2 жастағы балалар Ә'!N123</f>
        <v>0</v>
      </c>
    </row>
    <row r="226" spans="2:7" ht="15" customHeight="1" x14ac:dyDescent="0.25">
      <c r="B226" s="572"/>
      <c r="C226" s="452" t="e">
        <f>'2 жастағы балалар Ф'!#REF!</f>
        <v>#REF!</v>
      </c>
      <c r="D226" s="452" t="e">
        <f>'2 жастағы балалар К'!#REF!</f>
        <v>#REF!</v>
      </c>
      <c r="E226" s="452">
        <f>'2 жастағы балалар Т'!O123</f>
        <v>0</v>
      </c>
      <c r="F226" s="452">
        <f>'2 жастағы балалар Ш'!R123</f>
        <v>0</v>
      </c>
      <c r="G226" s="452">
        <f>'2 жастағы балалар Ә'!O123</f>
        <v>0</v>
      </c>
    </row>
    <row r="227" spans="2:7" ht="15" customHeight="1" x14ac:dyDescent="0.25">
      <c r="B227" s="570">
        <v>6</v>
      </c>
      <c r="C227" s="798"/>
      <c r="D227" s="452">
        <f>'2 жастағы балалар К'!P123</f>
        <v>0</v>
      </c>
      <c r="E227" s="798"/>
      <c r="F227" s="452" t="e">
        <f>'2 жастағы балалар Ш'!#REF!</f>
        <v>#REF!</v>
      </c>
      <c r="G227" s="798"/>
    </row>
    <row r="228" spans="2:7" ht="15" customHeight="1" x14ac:dyDescent="0.25">
      <c r="B228" s="571"/>
      <c r="C228" s="799"/>
      <c r="D228" s="452">
        <f>'2 жастағы балалар К'!Q123</f>
        <v>0</v>
      </c>
      <c r="E228" s="799"/>
      <c r="F228" s="452" t="e">
        <f>'2 жастағы балалар Ш'!#REF!</f>
        <v>#REF!</v>
      </c>
      <c r="G228" s="799"/>
    </row>
    <row r="229" spans="2:7" ht="15" customHeight="1" x14ac:dyDescent="0.25">
      <c r="B229" s="572"/>
      <c r="C229" s="799"/>
      <c r="D229" s="452">
        <f>'2 жастағы балалар К'!R123</f>
        <v>0</v>
      </c>
      <c r="E229" s="799"/>
      <c r="F229" s="452" t="e">
        <f>'2 жастағы балалар Ш'!#REF!</f>
        <v>#REF!</v>
      </c>
      <c r="G229" s="799"/>
    </row>
    <row r="230" spans="2:7" ht="15" customHeight="1" x14ac:dyDescent="0.25">
      <c r="B230" s="570">
        <v>7</v>
      </c>
      <c r="C230" s="799"/>
      <c r="D230" s="452">
        <f>'2 жастағы балалар К'!S123</f>
        <v>0</v>
      </c>
      <c r="E230" s="799"/>
      <c r="F230" s="452" t="e">
        <f>'2 жастағы балалар Ш'!#REF!</f>
        <v>#REF!</v>
      </c>
      <c r="G230" s="799"/>
    </row>
    <row r="231" spans="2:7" ht="15" customHeight="1" x14ac:dyDescent="0.25">
      <c r="B231" s="571"/>
      <c r="C231" s="799"/>
      <c r="D231" s="452">
        <f>'2 жастағы балалар К'!T123</f>
        <v>0</v>
      </c>
      <c r="E231" s="799"/>
      <c r="F231" s="452" t="e">
        <f>'2 жастағы балалар Ш'!#REF!</f>
        <v>#REF!</v>
      </c>
      <c r="G231" s="799"/>
    </row>
    <row r="232" spans="2:7" ht="15" customHeight="1" x14ac:dyDescent="0.25">
      <c r="B232" s="572"/>
      <c r="C232" s="799"/>
      <c r="D232" s="452">
        <f>'2 жастағы балалар К'!U123</f>
        <v>0</v>
      </c>
      <c r="E232" s="799"/>
      <c r="F232" s="452" t="e">
        <f>'2 жастағы балалар Ш'!#REF!</f>
        <v>#REF!</v>
      </c>
      <c r="G232" s="799"/>
    </row>
    <row r="233" spans="2:7" ht="15" customHeight="1" x14ac:dyDescent="0.25">
      <c r="B233" s="570">
        <v>8</v>
      </c>
      <c r="C233" s="799"/>
      <c r="D233" s="452">
        <f>'2 жастағы балалар К'!V123</f>
        <v>0</v>
      </c>
      <c r="E233" s="799"/>
      <c r="F233" s="452" t="e">
        <f>'2 жастағы балалар Ш'!#REF!</f>
        <v>#REF!</v>
      </c>
      <c r="G233" s="799"/>
    </row>
    <row r="234" spans="2:7" ht="15" customHeight="1" x14ac:dyDescent="0.25">
      <c r="B234" s="571"/>
      <c r="C234" s="799"/>
      <c r="D234" s="452">
        <f>'2 жастағы балалар К'!W123</f>
        <v>0</v>
      </c>
      <c r="E234" s="799"/>
      <c r="F234" s="452" t="e">
        <f>'2 жастағы балалар Ш'!#REF!</f>
        <v>#REF!</v>
      </c>
      <c r="G234" s="799"/>
    </row>
    <row r="235" spans="2:7" x14ac:dyDescent="0.25">
      <c r="B235" s="572"/>
      <c r="C235" s="799"/>
      <c r="D235" s="452">
        <f>'2 жастағы балалар К'!X123</f>
        <v>0</v>
      </c>
      <c r="E235" s="799"/>
      <c r="F235" s="452" t="e">
        <f>'2 жастағы балалар Ш'!#REF!</f>
        <v>#REF!</v>
      </c>
      <c r="G235" s="799"/>
    </row>
    <row r="236" spans="2:7" x14ac:dyDescent="0.25">
      <c r="B236" s="570">
        <v>9</v>
      </c>
      <c r="C236" s="799"/>
      <c r="D236" s="452">
        <f>'2 жастағы балалар К'!Y123</f>
        <v>0</v>
      </c>
      <c r="E236" s="799"/>
      <c r="F236" s="452" t="e">
        <f>'2 жастағы балалар Ш'!#REF!</f>
        <v>#REF!</v>
      </c>
      <c r="G236" s="799"/>
    </row>
    <row r="237" spans="2:7" x14ac:dyDescent="0.25">
      <c r="B237" s="571"/>
      <c r="C237" s="799"/>
      <c r="D237" s="452">
        <f>'2 жастағы балалар К'!Z123</f>
        <v>0</v>
      </c>
      <c r="E237" s="799"/>
      <c r="F237" s="452" t="e">
        <f>'2 жастағы балалар Ш'!#REF!</f>
        <v>#REF!</v>
      </c>
      <c r="G237" s="799"/>
    </row>
    <row r="238" spans="2:7" x14ac:dyDescent="0.25">
      <c r="B238" s="572"/>
      <c r="C238" s="799"/>
      <c r="D238" s="452">
        <f>'2 жастағы балалар К'!AA123</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Ш'!S123</f>
        <v>0</v>
      </c>
      <c r="G242" s="799"/>
    </row>
    <row r="243" spans="2:7" x14ac:dyDescent="0.25">
      <c r="B243" s="607"/>
      <c r="C243" s="799"/>
      <c r="D243" s="452" t="e">
        <f>'2 жастағы балалар К'!#REF!</f>
        <v>#REF!</v>
      </c>
      <c r="E243" s="799"/>
      <c r="F243" s="398">
        <f>'2 жастағы балалар Ш'!T123</f>
        <v>0</v>
      </c>
      <c r="G243" s="799"/>
    </row>
    <row r="244" spans="2:7" x14ac:dyDescent="0.25">
      <c r="B244" s="607"/>
      <c r="C244" s="799"/>
      <c r="D244" s="452" t="e">
        <f>'2 жастағы балалар К'!#REF!</f>
        <v>#REF!</v>
      </c>
      <c r="E244" s="799"/>
      <c r="F244" s="398">
        <f>'2 жастағы балалар Ш'!U123</f>
        <v>0</v>
      </c>
      <c r="G244" s="799"/>
    </row>
    <row r="245" spans="2:7" x14ac:dyDescent="0.25">
      <c r="B245" s="607">
        <v>12</v>
      </c>
      <c r="C245" s="799"/>
      <c r="D245" s="452" t="e">
        <f>'2 жастағы балалар К'!#REF!</f>
        <v>#REF!</v>
      </c>
      <c r="E245" s="799"/>
      <c r="F245" s="398">
        <f>'2 жастағы балалар Ш'!V123</f>
        <v>0</v>
      </c>
      <c r="G245" s="799"/>
    </row>
    <row r="246" spans="2:7" x14ac:dyDescent="0.25">
      <c r="B246" s="607"/>
      <c r="C246" s="799"/>
      <c r="D246" s="452" t="e">
        <f>'2 жастағы балалар К'!#REF!</f>
        <v>#REF!</v>
      </c>
      <c r="E246" s="799"/>
      <c r="F246" s="398">
        <f>'2 жастағы балалар Ш'!W123</f>
        <v>0</v>
      </c>
      <c r="G246" s="799"/>
    </row>
    <row r="247" spans="2:7" x14ac:dyDescent="0.25">
      <c r="B247" s="607"/>
      <c r="C247" s="799"/>
      <c r="D247" s="452" t="e">
        <f>'2 жастағы балалар К'!#REF!</f>
        <v>#REF!</v>
      </c>
      <c r="E247" s="799"/>
      <c r="F247" s="398">
        <f>'2 жастағы балалар Ш'!X123</f>
        <v>0</v>
      </c>
      <c r="G247" s="799"/>
    </row>
    <row r="248" spans="2:7" x14ac:dyDescent="0.25">
      <c r="B248" s="607">
        <v>13</v>
      </c>
      <c r="C248" s="799"/>
      <c r="D248" s="452" t="e">
        <f>'2 жастағы балалар К'!#REF!</f>
        <v>#REF!</v>
      </c>
      <c r="E248" s="799"/>
      <c r="F248" s="398">
        <f>'2 жастағы балалар Ш'!Y123</f>
        <v>0</v>
      </c>
      <c r="G248" s="799"/>
    </row>
    <row r="249" spans="2:7" x14ac:dyDescent="0.25">
      <c r="B249" s="607"/>
      <c r="C249" s="799"/>
      <c r="D249" s="452" t="e">
        <f>'2 жастағы балалар К'!#REF!</f>
        <v>#REF!</v>
      </c>
      <c r="E249" s="799"/>
      <c r="F249" s="398">
        <f>'2 жастағы балалар Ш'!Z123</f>
        <v>0</v>
      </c>
      <c r="G249" s="799"/>
    </row>
    <row r="250" spans="2:7" x14ac:dyDescent="0.25">
      <c r="B250" s="607"/>
      <c r="C250" s="799"/>
      <c r="D250" s="452" t="e">
        <f>'2 жастағы балалар К'!#REF!</f>
        <v>#REF!</v>
      </c>
      <c r="E250" s="799"/>
      <c r="F250" s="398">
        <f>'2 жастағы балалар Ш'!AA123</f>
        <v>0</v>
      </c>
      <c r="G250" s="799"/>
    </row>
    <row r="251" spans="2:7" x14ac:dyDescent="0.25">
      <c r="B251" s="607">
        <v>14</v>
      </c>
      <c r="C251" s="799"/>
      <c r="D251" s="452" t="e">
        <f>'2 жастағы балалар К'!#REF!</f>
        <v>#REF!</v>
      </c>
      <c r="E251" s="799"/>
      <c r="F251" s="398">
        <f>'2 жастағы балалар Ш'!AB123</f>
        <v>0</v>
      </c>
      <c r="G251" s="799"/>
    </row>
    <row r="252" spans="2:7" x14ac:dyDescent="0.25">
      <c r="B252" s="607"/>
      <c r="C252" s="799"/>
      <c r="D252" s="452" t="e">
        <f>'2 жастағы балалар К'!#REF!</f>
        <v>#REF!</v>
      </c>
      <c r="E252" s="799"/>
      <c r="F252" s="398">
        <f>'2 жастағы балалар Ш'!AC123</f>
        <v>0</v>
      </c>
      <c r="G252" s="799"/>
    </row>
    <row r="253" spans="2:7" x14ac:dyDescent="0.25">
      <c r="B253" s="607"/>
      <c r="C253" s="799"/>
      <c r="D253" s="452" t="e">
        <f>'2 жастағы балалар К'!#REF!</f>
        <v>#REF!</v>
      </c>
      <c r="E253" s="799"/>
      <c r="F253" s="398">
        <f>'2 жастағы балалар Ш'!AD123</f>
        <v>0</v>
      </c>
      <c r="G253" s="799"/>
    </row>
    <row r="254" spans="2:7" x14ac:dyDescent="0.25">
      <c r="B254" s="607">
        <v>15</v>
      </c>
      <c r="C254" s="799"/>
      <c r="D254" s="452" t="e">
        <f>'2 жастағы балалар К'!#REF!</f>
        <v>#REF!</v>
      </c>
      <c r="E254" s="799"/>
      <c r="F254" s="398">
        <f>'2 жастағы балалар Ш'!AE123</f>
        <v>0</v>
      </c>
      <c r="G254" s="799"/>
    </row>
    <row r="255" spans="2:7" x14ac:dyDescent="0.25">
      <c r="B255" s="607"/>
      <c r="C255" s="799"/>
      <c r="D255" s="452" t="e">
        <f>'2 жастағы балалар К'!#REF!</f>
        <v>#REF!</v>
      </c>
      <c r="E255" s="799"/>
      <c r="F255" s="398">
        <f>'2 жастағы балалар Ш'!AF123</f>
        <v>0</v>
      </c>
      <c r="G255" s="799"/>
    </row>
    <row r="256" spans="2:7" x14ac:dyDescent="0.25">
      <c r="B256" s="607"/>
      <c r="C256" s="799"/>
      <c r="D256" s="452" t="e">
        <f>'2 жастағы балалар К'!#REF!</f>
        <v>#REF!</v>
      </c>
      <c r="E256" s="799"/>
      <c r="F256" s="398">
        <f>'2 жастағы балалар Ш'!AG123</f>
        <v>0</v>
      </c>
      <c r="G256" s="799"/>
    </row>
    <row r="257" spans="2:7" x14ac:dyDescent="0.25">
      <c r="B257" s="607">
        <v>16</v>
      </c>
      <c r="C257" s="799"/>
      <c r="D257" s="798"/>
      <c r="E257" s="799"/>
      <c r="F257" s="398">
        <f>'2 жастағы балалар Ш'!AH123</f>
        <v>0</v>
      </c>
      <c r="G257" s="799"/>
    </row>
    <row r="258" spans="2:7" x14ac:dyDescent="0.25">
      <c r="B258" s="607"/>
      <c r="C258" s="799"/>
      <c r="D258" s="799"/>
      <c r="E258" s="799"/>
      <c r="F258" s="398">
        <f>'2 жастағы балалар Ш'!AI123</f>
        <v>0</v>
      </c>
      <c r="G258" s="799"/>
    </row>
    <row r="259" spans="2:7" x14ac:dyDescent="0.25">
      <c r="B259" s="607"/>
      <c r="C259" s="799"/>
      <c r="D259" s="799"/>
      <c r="E259" s="799"/>
      <c r="F259" s="398">
        <f>'2 жастағы балалар Ш'!AJ123</f>
        <v>0</v>
      </c>
      <c r="G259" s="799"/>
    </row>
    <row r="260" spans="2:7" x14ac:dyDescent="0.25">
      <c r="B260" s="607">
        <v>17</v>
      </c>
      <c r="C260" s="799"/>
      <c r="D260" s="799"/>
      <c r="E260" s="799"/>
      <c r="F260" s="398">
        <f>'2 жастағы балалар Ш'!AK123</f>
        <v>0</v>
      </c>
      <c r="G260" s="799"/>
    </row>
    <row r="261" spans="2:7" x14ac:dyDescent="0.25">
      <c r="B261" s="607"/>
      <c r="C261" s="799"/>
      <c r="D261" s="799"/>
      <c r="E261" s="799"/>
      <c r="F261" s="398">
        <f>'2 жастағы балалар Ш'!AL123</f>
        <v>0</v>
      </c>
      <c r="G261" s="799"/>
    </row>
    <row r="262" spans="2:7" x14ac:dyDescent="0.25">
      <c r="B262" s="607"/>
      <c r="C262" s="799"/>
      <c r="D262" s="799"/>
      <c r="E262" s="799"/>
      <c r="F262" s="398">
        <f>'2 жастағы балалар Ш'!AM123</f>
        <v>0</v>
      </c>
      <c r="G262" s="799"/>
    </row>
    <row r="263" spans="2:7" x14ac:dyDescent="0.25">
      <c r="B263" s="607">
        <v>18</v>
      </c>
      <c r="C263" s="799"/>
      <c r="D263" s="799"/>
      <c r="E263" s="799"/>
      <c r="F263" s="398">
        <f>'2 жастағы балалар Ш'!AN123</f>
        <v>0</v>
      </c>
      <c r="G263" s="799"/>
    </row>
    <row r="264" spans="2:7" x14ac:dyDescent="0.25">
      <c r="B264" s="607"/>
      <c r="C264" s="799"/>
      <c r="D264" s="799"/>
      <c r="E264" s="799"/>
      <c r="F264" s="398">
        <f>'2 жастағы балалар Ш'!AO123</f>
        <v>0</v>
      </c>
      <c r="G264" s="799"/>
    </row>
    <row r="265" spans="2:7" x14ac:dyDescent="0.25">
      <c r="B265" s="607"/>
      <c r="C265" s="799"/>
      <c r="D265" s="799"/>
      <c r="E265" s="799"/>
      <c r="F265" s="398">
        <f>'2 жастағы балалар Ш'!AP123</f>
        <v>0</v>
      </c>
      <c r="G265" s="799"/>
    </row>
    <row r="266" spans="2:7" x14ac:dyDescent="0.25">
      <c r="B266" s="607">
        <v>19</v>
      </c>
      <c r="C266" s="799"/>
      <c r="D266" s="799"/>
      <c r="E266" s="799"/>
      <c r="F266" s="398">
        <f>'2 жастағы балалар Ш'!AQ123</f>
        <v>0</v>
      </c>
      <c r="G266" s="799"/>
    </row>
    <row r="267" spans="2:7" x14ac:dyDescent="0.25">
      <c r="B267" s="607"/>
      <c r="C267" s="799"/>
      <c r="D267" s="799"/>
      <c r="E267" s="799"/>
      <c r="F267" s="398">
        <f>'2 жастағы балалар Ш'!AR123</f>
        <v>0</v>
      </c>
      <c r="G267" s="799"/>
    </row>
    <row r="268" spans="2:7" x14ac:dyDescent="0.25">
      <c r="B268" s="607"/>
      <c r="C268" s="799"/>
      <c r="D268" s="799"/>
      <c r="E268" s="799"/>
      <c r="F268" s="398">
        <f>'2 жастағы балалар Ш'!AS123</f>
        <v>0</v>
      </c>
      <c r="G268" s="799"/>
    </row>
    <row r="269" spans="2:7" x14ac:dyDescent="0.25">
      <c r="B269" s="607">
        <v>20</v>
      </c>
      <c r="C269" s="799"/>
      <c r="D269" s="799"/>
      <c r="E269" s="799"/>
      <c r="F269" s="398">
        <f>'2 жастағы балалар Ш'!AT123</f>
        <v>0</v>
      </c>
      <c r="G269" s="799"/>
    </row>
    <row r="270" spans="2:7" x14ac:dyDescent="0.25">
      <c r="B270" s="607"/>
      <c r="C270" s="799"/>
      <c r="D270" s="799"/>
      <c r="E270" s="799"/>
      <c r="F270" s="398">
        <f>'2 жастағы балалар Ш'!AU123</f>
        <v>0</v>
      </c>
      <c r="G270" s="799"/>
    </row>
    <row r="271" spans="2:7" x14ac:dyDescent="0.25">
      <c r="B271" s="607"/>
      <c r="C271" s="799"/>
      <c r="D271" s="799"/>
      <c r="E271" s="799"/>
      <c r="F271" s="398">
        <f>'2 жастағы балалар Ш'!AV123</f>
        <v>0</v>
      </c>
      <c r="G271" s="799"/>
    </row>
    <row r="272" spans="2:7" x14ac:dyDescent="0.25">
      <c r="B272" s="607">
        <v>21</v>
      </c>
      <c r="C272" s="799"/>
      <c r="D272" s="799"/>
      <c r="E272" s="799"/>
      <c r="F272" s="398">
        <f>'2 жастағы балалар Ш'!AW123</f>
        <v>0</v>
      </c>
      <c r="G272" s="799"/>
    </row>
    <row r="273" spans="2:7" x14ac:dyDescent="0.25">
      <c r="B273" s="607"/>
      <c r="C273" s="799"/>
      <c r="D273" s="799"/>
      <c r="E273" s="799"/>
      <c r="F273" s="398">
        <f>'2 жастағы балалар Ш'!AX123</f>
        <v>0</v>
      </c>
      <c r="G273" s="799"/>
    </row>
    <row r="274" spans="2:7" x14ac:dyDescent="0.25">
      <c r="B274" s="607"/>
      <c r="C274" s="799"/>
      <c r="D274" s="799"/>
      <c r="E274" s="799"/>
      <c r="F274" s="398">
        <f>'2 жастағы балалар Ш'!AY123</f>
        <v>0</v>
      </c>
      <c r="G274" s="799"/>
    </row>
    <row r="275" spans="2:7" x14ac:dyDescent="0.25">
      <c r="B275" s="607">
        <v>22</v>
      </c>
      <c r="C275" s="799"/>
      <c r="D275" s="799"/>
      <c r="E275" s="799"/>
      <c r="F275" s="398">
        <f>'2 жастағы балалар Ш'!AZ123</f>
        <v>0</v>
      </c>
      <c r="G275" s="799"/>
    </row>
    <row r="276" spans="2:7" x14ac:dyDescent="0.25">
      <c r="B276" s="607"/>
      <c r="C276" s="799"/>
      <c r="D276" s="799"/>
      <c r="E276" s="799"/>
      <c r="F276" s="398">
        <f>'2 жастағы балалар Ш'!BA123</f>
        <v>0</v>
      </c>
      <c r="G276" s="799"/>
    </row>
    <row r="277" spans="2:7" x14ac:dyDescent="0.25">
      <c r="B277" s="607"/>
      <c r="C277" s="799"/>
      <c r="D277" s="799"/>
      <c r="E277" s="799"/>
      <c r="F277" s="398">
        <f>'2 жастағы балалар Ш'!BB123</f>
        <v>0</v>
      </c>
      <c r="G277" s="799"/>
    </row>
    <row r="278" spans="2:7" x14ac:dyDescent="0.25">
      <c r="B278" s="607">
        <v>23</v>
      </c>
      <c r="C278" s="799"/>
      <c r="D278" s="799"/>
      <c r="E278" s="799"/>
      <c r="F278" s="398">
        <f>'2 жастағы балалар Ш'!BC123</f>
        <v>0</v>
      </c>
      <c r="G278" s="799"/>
    </row>
    <row r="279" spans="2:7" x14ac:dyDescent="0.25">
      <c r="B279" s="607"/>
      <c r="C279" s="799"/>
      <c r="D279" s="799"/>
      <c r="E279" s="799"/>
      <c r="F279" s="398">
        <f>'2 жастағы балалар Ш'!BD123</f>
        <v>0</v>
      </c>
      <c r="G279" s="799"/>
    </row>
    <row r="280" spans="2:7" x14ac:dyDescent="0.25">
      <c r="B280" s="607"/>
      <c r="C280" s="799"/>
      <c r="D280" s="799"/>
      <c r="E280" s="799"/>
      <c r="F280" s="398">
        <f>'2 жастағы балалар Ш'!BE123</f>
        <v>0</v>
      </c>
      <c r="G280" s="799"/>
    </row>
    <row r="281" spans="2:7" x14ac:dyDescent="0.25">
      <c r="B281" s="607">
        <v>24</v>
      </c>
      <c r="C281" s="799"/>
      <c r="D281" s="799"/>
      <c r="E281" s="799"/>
      <c r="F281" s="398">
        <f>'2 жастағы балалар Ш'!BF123</f>
        <v>0</v>
      </c>
      <c r="G281" s="799"/>
    </row>
    <row r="282" spans="2:7" x14ac:dyDescent="0.25">
      <c r="B282" s="607"/>
      <c r="C282" s="799"/>
      <c r="D282" s="799"/>
      <c r="E282" s="799"/>
      <c r="F282" s="398">
        <f>'2 жастағы балалар Ш'!BG123</f>
        <v>0</v>
      </c>
      <c r="G282" s="799"/>
    </row>
    <row r="283" spans="2:7" x14ac:dyDescent="0.25">
      <c r="B283" s="607"/>
      <c r="C283" s="799"/>
      <c r="D283" s="799"/>
      <c r="E283" s="799"/>
      <c r="F283" s="398">
        <f>'2 жастағы балалар Ш'!BH123</f>
        <v>0</v>
      </c>
      <c r="G283" s="799"/>
    </row>
    <row r="284" spans="2:7" x14ac:dyDescent="0.25">
      <c r="B284" s="607">
        <v>25</v>
      </c>
      <c r="C284" s="799"/>
      <c r="D284" s="799"/>
      <c r="E284" s="799"/>
      <c r="F284" s="398">
        <f>'2 жастағы балалар Ш'!BI123</f>
        <v>0</v>
      </c>
      <c r="G284" s="799"/>
    </row>
    <row r="285" spans="2:7" x14ac:dyDescent="0.25">
      <c r="B285" s="607"/>
      <c r="C285" s="799"/>
      <c r="D285" s="799"/>
      <c r="E285" s="799"/>
      <c r="F285" s="398">
        <f>'2 жастағы балалар Ш'!BJ123</f>
        <v>0</v>
      </c>
      <c r="G285" s="799"/>
    </row>
    <row r="286" spans="2:7" x14ac:dyDescent="0.25">
      <c r="B286" s="607"/>
      <c r="C286" s="800"/>
      <c r="D286" s="800"/>
      <c r="E286" s="800"/>
      <c r="F286" s="398">
        <f>'2 жастағы балалар Ш'!BK123</f>
        <v>0</v>
      </c>
      <c r="G286" s="800"/>
    </row>
    <row r="287" spans="2:7" x14ac:dyDescent="0.25">
      <c r="B287" s="389">
        <f>СВОД3!V18</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75"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4">
    <mergeCell ref="M567:AP567"/>
    <mergeCell ref="B263:B265"/>
    <mergeCell ref="B266:B268"/>
    <mergeCell ref="B269:B271"/>
    <mergeCell ref="B272:B274"/>
    <mergeCell ref="B275:B277"/>
    <mergeCell ref="B278:B280"/>
    <mergeCell ref="C227:C286"/>
    <mergeCell ref="E227:E286"/>
    <mergeCell ref="G227:G286"/>
    <mergeCell ref="B248:B250"/>
    <mergeCell ref="B251:B253"/>
    <mergeCell ref="B254:B256"/>
    <mergeCell ref="B257:B259"/>
    <mergeCell ref="B281:B283"/>
    <mergeCell ref="B284:B286"/>
    <mergeCell ref="B227:B229"/>
    <mergeCell ref="B230:B232"/>
    <mergeCell ref="B260:B262"/>
    <mergeCell ref="B236:B238"/>
    <mergeCell ref="B239:B241"/>
    <mergeCell ref="B245:B247"/>
    <mergeCell ref="B202:B204"/>
    <mergeCell ref="B205:B207"/>
    <mergeCell ref="B151:B153"/>
    <mergeCell ref="B154:B156"/>
    <mergeCell ref="B157:B159"/>
    <mergeCell ref="B160:B162"/>
    <mergeCell ref="B163:B165"/>
    <mergeCell ref="B166:B168"/>
    <mergeCell ref="B169:B171"/>
    <mergeCell ref="B172:B174"/>
    <mergeCell ref="B187:B189"/>
    <mergeCell ref="B75:B77"/>
    <mergeCell ref="B78:B80"/>
    <mergeCell ref="B81:B83"/>
    <mergeCell ref="C81:C128"/>
    <mergeCell ref="B105:B107"/>
    <mergeCell ref="B108:B110"/>
    <mergeCell ref="B111:B113"/>
    <mergeCell ref="B114:B116"/>
    <mergeCell ref="B131:G131"/>
    <mergeCell ref="E81:E128"/>
    <mergeCell ref="G81:G128"/>
    <mergeCell ref="B84:B86"/>
    <mergeCell ref="B87:B89"/>
    <mergeCell ref="B90:B92"/>
    <mergeCell ref="B93:B95"/>
    <mergeCell ref="D93:D128"/>
    <mergeCell ref="B96:B98"/>
    <mergeCell ref="B99:B101"/>
    <mergeCell ref="B102:B104"/>
    <mergeCell ref="B117:B119"/>
    <mergeCell ref="B120:B122"/>
    <mergeCell ref="B123:B125"/>
    <mergeCell ref="B126:B128"/>
    <mergeCell ref="B212:B214"/>
    <mergeCell ref="B133:B135"/>
    <mergeCell ref="B136:B138"/>
    <mergeCell ref="D178:D207"/>
    <mergeCell ref="D257:D286"/>
    <mergeCell ref="B218:B220"/>
    <mergeCell ref="B221:B223"/>
    <mergeCell ref="B224:B226"/>
    <mergeCell ref="B139:B141"/>
    <mergeCell ref="B142:B144"/>
    <mergeCell ref="B145:B147"/>
    <mergeCell ref="B148:B150"/>
    <mergeCell ref="C148:C207"/>
    <mergeCell ref="B210:G210"/>
    <mergeCell ref="G148:G207"/>
    <mergeCell ref="E148:E207"/>
    <mergeCell ref="B175:B177"/>
    <mergeCell ref="B178:B180"/>
    <mergeCell ref="B181:B183"/>
    <mergeCell ref="B184:B186"/>
    <mergeCell ref="B190:B192"/>
    <mergeCell ref="B193:B195"/>
    <mergeCell ref="B196:B198"/>
    <mergeCell ref="B199:B201"/>
    <mergeCell ref="B4:C4"/>
    <mergeCell ref="B5:C5"/>
    <mergeCell ref="B6:C6"/>
    <mergeCell ref="B7:C7"/>
    <mergeCell ref="C9:E9"/>
    <mergeCell ref="B242:B244"/>
    <mergeCell ref="B233:B235"/>
    <mergeCell ref="B215:B217"/>
    <mergeCell ref="L10:L64"/>
    <mergeCell ref="C14:E14"/>
    <mergeCell ref="B15:B29"/>
    <mergeCell ref="C23:E29"/>
    <mergeCell ref="B30:B34"/>
    <mergeCell ref="I9:K9"/>
    <mergeCell ref="F9:H9"/>
    <mergeCell ref="B10:B14"/>
    <mergeCell ref="C34:E34"/>
    <mergeCell ref="B35:B59"/>
    <mergeCell ref="B60:B64"/>
    <mergeCell ref="C64:E64"/>
    <mergeCell ref="B67:G67"/>
    <mergeCell ref="C45:E59"/>
    <mergeCell ref="B69:B71"/>
    <mergeCell ref="B72:B7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 min="75" max="75" width="9.14062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38.25" customHeight="1" x14ac:dyDescent="0.3">
      <c r="B4" s="801" t="s">
        <v>928</v>
      </c>
      <c r="C4" s="801"/>
      <c r="D4" s="26">
        <f>'2 жастағы балалар Ф'!C19</f>
        <v>0</v>
      </c>
      <c r="E4" s="29"/>
      <c r="F4" s="29"/>
      <c r="G4" s="24"/>
      <c r="H4" s="24"/>
    </row>
    <row r="5" spans="2:12" ht="18.75" x14ac:dyDescent="0.3">
      <c r="B5" s="802" t="s">
        <v>905</v>
      </c>
      <c r="C5" s="802"/>
      <c r="D5" s="27">
        <f>'2 жастағы балалар Ф'!A19</f>
        <v>0</v>
      </c>
      <c r="E5" s="27"/>
      <c r="F5" s="27"/>
      <c r="G5" s="24"/>
      <c r="H5" s="24"/>
    </row>
    <row r="6" spans="2:12" ht="81"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e">
        <f>IF(C70="","",VLOOKUP(C70,$O$509:$P$511,2,TRUE))</f>
        <v>#N/A</v>
      </c>
      <c r="E10" s="453" t="e">
        <f>IF(C71="","",VLOOKUP(C71,$Q$509:$R$511,2,TRUE))</f>
        <v>#N/A</v>
      </c>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453" t="e">
        <f>IF(C72="","",VLOOKUP(C72,$S$509:$T$511,2,TRUE))</f>
        <v>#N/A</v>
      </c>
      <c r="D11" s="453" t="e">
        <f>IF(C73="","",VLOOKUP(C73,$U$509:$V$511,2,TRUE))</f>
        <v>#N/A</v>
      </c>
      <c r="E11" s="453" t="e">
        <f>IF(C74="","",VLOOKUP(C74,$W$509:$X$511,2,TRUE))</f>
        <v>#N/A</v>
      </c>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453" t="e">
        <f>IF(C75="","",VLOOKUP(C75,$Y$509:$Z$511,2,TRUE))</f>
        <v>#N/A</v>
      </c>
      <c r="D12" s="453" t="e">
        <f>IF(C76="","",VLOOKUP(C76,$AA$509:$AB$511,2,TRUE))</f>
        <v>#N/A</v>
      </c>
      <c r="E12" s="453" t="e">
        <f>IF(C77="","",VLOOKUP(C77,$AC$509:$AD$511,2,TRUE))</f>
        <v>#N/A</v>
      </c>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e">
        <f>IF(C80="","",VLOOKUP(C80,$AI$509:$AJ$511,2,TRUE))</f>
        <v>#N/A</v>
      </c>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e">
        <f>IF(D71="","",VLOOKUP(D71,$Q$513:$R$515,2,TRUE))</f>
        <v>#N/A</v>
      </c>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e">
        <f>IF(D74="","",VLOOKUP(D74,$W$513:$X$515,2,TRUE))</f>
        <v>#N/A</v>
      </c>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453" t="e">
        <f>IF(D75="","",VLOOKUP(D75,$Y$513:$Z$515,2,TRUE))</f>
        <v>#N/A</v>
      </c>
      <c r="D17" s="453" t="e">
        <f>IF(D76="","",VLOOKUP(D76,$AA$513:$AB$515,2,TRUE))</f>
        <v>#N/A</v>
      </c>
      <c r="E17" s="453" t="e">
        <f>IF(D77="","",VLOOKUP(D77,$AC$513:$AD$515,2,TRUE))</f>
        <v>#N/A</v>
      </c>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453" t="e">
        <f>IF(D78="","",VLOOKUP(D78,$AE$513:$AF$515,2,TRUE))</f>
        <v>#N/A</v>
      </c>
      <c r="D18" s="453" t="e">
        <f>IF(D79="","",VLOOKUP(D79,$AG$513:$AH$515,2,TRUE))</f>
        <v>#N/A</v>
      </c>
      <c r="E18" s="453" t="e">
        <f>IF(D80="","",VLOOKUP(D80,$AI$513:$AJ$515,2,TRUE))</f>
        <v>#N/A</v>
      </c>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e">
        <f>IF(D86="","",VLOOKUP(D86,$Q$517:$R$519,2,TRUE))</f>
        <v>#N/A</v>
      </c>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453" t="e">
        <f>IF(D87="","",VLOOKUP(D87,$S$517:$T$519,2,TRUE))</f>
        <v>#N/A</v>
      </c>
      <c r="D21" s="453" t="e">
        <f>IF(D88="","",VLOOKUP(D88,$U$517:$V$519,2,TRUE))</f>
        <v>#N/A</v>
      </c>
      <c r="E21" s="453" t="e">
        <f>IF(D89="","",VLOOKUP(D89,$W$517:$X$519,2,TRUE))</f>
        <v>#N/A</v>
      </c>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453" t="e">
        <f>IF(D90="","",VLOOKUP(D90,$Y$517:$Z$519,2,TRUE))</f>
        <v>#N/A</v>
      </c>
      <c r="D22" s="453" t="e">
        <f>IF(D91="","",VLOOKUP(D91,$AA$517:$AB$519,2,TRUE))</f>
        <v>#N/A</v>
      </c>
      <c r="E22" s="453" t="e">
        <f>IF(D92="","",VLOOKUP(D92,$AC$517:$AD$519,2,TRUE))</f>
        <v>#N/A</v>
      </c>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786"/>
      <c r="D23" s="787"/>
      <c r="E23" s="788"/>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e">
        <f>IF(E74="","",VLOOKUP(E74,$W$521:$X$523,2,TRUE))</f>
        <v>#N/A</v>
      </c>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453" t="e">
        <f>IF(E75="","",VLOOKUP(E75,$Y$521:$Z$523,2,TRUE))</f>
        <v>#N/A</v>
      </c>
      <c r="D32" s="453" t="e">
        <f>IF(E76="","",VLOOKUP(E76,$AA$521:$AB$523,2,TRUE))</f>
        <v>#N/A</v>
      </c>
      <c r="E32" s="453" t="e">
        <f>IF(E77="","",VLOOKUP(E77,$AC$521:$AD$523,2,TRUE))</f>
        <v>#N/A</v>
      </c>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453" t="e">
        <f>IF(E78="","",VLOOKUP(E78,$AE$521:$AF$523,2,TRUE))</f>
        <v>#N/A</v>
      </c>
      <c r="D33" s="453" t="e">
        <f>IF(E79="","",VLOOKUP(E79,$AG$521:$AH$523,2,TRUE))</f>
        <v>#N/A</v>
      </c>
      <c r="E33" s="453" t="e">
        <f>IF(E80="","",VLOOKUP(E80,$AI$521:$AJ$523,2,TRUE))</f>
        <v>#N/A</v>
      </c>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2"/>
      <c r="D34" s="823"/>
      <c r="E34" s="823"/>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453" t="e">
        <f>IF(F69="","",VLOOKUP(F69,$M$525:$N$527,2,TRUE))</f>
        <v>#N/A</v>
      </c>
      <c r="D35" s="453" t="e">
        <f>IF(F70="","",VLOOKUP(F70,$O$525:$P$527,2,TRUE))</f>
        <v>#N/A</v>
      </c>
      <c r="E35" s="453" t="e">
        <f>IF(F71="","",VLOOKUP(F71,$Q$525:$R$527,2,TRUE))</f>
        <v>#N/A</v>
      </c>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453" t="e">
        <f>IF(F72="","",VLOOKUP(F72,$S$525:$T$527,2,TRUE))</f>
        <v>#N/A</v>
      </c>
      <c r="D36" s="453" t="e">
        <f>IF(F73="","",VLOOKUP(F73,$U$525:$V$527,2,TRUE))</f>
        <v>#N/A</v>
      </c>
      <c r="E36" s="453" t="e">
        <f>IF(F74="","",VLOOKUP(F74,$W$525:$X$527,2,TRUE))</f>
        <v>#N/A</v>
      </c>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453" t="e">
        <f>IF(F75="","",VLOOKUP(F75,$Y$525:$Z$527,2,TRUE))</f>
        <v>#N/A</v>
      </c>
      <c r="D37" s="453" t="e">
        <f>IF(F76="","",VLOOKUP(F76,$AA$525:$AB$527,2,TRUE))</f>
        <v>#N/A</v>
      </c>
      <c r="E37" s="453" t="e">
        <f>IF(F77="","",VLOOKUP(F77,$AC$525:$AD$527,2,TRUE))</f>
        <v>#N/A</v>
      </c>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453" t="e">
        <f>IF(F78="","",VLOOKUP(F78,$AE$525:$AF$527,2,TRUE))</f>
        <v>#N/A</v>
      </c>
      <c r="D38" s="453" t="e">
        <f>IF(F79="","",VLOOKUP(F79,$AG$525:$AH$527,2,TRUE))</f>
        <v>#N/A</v>
      </c>
      <c r="E38" s="453" t="e">
        <f>IF(F80="","",VLOOKUP(F80,$AI$525:$AJ$527,2,TRUE))</f>
        <v>#N/A</v>
      </c>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453" t="e">
        <f>IF(F81="","",VLOOKUP(F81,$AK$525:$AL$527,2,TRUE))</f>
        <v>#N/A</v>
      </c>
      <c r="D39" s="453" t="e">
        <f>IF(F82="","",VLOOKUP(F82,$AM$525:$AN$527,2,TRUE))</f>
        <v>#N/A</v>
      </c>
      <c r="E39" s="453" t="e">
        <f>IF(F83="","",VLOOKUP(F83,$AO$525:$AP$527,2,TRUE))</f>
        <v>#N/A</v>
      </c>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10"/>
      <c r="D47" s="811"/>
      <c r="E47" s="812"/>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10"/>
      <c r="D48" s="811"/>
      <c r="E48" s="812"/>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10"/>
      <c r="D49" s="811"/>
      <c r="E49" s="812"/>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10"/>
      <c r="D50" s="811"/>
      <c r="E50" s="812"/>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10"/>
      <c r="D51" s="811"/>
      <c r="E51" s="812"/>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10"/>
      <c r="D52" s="811"/>
      <c r="E52" s="812"/>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10"/>
      <c r="D53" s="811"/>
      <c r="E53" s="812"/>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10"/>
      <c r="D54" s="811"/>
      <c r="E54" s="812"/>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10"/>
      <c r="D55" s="811"/>
      <c r="E55" s="812"/>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10"/>
      <c r="D56" s="811"/>
      <c r="E56" s="812"/>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10"/>
      <c r="D57" s="811"/>
      <c r="E57" s="812"/>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10"/>
      <c r="D58" s="811"/>
      <c r="E58" s="812"/>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13"/>
      <c r="D59" s="814"/>
      <c r="E59" s="815"/>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e">
        <f>IF(G74="","",VLOOKUP(G74,$W$541:$X$543,2,TRUE))</f>
        <v>#N/A</v>
      </c>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453" t="e">
        <f>IF(G75="","",VLOOKUP(G75,$Y$541:$Z$543,2,TRUE))</f>
        <v>#N/A</v>
      </c>
      <c r="D62" s="453" t="e">
        <f>IF(G76="","",VLOOKUP(G76,$AA$541:$AB$543,2,TRUE))</f>
        <v>#N/A</v>
      </c>
      <c r="E62" s="453" t="e">
        <f>IF(G77="","",VLOOKUP(G77,$AC$541:$AD$543,2,TRUE))</f>
        <v>#N/A</v>
      </c>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453" t="e">
        <f>IF(G78="","",VLOOKUP(G78,$AE$541:$AF$543,2,TRUE))</f>
        <v>#N/A</v>
      </c>
      <c r="D63" s="453" t="e">
        <f>IF(G79="","",VLOOKUP(G79,$AG$541:$AH$543,2,TRUE))</f>
        <v>#N/A</v>
      </c>
      <c r="E63" s="453" t="e">
        <f>IF(G80="","",VLOOKUP(G80,$AI$541:$AJ$543,2,TRUE))</f>
        <v>#N/A</v>
      </c>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05"/>
      <c r="D64" s="806"/>
      <c r="E64" s="806"/>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47.25" customHeight="1" x14ac:dyDescent="0.25">
      <c r="B68" s="35"/>
      <c r="C68" s="21" t="s">
        <v>915</v>
      </c>
      <c r="D68" s="21" t="s">
        <v>733</v>
      </c>
      <c r="E68" s="21" t="s">
        <v>916</v>
      </c>
      <c r="F68" s="21" t="s">
        <v>904</v>
      </c>
      <c r="G68" s="62" t="s">
        <v>917</v>
      </c>
    </row>
    <row r="69" spans="2:7" ht="15" customHeight="1" x14ac:dyDescent="0.25">
      <c r="B69" s="570">
        <v>1</v>
      </c>
      <c r="C69" s="452">
        <f>'2 жастағы балалар Ф'!D19</f>
        <v>0</v>
      </c>
      <c r="D69" s="452">
        <f>'2 жастағы балалар К'!D19</f>
        <v>0</v>
      </c>
      <c r="E69" s="452" t="e">
        <f>'2 жастағы балалар Т'!#REF!</f>
        <v>#REF!</v>
      </c>
      <c r="F69" s="452">
        <f>'2 жастағы балалар Ш'!D19</f>
        <v>0</v>
      </c>
      <c r="G69" s="452" t="e">
        <f>'2 жастағы балалар Ә'!#REF!</f>
        <v>#REF!</v>
      </c>
    </row>
    <row r="70" spans="2:7" ht="15" customHeight="1" x14ac:dyDescent="0.25">
      <c r="B70" s="571"/>
      <c r="C70" s="452">
        <f>'2 жастағы балалар Ф'!E19</f>
        <v>0</v>
      </c>
      <c r="D70" s="452">
        <f>'2 жастағы балалар К'!E19</f>
        <v>0</v>
      </c>
      <c r="E70" s="452" t="e">
        <f>'2 жастағы балалар Т'!#REF!</f>
        <v>#REF!</v>
      </c>
      <c r="F70" s="452">
        <f>'2 жастағы балалар Ш'!E19</f>
        <v>0</v>
      </c>
      <c r="G70" s="452" t="e">
        <f>'2 жастағы балалар Ә'!#REF!</f>
        <v>#REF!</v>
      </c>
    </row>
    <row r="71" spans="2:7" ht="15" customHeight="1" x14ac:dyDescent="0.25">
      <c r="B71" s="572"/>
      <c r="C71" s="452">
        <f>'2 жастағы балалар Ф'!F19</f>
        <v>0</v>
      </c>
      <c r="D71" s="452">
        <f>'2 жастағы балалар К'!F19</f>
        <v>0</v>
      </c>
      <c r="E71" s="452" t="e">
        <f>'2 жастағы балалар Т'!#REF!</f>
        <v>#REF!</v>
      </c>
      <c r="F71" s="452">
        <f>'2 жастағы балалар Ш'!F19</f>
        <v>0</v>
      </c>
      <c r="G71" s="452" t="e">
        <f>'2 жастағы балалар Ә'!#REF!</f>
        <v>#REF!</v>
      </c>
    </row>
    <row r="72" spans="2:7" ht="15" customHeight="1" x14ac:dyDescent="0.25">
      <c r="B72" s="570">
        <v>2</v>
      </c>
      <c r="C72" s="452">
        <f>'2 жастағы балалар Ф'!G19</f>
        <v>0</v>
      </c>
      <c r="D72" s="452">
        <f>'2 жастағы балалар К'!G19</f>
        <v>0</v>
      </c>
      <c r="E72" s="452">
        <f>'2 жастағы балалар Т'!D19</f>
        <v>0</v>
      </c>
      <c r="F72" s="452">
        <f>'2 жастағы балалар Ш'!G19</f>
        <v>0</v>
      </c>
      <c r="G72" s="452">
        <f>'2 жастағы балалар Ә'!D19</f>
        <v>0</v>
      </c>
    </row>
    <row r="73" spans="2:7" ht="15" customHeight="1" x14ac:dyDescent="0.25">
      <c r="B73" s="571"/>
      <c r="C73" s="452">
        <f>'2 жастағы балалар Ф'!H19</f>
        <v>0</v>
      </c>
      <c r="D73" s="452">
        <f>'2 жастағы балалар К'!H19</f>
        <v>0</v>
      </c>
      <c r="E73" s="452">
        <f>'2 жастағы балалар Т'!E19</f>
        <v>0</v>
      </c>
      <c r="F73" s="452">
        <f>'2 жастағы балалар Ш'!H19</f>
        <v>0</v>
      </c>
      <c r="G73" s="452">
        <f>'2 жастағы балалар Ә'!E19</f>
        <v>0</v>
      </c>
    </row>
    <row r="74" spans="2:7" ht="15" customHeight="1" x14ac:dyDescent="0.25">
      <c r="B74" s="572"/>
      <c r="C74" s="452">
        <f>'2 жастағы балалар Ф'!I19</f>
        <v>0</v>
      </c>
      <c r="D74" s="452">
        <f>'2 жастағы балалар К'!I19</f>
        <v>0</v>
      </c>
      <c r="E74" s="452">
        <f>'2 жастағы балалар Т'!F19</f>
        <v>0</v>
      </c>
      <c r="F74" s="452">
        <f>'2 жастағы балалар Ш'!I19</f>
        <v>0</v>
      </c>
      <c r="G74" s="452">
        <f>'2 жастағы балалар Ә'!F19</f>
        <v>0</v>
      </c>
    </row>
    <row r="75" spans="2:7" ht="15" customHeight="1" x14ac:dyDescent="0.25">
      <c r="B75" s="570">
        <v>3</v>
      </c>
      <c r="C75" s="452">
        <f>'2 жастағы балалар Ф'!J19</f>
        <v>0</v>
      </c>
      <c r="D75" s="452">
        <f>'2 жастағы балалар К'!J19</f>
        <v>0</v>
      </c>
      <c r="E75" s="452">
        <f>'2 жастағы балалар Т'!G19</f>
        <v>0</v>
      </c>
      <c r="F75" s="452">
        <f>'2 жастағы балалар Ш'!J19</f>
        <v>0</v>
      </c>
      <c r="G75" s="452">
        <f>'2 жастағы балалар Ә'!G19</f>
        <v>0</v>
      </c>
    </row>
    <row r="76" spans="2:7" ht="15" customHeight="1" x14ac:dyDescent="0.25">
      <c r="B76" s="571"/>
      <c r="C76" s="452">
        <f>'2 жастағы балалар Ф'!K19</f>
        <v>0</v>
      </c>
      <c r="D76" s="452">
        <f>'2 жастағы балалар К'!K19</f>
        <v>0</v>
      </c>
      <c r="E76" s="452">
        <f>'2 жастағы балалар Т'!H19</f>
        <v>0</v>
      </c>
      <c r="F76" s="452">
        <f>'2 жастағы балалар Ш'!K19</f>
        <v>0</v>
      </c>
      <c r="G76" s="452">
        <f>'2 жастағы балалар Ә'!H19</f>
        <v>0</v>
      </c>
    </row>
    <row r="77" spans="2:7" ht="15" customHeight="1" x14ac:dyDescent="0.25">
      <c r="B77" s="572"/>
      <c r="C77" s="452">
        <f>'2 жастағы балалар Ф'!L19</f>
        <v>0</v>
      </c>
      <c r="D77" s="452">
        <f>'2 жастағы балалар К'!L19</f>
        <v>0</v>
      </c>
      <c r="E77" s="452">
        <f>'2 жастағы балалар Т'!I19</f>
        <v>0</v>
      </c>
      <c r="F77" s="452">
        <f>'2 жастағы балалар Ш'!L19</f>
        <v>0</v>
      </c>
      <c r="G77" s="452">
        <f>'2 жастағы балалар Ә'!I19</f>
        <v>0</v>
      </c>
    </row>
    <row r="78" spans="2:7" ht="15" customHeight="1" x14ac:dyDescent="0.25">
      <c r="B78" s="570">
        <v>4</v>
      </c>
      <c r="C78" s="452">
        <f>'2 жастағы балалар Ф'!M19</f>
        <v>0</v>
      </c>
      <c r="D78" s="452">
        <f>'2 жастағы балалар К'!M19</f>
        <v>0</v>
      </c>
      <c r="E78" s="452">
        <f>'2 жастағы балалар Т'!J19</f>
        <v>0</v>
      </c>
      <c r="F78" s="452">
        <f>'2 жастағы балалар Ш'!M19</f>
        <v>0</v>
      </c>
      <c r="G78" s="452">
        <f>'2 жастағы балалар Ә'!J19</f>
        <v>0</v>
      </c>
    </row>
    <row r="79" spans="2:7" ht="15" customHeight="1" x14ac:dyDescent="0.25">
      <c r="B79" s="571"/>
      <c r="C79" s="452">
        <f>'2 жастағы балалар Ф'!N19</f>
        <v>0</v>
      </c>
      <c r="D79" s="452">
        <f>'2 жастағы балалар К'!N19</f>
        <v>0</v>
      </c>
      <c r="E79" s="452">
        <f>'2 жастағы балалар Т'!K19</f>
        <v>0</v>
      </c>
      <c r="F79" s="452">
        <f>'2 жастағы балалар Ш'!N19</f>
        <v>0</v>
      </c>
      <c r="G79" s="452">
        <f>'2 жастағы балалар Ә'!K19</f>
        <v>0</v>
      </c>
    </row>
    <row r="80" spans="2:7" ht="15" customHeight="1" x14ac:dyDescent="0.25">
      <c r="B80" s="572"/>
      <c r="C80" s="452">
        <f>'2 жастағы балалар Ф'!O19</f>
        <v>0</v>
      </c>
      <c r="D80" s="452">
        <f>'2 жастағы балалар К'!O19</f>
        <v>0</v>
      </c>
      <c r="E80" s="452">
        <f>'2 жастағы балалар Т'!L19</f>
        <v>0</v>
      </c>
      <c r="F80" s="452">
        <f>'2 жастағы балалар Ш'!O19</f>
        <v>0</v>
      </c>
      <c r="G80" s="452">
        <f>'2 жастағы балалар Ә'!L19</f>
        <v>0</v>
      </c>
    </row>
    <row r="81" spans="2:7" ht="15" customHeight="1" x14ac:dyDescent="0.25">
      <c r="B81" s="570">
        <v>5</v>
      </c>
      <c r="C81" s="798"/>
      <c r="D81" s="452" t="e">
        <f>'2 жастағы балалар К'!#REF!</f>
        <v>#REF!</v>
      </c>
      <c r="E81" s="798"/>
      <c r="F81" s="452">
        <f>'2 жастағы балалар Ш'!P19</f>
        <v>0</v>
      </c>
      <c r="G81" s="798"/>
    </row>
    <row r="82" spans="2:7" ht="15" customHeight="1" x14ac:dyDescent="0.25">
      <c r="B82" s="571"/>
      <c r="C82" s="799"/>
      <c r="D82" s="452" t="e">
        <f>'2 жастағы балалар К'!#REF!</f>
        <v>#REF!</v>
      </c>
      <c r="E82" s="799"/>
      <c r="F82" s="452">
        <f>'2 жастағы балалар Ш'!Q19</f>
        <v>0</v>
      </c>
      <c r="G82" s="799"/>
    </row>
    <row r="83" spans="2:7" ht="15" customHeight="1" x14ac:dyDescent="0.25">
      <c r="B83" s="572"/>
      <c r="C83" s="799"/>
      <c r="D83" s="452" t="e">
        <f>'2 жастағы балалар К'!#REF!</f>
        <v>#REF!</v>
      </c>
      <c r="E83" s="799"/>
      <c r="F83" s="452">
        <f>'2 жастағы балалар Ш'!R19</f>
        <v>0</v>
      </c>
      <c r="G83" s="799"/>
    </row>
    <row r="84" spans="2:7" ht="15" customHeight="1" x14ac:dyDescent="0.25">
      <c r="B84" s="570">
        <v>6</v>
      </c>
      <c r="C84" s="799"/>
      <c r="D84" s="452">
        <f>'2 жастағы балалар К'!P19</f>
        <v>0</v>
      </c>
      <c r="E84" s="799"/>
      <c r="F84" s="452" t="e">
        <f>'2 жастағы балалар Ш'!#REF!</f>
        <v>#REF!</v>
      </c>
      <c r="G84" s="799"/>
    </row>
    <row r="85" spans="2:7" ht="15" customHeight="1" x14ac:dyDescent="0.25">
      <c r="B85" s="571"/>
      <c r="C85" s="799"/>
      <c r="D85" s="452">
        <f>'2 жастағы балалар К'!Q19</f>
        <v>0</v>
      </c>
      <c r="E85" s="799"/>
      <c r="F85" s="452" t="e">
        <f>'2 жастағы балалар Ш'!#REF!</f>
        <v>#REF!</v>
      </c>
      <c r="G85" s="799"/>
    </row>
    <row r="86" spans="2:7" ht="15" customHeight="1" x14ac:dyDescent="0.25">
      <c r="B86" s="572"/>
      <c r="C86" s="799"/>
      <c r="D86" s="452">
        <f>'2 жастағы балалар К'!R19</f>
        <v>0</v>
      </c>
      <c r="E86" s="799"/>
      <c r="F86" s="452" t="e">
        <f>'2 жастағы балалар Ш'!#REF!</f>
        <v>#REF!</v>
      </c>
      <c r="G86" s="799"/>
    </row>
    <row r="87" spans="2:7" ht="15" customHeight="1" x14ac:dyDescent="0.25">
      <c r="B87" s="570">
        <v>7</v>
      </c>
      <c r="C87" s="799"/>
      <c r="D87" s="452">
        <f>'2 жастағы балалар К'!S19</f>
        <v>0</v>
      </c>
      <c r="E87" s="799"/>
      <c r="F87" s="452" t="e">
        <f>'2 жастағы балалар Ш'!#REF!</f>
        <v>#REF!</v>
      </c>
      <c r="G87" s="799"/>
    </row>
    <row r="88" spans="2:7" ht="15" customHeight="1" x14ac:dyDescent="0.25">
      <c r="B88" s="571"/>
      <c r="C88" s="799"/>
      <c r="D88" s="452">
        <f>'2 жастағы балалар К'!T19</f>
        <v>0</v>
      </c>
      <c r="E88" s="799"/>
      <c r="F88" s="452" t="e">
        <f>'2 жастағы балалар Ш'!#REF!</f>
        <v>#REF!</v>
      </c>
      <c r="G88" s="799"/>
    </row>
    <row r="89" spans="2:7" ht="15" customHeight="1" x14ac:dyDescent="0.25">
      <c r="B89" s="572"/>
      <c r="C89" s="799"/>
      <c r="D89" s="452">
        <f>'2 жастағы балалар К'!U19</f>
        <v>0</v>
      </c>
      <c r="E89" s="799"/>
      <c r="F89" s="452" t="e">
        <f>'2 жастағы балалар Ш'!#REF!</f>
        <v>#REF!</v>
      </c>
      <c r="G89" s="799"/>
    </row>
    <row r="90" spans="2:7" ht="15" customHeight="1" x14ac:dyDescent="0.25">
      <c r="B90" s="570">
        <v>8</v>
      </c>
      <c r="C90" s="799"/>
      <c r="D90" s="452">
        <f>'2 жастағы балалар К'!V19</f>
        <v>0</v>
      </c>
      <c r="E90" s="799"/>
      <c r="F90" s="452" t="e">
        <f>'2 жастағы балалар Ш'!#REF!</f>
        <v>#REF!</v>
      </c>
      <c r="G90" s="799"/>
    </row>
    <row r="91" spans="2:7" ht="15" customHeight="1" x14ac:dyDescent="0.25">
      <c r="B91" s="571"/>
      <c r="C91" s="799"/>
      <c r="D91" s="452">
        <f>'2 жастағы балалар К'!W19</f>
        <v>0</v>
      </c>
      <c r="E91" s="799"/>
      <c r="F91" s="452" t="e">
        <f>'2 жастағы балалар Ш'!#REF!</f>
        <v>#REF!</v>
      </c>
      <c r="G91" s="799"/>
    </row>
    <row r="92" spans="2:7" ht="15" customHeight="1" x14ac:dyDescent="0.25">
      <c r="B92" s="572"/>
      <c r="C92" s="799"/>
      <c r="D92" s="452">
        <f>'2 жастағы балалар К'!X19</f>
        <v>0</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Ш'!V19</f>
        <v>0</v>
      </c>
      <c r="G102" s="799"/>
    </row>
    <row r="103" spans="2:7" ht="15" customHeight="1" x14ac:dyDescent="0.25">
      <c r="B103" s="607"/>
      <c r="C103" s="799"/>
      <c r="D103" s="799"/>
      <c r="E103" s="799"/>
      <c r="F103" s="398">
        <f>'2 жастағы балалар Ш'!W19</f>
        <v>0</v>
      </c>
      <c r="G103" s="799"/>
    </row>
    <row r="104" spans="2:7" ht="15" customHeight="1" x14ac:dyDescent="0.25">
      <c r="B104" s="607"/>
      <c r="C104" s="799"/>
      <c r="D104" s="799"/>
      <c r="E104" s="799"/>
      <c r="F104" s="398">
        <f>'2 жастағы балалар Ш'!X19</f>
        <v>0</v>
      </c>
      <c r="G104" s="799"/>
    </row>
    <row r="105" spans="2:7" ht="15" customHeight="1" x14ac:dyDescent="0.25">
      <c r="B105" s="607">
        <v>13</v>
      </c>
      <c r="C105" s="799"/>
      <c r="D105" s="799"/>
      <c r="E105" s="799"/>
      <c r="F105" s="398">
        <f>'2 жастағы балалар Ш'!Y19</f>
        <v>0</v>
      </c>
      <c r="G105" s="799"/>
    </row>
    <row r="106" spans="2:7" ht="15" customHeight="1" x14ac:dyDescent="0.25">
      <c r="B106" s="607"/>
      <c r="C106" s="799"/>
      <c r="D106" s="799"/>
      <c r="E106" s="799"/>
      <c r="F106" s="398">
        <f>'2 жастағы балалар Ш'!Z19</f>
        <v>0</v>
      </c>
      <c r="G106" s="799"/>
    </row>
    <row r="107" spans="2:7" ht="15" customHeight="1" x14ac:dyDescent="0.25">
      <c r="B107" s="607"/>
      <c r="C107" s="799"/>
      <c r="D107" s="799"/>
      <c r="E107" s="799"/>
      <c r="F107" s="398">
        <f>'2 жастағы балалар Ш'!AA19</f>
        <v>0</v>
      </c>
      <c r="G107" s="799"/>
    </row>
    <row r="108" spans="2:7" ht="15" customHeight="1" x14ac:dyDescent="0.25">
      <c r="B108" s="607">
        <v>14</v>
      </c>
      <c r="C108" s="799"/>
      <c r="D108" s="799"/>
      <c r="E108" s="799"/>
      <c r="F108" s="398">
        <f>'2 жастағы балалар Ш'!AB19</f>
        <v>0</v>
      </c>
      <c r="G108" s="799"/>
    </row>
    <row r="109" spans="2:7" ht="15" customHeight="1" x14ac:dyDescent="0.25">
      <c r="B109" s="607"/>
      <c r="C109" s="799"/>
      <c r="D109" s="799"/>
      <c r="E109" s="799"/>
      <c r="F109" s="398">
        <f>'2 жастағы балалар Ш'!AC19</f>
        <v>0</v>
      </c>
      <c r="G109" s="799"/>
    </row>
    <row r="110" spans="2:7" ht="15" customHeight="1" x14ac:dyDescent="0.25">
      <c r="B110" s="607"/>
      <c r="C110" s="799"/>
      <c r="D110" s="799"/>
      <c r="E110" s="799"/>
      <c r="F110" s="398">
        <f>'2 жастағы балалар Ш'!AD19</f>
        <v>0</v>
      </c>
      <c r="G110" s="799"/>
    </row>
    <row r="111" spans="2:7" ht="15" customHeight="1" x14ac:dyDescent="0.25">
      <c r="B111" s="607">
        <v>15</v>
      </c>
      <c r="C111" s="799"/>
      <c r="D111" s="799"/>
      <c r="E111" s="799"/>
      <c r="F111" s="398">
        <f>'2 жастағы балалар Ш'!AE19</f>
        <v>0</v>
      </c>
      <c r="G111" s="799"/>
    </row>
    <row r="112" spans="2:7" ht="15" customHeight="1" x14ac:dyDescent="0.25">
      <c r="B112" s="607"/>
      <c r="C112" s="799"/>
      <c r="D112" s="799"/>
      <c r="E112" s="799"/>
      <c r="F112" s="398">
        <f>'2 жастағы балалар Ш'!AF19</f>
        <v>0</v>
      </c>
      <c r="G112" s="799"/>
    </row>
    <row r="113" spans="2:7" ht="15" customHeight="1" x14ac:dyDescent="0.25">
      <c r="B113" s="607"/>
      <c r="C113" s="799"/>
      <c r="D113" s="799"/>
      <c r="E113" s="799"/>
      <c r="F113" s="398">
        <f>'2 жастағы балалар Ш'!AG19</f>
        <v>0</v>
      </c>
      <c r="G113" s="799"/>
    </row>
    <row r="114" spans="2:7" ht="15" customHeight="1" x14ac:dyDescent="0.25">
      <c r="B114" s="607">
        <v>16</v>
      </c>
      <c r="C114" s="799"/>
      <c r="D114" s="799"/>
      <c r="E114" s="799"/>
      <c r="F114" s="398">
        <f>'2 жастағы балалар Ш'!AH19</f>
        <v>0</v>
      </c>
      <c r="G114" s="799"/>
    </row>
    <row r="115" spans="2:7" ht="15" customHeight="1" x14ac:dyDescent="0.25">
      <c r="B115" s="607"/>
      <c r="C115" s="799"/>
      <c r="D115" s="799"/>
      <c r="E115" s="799"/>
      <c r="F115" s="398">
        <f>'2 жастағы балалар Ш'!AI19</f>
        <v>0</v>
      </c>
      <c r="G115" s="799"/>
    </row>
    <row r="116" spans="2:7" ht="15" customHeight="1" x14ac:dyDescent="0.25">
      <c r="B116" s="607"/>
      <c r="C116" s="799"/>
      <c r="D116" s="799"/>
      <c r="E116" s="799"/>
      <c r="F116" s="398">
        <f>'2 жастағы балалар Ш'!AJ19</f>
        <v>0</v>
      </c>
      <c r="G116" s="799"/>
    </row>
    <row r="117" spans="2:7" ht="15" customHeight="1" x14ac:dyDescent="0.25">
      <c r="B117" s="607">
        <v>17</v>
      </c>
      <c r="C117" s="799"/>
      <c r="D117" s="799"/>
      <c r="E117" s="799"/>
      <c r="F117" s="398">
        <f>'2 жастағы балалар Ш'!AK19</f>
        <v>0</v>
      </c>
      <c r="G117" s="799"/>
    </row>
    <row r="118" spans="2:7" ht="15" customHeight="1" x14ac:dyDescent="0.25">
      <c r="B118" s="607"/>
      <c r="C118" s="799"/>
      <c r="D118" s="799"/>
      <c r="E118" s="799"/>
      <c r="F118" s="398">
        <f>'2 жастағы балалар Ш'!AL19</f>
        <v>0</v>
      </c>
      <c r="G118" s="799"/>
    </row>
    <row r="119" spans="2:7" ht="15" customHeight="1" x14ac:dyDescent="0.25">
      <c r="B119" s="607"/>
      <c r="C119" s="799"/>
      <c r="D119" s="799"/>
      <c r="E119" s="799"/>
      <c r="F119" s="398">
        <f>'2 жастағы балалар Ш'!AM19</f>
        <v>0</v>
      </c>
      <c r="G119" s="799"/>
    </row>
    <row r="120" spans="2:7" ht="15" customHeight="1" x14ac:dyDescent="0.25">
      <c r="B120" s="607">
        <v>18</v>
      </c>
      <c r="C120" s="799"/>
      <c r="D120" s="799"/>
      <c r="E120" s="799"/>
      <c r="F120" s="398">
        <f>'2 жастағы балалар Ш'!AN19</f>
        <v>0</v>
      </c>
      <c r="G120" s="799"/>
    </row>
    <row r="121" spans="2:7" ht="15" customHeight="1" x14ac:dyDescent="0.25">
      <c r="B121" s="607"/>
      <c r="C121" s="799"/>
      <c r="D121" s="799"/>
      <c r="E121" s="799"/>
      <c r="F121" s="398">
        <f>'2 жастағы балалар Ш'!AO19</f>
        <v>0</v>
      </c>
      <c r="G121" s="799"/>
    </row>
    <row r="122" spans="2:7" ht="15" customHeight="1" x14ac:dyDescent="0.25">
      <c r="B122" s="607"/>
      <c r="C122" s="799"/>
      <c r="D122" s="799"/>
      <c r="E122" s="799"/>
      <c r="F122" s="398">
        <f>'2 жастағы балалар Ш'!AP19</f>
        <v>0</v>
      </c>
      <c r="G122" s="799"/>
    </row>
    <row r="123" spans="2:7" ht="15" customHeight="1" x14ac:dyDescent="0.25">
      <c r="B123" s="607">
        <v>19</v>
      </c>
      <c r="C123" s="799"/>
      <c r="D123" s="799"/>
      <c r="E123" s="799"/>
      <c r="F123" s="398">
        <f>'2 жастағы балалар Ш'!AQ19</f>
        <v>0</v>
      </c>
      <c r="G123" s="799"/>
    </row>
    <row r="124" spans="2:7" ht="15" customHeight="1" x14ac:dyDescent="0.25">
      <c r="B124" s="607"/>
      <c r="C124" s="799"/>
      <c r="D124" s="799"/>
      <c r="E124" s="799"/>
      <c r="F124" s="398">
        <f>'2 жастағы балалар Ш'!AR19</f>
        <v>0</v>
      </c>
      <c r="G124" s="799"/>
    </row>
    <row r="125" spans="2:7" ht="15" customHeight="1" x14ac:dyDescent="0.25">
      <c r="B125" s="607"/>
      <c r="C125" s="799"/>
      <c r="D125" s="799"/>
      <c r="E125" s="799"/>
      <c r="F125" s="398">
        <f>'2 жастағы балалар Ш'!AS19</f>
        <v>0</v>
      </c>
      <c r="G125" s="799"/>
    </row>
    <row r="126" spans="2:7" ht="15" customHeight="1" x14ac:dyDescent="0.25">
      <c r="B126" s="607">
        <v>20</v>
      </c>
      <c r="C126" s="799"/>
      <c r="D126" s="799"/>
      <c r="E126" s="799"/>
      <c r="F126" s="398">
        <f>'2 жастағы балалар Ш'!AT19</f>
        <v>0</v>
      </c>
      <c r="G126" s="799"/>
    </row>
    <row r="127" spans="2:7" ht="15" customHeight="1" x14ac:dyDescent="0.25">
      <c r="B127" s="607"/>
      <c r="C127" s="799"/>
      <c r="D127" s="799"/>
      <c r="E127" s="799"/>
      <c r="F127" s="398">
        <f>'2 жастағы балалар Ш'!AU19</f>
        <v>0</v>
      </c>
      <c r="G127" s="799"/>
    </row>
    <row r="128" spans="2:7" ht="15" customHeight="1" x14ac:dyDescent="0.25">
      <c r="B128" s="607"/>
      <c r="C128" s="800"/>
      <c r="D128" s="800"/>
      <c r="E128" s="800"/>
      <c r="F128" s="398">
        <f>'2 жастағы балалар Ш'!AV19</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Ф'!D65</f>
        <v>0</v>
      </c>
      <c r="D133" s="452">
        <f>'2 жастағы балалар К'!D65</f>
        <v>0</v>
      </c>
      <c r="E133" s="452" t="e">
        <f>'2 жастағы балалар Т'!#REF!</f>
        <v>#REF!</v>
      </c>
      <c r="F133" s="452">
        <f>'2 жастағы балалар Ш'!D65</f>
        <v>0</v>
      </c>
      <c r="G133" s="452" t="e">
        <f>'2 жастағы балалар Ә'!#REF!</f>
        <v>#REF!</v>
      </c>
    </row>
    <row r="134" spans="2:7" x14ac:dyDescent="0.25">
      <c r="B134" s="571"/>
      <c r="C134" s="452">
        <f>'2 жастағы балалар Ф'!E65</f>
        <v>0</v>
      </c>
      <c r="D134" s="452">
        <f>'2 жастағы балалар К'!E65</f>
        <v>0</v>
      </c>
      <c r="E134" s="452" t="e">
        <f>'2 жастағы балалар Т'!#REF!</f>
        <v>#REF!</v>
      </c>
      <c r="F134" s="452">
        <f>'2 жастағы балалар Ш'!E65</f>
        <v>0</v>
      </c>
      <c r="G134" s="452" t="e">
        <f>'2 жастағы балалар Ә'!#REF!</f>
        <v>#REF!</v>
      </c>
    </row>
    <row r="135" spans="2:7" x14ac:dyDescent="0.25">
      <c r="B135" s="572"/>
      <c r="C135" s="452">
        <f>'2 жастағы балалар Ф'!F65</f>
        <v>0</v>
      </c>
      <c r="D135" s="452">
        <f>'2 жастағы балалар К'!F65</f>
        <v>0</v>
      </c>
      <c r="E135" s="452" t="e">
        <f>'2 жастағы балалар Т'!#REF!</f>
        <v>#REF!</v>
      </c>
      <c r="F135" s="452">
        <f>'2 жастағы балалар Ш'!F65</f>
        <v>0</v>
      </c>
      <c r="G135" s="452" t="e">
        <f>'2 жастағы балалар Ә'!#REF!</f>
        <v>#REF!</v>
      </c>
    </row>
    <row r="136" spans="2:7" x14ac:dyDescent="0.25">
      <c r="B136" s="570">
        <v>2</v>
      </c>
      <c r="C136" s="452">
        <f>'2 жастағы балалар Ф'!G65</f>
        <v>0</v>
      </c>
      <c r="D136" s="452">
        <f>'2 жастағы балалар К'!G65</f>
        <v>0</v>
      </c>
      <c r="E136" s="452">
        <f>'2 жастағы балалар Т'!D65</f>
        <v>0</v>
      </c>
      <c r="F136" s="452">
        <f>'2 жастағы балалар Ш'!G65</f>
        <v>0</v>
      </c>
      <c r="G136" s="452">
        <f>'2 жастағы балалар Ә'!D65</f>
        <v>0</v>
      </c>
    </row>
    <row r="137" spans="2:7" x14ac:dyDescent="0.25">
      <c r="B137" s="571"/>
      <c r="C137" s="452">
        <f>'2 жастағы балалар Ф'!H65</f>
        <v>0</v>
      </c>
      <c r="D137" s="452">
        <f>'2 жастағы балалар К'!H65</f>
        <v>0</v>
      </c>
      <c r="E137" s="452">
        <f>'2 жастағы балалар Т'!E65</f>
        <v>0</v>
      </c>
      <c r="F137" s="452">
        <f>'2 жастағы балалар Ш'!H65</f>
        <v>0</v>
      </c>
      <c r="G137" s="452">
        <f>'2 жастағы балалар Ә'!E65</f>
        <v>0</v>
      </c>
    </row>
    <row r="138" spans="2:7" x14ac:dyDescent="0.25">
      <c r="B138" s="572"/>
      <c r="C138" s="452">
        <f>'2 жастағы балалар Ф'!I65</f>
        <v>0</v>
      </c>
      <c r="D138" s="452">
        <f>'2 жастағы балалар К'!I65</f>
        <v>0</v>
      </c>
      <c r="E138" s="452">
        <f>'2 жастағы балалар Т'!F65</f>
        <v>0</v>
      </c>
      <c r="F138" s="452">
        <f>'2 жастағы балалар Ш'!I65</f>
        <v>0</v>
      </c>
      <c r="G138" s="452">
        <f>'2 жастағы балалар Ә'!F65</f>
        <v>0</v>
      </c>
    </row>
    <row r="139" spans="2:7" x14ac:dyDescent="0.25">
      <c r="B139" s="570">
        <v>3</v>
      </c>
      <c r="C139" s="452">
        <f>'2 жастағы балалар Ф'!J65</f>
        <v>0</v>
      </c>
      <c r="D139" s="452">
        <f>'2 жастағы балалар К'!J65</f>
        <v>0</v>
      </c>
      <c r="E139" s="452">
        <f>'2 жастағы балалар Т'!G65</f>
        <v>0</v>
      </c>
      <c r="F139" s="452">
        <f>'2 жастағы балалар Ш'!J65</f>
        <v>0</v>
      </c>
      <c r="G139" s="452">
        <f>'2 жастағы балалар Ә'!G65</f>
        <v>0</v>
      </c>
    </row>
    <row r="140" spans="2:7" x14ac:dyDescent="0.25">
      <c r="B140" s="571"/>
      <c r="C140" s="452">
        <f>'2 жастағы балалар Ф'!K65</f>
        <v>0</v>
      </c>
      <c r="D140" s="452">
        <f>'2 жастағы балалар К'!K65</f>
        <v>0</v>
      </c>
      <c r="E140" s="452">
        <f>'2 жастағы балалар Т'!H65</f>
        <v>0</v>
      </c>
      <c r="F140" s="452">
        <f>'2 жастағы балалар Ш'!K65</f>
        <v>0</v>
      </c>
      <c r="G140" s="452">
        <f>'2 жастағы балалар Ә'!H65</f>
        <v>0</v>
      </c>
    </row>
    <row r="141" spans="2:7" x14ac:dyDescent="0.25">
      <c r="B141" s="572"/>
      <c r="C141" s="452">
        <f>'2 жастағы балалар Ф'!L65</f>
        <v>0</v>
      </c>
      <c r="D141" s="452">
        <f>'2 жастағы балалар К'!L65</f>
        <v>0</v>
      </c>
      <c r="E141" s="452">
        <f>'2 жастағы балалар Т'!I65</f>
        <v>0</v>
      </c>
      <c r="F141" s="452">
        <f>'2 жастағы балалар Ш'!L65</f>
        <v>0</v>
      </c>
      <c r="G141" s="452">
        <f>'2 жастағы балалар Ә'!I65</f>
        <v>0</v>
      </c>
    </row>
    <row r="142" spans="2:7" x14ac:dyDescent="0.25">
      <c r="B142" s="570">
        <v>4</v>
      </c>
      <c r="C142" s="452">
        <f>'2 жастағы балалар Ф'!M65</f>
        <v>0</v>
      </c>
      <c r="D142" s="452">
        <f>'2 жастағы балалар К'!M65</f>
        <v>0</v>
      </c>
      <c r="E142" s="452">
        <f>'2 жастағы балалар Т'!J65</f>
        <v>0</v>
      </c>
      <c r="F142" s="452">
        <f>'2 жастағы балалар Ш'!M65</f>
        <v>0</v>
      </c>
      <c r="G142" s="452">
        <f>'2 жастағы балалар Ә'!J65</f>
        <v>0</v>
      </c>
    </row>
    <row r="143" spans="2:7" x14ac:dyDescent="0.25">
      <c r="B143" s="571"/>
      <c r="C143" s="452">
        <f>'2 жастағы балалар Ф'!N65</f>
        <v>0</v>
      </c>
      <c r="D143" s="452">
        <f>'2 жастағы балалар К'!N65</f>
        <v>0</v>
      </c>
      <c r="E143" s="452">
        <f>'2 жастағы балалар Т'!K65</f>
        <v>0</v>
      </c>
      <c r="F143" s="452">
        <f>'2 жастағы балалар Ш'!N65</f>
        <v>0</v>
      </c>
      <c r="G143" s="452">
        <f>'2 жастағы балалар Ә'!K65</f>
        <v>0</v>
      </c>
    </row>
    <row r="144" spans="2:7" x14ac:dyDescent="0.25">
      <c r="B144" s="572"/>
      <c r="C144" s="452">
        <f>'2 жастағы балалар Ф'!O65</f>
        <v>0</v>
      </c>
      <c r="D144" s="452">
        <f>'2 жастағы балалар К'!O65</f>
        <v>0</v>
      </c>
      <c r="E144" s="452">
        <f>'2 жастағы балалар Т'!L65</f>
        <v>0</v>
      </c>
      <c r="F144" s="452">
        <f>'2 жастағы балалар Ш'!O65</f>
        <v>0</v>
      </c>
      <c r="G144" s="452">
        <f>'2 жастағы балалар Ә'!L65</f>
        <v>0</v>
      </c>
    </row>
    <row r="145" spans="2:7" x14ac:dyDescent="0.25">
      <c r="B145" s="570">
        <v>5</v>
      </c>
      <c r="C145" s="452" t="e">
        <f>'2 жастағы балалар Ф'!#REF!</f>
        <v>#REF!</v>
      </c>
      <c r="D145" s="452" t="e">
        <f>'2 жастағы балалар К'!#REF!</f>
        <v>#REF!</v>
      </c>
      <c r="E145" s="452">
        <f>'2 жастағы балалар Т'!M65</f>
        <v>0</v>
      </c>
      <c r="F145" s="452">
        <f>'2 жастағы балалар Ш'!P65</f>
        <v>0</v>
      </c>
      <c r="G145" s="452">
        <f>'2 жастағы балалар Ә'!M65</f>
        <v>0</v>
      </c>
    </row>
    <row r="146" spans="2:7" x14ac:dyDescent="0.25">
      <c r="B146" s="571"/>
      <c r="C146" s="452" t="e">
        <f>'2 жастағы балалар Ф'!#REF!</f>
        <v>#REF!</v>
      </c>
      <c r="D146" s="452" t="e">
        <f>'2 жастағы балалар К'!#REF!</f>
        <v>#REF!</v>
      </c>
      <c r="E146" s="452">
        <f>'2 жастағы балалар Т'!N65</f>
        <v>0</v>
      </c>
      <c r="F146" s="452">
        <f>'2 жастағы балалар Ш'!Q65</f>
        <v>0</v>
      </c>
      <c r="G146" s="452">
        <f>'2 жастағы балалар Ә'!N65</f>
        <v>0</v>
      </c>
    </row>
    <row r="147" spans="2:7" x14ac:dyDescent="0.25">
      <c r="B147" s="572"/>
      <c r="C147" s="452" t="e">
        <f>'2 жастағы балалар Ф'!#REF!</f>
        <v>#REF!</v>
      </c>
      <c r="D147" s="452" t="e">
        <f>'2 жастағы балалар К'!#REF!</f>
        <v>#REF!</v>
      </c>
      <c r="E147" s="452">
        <f>'2 жастағы балалар Т'!O65</f>
        <v>0</v>
      </c>
      <c r="F147" s="452">
        <f>'2 жастағы балалар Ш'!R65</f>
        <v>0</v>
      </c>
      <c r="G147" s="452">
        <f>'2 жастағы балалар Ә'!O65</f>
        <v>0</v>
      </c>
    </row>
    <row r="148" spans="2:7" x14ac:dyDescent="0.25">
      <c r="B148" s="570">
        <v>6</v>
      </c>
      <c r="C148" s="798"/>
      <c r="D148" s="452">
        <f>'2 жастағы балалар К'!P65</f>
        <v>0</v>
      </c>
      <c r="E148" s="798"/>
      <c r="F148" s="452" t="e">
        <f>'2 жастағы балалар Ш'!#REF!</f>
        <v>#REF!</v>
      </c>
      <c r="G148" s="798"/>
    </row>
    <row r="149" spans="2:7" x14ac:dyDescent="0.25">
      <c r="B149" s="571"/>
      <c r="C149" s="799"/>
      <c r="D149" s="452">
        <f>'2 жастағы балалар К'!Q65</f>
        <v>0</v>
      </c>
      <c r="E149" s="799"/>
      <c r="F149" s="452" t="e">
        <f>'2 жастағы балалар Ш'!#REF!</f>
        <v>#REF!</v>
      </c>
      <c r="G149" s="799"/>
    </row>
    <row r="150" spans="2:7" x14ac:dyDescent="0.25">
      <c r="B150" s="572"/>
      <c r="C150" s="799"/>
      <c r="D150" s="452">
        <f>'2 жастағы балалар К'!R65</f>
        <v>0</v>
      </c>
      <c r="E150" s="799"/>
      <c r="F150" s="452" t="e">
        <f>'2 жастағы балалар Ш'!#REF!</f>
        <v>#REF!</v>
      </c>
      <c r="G150" s="799"/>
    </row>
    <row r="151" spans="2:7" x14ac:dyDescent="0.25">
      <c r="B151" s="570">
        <v>7</v>
      </c>
      <c r="C151" s="799"/>
      <c r="D151" s="452">
        <f>'2 жастағы балалар К'!S65</f>
        <v>0</v>
      </c>
      <c r="E151" s="799"/>
      <c r="F151" s="452" t="e">
        <f>'2 жастағы балалар Ш'!#REF!</f>
        <v>#REF!</v>
      </c>
      <c r="G151" s="799"/>
    </row>
    <row r="152" spans="2:7" x14ac:dyDescent="0.25">
      <c r="B152" s="571"/>
      <c r="C152" s="799"/>
      <c r="D152" s="452">
        <f>'2 жастағы балалар К'!T65</f>
        <v>0</v>
      </c>
      <c r="E152" s="799"/>
      <c r="F152" s="452" t="e">
        <f>'2 жастағы балалар Ш'!#REF!</f>
        <v>#REF!</v>
      </c>
      <c r="G152" s="799"/>
    </row>
    <row r="153" spans="2:7" x14ac:dyDescent="0.25">
      <c r="B153" s="572"/>
      <c r="C153" s="799"/>
      <c r="D153" s="452">
        <f>'2 жастағы балалар К'!U65</f>
        <v>0</v>
      </c>
      <c r="E153" s="799"/>
      <c r="F153" s="452" t="e">
        <f>'2 жастағы балалар Ш'!#REF!</f>
        <v>#REF!</v>
      </c>
      <c r="G153" s="799"/>
    </row>
    <row r="154" spans="2:7" x14ac:dyDescent="0.25">
      <c r="B154" s="570">
        <v>8</v>
      </c>
      <c r="C154" s="799"/>
      <c r="D154" s="452">
        <f>'2 жастағы балалар К'!V65</f>
        <v>0</v>
      </c>
      <c r="E154" s="799"/>
      <c r="F154" s="452" t="e">
        <f>'2 жастағы балалар Ш'!#REF!</f>
        <v>#REF!</v>
      </c>
      <c r="G154" s="799"/>
    </row>
    <row r="155" spans="2:7" x14ac:dyDescent="0.25">
      <c r="B155" s="571"/>
      <c r="C155" s="799"/>
      <c r="D155" s="452">
        <f>'2 жастағы балалар К'!W65</f>
        <v>0</v>
      </c>
      <c r="E155" s="799"/>
      <c r="F155" s="452" t="e">
        <f>'2 жастағы балалар Ш'!#REF!</f>
        <v>#REF!</v>
      </c>
      <c r="G155" s="799"/>
    </row>
    <row r="156" spans="2:7" x14ac:dyDescent="0.25">
      <c r="B156" s="572"/>
      <c r="C156" s="799"/>
      <c r="D156" s="452">
        <f>'2 жастағы балалар К'!X65</f>
        <v>0</v>
      </c>
      <c r="E156" s="799"/>
      <c r="F156" s="452" t="e">
        <f>'2 жастағы балалар Ш'!#REF!</f>
        <v>#REF!</v>
      </c>
      <c r="G156" s="799"/>
    </row>
    <row r="157" spans="2:7" x14ac:dyDescent="0.25">
      <c r="B157" s="570">
        <v>9</v>
      </c>
      <c r="C157" s="799"/>
      <c r="D157" s="452">
        <f>'2 жастағы балалар К'!Y65</f>
        <v>0</v>
      </c>
      <c r="E157" s="799"/>
      <c r="F157" s="452" t="e">
        <f>'2 жастағы балалар Ш'!#REF!</f>
        <v>#REF!</v>
      </c>
      <c r="G157" s="799"/>
    </row>
    <row r="158" spans="2:7" x14ac:dyDescent="0.25">
      <c r="B158" s="571"/>
      <c r="C158" s="799"/>
      <c r="D158" s="452">
        <f>'2 жастағы балалар К'!Z65</f>
        <v>0</v>
      </c>
      <c r="E158" s="799"/>
      <c r="F158" s="452" t="e">
        <f>'2 жастағы балалар Ш'!#REF!</f>
        <v>#REF!</v>
      </c>
      <c r="G158" s="799"/>
    </row>
    <row r="159" spans="2:7" ht="15" customHeight="1" x14ac:dyDescent="0.25">
      <c r="B159" s="572"/>
      <c r="C159" s="799"/>
      <c r="D159" s="452">
        <f>'2 жастағы балалар К'!AA65</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Ш'!S65</f>
        <v>0</v>
      </c>
      <c r="G163" s="799"/>
    </row>
    <row r="164" spans="2:7" x14ac:dyDescent="0.25">
      <c r="B164" s="607"/>
      <c r="C164" s="799"/>
      <c r="D164" s="452" t="e">
        <f>'2 жастағы балалар К'!#REF!</f>
        <v>#REF!</v>
      </c>
      <c r="E164" s="799"/>
      <c r="F164" s="398">
        <f>'2 жастағы балалар Ш'!T65</f>
        <v>0</v>
      </c>
      <c r="G164" s="799"/>
    </row>
    <row r="165" spans="2:7" x14ac:dyDescent="0.25">
      <c r="B165" s="607"/>
      <c r="C165" s="799"/>
      <c r="D165" s="452" t="e">
        <f>'2 жастағы балалар К'!#REF!</f>
        <v>#REF!</v>
      </c>
      <c r="E165" s="799"/>
      <c r="F165" s="398">
        <f>'2 жастағы балалар Ш'!U65</f>
        <v>0</v>
      </c>
      <c r="G165" s="799"/>
    </row>
    <row r="166" spans="2:7" ht="15" customHeight="1" x14ac:dyDescent="0.25">
      <c r="B166" s="607">
        <v>12</v>
      </c>
      <c r="C166" s="799"/>
      <c r="D166" s="452" t="e">
        <f>'2 жастағы балалар К'!#REF!</f>
        <v>#REF!</v>
      </c>
      <c r="E166" s="799"/>
      <c r="F166" s="398">
        <f>'2 жастағы балалар Ш'!V65</f>
        <v>0</v>
      </c>
      <c r="G166" s="799"/>
    </row>
    <row r="167" spans="2:7" ht="15" customHeight="1" x14ac:dyDescent="0.25">
      <c r="B167" s="607"/>
      <c r="C167" s="799"/>
      <c r="D167" s="452" t="e">
        <f>'2 жастағы балалар К'!#REF!</f>
        <v>#REF!</v>
      </c>
      <c r="E167" s="799"/>
      <c r="F167" s="398">
        <f>'2 жастағы балалар Ш'!W65</f>
        <v>0</v>
      </c>
      <c r="G167" s="799"/>
    </row>
    <row r="168" spans="2:7" ht="15" customHeight="1" x14ac:dyDescent="0.25">
      <c r="B168" s="607"/>
      <c r="C168" s="799"/>
      <c r="D168" s="452" t="e">
        <f>'2 жастағы балалар К'!#REF!</f>
        <v>#REF!</v>
      </c>
      <c r="E168" s="799"/>
      <c r="F168" s="398">
        <f>'2 жастағы балалар Ш'!X65</f>
        <v>0</v>
      </c>
      <c r="G168" s="799"/>
    </row>
    <row r="169" spans="2:7" ht="15" customHeight="1" x14ac:dyDescent="0.25">
      <c r="B169" s="607">
        <v>13</v>
      </c>
      <c r="C169" s="799"/>
      <c r="D169" s="452" t="e">
        <f>'2 жастағы балалар К'!#REF!</f>
        <v>#REF!</v>
      </c>
      <c r="E169" s="799"/>
      <c r="F169" s="398">
        <f>'2 жастағы балалар Ш'!Y65</f>
        <v>0</v>
      </c>
      <c r="G169" s="799"/>
    </row>
    <row r="170" spans="2:7" ht="15" customHeight="1" x14ac:dyDescent="0.25">
      <c r="B170" s="607"/>
      <c r="C170" s="799"/>
      <c r="D170" s="452" t="e">
        <f>'2 жастағы балалар К'!#REF!</f>
        <v>#REF!</v>
      </c>
      <c r="E170" s="799"/>
      <c r="F170" s="398">
        <f>'2 жастағы балалар Ш'!Z65</f>
        <v>0</v>
      </c>
      <c r="G170" s="799"/>
    </row>
    <row r="171" spans="2:7" ht="15" customHeight="1" x14ac:dyDescent="0.25">
      <c r="B171" s="607"/>
      <c r="C171" s="799"/>
      <c r="D171" s="452" t="e">
        <f>'2 жастағы балалар К'!#REF!</f>
        <v>#REF!</v>
      </c>
      <c r="E171" s="799"/>
      <c r="F171" s="398">
        <f>'2 жастағы балалар Ш'!AA65</f>
        <v>0</v>
      </c>
      <c r="G171" s="799"/>
    </row>
    <row r="172" spans="2:7" ht="15" customHeight="1" x14ac:dyDescent="0.25">
      <c r="B172" s="607">
        <v>14</v>
      </c>
      <c r="C172" s="799"/>
      <c r="D172" s="452" t="e">
        <f>'2 жастағы балалар К'!#REF!</f>
        <v>#REF!</v>
      </c>
      <c r="E172" s="799"/>
      <c r="F172" s="398">
        <f>'2 жастағы балалар Ш'!AB65</f>
        <v>0</v>
      </c>
      <c r="G172" s="799"/>
    </row>
    <row r="173" spans="2:7" ht="15" customHeight="1" x14ac:dyDescent="0.25">
      <c r="B173" s="607"/>
      <c r="C173" s="799"/>
      <c r="D173" s="452" t="e">
        <f>'2 жастағы балалар К'!#REF!</f>
        <v>#REF!</v>
      </c>
      <c r="E173" s="799"/>
      <c r="F173" s="398">
        <f>'2 жастағы балалар Ш'!AC65</f>
        <v>0</v>
      </c>
      <c r="G173" s="799"/>
    </row>
    <row r="174" spans="2:7" ht="15" customHeight="1" x14ac:dyDescent="0.25">
      <c r="B174" s="607"/>
      <c r="C174" s="799"/>
      <c r="D174" s="452" t="e">
        <f>'2 жастағы балалар К'!#REF!</f>
        <v>#REF!</v>
      </c>
      <c r="E174" s="799"/>
      <c r="F174" s="398">
        <f>'2 жастағы балалар Ш'!AD65</f>
        <v>0</v>
      </c>
      <c r="G174" s="799"/>
    </row>
    <row r="175" spans="2:7" ht="15" customHeight="1" x14ac:dyDescent="0.25">
      <c r="B175" s="607">
        <v>15</v>
      </c>
      <c r="C175" s="799"/>
      <c r="D175" s="452" t="e">
        <f>'2 жастағы балалар К'!#REF!</f>
        <v>#REF!</v>
      </c>
      <c r="E175" s="799"/>
      <c r="F175" s="398">
        <f>'2 жастағы балалар Ш'!AE65</f>
        <v>0</v>
      </c>
      <c r="G175" s="799"/>
    </row>
    <row r="176" spans="2:7" ht="15" customHeight="1" x14ac:dyDescent="0.25">
      <c r="B176" s="607"/>
      <c r="C176" s="799"/>
      <c r="D176" s="452" t="e">
        <f>'2 жастағы балалар К'!#REF!</f>
        <v>#REF!</v>
      </c>
      <c r="E176" s="799"/>
      <c r="F176" s="398">
        <f>'2 жастағы балалар Ш'!AF65</f>
        <v>0</v>
      </c>
      <c r="G176" s="799"/>
    </row>
    <row r="177" spans="2:7" ht="15" customHeight="1" x14ac:dyDescent="0.25">
      <c r="B177" s="607"/>
      <c r="C177" s="799"/>
      <c r="D177" s="452" t="e">
        <f>'2 жастағы балалар К'!#REF!</f>
        <v>#REF!</v>
      </c>
      <c r="E177" s="799"/>
      <c r="F177" s="398">
        <f>'2 жастағы балалар Ш'!AG65</f>
        <v>0</v>
      </c>
      <c r="G177" s="799"/>
    </row>
    <row r="178" spans="2:7" ht="15" customHeight="1" x14ac:dyDescent="0.25">
      <c r="B178" s="607">
        <v>16</v>
      </c>
      <c r="C178" s="799"/>
      <c r="D178" s="798"/>
      <c r="E178" s="799"/>
      <c r="F178" s="398">
        <f>'2 жастағы балалар Ш'!AH65</f>
        <v>0</v>
      </c>
      <c r="G178" s="799"/>
    </row>
    <row r="179" spans="2:7" ht="15" customHeight="1" x14ac:dyDescent="0.25">
      <c r="B179" s="607"/>
      <c r="C179" s="799"/>
      <c r="D179" s="799"/>
      <c r="E179" s="799"/>
      <c r="F179" s="398">
        <f>'2 жастағы балалар Ш'!AI65</f>
        <v>0</v>
      </c>
      <c r="G179" s="799"/>
    </row>
    <row r="180" spans="2:7" ht="15" customHeight="1" x14ac:dyDescent="0.25">
      <c r="B180" s="607"/>
      <c r="C180" s="799"/>
      <c r="D180" s="799"/>
      <c r="E180" s="799"/>
      <c r="F180" s="398">
        <f>'2 жастағы балалар Ш'!AJ65</f>
        <v>0</v>
      </c>
      <c r="G180" s="799"/>
    </row>
    <row r="181" spans="2:7" ht="15" customHeight="1" x14ac:dyDescent="0.25">
      <c r="B181" s="607">
        <v>17</v>
      </c>
      <c r="C181" s="799"/>
      <c r="D181" s="799"/>
      <c r="E181" s="799"/>
      <c r="F181" s="398">
        <f>'2 жастағы балалар Ш'!AK65</f>
        <v>0</v>
      </c>
      <c r="G181" s="799"/>
    </row>
    <row r="182" spans="2:7" ht="15" customHeight="1" x14ac:dyDescent="0.25">
      <c r="B182" s="607"/>
      <c r="C182" s="799"/>
      <c r="D182" s="799"/>
      <c r="E182" s="799"/>
      <c r="F182" s="398">
        <f>'2 жастағы балалар Ш'!AL65</f>
        <v>0</v>
      </c>
      <c r="G182" s="799"/>
    </row>
    <row r="183" spans="2:7" ht="15" customHeight="1" x14ac:dyDescent="0.25">
      <c r="B183" s="607"/>
      <c r="C183" s="799"/>
      <c r="D183" s="799"/>
      <c r="E183" s="799"/>
      <c r="F183" s="398">
        <f>'2 жастағы балалар Ш'!AM65</f>
        <v>0</v>
      </c>
      <c r="G183" s="799"/>
    </row>
    <row r="184" spans="2:7" ht="15" customHeight="1" x14ac:dyDescent="0.25">
      <c r="B184" s="607">
        <v>18</v>
      </c>
      <c r="C184" s="799"/>
      <c r="D184" s="799"/>
      <c r="E184" s="799"/>
      <c r="F184" s="398">
        <f>'2 жастағы балалар Ш'!AN65</f>
        <v>0</v>
      </c>
      <c r="G184" s="799"/>
    </row>
    <row r="185" spans="2:7" ht="15" customHeight="1" x14ac:dyDescent="0.25">
      <c r="B185" s="607"/>
      <c r="C185" s="799"/>
      <c r="D185" s="799"/>
      <c r="E185" s="799"/>
      <c r="F185" s="398">
        <f>'2 жастағы балалар Ш'!AO65</f>
        <v>0</v>
      </c>
      <c r="G185" s="799"/>
    </row>
    <row r="186" spans="2:7" ht="15" customHeight="1" x14ac:dyDescent="0.25">
      <c r="B186" s="607"/>
      <c r="C186" s="799"/>
      <c r="D186" s="799"/>
      <c r="E186" s="799"/>
      <c r="F186" s="398">
        <f>'2 жастағы балалар Ш'!AP65</f>
        <v>0</v>
      </c>
      <c r="G186" s="799"/>
    </row>
    <row r="187" spans="2:7" ht="15" customHeight="1" x14ac:dyDescent="0.25">
      <c r="B187" s="607">
        <v>19</v>
      </c>
      <c r="C187" s="799"/>
      <c r="D187" s="799"/>
      <c r="E187" s="799"/>
      <c r="F187" s="398">
        <f>'2 жастағы балалар Ш'!AQ65</f>
        <v>0</v>
      </c>
      <c r="G187" s="799"/>
    </row>
    <row r="188" spans="2:7" ht="15" customHeight="1" x14ac:dyDescent="0.25">
      <c r="B188" s="607"/>
      <c r="C188" s="799"/>
      <c r="D188" s="799"/>
      <c r="E188" s="799"/>
      <c r="F188" s="398">
        <f>'2 жастағы балалар Ш'!AR65</f>
        <v>0</v>
      </c>
      <c r="G188" s="799"/>
    </row>
    <row r="189" spans="2:7" ht="15" customHeight="1" x14ac:dyDescent="0.25">
      <c r="B189" s="607"/>
      <c r="C189" s="799"/>
      <c r="D189" s="799"/>
      <c r="E189" s="799"/>
      <c r="F189" s="398">
        <f>'2 жастағы балалар Ш'!AS65</f>
        <v>0</v>
      </c>
      <c r="G189" s="799"/>
    </row>
    <row r="190" spans="2:7" ht="15" customHeight="1" x14ac:dyDescent="0.25">
      <c r="B190" s="607">
        <v>20</v>
      </c>
      <c r="C190" s="799"/>
      <c r="D190" s="799"/>
      <c r="E190" s="799"/>
      <c r="F190" s="398">
        <f>'2 жастағы балалар Ш'!AT65</f>
        <v>0</v>
      </c>
      <c r="G190" s="799"/>
    </row>
    <row r="191" spans="2:7" ht="15" customHeight="1" x14ac:dyDescent="0.25">
      <c r="B191" s="607"/>
      <c r="C191" s="799"/>
      <c r="D191" s="799"/>
      <c r="E191" s="799"/>
      <c r="F191" s="398">
        <f>'2 жастағы балалар Ш'!AU65</f>
        <v>0</v>
      </c>
      <c r="G191" s="799"/>
    </row>
    <row r="192" spans="2:7" ht="15" customHeight="1" x14ac:dyDescent="0.25">
      <c r="B192" s="607"/>
      <c r="C192" s="799"/>
      <c r="D192" s="799"/>
      <c r="E192" s="799"/>
      <c r="F192" s="398">
        <f>'2 жастағы балалар Ш'!AV65</f>
        <v>0</v>
      </c>
      <c r="G192" s="799"/>
    </row>
    <row r="193" spans="2:100" ht="15" customHeight="1" x14ac:dyDescent="0.25">
      <c r="B193" s="607">
        <v>21</v>
      </c>
      <c r="C193" s="799"/>
      <c r="D193" s="799"/>
      <c r="E193" s="799"/>
      <c r="F193" s="398">
        <f>'2 жастағы балалар Ш'!AW65</f>
        <v>0</v>
      </c>
      <c r="G193" s="799"/>
    </row>
    <row r="194" spans="2:100" ht="15" customHeight="1" x14ac:dyDescent="0.25">
      <c r="B194" s="607"/>
      <c r="C194" s="799"/>
      <c r="D194" s="799"/>
      <c r="E194" s="799"/>
      <c r="F194" s="398">
        <f>'2 жастағы балалар Ш'!AX65</f>
        <v>0</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Ш'!AY65</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Ш'!AZ65</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Ш'!BA65</f>
        <v>0</v>
      </c>
      <c r="G197" s="799"/>
    </row>
    <row r="198" spans="2:100" ht="15" customHeight="1" x14ac:dyDescent="0.25">
      <c r="B198" s="607"/>
      <c r="C198" s="799"/>
      <c r="D198" s="799"/>
      <c r="E198" s="799"/>
      <c r="F198" s="398">
        <f>'2 жастағы балалар Ш'!BB65</f>
        <v>0</v>
      </c>
      <c r="G198" s="799"/>
    </row>
    <row r="199" spans="2:100" ht="15" customHeight="1" x14ac:dyDescent="0.25">
      <c r="B199" s="607">
        <v>23</v>
      </c>
      <c r="C199" s="799"/>
      <c r="D199" s="799"/>
      <c r="E199" s="799"/>
      <c r="F199" s="398">
        <f>'2 жастағы балалар Ш'!BC65</f>
        <v>0</v>
      </c>
      <c r="G199" s="799"/>
    </row>
    <row r="200" spans="2:100" ht="15" customHeight="1" x14ac:dyDescent="0.25">
      <c r="B200" s="607"/>
      <c r="C200" s="799"/>
      <c r="D200" s="799"/>
      <c r="E200" s="799"/>
      <c r="F200" s="398">
        <f>'2 жастағы балалар Ш'!BD65</f>
        <v>0</v>
      </c>
      <c r="G200" s="799"/>
    </row>
    <row r="201" spans="2:100" ht="15" customHeight="1" x14ac:dyDescent="0.25">
      <c r="B201" s="607"/>
      <c r="C201" s="799"/>
      <c r="D201" s="799"/>
      <c r="E201" s="799"/>
      <c r="F201" s="398">
        <f>'2 жастағы балалар Ш'!BE65</f>
        <v>0</v>
      </c>
      <c r="G201" s="799"/>
    </row>
    <row r="202" spans="2:100" ht="15" customHeight="1" x14ac:dyDescent="0.25">
      <c r="B202" s="607">
        <v>24</v>
      </c>
      <c r="C202" s="799"/>
      <c r="D202" s="799"/>
      <c r="E202" s="799"/>
      <c r="F202" s="398">
        <f>'2 жастағы балалар Ш'!BF65</f>
        <v>0</v>
      </c>
      <c r="G202" s="799"/>
    </row>
    <row r="203" spans="2:100" ht="15" customHeight="1" x14ac:dyDescent="0.25">
      <c r="B203" s="607"/>
      <c r="C203" s="799"/>
      <c r="D203" s="799"/>
      <c r="E203" s="799"/>
      <c r="F203" s="398">
        <f>'2 жастағы балалар Ш'!BG65</f>
        <v>0</v>
      </c>
      <c r="G203" s="799"/>
    </row>
    <row r="204" spans="2:100" ht="15" customHeight="1" x14ac:dyDescent="0.25">
      <c r="B204" s="607"/>
      <c r="C204" s="799"/>
      <c r="D204" s="799"/>
      <c r="E204" s="799"/>
      <c r="F204" s="398">
        <f>'2 жастағы балалар Ш'!BH65</f>
        <v>0</v>
      </c>
      <c r="G204" s="799"/>
    </row>
    <row r="205" spans="2:100" ht="15" customHeight="1" x14ac:dyDescent="0.25">
      <c r="B205" s="607">
        <v>25</v>
      </c>
      <c r="C205" s="799"/>
      <c r="D205" s="799"/>
      <c r="E205" s="799"/>
      <c r="F205" s="398">
        <f>'2 жастағы балалар Ш'!BI65</f>
        <v>0</v>
      </c>
      <c r="G205" s="799"/>
    </row>
    <row r="206" spans="2:100" ht="15" customHeight="1" x14ac:dyDescent="0.25">
      <c r="B206" s="607"/>
      <c r="C206" s="799"/>
      <c r="D206" s="799"/>
      <c r="E206" s="799"/>
      <c r="F206" s="398">
        <f>'2 жастағы балалар Ш'!BJ65</f>
        <v>0</v>
      </c>
      <c r="G206" s="799"/>
    </row>
    <row r="207" spans="2:100" ht="15" customHeight="1" x14ac:dyDescent="0.25">
      <c r="B207" s="607"/>
      <c r="C207" s="800"/>
      <c r="D207" s="800"/>
      <c r="E207" s="800"/>
      <c r="F207" s="398">
        <f>'2 жастағы балалар Ш'!BK65</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52.5"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Ф'!D124</f>
        <v>0</v>
      </c>
      <c r="D212" s="452">
        <f>'2 жастағы балалар К'!D124</f>
        <v>0</v>
      </c>
      <c r="E212" s="452" t="e">
        <f>'2 жастағы балалар Т'!#REF!</f>
        <v>#REF!</v>
      </c>
      <c r="F212" s="452">
        <f>'2 жастағы балалар Ш'!D124</f>
        <v>0</v>
      </c>
      <c r="G212" s="452" t="e">
        <f>'2 жастағы балалар Ә'!#REF!</f>
        <v>#REF!</v>
      </c>
    </row>
    <row r="213" spans="2:7" ht="15" customHeight="1" x14ac:dyDescent="0.25">
      <c r="B213" s="571"/>
      <c r="C213" s="452">
        <f>'2 жастағы балалар Ф'!E124</f>
        <v>0</v>
      </c>
      <c r="D213" s="452">
        <f>'2 жастағы балалар К'!E124</f>
        <v>0</v>
      </c>
      <c r="E213" s="452" t="e">
        <f>'2 жастағы балалар Т'!#REF!</f>
        <v>#REF!</v>
      </c>
      <c r="F213" s="452">
        <f>'2 жастағы балалар Ш'!E124</f>
        <v>0</v>
      </c>
      <c r="G213" s="452" t="e">
        <f>'2 жастағы балалар Ә'!#REF!</f>
        <v>#REF!</v>
      </c>
    </row>
    <row r="214" spans="2:7" ht="15" customHeight="1" x14ac:dyDescent="0.25">
      <c r="B214" s="572"/>
      <c r="C214" s="452">
        <f>'2 жастағы балалар Ф'!F124</f>
        <v>0</v>
      </c>
      <c r="D214" s="452">
        <f>'2 жастағы балалар К'!F124</f>
        <v>0</v>
      </c>
      <c r="E214" s="452" t="e">
        <f>'2 жастағы балалар Т'!#REF!</f>
        <v>#REF!</v>
      </c>
      <c r="F214" s="452">
        <f>'2 жастағы балалар Ш'!F124</f>
        <v>0</v>
      </c>
      <c r="G214" s="452" t="e">
        <f>'2 жастағы балалар Ә'!#REF!</f>
        <v>#REF!</v>
      </c>
    </row>
    <row r="215" spans="2:7" ht="15" customHeight="1" x14ac:dyDescent="0.25">
      <c r="B215" s="570">
        <v>2</v>
      </c>
      <c r="C215" s="452">
        <f>'2 жастағы балалар Ф'!G124</f>
        <v>0</v>
      </c>
      <c r="D215" s="452">
        <f>'2 жастағы балалар К'!G124</f>
        <v>0</v>
      </c>
      <c r="E215" s="452">
        <f>'2 жастағы балалар Т'!D124</f>
        <v>0</v>
      </c>
      <c r="F215" s="452">
        <f>'2 жастағы балалар Ш'!G124</f>
        <v>0</v>
      </c>
      <c r="G215" s="452">
        <f>'2 жастағы балалар Ә'!D124</f>
        <v>0</v>
      </c>
    </row>
    <row r="216" spans="2:7" ht="15" customHeight="1" x14ac:dyDescent="0.25">
      <c r="B216" s="571"/>
      <c r="C216" s="452">
        <f>'2 жастағы балалар Ф'!H124</f>
        <v>0</v>
      </c>
      <c r="D216" s="452">
        <f>'2 жастағы балалар К'!H124</f>
        <v>0</v>
      </c>
      <c r="E216" s="452">
        <f>'2 жастағы балалар Т'!E124</f>
        <v>0</v>
      </c>
      <c r="F216" s="452">
        <f>'2 жастағы балалар Ш'!H124</f>
        <v>0</v>
      </c>
      <c r="G216" s="452">
        <f>'2 жастағы балалар Ә'!E124</f>
        <v>0</v>
      </c>
    </row>
    <row r="217" spans="2:7" ht="15" customHeight="1" x14ac:dyDescent="0.25">
      <c r="B217" s="572"/>
      <c r="C217" s="452">
        <f>'2 жастағы балалар Ф'!I124</f>
        <v>0</v>
      </c>
      <c r="D217" s="452">
        <f>'2 жастағы балалар К'!I124</f>
        <v>0</v>
      </c>
      <c r="E217" s="452">
        <f>'2 жастағы балалар Т'!F124</f>
        <v>0</v>
      </c>
      <c r="F217" s="452">
        <f>'2 жастағы балалар Ш'!I124</f>
        <v>0</v>
      </c>
      <c r="G217" s="452">
        <f>'2 жастағы балалар Ә'!F124</f>
        <v>0</v>
      </c>
    </row>
    <row r="218" spans="2:7" ht="15" customHeight="1" x14ac:dyDescent="0.25">
      <c r="B218" s="570">
        <v>3</v>
      </c>
      <c r="C218" s="452">
        <f>'2 жастағы балалар Ф'!J124</f>
        <v>0</v>
      </c>
      <c r="D218" s="452">
        <f>'2 жастағы балалар К'!J124</f>
        <v>0</v>
      </c>
      <c r="E218" s="452">
        <f>'2 жастағы балалар Т'!G124</f>
        <v>0</v>
      </c>
      <c r="F218" s="452">
        <f>'2 жастағы балалар Ш'!J124</f>
        <v>0</v>
      </c>
      <c r="G218" s="452">
        <f>'2 жастағы балалар Ә'!G124</f>
        <v>0</v>
      </c>
    </row>
    <row r="219" spans="2:7" ht="15" customHeight="1" x14ac:dyDescent="0.25">
      <c r="B219" s="571"/>
      <c r="C219" s="452">
        <f>'2 жастағы балалар Ф'!K124</f>
        <v>0</v>
      </c>
      <c r="D219" s="452">
        <f>'2 жастағы балалар К'!K124</f>
        <v>0</v>
      </c>
      <c r="E219" s="452">
        <f>'2 жастағы балалар Т'!H124</f>
        <v>0</v>
      </c>
      <c r="F219" s="452">
        <f>'2 жастағы балалар Ш'!K124</f>
        <v>0</v>
      </c>
      <c r="G219" s="452">
        <f>'2 жастағы балалар Ә'!H124</f>
        <v>0</v>
      </c>
    </row>
    <row r="220" spans="2:7" ht="15" customHeight="1" x14ac:dyDescent="0.25">
      <c r="B220" s="572"/>
      <c r="C220" s="452">
        <f>'2 жастағы балалар Ф'!L124</f>
        <v>0</v>
      </c>
      <c r="D220" s="452">
        <f>'2 жастағы балалар К'!L124</f>
        <v>0</v>
      </c>
      <c r="E220" s="452">
        <f>'2 жастағы балалар Т'!I124</f>
        <v>0</v>
      </c>
      <c r="F220" s="452">
        <f>'2 жастағы балалар Ш'!L124</f>
        <v>0</v>
      </c>
      <c r="G220" s="452">
        <f>'2 жастағы балалар Ә'!I124</f>
        <v>0</v>
      </c>
    </row>
    <row r="221" spans="2:7" ht="15" customHeight="1" x14ac:dyDescent="0.25">
      <c r="B221" s="570">
        <v>4</v>
      </c>
      <c r="C221" s="452">
        <f>'2 жастағы балалар Ф'!M124</f>
        <v>0</v>
      </c>
      <c r="D221" s="452">
        <f>'2 жастағы балалар К'!M124</f>
        <v>0</v>
      </c>
      <c r="E221" s="452">
        <f>'2 жастағы балалар Т'!J124</f>
        <v>0</v>
      </c>
      <c r="F221" s="452">
        <f>'2 жастағы балалар Ш'!M124</f>
        <v>0</v>
      </c>
      <c r="G221" s="452">
        <f>'2 жастағы балалар Ә'!J124</f>
        <v>0</v>
      </c>
    </row>
    <row r="222" spans="2:7" ht="15" customHeight="1" x14ac:dyDescent="0.25">
      <c r="B222" s="571"/>
      <c r="C222" s="452">
        <f>'2 жастағы балалар Ф'!N124</f>
        <v>0</v>
      </c>
      <c r="D222" s="452">
        <f>'2 жастағы балалар К'!N124</f>
        <v>0</v>
      </c>
      <c r="E222" s="452">
        <f>'2 жастағы балалар Т'!K124</f>
        <v>0</v>
      </c>
      <c r="F222" s="452">
        <f>'2 жастағы балалар Ш'!N124</f>
        <v>0</v>
      </c>
      <c r="G222" s="452">
        <f>'2 жастағы балалар Ә'!K124</f>
        <v>0</v>
      </c>
    </row>
    <row r="223" spans="2:7" ht="15" customHeight="1" x14ac:dyDescent="0.25">
      <c r="B223" s="572"/>
      <c r="C223" s="452">
        <f>'2 жастағы балалар Ф'!O124</f>
        <v>0</v>
      </c>
      <c r="D223" s="452">
        <f>'2 жастағы балалар К'!O124</f>
        <v>0</v>
      </c>
      <c r="E223" s="452">
        <f>'2 жастағы балалар Т'!L124</f>
        <v>0</v>
      </c>
      <c r="F223" s="452">
        <f>'2 жастағы балалар Ш'!O124</f>
        <v>0</v>
      </c>
      <c r="G223" s="452">
        <f>'2 жастағы балалар Ә'!L124</f>
        <v>0</v>
      </c>
    </row>
    <row r="224" spans="2:7" ht="15" customHeight="1" x14ac:dyDescent="0.25">
      <c r="B224" s="570">
        <v>5</v>
      </c>
      <c r="C224" s="452" t="e">
        <f>'2 жастағы балалар Ф'!#REF!</f>
        <v>#REF!</v>
      </c>
      <c r="D224" s="452" t="e">
        <f>'2 жастағы балалар К'!#REF!</f>
        <v>#REF!</v>
      </c>
      <c r="E224" s="452">
        <f>'2 жастағы балалар Т'!M124</f>
        <v>0</v>
      </c>
      <c r="F224" s="452">
        <f>'2 жастағы балалар Ш'!P124</f>
        <v>0</v>
      </c>
      <c r="G224" s="452">
        <f>'2 жастағы балалар Ә'!M124</f>
        <v>0</v>
      </c>
    </row>
    <row r="225" spans="2:7" ht="15" customHeight="1" x14ac:dyDescent="0.25">
      <c r="B225" s="571"/>
      <c r="C225" s="452" t="e">
        <f>'2 жастағы балалар Ф'!#REF!</f>
        <v>#REF!</v>
      </c>
      <c r="D225" s="452" t="e">
        <f>'2 жастағы балалар К'!#REF!</f>
        <v>#REF!</v>
      </c>
      <c r="E225" s="452">
        <f>'2 жастағы балалар Т'!N124</f>
        <v>0</v>
      </c>
      <c r="F225" s="452">
        <f>'2 жастағы балалар Ш'!Q124</f>
        <v>0</v>
      </c>
      <c r="G225" s="452">
        <f>'2 жастағы балалар Ә'!N124</f>
        <v>0</v>
      </c>
    </row>
    <row r="226" spans="2:7" ht="15" customHeight="1" x14ac:dyDescent="0.25">
      <c r="B226" s="572"/>
      <c r="C226" s="452" t="e">
        <f>'2 жастағы балалар Ф'!#REF!</f>
        <v>#REF!</v>
      </c>
      <c r="D226" s="452" t="e">
        <f>'2 жастағы балалар К'!#REF!</f>
        <v>#REF!</v>
      </c>
      <c r="E226" s="452">
        <f>'2 жастағы балалар Т'!O124</f>
        <v>0</v>
      </c>
      <c r="F226" s="452">
        <f>'2 жастағы балалар Ш'!R124</f>
        <v>0</v>
      </c>
      <c r="G226" s="452">
        <f>'2 жастағы балалар Ә'!O124</f>
        <v>0</v>
      </c>
    </row>
    <row r="227" spans="2:7" ht="15" customHeight="1" x14ac:dyDescent="0.25">
      <c r="B227" s="570">
        <v>6</v>
      </c>
      <c r="C227" s="798"/>
      <c r="D227" s="452">
        <f>'2 жастағы балалар К'!P124</f>
        <v>0</v>
      </c>
      <c r="E227" s="798"/>
      <c r="F227" s="452" t="e">
        <f>'2 жастағы балалар Ш'!#REF!</f>
        <v>#REF!</v>
      </c>
      <c r="G227" s="798"/>
    </row>
    <row r="228" spans="2:7" ht="15" customHeight="1" x14ac:dyDescent="0.25">
      <c r="B228" s="571"/>
      <c r="C228" s="799"/>
      <c r="D228" s="452">
        <f>'2 жастағы балалар К'!Q124</f>
        <v>0</v>
      </c>
      <c r="E228" s="799"/>
      <c r="F228" s="452" t="e">
        <f>'2 жастағы балалар Ш'!#REF!</f>
        <v>#REF!</v>
      </c>
      <c r="G228" s="799"/>
    </row>
    <row r="229" spans="2:7" ht="15" customHeight="1" x14ac:dyDescent="0.25">
      <c r="B229" s="572"/>
      <c r="C229" s="799"/>
      <c r="D229" s="452">
        <f>'2 жастағы балалар К'!R124</f>
        <v>0</v>
      </c>
      <c r="E229" s="799"/>
      <c r="F229" s="452" t="e">
        <f>'2 жастағы балалар Ш'!#REF!</f>
        <v>#REF!</v>
      </c>
      <c r="G229" s="799"/>
    </row>
    <row r="230" spans="2:7" ht="15" customHeight="1" x14ac:dyDescent="0.25">
      <c r="B230" s="570">
        <v>7</v>
      </c>
      <c r="C230" s="799"/>
      <c r="D230" s="452">
        <f>'2 жастағы балалар К'!S124</f>
        <v>0</v>
      </c>
      <c r="E230" s="799"/>
      <c r="F230" s="452" t="e">
        <f>'2 жастағы балалар Ш'!#REF!</f>
        <v>#REF!</v>
      </c>
      <c r="G230" s="799"/>
    </row>
    <row r="231" spans="2:7" ht="15" customHeight="1" x14ac:dyDescent="0.25">
      <c r="B231" s="571"/>
      <c r="C231" s="799"/>
      <c r="D231" s="452">
        <f>'2 жастағы балалар К'!T124</f>
        <v>0</v>
      </c>
      <c r="E231" s="799"/>
      <c r="F231" s="452" t="e">
        <f>'2 жастағы балалар Ш'!#REF!</f>
        <v>#REF!</v>
      </c>
      <c r="G231" s="799"/>
    </row>
    <row r="232" spans="2:7" ht="15" customHeight="1" x14ac:dyDescent="0.25">
      <c r="B232" s="572"/>
      <c r="C232" s="799"/>
      <c r="D232" s="452">
        <f>'2 жастағы балалар К'!U124</f>
        <v>0</v>
      </c>
      <c r="E232" s="799"/>
      <c r="F232" s="452" t="e">
        <f>'2 жастағы балалар Ш'!#REF!</f>
        <v>#REF!</v>
      </c>
      <c r="G232" s="799"/>
    </row>
    <row r="233" spans="2:7" ht="15" customHeight="1" x14ac:dyDescent="0.25">
      <c r="B233" s="570">
        <v>8</v>
      </c>
      <c r="C233" s="799"/>
      <c r="D233" s="452">
        <f>'2 жастағы балалар К'!V124</f>
        <v>0</v>
      </c>
      <c r="E233" s="799"/>
      <c r="F233" s="452" t="e">
        <f>'2 жастағы балалар Ш'!#REF!</f>
        <v>#REF!</v>
      </c>
      <c r="G233" s="799"/>
    </row>
    <row r="234" spans="2:7" ht="15" customHeight="1" x14ac:dyDescent="0.25">
      <c r="B234" s="571"/>
      <c r="C234" s="799"/>
      <c r="D234" s="452">
        <f>'2 жастағы балалар К'!W124</f>
        <v>0</v>
      </c>
      <c r="E234" s="799"/>
      <c r="F234" s="452" t="e">
        <f>'2 жастағы балалар Ш'!#REF!</f>
        <v>#REF!</v>
      </c>
      <c r="G234" s="799"/>
    </row>
    <row r="235" spans="2:7" x14ac:dyDescent="0.25">
      <c r="B235" s="572"/>
      <c r="C235" s="799"/>
      <c r="D235" s="452">
        <f>'2 жастағы балалар К'!X124</f>
        <v>0</v>
      </c>
      <c r="E235" s="799"/>
      <c r="F235" s="452" t="e">
        <f>'2 жастағы балалар Ш'!#REF!</f>
        <v>#REF!</v>
      </c>
      <c r="G235" s="799"/>
    </row>
    <row r="236" spans="2:7" x14ac:dyDescent="0.25">
      <c r="B236" s="570">
        <v>9</v>
      </c>
      <c r="C236" s="799"/>
      <c r="D236" s="452">
        <f>'2 жастағы балалар К'!Y124</f>
        <v>0</v>
      </c>
      <c r="E236" s="799"/>
      <c r="F236" s="452" t="e">
        <f>'2 жастағы балалар Ш'!#REF!</f>
        <v>#REF!</v>
      </c>
      <c r="G236" s="799"/>
    </row>
    <row r="237" spans="2:7" x14ac:dyDescent="0.25">
      <c r="B237" s="571"/>
      <c r="C237" s="799"/>
      <c r="D237" s="452">
        <f>'2 жастағы балалар К'!Z124</f>
        <v>0</v>
      </c>
      <c r="E237" s="799"/>
      <c r="F237" s="452" t="e">
        <f>'2 жастағы балалар Ш'!#REF!</f>
        <v>#REF!</v>
      </c>
      <c r="G237" s="799"/>
    </row>
    <row r="238" spans="2:7" x14ac:dyDescent="0.25">
      <c r="B238" s="572"/>
      <c r="C238" s="799"/>
      <c r="D238" s="452">
        <f>'2 жастағы балалар К'!AA124</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Ш'!S124</f>
        <v>0</v>
      </c>
      <c r="G242" s="799"/>
    </row>
    <row r="243" spans="2:7" x14ac:dyDescent="0.25">
      <c r="B243" s="607"/>
      <c r="C243" s="799"/>
      <c r="D243" s="452" t="e">
        <f>'2 жастағы балалар К'!#REF!</f>
        <v>#REF!</v>
      </c>
      <c r="E243" s="799"/>
      <c r="F243" s="398">
        <f>'2 жастағы балалар Ш'!T124</f>
        <v>0</v>
      </c>
      <c r="G243" s="799"/>
    </row>
    <row r="244" spans="2:7" x14ac:dyDescent="0.25">
      <c r="B244" s="607"/>
      <c r="C244" s="799"/>
      <c r="D244" s="452" t="e">
        <f>'2 жастағы балалар К'!#REF!</f>
        <v>#REF!</v>
      </c>
      <c r="E244" s="799"/>
      <c r="F244" s="398">
        <f>'2 жастағы балалар Ш'!U124</f>
        <v>0</v>
      </c>
      <c r="G244" s="799"/>
    </row>
    <row r="245" spans="2:7" x14ac:dyDescent="0.25">
      <c r="B245" s="607">
        <v>12</v>
      </c>
      <c r="C245" s="799"/>
      <c r="D245" s="452" t="e">
        <f>'2 жастағы балалар К'!#REF!</f>
        <v>#REF!</v>
      </c>
      <c r="E245" s="799"/>
      <c r="F245" s="398">
        <f>'2 жастағы балалар Ш'!V124</f>
        <v>0</v>
      </c>
      <c r="G245" s="799"/>
    </row>
    <row r="246" spans="2:7" x14ac:dyDescent="0.25">
      <c r="B246" s="607"/>
      <c r="C246" s="799"/>
      <c r="D246" s="452" t="e">
        <f>'2 жастағы балалар К'!#REF!</f>
        <v>#REF!</v>
      </c>
      <c r="E246" s="799"/>
      <c r="F246" s="398">
        <f>'2 жастағы балалар Ш'!W124</f>
        <v>0</v>
      </c>
      <c r="G246" s="799"/>
    </row>
    <row r="247" spans="2:7" x14ac:dyDescent="0.25">
      <c r="B247" s="607"/>
      <c r="C247" s="799"/>
      <c r="D247" s="452" t="e">
        <f>'2 жастағы балалар К'!#REF!</f>
        <v>#REF!</v>
      </c>
      <c r="E247" s="799"/>
      <c r="F247" s="398">
        <f>'2 жастағы балалар Ш'!X124</f>
        <v>0</v>
      </c>
      <c r="G247" s="799"/>
    </row>
    <row r="248" spans="2:7" x14ac:dyDescent="0.25">
      <c r="B248" s="607">
        <v>13</v>
      </c>
      <c r="C248" s="799"/>
      <c r="D248" s="452" t="e">
        <f>'2 жастағы балалар К'!#REF!</f>
        <v>#REF!</v>
      </c>
      <c r="E248" s="799"/>
      <c r="F248" s="398">
        <f>'2 жастағы балалар Ш'!Y124</f>
        <v>0</v>
      </c>
      <c r="G248" s="799"/>
    </row>
    <row r="249" spans="2:7" x14ac:dyDescent="0.25">
      <c r="B249" s="607"/>
      <c r="C249" s="799"/>
      <c r="D249" s="452" t="e">
        <f>'2 жастағы балалар К'!#REF!</f>
        <v>#REF!</v>
      </c>
      <c r="E249" s="799"/>
      <c r="F249" s="398">
        <f>'2 жастағы балалар Ш'!Z124</f>
        <v>0</v>
      </c>
      <c r="G249" s="799"/>
    </row>
    <row r="250" spans="2:7" x14ac:dyDescent="0.25">
      <c r="B250" s="607"/>
      <c r="C250" s="799"/>
      <c r="D250" s="452" t="e">
        <f>'2 жастағы балалар К'!#REF!</f>
        <v>#REF!</v>
      </c>
      <c r="E250" s="799"/>
      <c r="F250" s="398">
        <f>'2 жастағы балалар Ш'!AA124</f>
        <v>0</v>
      </c>
      <c r="G250" s="799"/>
    </row>
    <row r="251" spans="2:7" x14ac:dyDescent="0.25">
      <c r="B251" s="607">
        <v>14</v>
      </c>
      <c r="C251" s="799"/>
      <c r="D251" s="452" t="e">
        <f>'2 жастағы балалар К'!#REF!</f>
        <v>#REF!</v>
      </c>
      <c r="E251" s="799"/>
      <c r="F251" s="398">
        <f>'2 жастағы балалар Ш'!AB124</f>
        <v>0</v>
      </c>
      <c r="G251" s="799"/>
    </row>
    <row r="252" spans="2:7" x14ac:dyDescent="0.25">
      <c r="B252" s="607"/>
      <c r="C252" s="799"/>
      <c r="D252" s="452" t="e">
        <f>'2 жастағы балалар К'!#REF!</f>
        <v>#REF!</v>
      </c>
      <c r="E252" s="799"/>
      <c r="F252" s="398">
        <f>'2 жастағы балалар Ш'!AC124</f>
        <v>0</v>
      </c>
      <c r="G252" s="799"/>
    </row>
    <row r="253" spans="2:7" x14ac:dyDescent="0.25">
      <c r="B253" s="607"/>
      <c r="C253" s="799"/>
      <c r="D253" s="452" t="e">
        <f>'2 жастағы балалар К'!#REF!</f>
        <v>#REF!</v>
      </c>
      <c r="E253" s="799"/>
      <c r="F253" s="398">
        <f>'2 жастағы балалар Ш'!AD124</f>
        <v>0</v>
      </c>
      <c r="G253" s="799"/>
    </row>
    <row r="254" spans="2:7" x14ac:dyDescent="0.25">
      <c r="B254" s="607">
        <v>15</v>
      </c>
      <c r="C254" s="799"/>
      <c r="D254" s="452" t="e">
        <f>'2 жастағы балалар К'!#REF!</f>
        <v>#REF!</v>
      </c>
      <c r="E254" s="799"/>
      <c r="F254" s="398">
        <f>'2 жастағы балалар Ш'!AE124</f>
        <v>0</v>
      </c>
      <c r="G254" s="799"/>
    </row>
    <row r="255" spans="2:7" x14ac:dyDescent="0.25">
      <c r="B255" s="607"/>
      <c r="C255" s="799"/>
      <c r="D255" s="452" t="e">
        <f>'2 жастағы балалар К'!#REF!</f>
        <v>#REF!</v>
      </c>
      <c r="E255" s="799"/>
      <c r="F255" s="398">
        <f>'2 жастағы балалар Ш'!AF124</f>
        <v>0</v>
      </c>
      <c r="G255" s="799"/>
    </row>
    <row r="256" spans="2:7" x14ac:dyDescent="0.25">
      <c r="B256" s="607"/>
      <c r="C256" s="799"/>
      <c r="D256" s="452" t="e">
        <f>'2 жастағы балалар К'!#REF!</f>
        <v>#REF!</v>
      </c>
      <c r="E256" s="799"/>
      <c r="F256" s="398">
        <f>'2 жастағы балалар Ш'!AG124</f>
        <v>0</v>
      </c>
      <c r="G256" s="799"/>
    </row>
    <row r="257" spans="2:7" x14ac:dyDescent="0.25">
      <c r="B257" s="607">
        <v>16</v>
      </c>
      <c r="C257" s="799"/>
      <c r="D257" s="798"/>
      <c r="E257" s="799"/>
      <c r="F257" s="398">
        <f>'2 жастағы балалар Ш'!AH124</f>
        <v>0</v>
      </c>
      <c r="G257" s="799"/>
    </row>
    <row r="258" spans="2:7" x14ac:dyDescent="0.25">
      <c r="B258" s="607"/>
      <c r="C258" s="799"/>
      <c r="D258" s="799"/>
      <c r="E258" s="799"/>
      <c r="F258" s="398">
        <f>'2 жастағы балалар Ш'!AI124</f>
        <v>0</v>
      </c>
      <c r="G258" s="799"/>
    </row>
    <row r="259" spans="2:7" x14ac:dyDescent="0.25">
      <c r="B259" s="607"/>
      <c r="C259" s="799"/>
      <c r="D259" s="799"/>
      <c r="E259" s="799"/>
      <c r="F259" s="398">
        <f>'2 жастағы балалар Ш'!AJ124</f>
        <v>0</v>
      </c>
      <c r="G259" s="799"/>
    </row>
    <row r="260" spans="2:7" x14ac:dyDescent="0.25">
      <c r="B260" s="607">
        <v>17</v>
      </c>
      <c r="C260" s="799"/>
      <c r="D260" s="799"/>
      <c r="E260" s="799"/>
      <c r="F260" s="398">
        <f>'2 жастағы балалар Ш'!AK124</f>
        <v>0</v>
      </c>
      <c r="G260" s="799"/>
    </row>
    <row r="261" spans="2:7" x14ac:dyDescent="0.25">
      <c r="B261" s="607"/>
      <c r="C261" s="799"/>
      <c r="D261" s="799"/>
      <c r="E261" s="799"/>
      <c r="F261" s="398">
        <f>'2 жастағы балалар Ш'!AL124</f>
        <v>0</v>
      </c>
      <c r="G261" s="799"/>
    </row>
    <row r="262" spans="2:7" x14ac:dyDescent="0.25">
      <c r="B262" s="607"/>
      <c r="C262" s="799"/>
      <c r="D262" s="799"/>
      <c r="E262" s="799"/>
      <c r="F262" s="398">
        <f>'2 жастағы балалар Ш'!AM124</f>
        <v>0</v>
      </c>
      <c r="G262" s="799"/>
    </row>
    <row r="263" spans="2:7" x14ac:dyDescent="0.25">
      <c r="B263" s="607">
        <v>18</v>
      </c>
      <c r="C263" s="799"/>
      <c r="D263" s="799"/>
      <c r="E263" s="799"/>
      <c r="F263" s="398">
        <f>'2 жастағы балалар Ш'!AN124</f>
        <v>0</v>
      </c>
      <c r="G263" s="799"/>
    </row>
    <row r="264" spans="2:7" x14ac:dyDescent="0.25">
      <c r="B264" s="607"/>
      <c r="C264" s="799"/>
      <c r="D264" s="799"/>
      <c r="E264" s="799"/>
      <c r="F264" s="398">
        <f>'2 жастағы балалар Ш'!AO124</f>
        <v>0</v>
      </c>
      <c r="G264" s="799"/>
    </row>
    <row r="265" spans="2:7" x14ac:dyDescent="0.25">
      <c r="B265" s="607"/>
      <c r="C265" s="799"/>
      <c r="D265" s="799"/>
      <c r="E265" s="799"/>
      <c r="F265" s="398">
        <f>'2 жастағы балалар Ш'!AP124</f>
        <v>0</v>
      </c>
      <c r="G265" s="799"/>
    </row>
    <row r="266" spans="2:7" x14ac:dyDescent="0.25">
      <c r="B266" s="607">
        <v>19</v>
      </c>
      <c r="C266" s="799"/>
      <c r="D266" s="799"/>
      <c r="E266" s="799"/>
      <c r="F266" s="398">
        <f>'2 жастағы балалар Ш'!AQ124</f>
        <v>0</v>
      </c>
      <c r="G266" s="799"/>
    </row>
    <row r="267" spans="2:7" x14ac:dyDescent="0.25">
      <c r="B267" s="607"/>
      <c r="C267" s="799"/>
      <c r="D267" s="799"/>
      <c r="E267" s="799"/>
      <c r="F267" s="398">
        <f>'2 жастағы балалар Ш'!AR124</f>
        <v>0</v>
      </c>
      <c r="G267" s="799"/>
    </row>
    <row r="268" spans="2:7" x14ac:dyDescent="0.25">
      <c r="B268" s="607"/>
      <c r="C268" s="799"/>
      <c r="D268" s="799"/>
      <c r="E268" s="799"/>
      <c r="F268" s="398">
        <f>'2 жастағы балалар Ш'!AS124</f>
        <v>0</v>
      </c>
      <c r="G268" s="799"/>
    </row>
    <row r="269" spans="2:7" x14ac:dyDescent="0.25">
      <c r="B269" s="607">
        <v>20</v>
      </c>
      <c r="C269" s="799"/>
      <c r="D269" s="799"/>
      <c r="E269" s="799"/>
      <c r="F269" s="398">
        <f>'2 жастағы балалар Ш'!AT124</f>
        <v>0</v>
      </c>
      <c r="G269" s="799"/>
    </row>
    <row r="270" spans="2:7" x14ac:dyDescent="0.25">
      <c r="B270" s="607"/>
      <c r="C270" s="799"/>
      <c r="D270" s="799"/>
      <c r="E270" s="799"/>
      <c r="F270" s="398">
        <f>'2 жастағы балалар Ш'!AU124</f>
        <v>0</v>
      </c>
      <c r="G270" s="799"/>
    </row>
    <row r="271" spans="2:7" x14ac:dyDescent="0.25">
      <c r="B271" s="607"/>
      <c r="C271" s="799"/>
      <c r="D271" s="799"/>
      <c r="E271" s="799"/>
      <c r="F271" s="398">
        <f>'2 жастағы балалар Ш'!AV124</f>
        <v>0</v>
      </c>
      <c r="G271" s="799"/>
    </row>
    <row r="272" spans="2:7" x14ac:dyDescent="0.25">
      <c r="B272" s="607">
        <v>21</v>
      </c>
      <c r="C272" s="799"/>
      <c r="D272" s="799"/>
      <c r="E272" s="799"/>
      <c r="F272" s="398">
        <f>'2 жастағы балалар Ш'!AW124</f>
        <v>0</v>
      </c>
      <c r="G272" s="799"/>
    </row>
    <row r="273" spans="2:7" x14ac:dyDescent="0.25">
      <c r="B273" s="607"/>
      <c r="C273" s="799"/>
      <c r="D273" s="799"/>
      <c r="E273" s="799"/>
      <c r="F273" s="398">
        <f>'2 жастағы балалар Ш'!AX124</f>
        <v>0</v>
      </c>
      <c r="G273" s="799"/>
    </row>
    <row r="274" spans="2:7" x14ac:dyDescent="0.25">
      <c r="B274" s="607"/>
      <c r="C274" s="799"/>
      <c r="D274" s="799"/>
      <c r="E274" s="799"/>
      <c r="F274" s="398">
        <f>'2 жастағы балалар Ш'!AY124</f>
        <v>0</v>
      </c>
      <c r="G274" s="799"/>
    </row>
    <row r="275" spans="2:7" x14ac:dyDescent="0.25">
      <c r="B275" s="607">
        <v>22</v>
      </c>
      <c r="C275" s="799"/>
      <c r="D275" s="799"/>
      <c r="E275" s="799"/>
      <c r="F275" s="398">
        <f>'2 жастағы балалар Ш'!AZ124</f>
        <v>0</v>
      </c>
      <c r="G275" s="799"/>
    </row>
    <row r="276" spans="2:7" x14ac:dyDescent="0.25">
      <c r="B276" s="607"/>
      <c r="C276" s="799"/>
      <c r="D276" s="799"/>
      <c r="E276" s="799"/>
      <c r="F276" s="398">
        <f>'2 жастағы балалар Ш'!BA124</f>
        <v>0</v>
      </c>
      <c r="G276" s="799"/>
    </row>
    <row r="277" spans="2:7" x14ac:dyDescent="0.25">
      <c r="B277" s="607"/>
      <c r="C277" s="799"/>
      <c r="D277" s="799"/>
      <c r="E277" s="799"/>
      <c r="F277" s="398">
        <f>'2 жастағы балалар Ш'!BB124</f>
        <v>0</v>
      </c>
      <c r="G277" s="799"/>
    </row>
    <row r="278" spans="2:7" x14ac:dyDescent="0.25">
      <c r="B278" s="607">
        <v>23</v>
      </c>
      <c r="C278" s="799"/>
      <c r="D278" s="799"/>
      <c r="E278" s="799"/>
      <c r="F278" s="398">
        <f>'2 жастағы балалар Ш'!BC124</f>
        <v>0</v>
      </c>
      <c r="G278" s="799"/>
    </row>
    <row r="279" spans="2:7" x14ac:dyDescent="0.25">
      <c r="B279" s="607"/>
      <c r="C279" s="799"/>
      <c r="D279" s="799"/>
      <c r="E279" s="799"/>
      <c r="F279" s="398">
        <f>'2 жастағы балалар Ш'!BD124</f>
        <v>0</v>
      </c>
      <c r="G279" s="799"/>
    </row>
    <row r="280" spans="2:7" x14ac:dyDescent="0.25">
      <c r="B280" s="607"/>
      <c r="C280" s="799"/>
      <c r="D280" s="799"/>
      <c r="E280" s="799"/>
      <c r="F280" s="398">
        <f>'2 жастағы балалар Ш'!BE124</f>
        <v>0</v>
      </c>
      <c r="G280" s="799"/>
    </row>
    <row r="281" spans="2:7" x14ac:dyDescent="0.25">
      <c r="B281" s="607">
        <v>24</v>
      </c>
      <c r="C281" s="799"/>
      <c r="D281" s="799"/>
      <c r="E281" s="799"/>
      <c r="F281" s="398">
        <f>'2 жастағы балалар Ш'!BF124</f>
        <v>0</v>
      </c>
      <c r="G281" s="799"/>
    </row>
    <row r="282" spans="2:7" x14ac:dyDescent="0.25">
      <c r="B282" s="607"/>
      <c r="C282" s="799"/>
      <c r="D282" s="799"/>
      <c r="E282" s="799"/>
      <c r="F282" s="398">
        <f>'2 жастағы балалар Ш'!BG124</f>
        <v>0</v>
      </c>
      <c r="G282" s="799"/>
    </row>
    <row r="283" spans="2:7" x14ac:dyDescent="0.25">
      <c r="B283" s="607"/>
      <c r="C283" s="799"/>
      <c r="D283" s="799"/>
      <c r="E283" s="799"/>
      <c r="F283" s="398">
        <f>'2 жастағы балалар Ш'!BH124</f>
        <v>0</v>
      </c>
      <c r="G283" s="799"/>
    </row>
    <row r="284" spans="2:7" x14ac:dyDescent="0.25">
      <c r="B284" s="607">
        <v>25</v>
      </c>
      <c r="C284" s="799"/>
      <c r="D284" s="799"/>
      <c r="E284" s="799"/>
      <c r="F284" s="398">
        <f>'2 жастағы балалар Ш'!BI124</f>
        <v>0</v>
      </c>
      <c r="G284" s="799"/>
    </row>
    <row r="285" spans="2:7" x14ac:dyDescent="0.25">
      <c r="B285" s="607"/>
      <c r="C285" s="799"/>
      <c r="D285" s="799"/>
      <c r="E285" s="799"/>
      <c r="F285" s="398">
        <f>'2 жастағы балалар Ш'!BJ124</f>
        <v>0</v>
      </c>
      <c r="G285" s="799"/>
    </row>
    <row r="286" spans="2:7" x14ac:dyDescent="0.25">
      <c r="B286" s="607"/>
      <c r="C286" s="800"/>
      <c r="D286" s="800"/>
      <c r="E286" s="800"/>
      <c r="F286" s="398">
        <f>'2 жастағы балалар Ш'!BK124</f>
        <v>0</v>
      </c>
      <c r="G286" s="800"/>
    </row>
    <row r="287" spans="2:7" x14ac:dyDescent="0.25">
      <c r="B287" s="389">
        <f>СВОД3!V19</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75"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4">
    <mergeCell ref="M567:AP567"/>
    <mergeCell ref="B263:B265"/>
    <mergeCell ref="B266:B268"/>
    <mergeCell ref="B269:B271"/>
    <mergeCell ref="B272:B274"/>
    <mergeCell ref="B275:B277"/>
    <mergeCell ref="B278:B280"/>
    <mergeCell ref="C227:C286"/>
    <mergeCell ref="E227:E286"/>
    <mergeCell ref="G227:G286"/>
    <mergeCell ref="B248:B250"/>
    <mergeCell ref="B251:B253"/>
    <mergeCell ref="B254:B256"/>
    <mergeCell ref="B257:B259"/>
    <mergeCell ref="B281:B283"/>
    <mergeCell ref="B284:B286"/>
    <mergeCell ref="B227:B229"/>
    <mergeCell ref="B230:B232"/>
    <mergeCell ref="B260:B262"/>
    <mergeCell ref="B236:B238"/>
    <mergeCell ref="B239:B241"/>
    <mergeCell ref="B245:B247"/>
    <mergeCell ref="B202:B204"/>
    <mergeCell ref="B205:B207"/>
    <mergeCell ref="B151:B153"/>
    <mergeCell ref="B154:B156"/>
    <mergeCell ref="B157:B159"/>
    <mergeCell ref="B160:B162"/>
    <mergeCell ref="B163:B165"/>
    <mergeCell ref="B166:B168"/>
    <mergeCell ref="B169:B171"/>
    <mergeCell ref="B172:B174"/>
    <mergeCell ref="B187:B189"/>
    <mergeCell ref="B75:B77"/>
    <mergeCell ref="B78:B80"/>
    <mergeCell ref="B81:B83"/>
    <mergeCell ref="C81:C128"/>
    <mergeCell ref="B105:B107"/>
    <mergeCell ref="B108:B110"/>
    <mergeCell ref="B111:B113"/>
    <mergeCell ref="B114:B116"/>
    <mergeCell ref="B131:G131"/>
    <mergeCell ref="E81:E128"/>
    <mergeCell ref="G81:G128"/>
    <mergeCell ref="B84:B86"/>
    <mergeCell ref="B87:B89"/>
    <mergeCell ref="B90:B92"/>
    <mergeCell ref="B93:B95"/>
    <mergeCell ref="D93:D128"/>
    <mergeCell ref="B96:B98"/>
    <mergeCell ref="B99:B101"/>
    <mergeCell ref="B102:B104"/>
    <mergeCell ref="B117:B119"/>
    <mergeCell ref="B120:B122"/>
    <mergeCell ref="B123:B125"/>
    <mergeCell ref="B126:B128"/>
    <mergeCell ref="B212:B214"/>
    <mergeCell ref="B133:B135"/>
    <mergeCell ref="B136:B138"/>
    <mergeCell ref="D178:D207"/>
    <mergeCell ref="D257:D286"/>
    <mergeCell ref="B218:B220"/>
    <mergeCell ref="B221:B223"/>
    <mergeCell ref="B224:B226"/>
    <mergeCell ref="B139:B141"/>
    <mergeCell ref="B142:B144"/>
    <mergeCell ref="B145:B147"/>
    <mergeCell ref="B148:B150"/>
    <mergeCell ref="C148:C207"/>
    <mergeCell ref="B210:G210"/>
    <mergeCell ref="G148:G207"/>
    <mergeCell ref="E148:E207"/>
    <mergeCell ref="B175:B177"/>
    <mergeCell ref="B178:B180"/>
    <mergeCell ref="B181:B183"/>
    <mergeCell ref="B184:B186"/>
    <mergeCell ref="B190:B192"/>
    <mergeCell ref="B193:B195"/>
    <mergeCell ref="B196:B198"/>
    <mergeCell ref="B199:B201"/>
    <mergeCell ref="B4:C4"/>
    <mergeCell ref="B5:C5"/>
    <mergeCell ref="B6:C6"/>
    <mergeCell ref="B7:C7"/>
    <mergeCell ref="C9:E9"/>
    <mergeCell ref="B242:B244"/>
    <mergeCell ref="B233:B235"/>
    <mergeCell ref="B215:B217"/>
    <mergeCell ref="L10:L64"/>
    <mergeCell ref="C14:E14"/>
    <mergeCell ref="B15:B29"/>
    <mergeCell ref="C23:E29"/>
    <mergeCell ref="B30:B34"/>
    <mergeCell ref="I9:K9"/>
    <mergeCell ref="F9:H9"/>
    <mergeCell ref="B10:B14"/>
    <mergeCell ref="C34:E34"/>
    <mergeCell ref="B35:B59"/>
    <mergeCell ref="B60:B64"/>
    <mergeCell ref="C64:E64"/>
    <mergeCell ref="B67:G67"/>
    <mergeCell ref="C45:E59"/>
    <mergeCell ref="B69:B71"/>
    <mergeCell ref="B72:B7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1.25" customHeight="1" x14ac:dyDescent="0.3">
      <c r="B4" s="801" t="s">
        <v>928</v>
      </c>
      <c r="C4" s="801"/>
      <c r="D4" s="26">
        <f>'2 жастағы балалар Ф'!C20</f>
        <v>0</v>
      </c>
      <c r="E4" s="29"/>
      <c r="F4" s="29"/>
      <c r="G4" s="24"/>
      <c r="H4" s="24"/>
    </row>
    <row r="5" spans="2:12" ht="18.75" x14ac:dyDescent="0.3">
      <c r="B5" s="802" t="s">
        <v>905</v>
      </c>
      <c r="C5" s="802"/>
      <c r="D5" s="27">
        <f>'2 жастағы балалар Ф'!A20</f>
        <v>0</v>
      </c>
      <c r="E5" s="27"/>
      <c r="F5" s="27"/>
      <c r="G5" s="24"/>
      <c r="H5" s="24"/>
    </row>
    <row r="6" spans="2:12" ht="83.2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e">
        <f>IF(C70="","",VLOOKUP(C70,$O$509:$P$511,2,TRUE))</f>
        <v>#N/A</v>
      </c>
      <c r="E10" s="453" t="e">
        <f>IF(C71="","",VLOOKUP(C71,$Q$509:$R$511,2,TRUE))</f>
        <v>#N/A</v>
      </c>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453" t="e">
        <f>IF(C72="","",VLOOKUP(C72,$S$509:$T$511,2,TRUE))</f>
        <v>#N/A</v>
      </c>
      <c r="D11" s="453" t="e">
        <f>IF(C73="","",VLOOKUP(C73,$U$509:$V$511,2,TRUE))</f>
        <v>#N/A</v>
      </c>
      <c r="E11" s="453" t="e">
        <f>IF(C74="","",VLOOKUP(C74,$W$509:$X$511,2,TRUE))</f>
        <v>#N/A</v>
      </c>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453" t="e">
        <f>IF(C75="","",VLOOKUP(C75,$Y$509:$Z$511,2,TRUE))</f>
        <v>#N/A</v>
      </c>
      <c r="D12" s="453" t="e">
        <f>IF(C76="","",VLOOKUP(C76,$AA$509:$AB$511,2,TRUE))</f>
        <v>#N/A</v>
      </c>
      <c r="E12" s="453" t="e">
        <f>IF(C77="","",VLOOKUP(C77,$AC$509:$AD$511,2,TRUE))</f>
        <v>#N/A</v>
      </c>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e">
        <f>IF(C80="","",VLOOKUP(C80,$AI$509:$AJ$511,2,TRUE))</f>
        <v>#N/A</v>
      </c>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e">
        <f>IF(D71="","",VLOOKUP(D71,$Q$513:$R$515,2,TRUE))</f>
        <v>#N/A</v>
      </c>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e">
        <f>IF(D74="","",VLOOKUP(D74,$W$513:$X$515,2,TRUE))</f>
        <v>#N/A</v>
      </c>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453" t="e">
        <f>IF(D75="","",VLOOKUP(D75,$Y$513:$Z$515,2,TRUE))</f>
        <v>#N/A</v>
      </c>
      <c r="D17" s="453" t="e">
        <f>IF(D76="","",VLOOKUP(D76,$AA$513:$AB$515,2,TRUE))</f>
        <v>#N/A</v>
      </c>
      <c r="E17" s="453" t="e">
        <f>IF(D77="","",VLOOKUP(D77,$AC$513:$AD$515,2,TRUE))</f>
        <v>#N/A</v>
      </c>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453" t="e">
        <f>IF(D78="","",VLOOKUP(D78,$AE$513:$AF$515,2,TRUE))</f>
        <v>#N/A</v>
      </c>
      <c r="D18" s="453" t="e">
        <f>IF(D79="","",VLOOKUP(D79,$AG$513:$AH$515,2,TRUE))</f>
        <v>#N/A</v>
      </c>
      <c r="E18" s="453" t="e">
        <f>IF(D80="","",VLOOKUP(D80,$AI$513:$AJ$515,2,TRUE))</f>
        <v>#N/A</v>
      </c>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e">
        <f>IF(D86="","",VLOOKUP(D86,$Q$517:$R$519,2,TRUE))</f>
        <v>#N/A</v>
      </c>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453" t="e">
        <f>IF(D87="","",VLOOKUP(D87,$S$517:$T$519,2,TRUE))</f>
        <v>#N/A</v>
      </c>
      <c r="D21" s="453" t="e">
        <f>IF(D88="","",VLOOKUP(D88,$U$517:$V$519,2,TRUE))</f>
        <v>#N/A</v>
      </c>
      <c r="E21" s="453" t="e">
        <f>IF(D89="","",VLOOKUP(D89,$W$517:$X$519,2,TRUE))</f>
        <v>#N/A</v>
      </c>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453" t="e">
        <f>IF(D90="","",VLOOKUP(D90,$Y$517:$Z$519,2,TRUE))</f>
        <v>#N/A</v>
      </c>
      <c r="D22" s="453" t="e">
        <f>IF(D91="","",VLOOKUP(D91,$AA$517:$AB$519,2,TRUE))</f>
        <v>#N/A</v>
      </c>
      <c r="E22" s="453" t="e">
        <f>IF(D92="","",VLOOKUP(D92,$AC$517:$AD$519,2,TRUE))</f>
        <v>#N/A</v>
      </c>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786"/>
      <c r="D23" s="787"/>
      <c r="E23" s="788"/>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e">
        <f>IF(E74="","",VLOOKUP(E74,$W$521:$X$523,2,TRUE))</f>
        <v>#N/A</v>
      </c>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453" t="e">
        <f>IF(E75="","",VLOOKUP(E75,$Y$521:$Z$523,2,TRUE))</f>
        <v>#N/A</v>
      </c>
      <c r="D32" s="453" t="e">
        <f>IF(E76="","",VLOOKUP(E76,$AA$521:$AB$523,2,TRUE))</f>
        <v>#N/A</v>
      </c>
      <c r="E32" s="453" t="e">
        <f>IF(E77="","",VLOOKUP(E77,$AC$521:$AD$523,2,TRUE))</f>
        <v>#N/A</v>
      </c>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453" t="e">
        <f>IF(E78="","",VLOOKUP(E78,$AE$521:$AF$523,2,TRUE))</f>
        <v>#N/A</v>
      </c>
      <c r="D33" s="453" t="e">
        <f>IF(E79="","",VLOOKUP(E79,$AG$521:$AH$523,2,TRUE))</f>
        <v>#N/A</v>
      </c>
      <c r="E33" s="453" t="e">
        <f>IF(E80="","",VLOOKUP(E80,$AI$521:$AJ$523,2,TRUE))</f>
        <v>#N/A</v>
      </c>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2"/>
      <c r="D34" s="823"/>
      <c r="E34" s="823"/>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453" t="e">
        <f>IF(F69="","",VLOOKUP(F69,$M$525:$N$527,2,TRUE))</f>
        <v>#N/A</v>
      </c>
      <c r="D35" s="453" t="e">
        <f>IF(F70="","",VLOOKUP(F70,$O$525:$P$527,2,TRUE))</f>
        <v>#N/A</v>
      </c>
      <c r="E35" s="453" t="e">
        <f>IF(F71="","",VLOOKUP(F71,$Q$525:$R$527,2,TRUE))</f>
        <v>#N/A</v>
      </c>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453" t="e">
        <f>IF(F72="","",VLOOKUP(F72,$S$525:$T$527,2,TRUE))</f>
        <v>#N/A</v>
      </c>
      <c r="D36" s="453" t="e">
        <f>IF(F73="","",VLOOKUP(F73,$U$525:$V$527,2,TRUE))</f>
        <v>#N/A</v>
      </c>
      <c r="E36" s="453" t="e">
        <f>IF(F74="","",VLOOKUP(F74,$W$525:$X$527,2,TRUE))</f>
        <v>#N/A</v>
      </c>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453" t="e">
        <f>IF(F75="","",VLOOKUP(F75,$Y$525:$Z$527,2,TRUE))</f>
        <v>#N/A</v>
      </c>
      <c r="D37" s="453" t="e">
        <f>IF(F76="","",VLOOKUP(F76,$AA$525:$AB$527,2,TRUE))</f>
        <v>#N/A</v>
      </c>
      <c r="E37" s="453" t="e">
        <f>IF(F77="","",VLOOKUP(F77,$AC$525:$AD$527,2,TRUE))</f>
        <v>#N/A</v>
      </c>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453" t="e">
        <f>IF(F78="","",VLOOKUP(F78,$AE$525:$AF$527,2,TRUE))</f>
        <v>#N/A</v>
      </c>
      <c r="D38" s="453" t="e">
        <f>IF(F79="","",VLOOKUP(F79,$AG$525:$AH$527,2,TRUE))</f>
        <v>#N/A</v>
      </c>
      <c r="E38" s="453" t="e">
        <f>IF(F80="","",VLOOKUP(F80,$AI$525:$AJ$527,2,TRUE))</f>
        <v>#N/A</v>
      </c>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453" t="e">
        <f>IF(F81="","",VLOOKUP(F81,$AK$525:$AL$527,2,TRUE))</f>
        <v>#N/A</v>
      </c>
      <c r="D39" s="453" t="e">
        <f>IF(F82="","",VLOOKUP(F82,$AM$525:$AN$527,2,TRUE))</f>
        <v>#N/A</v>
      </c>
      <c r="E39" s="453" t="e">
        <f>IF(F83="","",VLOOKUP(F83,$AO$525:$AP$527,2,TRUE))</f>
        <v>#N/A</v>
      </c>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10"/>
      <c r="D47" s="811"/>
      <c r="E47" s="812"/>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10"/>
      <c r="D48" s="811"/>
      <c r="E48" s="812"/>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10"/>
      <c r="D49" s="811"/>
      <c r="E49" s="812"/>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10"/>
      <c r="D50" s="811"/>
      <c r="E50" s="812"/>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10"/>
      <c r="D51" s="811"/>
      <c r="E51" s="812"/>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10"/>
      <c r="D52" s="811"/>
      <c r="E52" s="812"/>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10"/>
      <c r="D53" s="811"/>
      <c r="E53" s="812"/>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10"/>
      <c r="D54" s="811"/>
      <c r="E54" s="812"/>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10"/>
      <c r="D55" s="811"/>
      <c r="E55" s="812"/>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10"/>
      <c r="D56" s="811"/>
      <c r="E56" s="812"/>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10"/>
      <c r="D57" s="811"/>
      <c r="E57" s="812"/>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10"/>
      <c r="D58" s="811"/>
      <c r="E58" s="812"/>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13"/>
      <c r="D59" s="814"/>
      <c r="E59" s="815"/>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e">
        <f>IF(G74="","",VLOOKUP(G74,$W$541:$X$543,2,TRUE))</f>
        <v>#N/A</v>
      </c>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453" t="e">
        <f>IF(G75="","",VLOOKUP(G75,$Y$541:$Z$543,2,TRUE))</f>
        <v>#N/A</v>
      </c>
      <c r="D62" s="453" t="e">
        <f>IF(G76="","",VLOOKUP(G76,$AA$541:$AB$543,2,TRUE))</f>
        <v>#N/A</v>
      </c>
      <c r="E62" s="453" t="e">
        <f>IF(G77="","",VLOOKUP(G77,$AC$541:$AD$543,2,TRUE))</f>
        <v>#N/A</v>
      </c>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453" t="e">
        <f>IF(G78="","",VLOOKUP(G78,$AE$541:$AF$543,2,TRUE))</f>
        <v>#N/A</v>
      </c>
      <c r="D63" s="453" t="e">
        <f>IF(G79="","",VLOOKUP(G79,$AG$541:$AH$543,2,TRUE))</f>
        <v>#N/A</v>
      </c>
      <c r="E63" s="453" t="e">
        <f>IF(G80="","",VLOOKUP(G80,$AI$541:$AJ$543,2,TRUE))</f>
        <v>#N/A</v>
      </c>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05"/>
      <c r="D64" s="806"/>
      <c r="E64" s="806"/>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46.5" customHeight="1" x14ac:dyDescent="0.25">
      <c r="B68" s="35"/>
      <c r="C68" s="21" t="s">
        <v>915</v>
      </c>
      <c r="D68" s="21" t="s">
        <v>733</v>
      </c>
      <c r="E68" s="21" t="s">
        <v>916</v>
      </c>
      <c r="F68" s="21" t="s">
        <v>904</v>
      </c>
      <c r="G68" s="62" t="s">
        <v>917</v>
      </c>
    </row>
    <row r="69" spans="2:7" ht="15" customHeight="1" x14ac:dyDescent="0.25">
      <c r="B69" s="570">
        <v>1</v>
      </c>
      <c r="C69" s="452">
        <f>'2 жастағы балалар Ф'!D20</f>
        <v>0</v>
      </c>
      <c r="D69" s="452">
        <f>'2 жастағы балалар К'!D20</f>
        <v>0</v>
      </c>
      <c r="E69" s="452" t="e">
        <f>'2 жастағы балалар Т'!#REF!</f>
        <v>#REF!</v>
      </c>
      <c r="F69" s="452">
        <f>'2 жастағы балалар Ш'!D20</f>
        <v>0</v>
      </c>
      <c r="G69" s="452" t="e">
        <f>'2 жастағы балалар Ә'!#REF!</f>
        <v>#REF!</v>
      </c>
    </row>
    <row r="70" spans="2:7" ht="15" customHeight="1" x14ac:dyDescent="0.25">
      <c r="B70" s="571"/>
      <c r="C70" s="452">
        <f>'2 жастағы балалар Ф'!E20</f>
        <v>0</v>
      </c>
      <c r="D70" s="452">
        <f>'2 жастағы балалар К'!E20</f>
        <v>0</v>
      </c>
      <c r="E70" s="452" t="e">
        <f>'2 жастағы балалар Т'!#REF!</f>
        <v>#REF!</v>
      </c>
      <c r="F70" s="452">
        <f>'2 жастағы балалар Ш'!E20</f>
        <v>0</v>
      </c>
      <c r="G70" s="452" t="e">
        <f>'2 жастағы балалар Ә'!#REF!</f>
        <v>#REF!</v>
      </c>
    </row>
    <row r="71" spans="2:7" ht="15" customHeight="1" x14ac:dyDescent="0.25">
      <c r="B71" s="572"/>
      <c r="C71" s="452">
        <f>'2 жастағы балалар Ф'!F20</f>
        <v>0</v>
      </c>
      <c r="D71" s="452">
        <f>'2 жастағы балалар К'!F20</f>
        <v>0</v>
      </c>
      <c r="E71" s="452" t="e">
        <f>'2 жастағы балалар Т'!#REF!</f>
        <v>#REF!</v>
      </c>
      <c r="F71" s="452">
        <f>'2 жастағы балалар Ш'!F20</f>
        <v>0</v>
      </c>
      <c r="G71" s="452" t="e">
        <f>'2 жастағы балалар Ә'!#REF!</f>
        <v>#REF!</v>
      </c>
    </row>
    <row r="72" spans="2:7" ht="15" customHeight="1" x14ac:dyDescent="0.25">
      <c r="B72" s="570">
        <v>2</v>
      </c>
      <c r="C72" s="452">
        <f>'2 жастағы балалар Ф'!G20</f>
        <v>0</v>
      </c>
      <c r="D72" s="452">
        <f>'2 жастағы балалар К'!G20</f>
        <v>0</v>
      </c>
      <c r="E72" s="452">
        <f>'2 жастағы балалар Т'!D20</f>
        <v>0</v>
      </c>
      <c r="F72" s="452">
        <f>'2 жастағы балалар Ш'!G20</f>
        <v>0</v>
      </c>
      <c r="G72" s="452">
        <f>'2 жастағы балалар Ә'!D20</f>
        <v>0</v>
      </c>
    </row>
    <row r="73" spans="2:7" ht="15" customHeight="1" x14ac:dyDescent="0.25">
      <c r="B73" s="571"/>
      <c r="C73" s="452">
        <f>'2 жастағы балалар Ф'!H20</f>
        <v>0</v>
      </c>
      <c r="D73" s="452">
        <f>'2 жастағы балалар К'!H20</f>
        <v>0</v>
      </c>
      <c r="E73" s="452">
        <f>'2 жастағы балалар Т'!E20</f>
        <v>0</v>
      </c>
      <c r="F73" s="452">
        <f>'2 жастағы балалар Ш'!H20</f>
        <v>0</v>
      </c>
      <c r="G73" s="452">
        <f>'2 жастағы балалар Ә'!E20</f>
        <v>0</v>
      </c>
    </row>
    <row r="74" spans="2:7" ht="15" customHeight="1" x14ac:dyDescent="0.25">
      <c r="B74" s="572"/>
      <c r="C74" s="452">
        <f>'2 жастағы балалар Ф'!I20</f>
        <v>0</v>
      </c>
      <c r="D74" s="452">
        <f>'2 жастағы балалар К'!I20</f>
        <v>0</v>
      </c>
      <c r="E74" s="452">
        <f>'2 жастағы балалар Т'!F20</f>
        <v>0</v>
      </c>
      <c r="F74" s="452">
        <f>'2 жастағы балалар Ш'!I20</f>
        <v>0</v>
      </c>
      <c r="G74" s="452">
        <f>'2 жастағы балалар Ә'!F20</f>
        <v>0</v>
      </c>
    </row>
    <row r="75" spans="2:7" ht="15" customHeight="1" x14ac:dyDescent="0.25">
      <c r="B75" s="570">
        <v>3</v>
      </c>
      <c r="C75" s="452">
        <f>'2 жастағы балалар Ф'!J20</f>
        <v>0</v>
      </c>
      <c r="D75" s="452">
        <f>'2 жастағы балалар К'!J20</f>
        <v>0</v>
      </c>
      <c r="E75" s="452">
        <f>'2 жастағы балалар Т'!G20</f>
        <v>0</v>
      </c>
      <c r="F75" s="452">
        <f>'2 жастағы балалар Ш'!J20</f>
        <v>0</v>
      </c>
      <c r="G75" s="452">
        <f>'2 жастағы балалар Ә'!G20</f>
        <v>0</v>
      </c>
    </row>
    <row r="76" spans="2:7" ht="15" customHeight="1" x14ac:dyDescent="0.25">
      <c r="B76" s="571"/>
      <c r="C76" s="452">
        <f>'2 жастағы балалар Ф'!K20</f>
        <v>0</v>
      </c>
      <c r="D76" s="452">
        <f>'2 жастағы балалар К'!K20</f>
        <v>0</v>
      </c>
      <c r="E76" s="452">
        <f>'2 жастағы балалар Т'!H20</f>
        <v>0</v>
      </c>
      <c r="F76" s="452">
        <f>'2 жастағы балалар Ш'!K20</f>
        <v>0</v>
      </c>
      <c r="G76" s="452">
        <f>'2 жастағы балалар Ә'!H20</f>
        <v>0</v>
      </c>
    </row>
    <row r="77" spans="2:7" ht="15" customHeight="1" x14ac:dyDescent="0.25">
      <c r="B77" s="572"/>
      <c r="C77" s="452">
        <f>'2 жастағы балалар Ф'!L20</f>
        <v>0</v>
      </c>
      <c r="D77" s="452">
        <f>'2 жастағы балалар К'!L20</f>
        <v>0</v>
      </c>
      <c r="E77" s="452">
        <f>'2 жастағы балалар Т'!I20</f>
        <v>0</v>
      </c>
      <c r="F77" s="452">
        <f>'2 жастағы балалар Ш'!L20</f>
        <v>0</v>
      </c>
      <c r="G77" s="452">
        <f>'2 жастағы балалар Ә'!I20</f>
        <v>0</v>
      </c>
    </row>
    <row r="78" spans="2:7" ht="15" customHeight="1" x14ac:dyDescent="0.25">
      <c r="B78" s="570">
        <v>4</v>
      </c>
      <c r="C78" s="452">
        <f>'2 жастағы балалар Ф'!M20</f>
        <v>0</v>
      </c>
      <c r="D78" s="452">
        <f>'2 жастағы балалар К'!M20</f>
        <v>0</v>
      </c>
      <c r="E78" s="452">
        <f>'2 жастағы балалар Т'!J20</f>
        <v>0</v>
      </c>
      <c r="F78" s="452">
        <f>'2 жастағы балалар Ш'!M20</f>
        <v>0</v>
      </c>
      <c r="G78" s="452">
        <f>'2 жастағы балалар Ә'!J20</f>
        <v>0</v>
      </c>
    </row>
    <row r="79" spans="2:7" ht="15" customHeight="1" x14ac:dyDescent="0.25">
      <c r="B79" s="571"/>
      <c r="C79" s="452">
        <f>'2 жастағы балалар Ф'!N20</f>
        <v>0</v>
      </c>
      <c r="D79" s="452">
        <f>'2 жастағы балалар К'!N20</f>
        <v>0</v>
      </c>
      <c r="E79" s="452">
        <f>'2 жастағы балалар Т'!K20</f>
        <v>0</v>
      </c>
      <c r="F79" s="452">
        <f>'2 жастағы балалар Ш'!N20</f>
        <v>0</v>
      </c>
      <c r="G79" s="452">
        <f>'2 жастағы балалар Ә'!K20</f>
        <v>0</v>
      </c>
    </row>
    <row r="80" spans="2:7" ht="15" customHeight="1" x14ac:dyDescent="0.25">
      <c r="B80" s="572"/>
      <c r="C80" s="452">
        <f>'2 жастағы балалар Ф'!O20</f>
        <v>0</v>
      </c>
      <c r="D80" s="452">
        <f>'2 жастағы балалар К'!O20</f>
        <v>0</v>
      </c>
      <c r="E80" s="452">
        <f>'2 жастағы балалар Т'!L20</f>
        <v>0</v>
      </c>
      <c r="F80" s="452">
        <f>'2 жастағы балалар Ш'!O20</f>
        <v>0</v>
      </c>
      <c r="G80" s="452">
        <f>'2 жастағы балалар Ә'!L20</f>
        <v>0</v>
      </c>
    </row>
    <row r="81" spans="2:7" ht="15" customHeight="1" x14ac:dyDescent="0.25">
      <c r="B81" s="570">
        <v>5</v>
      </c>
      <c r="C81" s="798"/>
      <c r="D81" s="452" t="e">
        <f>'2 жастағы балалар К'!#REF!</f>
        <v>#REF!</v>
      </c>
      <c r="E81" s="798"/>
      <c r="F81" s="452">
        <f>'2 жастағы балалар Ш'!P20</f>
        <v>0</v>
      </c>
      <c r="G81" s="798"/>
    </row>
    <row r="82" spans="2:7" ht="15" customHeight="1" x14ac:dyDescent="0.25">
      <c r="B82" s="571"/>
      <c r="C82" s="799"/>
      <c r="D82" s="452" t="e">
        <f>'2 жастағы балалар К'!#REF!</f>
        <v>#REF!</v>
      </c>
      <c r="E82" s="799"/>
      <c r="F82" s="452">
        <f>'2 жастағы балалар Ш'!Q20</f>
        <v>0</v>
      </c>
      <c r="G82" s="799"/>
    </row>
    <row r="83" spans="2:7" ht="15" customHeight="1" x14ac:dyDescent="0.25">
      <c r="B83" s="572"/>
      <c r="C83" s="799"/>
      <c r="D83" s="452" t="e">
        <f>'2 жастағы балалар К'!#REF!</f>
        <v>#REF!</v>
      </c>
      <c r="E83" s="799"/>
      <c r="F83" s="452">
        <f>'2 жастағы балалар Ш'!R20</f>
        <v>0</v>
      </c>
      <c r="G83" s="799"/>
    </row>
    <row r="84" spans="2:7" ht="15" customHeight="1" x14ac:dyDescent="0.25">
      <c r="B84" s="570">
        <v>6</v>
      </c>
      <c r="C84" s="799"/>
      <c r="D84" s="452">
        <f>'2 жастағы балалар К'!P20</f>
        <v>0</v>
      </c>
      <c r="E84" s="799"/>
      <c r="F84" s="452" t="e">
        <f>'2 жастағы балалар Ш'!#REF!</f>
        <v>#REF!</v>
      </c>
      <c r="G84" s="799"/>
    </row>
    <row r="85" spans="2:7" ht="15" customHeight="1" x14ac:dyDescent="0.25">
      <c r="B85" s="571"/>
      <c r="C85" s="799"/>
      <c r="D85" s="452">
        <f>'2 жастағы балалар К'!Q20</f>
        <v>0</v>
      </c>
      <c r="E85" s="799"/>
      <c r="F85" s="452" t="e">
        <f>'2 жастағы балалар Ш'!#REF!</f>
        <v>#REF!</v>
      </c>
      <c r="G85" s="799"/>
    </row>
    <row r="86" spans="2:7" ht="15" customHeight="1" x14ac:dyDescent="0.25">
      <c r="B86" s="572"/>
      <c r="C86" s="799"/>
      <c r="D86" s="452">
        <f>'2 жастағы балалар К'!R20</f>
        <v>0</v>
      </c>
      <c r="E86" s="799"/>
      <c r="F86" s="452" t="e">
        <f>'2 жастағы балалар Ш'!#REF!</f>
        <v>#REF!</v>
      </c>
      <c r="G86" s="799"/>
    </row>
    <row r="87" spans="2:7" ht="15" customHeight="1" x14ac:dyDescent="0.25">
      <c r="B87" s="570">
        <v>7</v>
      </c>
      <c r="C87" s="799"/>
      <c r="D87" s="452">
        <f>'2 жастағы балалар К'!S20</f>
        <v>0</v>
      </c>
      <c r="E87" s="799"/>
      <c r="F87" s="452" t="e">
        <f>'2 жастағы балалар Ш'!#REF!</f>
        <v>#REF!</v>
      </c>
      <c r="G87" s="799"/>
    </row>
    <row r="88" spans="2:7" ht="15" customHeight="1" x14ac:dyDescent="0.25">
      <c r="B88" s="571"/>
      <c r="C88" s="799"/>
      <c r="D88" s="452">
        <f>'2 жастағы балалар К'!T20</f>
        <v>0</v>
      </c>
      <c r="E88" s="799"/>
      <c r="F88" s="452" t="e">
        <f>'2 жастағы балалар Ш'!#REF!</f>
        <v>#REF!</v>
      </c>
      <c r="G88" s="799"/>
    </row>
    <row r="89" spans="2:7" ht="15" customHeight="1" x14ac:dyDescent="0.25">
      <c r="B89" s="572"/>
      <c r="C89" s="799"/>
      <c r="D89" s="452">
        <f>'2 жастағы балалар К'!U20</f>
        <v>0</v>
      </c>
      <c r="E89" s="799"/>
      <c r="F89" s="452" t="e">
        <f>'2 жастағы балалар Ш'!#REF!</f>
        <v>#REF!</v>
      </c>
      <c r="G89" s="799"/>
    </row>
    <row r="90" spans="2:7" ht="15" customHeight="1" x14ac:dyDescent="0.25">
      <c r="B90" s="570">
        <v>8</v>
      </c>
      <c r="C90" s="799"/>
      <c r="D90" s="452">
        <f>'2 жастағы балалар К'!V20</f>
        <v>0</v>
      </c>
      <c r="E90" s="799"/>
      <c r="F90" s="452" t="e">
        <f>'2 жастағы балалар Ш'!#REF!</f>
        <v>#REF!</v>
      </c>
      <c r="G90" s="799"/>
    </row>
    <row r="91" spans="2:7" ht="15" customHeight="1" x14ac:dyDescent="0.25">
      <c r="B91" s="571"/>
      <c r="C91" s="799"/>
      <c r="D91" s="452">
        <f>'2 жастағы балалар К'!W20</f>
        <v>0</v>
      </c>
      <c r="E91" s="799"/>
      <c r="F91" s="452" t="e">
        <f>'2 жастағы балалар Ш'!#REF!</f>
        <v>#REF!</v>
      </c>
      <c r="G91" s="799"/>
    </row>
    <row r="92" spans="2:7" ht="15" customHeight="1" x14ac:dyDescent="0.25">
      <c r="B92" s="572"/>
      <c r="C92" s="799"/>
      <c r="D92" s="452">
        <f>'2 жастағы балалар К'!X20</f>
        <v>0</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Ш'!V20</f>
        <v>0</v>
      </c>
      <c r="G102" s="799"/>
    </row>
    <row r="103" spans="2:7" ht="15" customHeight="1" x14ac:dyDescent="0.25">
      <c r="B103" s="607"/>
      <c r="C103" s="799"/>
      <c r="D103" s="799"/>
      <c r="E103" s="799"/>
      <c r="F103" s="398">
        <f>'2 жастағы балалар Ш'!W20</f>
        <v>0</v>
      </c>
      <c r="G103" s="799"/>
    </row>
    <row r="104" spans="2:7" ht="15" customHeight="1" x14ac:dyDescent="0.25">
      <c r="B104" s="607"/>
      <c r="C104" s="799"/>
      <c r="D104" s="799"/>
      <c r="E104" s="799"/>
      <c r="F104" s="398">
        <f>'2 жастағы балалар Ш'!X20</f>
        <v>0</v>
      </c>
      <c r="G104" s="799"/>
    </row>
    <row r="105" spans="2:7" ht="15" customHeight="1" x14ac:dyDescent="0.25">
      <c r="B105" s="607">
        <v>13</v>
      </c>
      <c r="C105" s="799"/>
      <c r="D105" s="799"/>
      <c r="E105" s="799"/>
      <c r="F105" s="398">
        <f>'2 жастағы балалар Ш'!Y20</f>
        <v>0</v>
      </c>
      <c r="G105" s="799"/>
    </row>
    <row r="106" spans="2:7" ht="15" customHeight="1" x14ac:dyDescent="0.25">
      <c r="B106" s="607"/>
      <c r="C106" s="799"/>
      <c r="D106" s="799"/>
      <c r="E106" s="799"/>
      <c r="F106" s="398">
        <f>'2 жастағы балалар Ш'!Z20</f>
        <v>0</v>
      </c>
      <c r="G106" s="799"/>
    </row>
    <row r="107" spans="2:7" ht="15" customHeight="1" x14ac:dyDescent="0.25">
      <c r="B107" s="607"/>
      <c r="C107" s="799"/>
      <c r="D107" s="799"/>
      <c r="E107" s="799"/>
      <c r="F107" s="398">
        <f>'2 жастағы балалар Ш'!AA20</f>
        <v>0</v>
      </c>
      <c r="G107" s="799"/>
    </row>
    <row r="108" spans="2:7" ht="15" customHeight="1" x14ac:dyDescent="0.25">
      <c r="B108" s="607">
        <v>14</v>
      </c>
      <c r="C108" s="799"/>
      <c r="D108" s="799"/>
      <c r="E108" s="799"/>
      <c r="F108" s="398">
        <f>'2 жастағы балалар Ш'!AB20</f>
        <v>0</v>
      </c>
      <c r="G108" s="799"/>
    </row>
    <row r="109" spans="2:7" ht="15" customHeight="1" x14ac:dyDescent="0.25">
      <c r="B109" s="607"/>
      <c r="C109" s="799"/>
      <c r="D109" s="799"/>
      <c r="E109" s="799"/>
      <c r="F109" s="398">
        <f>'2 жастағы балалар Ш'!AC20</f>
        <v>0</v>
      </c>
      <c r="G109" s="799"/>
    </row>
    <row r="110" spans="2:7" ht="15" customHeight="1" x14ac:dyDescent="0.25">
      <c r="B110" s="607"/>
      <c r="C110" s="799"/>
      <c r="D110" s="799"/>
      <c r="E110" s="799"/>
      <c r="F110" s="398">
        <f>'2 жастағы балалар Ш'!AD20</f>
        <v>0</v>
      </c>
      <c r="G110" s="799"/>
    </row>
    <row r="111" spans="2:7" ht="15" customHeight="1" x14ac:dyDescent="0.25">
      <c r="B111" s="607">
        <v>15</v>
      </c>
      <c r="C111" s="799"/>
      <c r="D111" s="799"/>
      <c r="E111" s="799"/>
      <c r="F111" s="398">
        <f>'2 жастағы балалар Ш'!AE20</f>
        <v>0</v>
      </c>
      <c r="G111" s="799"/>
    </row>
    <row r="112" spans="2:7" ht="15" customHeight="1" x14ac:dyDescent="0.25">
      <c r="B112" s="607"/>
      <c r="C112" s="799"/>
      <c r="D112" s="799"/>
      <c r="E112" s="799"/>
      <c r="F112" s="398">
        <f>'2 жастағы балалар Ш'!AF20</f>
        <v>0</v>
      </c>
      <c r="G112" s="799"/>
    </row>
    <row r="113" spans="2:7" ht="15" customHeight="1" x14ac:dyDescent="0.25">
      <c r="B113" s="607"/>
      <c r="C113" s="799"/>
      <c r="D113" s="799"/>
      <c r="E113" s="799"/>
      <c r="F113" s="398">
        <f>'2 жастағы балалар Ш'!AG20</f>
        <v>0</v>
      </c>
      <c r="G113" s="799"/>
    </row>
    <row r="114" spans="2:7" ht="15" customHeight="1" x14ac:dyDescent="0.25">
      <c r="B114" s="607">
        <v>16</v>
      </c>
      <c r="C114" s="799"/>
      <c r="D114" s="799"/>
      <c r="E114" s="799"/>
      <c r="F114" s="398">
        <f>'2 жастағы балалар Ш'!AH20</f>
        <v>0</v>
      </c>
      <c r="G114" s="799"/>
    </row>
    <row r="115" spans="2:7" ht="15" customHeight="1" x14ac:dyDescent="0.25">
      <c r="B115" s="607"/>
      <c r="C115" s="799"/>
      <c r="D115" s="799"/>
      <c r="E115" s="799"/>
      <c r="F115" s="398">
        <f>'2 жастағы балалар Ш'!AI20</f>
        <v>0</v>
      </c>
      <c r="G115" s="799"/>
    </row>
    <row r="116" spans="2:7" ht="15" customHeight="1" x14ac:dyDescent="0.25">
      <c r="B116" s="607"/>
      <c r="C116" s="799"/>
      <c r="D116" s="799"/>
      <c r="E116" s="799"/>
      <c r="F116" s="398">
        <f>'2 жастағы балалар Ш'!AJ20</f>
        <v>0</v>
      </c>
      <c r="G116" s="799"/>
    </row>
    <row r="117" spans="2:7" ht="15" customHeight="1" x14ac:dyDescent="0.25">
      <c r="B117" s="607">
        <v>17</v>
      </c>
      <c r="C117" s="799"/>
      <c r="D117" s="799"/>
      <c r="E117" s="799"/>
      <c r="F117" s="398">
        <f>'2 жастағы балалар Ш'!AK20</f>
        <v>0</v>
      </c>
      <c r="G117" s="799"/>
    </row>
    <row r="118" spans="2:7" ht="15" customHeight="1" x14ac:dyDescent="0.25">
      <c r="B118" s="607"/>
      <c r="C118" s="799"/>
      <c r="D118" s="799"/>
      <c r="E118" s="799"/>
      <c r="F118" s="398">
        <f>'2 жастағы балалар Ш'!AL20</f>
        <v>0</v>
      </c>
      <c r="G118" s="799"/>
    </row>
    <row r="119" spans="2:7" ht="15" customHeight="1" x14ac:dyDescent="0.25">
      <c r="B119" s="607"/>
      <c r="C119" s="799"/>
      <c r="D119" s="799"/>
      <c r="E119" s="799"/>
      <c r="F119" s="398">
        <f>'2 жастағы балалар Ш'!AM20</f>
        <v>0</v>
      </c>
      <c r="G119" s="799"/>
    </row>
    <row r="120" spans="2:7" ht="15" customHeight="1" x14ac:dyDescent="0.25">
      <c r="B120" s="607">
        <v>18</v>
      </c>
      <c r="C120" s="799"/>
      <c r="D120" s="799"/>
      <c r="E120" s="799"/>
      <c r="F120" s="398">
        <f>'2 жастағы балалар Ш'!AN20</f>
        <v>0</v>
      </c>
      <c r="G120" s="799"/>
    </row>
    <row r="121" spans="2:7" ht="15" customHeight="1" x14ac:dyDescent="0.25">
      <c r="B121" s="607"/>
      <c r="C121" s="799"/>
      <c r="D121" s="799"/>
      <c r="E121" s="799"/>
      <c r="F121" s="398">
        <f>'2 жастағы балалар Ш'!AO20</f>
        <v>0</v>
      </c>
      <c r="G121" s="799"/>
    </row>
    <row r="122" spans="2:7" ht="15" customHeight="1" x14ac:dyDescent="0.25">
      <c r="B122" s="607"/>
      <c r="C122" s="799"/>
      <c r="D122" s="799"/>
      <c r="E122" s="799"/>
      <c r="F122" s="398">
        <f>'2 жастағы балалар Ш'!AP20</f>
        <v>0</v>
      </c>
      <c r="G122" s="799"/>
    </row>
    <row r="123" spans="2:7" ht="15" customHeight="1" x14ac:dyDescent="0.25">
      <c r="B123" s="607">
        <v>19</v>
      </c>
      <c r="C123" s="799"/>
      <c r="D123" s="799"/>
      <c r="E123" s="799"/>
      <c r="F123" s="398">
        <f>'2 жастағы балалар Ш'!AQ20</f>
        <v>0</v>
      </c>
      <c r="G123" s="799"/>
    </row>
    <row r="124" spans="2:7" ht="15" customHeight="1" x14ac:dyDescent="0.25">
      <c r="B124" s="607"/>
      <c r="C124" s="799"/>
      <c r="D124" s="799"/>
      <c r="E124" s="799"/>
      <c r="F124" s="398">
        <f>'2 жастағы балалар Ш'!AR20</f>
        <v>0</v>
      </c>
      <c r="G124" s="799"/>
    </row>
    <row r="125" spans="2:7" ht="15" customHeight="1" x14ac:dyDescent="0.25">
      <c r="B125" s="607"/>
      <c r="C125" s="799"/>
      <c r="D125" s="799"/>
      <c r="E125" s="799"/>
      <c r="F125" s="398">
        <f>'2 жастағы балалар Ш'!AS20</f>
        <v>0</v>
      </c>
      <c r="G125" s="799"/>
    </row>
    <row r="126" spans="2:7" ht="15" customHeight="1" x14ac:dyDescent="0.25">
      <c r="B126" s="607">
        <v>20</v>
      </c>
      <c r="C126" s="799"/>
      <c r="D126" s="799"/>
      <c r="E126" s="799"/>
      <c r="F126" s="398">
        <f>'2 жастағы балалар Ш'!AT20</f>
        <v>0</v>
      </c>
      <c r="G126" s="799"/>
    </row>
    <row r="127" spans="2:7" ht="15" customHeight="1" x14ac:dyDescent="0.25">
      <c r="B127" s="607"/>
      <c r="C127" s="799"/>
      <c r="D127" s="799"/>
      <c r="E127" s="799"/>
      <c r="F127" s="398">
        <f>'2 жастағы балалар Ш'!AU20</f>
        <v>0</v>
      </c>
      <c r="G127" s="799"/>
    </row>
    <row r="128" spans="2:7" ht="15" customHeight="1" x14ac:dyDescent="0.25">
      <c r="B128" s="607"/>
      <c r="C128" s="800"/>
      <c r="D128" s="800"/>
      <c r="E128" s="800"/>
      <c r="F128" s="398">
        <f>'2 жастағы балалар Ш'!AV20</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Ф'!D66</f>
        <v>0</v>
      </c>
      <c r="D133" s="452">
        <f>'2 жастағы балалар К'!D66</f>
        <v>0</v>
      </c>
      <c r="E133" s="452" t="e">
        <f>'2 жастағы балалар Т'!#REF!</f>
        <v>#REF!</v>
      </c>
      <c r="F133" s="452">
        <f>'2 жастағы балалар Ш'!D66</f>
        <v>0</v>
      </c>
      <c r="G133" s="452" t="e">
        <f>'2 жастағы балалар Ә'!#REF!</f>
        <v>#REF!</v>
      </c>
    </row>
    <row r="134" spans="2:7" x14ac:dyDescent="0.25">
      <c r="B134" s="571"/>
      <c r="C134" s="452">
        <f>'2 жастағы балалар Ф'!E66</f>
        <v>0</v>
      </c>
      <c r="D134" s="452">
        <f>'2 жастағы балалар К'!E66</f>
        <v>0</v>
      </c>
      <c r="E134" s="452" t="e">
        <f>'2 жастағы балалар Т'!#REF!</f>
        <v>#REF!</v>
      </c>
      <c r="F134" s="452">
        <f>'2 жастағы балалар Ш'!E66</f>
        <v>0</v>
      </c>
      <c r="G134" s="452" t="e">
        <f>'2 жастағы балалар Ә'!#REF!</f>
        <v>#REF!</v>
      </c>
    </row>
    <row r="135" spans="2:7" x14ac:dyDescent="0.25">
      <c r="B135" s="572"/>
      <c r="C135" s="452">
        <f>'2 жастағы балалар Ф'!F66</f>
        <v>0</v>
      </c>
      <c r="D135" s="452">
        <f>'2 жастағы балалар К'!F66</f>
        <v>0</v>
      </c>
      <c r="E135" s="452" t="e">
        <f>'2 жастағы балалар Т'!#REF!</f>
        <v>#REF!</v>
      </c>
      <c r="F135" s="452">
        <f>'2 жастағы балалар Ш'!F66</f>
        <v>0</v>
      </c>
      <c r="G135" s="452" t="e">
        <f>'2 жастағы балалар Ә'!#REF!</f>
        <v>#REF!</v>
      </c>
    </row>
    <row r="136" spans="2:7" x14ac:dyDescent="0.25">
      <c r="B136" s="570">
        <v>2</v>
      </c>
      <c r="C136" s="452">
        <f>'2 жастағы балалар Ф'!G66</f>
        <v>0</v>
      </c>
      <c r="D136" s="452">
        <f>'2 жастағы балалар К'!G66</f>
        <v>0</v>
      </c>
      <c r="E136" s="452">
        <f>'2 жастағы балалар Т'!D66</f>
        <v>0</v>
      </c>
      <c r="F136" s="452">
        <f>'2 жастағы балалар Ш'!G66</f>
        <v>0</v>
      </c>
      <c r="G136" s="452">
        <f>'2 жастағы балалар Ә'!D66</f>
        <v>0</v>
      </c>
    </row>
    <row r="137" spans="2:7" x14ac:dyDescent="0.25">
      <c r="B137" s="571"/>
      <c r="C137" s="452">
        <f>'2 жастағы балалар Ф'!H66</f>
        <v>0</v>
      </c>
      <c r="D137" s="452">
        <f>'2 жастағы балалар К'!H66</f>
        <v>0</v>
      </c>
      <c r="E137" s="452">
        <f>'2 жастағы балалар Т'!E66</f>
        <v>0</v>
      </c>
      <c r="F137" s="452">
        <f>'2 жастағы балалар Ш'!H66</f>
        <v>0</v>
      </c>
      <c r="G137" s="452">
        <f>'2 жастағы балалар Ә'!E66</f>
        <v>0</v>
      </c>
    </row>
    <row r="138" spans="2:7" x14ac:dyDescent="0.25">
      <c r="B138" s="572"/>
      <c r="C138" s="452">
        <f>'2 жастағы балалар Ф'!I66</f>
        <v>0</v>
      </c>
      <c r="D138" s="452">
        <f>'2 жастағы балалар К'!I66</f>
        <v>0</v>
      </c>
      <c r="E138" s="452">
        <f>'2 жастағы балалар Т'!F66</f>
        <v>0</v>
      </c>
      <c r="F138" s="452">
        <f>'2 жастағы балалар Ш'!I66</f>
        <v>0</v>
      </c>
      <c r="G138" s="452">
        <f>'2 жастағы балалар Ә'!F66</f>
        <v>0</v>
      </c>
    </row>
    <row r="139" spans="2:7" x14ac:dyDescent="0.25">
      <c r="B139" s="570">
        <v>3</v>
      </c>
      <c r="C139" s="452">
        <f>'2 жастағы балалар Ф'!J66</f>
        <v>0</v>
      </c>
      <c r="D139" s="452">
        <f>'2 жастағы балалар К'!J66</f>
        <v>0</v>
      </c>
      <c r="E139" s="452">
        <f>'2 жастағы балалар Т'!G66</f>
        <v>0</v>
      </c>
      <c r="F139" s="452">
        <f>'2 жастағы балалар Ш'!J66</f>
        <v>0</v>
      </c>
      <c r="G139" s="452">
        <f>'2 жастағы балалар Ә'!G66</f>
        <v>0</v>
      </c>
    </row>
    <row r="140" spans="2:7" x14ac:dyDescent="0.25">
      <c r="B140" s="571"/>
      <c r="C140" s="452">
        <f>'2 жастағы балалар Ф'!K66</f>
        <v>0</v>
      </c>
      <c r="D140" s="452">
        <f>'2 жастағы балалар К'!K66</f>
        <v>0</v>
      </c>
      <c r="E140" s="452">
        <f>'2 жастағы балалар Т'!H66</f>
        <v>0</v>
      </c>
      <c r="F140" s="452">
        <f>'2 жастағы балалар Ш'!K66</f>
        <v>0</v>
      </c>
      <c r="G140" s="452">
        <f>'2 жастағы балалар Ә'!H66</f>
        <v>0</v>
      </c>
    </row>
    <row r="141" spans="2:7" x14ac:dyDescent="0.25">
      <c r="B141" s="572"/>
      <c r="C141" s="452">
        <f>'2 жастағы балалар Ф'!L66</f>
        <v>0</v>
      </c>
      <c r="D141" s="452">
        <f>'2 жастағы балалар К'!L66</f>
        <v>0</v>
      </c>
      <c r="E141" s="452">
        <f>'2 жастағы балалар Т'!I66</f>
        <v>0</v>
      </c>
      <c r="F141" s="452">
        <f>'2 жастағы балалар Ш'!L66</f>
        <v>0</v>
      </c>
      <c r="G141" s="452">
        <f>'2 жастағы балалар Ә'!I66</f>
        <v>0</v>
      </c>
    </row>
    <row r="142" spans="2:7" x14ac:dyDescent="0.25">
      <c r="B142" s="570">
        <v>4</v>
      </c>
      <c r="C142" s="452">
        <f>'2 жастағы балалар Ф'!M66</f>
        <v>0</v>
      </c>
      <c r="D142" s="452">
        <f>'2 жастағы балалар К'!M66</f>
        <v>0</v>
      </c>
      <c r="E142" s="452">
        <f>'2 жастағы балалар Т'!J66</f>
        <v>0</v>
      </c>
      <c r="F142" s="452">
        <f>'2 жастағы балалар Ш'!M66</f>
        <v>0</v>
      </c>
      <c r="G142" s="452">
        <f>'2 жастағы балалар Ә'!J66</f>
        <v>0</v>
      </c>
    </row>
    <row r="143" spans="2:7" x14ac:dyDescent="0.25">
      <c r="B143" s="571"/>
      <c r="C143" s="452">
        <f>'2 жастағы балалар Ф'!N66</f>
        <v>0</v>
      </c>
      <c r="D143" s="452">
        <f>'2 жастағы балалар К'!N66</f>
        <v>0</v>
      </c>
      <c r="E143" s="452">
        <f>'2 жастағы балалар Т'!K66</f>
        <v>0</v>
      </c>
      <c r="F143" s="452">
        <f>'2 жастағы балалар Ш'!N66</f>
        <v>0</v>
      </c>
      <c r="G143" s="452">
        <f>'2 жастағы балалар Ә'!K66</f>
        <v>0</v>
      </c>
    </row>
    <row r="144" spans="2:7" x14ac:dyDescent="0.25">
      <c r="B144" s="572"/>
      <c r="C144" s="452">
        <f>'2 жастағы балалар Ф'!O66</f>
        <v>0</v>
      </c>
      <c r="D144" s="452">
        <f>'2 жастағы балалар К'!O66</f>
        <v>0</v>
      </c>
      <c r="E144" s="452">
        <f>'2 жастағы балалар Т'!L66</f>
        <v>0</v>
      </c>
      <c r="F144" s="452">
        <f>'2 жастағы балалар Ш'!O66</f>
        <v>0</v>
      </c>
      <c r="G144" s="452">
        <f>'2 жастағы балалар Ә'!L66</f>
        <v>0</v>
      </c>
    </row>
    <row r="145" spans="2:7" x14ac:dyDescent="0.25">
      <c r="B145" s="570">
        <v>5</v>
      </c>
      <c r="C145" s="452" t="e">
        <f>'2 жастағы балалар Ф'!#REF!</f>
        <v>#REF!</v>
      </c>
      <c r="D145" s="452" t="e">
        <f>'2 жастағы балалар К'!#REF!</f>
        <v>#REF!</v>
      </c>
      <c r="E145" s="452">
        <f>'2 жастағы балалар Т'!M66</f>
        <v>0</v>
      </c>
      <c r="F145" s="452">
        <f>'2 жастағы балалар Ш'!P66</f>
        <v>0</v>
      </c>
      <c r="G145" s="452">
        <f>'2 жастағы балалар Ә'!M66</f>
        <v>0</v>
      </c>
    </row>
    <row r="146" spans="2:7" x14ac:dyDescent="0.25">
      <c r="B146" s="571"/>
      <c r="C146" s="452" t="e">
        <f>'2 жастағы балалар Ф'!#REF!</f>
        <v>#REF!</v>
      </c>
      <c r="D146" s="452" t="e">
        <f>'2 жастағы балалар К'!#REF!</f>
        <v>#REF!</v>
      </c>
      <c r="E146" s="452">
        <f>'2 жастағы балалар Т'!N66</f>
        <v>0</v>
      </c>
      <c r="F146" s="452">
        <f>'2 жастағы балалар Ш'!Q66</f>
        <v>0</v>
      </c>
      <c r="G146" s="452">
        <f>'2 жастағы балалар Ә'!N66</f>
        <v>0</v>
      </c>
    </row>
    <row r="147" spans="2:7" x14ac:dyDescent="0.25">
      <c r="B147" s="572"/>
      <c r="C147" s="452" t="e">
        <f>'2 жастағы балалар Ф'!#REF!</f>
        <v>#REF!</v>
      </c>
      <c r="D147" s="452" t="e">
        <f>'2 жастағы балалар К'!#REF!</f>
        <v>#REF!</v>
      </c>
      <c r="E147" s="452">
        <f>'2 жастағы балалар Т'!O66</f>
        <v>0</v>
      </c>
      <c r="F147" s="452">
        <f>'2 жастағы балалар Ш'!R66</f>
        <v>0</v>
      </c>
      <c r="G147" s="452">
        <f>'2 жастағы балалар Ә'!O66</f>
        <v>0</v>
      </c>
    </row>
    <row r="148" spans="2:7" x14ac:dyDescent="0.25">
      <c r="B148" s="570">
        <v>6</v>
      </c>
      <c r="C148" s="798"/>
      <c r="D148" s="452">
        <f>'2 жастағы балалар К'!P66</f>
        <v>0</v>
      </c>
      <c r="E148" s="798"/>
      <c r="F148" s="452" t="e">
        <f>'2 жастағы балалар Ш'!#REF!</f>
        <v>#REF!</v>
      </c>
      <c r="G148" s="798"/>
    </row>
    <row r="149" spans="2:7" x14ac:dyDescent="0.25">
      <c r="B149" s="571"/>
      <c r="C149" s="799"/>
      <c r="D149" s="452">
        <f>'2 жастағы балалар К'!Q66</f>
        <v>0</v>
      </c>
      <c r="E149" s="799"/>
      <c r="F149" s="452" t="e">
        <f>'2 жастағы балалар Ш'!#REF!</f>
        <v>#REF!</v>
      </c>
      <c r="G149" s="799"/>
    </row>
    <row r="150" spans="2:7" x14ac:dyDescent="0.25">
      <c r="B150" s="572"/>
      <c r="C150" s="799"/>
      <c r="D150" s="452">
        <f>'2 жастағы балалар К'!R66</f>
        <v>0</v>
      </c>
      <c r="E150" s="799"/>
      <c r="F150" s="452" t="e">
        <f>'2 жастағы балалар Ш'!#REF!</f>
        <v>#REF!</v>
      </c>
      <c r="G150" s="799"/>
    </row>
    <row r="151" spans="2:7" x14ac:dyDescent="0.25">
      <c r="B151" s="570">
        <v>7</v>
      </c>
      <c r="C151" s="799"/>
      <c r="D151" s="452">
        <f>'2 жастағы балалар К'!S66</f>
        <v>0</v>
      </c>
      <c r="E151" s="799"/>
      <c r="F151" s="452" t="e">
        <f>'2 жастағы балалар Ш'!#REF!</f>
        <v>#REF!</v>
      </c>
      <c r="G151" s="799"/>
    </row>
    <row r="152" spans="2:7" x14ac:dyDescent="0.25">
      <c r="B152" s="571"/>
      <c r="C152" s="799"/>
      <c r="D152" s="452">
        <f>'2 жастағы балалар К'!T66</f>
        <v>0</v>
      </c>
      <c r="E152" s="799"/>
      <c r="F152" s="452" t="e">
        <f>'2 жастағы балалар Ш'!#REF!</f>
        <v>#REF!</v>
      </c>
      <c r="G152" s="799"/>
    </row>
    <row r="153" spans="2:7" x14ac:dyDescent="0.25">
      <c r="B153" s="572"/>
      <c r="C153" s="799"/>
      <c r="D153" s="452">
        <f>'2 жастағы балалар К'!U66</f>
        <v>0</v>
      </c>
      <c r="E153" s="799"/>
      <c r="F153" s="452" t="e">
        <f>'2 жастағы балалар Ш'!#REF!</f>
        <v>#REF!</v>
      </c>
      <c r="G153" s="799"/>
    </row>
    <row r="154" spans="2:7" x14ac:dyDescent="0.25">
      <c r="B154" s="570">
        <v>8</v>
      </c>
      <c r="C154" s="799"/>
      <c r="D154" s="452">
        <f>'2 жастағы балалар К'!V66</f>
        <v>0</v>
      </c>
      <c r="E154" s="799"/>
      <c r="F154" s="452" t="e">
        <f>'2 жастағы балалар Ш'!#REF!</f>
        <v>#REF!</v>
      </c>
      <c r="G154" s="799"/>
    </row>
    <row r="155" spans="2:7" x14ac:dyDescent="0.25">
      <c r="B155" s="571"/>
      <c r="C155" s="799"/>
      <c r="D155" s="452">
        <f>'2 жастағы балалар К'!W66</f>
        <v>0</v>
      </c>
      <c r="E155" s="799"/>
      <c r="F155" s="452" t="e">
        <f>'2 жастағы балалар Ш'!#REF!</f>
        <v>#REF!</v>
      </c>
      <c r="G155" s="799"/>
    </row>
    <row r="156" spans="2:7" x14ac:dyDescent="0.25">
      <c r="B156" s="572"/>
      <c r="C156" s="799"/>
      <c r="D156" s="452">
        <f>'2 жастағы балалар К'!X66</f>
        <v>0</v>
      </c>
      <c r="E156" s="799"/>
      <c r="F156" s="452" t="e">
        <f>'2 жастағы балалар Ш'!#REF!</f>
        <v>#REF!</v>
      </c>
      <c r="G156" s="799"/>
    </row>
    <row r="157" spans="2:7" x14ac:dyDescent="0.25">
      <c r="B157" s="570">
        <v>9</v>
      </c>
      <c r="C157" s="799"/>
      <c r="D157" s="452">
        <f>'2 жастағы балалар К'!Y66</f>
        <v>0</v>
      </c>
      <c r="E157" s="799"/>
      <c r="F157" s="452" t="e">
        <f>'2 жастағы балалар Ш'!#REF!</f>
        <v>#REF!</v>
      </c>
      <c r="G157" s="799"/>
    </row>
    <row r="158" spans="2:7" x14ac:dyDescent="0.25">
      <c r="B158" s="571"/>
      <c r="C158" s="799"/>
      <c r="D158" s="452">
        <f>'2 жастағы балалар К'!Z66</f>
        <v>0</v>
      </c>
      <c r="E158" s="799"/>
      <c r="F158" s="452" t="e">
        <f>'2 жастағы балалар Ш'!#REF!</f>
        <v>#REF!</v>
      </c>
      <c r="G158" s="799"/>
    </row>
    <row r="159" spans="2:7" ht="15" customHeight="1" x14ac:dyDescent="0.25">
      <c r="B159" s="572"/>
      <c r="C159" s="799"/>
      <c r="D159" s="452">
        <f>'2 жастағы балалар К'!AA66</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Ш'!S66</f>
        <v>0</v>
      </c>
      <c r="G163" s="799"/>
    </row>
    <row r="164" spans="2:7" x14ac:dyDescent="0.25">
      <c r="B164" s="607"/>
      <c r="C164" s="799"/>
      <c r="D164" s="452" t="e">
        <f>'2 жастағы балалар К'!#REF!</f>
        <v>#REF!</v>
      </c>
      <c r="E164" s="799"/>
      <c r="F164" s="398">
        <f>'2 жастағы балалар Ш'!T66</f>
        <v>0</v>
      </c>
      <c r="G164" s="799"/>
    </row>
    <row r="165" spans="2:7" x14ac:dyDescent="0.25">
      <c r="B165" s="607"/>
      <c r="C165" s="799"/>
      <c r="D165" s="452" t="e">
        <f>'2 жастағы балалар К'!#REF!</f>
        <v>#REF!</v>
      </c>
      <c r="E165" s="799"/>
      <c r="F165" s="398">
        <f>'2 жастағы балалар Ш'!U66</f>
        <v>0</v>
      </c>
      <c r="G165" s="799"/>
    </row>
    <row r="166" spans="2:7" ht="15" customHeight="1" x14ac:dyDescent="0.25">
      <c r="B166" s="607">
        <v>12</v>
      </c>
      <c r="C166" s="799"/>
      <c r="D166" s="452" t="e">
        <f>'2 жастағы балалар К'!#REF!</f>
        <v>#REF!</v>
      </c>
      <c r="E166" s="799"/>
      <c r="F166" s="398">
        <f>'2 жастағы балалар Ш'!V66</f>
        <v>0</v>
      </c>
      <c r="G166" s="799"/>
    </row>
    <row r="167" spans="2:7" ht="15" customHeight="1" x14ac:dyDescent="0.25">
      <c r="B167" s="607"/>
      <c r="C167" s="799"/>
      <c r="D167" s="452" t="e">
        <f>'2 жастағы балалар К'!#REF!</f>
        <v>#REF!</v>
      </c>
      <c r="E167" s="799"/>
      <c r="F167" s="398">
        <f>'2 жастағы балалар Ш'!W66</f>
        <v>0</v>
      </c>
      <c r="G167" s="799"/>
    </row>
    <row r="168" spans="2:7" ht="15" customHeight="1" x14ac:dyDescent="0.25">
      <c r="B168" s="607"/>
      <c r="C168" s="799"/>
      <c r="D168" s="452" t="e">
        <f>'2 жастағы балалар К'!#REF!</f>
        <v>#REF!</v>
      </c>
      <c r="E168" s="799"/>
      <c r="F168" s="398">
        <f>'2 жастағы балалар Ш'!X66</f>
        <v>0</v>
      </c>
      <c r="G168" s="799"/>
    </row>
    <row r="169" spans="2:7" ht="15" customHeight="1" x14ac:dyDescent="0.25">
      <c r="B169" s="607">
        <v>13</v>
      </c>
      <c r="C169" s="799"/>
      <c r="D169" s="452" t="e">
        <f>'2 жастағы балалар К'!#REF!</f>
        <v>#REF!</v>
      </c>
      <c r="E169" s="799"/>
      <c r="F169" s="398">
        <f>'2 жастағы балалар Ш'!Y66</f>
        <v>0</v>
      </c>
      <c r="G169" s="799"/>
    </row>
    <row r="170" spans="2:7" ht="15" customHeight="1" x14ac:dyDescent="0.25">
      <c r="B170" s="607"/>
      <c r="C170" s="799"/>
      <c r="D170" s="452" t="e">
        <f>'2 жастағы балалар К'!#REF!</f>
        <v>#REF!</v>
      </c>
      <c r="E170" s="799"/>
      <c r="F170" s="398">
        <f>'2 жастағы балалар Ш'!Z66</f>
        <v>0</v>
      </c>
      <c r="G170" s="799"/>
    </row>
    <row r="171" spans="2:7" ht="15" customHeight="1" x14ac:dyDescent="0.25">
      <c r="B171" s="607"/>
      <c r="C171" s="799"/>
      <c r="D171" s="452" t="e">
        <f>'2 жастағы балалар К'!#REF!</f>
        <v>#REF!</v>
      </c>
      <c r="E171" s="799"/>
      <c r="F171" s="398">
        <f>'2 жастағы балалар Ш'!AA66</f>
        <v>0</v>
      </c>
      <c r="G171" s="799"/>
    </row>
    <row r="172" spans="2:7" ht="15" customHeight="1" x14ac:dyDescent="0.25">
      <c r="B172" s="607">
        <v>14</v>
      </c>
      <c r="C172" s="799"/>
      <c r="D172" s="452" t="e">
        <f>'2 жастағы балалар К'!#REF!</f>
        <v>#REF!</v>
      </c>
      <c r="E172" s="799"/>
      <c r="F172" s="398">
        <f>'2 жастағы балалар Ш'!AB66</f>
        <v>0</v>
      </c>
      <c r="G172" s="799"/>
    </row>
    <row r="173" spans="2:7" ht="15" customHeight="1" x14ac:dyDescent="0.25">
      <c r="B173" s="607"/>
      <c r="C173" s="799"/>
      <c r="D173" s="452" t="e">
        <f>'2 жастағы балалар К'!#REF!</f>
        <v>#REF!</v>
      </c>
      <c r="E173" s="799"/>
      <c r="F173" s="398">
        <f>'2 жастағы балалар Ш'!AC66</f>
        <v>0</v>
      </c>
      <c r="G173" s="799"/>
    </row>
    <row r="174" spans="2:7" ht="15" customHeight="1" x14ac:dyDescent="0.25">
      <c r="B174" s="607"/>
      <c r="C174" s="799"/>
      <c r="D174" s="452" t="e">
        <f>'2 жастағы балалар К'!#REF!</f>
        <v>#REF!</v>
      </c>
      <c r="E174" s="799"/>
      <c r="F174" s="398">
        <f>'2 жастағы балалар Ш'!AD66</f>
        <v>0</v>
      </c>
      <c r="G174" s="799"/>
    </row>
    <row r="175" spans="2:7" ht="15" customHeight="1" x14ac:dyDescent="0.25">
      <c r="B175" s="607">
        <v>15</v>
      </c>
      <c r="C175" s="799"/>
      <c r="D175" s="452" t="e">
        <f>'2 жастағы балалар К'!#REF!</f>
        <v>#REF!</v>
      </c>
      <c r="E175" s="799"/>
      <c r="F175" s="398">
        <f>'2 жастағы балалар Ш'!AE66</f>
        <v>0</v>
      </c>
      <c r="G175" s="799"/>
    </row>
    <row r="176" spans="2:7" ht="15" customHeight="1" x14ac:dyDescent="0.25">
      <c r="B176" s="607"/>
      <c r="C176" s="799"/>
      <c r="D176" s="452" t="e">
        <f>'2 жастағы балалар К'!#REF!</f>
        <v>#REF!</v>
      </c>
      <c r="E176" s="799"/>
      <c r="F176" s="398">
        <f>'2 жастағы балалар Ш'!AF66</f>
        <v>0</v>
      </c>
      <c r="G176" s="799"/>
    </row>
    <row r="177" spans="2:7" ht="15" customHeight="1" x14ac:dyDescent="0.25">
      <c r="B177" s="607"/>
      <c r="C177" s="799"/>
      <c r="D177" s="452" t="e">
        <f>'2 жастағы балалар К'!#REF!</f>
        <v>#REF!</v>
      </c>
      <c r="E177" s="799"/>
      <c r="F177" s="398">
        <f>'2 жастағы балалар Ш'!AG66</f>
        <v>0</v>
      </c>
      <c r="G177" s="799"/>
    </row>
    <row r="178" spans="2:7" ht="15" customHeight="1" x14ac:dyDescent="0.25">
      <c r="B178" s="607">
        <v>16</v>
      </c>
      <c r="C178" s="799"/>
      <c r="D178" s="798"/>
      <c r="E178" s="799"/>
      <c r="F178" s="398">
        <f>'2 жастағы балалар Ш'!AH66</f>
        <v>0</v>
      </c>
      <c r="G178" s="799"/>
    </row>
    <row r="179" spans="2:7" ht="15" customHeight="1" x14ac:dyDescent="0.25">
      <c r="B179" s="607"/>
      <c r="C179" s="799"/>
      <c r="D179" s="799"/>
      <c r="E179" s="799"/>
      <c r="F179" s="398">
        <f>'2 жастағы балалар Ш'!AI66</f>
        <v>0</v>
      </c>
      <c r="G179" s="799"/>
    </row>
    <row r="180" spans="2:7" ht="15" customHeight="1" x14ac:dyDescent="0.25">
      <c r="B180" s="607"/>
      <c r="C180" s="799"/>
      <c r="D180" s="799"/>
      <c r="E180" s="799"/>
      <c r="F180" s="398">
        <f>'2 жастағы балалар Ш'!AJ66</f>
        <v>0</v>
      </c>
      <c r="G180" s="799"/>
    </row>
    <row r="181" spans="2:7" ht="15" customHeight="1" x14ac:dyDescent="0.25">
      <c r="B181" s="607">
        <v>17</v>
      </c>
      <c r="C181" s="799"/>
      <c r="D181" s="799"/>
      <c r="E181" s="799"/>
      <c r="F181" s="398">
        <f>'2 жастағы балалар Ш'!AK66</f>
        <v>0</v>
      </c>
      <c r="G181" s="799"/>
    </row>
    <row r="182" spans="2:7" ht="15" customHeight="1" x14ac:dyDescent="0.25">
      <c r="B182" s="607"/>
      <c r="C182" s="799"/>
      <c r="D182" s="799"/>
      <c r="E182" s="799"/>
      <c r="F182" s="398">
        <f>'2 жастағы балалар Ш'!AL66</f>
        <v>0</v>
      </c>
      <c r="G182" s="799"/>
    </row>
    <row r="183" spans="2:7" ht="15" customHeight="1" x14ac:dyDescent="0.25">
      <c r="B183" s="607"/>
      <c r="C183" s="799"/>
      <c r="D183" s="799"/>
      <c r="E183" s="799"/>
      <c r="F183" s="398">
        <f>'2 жастағы балалар Ш'!AM66</f>
        <v>0</v>
      </c>
      <c r="G183" s="799"/>
    </row>
    <row r="184" spans="2:7" ht="15" customHeight="1" x14ac:dyDescent="0.25">
      <c r="B184" s="607">
        <v>18</v>
      </c>
      <c r="C184" s="799"/>
      <c r="D184" s="799"/>
      <c r="E184" s="799"/>
      <c r="F184" s="398">
        <f>'2 жастағы балалар Ш'!AN66</f>
        <v>0</v>
      </c>
      <c r="G184" s="799"/>
    </row>
    <row r="185" spans="2:7" ht="15" customHeight="1" x14ac:dyDescent="0.25">
      <c r="B185" s="607"/>
      <c r="C185" s="799"/>
      <c r="D185" s="799"/>
      <c r="E185" s="799"/>
      <c r="F185" s="398">
        <f>'2 жастағы балалар Ш'!AO66</f>
        <v>0</v>
      </c>
      <c r="G185" s="799"/>
    </row>
    <row r="186" spans="2:7" ht="15" customHeight="1" x14ac:dyDescent="0.25">
      <c r="B186" s="607"/>
      <c r="C186" s="799"/>
      <c r="D186" s="799"/>
      <c r="E186" s="799"/>
      <c r="F186" s="398">
        <f>'2 жастағы балалар Ш'!AP66</f>
        <v>0</v>
      </c>
      <c r="G186" s="799"/>
    </row>
    <row r="187" spans="2:7" ht="15" customHeight="1" x14ac:dyDescent="0.25">
      <c r="B187" s="607">
        <v>19</v>
      </c>
      <c r="C187" s="799"/>
      <c r="D187" s="799"/>
      <c r="E187" s="799"/>
      <c r="F187" s="398">
        <f>'2 жастағы балалар Ш'!AQ66</f>
        <v>0</v>
      </c>
      <c r="G187" s="799"/>
    </row>
    <row r="188" spans="2:7" ht="15" customHeight="1" x14ac:dyDescent="0.25">
      <c r="B188" s="607"/>
      <c r="C188" s="799"/>
      <c r="D188" s="799"/>
      <c r="E188" s="799"/>
      <c r="F188" s="398">
        <f>'2 жастағы балалар Ш'!AR66</f>
        <v>0</v>
      </c>
      <c r="G188" s="799"/>
    </row>
    <row r="189" spans="2:7" ht="15" customHeight="1" x14ac:dyDescent="0.25">
      <c r="B189" s="607"/>
      <c r="C189" s="799"/>
      <c r="D189" s="799"/>
      <c r="E189" s="799"/>
      <c r="F189" s="398">
        <f>'2 жастағы балалар Ш'!AS66</f>
        <v>0</v>
      </c>
      <c r="G189" s="799"/>
    </row>
    <row r="190" spans="2:7" ht="15" customHeight="1" x14ac:dyDescent="0.25">
      <c r="B190" s="607">
        <v>20</v>
      </c>
      <c r="C190" s="799"/>
      <c r="D190" s="799"/>
      <c r="E190" s="799"/>
      <c r="F190" s="398">
        <f>'2 жастағы балалар Ш'!AT66</f>
        <v>0</v>
      </c>
      <c r="G190" s="799"/>
    </row>
    <row r="191" spans="2:7" ht="15" customHeight="1" x14ac:dyDescent="0.25">
      <c r="B191" s="607"/>
      <c r="C191" s="799"/>
      <c r="D191" s="799"/>
      <c r="E191" s="799"/>
      <c r="F191" s="398">
        <f>'2 жастағы балалар Ш'!AU66</f>
        <v>0</v>
      </c>
      <c r="G191" s="799"/>
    </row>
    <row r="192" spans="2:7" ht="15" customHeight="1" x14ac:dyDescent="0.25">
      <c r="B192" s="607"/>
      <c r="C192" s="799"/>
      <c r="D192" s="799"/>
      <c r="E192" s="799"/>
      <c r="F192" s="398">
        <f>'2 жастағы балалар Ш'!AV66</f>
        <v>0</v>
      </c>
      <c r="G192" s="799"/>
    </row>
    <row r="193" spans="2:100" ht="15" customHeight="1" x14ac:dyDescent="0.25">
      <c r="B193" s="607">
        <v>21</v>
      </c>
      <c r="C193" s="799"/>
      <c r="D193" s="799"/>
      <c r="E193" s="799"/>
      <c r="F193" s="398">
        <f>'2 жастағы балалар Ш'!AW66</f>
        <v>0</v>
      </c>
      <c r="G193" s="799"/>
    </row>
    <row r="194" spans="2:100" ht="15" customHeight="1" x14ac:dyDescent="0.25">
      <c r="B194" s="607"/>
      <c r="C194" s="799"/>
      <c r="D194" s="799"/>
      <c r="E194" s="799"/>
      <c r="F194" s="398">
        <f>'2 жастағы балалар Ш'!AX66</f>
        <v>0</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Ш'!AY66</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Ш'!AZ66</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Ш'!BA66</f>
        <v>0</v>
      </c>
      <c r="G197" s="799"/>
    </row>
    <row r="198" spans="2:100" ht="15" customHeight="1" x14ac:dyDescent="0.25">
      <c r="B198" s="607"/>
      <c r="C198" s="799"/>
      <c r="D198" s="799"/>
      <c r="E198" s="799"/>
      <c r="F198" s="398">
        <f>'2 жастағы балалар Ш'!BB66</f>
        <v>0</v>
      </c>
      <c r="G198" s="799"/>
    </row>
    <row r="199" spans="2:100" ht="15" customHeight="1" x14ac:dyDescent="0.25">
      <c r="B199" s="607">
        <v>23</v>
      </c>
      <c r="C199" s="799"/>
      <c r="D199" s="799"/>
      <c r="E199" s="799"/>
      <c r="F199" s="398">
        <f>'2 жастағы балалар Ш'!BC66</f>
        <v>0</v>
      </c>
      <c r="G199" s="799"/>
    </row>
    <row r="200" spans="2:100" ht="15" customHeight="1" x14ac:dyDescent="0.25">
      <c r="B200" s="607"/>
      <c r="C200" s="799"/>
      <c r="D200" s="799"/>
      <c r="E200" s="799"/>
      <c r="F200" s="398">
        <f>'2 жастағы балалар Ш'!BD66</f>
        <v>0</v>
      </c>
      <c r="G200" s="799"/>
    </row>
    <row r="201" spans="2:100" ht="15" customHeight="1" x14ac:dyDescent="0.25">
      <c r="B201" s="607"/>
      <c r="C201" s="799"/>
      <c r="D201" s="799"/>
      <c r="E201" s="799"/>
      <c r="F201" s="398">
        <f>'2 жастағы балалар Ш'!BE66</f>
        <v>0</v>
      </c>
      <c r="G201" s="799"/>
    </row>
    <row r="202" spans="2:100" ht="15" customHeight="1" x14ac:dyDescent="0.25">
      <c r="B202" s="607">
        <v>24</v>
      </c>
      <c r="C202" s="799"/>
      <c r="D202" s="799"/>
      <c r="E202" s="799"/>
      <c r="F202" s="398">
        <f>'2 жастағы балалар Ш'!BF66</f>
        <v>0</v>
      </c>
      <c r="G202" s="799"/>
    </row>
    <row r="203" spans="2:100" ht="15" customHeight="1" x14ac:dyDescent="0.25">
      <c r="B203" s="607"/>
      <c r="C203" s="799"/>
      <c r="D203" s="799"/>
      <c r="E203" s="799"/>
      <c r="F203" s="398">
        <f>'2 жастағы балалар Ш'!BG66</f>
        <v>0</v>
      </c>
      <c r="G203" s="799"/>
    </row>
    <row r="204" spans="2:100" ht="15" customHeight="1" x14ac:dyDescent="0.25">
      <c r="B204" s="607"/>
      <c r="C204" s="799"/>
      <c r="D204" s="799"/>
      <c r="E204" s="799"/>
      <c r="F204" s="398">
        <f>'2 жастағы балалар Ш'!BH66</f>
        <v>0</v>
      </c>
      <c r="G204" s="799"/>
    </row>
    <row r="205" spans="2:100" ht="15" customHeight="1" x14ac:dyDescent="0.25">
      <c r="B205" s="607">
        <v>25</v>
      </c>
      <c r="C205" s="799"/>
      <c r="D205" s="799"/>
      <c r="E205" s="799"/>
      <c r="F205" s="398">
        <f>'2 жастағы балалар Ш'!BI66</f>
        <v>0</v>
      </c>
      <c r="G205" s="799"/>
    </row>
    <row r="206" spans="2:100" ht="15" customHeight="1" x14ac:dyDescent="0.25">
      <c r="B206" s="607"/>
      <c r="C206" s="799"/>
      <c r="D206" s="799"/>
      <c r="E206" s="799"/>
      <c r="F206" s="398">
        <f>'2 жастағы балалар Ш'!BJ66</f>
        <v>0</v>
      </c>
      <c r="G206" s="799"/>
    </row>
    <row r="207" spans="2:100" ht="15" customHeight="1" x14ac:dyDescent="0.25">
      <c r="B207" s="607"/>
      <c r="C207" s="800"/>
      <c r="D207" s="800"/>
      <c r="E207" s="800"/>
      <c r="F207" s="398">
        <f>'2 жастағы балалар Ш'!BK66</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54"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Ф'!D125</f>
        <v>0</v>
      </c>
      <c r="D212" s="452">
        <f>'2 жастағы балалар К'!D125</f>
        <v>0</v>
      </c>
      <c r="E212" s="452" t="e">
        <f>'2 жастағы балалар Т'!#REF!</f>
        <v>#REF!</v>
      </c>
      <c r="F212" s="452">
        <f>'2 жастағы балалар Ш'!D125</f>
        <v>0</v>
      </c>
      <c r="G212" s="452" t="e">
        <f>'2 жастағы балалар Ә'!#REF!</f>
        <v>#REF!</v>
      </c>
    </row>
    <row r="213" spans="2:7" ht="15" customHeight="1" x14ac:dyDescent="0.25">
      <c r="B213" s="571"/>
      <c r="C213" s="452">
        <f>'2 жастағы балалар Ф'!E125</f>
        <v>0</v>
      </c>
      <c r="D213" s="452">
        <f>'2 жастағы балалар К'!E125</f>
        <v>0</v>
      </c>
      <c r="E213" s="452" t="e">
        <f>'2 жастағы балалар Т'!#REF!</f>
        <v>#REF!</v>
      </c>
      <c r="F213" s="452">
        <f>'2 жастағы балалар Ш'!E125</f>
        <v>0</v>
      </c>
      <c r="G213" s="452" t="e">
        <f>'2 жастағы балалар Ә'!#REF!</f>
        <v>#REF!</v>
      </c>
    </row>
    <row r="214" spans="2:7" ht="15" customHeight="1" x14ac:dyDescent="0.25">
      <c r="B214" s="572"/>
      <c r="C214" s="452">
        <f>'2 жастағы балалар Ф'!F125</f>
        <v>0</v>
      </c>
      <c r="D214" s="452">
        <f>'2 жастағы балалар К'!F125</f>
        <v>0</v>
      </c>
      <c r="E214" s="452" t="e">
        <f>'2 жастағы балалар Т'!#REF!</f>
        <v>#REF!</v>
      </c>
      <c r="F214" s="452">
        <f>'2 жастағы балалар Ш'!F125</f>
        <v>0</v>
      </c>
      <c r="G214" s="452" t="e">
        <f>'2 жастағы балалар Ә'!#REF!</f>
        <v>#REF!</v>
      </c>
    </row>
    <row r="215" spans="2:7" ht="15" customHeight="1" x14ac:dyDescent="0.25">
      <c r="B215" s="570">
        <v>2</v>
      </c>
      <c r="C215" s="452">
        <f>'2 жастағы балалар Ф'!G125</f>
        <v>0</v>
      </c>
      <c r="D215" s="452">
        <f>'2 жастағы балалар К'!G125</f>
        <v>0</v>
      </c>
      <c r="E215" s="452">
        <f>'2 жастағы балалар Т'!D125</f>
        <v>0</v>
      </c>
      <c r="F215" s="452">
        <f>'2 жастағы балалар Ш'!G125</f>
        <v>0</v>
      </c>
      <c r="G215" s="452">
        <f>'2 жастағы балалар Ә'!D125</f>
        <v>0</v>
      </c>
    </row>
    <row r="216" spans="2:7" ht="15" customHeight="1" x14ac:dyDescent="0.25">
      <c r="B216" s="571"/>
      <c r="C216" s="452">
        <f>'2 жастағы балалар Ф'!H125</f>
        <v>0</v>
      </c>
      <c r="D216" s="452">
        <f>'2 жастағы балалар К'!H125</f>
        <v>0</v>
      </c>
      <c r="E216" s="452">
        <f>'2 жастағы балалар Т'!E125</f>
        <v>0</v>
      </c>
      <c r="F216" s="452">
        <f>'2 жастағы балалар Ш'!H125</f>
        <v>0</v>
      </c>
      <c r="G216" s="452">
        <f>'2 жастағы балалар Ә'!E125</f>
        <v>0</v>
      </c>
    </row>
    <row r="217" spans="2:7" ht="15" customHeight="1" x14ac:dyDescent="0.25">
      <c r="B217" s="572"/>
      <c r="C217" s="452">
        <f>'2 жастағы балалар Ф'!I125</f>
        <v>0</v>
      </c>
      <c r="D217" s="452">
        <f>'2 жастағы балалар К'!I125</f>
        <v>0</v>
      </c>
      <c r="E217" s="452">
        <f>'2 жастағы балалар Т'!F125</f>
        <v>0</v>
      </c>
      <c r="F217" s="452">
        <f>'2 жастағы балалар Ш'!I125</f>
        <v>0</v>
      </c>
      <c r="G217" s="452">
        <f>'2 жастағы балалар Ә'!F125</f>
        <v>0</v>
      </c>
    </row>
    <row r="218" spans="2:7" ht="15" customHeight="1" x14ac:dyDescent="0.25">
      <c r="B218" s="570">
        <v>3</v>
      </c>
      <c r="C218" s="452">
        <f>'2 жастағы балалар Ф'!J125</f>
        <v>0</v>
      </c>
      <c r="D218" s="452">
        <f>'2 жастағы балалар К'!J125</f>
        <v>0</v>
      </c>
      <c r="E218" s="452">
        <f>'2 жастағы балалар Т'!G125</f>
        <v>0</v>
      </c>
      <c r="F218" s="452">
        <f>'2 жастағы балалар Ш'!J125</f>
        <v>0</v>
      </c>
      <c r="G218" s="452">
        <f>'2 жастағы балалар Ә'!G125</f>
        <v>0</v>
      </c>
    </row>
    <row r="219" spans="2:7" ht="15" customHeight="1" x14ac:dyDescent="0.25">
      <c r="B219" s="571"/>
      <c r="C219" s="452">
        <f>'2 жастағы балалар Ф'!K125</f>
        <v>0</v>
      </c>
      <c r="D219" s="452">
        <f>'2 жастағы балалар К'!K125</f>
        <v>0</v>
      </c>
      <c r="E219" s="452">
        <f>'2 жастағы балалар Т'!H125</f>
        <v>0</v>
      </c>
      <c r="F219" s="452">
        <f>'2 жастағы балалар Ш'!K125</f>
        <v>0</v>
      </c>
      <c r="G219" s="452">
        <f>'2 жастағы балалар Ә'!H125</f>
        <v>0</v>
      </c>
    </row>
    <row r="220" spans="2:7" ht="15" customHeight="1" x14ac:dyDescent="0.25">
      <c r="B220" s="572"/>
      <c r="C220" s="452">
        <f>'2 жастағы балалар Ф'!L125</f>
        <v>0</v>
      </c>
      <c r="D220" s="452">
        <f>'2 жастағы балалар К'!L125</f>
        <v>0</v>
      </c>
      <c r="E220" s="452">
        <f>'2 жастағы балалар Т'!I125</f>
        <v>0</v>
      </c>
      <c r="F220" s="452">
        <f>'2 жастағы балалар Ш'!L125</f>
        <v>0</v>
      </c>
      <c r="G220" s="452">
        <f>'2 жастағы балалар Ә'!I125</f>
        <v>0</v>
      </c>
    </row>
    <row r="221" spans="2:7" ht="15" customHeight="1" x14ac:dyDescent="0.25">
      <c r="B221" s="570">
        <v>4</v>
      </c>
      <c r="C221" s="452">
        <f>'2 жастағы балалар Ф'!M125</f>
        <v>0</v>
      </c>
      <c r="D221" s="452">
        <f>'2 жастағы балалар К'!M125</f>
        <v>0</v>
      </c>
      <c r="E221" s="452">
        <f>'2 жастағы балалар Т'!J125</f>
        <v>0</v>
      </c>
      <c r="F221" s="452">
        <f>'2 жастағы балалар Ш'!M125</f>
        <v>0</v>
      </c>
      <c r="G221" s="452">
        <f>'2 жастағы балалар Ә'!J125</f>
        <v>0</v>
      </c>
    </row>
    <row r="222" spans="2:7" ht="15" customHeight="1" x14ac:dyDescent="0.25">
      <c r="B222" s="571"/>
      <c r="C222" s="452">
        <f>'2 жастағы балалар Ф'!N125</f>
        <v>0</v>
      </c>
      <c r="D222" s="452">
        <f>'2 жастағы балалар К'!N125</f>
        <v>0</v>
      </c>
      <c r="E222" s="452">
        <f>'2 жастағы балалар Т'!K125</f>
        <v>0</v>
      </c>
      <c r="F222" s="452">
        <f>'2 жастағы балалар Ш'!N125</f>
        <v>0</v>
      </c>
      <c r="G222" s="452">
        <f>'2 жастағы балалар Ә'!K125</f>
        <v>0</v>
      </c>
    </row>
    <row r="223" spans="2:7" ht="15" customHeight="1" x14ac:dyDescent="0.25">
      <c r="B223" s="572"/>
      <c r="C223" s="452">
        <f>'2 жастағы балалар Ф'!O125</f>
        <v>0</v>
      </c>
      <c r="D223" s="452">
        <f>'2 жастағы балалар К'!O125</f>
        <v>0</v>
      </c>
      <c r="E223" s="452">
        <f>'2 жастағы балалар Т'!L125</f>
        <v>0</v>
      </c>
      <c r="F223" s="452">
        <f>'2 жастағы балалар Ш'!O125</f>
        <v>0</v>
      </c>
      <c r="G223" s="452">
        <f>'2 жастағы балалар Ә'!L125</f>
        <v>0</v>
      </c>
    </row>
    <row r="224" spans="2:7" ht="15" customHeight="1" x14ac:dyDescent="0.25">
      <c r="B224" s="570">
        <v>5</v>
      </c>
      <c r="C224" s="452" t="e">
        <f>'2 жастағы балалар Ф'!#REF!</f>
        <v>#REF!</v>
      </c>
      <c r="D224" s="452" t="e">
        <f>'2 жастағы балалар К'!#REF!</f>
        <v>#REF!</v>
      </c>
      <c r="E224" s="452">
        <f>'2 жастағы балалар Т'!M125</f>
        <v>0</v>
      </c>
      <c r="F224" s="452">
        <f>'2 жастағы балалар Ш'!P125</f>
        <v>0</v>
      </c>
      <c r="G224" s="452">
        <f>'2 жастағы балалар Ә'!M125</f>
        <v>0</v>
      </c>
    </row>
    <row r="225" spans="2:7" ht="15" customHeight="1" x14ac:dyDescent="0.25">
      <c r="B225" s="571"/>
      <c r="C225" s="452" t="e">
        <f>'2 жастағы балалар Ф'!#REF!</f>
        <v>#REF!</v>
      </c>
      <c r="D225" s="452" t="e">
        <f>'2 жастағы балалар К'!#REF!</f>
        <v>#REF!</v>
      </c>
      <c r="E225" s="452">
        <f>'2 жастағы балалар Т'!N125</f>
        <v>0</v>
      </c>
      <c r="F225" s="452">
        <f>'2 жастағы балалар Ш'!Q125</f>
        <v>0</v>
      </c>
      <c r="G225" s="452">
        <f>'2 жастағы балалар Ә'!N125</f>
        <v>0</v>
      </c>
    </row>
    <row r="226" spans="2:7" ht="15" customHeight="1" x14ac:dyDescent="0.25">
      <c r="B226" s="572"/>
      <c r="C226" s="452" t="e">
        <f>'2 жастағы балалар Ф'!#REF!</f>
        <v>#REF!</v>
      </c>
      <c r="D226" s="452" t="e">
        <f>'2 жастағы балалар К'!#REF!</f>
        <v>#REF!</v>
      </c>
      <c r="E226" s="452">
        <f>'2 жастағы балалар Т'!O125</f>
        <v>0</v>
      </c>
      <c r="F226" s="452">
        <f>'2 жастағы балалар Ш'!R125</f>
        <v>0</v>
      </c>
      <c r="G226" s="452">
        <f>'2 жастағы балалар Ә'!O125</f>
        <v>0</v>
      </c>
    </row>
    <row r="227" spans="2:7" ht="15" customHeight="1" x14ac:dyDescent="0.25">
      <c r="B227" s="570">
        <v>6</v>
      </c>
      <c r="C227" s="798"/>
      <c r="D227" s="452">
        <f>'2 жастағы балалар К'!P125</f>
        <v>0</v>
      </c>
      <c r="E227" s="798"/>
      <c r="F227" s="452" t="e">
        <f>'2 жастағы балалар Ш'!#REF!</f>
        <v>#REF!</v>
      </c>
      <c r="G227" s="798"/>
    </row>
    <row r="228" spans="2:7" ht="15" customHeight="1" x14ac:dyDescent="0.25">
      <c r="B228" s="571"/>
      <c r="C228" s="799"/>
      <c r="D228" s="452">
        <f>'2 жастағы балалар К'!Q125</f>
        <v>0</v>
      </c>
      <c r="E228" s="799"/>
      <c r="F228" s="452" t="e">
        <f>'2 жастағы балалар Ш'!#REF!</f>
        <v>#REF!</v>
      </c>
      <c r="G228" s="799"/>
    </row>
    <row r="229" spans="2:7" ht="15" customHeight="1" x14ac:dyDescent="0.25">
      <c r="B229" s="572"/>
      <c r="C229" s="799"/>
      <c r="D229" s="452">
        <f>'2 жастағы балалар К'!R125</f>
        <v>0</v>
      </c>
      <c r="E229" s="799"/>
      <c r="F229" s="452" t="e">
        <f>'2 жастағы балалар Ш'!#REF!</f>
        <v>#REF!</v>
      </c>
      <c r="G229" s="799"/>
    </row>
    <row r="230" spans="2:7" ht="15" customHeight="1" x14ac:dyDescent="0.25">
      <c r="B230" s="570">
        <v>7</v>
      </c>
      <c r="C230" s="799"/>
      <c r="D230" s="452">
        <f>'2 жастағы балалар К'!S125</f>
        <v>0</v>
      </c>
      <c r="E230" s="799"/>
      <c r="F230" s="452" t="e">
        <f>'2 жастағы балалар Ш'!#REF!</f>
        <v>#REF!</v>
      </c>
      <c r="G230" s="799"/>
    </row>
    <row r="231" spans="2:7" ht="15" customHeight="1" x14ac:dyDescent="0.25">
      <c r="B231" s="571"/>
      <c r="C231" s="799"/>
      <c r="D231" s="452">
        <f>'2 жастағы балалар К'!T125</f>
        <v>0</v>
      </c>
      <c r="E231" s="799"/>
      <c r="F231" s="452" t="e">
        <f>'2 жастағы балалар Ш'!#REF!</f>
        <v>#REF!</v>
      </c>
      <c r="G231" s="799"/>
    </row>
    <row r="232" spans="2:7" ht="15" customHeight="1" x14ac:dyDescent="0.25">
      <c r="B232" s="572"/>
      <c r="C232" s="799"/>
      <c r="D232" s="452">
        <f>'2 жастағы балалар К'!U125</f>
        <v>0</v>
      </c>
      <c r="E232" s="799"/>
      <c r="F232" s="452" t="e">
        <f>'2 жастағы балалар Ш'!#REF!</f>
        <v>#REF!</v>
      </c>
      <c r="G232" s="799"/>
    </row>
    <row r="233" spans="2:7" ht="15" customHeight="1" x14ac:dyDescent="0.25">
      <c r="B233" s="570">
        <v>8</v>
      </c>
      <c r="C233" s="799"/>
      <c r="D233" s="452">
        <f>'2 жастағы балалар К'!V125</f>
        <v>0</v>
      </c>
      <c r="E233" s="799"/>
      <c r="F233" s="452" t="e">
        <f>'2 жастағы балалар Ш'!#REF!</f>
        <v>#REF!</v>
      </c>
      <c r="G233" s="799"/>
    </row>
    <row r="234" spans="2:7" ht="15" customHeight="1" x14ac:dyDescent="0.25">
      <c r="B234" s="571"/>
      <c r="C234" s="799"/>
      <c r="D234" s="452">
        <f>'2 жастағы балалар К'!W125</f>
        <v>0</v>
      </c>
      <c r="E234" s="799"/>
      <c r="F234" s="452" t="e">
        <f>'2 жастағы балалар Ш'!#REF!</f>
        <v>#REF!</v>
      </c>
      <c r="G234" s="799"/>
    </row>
    <row r="235" spans="2:7" x14ac:dyDescent="0.25">
      <c r="B235" s="572"/>
      <c r="C235" s="799"/>
      <c r="D235" s="452">
        <f>'2 жастағы балалар К'!X125</f>
        <v>0</v>
      </c>
      <c r="E235" s="799"/>
      <c r="F235" s="452" t="e">
        <f>'2 жастағы балалар Ш'!#REF!</f>
        <v>#REF!</v>
      </c>
      <c r="G235" s="799"/>
    </row>
    <row r="236" spans="2:7" x14ac:dyDescent="0.25">
      <c r="B236" s="570">
        <v>9</v>
      </c>
      <c r="C236" s="799"/>
      <c r="D236" s="452">
        <f>'2 жастағы балалар К'!Y125</f>
        <v>0</v>
      </c>
      <c r="E236" s="799"/>
      <c r="F236" s="452" t="e">
        <f>'2 жастағы балалар Ш'!#REF!</f>
        <v>#REF!</v>
      </c>
      <c r="G236" s="799"/>
    </row>
    <row r="237" spans="2:7" x14ac:dyDescent="0.25">
      <c r="B237" s="571"/>
      <c r="C237" s="799"/>
      <c r="D237" s="452">
        <f>'2 жастағы балалар К'!Z125</f>
        <v>0</v>
      </c>
      <c r="E237" s="799"/>
      <c r="F237" s="452" t="e">
        <f>'2 жастағы балалар Ш'!#REF!</f>
        <v>#REF!</v>
      </c>
      <c r="G237" s="799"/>
    </row>
    <row r="238" spans="2:7" x14ac:dyDescent="0.25">
      <c r="B238" s="572"/>
      <c r="C238" s="799"/>
      <c r="D238" s="452">
        <f>'2 жастағы балалар К'!AA125</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Ш'!S125</f>
        <v>0</v>
      </c>
      <c r="G242" s="799"/>
    </row>
    <row r="243" spans="2:7" x14ac:dyDescent="0.25">
      <c r="B243" s="607"/>
      <c r="C243" s="799"/>
      <c r="D243" s="452" t="e">
        <f>'2 жастағы балалар К'!#REF!</f>
        <v>#REF!</v>
      </c>
      <c r="E243" s="799"/>
      <c r="F243" s="398">
        <f>'2 жастағы балалар Ш'!T125</f>
        <v>0</v>
      </c>
      <c r="G243" s="799"/>
    </row>
    <row r="244" spans="2:7" x14ac:dyDescent="0.25">
      <c r="B244" s="607"/>
      <c r="C244" s="799"/>
      <c r="D244" s="452" t="e">
        <f>'2 жастағы балалар К'!#REF!</f>
        <v>#REF!</v>
      </c>
      <c r="E244" s="799"/>
      <c r="F244" s="398">
        <f>'2 жастағы балалар Ш'!U125</f>
        <v>0</v>
      </c>
      <c r="G244" s="799"/>
    </row>
    <row r="245" spans="2:7" x14ac:dyDescent="0.25">
      <c r="B245" s="607">
        <v>12</v>
      </c>
      <c r="C245" s="799"/>
      <c r="D245" s="452" t="e">
        <f>'2 жастағы балалар К'!#REF!</f>
        <v>#REF!</v>
      </c>
      <c r="E245" s="799"/>
      <c r="F245" s="398">
        <f>'2 жастағы балалар Ш'!V125</f>
        <v>0</v>
      </c>
      <c r="G245" s="799"/>
    </row>
    <row r="246" spans="2:7" x14ac:dyDescent="0.25">
      <c r="B246" s="607"/>
      <c r="C246" s="799"/>
      <c r="D246" s="452" t="e">
        <f>'2 жастағы балалар К'!#REF!</f>
        <v>#REF!</v>
      </c>
      <c r="E246" s="799"/>
      <c r="F246" s="398">
        <f>'2 жастағы балалар Ш'!W125</f>
        <v>0</v>
      </c>
      <c r="G246" s="799"/>
    </row>
    <row r="247" spans="2:7" x14ac:dyDescent="0.25">
      <c r="B247" s="607"/>
      <c r="C247" s="799"/>
      <c r="D247" s="452" t="e">
        <f>'2 жастағы балалар К'!#REF!</f>
        <v>#REF!</v>
      </c>
      <c r="E247" s="799"/>
      <c r="F247" s="398">
        <f>'2 жастағы балалар Ш'!X125</f>
        <v>0</v>
      </c>
      <c r="G247" s="799"/>
    </row>
    <row r="248" spans="2:7" x14ac:dyDescent="0.25">
      <c r="B248" s="607">
        <v>13</v>
      </c>
      <c r="C248" s="799"/>
      <c r="D248" s="452" t="e">
        <f>'2 жастағы балалар К'!#REF!</f>
        <v>#REF!</v>
      </c>
      <c r="E248" s="799"/>
      <c r="F248" s="398">
        <f>'2 жастағы балалар Ш'!Y125</f>
        <v>0</v>
      </c>
      <c r="G248" s="799"/>
    </row>
    <row r="249" spans="2:7" x14ac:dyDescent="0.25">
      <c r="B249" s="607"/>
      <c r="C249" s="799"/>
      <c r="D249" s="452" t="e">
        <f>'2 жастағы балалар К'!#REF!</f>
        <v>#REF!</v>
      </c>
      <c r="E249" s="799"/>
      <c r="F249" s="398">
        <f>'2 жастағы балалар Ш'!Z125</f>
        <v>0</v>
      </c>
      <c r="G249" s="799"/>
    </row>
    <row r="250" spans="2:7" x14ac:dyDescent="0.25">
      <c r="B250" s="607"/>
      <c r="C250" s="799"/>
      <c r="D250" s="452" t="e">
        <f>'2 жастағы балалар К'!#REF!</f>
        <v>#REF!</v>
      </c>
      <c r="E250" s="799"/>
      <c r="F250" s="398">
        <f>'2 жастағы балалар Ш'!AA125</f>
        <v>0</v>
      </c>
      <c r="G250" s="799"/>
    </row>
    <row r="251" spans="2:7" x14ac:dyDescent="0.25">
      <c r="B251" s="607">
        <v>14</v>
      </c>
      <c r="C251" s="799"/>
      <c r="D251" s="452" t="e">
        <f>'2 жастағы балалар К'!#REF!</f>
        <v>#REF!</v>
      </c>
      <c r="E251" s="799"/>
      <c r="F251" s="398">
        <f>'2 жастағы балалар Ш'!AB125</f>
        <v>0</v>
      </c>
      <c r="G251" s="799"/>
    </row>
    <row r="252" spans="2:7" x14ac:dyDescent="0.25">
      <c r="B252" s="607"/>
      <c r="C252" s="799"/>
      <c r="D252" s="452" t="e">
        <f>'2 жастағы балалар К'!#REF!</f>
        <v>#REF!</v>
      </c>
      <c r="E252" s="799"/>
      <c r="F252" s="398">
        <f>'2 жастағы балалар Ш'!AC125</f>
        <v>0</v>
      </c>
      <c r="G252" s="799"/>
    </row>
    <row r="253" spans="2:7" x14ac:dyDescent="0.25">
      <c r="B253" s="607"/>
      <c r="C253" s="799"/>
      <c r="D253" s="452" t="e">
        <f>'2 жастағы балалар К'!#REF!</f>
        <v>#REF!</v>
      </c>
      <c r="E253" s="799"/>
      <c r="F253" s="398">
        <f>'2 жастағы балалар Ш'!AD125</f>
        <v>0</v>
      </c>
      <c r="G253" s="799"/>
    </row>
    <row r="254" spans="2:7" x14ac:dyDescent="0.25">
      <c r="B254" s="607">
        <v>15</v>
      </c>
      <c r="C254" s="799"/>
      <c r="D254" s="452" t="e">
        <f>'2 жастағы балалар К'!#REF!</f>
        <v>#REF!</v>
      </c>
      <c r="E254" s="799"/>
      <c r="F254" s="398">
        <f>'2 жастағы балалар Ш'!AE125</f>
        <v>0</v>
      </c>
      <c r="G254" s="799"/>
    </row>
    <row r="255" spans="2:7" x14ac:dyDescent="0.25">
      <c r="B255" s="607"/>
      <c r="C255" s="799"/>
      <c r="D255" s="452" t="e">
        <f>'2 жастағы балалар К'!#REF!</f>
        <v>#REF!</v>
      </c>
      <c r="E255" s="799"/>
      <c r="F255" s="398">
        <f>'2 жастағы балалар Ш'!AF125</f>
        <v>0</v>
      </c>
      <c r="G255" s="799"/>
    </row>
    <row r="256" spans="2:7" x14ac:dyDescent="0.25">
      <c r="B256" s="607"/>
      <c r="C256" s="799"/>
      <c r="D256" s="452" t="e">
        <f>'2 жастағы балалар К'!#REF!</f>
        <v>#REF!</v>
      </c>
      <c r="E256" s="799"/>
      <c r="F256" s="398">
        <f>'2 жастағы балалар Ш'!AG125</f>
        <v>0</v>
      </c>
      <c r="G256" s="799"/>
    </row>
    <row r="257" spans="2:7" x14ac:dyDescent="0.25">
      <c r="B257" s="607">
        <v>16</v>
      </c>
      <c r="C257" s="799"/>
      <c r="D257" s="798"/>
      <c r="E257" s="799"/>
      <c r="F257" s="398">
        <f>'2 жастағы балалар Ш'!AH125</f>
        <v>0</v>
      </c>
      <c r="G257" s="799"/>
    </row>
    <row r="258" spans="2:7" x14ac:dyDescent="0.25">
      <c r="B258" s="607"/>
      <c r="C258" s="799"/>
      <c r="D258" s="799"/>
      <c r="E258" s="799"/>
      <c r="F258" s="398">
        <f>'2 жастағы балалар Ш'!AI125</f>
        <v>0</v>
      </c>
      <c r="G258" s="799"/>
    </row>
    <row r="259" spans="2:7" x14ac:dyDescent="0.25">
      <c r="B259" s="607"/>
      <c r="C259" s="799"/>
      <c r="D259" s="799"/>
      <c r="E259" s="799"/>
      <c r="F259" s="398">
        <f>'2 жастағы балалар Ш'!AJ125</f>
        <v>0</v>
      </c>
      <c r="G259" s="799"/>
    </row>
    <row r="260" spans="2:7" x14ac:dyDescent="0.25">
      <c r="B260" s="607">
        <v>17</v>
      </c>
      <c r="C260" s="799"/>
      <c r="D260" s="799"/>
      <c r="E260" s="799"/>
      <c r="F260" s="398">
        <f>'2 жастағы балалар Ш'!AK125</f>
        <v>0</v>
      </c>
      <c r="G260" s="799"/>
    </row>
    <row r="261" spans="2:7" x14ac:dyDescent="0.25">
      <c r="B261" s="607"/>
      <c r="C261" s="799"/>
      <c r="D261" s="799"/>
      <c r="E261" s="799"/>
      <c r="F261" s="398">
        <f>'2 жастағы балалар Ш'!AL125</f>
        <v>0</v>
      </c>
      <c r="G261" s="799"/>
    </row>
    <row r="262" spans="2:7" x14ac:dyDescent="0.25">
      <c r="B262" s="607"/>
      <c r="C262" s="799"/>
      <c r="D262" s="799"/>
      <c r="E262" s="799"/>
      <c r="F262" s="398">
        <f>'2 жастағы балалар Ш'!AM125</f>
        <v>0</v>
      </c>
      <c r="G262" s="799"/>
    </row>
    <row r="263" spans="2:7" x14ac:dyDescent="0.25">
      <c r="B263" s="607">
        <v>18</v>
      </c>
      <c r="C263" s="799"/>
      <c r="D263" s="799"/>
      <c r="E263" s="799"/>
      <c r="F263" s="398">
        <f>'2 жастағы балалар Ш'!AN125</f>
        <v>0</v>
      </c>
      <c r="G263" s="799"/>
    </row>
    <row r="264" spans="2:7" x14ac:dyDescent="0.25">
      <c r="B264" s="607"/>
      <c r="C264" s="799"/>
      <c r="D264" s="799"/>
      <c r="E264" s="799"/>
      <c r="F264" s="398">
        <f>'2 жастағы балалар Ш'!AO125</f>
        <v>0</v>
      </c>
      <c r="G264" s="799"/>
    </row>
    <row r="265" spans="2:7" x14ac:dyDescent="0.25">
      <c r="B265" s="607"/>
      <c r="C265" s="799"/>
      <c r="D265" s="799"/>
      <c r="E265" s="799"/>
      <c r="F265" s="398">
        <f>'2 жастағы балалар Ш'!AP125</f>
        <v>0</v>
      </c>
      <c r="G265" s="799"/>
    </row>
    <row r="266" spans="2:7" x14ac:dyDescent="0.25">
      <c r="B266" s="607">
        <v>19</v>
      </c>
      <c r="C266" s="799"/>
      <c r="D266" s="799"/>
      <c r="E266" s="799"/>
      <c r="F266" s="398">
        <f>'2 жастағы балалар Ш'!AQ125</f>
        <v>0</v>
      </c>
      <c r="G266" s="799"/>
    </row>
    <row r="267" spans="2:7" x14ac:dyDescent="0.25">
      <c r="B267" s="607"/>
      <c r="C267" s="799"/>
      <c r="D267" s="799"/>
      <c r="E267" s="799"/>
      <c r="F267" s="398">
        <f>'2 жастағы балалар Ш'!AR125</f>
        <v>0</v>
      </c>
      <c r="G267" s="799"/>
    </row>
    <row r="268" spans="2:7" x14ac:dyDescent="0.25">
      <c r="B268" s="607"/>
      <c r="C268" s="799"/>
      <c r="D268" s="799"/>
      <c r="E268" s="799"/>
      <c r="F268" s="398">
        <f>'2 жастағы балалар Ш'!AS125</f>
        <v>0</v>
      </c>
      <c r="G268" s="799"/>
    </row>
    <row r="269" spans="2:7" x14ac:dyDescent="0.25">
      <c r="B269" s="607">
        <v>20</v>
      </c>
      <c r="C269" s="799"/>
      <c r="D269" s="799"/>
      <c r="E269" s="799"/>
      <c r="F269" s="398">
        <f>'2 жастағы балалар Ш'!AT125</f>
        <v>0</v>
      </c>
      <c r="G269" s="799"/>
    </row>
    <row r="270" spans="2:7" x14ac:dyDescent="0.25">
      <c r="B270" s="607"/>
      <c r="C270" s="799"/>
      <c r="D270" s="799"/>
      <c r="E270" s="799"/>
      <c r="F270" s="398">
        <f>'2 жастағы балалар Ш'!AU125</f>
        <v>0</v>
      </c>
      <c r="G270" s="799"/>
    </row>
    <row r="271" spans="2:7" x14ac:dyDescent="0.25">
      <c r="B271" s="607"/>
      <c r="C271" s="799"/>
      <c r="D271" s="799"/>
      <c r="E271" s="799"/>
      <c r="F271" s="398">
        <f>'2 жастағы балалар Ш'!AV125</f>
        <v>0</v>
      </c>
      <c r="G271" s="799"/>
    </row>
    <row r="272" spans="2:7" x14ac:dyDescent="0.25">
      <c r="B272" s="607">
        <v>21</v>
      </c>
      <c r="C272" s="799"/>
      <c r="D272" s="799"/>
      <c r="E272" s="799"/>
      <c r="F272" s="398">
        <f>'2 жастағы балалар Ш'!AW125</f>
        <v>0</v>
      </c>
      <c r="G272" s="799"/>
    </row>
    <row r="273" spans="2:7" x14ac:dyDescent="0.25">
      <c r="B273" s="607"/>
      <c r="C273" s="799"/>
      <c r="D273" s="799"/>
      <c r="E273" s="799"/>
      <c r="F273" s="398">
        <f>'2 жастағы балалар Ш'!AX125</f>
        <v>0</v>
      </c>
      <c r="G273" s="799"/>
    </row>
    <row r="274" spans="2:7" x14ac:dyDescent="0.25">
      <c r="B274" s="607"/>
      <c r="C274" s="799"/>
      <c r="D274" s="799"/>
      <c r="E274" s="799"/>
      <c r="F274" s="398">
        <f>'2 жастағы балалар Ш'!AY125</f>
        <v>0</v>
      </c>
      <c r="G274" s="799"/>
    </row>
    <row r="275" spans="2:7" x14ac:dyDescent="0.25">
      <c r="B275" s="607">
        <v>22</v>
      </c>
      <c r="C275" s="799"/>
      <c r="D275" s="799"/>
      <c r="E275" s="799"/>
      <c r="F275" s="398">
        <f>'2 жастағы балалар Ш'!AZ125</f>
        <v>0</v>
      </c>
      <c r="G275" s="799"/>
    </row>
    <row r="276" spans="2:7" x14ac:dyDescent="0.25">
      <c r="B276" s="607"/>
      <c r="C276" s="799"/>
      <c r="D276" s="799"/>
      <c r="E276" s="799"/>
      <c r="F276" s="398">
        <f>'2 жастағы балалар Ш'!BA125</f>
        <v>0</v>
      </c>
      <c r="G276" s="799"/>
    </row>
    <row r="277" spans="2:7" x14ac:dyDescent="0.25">
      <c r="B277" s="607"/>
      <c r="C277" s="799"/>
      <c r="D277" s="799"/>
      <c r="E277" s="799"/>
      <c r="F277" s="398">
        <f>'2 жастағы балалар Ш'!BB125</f>
        <v>0</v>
      </c>
      <c r="G277" s="799"/>
    </row>
    <row r="278" spans="2:7" x14ac:dyDescent="0.25">
      <c r="B278" s="607">
        <v>23</v>
      </c>
      <c r="C278" s="799"/>
      <c r="D278" s="799"/>
      <c r="E278" s="799"/>
      <c r="F278" s="398">
        <f>'2 жастағы балалар Ш'!BC125</f>
        <v>0</v>
      </c>
      <c r="G278" s="799"/>
    </row>
    <row r="279" spans="2:7" x14ac:dyDescent="0.25">
      <c r="B279" s="607"/>
      <c r="C279" s="799"/>
      <c r="D279" s="799"/>
      <c r="E279" s="799"/>
      <c r="F279" s="398">
        <f>'2 жастағы балалар Ш'!BD125</f>
        <v>0</v>
      </c>
      <c r="G279" s="799"/>
    </row>
    <row r="280" spans="2:7" x14ac:dyDescent="0.25">
      <c r="B280" s="607"/>
      <c r="C280" s="799"/>
      <c r="D280" s="799"/>
      <c r="E280" s="799"/>
      <c r="F280" s="398">
        <f>'2 жастағы балалар Ш'!BE125</f>
        <v>0</v>
      </c>
      <c r="G280" s="799"/>
    </row>
    <row r="281" spans="2:7" x14ac:dyDescent="0.25">
      <c r="B281" s="607">
        <v>24</v>
      </c>
      <c r="C281" s="799"/>
      <c r="D281" s="799"/>
      <c r="E281" s="799"/>
      <c r="F281" s="398">
        <f>'2 жастағы балалар Ш'!BF125</f>
        <v>0</v>
      </c>
      <c r="G281" s="799"/>
    </row>
    <row r="282" spans="2:7" x14ac:dyDescent="0.25">
      <c r="B282" s="607"/>
      <c r="C282" s="799"/>
      <c r="D282" s="799"/>
      <c r="E282" s="799"/>
      <c r="F282" s="398">
        <f>'2 жастағы балалар Ш'!BG125</f>
        <v>0</v>
      </c>
      <c r="G282" s="799"/>
    </row>
    <row r="283" spans="2:7" x14ac:dyDescent="0.25">
      <c r="B283" s="607"/>
      <c r="C283" s="799"/>
      <c r="D283" s="799"/>
      <c r="E283" s="799"/>
      <c r="F283" s="398">
        <f>'2 жастағы балалар Ш'!BH125</f>
        <v>0</v>
      </c>
      <c r="G283" s="799"/>
    </row>
    <row r="284" spans="2:7" x14ac:dyDescent="0.25">
      <c r="B284" s="607">
        <v>25</v>
      </c>
      <c r="C284" s="799"/>
      <c r="D284" s="799"/>
      <c r="E284" s="799"/>
      <c r="F284" s="398">
        <f>'2 жастағы балалар Ш'!BI125</f>
        <v>0</v>
      </c>
      <c r="G284" s="799"/>
    </row>
    <row r="285" spans="2:7" x14ac:dyDescent="0.25">
      <c r="B285" s="607"/>
      <c r="C285" s="799"/>
      <c r="D285" s="799"/>
      <c r="E285" s="799"/>
      <c r="F285" s="398">
        <f>'2 жастағы балалар Ш'!BJ125</f>
        <v>0</v>
      </c>
      <c r="G285" s="799"/>
    </row>
    <row r="286" spans="2:7" x14ac:dyDescent="0.25">
      <c r="B286" s="607"/>
      <c r="C286" s="800"/>
      <c r="D286" s="800"/>
      <c r="E286" s="800"/>
      <c r="F286" s="398">
        <f>'2 жастағы балалар Ш'!BK125</f>
        <v>0</v>
      </c>
      <c r="G286" s="800"/>
    </row>
    <row r="287" spans="2:7" x14ac:dyDescent="0.25">
      <c r="B287" s="389">
        <f>СВОД3!V20</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75"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4">
    <mergeCell ref="M567:AP567"/>
    <mergeCell ref="B263:B265"/>
    <mergeCell ref="B266:B268"/>
    <mergeCell ref="B269:B271"/>
    <mergeCell ref="B272:B274"/>
    <mergeCell ref="B275:B277"/>
    <mergeCell ref="B278:B280"/>
    <mergeCell ref="C227:C286"/>
    <mergeCell ref="E227:E286"/>
    <mergeCell ref="G227:G286"/>
    <mergeCell ref="B248:B250"/>
    <mergeCell ref="B251:B253"/>
    <mergeCell ref="B254:B256"/>
    <mergeCell ref="B257:B259"/>
    <mergeCell ref="B281:B283"/>
    <mergeCell ref="B284:B286"/>
    <mergeCell ref="B227:B229"/>
    <mergeCell ref="B230:B232"/>
    <mergeCell ref="B260:B262"/>
    <mergeCell ref="B236:B238"/>
    <mergeCell ref="B239:B241"/>
    <mergeCell ref="B245:B247"/>
    <mergeCell ref="B202:B204"/>
    <mergeCell ref="B205:B207"/>
    <mergeCell ref="B151:B153"/>
    <mergeCell ref="B154:B156"/>
    <mergeCell ref="B157:B159"/>
    <mergeCell ref="B160:B162"/>
    <mergeCell ref="B163:B165"/>
    <mergeCell ref="B166:B168"/>
    <mergeCell ref="B169:B171"/>
    <mergeCell ref="B172:B174"/>
    <mergeCell ref="B187:B189"/>
    <mergeCell ref="B75:B77"/>
    <mergeCell ref="B78:B80"/>
    <mergeCell ref="B81:B83"/>
    <mergeCell ref="C81:C128"/>
    <mergeCell ref="B105:B107"/>
    <mergeCell ref="B108:B110"/>
    <mergeCell ref="B111:B113"/>
    <mergeCell ref="B114:B116"/>
    <mergeCell ref="B131:G131"/>
    <mergeCell ref="E81:E128"/>
    <mergeCell ref="G81:G128"/>
    <mergeCell ref="B84:B86"/>
    <mergeCell ref="B87:B89"/>
    <mergeCell ref="B90:B92"/>
    <mergeCell ref="B93:B95"/>
    <mergeCell ref="D93:D128"/>
    <mergeCell ref="B96:B98"/>
    <mergeCell ref="B99:B101"/>
    <mergeCell ref="B102:B104"/>
    <mergeCell ref="B117:B119"/>
    <mergeCell ref="B120:B122"/>
    <mergeCell ref="B123:B125"/>
    <mergeCell ref="B126:B128"/>
    <mergeCell ref="B212:B214"/>
    <mergeCell ref="B133:B135"/>
    <mergeCell ref="B136:B138"/>
    <mergeCell ref="D178:D207"/>
    <mergeCell ref="D257:D286"/>
    <mergeCell ref="B218:B220"/>
    <mergeCell ref="B221:B223"/>
    <mergeCell ref="B224:B226"/>
    <mergeCell ref="B139:B141"/>
    <mergeCell ref="B142:B144"/>
    <mergeCell ref="B145:B147"/>
    <mergeCell ref="B148:B150"/>
    <mergeCell ref="C148:C207"/>
    <mergeCell ref="B210:G210"/>
    <mergeCell ref="G148:G207"/>
    <mergeCell ref="E148:E207"/>
    <mergeCell ref="B175:B177"/>
    <mergeCell ref="B178:B180"/>
    <mergeCell ref="B181:B183"/>
    <mergeCell ref="B184:B186"/>
    <mergeCell ref="B190:B192"/>
    <mergeCell ref="B193:B195"/>
    <mergeCell ref="B196:B198"/>
    <mergeCell ref="B199:B201"/>
    <mergeCell ref="B4:C4"/>
    <mergeCell ref="B5:C5"/>
    <mergeCell ref="B6:C6"/>
    <mergeCell ref="B7:C7"/>
    <mergeCell ref="C9:E9"/>
    <mergeCell ref="B242:B244"/>
    <mergeCell ref="B233:B235"/>
    <mergeCell ref="B215:B217"/>
    <mergeCell ref="L10:L64"/>
    <mergeCell ref="C14:E14"/>
    <mergeCell ref="B15:B29"/>
    <mergeCell ref="C23:E29"/>
    <mergeCell ref="B30:B34"/>
    <mergeCell ref="I9:K9"/>
    <mergeCell ref="F9:H9"/>
    <mergeCell ref="B10:B14"/>
    <mergeCell ref="C34:E34"/>
    <mergeCell ref="B35:B59"/>
    <mergeCell ref="B60:B64"/>
    <mergeCell ref="C64:E64"/>
    <mergeCell ref="B67:G67"/>
    <mergeCell ref="C45:E59"/>
    <mergeCell ref="B69:B71"/>
    <mergeCell ref="B72:B7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2:AD168"/>
  <sheetViews>
    <sheetView topLeftCell="A114" zoomScale="82" zoomScaleNormal="82" workbookViewId="0">
      <selection activeCell="D115" sqref="D115"/>
    </sheetView>
  </sheetViews>
  <sheetFormatPr defaultRowHeight="15" x14ac:dyDescent="0.25"/>
  <cols>
    <col min="2" max="2" width="4.7109375" customWidth="1"/>
    <col min="3" max="3" width="50.7109375" customWidth="1"/>
    <col min="4" max="4" width="8.7109375" customWidth="1"/>
    <col min="5" max="7" width="8" customWidth="1"/>
    <col min="8" max="9" width="11.140625" customWidth="1"/>
    <col min="10" max="10" width="9.140625" customWidth="1"/>
    <col min="11" max="11" width="10.85546875" customWidth="1"/>
    <col min="12" max="12" width="10.140625" customWidth="1"/>
    <col min="13" max="13" width="10.85546875" customWidth="1"/>
    <col min="14" max="14" width="12.42578125" customWidth="1"/>
    <col min="15" max="15" width="11.140625" bestFit="1" customWidth="1"/>
    <col min="16" max="16" width="16.42578125" customWidth="1"/>
    <col min="17" max="17" width="17.85546875" customWidth="1"/>
    <col min="18" max="18" width="16.42578125" customWidth="1"/>
    <col min="19" max="19" width="16.140625" customWidth="1"/>
    <col min="20" max="20" width="18.42578125" customWidth="1"/>
    <col min="21" max="21" width="15.85546875" customWidth="1"/>
    <col min="22" max="22" width="14.85546875" customWidth="1"/>
    <col min="23" max="23" width="14.140625" customWidth="1"/>
    <col min="24" max="24" width="17.85546875" customWidth="1"/>
    <col min="25" max="25" width="14.42578125" customWidth="1"/>
    <col min="26" max="26" width="16.28515625" customWidth="1"/>
    <col min="27" max="27" width="13" bestFit="1" customWidth="1"/>
  </cols>
  <sheetData>
    <row r="2" spans="1:27" ht="15" customHeight="1" x14ac:dyDescent="0.25">
      <c r="B2" s="308"/>
      <c r="C2" s="578" t="s">
        <v>1095</v>
      </c>
      <c r="D2" s="578"/>
      <c r="E2" s="578"/>
      <c r="F2" s="578"/>
      <c r="G2" s="578"/>
      <c r="H2" s="578"/>
      <c r="I2" s="578"/>
      <c r="J2" s="578"/>
      <c r="K2" s="578"/>
      <c r="L2" s="578"/>
      <c r="M2" s="578"/>
      <c r="N2" s="578"/>
      <c r="O2" s="578"/>
      <c r="P2" s="308"/>
      <c r="Q2" s="308"/>
      <c r="R2" s="308"/>
      <c r="S2" s="308"/>
      <c r="T2" s="308"/>
      <c r="U2" s="308"/>
      <c r="V2" s="308"/>
      <c r="W2" s="308"/>
      <c r="X2" s="308"/>
      <c r="Y2" s="308"/>
      <c r="Z2" s="308"/>
      <c r="AA2" s="308"/>
    </row>
    <row r="3" spans="1:27" ht="15" customHeight="1" x14ac:dyDescent="0.25">
      <c r="A3" s="308"/>
      <c r="B3" s="308"/>
      <c r="C3" s="578" t="str">
        <f>'2 жастағы балалар Ф'!C3:Q3</f>
        <v>Оқу жылы: 2024-2025                             Топ: "Балдырған"               Өткізу кезеңі: бастапқы       Өткізу мерзімі: қыркүйек 2024 жыл</v>
      </c>
      <c r="D3" s="578"/>
      <c r="E3" s="578"/>
      <c r="F3" s="578"/>
      <c r="G3" s="578"/>
      <c r="H3" s="578"/>
      <c r="I3" s="578"/>
      <c r="J3" s="578"/>
      <c r="K3" s="578"/>
      <c r="L3" s="578"/>
      <c r="M3" s="578"/>
      <c r="N3" s="578"/>
      <c r="O3" s="578"/>
      <c r="P3" s="308"/>
      <c r="Q3" s="308"/>
      <c r="R3" s="308"/>
      <c r="S3" s="308"/>
      <c r="T3" s="308"/>
      <c r="U3" s="308"/>
      <c r="V3" s="308"/>
      <c r="W3" s="308"/>
      <c r="X3" s="308"/>
      <c r="Y3" s="308"/>
      <c r="Z3" s="308"/>
      <c r="AA3" s="308"/>
    </row>
    <row r="4" spans="1:27" ht="15" customHeight="1" x14ac:dyDescent="0.25">
      <c r="A4" s="598"/>
      <c r="B4" s="598"/>
      <c r="C4" s="598"/>
      <c r="D4" s="598"/>
      <c r="E4" s="598"/>
      <c r="F4" s="598"/>
      <c r="G4" s="598"/>
      <c r="H4" s="598"/>
      <c r="I4" s="598"/>
      <c r="J4" s="598"/>
      <c r="K4" s="598"/>
      <c r="L4" s="598"/>
      <c r="M4" s="598"/>
      <c r="N4" s="598"/>
      <c r="O4" s="598"/>
      <c r="P4" s="598"/>
      <c r="Q4" s="598"/>
      <c r="R4" s="598"/>
      <c r="S4" s="598"/>
      <c r="T4" s="598"/>
      <c r="U4" s="598"/>
      <c r="V4" s="598"/>
      <c r="W4" s="598"/>
      <c r="X4" s="598"/>
      <c r="Y4" s="598"/>
      <c r="Z4" s="598"/>
      <c r="AA4" s="598"/>
    </row>
    <row r="5" spans="1:27" ht="15" customHeight="1" x14ac:dyDescent="0.25">
      <c r="A5" s="30"/>
      <c r="B5" s="570" t="s">
        <v>0</v>
      </c>
      <c r="C5" s="570" t="s">
        <v>906</v>
      </c>
      <c r="D5" s="599" t="s">
        <v>733</v>
      </c>
      <c r="E5" s="600"/>
      <c r="F5" s="600"/>
      <c r="G5" s="600"/>
      <c r="H5" s="600"/>
      <c r="I5" s="600"/>
      <c r="J5" s="600"/>
      <c r="K5" s="600"/>
      <c r="L5" s="600"/>
      <c r="M5" s="600"/>
      <c r="N5" s="600"/>
      <c r="O5" s="600"/>
      <c r="P5" s="600"/>
      <c r="Q5" s="600"/>
      <c r="R5" s="600"/>
      <c r="S5" s="600"/>
      <c r="T5" s="600"/>
      <c r="U5" s="600"/>
      <c r="V5" s="600"/>
      <c r="W5" s="600"/>
      <c r="X5" s="606"/>
      <c r="Y5" s="546" t="s">
        <v>907</v>
      </c>
      <c r="Z5" s="550" t="s">
        <v>908</v>
      </c>
      <c r="AA5" s="573" t="s">
        <v>909</v>
      </c>
    </row>
    <row r="6" spans="1:27" ht="15.75" customHeight="1" x14ac:dyDescent="0.25">
      <c r="B6" s="571"/>
      <c r="C6" s="571"/>
      <c r="D6" s="567" t="s">
        <v>734</v>
      </c>
      <c r="E6" s="568"/>
      <c r="F6" s="568"/>
      <c r="G6" s="568"/>
      <c r="H6" s="568"/>
      <c r="I6" s="568"/>
      <c r="J6" s="568"/>
      <c r="K6" s="568"/>
      <c r="L6" s="568"/>
      <c r="M6" s="568"/>
      <c r="N6" s="568"/>
      <c r="O6" s="569"/>
      <c r="P6" s="568" t="s">
        <v>735</v>
      </c>
      <c r="Q6" s="568"/>
      <c r="R6" s="568"/>
      <c r="S6" s="568"/>
      <c r="T6" s="568"/>
      <c r="U6" s="568"/>
      <c r="V6" s="568"/>
      <c r="W6" s="568"/>
      <c r="X6" s="569"/>
      <c r="Y6" s="547"/>
      <c r="Z6" s="551"/>
      <c r="AA6" s="574"/>
    </row>
    <row r="7" spans="1:27" ht="15" customHeight="1" x14ac:dyDescent="0.25">
      <c r="B7" s="571"/>
      <c r="C7" s="590"/>
      <c r="D7" s="586" t="s">
        <v>1183</v>
      </c>
      <c r="E7" s="586"/>
      <c r="F7" s="586"/>
      <c r="G7" s="586" t="s">
        <v>1184</v>
      </c>
      <c r="H7" s="586"/>
      <c r="I7" s="586"/>
      <c r="J7" s="586" t="s">
        <v>1185</v>
      </c>
      <c r="K7" s="586"/>
      <c r="L7" s="586"/>
      <c r="M7" s="605" t="s">
        <v>1110</v>
      </c>
      <c r="N7" s="605"/>
      <c r="O7" s="605"/>
      <c r="P7" s="586" t="s">
        <v>1111</v>
      </c>
      <c r="Q7" s="586"/>
      <c r="R7" s="586"/>
      <c r="S7" s="586" t="s">
        <v>1112</v>
      </c>
      <c r="T7" s="586"/>
      <c r="U7" s="586"/>
      <c r="V7" s="586" t="s">
        <v>1113</v>
      </c>
      <c r="W7" s="586"/>
      <c r="X7" s="586"/>
      <c r="Y7" s="547"/>
      <c r="Z7" s="551"/>
      <c r="AA7" s="574"/>
    </row>
    <row r="8" spans="1:27" ht="78.75" customHeight="1" x14ac:dyDescent="0.25">
      <c r="B8" s="571"/>
      <c r="C8" s="590"/>
      <c r="D8" s="563" t="s">
        <v>1114</v>
      </c>
      <c r="E8" s="563"/>
      <c r="F8" s="563"/>
      <c r="G8" s="563" t="s">
        <v>1115</v>
      </c>
      <c r="H8" s="563"/>
      <c r="I8" s="563"/>
      <c r="J8" s="563" t="s">
        <v>1116</v>
      </c>
      <c r="K8" s="563"/>
      <c r="L8" s="563"/>
      <c r="M8" s="563" t="s">
        <v>1117</v>
      </c>
      <c r="N8" s="563"/>
      <c r="O8" s="563"/>
      <c r="P8" s="563" t="s">
        <v>1127</v>
      </c>
      <c r="Q8" s="563"/>
      <c r="R8" s="563"/>
      <c r="S8" s="563" t="s">
        <v>1128</v>
      </c>
      <c r="T8" s="563"/>
      <c r="U8" s="563"/>
      <c r="V8" s="563" t="s">
        <v>1129</v>
      </c>
      <c r="W8" s="563"/>
      <c r="X8" s="563"/>
      <c r="Y8" s="548"/>
      <c r="Z8" s="551"/>
      <c r="AA8" s="574"/>
    </row>
    <row r="9" spans="1:27" ht="141.75" customHeight="1" x14ac:dyDescent="0.25">
      <c r="B9" s="572"/>
      <c r="C9" s="591"/>
      <c r="D9" s="260" t="s">
        <v>1118</v>
      </c>
      <c r="E9" s="260" t="s">
        <v>1119</v>
      </c>
      <c r="F9" s="260" t="s">
        <v>1120</v>
      </c>
      <c r="G9" s="260" t="s">
        <v>1121</v>
      </c>
      <c r="H9" s="260" t="s">
        <v>1122</v>
      </c>
      <c r="I9" s="260" t="s">
        <v>1123</v>
      </c>
      <c r="J9" s="260" t="s">
        <v>1124</v>
      </c>
      <c r="K9" s="260" t="s">
        <v>1125</v>
      </c>
      <c r="L9" s="260" t="s">
        <v>1105</v>
      </c>
      <c r="M9" s="260" t="s">
        <v>750</v>
      </c>
      <c r="N9" s="260" t="s">
        <v>1126</v>
      </c>
      <c r="O9" s="260" t="s">
        <v>751</v>
      </c>
      <c r="P9" s="260" t="s">
        <v>1130</v>
      </c>
      <c r="Q9" s="260" t="s">
        <v>1131</v>
      </c>
      <c r="R9" s="260" t="s">
        <v>1132</v>
      </c>
      <c r="S9" s="260" t="s">
        <v>1133</v>
      </c>
      <c r="T9" s="260" t="s">
        <v>1134</v>
      </c>
      <c r="U9" s="260" t="s">
        <v>1135</v>
      </c>
      <c r="V9" s="260" t="s">
        <v>1136</v>
      </c>
      <c r="W9" s="260" t="s">
        <v>1137</v>
      </c>
      <c r="X9" s="260" t="s">
        <v>1138</v>
      </c>
      <c r="Y9" s="549"/>
      <c r="Z9" s="552"/>
      <c r="AA9" s="575"/>
    </row>
    <row r="10" spans="1:27" ht="15.75" x14ac:dyDescent="0.25">
      <c r="B10" s="9">
        <v>1</v>
      </c>
      <c r="C10" s="4" t="str">
        <f>'2 жастағы балалар Ф'!C10</f>
        <v>Аубакирова Жансая</v>
      </c>
      <c r="D10" s="476">
        <v>1</v>
      </c>
      <c r="E10" s="476"/>
      <c r="F10" s="477"/>
      <c r="G10" s="476">
        <v>1</v>
      </c>
      <c r="H10" s="476"/>
      <c r="I10" s="477"/>
      <c r="J10" s="476">
        <v>1</v>
      </c>
      <c r="K10" s="476"/>
      <c r="L10" s="477"/>
      <c r="M10" s="476">
        <v>1</v>
      </c>
      <c r="N10" s="476"/>
      <c r="O10" s="477"/>
      <c r="P10" s="476">
        <v>1</v>
      </c>
      <c r="Q10" s="476"/>
      <c r="R10" s="477"/>
      <c r="S10" s="476">
        <v>1</v>
      </c>
      <c r="T10" s="476"/>
      <c r="U10" s="477"/>
      <c r="V10" s="476">
        <v>1</v>
      </c>
      <c r="W10" s="476"/>
      <c r="X10" s="477"/>
      <c r="Y10" s="79">
        <f>COUNTA(D10,G10,J10,M10,P10,S10,V10)</f>
        <v>7</v>
      </c>
      <c r="Z10" s="2">
        <f>COUNTA(E10,H10,K10,N10,Q10,T10,W10)</f>
        <v>0</v>
      </c>
      <c r="AA10" s="32">
        <f>COUNTA(F10,I10,L10,O10,R10,U10,X10)</f>
        <v>0</v>
      </c>
    </row>
    <row r="11" spans="1:27" ht="15.75" x14ac:dyDescent="0.25">
      <c r="B11" s="9">
        <v>2</v>
      </c>
      <c r="C11" s="4" t="str">
        <f>'2 жастағы балалар Ф'!C11</f>
        <v>Болат Райана</v>
      </c>
      <c r="D11" s="476"/>
      <c r="E11" s="476">
        <v>1</v>
      </c>
      <c r="F11" s="477"/>
      <c r="G11" s="476"/>
      <c r="H11" s="476">
        <v>1</v>
      </c>
      <c r="I11" s="477"/>
      <c r="J11" s="476"/>
      <c r="K11" s="476">
        <v>1</v>
      </c>
      <c r="L11" s="477"/>
      <c r="M11" s="476"/>
      <c r="N11" s="476">
        <v>1</v>
      </c>
      <c r="O11" s="477"/>
      <c r="P11" s="476"/>
      <c r="Q11" s="476">
        <v>1</v>
      </c>
      <c r="R11" s="477"/>
      <c r="S11" s="476"/>
      <c r="T11" s="476">
        <v>1</v>
      </c>
      <c r="U11" s="477"/>
      <c r="V11" s="476"/>
      <c r="W11" s="476">
        <v>1</v>
      </c>
      <c r="X11" s="477"/>
      <c r="Y11" s="79">
        <f t="shared" ref="Y11:Y34" si="0">COUNTA(D11,G11,J11,M11,P11,S11,V11)</f>
        <v>0</v>
      </c>
      <c r="Z11" s="2">
        <f t="shared" ref="Z11:Z34" si="1">COUNTA(E11,H11,K11,N11,Q11,T11,W11)</f>
        <v>7</v>
      </c>
      <c r="AA11" s="32">
        <f t="shared" ref="AA11:AA34" si="2">COUNTA(F11,I11,L11,O11,R11,U11,X11)</f>
        <v>0</v>
      </c>
    </row>
    <row r="12" spans="1:27" ht="15.75" x14ac:dyDescent="0.25">
      <c r="B12" s="9">
        <v>3</v>
      </c>
      <c r="C12" s="4" t="str">
        <f>'2 жастағы балалар Ф'!C12</f>
        <v>Жаналыкова Айжамал</v>
      </c>
      <c r="D12" s="476"/>
      <c r="E12" s="476">
        <v>1</v>
      </c>
      <c r="F12" s="477"/>
      <c r="G12" s="476">
        <v>1</v>
      </c>
      <c r="H12" s="476"/>
      <c r="I12" s="477"/>
      <c r="J12" s="476">
        <v>1</v>
      </c>
      <c r="K12" s="476"/>
      <c r="L12" s="477"/>
      <c r="M12" s="476">
        <v>1</v>
      </c>
      <c r="N12" s="476"/>
      <c r="O12" s="477"/>
      <c r="P12" s="476"/>
      <c r="Q12" s="476">
        <v>1</v>
      </c>
      <c r="R12" s="477"/>
      <c r="S12" s="476">
        <v>1</v>
      </c>
      <c r="T12" s="476"/>
      <c r="U12" s="477"/>
      <c r="V12" s="476"/>
      <c r="W12" s="476">
        <v>1</v>
      </c>
      <c r="X12" s="477"/>
      <c r="Y12" s="79">
        <f t="shared" si="0"/>
        <v>4</v>
      </c>
      <c r="Z12" s="2">
        <f t="shared" si="1"/>
        <v>3</v>
      </c>
      <c r="AA12" s="32">
        <f t="shared" si="2"/>
        <v>0</v>
      </c>
    </row>
    <row r="13" spans="1:27" ht="15.75" customHeight="1" x14ac:dyDescent="0.25">
      <c r="B13" s="9">
        <v>4</v>
      </c>
      <c r="C13" s="4" t="str">
        <f>'2 жастағы балалар Ф'!C13</f>
        <v xml:space="preserve">Қошанбай Сезім </v>
      </c>
      <c r="D13" s="476"/>
      <c r="E13" s="476"/>
      <c r="F13" s="477">
        <v>1</v>
      </c>
      <c r="G13" s="476"/>
      <c r="H13" s="476"/>
      <c r="I13" s="477">
        <v>1</v>
      </c>
      <c r="J13" s="476"/>
      <c r="K13" s="476"/>
      <c r="L13" s="477">
        <v>1</v>
      </c>
      <c r="M13" s="476"/>
      <c r="N13" s="476"/>
      <c r="O13" s="477">
        <v>1</v>
      </c>
      <c r="P13" s="476"/>
      <c r="Q13" s="476"/>
      <c r="R13" s="477">
        <v>1</v>
      </c>
      <c r="S13" s="476"/>
      <c r="T13" s="476"/>
      <c r="U13" s="477">
        <v>1</v>
      </c>
      <c r="V13" s="476"/>
      <c r="W13" s="476"/>
      <c r="X13" s="477">
        <v>1</v>
      </c>
      <c r="Y13" s="79">
        <f t="shared" si="0"/>
        <v>0</v>
      </c>
      <c r="Z13" s="2">
        <f t="shared" si="1"/>
        <v>0</v>
      </c>
      <c r="AA13" s="32">
        <f t="shared" si="2"/>
        <v>7</v>
      </c>
    </row>
    <row r="14" spans="1:27" ht="15.75" x14ac:dyDescent="0.25">
      <c r="B14" s="9">
        <v>5</v>
      </c>
      <c r="C14" s="4" t="str">
        <f>'2 жастағы балалар Ф'!C14</f>
        <v>Мукажанов Алибек</v>
      </c>
      <c r="D14" s="476"/>
      <c r="E14" s="476"/>
      <c r="F14" s="477">
        <v>1</v>
      </c>
      <c r="G14" s="476"/>
      <c r="H14" s="476"/>
      <c r="I14" s="477">
        <v>1</v>
      </c>
      <c r="J14" s="476"/>
      <c r="K14" s="476"/>
      <c r="L14" s="477">
        <v>1</v>
      </c>
      <c r="M14" s="476"/>
      <c r="N14" s="476"/>
      <c r="O14" s="477">
        <v>1</v>
      </c>
      <c r="P14" s="476"/>
      <c r="Q14" s="476"/>
      <c r="R14" s="477">
        <v>1</v>
      </c>
      <c r="S14" s="476"/>
      <c r="T14" s="476"/>
      <c r="U14" s="477">
        <v>1</v>
      </c>
      <c r="V14" s="476"/>
      <c r="W14" s="476"/>
      <c r="X14" s="477">
        <v>1</v>
      </c>
      <c r="Y14" s="79">
        <f t="shared" si="0"/>
        <v>0</v>
      </c>
      <c r="Z14" s="2">
        <f t="shared" si="1"/>
        <v>0</v>
      </c>
      <c r="AA14" s="32">
        <f t="shared" si="2"/>
        <v>7</v>
      </c>
    </row>
    <row r="15" spans="1:27" ht="15.75" x14ac:dyDescent="0.25">
      <c r="B15" s="9">
        <v>6</v>
      </c>
      <c r="C15" s="4" t="str">
        <f>'2 жастағы балалар Ф'!C15</f>
        <v>Серік Нұртаза</v>
      </c>
      <c r="D15" s="476"/>
      <c r="E15" s="476"/>
      <c r="F15" s="477">
        <v>1</v>
      </c>
      <c r="G15" s="476"/>
      <c r="H15" s="476"/>
      <c r="I15" s="477">
        <v>1</v>
      </c>
      <c r="J15" s="476"/>
      <c r="K15" s="476"/>
      <c r="L15" s="477">
        <v>1</v>
      </c>
      <c r="M15" s="476"/>
      <c r="N15" s="476"/>
      <c r="O15" s="477">
        <v>1</v>
      </c>
      <c r="P15" s="476"/>
      <c r="Q15" s="476"/>
      <c r="R15" s="477">
        <v>1</v>
      </c>
      <c r="S15" s="476"/>
      <c r="T15" s="476"/>
      <c r="U15" s="477">
        <v>1</v>
      </c>
      <c r="V15" s="476"/>
      <c r="W15" s="476"/>
      <c r="X15" s="477">
        <v>1</v>
      </c>
      <c r="Y15" s="79">
        <f t="shared" si="0"/>
        <v>0</v>
      </c>
      <c r="Z15" s="2">
        <f t="shared" si="1"/>
        <v>0</v>
      </c>
      <c r="AA15" s="32">
        <f t="shared" si="2"/>
        <v>7</v>
      </c>
    </row>
    <row r="16" spans="1:27" ht="15.75" x14ac:dyDescent="0.25">
      <c r="B16" s="9">
        <v>7</v>
      </c>
      <c r="C16" s="4">
        <f>'2 жастағы балалар Ф'!C16</f>
        <v>0</v>
      </c>
      <c r="D16" s="476"/>
      <c r="E16" s="476"/>
      <c r="F16" s="477"/>
      <c r="G16" s="476"/>
      <c r="H16" s="476"/>
      <c r="I16" s="477"/>
      <c r="J16" s="476"/>
      <c r="K16" s="476"/>
      <c r="L16" s="477"/>
      <c r="M16" s="476"/>
      <c r="N16" s="476"/>
      <c r="O16" s="477"/>
      <c r="P16" s="476"/>
      <c r="Q16" s="476"/>
      <c r="R16" s="477"/>
      <c r="S16" s="476"/>
      <c r="T16" s="476"/>
      <c r="U16" s="477"/>
      <c r="V16" s="476"/>
      <c r="W16" s="476"/>
      <c r="X16" s="477"/>
      <c r="Y16" s="79">
        <f t="shared" si="0"/>
        <v>0</v>
      </c>
      <c r="Z16" s="2">
        <f t="shared" si="1"/>
        <v>0</v>
      </c>
      <c r="AA16" s="32">
        <f t="shared" si="2"/>
        <v>0</v>
      </c>
    </row>
    <row r="17" spans="2:27" ht="15.75" x14ac:dyDescent="0.25">
      <c r="B17" s="9">
        <v>8</v>
      </c>
      <c r="C17" s="4">
        <f>'2 жастағы балалар Ф'!C17</f>
        <v>0</v>
      </c>
      <c r="D17" s="476"/>
      <c r="E17" s="476"/>
      <c r="F17" s="477"/>
      <c r="G17" s="476"/>
      <c r="H17" s="476"/>
      <c r="I17" s="477"/>
      <c r="J17" s="476"/>
      <c r="K17" s="476"/>
      <c r="L17" s="477"/>
      <c r="M17" s="476"/>
      <c r="N17" s="476"/>
      <c r="O17" s="477"/>
      <c r="P17" s="476"/>
      <c r="Q17" s="476"/>
      <c r="R17" s="477"/>
      <c r="S17" s="476"/>
      <c r="T17" s="476"/>
      <c r="U17" s="477"/>
      <c r="V17" s="476"/>
      <c r="W17" s="476"/>
      <c r="X17" s="477"/>
      <c r="Y17" s="79">
        <f t="shared" si="0"/>
        <v>0</v>
      </c>
      <c r="Z17" s="2">
        <f t="shared" si="1"/>
        <v>0</v>
      </c>
      <c r="AA17" s="32">
        <f t="shared" si="2"/>
        <v>0</v>
      </c>
    </row>
    <row r="18" spans="2:27" ht="15.75" x14ac:dyDescent="0.25">
      <c r="B18" s="9">
        <v>9</v>
      </c>
      <c r="C18" s="4">
        <f>'2 жастағы балалар Ф'!C18</f>
        <v>0</v>
      </c>
      <c r="D18" s="476"/>
      <c r="E18" s="476"/>
      <c r="F18" s="477"/>
      <c r="G18" s="476"/>
      <c r="H18" s="476"/>
      <c r="I18" s="477"/>
      <c r="J18" s="476"/>
      <c r="K18" s="476"/>
      <c r="L18" s="477"/>
      <c r="M18" s="476"/>
      <c r="N18" s="476"/>
      <c r="O18" s="477"/>
      <c r="P18" s="476"/>
      <c r="Q18" s="476"/>
      <c r="R18" s="477"/>
      <c r="S18" s="476"/>
      <c r="T18" s="476"/>
      <c r="U18" s="477"/>
      <c r="V18" s="476"/>
      <c r="W18" s="476"/>
      <c r="X18" s="477"/>
      <c r="Y18" s="79">
        <f t="shared" si="0"/>
        <v>0</v>
      </c>
      <c r="Z18" s="2">
        <f t="shared" si="1"/>
        <v>0</v>
      </c>
      <c r="AA18" s="32">
        <f t="shared" si="2"/>
        <v>0</v>
      </c>
    </row>
    <row r="19" spans="2:27" ht="15.75" x14ac:dyDescent="0.25">
      <c r="B19" s="9">
        <v>10</v>
      </c>
      <c r="C19" s="4">
        <f>'2 жастағы балалар Ф'!C19</f>
        <v>0</v>
      </c>
      <c r="D19" s="476"/>
      <c r="E19" s="476"/>
      <c r="F19" s="477"/>
      <c r="G19" s="476"/>
      <c r="H19" s="476"/>
      <c r="I19" s="477"/>
      <c r="J19" s="476"/>
      <c r="K19" s="476"/>
      <c r="L19" s="477"/>
      <c r="M19" s="476"/>
      <c r="N19" s="476"/>
      <c r="O19" s="477"/>
      <c r="P19" s="476"/>
      <c r="Q19" s="476"/>
      <c r="R19" s="477"/>
      <c r="S19" s="476"/>
      <c r="T19" s="476"/>
      <c r="U19" s="477"/>
      <c r="V19" s="476"/>
      <c r="W19" s="476"/>
      <c r="X19" s="477"/>
      <c r="Y19" s="79">
        <f t="shared" si="0"/>
        <v>0</v>
      </c>
      <c r="Z19" s="2">
        <f t="shared" si="1"/>
        <v>0</v>
      </c>
      <c r="AA19" s="32">
        <f t="shared" si="2"/>
        <v>0</v>
      </c>
    </row>
    <row r="20" spans="2:27" ht="15.75" x14ac:dyDescent="0.25">
      <c r="B20" s="9">
        <v>11</v>
      </c>
      <c r="C20" s="4">
        <f>'2 жастағы балалар Ф'!C20</f>
        <v>0</v>
      </c>
      <c r="D20" s="476"/>
      <c r="E20" s="476"/>
      <c r="F20" s="477"/>
      <c r="G20" s="476"/>
      <c r="H20" s="476"/>
      <c r="I20" s="477"/>
      <c r="J20" s="476"/>
      <c r="K20" s="476"/>
      <c r="L20" s="477"/>
      <c r="M20" s="476"/>
      <c r="N20" s="476"/>
      <c r="O20" s="477"/>
      <c r="P20" s="476"/>
      <c r="Q20" s="476"/>
      <c r="R20" s="477"/>
      <c r="S20" s="476"/>
      <c r="T20" s="476"/>
      <c r="U20" s="477"/>
      <c r="V20" s="476"/>
      <c r="W20" s="476"/>
      <c r="X20" s="477"/>
      <c r="Y20" s="79">
        <f t="shared" si="0"/>
        <v>0</v>
      </c>
      <c r="Z20" s="2">
        <f t="shared" si="1"/>
        <v>0</v>
      </c>
      <c r="AA20" s="32">
        <f t="shared" si="2"/>
        <v>0</v>
      </c>
    </row>
    <row r="21" spans="2:27" ht="15.75" x14ac:dyDescent="0.25">
      <c r="B21" s="9">
        <v>12</v>
      </c>
      <c r="C21" s="4">
        <f>'2 жастағы балалар Ф'!C21</f>
        <v>0</v>
      </c>
      <c r="D21" s="476"/>
      <c r="E21" s="476"/>
      <c r="F21" s="477"/>
      <c r="G21" s="476"/>
      <c r="H21" s="476"/>
      <c r="I21" s="477"/>
      <c r="J21" s="476"/>
      <c r="K21" s="476"/>
      <c r="L21" s="477"/>
      <c r="M21" s="476"/>
      <c r="N21" s="476"/>
      <c r="O21" s="477"/>
      <c r="P21" s="476"/>
      <c r="Q21" s="476"/>
      <c r="R21" s="477"/>
      <c r="S21" s="476"/>
      <c r="T21" s="476"/>
      <c r="U21" s="477"/>
      <c r="V21" s="476"/>
      <c r="W21" s="476"/>
      <c r="X21" s="477"/>
      <c r="Y21" s="79">
        <f t="shared" si="0"/>
        <v>0</v>
      </c>
      <c r="Z21" s="2">
        <f t="shared" si="1"/>
        <v>0</v>
      </c>
      <c r="AA21" s="32">
        <f t="shared" si="2"/>
        <v>0</v>
      </c>
    </row>
    <row r="22" spans="2:27" ht="15.75" x14ac:dyDescent="0.25">
      <c r="B22" s="9">
        <v>13</v>
      </c>
      <c r="C22" s="4">
        <f>'2 жастағы балалар Ф'!C22</f>
        <v>0</v>
      </c>
      <c r="D22" s="476"/>
      <c r="E22" s="476"/>
      <c r="F22" s="477"/>
      <c r="G22" s="476"/>
      <c r="H22" s="476"/>
      <c r="I22" s="477"/>
      <c r="J22" s="476"/>
      <c r="K22" s="476"/>
      <c r="L22" s="477"/>
      <c r="M22" s="476"/>
      <c r="N22" s="476"/>
      <c r="O22" s="477"/>
      <c r="P22" s="476"/>
      <c r="Q22" s="476"/>
      <c r="R22" s="477"/>
      <c r="S22" s="476"/>
      <c r="T22" s="476"/>
      <c r="U22" s="477"/>
      <c r="V22" s="476"/>
      <c r="W22" s="476"/>
      <c r="X22" s="477"/>
      <c r="Y22" s="79">
        <f t="shared" si="0"/>
        <v>0</v>
      </c>
      <c r="Z22" s="2">
        <f t="shared" si="1"/>
        <v>0</v>
      </c>
      <c r="AA22" s="32">
        <f t="shared" si="2"/>
        <v>0</v>
      </c>
    </row>
    <row r="23" spans="2:27" ht="15.75" x14ac:dyDescent="0.25">
      <c r="B23" s="9">
        <v>14</v>
      </c>
      <c r="C23" s="4">
        <f>'2 жастағы балалар Ф'!C23</f>
        <v>0</v>
      </c>
      <c r="D23" s="476"/>
      <c r="E23" s="476"/>
      <c r="F23" s="477"/>
      <c r="G23" s="476"/>
      <c r="H23" s="476"/>
      <c r="I23" s="477"/>
      <c r="J23" s="476"/>
      <c r="K23" s="476"/>
      <c r="L23" s="477"/>
      <c r="M23" s="476"/>
      <c r="N23" s="476"/>
      <c r="O23" s="477"/>
      <c r="P23" s="476"/>
      <c r="Q23" s="476"/>
      <c r="R23" s="477"/>
      <c r="S23" s="476"/>
      <c r="T23" s="476"/>
      <c r="U23" s="477"/>
      <c r="V23" s="476"/>
      <c r="W23" s="476"/>
      <c r="X23" s="477"/>
      <c r="Y23" s="79">
        <f t="shared" si="0"/>
        <v>0</v>
      </c>
      <c r="Z23" s="2">
        <f t="shared" si="1"/>
        <v>0</v>
      </c>
      <c r="AA23" s="32">
        <f t="shared" si="2"/>
        <v>0</v>
      </c>
    </row>
    <row r="24" spans="2:27" ht="15.75" x14ac:dyDescent="0.25">
      <c r="B24" s="9">
        <v>15</v>
      </c>
      <c r="C24" s="4">
        <f>'2 жастағы балалар Ф'!C24</f>
        <v>0</v>
      </c>
      <c r="D24" s="476"/>
      <c r="E24" s="476"/>
      <c r="F24" s="477"/>
      <c r="G24" s="476"/>
      <c r="H24" s="476"/>
      <c r="I24" s="477"/>
      <c r="J24" s="476"/>
      <c r="K24" s="476"/>
      <c r="L24" s="477"/>
      <c r="M24" s="476"/>
      <c r="N24" s="476"/>
      <c r="O24" s="477"/>
      <c r="P24" s="476"/>
      <c r="Q24" s="476"/>
      <c r="R24" s="477"/>
      <c r="S24" s="476"/>
      <c r="T24" s="476"/>
      <c r="U24" s="477"/>
      <c r="V24" s="476"/>
      <c r="W24" s="476"/>
      <c r="X24" s="477"/>
      <c r="Y24" s="79">
        <f t="shared" si="0"/>
        <v>0</v>
      </c>
      <c r="Z24" s="2">
        <f t="shared" si="1"/>
        <v>0</v>
      </c>
      <c r="AA24" s="32">
        <f t="shared" si="2"/>
        <v>0</v>
      </c>
    </row>
    <row r="25" spans="2:27" ht="15.75" x14ac:dyDescent="0.25">
      <c r="B25" s="9">
        <v>16</v>
      </c>
      <c r="C25" s="4">
        <f>'2 жастағы балалар Ф'!C25</f>
        <v>0</v>
      </c>
      <c r="D25" s="476"/>
      <c r="E25" s="476"/>
      <c r="F25" s="477"/>
      <c r="G25" s="476"/>
      <c r="H25" s="476"/>
      <c r="I25" s="477"/>
      <c r="J25" s="476"/>
      <c r="K25" s="476"/>
      <c r="L25" s="477"/>
      <c r="M25" s="476"/>
      <c r="N25" s="476"/>
      <c r="O25" s="477"/>
      <c r="P25" s="476"/>
      <c r="Q25" s="476"/>
      <c r="R25" s="477"/>
      <c r="S25" s="476"/>
      <c r="T25" s="476"/>
      <c r="U25" s="477"/>
      <c r="V25" s="476"/>
      <c r="W25" s="476"/>
      <c r="X25" s="477"/>
      <c r="Y25" s="79">
        <f t="shared" si="0"/>
        <v>0</v>
      </c>
      <c r="Z25" s="2">
        <f t="shared" si="1"/>
        <v>0</v>
      </c>
      <c r="AA25" s="32">
        <f t="shared" si="2"/>
        <v>0</v>
      </c>
    </row>
    <row r="26" spans="2:27" ht="15.75" x14ac:dyDescent="0.25">
      <c r="B26" s="9">
        <v>17</v>
      </c>
      <c r="C26" s="4">
        <f>'2 жастағы балалар Ф'!C26</f>
        <v>0</v>
      </c>
      <c r="D26" s="476"/>
      <c r="E26" s="476"/>
      <c r="F26" s="477"/>
      <c r="G26" s="476"/>
      <c r="H26" s="476"/>
      <c r="I26" s="477"/>
      <c r="J26" s="476"/>
      <c r="K26" s="476"/>
      <c r="L26" s="477"/>
      <c r="M26" s="476"/>
      <c r="N26" s="476"/>
      <c r="O26" s="477"/>
      <c r="P26" s="476"/>
      <c r="Q26" s="476"/>
      <c r="R26" s="477"/>
      <c r="S26" s="476"/>
      <c r="T26" s="476"/>
      <c r="U26" s="477"/>
      <c r="V26" s="476"/>
      <c r="W26" s="476"/>
      <c r="X26" s="477"/>
      <c r="Y26" s="79">
        <f t="shared" si="0"/>
        <v>0</v>
      </c>
      <c r="Z26" s="2">
        <f t="shared" si="1"/>
        <v>0</v>
      </c>
      <c r="AA26" s="32">
        <f t="shared" si="2"/>
        <v>0</v>
      </c>
    </row>
    <row r="27" spans="2:27" ht="15.75" x14ac:dyDescent="0.25">
      <c r="B27" s="9">
        <v>18</v>
      </c>
      <c r="C27" s="4">
        <f>'2 жастағы балалар Ф'!C27</f>
        <v>0</v>
      </c>
      <c r="D27" s="476"/>
      <c r="E27" s="476"/>
      <c r="F27" s="477"/>
      <c r="G27" s="476"/>
      <c r="H27" s="476"/>
      <c r="I27" s="477"/>
      <c r="J27" s="476"/>
      <c r="K27" s="476"/>
      <c r="L27" s="477"/>
      <c r="M27" s="476"/>
      <c r="N27" s="476"/>
      <c r="O27" s="477"/>
      <c r="P27" s="476"/>
      <c r="Q27" s="476"/>
      <c r="R27" s="477"/>
      <c r="S27" s="476"/>
      <c r="T27" s="476"/>
      <c r="U27" s="477"/>
      <c r="V27" s="476"/>
      <c r="W27" s="476"/>
      <c r="X27" s="477"/>
      <c r="Y27" s="79">
        <f t="shared" si="0"/>
        <v>0</v>
      </c>
      <c r="Z27" s="2">
        <f t="shared" si="1"/>
        <v>0</v>
      </c>
      <c r="AA27" s="32">
        <f t="shared" si="2"/>
        <v>0</v>
      </c>
    </row>
    <row r="28" spans="2:27" ht="15.75" x14ac:dyDescent="0.25">
      <c r="B28" s="9">
        <v>19</v>
      </c>
      <c r="C28" s="4">
        <f>'2 жастағы балалар Ф'!C28</f>
        <v>0</v>
      </c>
      <c r="D28" s="476"/>
      <c r="E28" s="476"/>
      <c r="F28" s="477"/>
      <c r="G28" s="476"/>
      <c r="H28" s="476"/>
      <c r="I28" s="477"/>
      <c r="J28" s="476"/>
      <c r="K28" s="476"/>
      <c r="L28" s="477"/>
      <c r="M28" s="476"/>
      <c r="N28" s="476"/>
      <c r="O28" s="477"/>
      <c r="P28" s="476"/>
      <c r="Q28" s="476"/>
      <c r="R28" s="477"/>
      <c r="S28" s="476"/>
      <c r="T28" s="476"/>
      <c r="U28" s="477"/>
      <c r="V28" s="476"/>
      <c r="W28" s="476"/>
      <c r="X28" s="477"/>
      <c r="Y28" s="79">
        <f t="shared" si="0"/>
        <v>0</v>
      </c>
      <c r="Z28" s="2">
        <f t="shared" si="1"/>
        <v>0</v>
      </c>
      <c r="AA28" s="32">
        <f t="shared" si="2"/>
        <v>0</v>
      </c>
    </row>
    <row r="29" spans="2:27" ht="15.75" x14ac:dyDescent="0.25">
      <c r="B29" s="9">
        <v>20</v>
      </c>
      <c r="C29" s="4">
        <f>'2 жастағы балалар Ф'!C29</f>
        <v>0</v>
      </c>
      <c r="D29" s="476"/>
      <c r="E29" s="476"/>
      <c r="F29" s="477"/>
      <c r="G29" s="476"/>
      <c r="H29" s="476"/>
      <c r="I29" s="477"/>
      <c r="J29" s="476"/>
      <c r="K29" s="476"/>
      <c r="L29" s="477"/>
      <c r="M29" s="476"/>
      <c r="N29" s="476"/>
      <c r="O29" s="477"/>
      <c r="P29" s="476"/>
      <c r="Q29" s="476"/>
      <c r="R29" s="477"/>
      <c r="S29" s="476"/>
      <c r="T29" s="476"/>
      <c r="U29" s="477"/>
      <c r="V29" s="476"/>
      <c r="W29" s="476"/>
      <c r="X29" s="477"/>
      <c r="Y29" s="79">
        <f t="shared" si="0"/>
        <v>0</v>
      </c>
      <c r="Z29" s="2">
        <f t="shared" si="1"/>
        <v>0</v>
      </c>
      <c r="AA29" s="32">
        <f t="shared" si="2"/>
        <v>0</v>
      </c>
    </row>
    <row r="30" spans="2:27" ht="15.75" x14ac:dyDescent="0.25">
      <c r="B30" s="9">
        <v>21</v>
      </c>
      <c r="C30" s="4">
        <f>'2 жастағы балалар Ф'!C30</f>
        <v>0</v>
      </c>
      <c r="D30" s="476"/>
      <c r="E30" s="476"/>
      <c r="F30" s="477"/>
      <c r="G30" s="476"/>
      <c r="H30" s="476"/>
      <c r="I30" s="477"/>
      <c r="J30" s="476"/>
      <c r="K30" s="476"/>
      <c r="L30" s="477"/>
      <c r="M30" s="476"/>
      <c r="N30" s="476"/>
      <c r="O30" s="477"/>
      <c r="P30" s="476"/>
      <c r="Q30" s="476"/>
      <c r="R30" s="477"/>
      <c r="S30" s="476"/>
      <c r="T30" s="476"/>
      <c r="U30" s="477"/>
      <c r="V30" s="476"/>
      <c r="W30" s="476"/>
      <c r="X30" s="477"/>
      <c r="Y30" s="79">
        <f t="shared" si="0"/>
        <v>0</v>
      </c>
      <c r="Z30" s="2">
        <f t="shared" si="1"/>
        <v>0</v>
      </c>
      <c r="AA30" s="32">
        <f t="shared" si="2"/>
        <v>0</v>
      </c>
    </row>
    <row r="31" spans="2:27" ht="15.75" x14ac:dyDescent="0.25">
      <c r="B31" s="9">
        <v>22</v>
      </c>
      <c r="C31" s="4">
        <f>'2 жастағы балалар Ф'!C31</f>
        <v>0</v>
      </c>
      <c r="D31" s="476"/>
      <c r="E31" s="476"/>
      <c r="F31" s="477"/>
      <c r="G31" s="476"/>
      <c r="H31" s="476"/>
      <c r="I31" s="477"/>
      <c r="J31" s="476"/>
      <c r="K31" s="476"/>
      <c r="L31" s="477"/>
      <c r="M31" s="476"/>
      <c r="N31" s="476"/>
      <c r="O31" s="477"/>
      <c r="P31" s="476"/>
      <c r="Q31" s="476"/>
      <c r="R31" s="477"/>
      <c r="S31" s="476"/>
      <c r="T31" s="476"/>
      <c r="U31" s="477"/>
      <c r="V31" s="476"/>
      <c r="W31" s="476"/>
      <c r="X31" s="477"/>
      <c r="Y31" s="79">
        <f t="shared" si="0"/>
        <v>0</v>
      </c>
      <c r="Z31" s="2">
        <f t="shared" si="1"/>
        <v>0</v>
      </c>
      <c r="AA31" s="32">
        <f t="shared" si="2"/>
        <v>0</v>
      </c>
    </row>
    <row r="32" spans="2:27" ht="15.75" x14ac:dyDescent="0.25">
      <c r="B32" s="9">
        <v>23</v>
      </c>
      <c r="C32" s="4">
        <f>'2 жастағы балалар Ф'!C32</f>
        <v>0</v>
      </c>
      <c r="D32" s="476"/>
      <c r="E32" s="476"/>
      <c r="F32" s="477"/>
      <c r="G32" s="476"/>
      <c r="H32" s="476"/>
      <c r="I32" s="477"/>
      <c r="J32" s="476"/>
      <c r="K32" s="476"/>
      <c r="L32" s="477"/>
      <c r="M32" s="476"/>
      <c r="N32" s="476"/>
      <c r="O32" s="477"/>
      <c r="P32" s="476"/>
      <c r="Q32" s="476"/>
      <c r="R32" s="477"/>
      <c r="S32" s="476"/>
      <c r="T32" s="476"/>
      <c r="U32" s="477"/>
      <c r="V32" s="476"/>
      <c r="W32" s="476"/>
      <c r="X32" s="477"/>
      <c r="Y32" s="79">
        <f t="shared" si="0"/>
        <v>0</v>
      </c>
      <c r="Z32" s="2">
        <f t="shared" si="1"/>
        <v>0</v>
      </c>
      <c r="AA32" s="32">
        <f t="shared" si="2"/>
        <v>0</v>
      </c>
    </row>
    <row r="33" spans="2:29" ht="15.75" x14ac:dyDescent="0.25">
      <c r="B33" s="9">
        <v>24</v>
      </c>
      <c r="C33" s="4">
        <f>'2 жастағы балалар Ф'!C33</f>
        <v>0</v>
      </c>
      <c r="D33" s="476"/>
      <c r="E33" s="476"/>
      <c r="F33" s="477"/>
      <c r="G33" s="476"/>
      <c r="H33" s="476"/>
      <c r="I33" s="477"/>
      <c r="J33" s="476"/>
      <c r="K33" s="476"/>
      <c r="L33" s="477"/>
      <c r="M33" s="476"/>
      <c r="N33" s="476"/>
      <c r="O33" s="477"/>
      <c r="P33" s="476"/>
      <c r="Q33" s="476"/>
      <c r="R33" s="477"/>
      <c r="S33" s="476"/>
      <c r="T33" s="476"/>
      <c r="U33" s="477"/>
      <c r="V33" s="476"/>
      <c r="W33" s="476"/>
      <c r="X33" s="477"/>
      <c r="Y33" s="79">
        <f t="shared" si="0"/>
        <v>0</v>
      </c>
      <c r="Z33" s="2">
        <f t="shared" si="1"/>
        <v>0</v>
      </c>
      <c r="AA33" s="32">
        <f t="shared" si="2"/>
        <v>0</v>
      </c>
    </row>
    <row r="34" spans="2:29" ht="15.75" x14ac:dyDescent="0.25">
      <c r="B34" s="9">
        <v>25</v>
      </c>
      <c r="C34" s="4">
        <f>'2 жастағы балалар Ф'!C34</f>
        <v>0</v>
      </c>
      <c r="D34" s="476"/>
      <c r="E34" s="476"/>
      <c r="F34" s="477"/>
      <c r="G34" s="476"/>
      <c r="H34" s="476"/>
      <c r="I34" s="477"/>
      <c r="J34" s="476"/>
      <c r="K34" s="476"/>
      <c r="L34" s="477"/>
      <c r="M34" s="476"/>
      <c r="N34" s="476"/>
      <c r="O34" s="477"/>
      <c r="P34" s="476"/>
      <c r="Q34" s="476"/>
      <c r="R34" s="477"/>
      <c r="S34" s="476"/>
      <c r="T34" s="476"/>
      <c r="U34" s="477"/>
      <c r="V34" s="476"/>
      <c r="W34" s="476"/>
      <c r="X34" s="477"/>
      <c r="Y34" s="79">
        <f t="shared" si="0"/>
        <v>0</v>
      </c>
      <c r="Z34" s="2">
        <f t="shared" si="1"/>
        <v>0</v>
      </c>
      <c r="AA34" s="32">
        <f t="shared" si="2"/>
        <v>0</v>
      </c>
    </row>
    <row r="35" spans="2:29" ht="15" customHeight="1" x14ac:dyDescent="0.25">
      <c r="B35" s="564" t="s">
        <v>910</v>
      </c>
      <c r="C35" s="565"/>
      <c r="D35" s="67">
        <f t="shared" ref="D35:X35" si="3">SUM(D10:D34)</f>
        <v>1</v>
      </c>
      <c r="E35" s="67">
        <f t="shared" si="3"/>
        <v>2</v>
      </c>
      <c r="F35" s="71">
        <f t="shared" si="3"/>
        <v>3</v>
      </c>
      <c r="G35" s="70">
        <f t="shared" si="3"/>
        <v>2</v>
      </c>
      <c r="H35" s="67">
        <f t="shared" si="3"/>
        <v>1</v>
      </c>
      <c r="I35" s="71">
        <f t="shared" si="3"/>
        <v>3</v>
      </c>
      <c r="J35" s="70">
        <f t="shared" si="3"/>
        <v>2</v>
      </c>
      <c r="K35" s="67">
        <f t="shared" si="3"/>
        <v>1</v>
      </c>
      <c r="L35" s="71">
        <f t="shared" si="3"/>
        <v>3</v>
      </c>
      <c r="M35" s="70">
        <f t="shared" si="3"/>
        <v>2</v>
      </c>
      <c r="N35" s="67">
        <f t="shared" si="3"/>
        <v>1</v>
      </c>
      <c r="O35" s="71">
        <f t="shared" si="3"/>
        <v>3</v>
      </c>
      <c r="P35" s="70">
        <f t="shared" si="3"/>
        <v>1</v>
      </c>
      <c r="Q35" s="67">
        <f t="shared" si="3"/>
        <v>2</v>
      </c>
      <c r="R35" s="71">
        <f t="shared" si="3"/>
        <v>3</v>
      </c>
      <c r="S35" s="70">
        <f t="shared" si="3"/>
        <v>2</v>
      </c>
      <c r="T35" s="67">
        <f t="shared" si="3"/>
        <v>1</v>
      </c>
      <c r="U35" s="71">
        <f t="shared" si="3"/>
        <v>3</v>
      </c>
      <c r="V35" s="70">
        <f t="shared" si="3"/>
        <v>1</v>
      </c>
      <c r="W35" s="67">
        <f t="shared" si="3"/>
        <v>2</v>
      </c>
      <c r="X35" s="71">
        <f t="shared" si="3"/>
        <v>3</v>
      </c>
      <c r="Y35" s="3"/>
      <c r="Z35" s="3"/>
      <c r="AA35" s="3"/>
    </row>
    <row r="36" spans="2:29" ht="48" customHeight="1" x14ac:dyDescent="0.25">
      <c r="B36" s="553" t="s">
        <v>911</v>
      </c>
      <c r="C36" s="554"/>
      <c r="D36" s="73">
        <f>D35*100/Z38</f>
        <v>16.666666666666668</v>
      </c>
      <c r="E36" s="73">
        <f>E35*100/Z38</f>
        <v>33.333333333333336</v>
      </c>
      <c r="F36" s="74">
        <f>F35*100/Z38</f>
        <v>50</v>
      </c>
      <c r="G36" s="65">
        <f>G35*100/Z38</f>
        <v>33.333333333333336</v>
      </c>
      <c r="H36" s="73">
        <f>H35*100/Z38</f>
        <v>16.666666666666668</v>
      </c>
      <c r="I36" s="74">
        <f>I35*100/Z38</f>
        <v>50</v>
      </c>
      <c r="J36" s="65">
        <f>J35*100/Z38</f>
        <v>33.333333333333336</v>
      </c>
      <c r="K36" s="73">
        <f>K35*100/Z38</f>
        <v>16.666666666666668</v>
      </c>
      <c r="L36" s="74">
        <f>L35*100/Z38</f>
        <v>50</v>
      </c>
      <c r="M36" s="65">
        <f>M35*100/Z38</f>
        <v>33.333333333333336</v>
      </c>
      <c r="N36" s="73">
        <f>N35*100/Z38</f>
        <v>16.666666666666668</v>
      </c>
      <c r="O36" s="74">
        <f>O35*100/Z38</f>
        <v>50</v>
      </c>
      <c r="P36" s="65">
        <f>P35*100/Z38</f>
        <v>16.666666666666668</v>
      </c>
      <c r="Q36" s="73">
        <f>Q35*100/Z38</f>
        <v>33.333333333333336</v>
      </c>
      <c r="R36" s="74">
        <f>R35*100/Z38</f>
        <v>50</v>
      </c>
      <c r="S36" s="65">
        <f>S35*100/Z38</f>
        <v>33.333333333333336</v>
      </c>
      <c r="T36" s="73">
        <f>T35*100/Z38</f>
        <v>16.666666666666668</v>
      </c>
      <c r="U36" s="74">
        <f>U35*100/Z38</f>
        <v>50</v>
      </c>
      <c r="V36" s="65">
        <f>V35*100/Z38</f>
        <v>16.666666666666668</v>
      </c>
      <c r="W36" s="73">
        <f>W35*100/Z38</f>
        <v>33.333333333333336</v>
      </c>
      <c r="X36" s="74">
        <f>X35*100/Z38</f>
        <v>50</v>
      </c>
      <c r="Y36" s="3"/>
      <c r="Z36" s="3"/>
      <c r="AA36" s="3"/>
    </row>
    <row r="37" spans="2:29" x14ac:dyDescent="0.25">
      <c r="B37" s="555"/>
      <c r="C37" s="556"/>
      <c r="D37" s="556"/>
      <c r="E37" s="556"/>
      <c r="F37" s="556"/>
      <c r="G37" s="556"/>
      <c r="H37" s="556"/>
      <c r="I37" s="556"/>
      <c r="J37" s="556"/>
      <c r="K37" s="556"/>
      <c r="L37" s="556"/>
      <c r="M37" s="556"/>
      <c r="N37" s="556"/>
      <c r="O37" s="556"/>
      <c r="P37" s="556"/>
      <c r="Q37" s="556"/>
      <c r="R37" s="556"/>
      <c r="S37" s="556"/>
      <c r="T37" s="556"/>
      <c r="U37" s="556"/>
      <c r="V37" s="601"/>
      <c r="W37" s="602"/>
      <c r="X37" s="602"/>
      <c r="Y37" s="603"/>
      <c r="Z37" s="5" t="s">
        <v>912</v>
      </c>
      <c r="AA37" s="5" t="s">
        <v>1</v>
      </c>
    </row>
    <row r="38" spans="2:29" x14ac:dyDescent="0.25">
      <c r="B38" s="557"/>
      <c r="C38" s="558"/>
      <c r="D38" s="558"/>
      <c r="E38" s="558"/>
      <c r="F38" s="558"/>
      <c r="G38" s="558"/>
      <c r="H38" s="558"/>
      <c r="I38" s="558"/>
      <c r="J38" s="558"/>
      <c r="K38" s="558"/>
      <c r="L38" s="558"/>
      <c r="M38" s="558"/>
      <c r="N38" s="558"/>
      <c r="O38" s="558"/>
      <c r="P38" s="558"/>
      <c r="Q38" s="558"/>
      <c r="R38" s="558"/>
      <c r="S38" s="558"/>
      <c r="T38" s="558"/>
      <c r="U38" s="558"/>
      <c r="V38" s="470" t="s">
        <v>910</v>
      </c>
      <c r="W38" s="479"/>
      <c r="X38" s="479"/>
      <c r="Y38" s="480"/>
      <c r="Z38" s="31">
        <f>'2 жастағы балалар Ф'!Q38</f>
        <v>6</v>
      </c>
      <c r="AA38" s="7">
        <v>100</v>
      </c>
    </row>
    <row r="39" spans="2:29" x14ac:dyDescent="0.25">
      <c r="B39" s="557"/>
      <c r="C39" s="558"/>
      <c r="D39" s="558"/>
      <c r="E39" s="558"/>
      <c r="F39" s="558"/>
      <c r="G39" s="558"/>
      <c r="H39" s="558"/>
      <c r="I39" s="558"/>
      <c r="J39" s="558"/>
      <c r="K39" s="558"/>
      <c r="L39" s="558"/>
      <c r="M39" s="558"/>
      <c r="N39" s="558"/>
      <c r="O39" s="558"/>
      <c r="P39" s="558"/>
      <c r="Q39" s="558"/>
      <c r="R39" s="558"/>
      <c r="S39" s="558"/>
      <c r="T39" s="558"/>
      <c r="U39" s="558"/>
      <c r="V39" s="471" t="s">
        <v>907</v>
      </c>
      <c r="W39" s="99"/>
      <c r="X39" s="99"/>
      <c r="Y39" s="481"/>
      <c r="Z39" s="10">
        <f>COUNTIF(Y10:Y34,"&gt;0")</f>
        <v>2</v>
      </c>
      <c r="AA39" s="33">
        <f>(S36+P36+M36+J36+G36+D36+V36)/7</f>
        <v>26.190476190476193</v>
      </c>
    </row>
    <row r="40" spans="2:29" x14ac:dyDescent="0.25">
      <c r="B40" s="557"/>
      <c r="C40" s="558"/>
      <c r="D40" s="558"/>
      <c r="E40" s="558"/>
      <c r="F40" s="558"/>
      <c r="G40" s="558"/>
      <c r="H40" s="558"/>
      <c r="I40" s="558"/>
      <c r="J40" s="558"/>
      <c r="K40" s="558"/>
      <c r="L40" s="558"/>
      <c r="M40" s="558"/>
      <c r="N40" s="558"/>
      <c r="O40" s="558"/>
      <c r="P40" s="558"/>
      <c r="Q40" s="558"/>
      <c r="R40" s="558"/>
      <c r="S40" s="558"/>
      <c r="T40" s="558"/>
      <c r="U40" s="558"/>
      <c r="V40" s="472" t="s">
        <v>908</v>
      </c>
      <c r="W40" s="100"/>
      <c r="X40" s="100"/>
      <c r="Y40" s="482"/>
      <c r="Z40" s="10">
        <f>COUNTIF(Z10:Z34,"&gt;0")</f>
        <v>2</v>
      </c>
      <c r="AA40" s="33">
        <f>(T36+Q36+N36+K36+H36+E36+W36)/7</f>
        <v>23.809523809523814</v>
      </c>
    </row>
    <row r="41" spans="2:29" x14ac:dyDescent="0.25">
      <c r="B41" s="560"/>
      <c r="C41" s="561"/>
      <c r="D41" s="561"/>
      <c r="E41" s="561"/>
      <c r="F41" s="561"/>
      <c r="G41" s="561"/>
      <c r="H41" s="561"/>
      <c r="I41" s="561"/>
      <c r="J41" s="561"/>
      <c r="K41" s="561"/>
      <c r="L41" s="561"/>
      <c r="M41" s="561"/>
      <c r="N41" s="561"/>
      <c r="O41" s="561"/>
      <c r="P41" s="561"/>
      <c r="Q41" s="561"/>
      <c r="R41" s="561"/>
      <c r="S41" s="561"/>
      <c r="T41" s="561"/>
      <c r="U41" s="561"/>
      <c r="V41" s="473" t="s">
        <v>909</v>
      </c>
      <c r="W41" s="101"/>
      <c r="X41" s="101"/>
      <c r="Y41" s="483"/>
      <c r="Z41" s="10">
        <f>COUNTIF(AA10:AA34,"&gt;0")</f>
        <v>3</v>
      </c>
      <c r="AA41" s="33">
        <f>(F36+I36+L36+O36+R36+U36+X36)/7</f>
        <v>50</v>
      </c>
    </row>
    <row r="44" spans="2:29" x14ac:dyDescent="0.25">
      <c r="Z44" s="111"/>
    </row>
    <row r="45" spans="2:29" x14ac:dyDescent="0.25">
      <c r="Z45" s="111"/>
    </row>
    <row r="46" spans="2:29" x14ac:dyDescent="0.25">
      <c r="Z46" s="111"/>
    </row>
    <row r="47" spans="2:29" x14ac:dyDescent="0.25">
      <c r="Z47" s="111"/>
    </row>
    <row r="48" spans="2:29" ht="15" customHeight="1" x14ac:dyDescent="0.25">
      <c r="B48" s="318"/>
      <c r="C48" s="598" t="s">
        <v>1095</v>
      </c>
      <c r="D48" s="598"/>
      <c r="E48" s="598"/>
      <c r="F48" s="598"/>
      <c r="G48" s="598"/>
      <c r="H48" s="598"/>
      <c r="I48" s="598"/>
      <c r="J48" s="598"/>
      <c r="K48" s="598"/>
      <c r="L48" s="598"/>
      <c r="M48" s="598"/>
      <c r="N48" s="598"/>
      <c r="O48" s="598"/>
      <c r="P48" s="318"/>
      <c r="Q48" s="318"/>
      <c r="R48" s="318"/>
      <c r="S48" s="318"/>
      <c r="T48" s="318"/>
      <c r="U48" s="318"/>
      <c r="V48" s="318"/>
      <c r="W48" s="318"/>
      <c r="X48" s="318"/>
      <c r="Y48" s="318"/>
      <c r="Z48" s="318"/>
      <c r="AA48" s="318"/>
      <c r="AB48" s="318"/>
      <c r="AC48" s="318"/>
    </row>
    <row r="49" spans="1:30" ht="15" customHeight="1" x14ac:dyDescent="0.25">
      <c r="A49" s="318"/>
      <c r="B49" s="318"/>
      <c r="C49" s="598" t="str">
        <f>'2 жастағы балалар Ф'!C49:T49</f>
        <v>Оқу жылы: 2024-2025                            Топ: "Балдырған"               Өткізу кезеңі: аралық       Өткізу мерзімі: желтоқсан2024 жыл</v>
      </c>
      <c r="D49" s="598"/>
      <c r="E49" s="598"/>
      <c r="F49" s="598"/>
      <c r="G49" s="598"/>
      <c r="H49" s="598"/>
      <c r="I49" s="598"/>
      <c r="J49" s="598"/>
      <c r="K49" s="598"/>
      <c r="L49" s="598"/>
      <c r="M49" s="598"/>
      <c r="N49" s="598"/>
      <c r="O49" s="598"/>
      <c r="P49" s="318"/>
      <c r="Q49" s="318"/>
      <c r="R49" s="318"/>
      <c r="S49" s="318"/>
      <c r="T49" s="318"/>
      <c r="U49" s="318"/>
      <c r="V49" s="318"/>
      <c r="W49" s="318"/>
      <c r="X49" s="318"/>
      <c r="Y49" s="318"/>
      <c r="Z49" s="318"/>
      <c r="AA49" s="318"/>
      <c r="AB49" s="318"/>
      <c r="AC49" s="318"/>
    </row>
    <row r="50" spans="1:30" ht="15" customHeight="1" x14ac:dyDescent="0.25">
      <c r="A50" s="598"/>
      <c r="B50" s="598"/>
      <c r="C50" s="598"/>
      <c r="D50" s="598"/>
      <c r="E50" s="598"/>
      <c r="F50" s="598"/>
      <c r="G50" s="598"/>
      <c r="H50" s="598"/>
      <c r="I50" s="598"/>
      <c r="J50" s="598"/>
      <c r="K50" s="598"/>
      <c r="L50" s="598"/>
      <c r="M50" s="598"/>
      <c r="N50" s="598"/>
      <c r="O50" s="598"/>
      <c r="P50" s="598"/>
      <c r="Q50" s="598"/>
      <c r="R50" s="598"/>
      <c r="S50" s="598"/>
      <c r="T50" s="598"/>
      <c r="U50" s="598"/>
      <c r="V50" s="598"/>
      <c r="W50" s="598"/>
      <c r="X50" s="598"/>
      <c r="Y50" s="598"/>
      <c r="Z50" s="598"/>
      <c r="AA50" s="598"/>
    </row>
    <row r="51" spans="1:30" ht="15" customHeight="1" x14ac:dyDescent="0.25">
      <c r="A51" s="30"/>
      <c r="B51" s="570" t="s">
        <v>0</v>
      </c>
      <c r="C51" s="570" t="s">
        <v>906</v>
      </c>
      <c r="D51" s="599" t="s">
        <v>733</v>
      </c>
      <c r="E51" s="600"/>
      <c r="F51" s="600"/>
      <c r="G51" s="600"/>
      <c r="H51" s="600"/>
      <c r="I51" s="600"/>
      <c r="J51" s="600"/>
      <c r="K51" s="600"/>
      <c r="L51" s="600"/>
      <c r="M51" s="600"/>
      <c r="N51" s="600"/>
      <c r="O51" s="600"/>
      <c r="P51" s="600"/>
      <c r="Q51" s="600"/>
      <c r="R51" s="600"/>
      <c r="S51" s="600"/>
      <c r="T51" s="600"/>
      <c r="U51" s="600"/>
      <c r="V51" s="600"/>
      <c r="W51" s="600"/>
      <c r="X51" s="600"/>
      <c r="Y51" s="600"/>
      <c r="Z51" s="600"/>
      <c r="AA51" s="600"/>
      <c r="AB51" s="546" t="s">
        <v>907</v>
      </c>
      <c r="AC51" s="550" t="s">
        <v>908</v>
      </c>
      <c r="AD51" s="573" t="s">
        <v>909</v>
      </c>
    </row>
    <row r="52" spans="1:30" x14ac:dyDescent="0.25">
      <c r="B52" s="571"/>
      <c r="C52" s="571"/>
      <c r="D52" s="567" t="s">
        <v>734</v>
      </c>
      <c r="E52" s="568"/>
      <c r="F52" s="568"/>
      <c r="G52" s="568"/>
      <c r="H52" s="568"/>
      <c r="I52" s="568"/>
      <c r="J52" s="568"/>
      <c r="K52" s="568"/>
      <c r="L52" s="568"/>
      <c r="M52" s="568"/>
      <c r="N52" s="568"/>
      <c r="O52" s="568"/>
      <c r="P52" s="593" t="s">
        <v>735</v>
      </c>
      <c r="Q52" s="593"/>
      <c r="R52" s="593"/>
      <c r="S52" s="593"/>
      <c r="T52" s="593"/>
      <c r="U52" s="593"/>
      <c r="V52" s="593"/>
      <c r="W52" s="593"/>
      <c r="X52" s="593"/>
      <c r="Y52" s="593"/>
      <c r="Z52" s="593"/>
      <c r="AA52" s="593"/>
      <c r="AB52" s="547"/>
      <c r="AC52" s="551"/>
      <c r="AD52" s="574"/>
    </row>
    <row r="53" spans="1:30" ht="15" customHeight="1" x14ac:dyDescent="0.25">
      <c r="B53" s="571"/>
      <c r="C53" s="590"/>
      <c r="D53" s="563" t="s">
        <v>354</v>
      </c>
      <c r="E53" s="563"/>
      <c r="F53" s="563"/>
      <c r="G53" s="563" t="s">
        <v>4</v>
      </c>
      <c r="H53" s="563"/>
      <c r="I53" s="563"/>
      <c r="J53" s="563" t="s">
        <v>355</v>
      </c>
      <c r="K53" s="563"/>
      <c r="L53" s="563"/>
      <c r="M53" s="563" t="s">
        <v>9</v>
      </c>
      <c r="N53" s="563"/>
      <c r="O53" s="563"/>
      <c r="P53" s="563" t="s">
        <v>6</v>
      </c>
      <c r="Q53" s="563"/>
      <c r="R53" s="563"/>
      <c r="S53" s="563" t="s">
        <v>7</v>
      </c>
      <c r="T53" s="563"/>
      <c r="U53" s="563"/>
      <c r="V53" s="604" t="s">
        <v>356</v>
      </c>
      <c r="W53" s="604"/>
      <c r="X53" s="604"/>
      <c r="Y53" s="563" t="s">
        <v>8</v>
      </c>
      <c r="Z53" s="563"/>
      <c r="AA53" s="563"/>
      <c r="AB53" s="548"/>
      <c r="AC53" s="551"/>
      <c r="AD53" s="574"/>
    </row>
    <row r="54" spans="1:30" ht="90.75" customHeight="1" x14ac:dyDescent="0.25">
      <c r="B54" s="571"/>
      <c r="C54" s="590"/>
      <c r="D54" s="563" t="s">
        <v>736</v>
      </c>
      <c r="E54" s="563"/>
      <c r="F54" s="563"/>
      <c r="G54" s="563" t="s">
        <v>737</v>
      </c>
      <c r="H54" s="563"/>
      <c r="I54" s="563"/>
      <c r="J54" s="563" t="s">
        <v>738</v>
      </c>
      <c r="K54" s="563"/>
      <c r="L54" s="563"/>
      <c r="M54" s="563" t="s">
        <v>739</v>
      </c>
      <c r="N54" s="563"/>
      <c r="O54" s="563"/>
      <c r="P54" s="563" t="s">
        <v>740</v>
      </c>
      <c r="Q54" s="563"/>
      <c r="R54" s="563"/>
      <c r="S54" s="563" t="s">
        <v>741</v>
      </c>
      <c r="T54" s="563"/>
      <c r="U54" s="563"/>
      <c r="V54" s="563" t="s">
        <v>742</v>
      </c>
      <c r="W54" s="563"/>
      <c r="X54" s="563"/>
      <c r="Y54" s="563" t="s">
        <v>743</v>
      </c>
      <c r="Z54" s="563"/>
      <c r="AA54" s="563"/>
      <c r="AB54" s="548"/>
      <c r="AC54" s="551"/>
      <c r="AD54" s="574"/>
    </row>
    <row r="55" spans="1:30" ht="140.25" customHeight="1" x14ac:dyDescent="0.25">
      <c r="B55" s="572"/>
      <c r="C55" s="591"/>
      <c r="D55" s="260" t="s">
        <v>744</v>
      </c>
      <c r="E55" s="260" t="s">
        <v>745</v>
      </c>
      <c r="F55" s="260" t="s">
        <v>746</v>
      </c>
      <c r="G55" s="260" t="s">
        <v>747</v>
      </c>
      <c r="H55" s="260" t="s">
        <v>748</v>
      </c>
      <c r="I55" s="260" t="s">
        <v>749</v>
      </c>
      <c r="J55" s="260" t="s">
        <v>750</v>
      </c>
      <c r="K55" s="260" t="s">
        <v>748</v>
      </c>
      <c r="L55" s="260" t="s">
        <v>751</v>
      </c>
      <c r="M55" s="260" t="s">
        <v>752</v>
      </c>
      <c r="N55" s="260" t="s">
        <v>753</v>
      </c>
      <c r="O55" s="260" t="s">
        <v>754</v>
      </c>
      <c r="P55" s="260" t="s">
        <v>755</v>
      </c>
      <c r="Q55" s="260" t="s">
        <v>756</v>
      </c>
      <c r="R55" s="260" t="s">
        <v>749</v>
      </c>
      <c r="S55" s="260" t="s">
        <v>757</v>
      </c>
      <c r="T55" s="260" t="s">
        <v>758</v>
      </c>
      <c r="U55" s="260" t="s">
        <v>759</v>
      </c>
      <c r="V55" s="260" t="s">
        <v>760</v>
      </c>
      <c r="W55" s="260" t="s">
        <v>761</v>
      </c>
      <c r="X55" s="260" t="s">
        <v>762</v>
      </c>
      <c r="Y55" s="260" t="s">
        <v>763</v>
      </c>
      <c r="Z55" s="260" t="s">
        <v>764</v>
      </c>
      <c r="AA55" s="260" t="s">
        <v>765</v>
      </c>
      <c r="AB55" s="549"/>
      <c r="AC55" s="552"/>
      <c r="AD55" s="575"/>
    </row>
    <row r="56" spans="1:30" ht="15.75" x14ac:dyDescent="0.25">
      <c r="B56" s="9">
        <v>1</v>
      </c>
      <c r="C56" s="4" t="str">
        <f>'2 жастағы балалар Ф'!C56</f>
        <v>Аубакирова Жансая</v>
      </c>
      <c r="D56" s="476">
        <v>1</v>
      </c>
      <c r="E56" s="476"/>
      <c r="F56" s="477"/>
      <c r="G56" s="476">
        <v>1</v>
      </c>
      <c r="H56" s="476"/>
      <c r="I56" s="477"/>
      <c r="J56" s="476">
        <v>1</v>
      </c>
      <c r="K56" s="476"/>
      <c r="L56" s="477"/>
      <c r="M56" s="476">
        <v>1</v>
      </c>
      <c r="N56" s="476"/>
      <c r="O56" s="477"/>
      <c r="P56" s="476">
        <v>1</v>
      </c>
      <c r="Q56" s="476"/>
      <c r="R56" s="477"/>
      <c r="S56" s="476">
        <v>1</v>
      </c>
      <c r="T56" s="476"/>
      <c r="U56" s="477"/>
      <c r="V56" s="476">
        <v>1</v>
      </c>
      <c r="W56" s="476"/>
      <c r="X56" s="477"/>
      <c r="Y56" s="476">
        <v>1</v>
      </c>
      <c r="Z56" s="476"/>
      <c r="AA56" s="477"/>
      <c r="AB56" s="78">
        <f>COUNTA(D56,G56,J56,M56,P56,S56,V56,Y56)</f>
        <v>8</v>
      </c>
      <c r="AC56" s="2">
        <f>COUNTA(E56,H56,K56,N56,Q56,T56,W56,Z56)</f>
        <v>0</v>
      </c>
      <c r="AD56" s="32">
        <f>COUNTA(F56,I56,L56,O56,R56,U56,X56,AA56)</f>
        <v>0</v>
      </c>
    </row>
    <row r="57" spans="1:30" ht="15.75" x14ac:dyDescent="0.25">
      <c r="B57" s="9">
        <v>2</v>
      </c>
      <c r="C57" s="4" t="str">
        <f>'2 жастағы балалар Ф'!C57</f>
        <v>Болат Райана</v>
      </c>
      <c r="D57" s="476">
        <v>1</v>
      </c>
      <c r="E57" s="476"/>
      <c r="F57" s="477"/>
      <c r="G57" s="476">
        <v>1</v>
      </c>
      <c r="H57" s="476"/>
      <c r="I57" s="477"/>
      <c r="J57" s="476">
        <v>1</v>
      </c>
      <c r="K57" s="476"/>
      <c r="L57" s="477"/>
      <c r="M57" s="476">
        <v>1</v>
      </c>
      <c r="N57" s="476"/>
      <c r="O57" s="477"/>
      <c r="P57" s="476">
        <v>1</v>
      </c>
      <c r="Q57" s="476"/>
      <c r="R57" s="477"/>
      <c r="S57" s="476">
        <v>1</v>
      </c>
      <c r="T57" s="476"/>
      <c r="U57" s="477"/>
      <c r="V57" s="476">
        <v>1</v>
      </c>
      <c r="W57" s="476"/>
      <c r="X57" s="477"/>
      <c r="Y57" s="476">
        <v>1</v>
      </c>
      <c r="Z57" s="476"/>
      <c r="AA57" s="477"/>
      <c r="AB57" s="78">
        <f t="shared" ref="AB57:AB95" si="4">COUNTA(D57,G57,J57,M57,P57,S57,V57,Y57)</f>
        <v>8</v>
      </c>
      <c r="AC57" s="2">
        <f t="shared" ref="AC57:AC95" si="5">COUNTA(E57,H57,K57,N57,Q57,T57,W57,Z57)</f>
        <v>0</v>
      </c>
      <c r="AD57" s="32">
        <f t="shared" ref="AD57:AD95" si="6">COUNTA(F57,I57,L57,O57,R57,U57,X57,AA57)</f>
        <v>0</v>
      </c>
    </row>
    <row r="58" spans="1:30" ht="15.75" x14ac:dyDescent="0.25">
      <c r="B58" s="9">
        <v>3</v>
      </c>
      <c r="C58" s="4" t="str">
        <f>'2 жастағы балалар Ф'!C58</f>
        <v>Жаналыкова Айжамал</v>
      </c>
      <c r="D58" s="476">
        <v>1</v>
      </c>
      <c r="E58" s="476"/>
      <c r="F58" s="477"/>
      <c r="G58" s="476">
        <v>1</v>
      </c>
      <c r="H58" s="476"/>
      <c r="I58" s="477"/>
      <c r="J58" s="476">
        <v>1</v>
      </c>
      <c r="K58" s="476"/>
      <c r="L58" s="477"/>
      <c r="M58" s="476">
        <v>1</v>
      </c>
      <c r="N58" s="476"/>
      <c r="O58" s="477"/>
      <c r="P58" s="476">
        <v>1</v>
      </c>
      <c r="Q58" s="476"/>
      <c r="R58" s="477"/>
      <c r="S58" s="476">
        <v>1</v>
      </c>
      <c r="T58" s="476"/>
      <c r="U58" s="477"/>
      <c r="V58" s="476">
        <v>1</v>
      </c>
      <c r="W58" s="476"/>
      <c r="X58" s="477"/>
      <c r="Y58" s="476">
        <v>1</v>
      </c>
      <c r="Z58" s="476"/>
      <c r="AA58" s="477"/>
      <c r="AB58" s="78">
        <f t="shared" si="4"/>
        <v>8</v>
      </c>
      <c r="AC58" s="2">
        <f t="shared" si="5"/>
        <v>0</v>
      </c>
      <c r="AD58" s="32">
        <f t="shared" si="6"/>
        <v>0</v>
      </c>
    </row>
    <row r="59" spans="1:30" ht="15.75" x14ac:dyDescent="0.25">
      <c r="B59" s="9">
        <v>4</v>
      </c>
      <c r="C59" s="4" t="str">
        <f>'2 жастағы балалар Ф'!C59</f>
        <v xml:space="preserve">Қошанбай Сезім </v>
      </c>
      <c r="D59" s="476"/>
      <c r="E59" s="476">
        <v>1</v>
      </c>
      <c r="F59" s="477"/>
      <c r="G59" s="476"/>
      <c r="H59" s="476">
        <v>1</v>
      </c>
      <c r="I59" s="477"/>
      <c r="J59" s="476"/>
      <c r="K59" s="476">
        <v>1</v>
      </c>
      <c r="L59" s="477"/>
      <c r="M59" s="476"/>
      <c r="N59" s="476"/>
      <c r="O59" s="477">
        <v>1</v>
      </c>
      <c r="P59" s="476"/>
      <c r="Q59" s="476"/>
      <c r="R59" s="477">
        <v>1</v>
      </c>
      <c r="S59" s="476"/>
      <c r="T59" s="476">
        <v>1</v>
      </c>
      <c r="U59" s="477"/>
      <c r="V59" s="476"/>
      <c r="W59" s="476"/>
      <c r="X59" s="477">
        <v>1</v>
      </c>
      <c r="Y59" s="476"/>
      <c r="Z59" s="476"/>
      <c r="AA59" s="477">
        <v>1</v>
      </c>
      <c r="AB59" s="78">
        <f t="shared" si="4"/>
        <v>0</v>
      </c>
      <c r="AC59" s="2">
        <f t="shared" si="5"/>
        <v>4</v>
      </c>
      <c r="AD59" s="32">
        <f t="shared" si="6"/>
        <v>4</v>
      </c>
    </row>
    <row r="60" spans="1:30" ht="15.75" x14ac:dyDescent="0.25">
      <c r="B60" s="9">
        <v>5</v>
      </c>
      <c r="C60" s="4" t="str">
        <f>'2 жастағы балалар Ф'!C60</f>
        <v>Мукажанов Алибек</v>
      </c>
      <c r="D60" s="476"/>
      <c r="E60" s="476"/>
      <c r="F60" s="477">
        <v>1</v>
      </c>
      <c r="G60" s="476"/>
      <c r="H60" s="476"/>
      <c r="I60" s="477">
        <v>1</v>
      </c>
      <c r="J60" s="476"/>
      <c r="K60" s="476"/>
      <c r="L60" s="477">
        <v>1</v>
      </c>
      <c r="M60" s="476"/>
      <c r="N60" s="476"/>
      <c r="O60" s="477">
        <v>1</v>
      </c>
      <c r="P60" s="476"/>
      <c r="Q60" s="476"/>
      <c r="R60" s="477">
        <v>1</v>
      </c>
      <c r="S60" s="476"/>
      <c r="T60" s="476"/>
      <c r="U60" s="477">
        <v>1</v>
      </c>
      <c r="V60" s="476"/>
      <c r="W60" s="476"/>
      <c r="X60" s="477">
        <v>1</v>
      </c>
      <c r="Y60" s="476"/>
      <c r="Z60" s="476"/>
      <c r="AA60" s="477">
        <v>1</v>
      </c>
      <c r="AB60" s="78">
        <f t="shared" si="4"/>
        <v>0</v>
      </c>
      <c r="AC60" s="2">
        <f t="shared" si="5"/>
        <v>0</v>
      </c>
      <c r="AD60" s="32">
        <f t="shared" si="6"/>
        <v>8</v>
      </c>
    </row>
    <row r="61" spans="1:30" ht="15.75" x14ac:dyDescent="0.25">
      <c r="B61" s="9">
        <v>6</v>
      </c>
      <c r="C61" s="4" t="str">
        <f>'2 жастағы балалар Ф'!C61</f>
        <v>Серік Нұртаза</v>
      </c>
      <c r="D61" s="476"/>
      <c r="E61" s="476">
        <v>1</v>
      </c>
      <c r="F61" s="477"/>
      <c r="G61" s="476"/>
      <c r="H61" s="476">
        <v>1</v>
      </c>
      <c r="I61" s="477"/>
      <c r="J61" s="476"/>
      <c r="K61" s="476">
        <v>1</v>
      </c>
      <c r="L61" s="477"/>
      <c r="M61" s="476"/>
      <c r="N61" s="476">
        <v>1</v>
      </c>
      <c r="O61" s="477"/>
      <c r="P61" s="476"/>
      <c r="Q61" s="476">
        <v>1</v>
      </c>
      <c r="R61" s="477"/>
      <c r="S61" s="476"/>
      <c r="T61" s="476">
        <v>1</v>
      </c>
      <c r="U61" s="477"/>
      <c r="V61" s="476"/>
      <c r="W61" s="476">
        <v>1</v>
      </c>
      <c r="X61" s="477"/>
      <c r="Y61" s="476"/>
      <c r="Z61" s="476">
        <v>1</v>
      </c>
      <c r="AA61" s="477"/>
      <c r="AB61" s="78">
        <f t="shared" si="4"/>
        <v>0</v>
      </c>
      <c r="AC61" s="2">
        <f t="shared" si="5"/>
        <v>8</v>
      </c>
      <c r="AD61" s="32">
        <f t="shared" si="6"/>
        <v>0</v>
      </c>
    </row>
    <row r="62" spans="1:30" ht="15.75" x14ac:dyDescent="0.25">
      <c r="B62" s="9">
        <v>7</v>
      </c>
      <c r="C62" s="4">
        <f>'2 жастағы балалар Ф'!C62</f>
        <v>0</v>
      </c>
      <c r="D62" s="476"/>
      <c r="E62" s="476"/>
      <c r="F62" s="477"/>
      <c r="G62" s="476"/>
      <c r="H62" s="476"/>
      <c r="I62" s="477"/>
      <c r="J62" s="476"/>
      <c r="K62" s="476"/>
      <c r="L62" s="477"/>
      <c r="M62" s="476"/>
      <c r="N62" s="476"/>
      <c r="O62" s="477"/>
      <c r="P62" s="476"/>
      <c r="Q62" s="476"/>
      <c r="R62" s="477"/>
      <c r="S62" s="476"/>
      <c r="T62" s="476"/>
      <c r="U62" s="477"/>
      <c r="V62" s="476"/>
      <c r="W62" s="476"/>
      <c r="X62" s="477"/>
      <c r="Y62" s="476"/>
      <c r="Z62" s="476"/>
      <c r="AA62" s="477"/>
      <c r="AB62" s="78">
        <f t="shared" si="4"/>
        <v>0</v>
      </c>
      <c r="AC62" s="2">
        <f t="shared" si="5"/>
        <v>0</v>
      </c>
      <c r="AD62" s="32">
        <f t="shared" si="6"/>
        <v>0</v>
      </c>
    </row>
    <row r="63" spans="1:30" ht="15.75" x14ac:dyDescent="0.25">
      <c r="B63" s="9">
        <v>8</v>
      </c>
      <c r="C63" s="4">
        <f>'2 жастағы балалар Ф'!C63</f>
        <v>0</v>
      </c>
      <c r="D63" s="476"/>
      <c r="E63" s="476"/>
      <c r="F63" s="477"/>
      <c r="G63" s="476"/>
      <c r="H63" s="476"/>
      <c r="I63" s="477"/>
      <c r="J63" s="476"/>
      <c r="K63" s="476"/>
      <c r="L63" s="477"/>
      <c r="M63" s="476"/>
      <c r="N63" s="476"/>
      <c r="O63" s="477"/>
      <c r="P63" s="476"/>
      <c r="Q63" s="476"/>
      <c r="R63" s="477"/>
      <c r="S63" s="476"/>
      <c r="T63" s="476"/>
      <c r="U63" s="477"/>
      <c r="V63" s="476"/>
      <c r="W63" s="476"/>
      <c r="X63" s="477"/>
      <c r="Y63" s="476"/>
      <c r="Z63" s="476"/>
      <c r="AA63" s="477"/>
      <c r="AB63" s="78">
        <f t="shared" si="4"/>
        <v>0</v>
      </c>
      <c r="AC63" s="2">
        <f t="shared" si="5"/>
        <v>0</v>
      </c>
      <c r="AD63" s="32">
        <f t="shared" si="6"/>
        <v>0</v>
      </c>
    </row>
    <row r="64" spans="1:30" ht="15.75" x14ac:dyDescent="0.25">
      <c r="B64" s="9">
        <v>9</v>
      </c>
      <c r="C64" s="4">
        <f>'2 жастағы балалар Ф'!C64</f>
        <v>0</v>
      </c>
      <c r="D64" s="476"/>
      <c r="E64" s="476"/>
      <c r="F64" s="477"/>
      <c r="G64" s="476"/>
      <c r="H64" s="476"/>
      <c r="I64" s="477"/>
      <c r="J64" s="476"/>
      <c r="K64" s="476"/>
      <c r="L64" s="477"/>
      <c r="M64" s="476"/>
      <c r="N64" s="476"/>
      <c r="O64" s="477"/>
      <c r="P64" s="476"/>
      <c r="Q64" s="476"/>
      <c r="R64" s="477"/>
      <c r="S64" s="476"/>
      <c r="T64" s="476"/>
      <c r="U64" s="477"/>
      <c r="V64" s="476"/>
      <c r="W64" s="476"/>
      <c r="X64" s="477"/>
      <c r="Y64" s="476"/>
      <c r="Z64" s="476"/>
      <c r="AA64" s="477"/>
      <c r="AB64" s="78">
        <f t="shared" si="4"/>
        <v>0</v>
      </c>
      <c r="AC64" s="2">
        <f t="shared" si="5"/>
        <v>0</v>
      </c>
      <c r="AD64" s="32">
        <f t="shared" si="6"/>
        <v>0</v>
      </c>
    </row>
    <row r="65" spans="2:30" ht="15.75" x14ac:dyDescent="0.25">
      <c r="B65" s="9">
        <v>10</v>
      </c>
      <c r="C65" s="4">
        <f>'2 жастағы балалар Ф'!C65</f>
        <v>0</v>
      </c>
      <c r="D65" s="476"/>
      <c r="E65" s="476"/>
      <c r="F65" s="477"/>
      <c r="G65" s="476"/>
      <c r="H65" s="476"/>
      <c r="I65" s="477"/>
      <c r="J65" s="476"/>
      <c r="K65" s="476"/>
      <c r="L65" s="477"/>
      <c r="M65" s="476"/>
      <c r="N65" s="476"/>
      <c r="O65" s="477"/>
      <c r="P65" s="476"/>
      <c r="Q65" s="476"/>
      <c r="R65" s="477"/>
      <c r="S65" s="476"/>
      <c r="T65" s="476"/>
      <c r="U65" s="477"/>
      <c r="V65" s="476"/>
      <c r="W65" s="476"/>
      <c r="X65" s="477"/>
      <c r="Y65" s="476"/>
      <c r="Z65" s="476"/>
      <c r="AA65" s="477"/>
      <c r="AB65" s="78">
        <f t="shared" si="4"/>
        <v>0</v>
      </c>
      <c r="AC65" s="2">
        <f t="shared" si="5"/>
        <v>0</v>
      </c>
      <c r="AD65" s="32">
        <f t="shared" si="6"/>
        <v>0</v>
      </c>
    </row>
    <row r="66" spans="2:30" ht="15.75" x14ac:dyDescent="0.25">
      <c r="B66" s="9">
        <v>11</v>
      </c>
      <c r="C66" s="4">
        <f>'2 жастағы балалар Ф'!C66</f>
        <v>0</v>
      </c>
      <c r="D66" s="476"/>
      <c r="E66" s="476"/>
      <c r="F66" s="477"/>
      <c r="G66" s="476"/>
      <c r="H66" s="476"/>
      <c r="I66" s="477"/>
      <c r="J66" s="476"/>
      <c r="K66" s="476"/>
      <c r="L66" s="477"/>
      <c r="M66" s="476"/>
      <c r="N66" s="476"/>
      <c r="O66" s="477"/>
      <c r="P66" s="476"/>
      <c r="Q66" s="476"/>
      <c r="R66" s="477"/>
      <c r="S66" s="476"/>
      <c r="T66" s="476"/>
      <c r="U66" s="477"/>
      <c r="V66" s="476"/>
      <c r="W66" s="476"/>
      <c r="X66" s="477"/>
      <c r="Y66" s="476"/>
      <c r="Z66" s="476"/>
      <c r="AA66" s="477"/>
      <c r="AB66" s="78">
        <f t="shared" si="4"/>
        <v>0</v>
      </c>
      <c r="AC66" s="2">
        <f t="shared" si="5"/>
        <v>0</v>
      </c>
      <c r="AD66" s="32">
        <f t="shared" si="6"/>
        <v>0</v>
      </c>
    </row>
    <row r="67" spans="2:30" ht="15.75" x14ac:dyDescent="0.25">
      <c r="B67" s="9">
        <v>12</v>
      </c>
      <c r="C67" s="4">
        <f>'2 жастағы балалар Ф'!C67</f>
        <v>0</v>
      </c>
      <c r="D67" s="476"/>
      <c r="E67" s="476"/>
      <c r="F67" s="477"/>
      <c r="G67" s="476"/>
      <c r="H67" s="476"/>
      <c r="I67" s="477"/>
      <c r="J67" s="476"/>
      <c r="K67" s="476"/>
      <c r="L67" s="477"/>
      <c r="M67" s="476"/>
      <c r="N67" s="476"/>
      <c r="O67" s="477"/>
      <c r="P67" s="476"/>
      <c r="Q67" s="476"/>
      <c r="R67" s="477"/>
      <c r="S67" s="476"/>
      <c r="T67" s="476"/>
      <c r="U67" s="477"/>
      <c r="V67" s="476"/>
      <c r="W67" s="476"/>
      <c r="X67" s="477"/>
      <c r="Y67" s="476"/>
      <c r="Z67" s="476"/>
      <c r="AA67" s="477"/>
      <c r="AB67" s="78">
        <f t="shared" si="4"/>
        <v>0</v>
      </c>
      <c r="AC67" s="2">
        <f t="shared" si="5"/>
        <v>0</v>
      </c>
      <c r="AD67" s="32">
        <f t="shared" si="6"/>
        <v>0</v>
      </c>
    </row>
    <row r="68" spans="2:30" ht="15.75" x14ac:dyDescent="0.25">
      <c r="B68" s="9">
        <v>13</v>
      </c>
      <c r="C68" s="4">
        <f>'2 жастағы балалар Ф'!C68</f>
        <v>0</v>
      </c>
      <c r="D68" s="476"/>
      <c r="E68" s="476"/>
      <c r="F68" s="477"/>
      <c r="G68" s="476"/>
      <c r="H68" s="476"/>
      <c r="I68" s="477"/>
      <c r="J68" s="476"/>
      <c r="K68" s="476"/>
      <c r="L68" s="477"/>
      <c r="M68" s="476"/>
      <c r="N68" s="476"/>
      <c r="O68" s="477"/>
      <c r="P68" s="476"/>
      <c r="Q68" s="476"/>
      <c r="R68" s="477"/>
      <c r="S68" s="476"/>
      <c r="T68" s="476"/>
      <c r="U68" s="477"/>
      <c r="V68" s="476"/>
      <c r="W68" s="476"/>
      <c r="X68" s="477"/>
      <c r="Y68" s="476"/>
      <c r="Z68" s="476"/>
      <c r="AA68" s="477"/>
      <c r="AB68" s="78">
        <f t="shared" si="4"/>
        <v>0</v>
      </c>
      <c r="AC68" s="2">
        <f t="shared" si="5"/>
        <v>0</v>
      </c>
      <c r="AD68" s="32">
        <f t="shared" si="6"/>
        <v>0</v>
      </c>
    </row>
    <row r="69" spans="2:30" ht="15.75" x14ac:dyDescent="0.25">
      <c r="B69" s="9">
        <v>14</v>
      </c>
      <c r="C69" s="4">
        <f>'2 жастағы балалар Ф'!C69</f>
        <v>0</v>
      </c>
      <c r="D69" s="476"/>
      <c r="E69" s="476"/>
      <c r="F69" s="477"/>
      <c r="G69" s="476"/>
      <c r="H69" s="476"/>
      <c r="I69" s="477"/>
      <c r="J69" s="476"/>
      <c r="K69" s="476"/>
      <c r="L69" s="477"/>
      <c r="M69" s="476"/>
      <c r="N69" s="476"/>
      <c r="O69" s="477"/>
      <c r="P69" s="476"/>
      <c r="Q69" s="476"/>
      <c r="R69" s="477"/>
      <c r="S69" s="476"/>
      <c r="T69" s="476"/>
      <c r="U69" s="477"/>
      <c r="V69" s="476"/>
      <c r="W69" s="476"/>
      <c r="X69" s="477"/>
      <c r="Y69" s="476"/>
      <c r="Z69" s="476"/>
      <c r="AA69" s="477"/>
      <c r="AB69" s="78">
        <f t="shared" si="4"/>
        <v>0</v>
      </c>
      <c r="AC69" s="2">
        <f t="shared" si="5"/>
        <v>0</v>
      </c>
      <c r="AD69" s="32">
        <f t="shared" si="6"/>
        <v>0</v>
      </c>
    </row>
    <row r="70" spans="2:30" ht="15.75" x14ac:dyDescent="0.25">
      <c r="B70" s="9">
        <v>15</v>
      </c>
      <c r="C70" s="4">
        <f>'2 жастағы балалар Ф'!C70</f>
        <v>0</v>
      </c>
      <c r="D70" s="476"/>
      <c r="E70" s="476"/>
      <c r="F70" s="477"/>
      <c r="G70" s="476"/>
      <c r="H70" s="476"/>
      <c r="I70" s="477"/>
      <c r="J70" s="476"/>
      <c r="K70" s="476"/>
      <c r="L70" s="477"/>
      <c r="M70" s="476"/>
      <c r="N70" s="476"/>
      <c r="O70" s="477"/>
      <c r="P70" s="476"/>
      <c r="Q70" s="476"/>
      <c r="R70" s="477"/>
      <c r="S70" s="476"/>
      <c r="T70" s="476"/>
      <c r="U70" s="477"/>
      <c r="V70" s="476"/>
      <c r="W70" s="476"/>
      <c r="X70" s="477"/>
      <c r="Y70" s="476"/>
      <c r="Z70" s="476"/>
      <c r="AA70" s="477"/>
      <c r="AB70" s="78">
        <f t="shared" si="4"/>
        <v>0</v>
      </c>
      <c r="AC70" s="2">
        <f t="shared" si="5"/>
        <v>0</v>
      </c>
      <c r="AD70" s="32">
        <f t="shared" si="6"/>
        <v>0</v>
      </c>
    </row>
    <row r="71" spans="2:30" ht="15.75" x14ac:dyDescent="0.25">
      <c r="B71" s="9">
        <v>16</v>
      </c>
      <c r="C71" s="4">
        <f>'2 жастағы балалар Ф'!C71</f>
        <v>0</v>
      </c>
      <c r="D71" s="476"/>
      <c r="E71" s="476"/>
      <c r="F71" s="477"/>
      <c r="G71" s="476"/>
      <c r="H71" s="476"/>
      <c r="I71" s="477"/>
      <c r="J71" s="476"/>
      <c r="K71" s="476"/>
      <c r="L71" s="477"/>
      <c r="M71" s="476"/>
      <c r="N71" s="476"/>
      <c r="O71" s="477"/>
      <c r="P71" s="476"/>
      <c r="Q71" s="476"/>
      <c r="R71" s="477"/>
      <c r="S71" s="476"/>
      <c r="T71" s="476"/>
      <c r="U71" s="477"/>
      <c r="V71" s="476"/>
      <c r="W71" s="476"/>
      <c r="X71" s="477"/>
      <c r="Y71" s="476"/>
      <c r="Z71" s="476"/>
      <c r="AA71" s="477"/>
      <c r="AB71" s="78">
        <f t="shared" si="4"/>
        <v>0</v>
      </c>
      <c r="AC71" s="2">
        <f t="shared" si="5"/>
        <v>0</v>
      </c>
      <c r="AD71" s="32">
        <f t="shared" si="6"/>
        <v>0</v>
      </c>
    </row>
    <row r="72" spans="2:30" ht="15.75" x14ac:dyDescent="0.25">
      <c r="B72" s="9">
        <v>17</v>
      </c>
      <c r="C72" s="4">
        <f>'2 жастағы балалар Ф'!C72</f>
        <v>0</v>
      </c>
      <c r="D72" s="476"/>
      <c r="E72" s="476"/>
      <c r="F72" s="477"/>
      <c r="G72" s="476"/>
      <c r="H72" s="476"/>
      <c r="I72" s="477"/>
      <c r="J72" s="476"/>
      <c r="K72" s="476"/>
      <c r="L72" s="477"/>
      <c r="M72" s="476"/>
      <c r="N72" s="476"/>
      <c r="O72" s="477"/>
      <c r="P72" s="476"/>
      <c r="Q72" s="476"/>
      <c r="R72" s="477"/>
      <c r="S72" s="476"/>
      <c r="T72" s="476"/>
      <c r="U72" s="477"/>
      <c r="V72" s="476"/>
      <c r="W72" s="476"/>
      <c r="X72" s="477"/>
      <c r="Y72" s="476"/>
      <c r="Z72" s="476"/>
      <c r="AA72" s="477"/>
      <c r="AB72" s="78">
        <f t="shared" si="4"/>
        <v>0</v>
      </c>
      <c r="AC72" s="2">
        <f t="shared" si="5"/>
        <v>0</v>
      </c>
      <c r="AD72" s="32">
        <f t="shared" si="6"/>
        <v>0</v>
      </c>
    </row>
    <row r="73" spans="2:30" ht="15.75" x14ac:dyDescent="0.25">
      <c r="B73" s="9">
        <v>18</v>
      </c>
      <c r="C73" s="4">
        <f>'2 жастағы балалар Ф'!C73</f>
        <v>0</v>
      </c>
      <c r="D73" s="476"/>
      <c r="E73" s="476"/>
      <c r="F73" s="477"/>
      <c r="G73" s="476"/>
      <c r="H73" s="476"/>
      <c r="I73" s="477"/>
      <c r="J73" s="476"/>
      <c r="K73" s="476"/>
      <c r="L73" s="477"/>
      <c r="M73" s="476"/>
      <c r="N73" s="476"/>
      <c r="O73" s="477"/>
      <c r="P73" s="476"/>
      <c r="Q73" s="476"/>
      <c r="R73" s="477"/>
      <c r="S73" s="476"/>
      <c r="T73" s="476"/>
      <c r="U73" s="477"/>
      <c r="V73" s="476"/>
      <c r="W73" s="476"/>
      <c r="X73" s="477"/>
      <c r="Y73" s="476"/>
      <c r="Z73" s="476"/>
      <c r="AA73" s="477"/>
      <c r="AB73" s="78">
        <f t="shared" si="4"/>
        <v>0</v>
      </c>
      <c r="AC73" s="2">
        <f t="shared" si="5"/>
        <v>0</v>
      </c>
      <c r="AD73" s="32">
        <f t="shared" si="6"/>
        <v>0</v>
      </c>
    </row>
    <row r="74" spans="2:30" ht="15.75" x14ac:dyDescent="0.25">
      <c r="B74" s="9">
        <v>19</v>
      </c>
      <c r="C74" s="4">
        <f>'2 жастағы балалар Ф'!C74</f>
        <v>0</v>
      </c>
      <c r="D74" s="476"/>
      <c r="E74" s="476"/>
      <c r="F74" s="477"/>
      <c r="G74" s="476"/>
      <c r="H74" s="476"/>
      <c r="I74" s="477"/>
      <c r="J74" s="476"/>
      <c r="K74" s="476"/>
      <c r="L74" s="477"/>
      <c r="M74" s="476"/>
      <c r="N74" s="476"/>
      <c r="O74" s="477"/>
      <c r="P74" s="476"/>
      <c r="Q74" s="476"/>
      <c r="R74" s="477"/>
      <c r="S74" s="476"/>
      <c r="T74" s="476"/>
      <c r="U74" s="477"/>
      <c r="V74" s="476"/>
      <c r="W74" s="476"/>
      <c r="X74" s="477"/>
      <c r="Y74" s="476"/>
      <c r="Z74" s="476"/>
      <c r="AA74" s="477"/>
      <c r="AB74" s="78">
        <f t="shared" si="4"/>
        <v>0</v>
      </c>
      <c r="AC74" s="2">
        <f t="shared" si="5"/>
        <v>0</v>
      </c>
      <c r="AD74" s="32">
        <f t="shared" si="6"/>
        <v>0</v>
      </c>
    </row>
    <row r="75" spans="2:30" ht="15.75" x14ac:dyDescent="0.25">
      <c r="B75" s="9">
        <v>20</v>
      </c>
      <c r="C75" s="4">
        <f>'2 жастағы балалар Ф'!C75</f>
        <v>0</v>
      </c>
      <c r="D75" s="476"/>
      <c r="E75" s="476"/>
      <c r="F75" s="477"/>
      <c r="G75" s="476"/>
      <c r="H75" s="476"/>
      <c r="I75" s="477"/>
      <c r="J75" s="476"/>
      <c r="K75" s="476"/>
      <c r="L75" s="477"/>
      <c r="M75" s="476"/>
      <c r="N75" s="476"/>
      <c r="O75" s="477"/>
      <c r="P75" s="476"/>
      <c r="Q75" s="476"/>
      <c r="R75" s="477"/>
      <c r="S75" s="476"/>
      <c r="T75" s="476"/>
      <c r="U75" s="477"/>
      <c r="V75" s="476"/>
      <c r="W75" s="476"/>
      <c r="X75" s="477"/>
      <c r="Y75" s="476"/>
      <c r="Z75" s="476"/>
      <c r="AA75" s="477"/>
      <c r="AB75" s="78">
        <f t="shared" si="4"/>
        <v>0</v>
      </c>
      <c r="AC75" s="2">
        <f t="shared" si="5"/>
        <v>0</v>
      </c>
      <c r="AD75" s="32">
        <f t="shared" si="6"/>
        <v>0</v>
      </c>
    </row>
    <row r="76" spans="2:30" ht="15.75" x14ac:dyDescent="0.25">
      <c r="B76" s="9">
        <v>21</v>
      </c>
      <c r="C76" s="4">
        <f>'2 жастағы балалар Ф'!C76</f>
        <v>0</v>
      </c>
      <c r="D76" s="476"/>
      <c r="E76" s="476"/>
      <c r="F76" s="477"/>
      <c r="G76" s="476"/>
      <c r="H76" s="476"/>
      <c r="I76" s="477"/>
      <c r="J76" s="476"/>
      <c r="K76" s="476"/>
      <c r="L76" s="477"/>
      <c r="M76" s="476"/>
      <c r="N76" s="476"/>
      <c r="O76" s="477"/>
      <c r="P76" s="476"/>
      <c r="Q76" s="476"/>
      <c r="R76" s="477"/>
      <c r="S76" s="476"/>
      <c r="T76" s="476"/>
      <c r="U76" s="477"/>
      <c r="V76" s="476"/>
      <c r="W76" s="476"/>
      <c r="X76" s="477"/>
      <c r="Y76" s="476"/>
      <c r="Z76" s="476"/>
      <c r="AA76" s="477"/>
      <c r="AB76" s="78">
        <f t="shared" si="4"/>
        <v>0</v>
      </c>
      <c r="AC76" s="2">
        <f t="shared" si="5"/>
        <v>0</v>
      </c>
      <c r="AD76" s="32">
        <f t="shared" si="6"/>
        <v>0</v>
      </c>
    </row>
    <row r="77" spans="2:30" ht="15.75" x14ac:dyDescent="0.25">
      <c r="B77" s="9">
        <v>22</v>
      </c>
      <c r="C77" s="4">
        <f>'2 жастағы балалар Ф'!C77</f>
        <v>0</v>
      </c>
      <c r="D77" s="476"/>
      <c r="E77" s="476"/>
      <c r="F77" s="477"/>
      <c r="G77" s="476"/>
      <c r="H77" s="476"/>
      <c r="I77" s="477"/>
      <c r="J77" s="476"/>
      <c r="K77" s="476"/>
      <c r="L77" s="477"/>
      <c r="M77" s="476"/>
      <c r="N77" s="476"/>
      <c r="O77" s="477"/>
      <c r="P77" s="476"/>
      <c r="Q77" s="476"/>
      <c r="R77" s="477"/>
      <c r="S77" s="476"/>
      <c r="T77" s="476"/>
      <c r="U77" s="477"/>
      <c r="V77" s="476"/>
      <c r="W77" s="476"/>
      <c r="X77" s="477"/>
      <c r="Y77" s="476"/>
      <c r="Z77" s="476"/>
      <c r="AA77" s="477"/>
      <c r="AB77" s="78">
        <f t="shared" si="4"/>
        <v>0</v>
      </c>
      <c r="AC77" s="2">
        <f t="shared" si="5"/>
        <v>0</v>
      </c>
      <c r="AD77" s="32">
        <f t="shared" si="6"/>
        <v>0</v>
      </c>
    </row>
    <row r="78" spans="2:30" ht="15.75" x14ac:dyDescent="0.25">
      <c r="B78" s="9">
        <v>23</v>
      </c>
      <c r="C78" s="4">
        <f>'2 жастағы балалар Ф'!C78</f>
        <v>0</v>
      </c>
      <c r="D78" s="476"/>
      <c r="E78" s="476"/>
      <c r="F78" s="477"/>
      <c r="G78" s="476"/>
      <c r="H78" s="476"/>
      <c r="I78" s="477"/>
      <c r="J78" s="476"/>
      <c r="K78" s="476"/>
      <c r="L78" s="477"/>
      <c r="M78" s="476"/>
      <c r="N78" s="476"/>
      <c r="O78" s="477"/>
      <c r="P78" s="476"/>
      <c r="Q78" s="476"/>
      <c r="R78" s="477"/>
      <c r="S78" s="476"/>
      <c r="T78" s="476"/>
      <c r="U78" s="477"/>
      <c r="V78" s="476"/>
      <c r="W78" s="476"/>
      <c r="X78" s="477"/>
      <c r="Y78" s="476"/>
      <c r="Z78" s="476"/>
      <c r="AA78" s="477"/>
      <c r="AB78" s="78">
        <f t="shared" si="4"/>
        <v>0</v>
      </c>
      <c r="AC78" s="2">
        <f t="shared" si="5"/>
        <v>0</v>
      </c>
      <c r="AD78" s="32">
        <f t="shared" si="6"/>
        <v>0</v>
      </c>
    </row>
    <row r="79" spans="2:30" ht="15.75" x14ac:dyDescent="0.25">
      <c r="B79" s="9">
        <v>24</v>
      </c>
      <c r="C79" s="4">
        <f>'2 жастағы балалар Ф'!C79</f>
        <v>0</v>
      </c>
      <c r="D79" s="476"/>
      <c r="E79" s="476"/>
      <c r="F79" s="477"/>
      <c r="G79" s="476"/>
      <c r="H79" s="476"/>
      <c r="I79" s="477"/>
      <c r="J79" s="476"/>
      <c r="K79" s="476"/>
      <c r="L79" s="477"/>
      <c r="M79" s="476"/>
      <c r="N79" s="476"/>
      <c r="O79" s="477"/>
      <c r="P79" s="476"/>
      <c r="Q79" s="476"/>
      <c r="R79" s="477"/>
      <c r="S79" s="476"/>
      <c r="T79" s="476"/>
      <c r="U79" s="477"/>
      <c r="V79" s="476"/>
      <c r="W79" s="476"/>
      <c r="X79" s="477"/>
      <c r="Y79" s="476"/>
      <c r="Z79" s="476"/>
      <c r="AA79" s="477"/>
      <c r="AB79" s="78">
        <f t="shared" si="4"/>
        <v>0</v>
      </c>
      <c r="AC79" s="2">
        <f t="shared" si="5"/>
        <v>0</v>
      </c>
      <c r="AD79" s="32">
        <f t="shared" si="6"/>
        <v>0</v>
      </c>
    </row>
    <row r="80" spans="2:30" ht="15.75" x14ac:dyDescent="0.25">
      <c r="B80" s="9">
        <v>25</v>
      </c>
      <c r="C80" s="4">
        <f>'2 жастағы балалар Ф'!C80</f>
        <v>0</v>
      </c>
      <c r="D80" s="476"/>
      <c r="E80" s="476"/>
      <c r="F80" s="477"/>
      <c r="G80" s="476"/>
      <c r="H80" s="476"/>
      <c r="I80" s="477"/>
      <c r="J80" s="476"/>
      <c r="K80" s="476"/>
      <c r="L80" s="477"/>
      <c r="M80" s="476"/>
      <c r="N80" s="476"/>
      <c r="O80" s="477"/>
      <c r="P80" s="476"/>
      <c r="Q80" s="476"/>
      <c r="R80" s="477"/>
      <c r="S80" s="476"/>
      <c r="T80" s="476"/>
      <c r="U80" s="477"/>
      <c r="V80" s="476"/>
      <c r="W80" s="476"/>
      <c r="X80" s="477"/>
      <c r="Y80" s="476"/>
      <c r="Z80" s="476"/>
      <c r="AA80" s="477"/>
      <c r="AB80" s="78">
        <f t="shared" si="4"/>
        <v>0</v>
      </c>
      <c r="AC80" s="2">
        <f t="shared" si="5"/>
        <v>0</v>
      </c>
      <c r="AD80" s="32">
        <f t="shared" si="6"/>
        <v>0</v>
      </c>
    </row>
    <row r="81" spans="2:30" ht="15.75" x14ac:dyDescent="0.25">
      <c r="B81" s="310">
        <v>26</v>
      </c>
      <c r="C81" s="319" t="str">
        <f>'2 жастағы балалар Ф'!C81</f>
        <v xml:space="preserve">Ахат Адия </v>
      </c>
      <c r="D81" s="456"/>
      <c r="E81" s="456"/>
      <c r="F81" s="457">
        <v>1</v>
      </c>
      <c r="G81" s="456"/>
      <c r="H81" s="456"/>
      <c r="I81" s="457">
        <v>1</v>
      </c>
      <c r="J81" s="456"/>
      <c r="K81" s="456"/>
      <c r="L81" s="457">
        <v>1</v>
      </c>
      <c r="M81" s="456"/>
      <c r="N81" s="456"/>
      <c r="O81" s="457">
        <v>1</v>
      </c>
      <c r="P81" s="456"/>
      <c r="Q81" s="456"/>
      <c r="R81" s="457">
        <v>1</v>
      </c>
      <c r="S81" s="456"/>
      <c r="T81" s="456"/>
      <c r="U81" s="457">
        <v>1</v>
      </c>
      <c r="V81" s="456"/>
      <c r="W81" s="456"/>
      <c r="X81" s="457">
        <v>1</v>
      </c>
      <c r="Y81" s="456"/>
      <c r="Z81" s="456"/>
      <c r="AA81" s="457">
        <v>1</v>
      </c>
      <c r="AB81" s="78">
        <f t="shared" si="4"/>
        <v>0</v>
      </c>
      <c r="AC81" s="2">
        <f t="shared" si="5"/>
        <v>0</v>
      </c>
      <c r="AD81" s="32">
        <f t="shared" si="6"/>
        <v>8</v>
      </c>
    </row>
    <row r="82" spans="2:30" ht="15.75" x14ac:dyDescent="0.25">
      <c r="B82" s="310">
        <v>27</v>
      </c>
      <c r="C82" s="319" t="str">
        <f>'2 жастағы балалар Ф'!C82</f>
        <v xml:space="preserve">Қаирбек Иззат </v>
      </c>
      <c r="D82" s="456"/>
      <c r="E82" s="456">
        <v>1</v>
      </c>
      <c r="F82" s="457"/>
      <c r="G82" s="456"/>
      <c r="H82" s="456"/>
      <c r="I82" s="457">
        <v>1</v>
      </c>
      <c r="J82" s="456"/>
      <c r="K82" s="456"/>
      <c r="L82" s="457">
        <v>1</v>
      </c>
      <c r="M82" s="456"/>
      <c r="N82" s="456"/>
      <c r="O82" s="457">
        <v>1</v>
      </c>
      <c r="P82" s="456"/>
      <c r="Q82" s="456"/>
      <c r="R82" s="457">
        <v>1</v>
      </c>
      <c r="S82" s="456"/>
      <c r="T82" s="456"/>
      <c r="U82" s="457">
        <v>1</v>
      </c>
      <c r="V82" s="456"/>
      <c r="W82" s="456"/>
      <c r="X82" s="457">
        <v>1</v>
      </c>
      <c r="Y82" s="456"/>
      <c r="Z82" s="456"/>
      <c r="AA82" s="457">
        <v>1</v>
      </c>
      <c r="AB82" s="78">
        <f t="shared" si="4"/>
        <v>0</v>
      </c>
      <c r="AC82" s="2">
        <f t="shared" si="5"/>
        <v>1</v>
      </c>
      <c r="AD82" s="32">
        <f t="shared" si="6"/>
        <v>7</v>
      </c>
    </row>
    <row r="83" spans="2:30" ht="15.75" x14ac:dyDescent="0.25">
      <c r="B83" s="310">
        <v>28</v>
      </c>
      <c r="C83" s="319" t="str">
        <f>'2 жастағы балалар Ф'!C83</f>
        <v>Дарханқызы Данеля</v>
      </c>
      <c r="D83" s="456"/>
      <c r="E83" s="456">
        <v>1</v>
      </c>
      <c r="F83" s="457"/>
      <c r="G83" s="456"/>
      <c r="H83" s="456"/>
      <c r="I83" s="457">
        <v>1</v>
      </c>
      <c r="J83" s="456"/>
      <c r="K83" s="456"/>
      <c r="L83" s="457">
        <v>1</v>
      </c>
      <c r="M83" s="456"/>
      <c r="N83" s="456"/>
      <c r="O83" s="457">
        <v>1</v>
      </c>
      <c r="P83" s="456"/>
      <c r="Q83" s="456"/>
      <c r="R83" s="457">
        <v>1</v>
      </c>
      <c r="S83" s="456"/>
      <c r="T83" s="456">
        <v>1</v>
      </c>
      <c r="U83" s="457"/>
      <c r="V83" s="456"/>
      <c r="W83" s="456"/>
      <c r="X83" s="457">
        <v>1</v>
      </c>
      <c r="Y83" s="456"/>
      <c r="Z83" s="456"/>
      <c r="AA83" s="457">
        <v>1</v>
      </c>
      <c r="AB83" s="78">
        <f t="shared" si="4"/>
        <v>0</v>
      </c>
      <c r="AC83" s="2">
        <f t="shared" si="5"/>
        <v>2</v>
      </c>
      <c r="AD83" s="32">
        <f t="shared" si="6"/>
        <v>6</v>
      </c>
    </row>
    <row r="84" spans="2:30" ht="15.75" x14ac:dyDescent="0.25">
      <c r="B84" s="310">
        <v>29</v>
      </c>
      <c r="C84" s="319" t="str">
        <f>'2 жастағы балалар Ф'!C84</f>
        <v>Шаяхметова Аяла</v>
      </c>
      <c r="D84" s="456"/>
      <c r="E84" s="456">
        <v>1</v>
      </c>
      <c r="F84" s="457"/>
      <c r="G84" s="456"/>
      <c r="H84" s="456">
        <v>1</v>
      </c>
      <c r="I84" s="457"/>
      <c r="J84" s="456"/>
      <c r="K84" s="456">
        <v>1</v>
      </c>
      <c r="L84" s="457"/>
      <c r="M84" s="456"/>
      <c r="N84" s="456">
        <v>1</v>
      </c>
      <c r="O84" s="457"/>
      <c r="P84" s="456"/>
      <c r="Q84" s="456">
        <v>1</v>
      </c>
      <c r="R84" s="457"/>
      <c r="S84" s="456"/>
      <c r="T84" s="456">
        <v>1</v>
      </c>
      <c r="U84" s="457"/>
      <c r="V84" s="456"/>
      <c r="W84" s="456">
        <v>1</v>
      </c>
      <c r="X84" s="457"/>
      <c r="Y84" s="456"/>
      <c r="Z84" s="456">
        <v>1</v>
      </c>
      <c r="AA84" s="457"/>
      <c r="AB84" s="78">
        <f t="shared" si="4"/>
        <v>0</v>
      </c>
      <c r="AC84" s="2">
        <f t="shared" si="5"/>
        <v>8</v>
      </c>
      <c r="AD84" s="32">
        <f t="shared" si="6"/>
        <v>0</v>
      </c>
    </row>
    <row r="85" spans="2:30" ht="15.75" x14ac:dyDescent="0.25">
      <c r="B85" s="310">
        <v>30</v>
      </c>
      <c r="C85" s="319">
        <f>'2 жастағы балалар Ф'!C85</f>
        <v>0</v>
      </c>
      <c r="D85" s="456"/>
      <c r="E85" s="456"/>
      <c r="F85" s="457"/>
      <c r="G85" s="456"/>
      <c r="H85" s="456"/>
      <c r="I85" s="457"/>
      <c r="J85" s="456"/>
      <c r="K85" s="456"/>
      <c r="L85" s="457"/>
      <c r="M85" s="456"/>
      <c r="N85" s="456"/>
      <c r="O85" s="457"/>
      <c r="P85" s="456"/>
      <c r="Q85" s="456"/>
      <c r="R85" s="457"/>
      <c r="S85" s="456"/>
      <c r="T85" s="456"/>
      <c r="U85" s="457"/>
      <c r="V85" s="456"/>
      <c r="W85" s="456"/>
      <c r="X85" s="457"/>
      <c r="Y85" s="456"/>
      <c r="Z85" s="456"/>
      <c r="AA85" s="457"/>
      <c r="AB85" s="78">
        <f t="shared" si="4"/>
        <v>0</v>
      </c>
      <c r="AC85" s="2">
        <f t="shared" si="5"/>
        <v>0</v>
      </c>
      <c r="AD85" s="32">
        <f t="shared" si="6"/>
        <v>0</v>
      </c>
    </row>
    <row r="86" spans="2:30" ht="15.75" x14ac:dyDescent="0.25">
      <c r="B86" s="310">
        <v>31</v>
      </c>
      <c r="C86" s="319">
        <f>'2 жастағы балалар Ф'!C86</f>
        <v>0</v>
      </c>
      <c r="D86" s="456"/>
      <c r="E86" s="456"/>
      <c r="F86" s="457"/>
      <c r="G86" s="456"/>
      <c r="H86" s="456"/>
      <c r="I86" s="457"/>
      <c r="J86" s="456"/>
      <c r="K86" s="456"/>
      <c r="L86" s="457"/>
      <c r="M86" s="456"/>
      <c r="N86" s="456"/>
      <c r="O86" s="457"/>
      <c r="P86" s="456"/>
      <c r="Q86" s="456"/>
      <c r="R86" s="457"/>
      <c r="S86" s="456"/>
      <c r="T86" s="456"/>
      <c r="U86" s="457"/>
      <c r="V86" s="456"/>
      <c r="W86" s="456"/>
      <c r="X86" s="457"/>
      <c r="Y86" s="456"/>
      <c r="Z86" s="456"/>
      <c r="AA86" s="457"/>
      <c r="AB86" s="78">
        <f t="shared" si="4"/>
        <v>0</v>
      </c>
      <c r="AC86" s="2">
        <f t="shared" si="5"/>
        <v>0</v>
      </c>
      <c r="AD86" s="32">
        <f t="shared" si="6"/>
        <v>0</v>
      </c>
    </row>
    <row r="87" spans="2:30" ht="15.75" x14ac:dyDescent="0.25">
      <c r="B87" s="310">
        <v>32</v>
      </c>
      <c r="C87" s="319">
        <f>'2 жастағы балалар Ф'!C87</f>
        <v>0</v>
      </c>
      <c r="D87" s="456"/>
      <c r="E87" s="456"/>
      <c r="F87" s="457"/>
      <c r="G87" s="456"/>
      <c r="H87" s="456"/>
      <c r="I87" s="457"/>
      <c r="J87" s="456"/>
      <c r="K87" s="456"/>
      <c r="L87" s="457"/>
      <c r="M87" s="456"/>
      <c r="N87" s="456"/>
      <c r="O87" s="457"/>
      <c r="P87" s="456"/>
      <c r="Q87" s="456"/>
      <c r="R87" s="457"/>
      <c r="S87" s="456"/>
      <c r="T87" s="456"/>
      <c r="U87" s="457"/>
      <c r="V87" s="456"/>
      <c r="W87" s="456"/>
      <c r="X87" s="457"/>
      <c r="Y87" s="456"/>
      <c r="Z87" s="456"/>
      <c r="AA87" s="457"/>
      <c r="AB87" s="78">
        <f t="shared" si="4"/>
        <v>0</v>
      </c>
      <c r="AC87" s="2">
        <f t="shared" si="5"/>
        <v>0</v>
      </c>
      <c r="AD87" s="32">
        <f t="shared" si="6"/>
        <v>0</v>
      </c>
    </row>
    <row r="88" spans="2:30" ht="15.75" x14ac:dyDescent="0.25">
      <c r="B88" s="310">
        <v>33</v>
      </c>
      <c r="C88" s="319">
        <f>'2 жастағы балалар Ф'!C88</f>
        <v>0</v>
      </c>
      <c r="D88" s="456"/>
      <c r="E88" s="456"/>
      <c r="F88" s="457"/>
      <c r="G88" s="456"/>
      <c r="H88" s="456"/>
      <c r="I88" s="457"/>
      <c r="J88" s="456"/>
      <c r="K88" s="456"/>
      <c r="L88" s="457"/>
      <c r="M88" s="456"/>
      <c r="N88" s="456"/>
      <c r="O88" s="457"/>
      <c r="P88" s="456"/>
      <c r="Q88" s="456"/>
      <c r="R88" s="457"/>
      <c r="S88" s="456"/>
      <c r="T88" s="456"/>
      <c r="U88" s="457"/>
      <c r="V88" s="456"/>
      <c r="W88" s="456"/>
      <c r="X88" s="457"/>
      <c r="Y88" s="456"/>
      <c r="Z88" s="456"/>
      <c r="AA88" s="457"/>
      <c r="AB88" s="78">
        <f t="shared" si="4"/>
        <v>0</v>
      </c>
      <c r="AC88" s="2">
        <f t="shared" si="5"/>
        <v>0</v>
      </c>
      <c r="AD88" s="32">
        <f t="shared" si="6"/>
        <v>0</v>
      </c>
    </row>
    <row r="89" spans="2:30" ht="15.75" x14ac:dyDescent="0.25">
      <c r="B89" s="310">
        <v>34</v>
      </c>
      <c r="C89" s="319">
        <f>'2 жастағы балалар Ф'!C89</f>
        <v>0</v>
      </c>
      <c r="D89" s="456"/>
      <c r="E89" s="456"/>
      <c r="F89" s="457"/>
      <c r="G89" s="456"/>
      <c r="H89" s="456"/>
      <c r="I89" s="457"/>
      <c r="J89" s="456"/>
      <c r="K89" s="456"/>
      <c r="L89" s="457"/>
      <c r="M89" s="456"/>
      <c r="N89" s="456"/>
      <c r="O89" s="457"/>
      <c r="P89" s="456"/>
      <c r="Q89" s="456"/>
      <c r="R89" s="457"/>
      <c r="S89" s="456"/>
      <c r="T89" s="456"/>
      <c r="U89" s="457"/>
      <c r="V89" s="456"/>
      <c r="W89" s="456"/>
      <c r="X89" s="457"/>
      <c r="Y89" s="456"/>
      <c r="Z89" s="456"/>
      <c r="AA89" s="457"/>
      <c r="AB89" s="78">
        <f t="shared" si="4"/>
        <v>0</v>
      </c>
      <c r="AC89" s="2">
        <f t="shared" si="5"/>
        <v>0</v>
      </c>
      <c r="AD89" s="32">
        <f t="shared" si="6"/>
        <v>0</v>
      </c>
    </row>
    <row r="90" spans="2:30" ht="15.75" x14ac:dyDescent="0.25">
      <c r="B90" s="310">
        <v>35</v>
      </c>
      <c r="C90" s="319">
        <f>'2 жастағы балалар Ф'!C90</f>
        <v>0</v>
      </c>
      <c r="D90" s="456"/>
      <c r="E90" s="456"/>
      <c r="F90" s="457"/>
      <c r="G90" s="456"/>
      <c r="H90" s="456"/>
      <c r="I90" s="457"/>
      <c r="J90" s="456"/>
      <c r="K90" s="456"/>
      <c r="L90" s="457"/>
      <c r="M90" s="456"/>
      <c r="N90" s="456"/>
      <c r="O90" s="457"/>
      <c r="P90" s="456"/>
      <c r="Q90" s="456"/>
      <c r="R90" s="457"/>
      <c r="S90" s="456"/>
      <c r="T90" s="456"/>
      <c r="U90" s="457"/>
      <c r="V90" s="456"/>
      <c r="W90" s="456"/>
      <c r="X90" s="457"/>
      <c r="Y90" s="456"/>
      <c r="Z90" s="456"/>
      <c r="AA90" s="457"/>
      <c r="AB90" s="78">
        <f t="shared" si="4"/>
        <v>0</v>
      </c>
      <c r="AC90" s="2">
        <f t="shared" si="5"/>
        <v>0</v>
      </c>
      <c r="AD90" s="32">
        <f t="shared" si="6"/>
        <v>0</v>
      </c>
    </row>
    <row r="91" spans="2:30" ht="15.75" x14ac:dyDescent="0.25">
      <c r="B91" s="310">
        <v>36</v>
      </c>
      <c r="C91" s="319">
        <f>'2 жастағы балалар Ф'!C91</f>
        <v>0</v>
      </c>
      <c r="D91" s="456"/>
      <c r="E91" s="456"/>
      <c r="F91" s="457"/>
      <c r="G91" s="456"/>
      <c r="H91" s="456"/>
      <c r="I91" s="457"/>
      <c r="J91" s="456"/>
      <c r="K91" s="456"/>
      <c r="L91" s="457"/>
      <c r="M91" s="456"/>
      <c r="N91" s="456"/>
      <c r="O91" s="457"/>
      <c r="P91" s="456"/>
      <c r="Q91" s="456"/>
      <c r="R91" s="457"/>
      <c r="S91" s="456"/>
      <c r="T91" s="456"/>
      <c r="U91" s="457"/>
      <c r="V91" s="456"/>
      <c r="W91" s="456"/>
      <c r="X91" s="457"/>
      <c r="Y91" s="456"/>
      <c r="Z91" s="456"/>
      <c r="AA91" s="457"/>
      <c r="AB91" s="78">
        <f t="shared" si="4"/>
        <v>0</v>
      </c>
      <c r="AC91" s="2">
        <f t="shared" si="5"/>
        <v>0</v>
      </c>
      <c r="AD91" s="32">
        <f t="shared" si="6"/>
        <v>0</v>
      </c>
    </row>
    <row r="92" spans="2:30" ht="15.75" x14ac:dyDescent="0.25">
      <c r="B92" s="310">
        <v>37</v>
      </c>
      <c r="C92" s="319">
        <f>'2 жастағы балалар Ф'!C92</f>
        <v>0</v>
      </c>
      <c r="D92" s="456"/>
      <c r="E92" s="456"/>
      <c r="F92" s="457"/>
      <c r="G92" s="456"/>
      <c r="H92" s="456"/>
      <c r="I92" s="457"/>
      <c r="J92" s="456"/>
      <c r="K92" s="456"/>
      <c r="L92" s="457"/>
      <c r="M92" s="456"/>
      <c r="N92" s="456"/>
      <c r="O92" s="457"/>
      <c r="P92" s="456"/>
      <c r="Q92" s="456"/>
      <c r="R92" s="457"/>
      <c r="S92" s="456"/>
      <c r="T92" s="456"/>
      <c r="U92" s="457"/>
      <c r="V92" s="456"/>
      <c r="W92" s="456"/>
      <c r="X92" s="457"/>
      <c r="Y92" s="456"/>
      <c r="Z92" s="456"/>
      <c r="AA92" s="457"/>
      <c r="AB92" s="78">
        <f t="shared" si="4"/>
        <v>0</v>
      </c>
      <c r="AC92" s="2">
        <f t="shared" si="5"/>
        <v>0</v>
      </c>
      <c r="AD92" s="32">
        <f t="shared" si="6"/>
        <v>0</v>
      </c>
    </row>
    <row r="93" spans="2:30" ht="15.75" x14ac:dyDescent="0.25">
      <c r="B93" s="310">
        <v>38</v>
      </c>
      <c r="C93" s="319">
        <f>'2 жастағы балалар Ф'!C93</f>
        <v>0</v>
      </c>
      <c r="D93" s="456"/>
      <c r="E93" s="456"/>
      <c r="F93" s="457"/>
      <c r="G93" s="456"/>
      <c r="H93" s="456"/>
      <c r="I93" s="457"/>
      <c r="J93" s="456"/>
      <c r="K93" s="456"/>
      <c r="L93" s="457"/>
      <c r="M93" s="456"/>
      <c r="N93" s="456"/>
      <c r="O93" s="457"/>
      <c r="P93" s="456"/>
      <c r="Q93" s="456"/>
      <c r="R93" s="457"/>
      <c r="S93" s="456"/>
      <c r="T93" s="456"/>
      <c r="U93" s="457"/>
      <c r="V93" s="456"/>
      <c r="W93" s="456"/>
      <c r="X93" s="457"/>
      <c r="Y93" s="456"/>
      <c r="Z93" s="456"/>
      <c r="AA93" s="457"/>
      <c r="AB93" s="78">
        <f t="shared" si="4"/>
        <v>0</v>
      </c>
      <c r="AC93" s="2">
        <f t="shared" si="5"/>
        <v>0</v>
      </c>
      <c r="AD93" s="32">
        <f t="shared" si="6"/>
        <v>0</v>
      </c>
    </row>
    <row r="94" spans="2:30" ht="15.75" x14ac:dyDescent="0.25">
      <c r="B94" s="310">
        <v>39</v>
      </c>
      <c r="C94" s="319">
        <f>'2 жастағы балалар Ф'!C94</f>
        <v>0</v>
      </c>
      <c r="D94" s="456"/>
      <c r="E94" s="456"/>
      <c r="F94" s="457"/>
      <c r="G94" s="456"/>
      <c r="H94" s="456"/>
      <c r="I94" s="457"/>
      <c r="J94" s="456"/>
      <c r="K94" s="456"/>
      <c r="L94" s="457"/>
      <c r="M94" s="456"/>
      <c r="N94" s="456"/>
      <c r="O94" s="457"/>
      <c r="P94" s="456"/>
      <c r="Q94" s="456"/>
      <c r="R94" s="457"/>
      <c r="S94" s="456"/>
      <c r="T94" s="456"/>
      <c r="U94" s="457"/>
      <c r="V94" s="456"/>
      <c r="W94" s="456"/>
      <c r="X94" s="457"/>
      <c r="Y94" s="456"/>
      <c r="Z94" s="456"/>
      <c r="AA94" s="457"/>
      <c r="AB94" s="78">
        <f t="shared" si="4"/>
        <v>0</v>
      </c>
      <c r="AC94" s="2">
        <f t="shared" si="5"/>
        <v>0</v>
      </c>
      <c r="AD94" s="32">
        <f t="shared" si="6"/>
        <v>0</v>
      </c>
    </row>
    <row r="95" spans="2:30" ht="15.75" x14ac:dyDescent="0.25">
      <c r="B95" s="310">
        <v>40</v>
      </c>
      <c r="C95" s="319">
        <f>'2 жастағы балалар Ф'!C95</f>
        <v>0</v>
      </c>
      <c r="D95" s="456"/>
      <c r="E95" s="456"/>
      <c r="F95" s="457"/>
      <c r="G95" s="456"/>
      <c r="H95" s="456"/>
      <c r="I95" s="457"/>
      <c r="J95" s="456"/>
      <c r="K95" s="456"/>
      <c r="L95" s="457"/>
      <c r="M95" s="456"/>
      <c r="N95" s="456"/>
      <c r="O95" s="457"/>
      <c r="P95" s="456"/>
      <c r="Q95" s="456"/>
      <c r="R95" s="457"/>
      <c r="S95" s="456"/>
      <c r="T95" s="456"/>
      <c r="U95" s="457"/>
      <c r="V95" s="456"/>
      <c r="W95" s="456"/>
      <c r="X95" s="457"/>
      <c r="Y95" s="456"/>
      <c r="Z95" s="456"/>
      <c r="AA95" s="457"/>
      <c r="AB95" s="78">
        <f t="shared" si="4"/>
        <v>0</v>
      </c>
      <c r="AC95" s="2">
        <f t="shared" si="5"/>
        <v>0</v>
      </c>
      <c r="AD95" s="32">
        <f t="shared" si="6"/>
        <v>0</v>
      </c>
    </row>
    <row r="96" spans="2:30" ht="15" customHeight="1" x14ac:dyDescent="0.25">
      <c r="B96" s="564" t="s">
        <v>910</v>
      </c>
      <c r="C96" s="565"/>
      <c r="D96" s="67">
        <f t="shared" ref="D96:AA96" si="7">SUM(D51:D95)</f>
        <v>3</v>
      </c>
      <c r="E96" s="67">
        <f t="shared" si="7"/>
        <v>5</v>
      </c>
      <c r="F96" s="71">
        <f t="shared" si="7"/>
        <v>2</v>
      </c>
      <c r="G96" s="109">
        <f t="shared" si="7"/>
        <v>3</v>
      </c>
      <c r="H96" s="67">
        <f t="shared" si="7"/>
        <v>3</v>
      </c>
      <c r="I96" s="71">
        <f t="shared" si="7"/>
        <v>4</v>
      </c>
      <c r="J96" s="109">
        <f t="shared" si="7"/>
        <v>3</v>
      </c>
      <c r="K96" s="67">
        <f t="shared" si="7"/>
        <v>3</v>
      </c>
      <c r="L96" s="71">
        <f t="shared" si="7"/>
        <v>4</v>
      </c>
      <c r="M96" s="109">
        <f t="shared" si="7"/>
        <v>3</v>
      </c>
      <c r="N96" s="67">
        <f t="shared" si="7"/>
        <v>2</v>
      </c>
      <c r="O96" s="71">
        <f t="shared" si="7"/>
        <v>5</v>
      </c>
      <c r="P96" s="109">
        <f t="shared" si="7"/>
        <v>3</v>
      </c>
      <c r="Q96" s="67">
        <f t="shared" si="7"/>
        <v>2</v>
      </c>
      <c r="R96" s="71">
        <f t="shared" si="7"/>
        <v>5</v>
      </c>
      <c r="S96" s="109">
        <f t="shared" si="7"/>
        <v>3</v>
      </c>
      <c r="T96" s="67">
        <f t="shared" si="7"/>
        <v>4</v>
      </c>
      <c r="U96" s="71">
        <f t="shared" si="7"/>
        <v>3</v>
      </c>
      <c r="V96" s="109">
        <f t="shared" si="7"/>
        <v>3</v>
      </c>
      <c r="W96" s="67">
        <f t="shared" si="7"/>
        <v>2</v>
      </c>
      <c r="X96" s="71">
        <f t="shared" si="7"/>
        <v>5</v>
      </c>
      <c r="Y96" s="239">
        <f t="shared" si="7"/>
        <v>3</v>
      </c>
      <c r="Z96" s="238">
        <f t="shared" si="7"/>
        <v>2</v>
      </c>
      <c r="AA96" s="71">
        <f t="shared" si="7"/>
        <v>5</v>
      </c>
      <c r="AB96" s="314"/>
      <c r="AC96" s="8"/>
      <c r="AD96" s="8"/>
    </row>
    <row r="97" spans="1:30" ht="47.25" customHeight="1" x14ac:dyDescent="0.25">
      <c r="B97" s="553" t="s">
        <v>911</v>
      </c>
      <c r="C97" s="554"/>
      <c r="D97" s="73">
        <f>D96*100/AC99</f>
        <v>30</v>
      </c>
      <c r="E97" s="73">
        <f>E96*100/AC99</f>
        <v>50</v>
      </c>
      <c r="F97" s="74">
        <f>F96*100/AC99</f>
        <v>20</v>
      </c>
      <c r="G97" s="65">
        <f>G96*100/AC99</f>
        <v>30</v>
      </c>
      <c r="H97" s="73">
        <f>H96*100/AC99</f>
        <v>30</v>
      </c>
      <c r="I97" s="74">
        <f>I96*100/AC99</f>
        <v>40</v>
      </c>
      <c r="J97" s="65">
        <f>J96*100/AC99</f>
        <v>30</v>
      </c>
      <c r="K97" s="73">
        <f>K96*100/AC99</f>
        <v>30</v>
      </c>
      <c r="L97" s="74">
        <f>L96*100/AC99</f>
        <v>40</v>
      </c>
      <c r="M97" s="65">
        <f>M96*100/AC99</f>
        <v>30</v>
      </c>
      <c r="N97" s="73">
        <f>N96*100/AC99</f>
        <v>20</v>
      </c>
      <c r="O97" s="74">
        <f>O96*100/AC99</f>
        <v>50</v>
      </c>
      <c r="P97" s="65">
        <f>P96*100/AC99</f>
        <v>30</v>
      </c>
      <c r="Q97" s="73">
        <f>Q96*100/AC99</f>
        <v>20</v>
      </c>
      <c r="R97" s="74">
        <f>R96*100/AC99</f>
        <v>50</v>
      </c>
      <c r="S97" s="65">
        <f>S96*100/AC99</f>
        <v>30</v>
      </c>
      <c r="T97" s="73">
        <f>T96*100/AC99</f>
        <v>40</v>
      </c>
      <c r="U97" s="74">
        <f>U96*100/AC99</f>
        <v>30</v>
      </c>
      <c r="V97" s="65">
        <f>V96*100/AC99</f>
        <v>30</v>
      </c>
      <c r="W97" s="73">
        <f>W96*100/AC99</f>
        <v>20</v>
      </c>
      <c r="X97" s="74">
        <f>X96*100/AC99</f>
        <v>50</v>
      </c>
      <c r="Y97" s="261">
        <f>Y96*100/AC99</f>
        <v>30</v>
      </c>
      <c r="Z97" s="259">
        <f>Z96*100/AC99</f>
        <v>20</v>
      </c>
      <c r="AA97" s="262">
        <f>AA96*100/AC99</f>
        <v>50</v>
      </c>
      <c r="AB97" s="314"/>
      <c r="AC97" s="8"/>
      <c r="AD97" s="8"/>
    </row>
    <row r="98" spans="1:30" x14ac:dyDescent="0.25">
      <c r="B98" s="555"/>
      <c r="C98" s="556"/>
      <c r="D98" s="556"/>
      <c r="E98" s="556"/>
      <c r="F98" s="556"/>
      <c r="G98" s="556"/>
      <c r="H98" s="556"/>
      <c r="I98" s="556"/>
      <c r="J98" s="556"/>
      <c r="K98" s="556"/>
      <c r="L98" s="556"/>
      <c r="M98" s="556"/>
      <c r="N98" s="556"/>
      <c r="O98" s="556"/>
      <c r="P98" s="556"/>
      <c r="Q98" s="556"/>
      <c r="R98" s="556"/>
      <c r="S98" s="556"/>
      <c r="T98" s="556"/>
      <c r="U98" s="556"/>
      <c r="V98" s="556"/>
      <c r="W98" s="556"/>
      <c r="X98" s="556"/>
      <c r="Y98" s="496"/>
      <c r="Z98" s="496"/>
      <c r="AA98" s="496"/>
      <c r="AB98" s="491"/>
      <c r="AC98" s="242" t="s">
        <v>912</v>
      </c>
      <c r="AD98" s="242" t="s">
        <v>1</v>
      </c>
    </row>
    <row r="99" spans="1:30" x14ac:dyDescent="0.25">
      <c r="B99" s="557"/>
      <c r="C99" s="558"/>
      <c r="D99" s="558"/>
      <c r="E99" s="558"/>
      <c r="F99" s="558"/>
      <c r="G99" s="558"/>
      <c r="H99" s="558"/>
      <c r="I99" s="558"/>
      <c r="J99" s="558"/>
      <c r="K99" s="558"/>
      <c r="L99" s="558"/>
      <c r="M99" s="558"/>
      <c r="N99" s="558"/>
      <c r="O99" s="558"/>
      <c r="P99" s="558"/>
      <c r="Q99" s="558"/>
      <c r="R99" s="558"/>
      <c r="S99" s="558"/>
      <c r="T99" s="558"/>
      <c r="U99" s="558"/>
      <c r="V99" s="558"/>
      <c r="W99" s="558"/>
      <c r="X99" s="558"/>
      <c r="Y99" s="594" t="s">
        <v>910</v>
      </c>
      <c r="Z99" s="594"/>
      <c r="AA99" s="594"/>
      <c r="AB99" s="594"/>
      <c r="AC99" s="241">
        <f>'2 жастағы балалар Ф'!Q99</f>
        <v>10</v>
      </c>
      <c r="AD99" s="241">
        <v>100</v>
      </c>
    </row>
    <row r="100" spans="1:30" x14ac:dyDescent="0.25">
      <c r="B100" s="557"/>
      <c r="C100" s="558"/>
      <c r="D100" s="558"/>
      <c r="E100" s="558"/>
      <c r="F100" s="558"/>
      <c r="G100" s="558"/>
      <c r="H100" s="558"/>
      <c r="I100" s="558"/>
      <c r="J100" s="558"/>
      <c r="K100" s="558"/>
      <c r="L100" s="558"/>
      <c r="M100" s="558"/>
      <c r="N100" s="558"/>
      <c r="O100" s="558"/>
      <c r="P100" s="558"/>
      <c r="Q100" s="558"/>
      <c r="R100" s="558"/>
      <c r="S100" s="558"/>
      <c r="T100" s="558"/>
      <c r="U100" s="558"/>
      <c r="V100" s="558"/>
      <c r="W100" s="558"/>
      <c r="X100" s="558"/>
      <c r="Y100" s="595" t="s">
        <v>907</v>
      </c>
      <c r="Z100" s="595"/>
      <c r="AA100" s="595"/>
      <c r="AB100" s="595"/>
      <c r="AC100" s="10">
        <f>COUNTIF(AB51:AB95,"&gt;0")</f>
        <v>3</v>
      </c>
      <c r="AD100" s="33">
        <f>(D97+G97+J97+M97+S97+P97+V97+Y97)/8</f>
        <v>30</v>
      </c>
    </row>
    <row r="101" spans="1:30" x14ac:dyDescent="0.25">
      <c r="B101" s="557"/>
      <c r="C101" s="558"/>
      <c r="D101" s="558"/>
      <c r="E101" s="558"/>
      <c r="F101" s="558"/>
      <c r="G101" s="558"/>
      <c r="H101" s="558"/>
      <c r="I101" s="558"/>
      <c r="J101" s="558"/>
      <c r="K101" s="558"/>
      <c r="L101" s="558"/>
      <c r="M101" s="558"/>
      <c r="N101" s="558"/>
      <c r="O101" s="558"/>
      <c r="P101" s="558"/>
      <c r="Q101" s="558"/>
      <c r="R101" s="558"/>
      <c r="S101" s="558"/>
      <c r="T101" s="558"/>
      <c r="U101" s="558"/>
      <c r="V101" s="558"/>
      <c r="W101" s="558"/>
      <c r="X101" s="558"/>
      <c r="Y101" s="596" t="s">
        <v>908</v>
      </c>
      <c r="Z101" s="596"/>
      <c r="AA101" s="596"/>
      <c r="AB101" s="596"/>
      <c r="AC101" s="10">
        <f>COUNTIF(AC51:AC95,"&gt;0")</f>
        <v>5</v>
      </c>
      <c r="AD101" s="33">
        <f>(E97+H97+K97+N97+T97+Q97+W97+Z97)/8</f>
        <v>28.75</v>
      </c>
    </row>
    <row r="102" spans="1:30" x14ac:dyDescent="0.25">
      <c r="B102" s="560"/>
      <c r="C102" s="561"/>
      <c r="D102" s="561"/>
      <c r="E102" s="561"/>
      <c r="F102" s="561"/>
      <c r="G102" s="561"/>
      <c r="H102" s="561"/>
      <c r="I102" s="561"/>
      <c r="J102" s="561"/>
      <c r="K102" s="561"/>
      <c r="L102" s="561"/>
      <c r="M102" s="561"/>
      <c r="N102" s="561"/>
      <c r="O102" s="561"/>
      <c r="P102" s="561"/>
      <c r="Q102" s="561"/>
      <c r="R102" s="561"/>
      <c r="S102" s="561"/>
      <c r="T102" s="561"/>
      <c r="U102" s="561"/>
      <c r="V102" s="561"/>
      <c r="W102" s="561"/>
      <c r="X102" s="561"/>
      <c r="Y102" s="597" t="s">
        <v>909</v>
      </c>
      <c r="Z102" s="597"/>
      <c r="AA102" s="597"/>
      <c r="AB102" s="597"/>
      <c r="AC102" s="10">
        <f>COUNTIF(AD51:AD95,"&gt;0")</f>
        <v>5</v>
      </c>
      <c r="AD102" s="33">
        <f>(F97+I97+L97+O97+R97+U97+X97+AA97)/8</f>
        <v>41.25</v>
      </c>
    </row>
    <row r="107" spans="1:30" ht="15" customHeight="1" x14ac:dyDescent="0.25">
      <c r="B107" s="318"/>
      <c r="C107" s="598" t="s">
        <v>1095</v>
      </c>
      <c r="D107" s="598"/>
      <c r="E107" s="598"/>
      <c r="F107" s="598"/>
      <c r="G107" s="598"/>
      <c r="H107" s="598"/>
      <c r="I107" s="598"/>
      <c r="J107" s="598"/>
      <c r="K107" s="598"/>
      <c r="L107" s="598"/>
      <c r="M107" s="598"/>
      <c r="N107" s="598"/>
      <c r="O107" s="598"/>
      <c r="P107" s="318"/>
      <c r="Q107" s="318"/>
      <c r="R107" s="318"/>
      <c r="S107" s="318"/>
      <c r="T107" s="318"/>
      <c r="U107" s="318"/>
      <c r="V107" s="318"/>
      <c r="W107" s="318"/>
      <c r="X107" s="318"/>
      <c r="Y107" s="318"/>
      <c r="Z107" s="318"/>
      <c r="AA107" s="318"/>
      <c r="AB107" s="318"/>
      <c r="AC107" s="318"/>
    </row>
    <row r="108" spans="1:30" ht="15" customHeight="1" x14ac:dyDescent="0.25">
      <c r="A108" s="318"/>
      <c r="B108" s="318"/>
      <c r="C108" s="598" t="str">
        <f>'2 жастағы балалар Ф'!C108:T108</f>
        <v>Оқу жылы: 2024-2025                             Топ: "Балдырған"               Өткізу кезеңі: қортынды     Өткізу мерзімі: мамыр 2025 жыл</v>
      </c>
      <c r="D108" s="598"/>
      <c r="E108" s="598"/>
      <c r="F108" s="598"/>
      <c r="G108" s="598"/>
      <c r="H108" s="598"/>
      <c r="I108" s="598"/>
      <c r="J108" s="598"/>
      <c r="K108" s="598"/>
      <c r="L108" s="598"/>
      <c r="M108" s="598"/>
      <c r="N108" s="598"/>
      <c r="O108" s="598"/>
      <c r="P108" s="318"/>
      <c r="Q108" s="318"/>
      <c r="R108" s="318"/>
      <c r="S108" s="318"/>
      <c r="T108" s="318"/>
      <c r="U108" s="318"/>
      <c r="V108" s="318"/>
      <c r="W108" s="318"/>
      <c r="X108" s="318"/>
      <c r="Y108" s="318"/>
      <c r="Z108" s="318"/>
      <c r="AA108" s="318"/>
      <c r="AB108" s="318"/>
      <c r="AC108" s="318"/>
    </row>
    <row r="109" spans="1:30" x14ac:dyDescent="0.25">
      <c r="A109" s="598"/>
      <c r="B109" s="598"/>
      <c r="C109" s="598"/>
      <c r="D109" s="598"/>
      <c r="E109" s="598"/>
      <c r="F109" s="598"/>
      <c r="G109" s="598"/>
      <c r="H109" s="598"/>
      <c r="I109" s="598"/>
      <c r="J109" s="598"/>
      <c r="K109" s="598"/>
      <c r="L109" s="598"/>
      <c r="M109" s="598"/>
      <c r="N109" s="598"/>
      <c r="O109" s="598"/>
      <c r="P109" s="598"/>
      <c r="Q109" s="598"/>
      <c r="R109" s="598"/>
      <c r="S109" s="598"/>
      <c r="T109" s="598"/>
      <c r="U109" s="598"/>
      <c r="V109" s="598"/>
      <c r="W109" s="598"/>
      <c r="X109" s="598"/>
      <c r="Y109" s="598"/>
      <c r="Z109" s="598"/>
      <c r="AA109" s="598"/>
    </row>
    <row r="110" spans="1:30" ht="15.75" customHeight="1" x14ac:dyDescent="0.25">
      <c r="A110" s="84"/>
      <c r="B110" s="570" t="s">
        <v>0</v>
      </c>
      <c r="C110" s="570" t="s">
        <v>906</v>
      </c>
      <c r="D110" s="599" t="s">
        <v>733</v>
      </c>
      <c r="E110" s="600"/>
      <c r="F110" s="600"/>
      <c r="G110" s="600"/>
      <c r="H110" s="600"/>
      <c r="I110" s="600"/>
      <c r="J110" s="600"/>
      <c r="K110" s="600"/>
      <c r="L110" s="600"/>
      <c r="M110" s="600"/>
      <c r="N110" s="600"/>
      <c r="O110" s="600"/>
      <c r="P110" s="600"/>
      <c r="Q110" s="600"/>
      <c r="R110" s="600"/>
      <c r="S110" s="600"/>
      <c r="T110" s="600"/>
      <c r="U110" s="600"/>
      <c r="V110" s="600"/>
      <c r="W110" s="600"/>
      <c r="X110" s="600"/>
      <c r="Y110" s="600"/>
      <c r="Z110" s="600"/>
      <c r="AA110" s="600"/>
      <c r="AB110" s="546" t="s">
        <v>907</v>
      </c>
      <c r="AC110" s="550" t="s">
        <v>908</v>
      </c>
      <c r="AD110" s="573" t="s">
        <v>909</v>
      </c>
    </row>
    <row r="111" spans="1:30" x14ac:dyDescent="0.25">
      <c r="B111" s="571"/>
      <c r="C111" s="571"/>
      <c r="D111" s="567" t="s">
        <v>734</v>
      </c>
      <c r="E111" s="568"/>
      <c r="F111" s="568"/>
      <c r="G111" s="568"/>
      <c r="H111" s="568"/>
      <c r="I111" s="568"/>
      <c r="J111" s="568"/>
      <c r="K111" s="568"/>
      <c r="L111" s="568"/>
      <c r="M111" s="568"/>
      <c r="N111" s="568"/>
      <c r="O111" s="568"/>
      <c r="P111" s="593" t="s">
        <v>735</v>
      </c>
      <c r="Q111" s="593"/>
      <c r="R111" s="593"/>
      <c r="S111" s="593"/>
      <c r="T111" s="593"/>
      <c r="U111" s="593"/>
      <c r="V111" s="593"/>
      <c r="W111" s="593"/>
      <c r="X111" s="593"/>
      <c r="Y111" s="593"/>
      <c r="Z111" s="593"/>
      <c r="AA111" s="593"/>
      <c r="AB111" s="547"/>
      <c r="AC111" s="551"/>
      <c r="AD111" s="574"/>
    </row>
    <row r="112" spans="1:30" ht="15.75" x14ac:dyDescent="0.25">
      <c r="B112" s="571"/>
      <c r="C112" s="590"/>
      <c r="D112" s="563" t="s">
        <v>354</v>
      </c>
      <c r="E112" s="563"/>
      <c r="F112" s="563"/>
      <c r="G112" s="563" t="s">
        <v>4</v>
      </c>
      <c r="H112" s="563"/>
      <c r="I112" s="563"/>
      <c r="J112" s="563" t="s">
        <v>355</v>
      </c>
      <c r="K112" s="563"/>
      <c r="L112" s="563"/>
      <c r="M112" s="563" t="s">
        <v>9</v>
      </c>
      <c r="N112" s="563"/>
      <c r="O112" s="563"/>
      <c r="P112" s="563" t="s">
        <v>6</v>
      </c>
      <c r="Q112" s="563"/>
      <c r="R112" s="563"/>
      <c r="S112" s="563" t="s">
        <v>7</v>
      </c>
      <c r="T112" s="563"/>
      <c r="U112" s="563"/>
      <c r="V112" s="604" t="s">
        <v>356</v>
      </c>
      <c r="W112" s="604"/>
      <c r="X112" s="604"/>
      <c r="Y112" s="563" t="s">
        <v>8</v>
      </c>
      <c r="Z112" s="563"/>
      <c r="AA112" s="563"/>
      <c r="AB112" s="547"/>
      <c r="AC112" s="551"/>
      <c r="AD112" s="574"/>
    </row>
    <row r="113" spans="2:30" ht="92.25" customHeight="1" x14ac:dyDescent="0.25">
      <c r="B113" s="571"/>
      <c r="C113" s="590"/>
      <c r="D113" s="563" t="s">
        <v>736</v>
      </c>
      <c r="E113" s="563"/>
      <c r="F113" s="563"/>
      <c r="G113" s="563" t="s">
        <v>737</v>
      </c>
      <c r="H113" s="563"/>
      <c r="I113" s="563"/>
      <c r="J113" s="563" t="s">
        <v>738</v>
      </c>
      <c r="K113" s="563"/>
      <c r="L113" s="563"/>
      <c r="M113" s="563" t="s">
        <v>739</v>
      </c>
      <c r="N113" s="563"/>
      <c r="O113" s="563"/>
      <c r="P113" s="563" t="s">
        <v>740</v>
      </c>
      <c r="Q113" s="563"/>
      <c r="R113" s="563"/>
      <c r="S113" s="563" t="s">
        <v>741</v>
      </c>
      <c r="T113" s="563"/>
      <c r="U113" s="563"/>
      <c r="V113" s="563" t="s">
        <v>742</v>
      </c>
      <c r="W113" s="563"/>
      <c r="X113" s="563"/>
      <c r="Y113" s="563" t="s">
        <v>743</v>
      </c>
      <c r="Z113" s="563"/>
      <c r="AA113" s="563"/>
      <c r="AB113" s="548"/>
      <c r="AC113" s="551"/>
      <c r="AD113" s="574"/>
    </row>
    <row r="114" spans="2:30" ht="134.25" customHeight="1" x14ac:dyDescent="0.25">
      <c r="B114" s="572"/>
      <c r="C114" s="591"/>
      <c r="D114" s="260" t="s">
        <v>744</v>
      </c>
      <c r="E114" s="260" t="s">
        <v>745</v>
      </c>
      <c r="F114" s="260" t="s">
        <v>746</v>
      </c>
      <c r="G114" s="260" t="s">
        <v>747</v>
      </c>
      <c r="H114" s="260" t="s">
        <v>748</v>
      </c>
      <c r="I114" s="260" t="s">
        <v>749</v>
      </c>
      <c r="J114" s="260" t="s">
        <v>750</v>
      </c>
      <c r="K114" s="260" t="s">
        <v>748</v>
      </c>
      <c r="L114" s="260" t="s">
        <v>751</v>
      </c>
      <c r="M114" s="260" t="s">
        <v>752</v>
      </c>
      <c r="N114" s="260" t="s">
        <v>753</v>
      </c>
      <c r="O114" s="260" t="s">
        <v>754</v>
      </c>
      <c r="P114" s="260" t="s">
        <v>755</v>
      </c>
      <c r="Q114" s="260" t="s">
        <v>756</v>
      </c>
      <c r="R114" s="260" t="s">
        <v>749</v>
      </c>
      <c r="S114" s="260" t="s">
        <v>757</v>
      </c>
      <c r="T114" s="260" t="s">
        <v>758</v>
      </c>
      <c r="U114" s="260" t="s">
        <v>759</v>
      </c>
      <c r="V114" s="260" t="s">
        <v>760</v>
      </c>
      <c r="W114" s="260" t="s">
        <v>761</v>
      </c>
      <c r="X114" s="260" t="s">
        <v>762</v>
      </c>
      <c r="Y114" s="260" t="s">
        <v>763</v>
      </c>
      <c r="Z114" s="260" t="s">
        <v>764</v>
      </c>
      <c r="AA114" s="260" t="s">
        <v>765</v>
      </c>
      <c r="AB114" s="549"/>
      <c r="AC114" s="552"/>
      <c r="AD114" s="575"/>
    </row>
    <row r="115" spans="2:30" ht="15.75" x14ac:dyDescent="0.25">
      <c r="B115" s="9">
        <v>1</v>
      </c>
      <c r="C115" s="4" t="str">
        <f>'2 жастағы балалар Ф'!C115</f>
        <v>Аубакирова Жансая</v>
      </c>
      <c r="D115" s="476">
        <v>1</v>
      </c>
      <c r="E115" s="476"/>
      <c r="F115" s="477"/>
      <c r="G115" s="476">
        <v>1</v>
      </c>
      <c r="H115" s="476"/>
      <c r="I115" s="477"/>
      <c r="J115" s="476">
        <v>1</v>
      </c>
      <c r="K115" s="476"/>
      <c r="L115" s="477"/>
      <c r="M115" s="476">
        <v>1</v>
      </c>
      <c r="N115" s="476"/>
      <c r="O115" s="477"/>
      <c r="P115" s="476">
        <v>1</v>
      </c>
      <c r="Q115" s="476"/>
      <c r="R115" s="477"/>
      <c r="S115" s="476">
        <v>1</v>
      </c>
      <c r="T115" s="476"/>
      <c r="U115" s="477"/>
      <c r="V115" s="476">
        <v>1</v>
      </c>
      <c r="W115" s="476"/>
      <c r="X115" s="477"/>
      <c r="Y115" s="476">
        <v>1</v>
      </c>
      <c r="Z115" s="476"/>
      <c r="AA115" s="477"/>
      <c r="AB115" s="78">
        <f>COUNTA(D115,G115,J115,M115,P115,S115,V115,Y115)</f>
        <v>8</v>
      </c>
      <c r="AC115" s="2">
        <f>COUNTA(E115,H115,K115,N115,Q115,T115,W115,Z115)</f>
        <v>0</v>
      </c>
      <c r="AD115" s="32">
        <f>COUNTA(F115,I115,L115,O115,R115,U115,X115,AA115)</f>
        <v>0</v>
      </c>
    </row>
    <row r="116" spans="2:30" ht="15.75" x14ac:dyDescent="0.25">
      <c r="B116" s="9">
        <v>2</v>
      </c>
      <c r="C116" s="4" t="str">
        <f>'2 жастағы балалар Ф'!C116</f>
        <v>Болат Райана</v>
      </c>
      <c r="D116" s="476">
        <v>1</v>
      </c>
      <c r="E116" s="476"/>
      <c r="F116" s="477"/>
      <c r="G116" s="476">
        <v>1</v>
      </c>
      <c r="H116" s="476"/>
      <c r="I116" s="477"/>
      <c r="J116" s="476">
        <v>1</v>
      </c>
      <c r="K116" s="476"/>
      <c r="L116" s="477"/>
      <c r="M116" s="476">
        <v>1</v>
      </c>
      <c r="N116" s="476"/>
      <c r="O116" s="477"/>
      <c r="P116" s="476">
        <v>1</v>
      </c>
      <c r="Q116" s="476"/>
      <c r="R116" s="477"/>
      <c r="S116" s="476">
        <v>1</v>
      </c>
      <c r="T116" s="476"/>
      <c r="U116" s="477"/>
      <c r="V116" s="476">
        <v>1</v>
      </c>
      <c r="W116" s="476"/>
      <c r="X116" s="477"/>
      <c r="Y116" s="476">
        <v>1</v>
      </c>
      <c r="Z116" s="476"/>
      <c r="AA116" s="477"/>
      <c r="AB116" s="78">
        <f t="shared" ref="AB116:AB159" si="8">COUNTA(D116,G116,J116,M116,P116,S116,V116,Y116)</f>
        <v>8</v>
      </c>
      <c r="AC116" s="2">
        <f t="shared" ref="AC116:AC159" si="9">COUNTA(E116,H116,K116,N116,Q116,T116,W116,Z116)</f>
        <v>0</v>
      </c>
      <c r="AD116" s="32">
        <f t="shared" ref="AD116:AD159" si="10">COUNTA(F116,I116,L116,O116,R116,U116,X116,AA116)</f>
        <v>0</v>
      </c>
    </row>
    <row r="117" spans="2:30" ht="15.75" x14ac:dyDescent="0.25">
      <c r="B117" s="9">
        <v>3</v>
      </c>
      <c r="C117" s="4" t="str">
        <f>'2 жастағы балалар Ф'!C117</f>
        <v>Жаналыкова Айжамал</v>
      </c>
      <c r="D117" s="476">
        <v>1</v>
      </c>
      <c r="E117" s="476"/>
      <c r="F117" s="477"/>
      <c r="G117" s="476">
        <v>1</v>
      </c>
      <c r="H117" s="476"/>
      <c r="I117" s="477"/>
      <c r="J117" s="476">
        <v>1</v>
      </c>
      <c r="K117" s="476"/>
      <c r="L117" s="477"/>
      <c r="M117" s="476">
        <v>1</v>
      </c>
      <c r="N117" s="476"/>
      <c r="O117" s="477"/>
      <c r="P117" s="476">
        <v>1</v>
      </c>
      <c r="Q117" s="476"/>
      <c r="R117" s="477"/>
      <c r="S117" s="476">
        <v>1</v>
      </c>
      <c r="T117" s="476"/>
      <c r="U117" s="477"/>
      <c r="V117" s="476">
        <v>1</v>
      </c>
      <c r="W117" s="476"/>
      <c r="X117" s="477"/>
      <c r="Y117" s="476">
        <v>1</v>
      </c>
      <c r="Z117" s="476"/>
      <c r="AA117" s="477"/>
      <c r="AB117" s="78">
        <f t="shared" si="8"/>
        <v>8</v>
      </c>
      <c r="AC117" s="2">
        <f t="shared" si="9"/>
        <v>0</v>
      </c>
      <c r="AD117" s="32">
        <f t="shared" si="10"/>
        <v>0</v>
      </c>
    </row>
    <row r="118" spans="2:30" ht="15.75" x14ac:dyDescent="0.25">
      <c r="B118" s="9">
        <v>4</v>
      </c>
      <c r="C118" s="4" t="str">
        <f>'2 жастағы балалар Ф'!C118</f>
        <v xml:space="preserve">Қошанбай Сезім </v>
      </c>
      <c r="D118" s="476">
        <v>1</v>
      </c>
      <c r="E118" s="476"/>
      <c r="F118" s="477"/>
      <c r="G118" s="476"/>
      <c r="H118" s="476">
        <v>1</v>
      </c>
      <c r="I118" s="477"/>
      <c r="J118" s="476"/>
      <c r="K118" s="476">
        <v>1</v>
      </c>
      <c r="L118" s="477"/>
      <c r="M118" s="476"/>
      <c r="N118" s="476">
        <v>1</v>
      </c>
      <c r="O118" s="477"/>
      <c r="P118" s="476"/>
      <c r="Q118" s="476">
        <v>1</v>
      </c>
      <c r="R118" s="477"/>
      <c r="S118" s="476"/>
      <c r="T118" s="476">
        <v>1</v>
      </c>
      <c r="U118" s="477"/>
      <c r="V118" s="476"/>
      <c r="W118" s="476">
        <v>1</v>
      </c>
      <c r="X118" s="477"/>
      <c r="Y118" s="476"/>
      <c r="Z118" s="476">
        <v>1</v>
      </c>
      <c r="AA118" s="477"/>
      <c r="AB118" s="78">
        <f t="shared" si="8"/>
        <v>1</v>
      </c>
      <c r="AC118" s="2">
        <f t="shared" si="9"/>
        <v>7</v>
      </c>
      <c r="AD118" s="32">
        <f t="shared" si="10"/>
        <v>0</v>
      </c>
    </row>
    <row r="119" spans="2:30" ht="15.75" x14ac:dyDescent="0.25">
      <c r="B119" s="9">
        <v>5</v>
      </c>
      <c r="C119" s="4">
        <f>'2 жастағы балалар Ф'!C119</f>
        <v>0</v>
      </c>
      <c r="D119" s="476"/>
      <c r="E119" s="476"/>
      <c r="F119" s="477"/>
      <c r="G119" s="476"/>
      <c r="H119" s="476"/>
      <c r="I119" s="477"/>
      <c r="J119" s="476"/>
      <c r="K119" s="476"/>
      <c r="L119" s="477"/>
      <c r="M119" s="476"/>
      <c r="N119" s="476"/>
      <c r="O119" s="477"/>
      <c r="P119" s="476"/>
      <c r="Q119" s="476"/>
      <c r="R119" s="477"/>
      <c r="S119" s="476"/>
      <c r="T119" s="476"/>
      <c r="U119" s="477"/>
      <c r="V119" s="476"/>
      <c r="W119" s="476"/>
      <c r="X119" s="477"/>
      <c r="Y119" s="476"/>
      <c r="Z119" s="476"/>
      <c r="AA119" s="477"/>
      <c r="AB119" s="78">
        <f t="shared" si="8"/>
        <v>0</v>
      </c>
      <c r="AC119" s="2">
        <f t="shared" si="9"/>
        <v>0</v>
      </c>
      <c r="AD119" s="32">
        <f t="shared" si="10"/>
        <v>0</v>
      </c>
    </row>
    <row r="120" spans="2:30" ht="15.75" x14ac:dyDescent="0.25">
      <c r="B120" s="9">
        <v>6</v>
      </c>
      <c r="C120" s="4" t="str">
        <f>'2 жастағы балалар Ф'!C120</f>
        <v>Серік Нұртаза</v>
      </c>
      <c r="D120" s="476">
        <v>1</v>
      </c>
      <c r="E120" s="476"/>
      <c r="F120" s="477"/>
      <c r="G120" s="476">
        <v>1</v>
      </c>
      <c r="H120" s="476"/>
      <c r="I120" s="477"/>
      <c r="J120" s="476">
        <v>1</v>
      </c>
      <c r="K120" s="476"/>
      <c r="L120" s="477"/>
      <c r="M120" s="476">
        <v>1</v>
      </c>
      <c r="N120" s="476"/>
      <c r="O120" s="477"/>
      <c r="P120" s="476">
        <v>1</v>
      </c>
      <c r="Q120" s="476"/>
      <c r="R120" s="477"/>
      <c r="S120" s="476"/>
      <c r="T120" s="476">
        <v>1</v>
      </c>
      <c r="U120" s="477"/>
      <c r="V120" s="476">
        <v>1</v>
      </c>
      <c r="W120" s="476"/>
      <c r="X120" s="477"/>
      <c r="Y120" s="476">
        <v>1</v>
      </c>
      <c r="Z120" s="476"/>
      <c r="AA120" s="477"/>
      <c r="AB120" s="78">
        <f t="shared" si="8"/>
        <v>7</v>
      </c>
      <c r="AC120" s="2">
        <f t="shared" si="9"/>
        <v>1</v>
      </c>
      <c r="AD120" s="32">
        <f t="shared" si="10"/>
        <v>0</v>
      </c>
    </row>
    <row r="121" spans="2:30" ht="15.75" x14ac:dyDescent="0.25">
      <c r="B121" s="9">
        <v>7</v>
      </c>
      <c r="C121" s="4">
        <f>'2 жастағы балалар Ф'!C121</f>
        <v>0</v>
      </c>
      <c r="D121" s="476"/>
      <c r="E121" s="476"/>
      <c r="F121" s="477"/>
      <c r="G121" s="476"/>
      <c r="H121" s="476"/>
      <c r="I121" s="477"/>
      <c r="J121" s="476"/>
      <c r="K121" s="476"/>
      <c r="L121" s="477"/>
      <c r="M121" s="476"/>
      <c r="N121" s="476"/>
      <c r="O121" s="477"/>
      <c r="P121" s="476"/>
      <c r="Q121" s="476"/>
      <c r="R121" s="477"/>
      <c r="S121" s="476"/>
      <c r="T121" s="476"/>
      <c r="U121" s="477"/>
      <c r="V121" s="476"/>
      <c r="W121" s="476"/>
      <c r="X121" s="477"/>
      <c r="Y121" s="476"/>
      <c r="Z121" s="476"/>
      <c r="AA121" s="477"/>
      <c r="AB121" s="78">
        <f t="shared" si="8"/>
        <v>0</v>
      </c>
      <c r="AC121" s="2">
        <f t="shared" si="9"/>
        <v>0</v>
      </c>
      <c r="AD121" s="32">
        <f t="shared" si="10"/>
        <v>0</v>
      </c>
    </row>
    <row r="122" spans="2:30" ht="15.75" x14ac:dyDescent="0.25">
      <c r="B122" s="9">
        <v>8</v>
      </c>
      <c r="C122" s="4">
        <f>'2 жастағы балалар Ф'!C122</f>
        <v>0</v>
      </c>
      <c r="D122" s="476"/>
      <c r="E122" s="476"/>
      <c r="F122" s="477"/>
      <c r="G122" s="476"/>
      <c r="H122" s="476"/>
      <c r="I122" s="477"/>
      <c r="J122" s="476"/>
      <c r="K122" s="476"/>
      <c r="L122" s="477"/>
      <c r="M122" s="476"/>
      <c r="N122" s="476"/>
      <c r="O122" s="477"/>
      <c r="P122" s="476"/>
      <c r="Q122" s="476"/>
      <c r="R122" s="477"/>
      <c r="S122" s="476"/>
      <c r="T122" s="476"/>
      <c r="U122" s="477"/>
      <c r="V122" s="476"/>
      <c r="W122" s="476"/>
      <c r="X122" s="477"/>
      <c r="Y122" s="476"/>
      <c r="Z122" s="476"/>
      <c r="AA122" s="477"/>
      <c r="AB122" s="78">
        <f t="shared" si="8"/>
        <v>0</v>
      </c>
      <c r="AC122" s="2">
        <f t="shared" si="9"/>
        <v>0</v>
      </c>
      <c r="AD122" s="32">
        <f t="shared" si="10"/>
        <v>0</v>
      </c>
    </row>
    <row r="123" spans="2:30" ht="15.75" x14ac:dyDescent="0.25">
      <c r="B123" s="9">
        <v>9</v>
      </c>
      <c r="C123" s="4">
        <f>'2 жастағы балалар Ф'!C123</f>
        <v>0</v>
      </c>
      <c r="D123" s="476"/>
      <c r="E123" s="476"/>
      <c r="F123" s="477"/>
      <c r="G123" s="476"/>
      <c r="H123" s="476"/>
      <c r="I123" s="477"/>
      <c r="J123" s="476"/>
      <c r="K123" s="476"/>
      <c r="L123" s="477"/>
      <c r="M123" s="476"/>
      <c r="N123" s="476"/>
      <c r="O123" s="477"/>
      <c r="P123" s="476"/>
      <c r="Q123" s="476"/>
      <c r="R123" s="477"/>
      <c r="S123" s="476"/>
      <c r="T123" s="476"/>
      <c r="U123" s="477"/>
      <c r="V123" s="476"/>
      <c r="W123" s="476"/>
      <c r="X123" s="477"/>
      <c r="Y123" s="476"/>
      <c r="Z123" s="476"/>
      <c r="AA123" s="477"/>
      <c r="AB123" s="78">
        <f t="shared" si="8"/>
        <v>0</v>
      </c>
      <c r="AC123" s="2">
        <f t="shared" si="9"/>
        <v>0</v>
      </c>
      <c r="AD123" s="32">
        <f t="shared" si="10"/>
        <v>0</v>
      </c>
    </row>
    <row r="124" spans="2:30" ht="15.75" x14ac:dyDescent="0.25">
      <c r="B124" s="9">
        <v>10</v>
      </c>
      <c r="C124" s="4">
        <f>'2 жастағы балалар Ф'!C124</f>
        <v>0</v>
      </c>
      <c r="D124" s="476"/>
      <c r="E124" s="476"/>
      <c r="F124" s="477"/>
      <c r="G124" s="476"/>
      <c r="H124" s="476"/>
      <c r="I124" s="477"/>
      <c r="J124" s="476"/>
      <c r="K124" s="476"/>
      <c r="L124" s="477"/>
      <c r="M124" s="476"/>
      <c r="N124" s="476"/>
      <c r="O124" s="477"/>
      <c r="P124" s="476"/>
      <c r="Q124" s="476"/>
      <c r="R124" s="477"/>
      <c r="S124" s="476"/>
      <c r="T124" s="476"/>
      <c r="U124" s="477"/>
      <c r="V124" s="476"/>
      <c r="W124" s="476"/>
      <c r="X124" s="477"/>
      <c r="Y124" s="476"/>
      <c r="Z124" s="476"/>
      <c r="AA124" s="477"/>
      <c r="AB124" s="78">
        <f t="shared" si="8"/>
        <v>0</v>
      </c>
      <c r="AC124" s="2">
        <f t="shared" si="9"/>
        <v>0</v>
      </c>
      <c r="AD124" s="32">
        <f t="shared" si="10"/>
        <v>0</v>
      </c>
    </row>
    <row r="125" spans="2:30" ht="15.75" x14ac:dyDescent="0.25">
      <c r="B125" s="9">
        <v>11</v>
      </c>
      <c r="C125" s="4">
        <f>'2 жастағы балалар Ф'!C125</f>
        <v>0</v>
      </c>
      <c r="D125" s="476"/>
      <c r="E125" s="476"/>
      <c r="F125" s="477"/>
      <c r="G125" s="476"/>
      <c r="H125" s="476"/>
      <c r="I125" s="477"/>
      <c r="J125" s="476"/>
      <c r="K125" s="476"/>
      <c r="L125" s="477"/>
      <c r="M125" s="476"/>
      <c r="N125" s="476"/>
      <c r="O125" s="477"/>
      <c r="P125" s="476"/>
      <c r="Q125" s="476"/>
      <c r="R125" s="477"/>
      <c r="S125" s="476"/>
      <c r="T125" s="476"/>
      <c r="U125" s="477"/>
      <c r="V125" s="476"/>
      <c r="W125" s="476"/>
      <c r="X125" s="477"/>
      <c r="Y125" s="476"/>
      <c r="Z125" s="476"/>
      <c r="AA125" s="477"/>
      <c r="AB125" s="78">
        <f t="shared" si="8"/>
        <v>0</v>
      </c>
      <c r="AC125" s="2">
        <f t="shared" si="9"/>
        <v>0</v>
      </c>
      <c r="AD125" s="32">
        <f t="shared" si="10"/>
        <v>0</v>
      </c>
    </row>
    <row r="126" spans="2:30" ht="15.75" x14ac:dyDescent="0.25">
      <c r="B126" s="9">
        <v>12</v>
      </c>
      <c r="C126" s="4">
        <f>'2 жастағы балалар Ф'!C126</f>
        <v>0</v>
      </c>
      <c r="D126" s="476"/>
      <c r="E126" s="476"/>
      <c r="F126" s="477"/>
      <c r="G126" s="476"/>
      <c r="H126" s="476"/>
      <c r="I126" s="477"/>
      <c r="J126" s="476"/>
      <c r="K126" s="476"/>
      <c r="L126" s="477"/>
      <c r="M126" s="476"/>
      <c r="N126" s="476"/>
      <c r="O126" s="477"/>
      <c r="P126" s="476"/>
      <c r="Q126" s="476"/>
      <c r="R126" s="477"/>
      <c r="S126" s="476"/>
      <c r="T126" s="476"/>
      <c r="U126" s="477"/>
      <c r="V126" s="476"/>
      <c r="W126" s="476"/>
      <c r="X126" s="477"/>
      <c r="Y126" s="476"/>
      <c r="Z126" s="476"/>
      <c r="AA126" s="477"/>
      <c r="AB126" s="78">
        <f t="shared" si="8"/>
        <v>0</v>
      </c>
      <c r="AC126" s="2">
        <f t="shared" si="9"/>
        <v>0</v>
      </c>
      <c r="AD126" s="32">
        <f t="shared" si="10"/>
        <v>0</v>
      </c>
    </row>
    <row r="127" spans="2:30" ht="15.75" x14ac:dyDescent="0.25">
      <c r="B127" s="9">
        <v>13</v>
      </c>
      <c r="C127" s="4">
        <f>'2 жастағы балалар Ф'!C127</f>
        <v>0</v>
      </c>
      <c r="D127" s="476"/>
      <c r="E127" s="476"/>
      <c r="F127" s="477"/>
      <c r="G127" s="476"/>
      <c r="H127" s="476"/>
      <c r="I127" s="477"/>
      <c r="J127" s="476"/>
      <c r="K127" s="476"/>
      <c r="L127" s="477"/>
      <c r="M127" s="476"/>
      <c r="N127" s="476"/>
      <c r="O127" s="477"/>
      <c r="P127" s="476"/>
      <c r="Q127" s="476"/>
      <c r="R127" s="477"/>
      <c r="S127" s="476"/>
      <c r="T127" s="476"/>
      <c r="U127" s="477"/>
      <c r="V127" s="476"/>
      <c r="W127" s="476"/>
      <c r="X127" s="477"/>
      <c r="Y127" s="476"/>
      <c r="Z127" s="476"/>
      <c r="AA127" s="477"/>
      <c r="AB127" s="78">
        <f t="shared" si="8"/>
        <v>0</v>
      </c>
      <c r="AC127" s="2">
        <f t="shared" si="9"/>
        <v>0</v>
      </c>
      <c r="AD127" s="32">
        <f t="shared" si="10"/>
        <v>0</v>
      </c>
    </row>
    <row r="128" spans="2:30" ht="15.75" x14ac:dyDescent="0.25">
      <c r="B128" s="9">
        <v>14</v>
      </c>
      <c r="C128" s="4">
        <f>'2 жастағы балалар Ф'!C128</f>
        <v>0</v>
      </c>
      <c r="D128" s="476"/>
      <c r="E128" s="476"/>
      <c r="F128" s="477"/>
      <c r="G128" s="476"/>
      <c r="H128" s="476"/>
      <c r="I128" s="477"/>
      <c r="J128" s="476"/>
      <c r="K128" s="476"/>
      <c r="L128" s="477"/>
      <c r="M128" s="476"/>
      <c r="N128" s="476"/>
      <c r="O128" s="477"/>
      <c r="P128" s="476"/>
      <c r="Q128" s="476"/>
      <c r="R128" s="477"/>
      <c r="S128" s="476"/>
      <c r="T128" s="476"/>
      <c r="U128" s="477"/>
      <c r="V128" s="476"/>
      <c r="W128" s="476"/>
      <c r="X128" s="477"/>
      <c r="Y128" s="476"/>
      <c r="Z128" s="476"/>
      <c r="AA128" s="477"/>
      <c r="AB128" s="78">
        <f t="shared" si="8"/>
        <v>0</v>
      </c>
      <c r="AC128" s="2">
        <f t="shared" si="9"/>
        <v>0</v>
      </c>
      <c r="AD128" s="32">
        <f t="shared" si="10"/>
        <v>0</v>
      </c>
    </row>
    <row r="129" spans="2:30" ht="15.75" x14ac:dyDescent="0.25">
      <c r="B129" s="9">
        <v>15</v>
      </c>
      <c r="C129" s="4">
        <f>'2 жастағы балалар Ф'!C129</f>
        <v>0</v>
      </c>
      <c r="D129" s="476"/>
      <c r="E129" s="476"/>
      <c r="F129" s="477"/>
      <c r="G129" s="476"/>
      <c r="H129" s="476"/>
      <c r="I129" s="477"/>
      <c r="J129" s="476"/>
      <c r="K129" s="476"/>
      <c r="L129" s="477"/>
      <c r="M129" s="476"/>
      <c r="N129" s="476"/>
      <c r="O129" s="477"/>
      <c r="P129" s="476"/>
      <c r="Q129" s="476"/>
      <c r="R129" s="477"/>
      <c r="S129" s="476"/>
      <c r="T129" s="476"/>
      <c r="U129" s="477"/>
      <c r="V129" s="476"/>
      <c r="W129" s="476"/>
      <c r="X129" s="477"/>
      <c r="Y129" s="476"/>
      <c r="Z129" s="476"/>
      <c r="AA129" s="477"/>
      <c r="AB129" s="78">
        <f t="shared" si="8"/>
        <v>0</v>
      </c>
      <c r="AC129" s="2">
        <f t="shared" si="9"/>
        <v>0</v>
      </c>
      <c r="AD129" s="32">
        <f t="shared" si="10"/>
        <v>0</v>
      </c>
    </row>
    <row r="130" spans="2:30" ht="15.75" x14ac:dyDescent="0.25">
      <c r="B130" s="9">
        <v>16</v>
      </c>
      <c r="C130" s="4">
        <f>'2 жастағы балалар Ф'!C130</f>
        <v>0</v>
      </c>
      <c r="D130" s="476"/>
      <c r="E130" s="476"/>
      <c r="F130" s="477"/>
      <c r="G130" s="476"/>
      <c r="H130" s="476"/>
      <c r="I130" s="477"/>
      <c r="J130" s="476"/>
      <c r="K130" s="476"/>
      <c r="L130" s="477"/>
      <c r="M130" s="476"/>
      <c r="N130" s="476"/>
      <c r="O130" s="477"/>
      <c r="P130" s="476"/>
      <c r="Q130" s="476"/>
      <c r="R130" s="477"/>
      <c r="S130" s="476"/>
      <c r="T130" s="476"/>
      <c r="U130" s="477"/>
      <c r="V130" s="476"/>
      <c r="W130" s="476"/>
      <c r="X130" s="477"/>
      <c r="Y130" s="476"/>
      <c r="Z130" s="476"/>
      <c r="AA130" s="477"/>
      <c r="AB130" s="78">
        <f t="shared" si="8"/>
        <v>0</v>
      </c>
      <c r="AC130" s="2">
        <f t="shared" si="9"/>
        <v>0</v>
      </c>
      <c r="AD130" s="32">
        <f t="shared" si="10"/>
        <v>0</v>
      </c>
    </row>
    <row r="131" spans="2:30" ht="15.75" x14ac:dyDescent="0.25">
      <c r="B131" s="9">
        <v>17</v>
      </c>
      <c r="C131" s="4">
        <f>'2 жастағы балалар Ф'!C131</f>
        <v>0</v>
      </c>
      <c r="D131" s="476"/>
      <c r="E131" s="476"/>
      <c r="F131" s="477"/>
      <c r="G131" s="476"/>
      <c r="H131" s="476"/>
      <c r="I131" s="477"/>
      <c r="J131" s="476"/>
      <c r="K131" s="476"/>
      <c r="L131" s="477"/>
      <c r="M131" s="476"/>
      <c r="N131" s="476"/>
      <c r="O131" s="477"/>
      <c r="P131" s="476"/>
      <c r="Q131" s="476"/>
      <c r="R131" s="477"/>
      <c r="S131" s="476"/>
      <c r="T131" s="476"/>
      <c r="U131" s="477"/>
      <c r="V131" s="476"/>
      <c r="W131" s="476"/>
      <c r="X131" s="477"/>
      <c r="Y131" s="476"/>
      <c r="Z131" s="476"/>
      <c r="AA131" s="477"/>
      <c r="AB131" s="78">
        <f t="shared" si="8"/>
        <v>0</v>
      </c>
      <c r="AC131" s="2">
        <f t="shared" si="9"/>
        <v>0</v>
      </c>
      <c r="AD131" s="32">
        <f t="shared" si="10"/>
        <v>0</v>
      </c>
    </row>
    <row r="132" spans="2:30" ht="15.75" x14ac:dyDescent="0.25">
      <c r="B132" s="9">
        <v>18</v>
      </c>
      <c r="C132" s="4">
        <f>'2 жастағы балалар Ф'!C132</f>
        <v>0</v>
      </c>
      <c r="D132" s="476"/>
      <c r="E132" s="476"/>
      <c r="F132" s="477"/>
      <c r="G132" s="476"/>
      <c r="H132" s="476"/>
      <c r="I132" s="477"/>
      <c r="J132" s="476"/>
      <c r="K132" s="476"/>
      <c r="L132" s="477"/>
      <c r="M132" s="476"/>
      <c r="N132" s="476"/>
      <c r="O132" s="477"/>
      <c r="P132" s="476"/>
      <c r="Q132" s="476"/>
      <c r="R132" s="477"/>
      <c r="S132" s="476"/>
      <c r="T132" s="476"/>
      <c r="U132" s="477"/>
      <c r="V132" s="476"/>
      <c r="W132" s="476"/>
      <c r="X132" s="477"/>
      <c r="Y132" s="476"/>
      <c r="Z132" s="476"/>
      <c r="AA132" s="477"/>
      <c r="AB132" s="78">
        <f t="shared" si="8"/>
        <v>0</v>
      </c>
      <c r="AC132" s="2">
        <f t="shared" si="9"/>
        <v>0</v>
      </c>
      <c r="AD132" s="32">
        <f t="shared" si="10"/>
        <v>0</v>
      </c>
    </row>
    <row r="133" spans="2:30" ht="15.75" x14ac:dyDescent="0.25">
      <c r="B133" s="9">
        <v>19</v>
      </c>
      <c r="C133" s="4">
        <f>'2 жастағы балалар Ф'!C133</f>
        <v>0</v>
      </c>
      <c r="D133" s="476"/>
      <c r="E133" s="476"/>
      <c r="F133" s="477"/>
      <c r="G133" s="476"/>
      <c r="H133" s="476"/>
      <c r="I133" s="477"/>
      <c r="J133" s="476"/>
      <c r="K133" s="476"/>
      <c r="L133" s="477"/>
      <c r="M133" s="476"/>
      <c r="N133" s="476"/>
      <c r="O133" s="477"/>
      <c r="P133" s="476"/>
      <c r="Q133" s="476"/>
      <c r="R133" s="477"/>
      <c r="S133" s="476"/>
      <c r="T133" s="476"/>
      <c r="U133" s="477"/>
      <c r="V133" s="476"/>
      <c r="W133" s="476"/>
      <c r="X133" s="477"/>
      <c r="Y133" s="476"/>
      <c r="Z133" s="476"/>
      <c r="AA133" s="477"/>
      <c r="AB133" s="78">
        <f t="shared" si="8"/>
        <v>0</v>
      </c>
      <c r="AC133" s="2">
        <f t="shared" si="9"/>
        <v>0</v>
      </c>
      <c r="AD133" s="32">
        <f t="shared" si="10"/>
        <v>0</v>
      </c>
    </row>
    <row r="134" spans="2:30" ht="15.75" x14ac:dyDescent="0.25">
      <c r="B134" s="9">
        <v>20</v>
      </c>
      <c r="C134" s="4">
        <f>'2 жастағы балалар Ф'!C134</f>
        <v>0</v>
      </c>
      <c r="D134" s="476"/>
      <c r="E134" s="476"/>
      <c r="F134" s="477"/>
      <c r="G134" s="476"/>
      <c r="H134" s="476"/>
      <c r="I134" s="477"/>
      <c r="J134" s="476"/>
      <c r="K134" s="476"/>
      <c r="L134" s="477"/>
      <c r="M134" s="476"/>
      <c r="N134" s="476"/>
      <c r="O134" s="477"/>
      <c r="P134" s="476"/>
      <c r="Q134" s="476"/>
      <c r="R134" s="477"/>
      <c r="S134" s="476"/>
      <c r="T134" s="476"/>
      <c r="U134" s="477"/>
      <c r="V134" s="476"/>
      <c r="W134" s="476"/>
      <c r="X134" s="477"/>
      <c r="Y134" s="476"/>
      <c r="Z134" s="476"/>
      <c r="AA134" s="477"/>
      <c r="AB134" s="78">
        <f t="shared" si="8"/>
        <v>0</v>
      </c>
      <c r="AC134" s="2">
        <f t="shared" si="9"/>
        <v>0</v>
      </c>
      <c r="AD134" s="32">
        <f t="shared" si="10"/>
        <v>0</v>
      </c>
    </row>
    <row r="135" spans="2:30" ht="15.75" x14ac:dyDescent="0.25">
      <c r="B135" s="9">
        <v>21</v>
      </c>
      <c r="C135" s="4">
        <f>'2 жастағы балалар Ф'!C135</f>
        <v>0</v>
      </c>
      <c r="D135" s="476"/>
      <c r="E135" s="476"/>
      <c r="F135" s="477"/>
      <c r="G135" s="476"/>
      <c r="H135" s="476"/>
      <c r="I135" s="477"/>
      <c r="J135" s="476"/>
      <c r="K135" s="476"/>
      <c r="L135" s="477"/>
      <c r="M135" s="476"/>
      <c r="N135" s="476"/>
      <c r="O135" s="477"/>
      <c r="P135" s="476"/>
      <c r="Q135" s="476"/>
      <c r="R135" s="477"/>
      <c r="S135" s="476"/>
      <c r="T135" s="476"/>
      <c r="U135" s="477"/>
      <c r="V135" s="476"/>
      <c r="W135" s="476"/>
      <c r="X135" s="477"/>
      <c r="Y135" s="476"/>
      <c r="Z135" s="476"/>
      <c r="AA135" s="477"/>
      <c r="AB135" s="78">
        <f t="shared" si="8"/>
        <v>0</v>
      </c>
      <c r="AC135" s="2">
        <f t="shared" si="9"/>
        <v>0</v>
      </c>
      <c r="AD135" s="32">
        <f t="shared" si="10"/>
        <v>0</v>
      </c>
    </row>
    <row r="136" spans="2:30" ht="15.75" x14ac:dyDescent="0.25">
      <c r="B136" s="9">
        <v>22</v>
      </c>
      <c r="C136" s="4">
        <f>'2 жастағы балалар Ф'!C136</f>
        <v>0</v>
      </c>
      <c r="D136" s="476"/>
      <c r="E136" s="476"/>
      <c r="F136" s="477"/>
      <c r="G136" s="476"/>
      <c r="H136" s="476"/>
      <c r="I136" s="477"/>
      <c r="J136" s="476"/>
      <c r="K136" s="476"/>
      <c r="L136" s="477"/>
      <c r="M136" s="476"/>
      <c r="N136" s="476"/>
      <c r="O136" s="477"/>
      <c r="P136" s="476"/>
      <c r="Q136" s="476"/>
      <c r="R136" s="477"/>
      <c r="S136" s="476"/>
      <c r="T136" s="476"/>
      <c r="U136" s="477"/>
      <c r="V136" s="476"/>
      <c r="W136" s="476"/>
      <c r="X136" s="477"/>
      <c r="Y136" s="476"/>
      <c r="Z136" s="476"/>
      <c r="AA136" s="477"/>
      <c r="AB136" s="78">
        <f t="shared" si="8"/>
        <v>0</v>
      </c>
      <c r="AC136" s="2">
        <f t="shared" si="9"/>
        <v>0</v>
      </c>
      <c r="AD136" s="32">
        <f t="shared" si="10"/>
        <v>0</v>
      </c>
    </row>
    <row r="137" spans="2:30" ht="15.75" x14ac:dyDescent="0.25">
      <c r="B137" s="9">
        <v>23</v>
      </c>
      <c r="C137" s="4">
        <f>'2 жастағы балалар Ф'!C137</f>
        <v>0</v>
      </c>
      <c r="D137" s="476"/>
      <c r="E137" s="476"/>
      <c r="F137" s="477"/>
      <c r="G137" s="476"/>
      <c r="H137" s="476"/>
      <c r="I137" s="477"/>
      <c r="J137" s="476"/>
      <c r="K137" s="476"/>
      <c r="L137" s="477"/>
      <c r="M137" s="476"/>
      <c r="N137" s="476"/>
      <c r="O137" s="477"/>
      <c r="P137" s="476"/>
      <c r="Q137" s="476"/>
      <c r="R137" s="477"/>
      <c r="S137" s="476"/>
      <c r="T137" s="476"/>
      <c r="U137" s="477"/>
      <c r="V137" s="476"/>
      <c r="W137" s="476"/>
      <c r="X137" s="477"/>
      <c r="Y137" s="476"/>
      <c r="Z137" s="476"/>
      <c r="AA137" s="477"/>
      <c r="AB137" s="78">
        <f t="shared" si="8"/>
        <v>0</v>
      </c>
      <c r="AC137" s="2">
        <f t="shared" si="9"/>
        <v>0</v>
      </c>
      <c r="AD137" s="32">
        <f t="shared" si="10"/>
        <v>0</v>
      </c>
    </row>
    <row r="138" spans="2:30" ht="15.75" x14ac:dyDescent="0.25">
      <c r="B138" s="9">
        <v>24</v>
      </c>
      <c r="C138" s="4">
        <f>'2 жастағы балалар Ф'!C138</f>
        <v>0</v>
      </c>
      <c r="D138" s="476"/>
      <c r="E138" s="476"/>
      <c r="F138" s="477"/>
      <c r="G138" s="476"/>
      <c r="H138" s="476"/>
      <c r="I138" s="477"/>
      <c r="J138" s="476"/>
      <c r="K138" s="476"/>
      <c r="L138" s="477"/>
      <c r="M138" s="476"/>
      <c r="N138" s="476"/>
      <c r="O138" s="477"/>
      <c r="P138" s="476"/>
      <c r="Q138" s="476"/>
      <c r="R138" s="477"/>
      <c r="S138" s="476"/>
      <c r="T138" s="476"/>
      <c r="U138" s="477"/>
      <c r="V138" s="476"/>
      <c r="W138" s="476"/>
      <c r="X138" s="477"/>
      <c r="Y138" s="476"/>
      <c r="Z138" s="476"/>
      <c r="AA138" s="477"/>
      <c r="AB138" s="78">
        <f t="shared" si="8"/>
        <v>0</v>
      </c>
      <c r="AC138" s="2">
        <f t="shared" si="9"/>
        <v>0</v>
      </c>
      <c r="AD138" s="32">
        <f t="shared" si="10"/>
        <v>0</v>
      </c>
    </row>
    <row r="139" spans="2:30" ht="15.75" x14ac:dyDescent="0.25">
      <c r="B139" s="9">
        <v>25</v>
      </c>
      <c r="C139" s="4">
        <f>'2 жастағы балалар Ф'!C139</f>
        <v>0</v>
      </c>
      <c r="D139" s="476"/>
      <c r="E139" s="476"/>
      <c r="F139" s="477"/>
      <c r="G139" s="476"/>
      <c r="H139" s="476"/>
      <c r="I139" s="477"/>
      <c r="J139" s="476"/>
      <c r="K139" s="476"/>
      <c r="L139" s="477"/>
      <c r="M139" s="476"/>
      <c r="N139" s="476"/>
      <c r="O139" s="477"/>
      <c r="P139" s="476"/>
      <c r="Q139" s="476"/>
      <c r="R139" s="477"/>
      <c r="S139" s="476"/>
      <c r="T139" s="476"/>
      <c r="U139" s="477"/>
      <c r="V139" s="476"/>
      <c r="W139" s="476"/>
      <c r="X139" s="477"/>
      <c r="Y139" s="476"/>
      <c r="Z139" s="476"/>
      <c r="AA139" s="477"/>
      <c r="AB139" s="78">
        <f t="shared" si="8"/>
        <v>0</v>
      </c>
      <c r="AC139" s="2">
        <f t="shared" si="9"/>
        <v>0</v>
      </c>
      <c r="AD139" s="32">
        <f t="shared" si="10"/>
        <v>0</v>
      </c>
    </row>
    <row r="140" spans="2:30" ht="15.75" x14ac:dyDescent="0.25">
      <c r="B140" s="310">
        <v>26</v>
      </c>
      <c r="C140" s="319" t="str">
        <f>'2 жастағы балалар Ф'!C140</f>
        <v>Ахат Адия</v>
      </c>
      <c r="D140" s="456"/>
      <c r="E140" s="456">
        <v>1</v>
      </c>
      <c r="F140" s="457"/>
      <c r="G140" s="456"/>
      <c r="H140" s="456">
        <v>1</v>
      </c>
      <c r="I140" s="457"/>
      <c r="J140" s="456"/>
      <c r="K140" s="456">
        <v>1</v>
      </c>
      <c r="L140" s="457"/>
      <c r="M140" s="456"/>
      <c r="N140" s="456">
        <v>1</v>
      </c>
      <c r="O140" s="457"/>
      <c r="P140" s="456"/>
      <c r="Q140" s="456">
        <v>1</v>
      </c>
      <c r="R140" s="457"/>
      <c r="S140" s="456"/>
      <c r="T140" s="456">
        <v>1</v>
      </c>
      <c r="U140" s="457"/>
      <c r="V140" s="456"/>
      <c r="W140" s="456">
        <v>1</v>
      </c>
      <c r="X140" s="457"/>
      <c r="Y140" s="456"/>
      <c r="Z140" s="456">
        <v>1</v>
      </c>
      <c r="AA140" s="457"/>
      <c r="AB140" s="78">
        <f t="shared" si="8"/>
        <v>0</v>
      </c>
      <c r="AC140" s="2">
        <f t="shared" si="9"/>
        <v>8</v>
      </c>
      <c r="AD140" s="32">
        <f t="shared" si="10"/>
        <v>0</v>
      </c>
    </row>
    <row r="141" spans="2:30" ht="15.75" x14ac:dyDescent="0.25">
      <c r="B141" s="310">
        <v>27</v>
      </c>
      <c r="C141" s="319" t="str">
        <f>'2 жастағы балалар Ф'!C141</f>
        <v>Қаирбек Иззат</v>
      </c>
      <c r="D141" s="456"/>
      <c r="E141" s="456">
        <v>1</v>
      </c>
      <c r="F141" s="457"/>
      <c r="G141" s="456"/>
      <c r="H141" s="456"/>
      <c r="I141" s="457">
        <v>1</v>
      </c>
      <c r="J141" s="456"/>
      <c r="K141" s="456"/>
      <c r="L141" s="457">
        <v>1</v>
      </c>
      <c r="M141" s="456"/>
      <c r="N141" s="456"/>
      <c r="O141" s="457">
        <v>1</v>
      </c>
      <c r="P141" s="456"/>
      <c r="Q141" s="456"/>
      <c r="R141" s="457">
        <v>1</v>
      </c>
      <c r="S141" s="456"/>
      <c r="T141" s="456"/>
      <c r="U141" s="457">
        <v>1</v>
      </c>
      <c r="V141" s="456"/>
      <c r="W141" s="456"/>
      <c r="X141" s="457">
        <v>1</v>
      </c>
      <c r="Y141" s="456"/>
      <c r="Z141" s="456"/>
      <c r="AA141" s="457">
        <v>1</v>
      </c>
      <c r="AB141" s="78">
        <f t="shared" si="8"/>
        <v>0</v>
      </c>
      <c r="AC141" s="2">
        <f t="shared" si="9"/>
        <v>1</v>
      </c>
      <c r="AD141" s="32">
        <f t="shared" si="10"/>
        <v>7</v>
      </c>
    </row>
    <row r="142" spans="2:30" ht="15.75" x14ac:dyDescent="0.25">
      <c r="B142" s="310">
        <v>28</v>
      </c>
      <c r="C142" s="319" t="str">
        <f>'2 жастағы балалар Ф'!C142</f>
        <v>Дарханқызы Данеля</v>
      </c>
      <c r="D142" s="456"/>
      <c r="E142" s="456">
        <v>1</v>
      </c>
      <c r="F142" s="457"/>
      <c r="G142" s="456"/>
      <c r="H142" s="456"/>
      <c r="I142" s="457">
        <v>1</v>
      </c>
      <c r="J142" s="456"/>
      <c r="K142" s="456"/>
      <c r="L142" s="457">
        <v>1</v>
      </c>
      <c r="M142" s="456"/>
      <c r="N142" s="456"/>
      <c r="O142" s="457">
        <v>1</v>
      </c>
      <c r="P142" s="456"/>
      <c r="Q142" s="456"/>
      <c r="R142" s="457">
        <v>1</v>
      </c>
      <c r="S142" s="456"/>
      <c r="T142" s="456"/>
      <c r="U142" s="457">
        <v>1</v>
      </c>
      <c r="V142" s="456"/>
      <c r="W142" s="456"/>
      <c r="X142" s="457">
        <v>1</v>
      </c>
      <c r="Y142" s="456"/>
      <c r="Z142" s="456"/>
      <c r="AA142" s="457">
        <v>1</v>
      </c>
      <c r="AB142" s="78">
        <f t="shared" si="8"/>
        <v>0</v>
      </c>
      <c r="AC142" s="2">
        <f t="shared" si="9"/>
        <v>1</v>
      </c>
      <c r="AD142" s="32">
        <f t="shared" si="10"/>
        <v>7</v>
      </c>
    </row>
    <row r="143" spans="2:30" ht="15.75" x14ac:dyDescent="0.25">
      <c r="B143" s="310">
        <v>29</v>
      </c>
      <c r="C143" s="319" t="str">
        <f>'2 жастағы балалар Ф'!C143</f>
        <v>Шаяхметова Аяла</v>
      </c>
      <c r="D143" s="456">
        <v>1</v>
      </c>
      <c r="E143" s="456"/>
      <c r="F143" s="457"/>
      <c r="G143" s="456"/>
      <c r="H143" s="456">
        <v>1</v>
      </c>
      <c r="I143" s="457"/>
      <c r="J143" s="456"/>
      <c r="K143" s="456">
        <v>1</v>
      </c>
      <c r="L143" s="457"/>
      <c r="M143" s="456"/>
      <c r="N143" s="456">
        <v>1</v>
      </c>
      <c r="O143" s="457"/>
      <c r="P143" s="456"/>
      <c r="Q143" s="456">
        <v>1</v>
      </c>
      <c r="R143" s="457"/>
      <c r="S143" s="456"/>
      <c r="T143" s="456">
        <v>1</v>
      </c>
      <c r="U143" s="457"/>
      <c r="V143" s="456"/>
      <c r="W143" s="456">
        <v>1</v>
      </c>
      <c r="X143" s="457"/>
      <c r="Y143" s="456"/>
      <c r="Z143" s="456">
        <v>1</v>
      </c>
      <c r="AA143" s="457"/>
      <c r="AB143" s="78">
        <f t="shared" si="8"/>
        <v>1</v>
      </c>
      <c r="AC143" s="2">
        <f t="shared" si="9"/>
        <v>7</v>
      </c>
      <c r="AD143" s="32">
        <f t="shared" si="10"/>
        <v>0</v>
      </c>
    </row>
    <row r="144" spans="2:30" ht="15.75" x14ac:dyDescent="0.25">
      <c r="B144" s="310">
        <v>30</v>
      </c>
      <c r="C144" s="319">
        <f>'2 жастағы балалар Ф'!C144</f>
        <v>0</v>
      </c>
      <c r="D144" s="456"/>
      <c r="E144" s="456"/>
      <c r="F144" s="457"/>
      <c r="G144" s="456"/>
      <c r="H144" s="456"/>
      <c r="I144" s="457"/>
      <c r="J144" s="456"/>
      <c r="K144" s="456"/>
      <c r="L144" s="457"/>
      <c r="M144" s="456"/>
      <c r="N144" s="456"/>
      <c r="O144" s="457"/>
      <c r="P144" s="456"/>
      <c r="Q144" s="456"/>
      <c r="R144" s="457"/>
      <c r="S144" s="456"/>
      <c r="T144" s="456"/>
      <c r="U144" s="457"/>
      <c r="V144" s="456"/>
      <c r="W144" s="456"/>
      <c r="X144" s="457"/>
      <c r="Y144" s="456"/>
      <c r="Z144" s="456"/>
      <c r="AA144" s="457"/>
      <c r="AB144" s="78">
        <f t="shared" si="8"/>
        <v>0</v>
      </c>
      <c r="AC144" s="2">
        <f t="shared" si="9"/>
        <v>0</v>
      </c>
      <c r="AD144" s="32">
        <f t="shared" si="10"/>
        <v>0</v>
      </c>
    </row>
    <row r="145" spans="2:30" ht="15.75" x14ac:dyDescent="0.25">
      <c r="B145" s="310">
        <v>31</v>
      </c>
      <c r="C145" s="319">
        <f>'2 жастағы балалар Ф'!C145</f>
        <v>0</v>
      </c>
      <c r="D145" s="456"/>
      <c r="E145" s="456"/>
      <c r="F145" s="457"/>
      <c r="G145" s="456"/>
      <c r="H145" s="456"/>
      <c r="I145" s="457"/>
      <c r="J145" s="456"/>
      <c r="K145" s="456"/>
      <c r="L145" s="457"/>
      <c r="M145" s="456"/>
      <c r="N145" s="456"/>
      <c r="O145" s="457"/>
      <c r="P145" s="456"/>
      <c r="Q145" s="456"/>
      <c r="R145" s="457"/>
      <c r="S145" s="456"/>
      <c r="T145" s="456"/>
      <c r="U145" s="457"/>
      <c r="V145" s="456"/>
      <c r="W145" s="456"/>
      <c r="X145" s="457"/>
      <c r="Y145" s="456"/>
      <c r="Z145" s="456"/>
      <c r="AA145" s="457"/>
      <c r="AB145" s="78">
        <f t="shared" si="8"/>
        <v>0</v>
      </c>
      <c r="AC145" s="2">
        <f t="shared" si="9"/>
        <v>0</v>
      </c>
      <c r="AD145" s="32">
        <f t="shared" si="10"/>
        <v>0</v>
      </c>
    </row>
    <row r="146" spans="2:30" ht="15.75" x14ac:dyDescent="0.25">
      <c r="B146" s="310">
        <v>32</v>
      </c>
      <c r="C146" s="319">
        <f>'2 жастағы балалар Ф'!C146</f>
        <v>0</v>
      </c>
      <c r="D146" s="456"/>
      <c r="E146" s="456"/>
      <c r="F146" s="457"/>
      <c r="G146" s="456"/>
      <c r="H146" s="456"/>
      <c r="I146" s="457"/>
      <c r="J146" s="456"/>
      <c r="K146" s="456"/>
      <c r="L146" s="457"/>
      <c r="M146" s="456"/>
      <c r="N146" s="456"/>
      <c r="O146" s="457"/>
      <c r="P146" s="456"/>
      <c r="Q146" s="456"/>
      <c r="R146" s="457"/>
      <c r="S146" s="456"/>
      <c r="T146" s="456"/>
      <c r="U146" s="457"/>
      <c r="V146" s="456"/>
      <c r="W146" s="456"/>
      <c r="X146" s="457"/>
      <c r="Y146" s="456"/>
      <c r="Z146" s="456"/>
      <c r="AA146" s="457"/>
      <c r="AB146" s="78">
        <f t="shared" si="8"/>
        <v>0</v>
      </c>
      <c r="AC146" s="2">
        <f t="shared" si="9"/>
        <v>0</v>
      </c>
      <c r="AD146" s="32">
        <f t="shared" si="10"/>
        <v>0</v>
      </c>
    </row>
    <row r="147" spans="2:30" ht="15.75" x14ac:dyDescent="0.25">
      <c r="B147" s="310">
        <v>33</v>
      </c>
      <c r="C147" s="319">
        <f>'2 жастағы балалар Ф'!C147</f>
        <v>0</v>
      </c>
      <c r="D147" s="456"/>
      <c r="E147" s="456"/>
      <c r="F147" s="457"/>
      <c r="G147" s="456"/>
      <c r="H147" s="456"/>
      <c r="I147" s="457"/>
      <c r="J147" s="456"/>
      <c r="K147" s="456"/>
      <c r="L147" s="457"/>
      <c r="M147" s="456"/>
      <c r="N147" s="456"/>
      <c r="O147" s="457"/>
      <c r="P147" s="456"/>
      <c r="Q147" s="456"/>
      <c r="R147" s="457"/>
      <c r="S147" s="456"/>
      <c r="T147" s="456"/>
      <c r="U147" s="457"/>
      <c r="V147" s="456"/>
      <c r="W147" s="456"/>
      <c r="X147" s="457"/>
      <c r="Y147" s="456"/>
      <c r="Z147" s="456"/>
      <c r="AA147" s="457"/>
      <c r="AB147" s="78">
        <f t="shared" si="8"/>
        <v>0</v>
      </c>
      <c r="AC147" s="2">
        <f t="shared" si="9"/>
        <v>0</v>
      </c>
      <c r="AD147" s="32">
        <f t="shared" si="10"/>
        <v>0</v>
      </c>
    </row>
    <row r="148" spans="2:30" ht="15.75" x14ac:dyDescent="0.25">
      <c r="B148" s="310">
        <v>34</v>
      </c>
      <c r="C148" s="319">
        <f>'2 жастағы балалар Ф'!C148</f>
        <v>0</v>
      </c>
      <c r="D148" s="456"/>
      <c r="E148" s="456"/>
      <c r="F148" s="457"/>
      <c r="G148" s="456"/>
      <c r="H148" s="456"/>
      <c r="I148" s="457"/>
      <c r="J148" s="456"/>
      <c r="K148" s="456"/>
      <c r="L148" s="457"/>
      <c r="M148" s="456"/>
      <c r="N148" s="456"/>
      <c r="O148" s="457"/>
      <c r="P148" s="456"/>
      <c r="Q148" s="456"/>
      <c r="R148" s="457"/>
      <c r="S148" s="456"/>
      <c r="T148" s="456"/>
      <c r="U148" s="457"/>
      <c r="V148" s="456"/>
      <c r="W148" s="456"/>
      <c r="X148" s="457"/>
      <c r="Y148" s="456"/>
      <c r="Z148" s="456"/>
      <c r="AA148" s="457"/>
      <c r="AB148" s="78">
        <f t="shared" si="8"/>
        <v>0</v>
      </c>
      <c r="AC148" s="2">
        <f t="shared" si="9"/>
        <v>0</v>
      </c>
      <c r="AD148" s="32">
        <f t="shared" si="10"/>
        <v>0</v>
      </c>
    </row>
    <row r="149" spans="2:30" ht="15.75" x14ac:dyDescent="0.25">
      <c r="B149" s="310">
        <v>35</v>
      </c>
      <c r="C149" s="319">
        <f>'2 жастағы балалар Ф'!C149</f>
        <v>0</v>
      </c>
      <c r="D149" s="456"/>
      <c r="E149" s="456"/>
      <c r="F149" s="457"/>
      <c r="G149" s="456"/>
      <c r="H149" s="456"/>
      <c r="I149" s="457"/>
      <c r="J149" s="456"/>
      <c r="K149" s="456"/>
      <c r="L149" s="457"/>
      <c r="M149" s="456"/>
      <c r="N149" s="456"/>
      <c r="O149" s="457"/>
      <c r="P149" s="456"/>
      <c r="Q149" s="456"/>
      <c r="R149" s="457"/>
      <c r="S149" s="456"/>
      <c r="T149" s="456"/>
      <c r="U149" s="457"/>
      <c r="V149" s="456"/>
      <c r="W149" s="456"/>
      <c r="X149" s="457"/>
      <c r="Y149" s="456"/>
      <c r="Z149" s="456"/>
      <c r="AA149" s="457"/>
      <c r="AB149" s="78">
        <f t="shared" si="8"/>
        <v>0</v>
      </c>
      <c r="AC149" s="2">
        <f t="shared" si="9"/>
        <v>0</v>
      </c>
      <c r="AD149" s="32">
        <f t="shared" si="10"/>
        <v>0</v>
      </c>
    </row>
    <row r="150" spans="2:30" ht="15.75" x14ac:dyDescent="0.25">
      <c r="B150" s="310">
        <v>36</v>
      </c>
      <c r="C150" s="319">
        <f>'2 жастағы балалар Ф'!C150</f>
        <v>0</v>
      </c>
      <c r="D150" s="456"/>
      <c r="E150" s="456"/>
      <c r="F150" s="457"/>
      <c r="G150" s="456"/>
      <c r="H150" s="456"/>
      <c r="I150" s="457"/>
      <c r="J150" s="456"/>
      <c r="K150" s="456"/>
      <c r="L150" s="457"/>
      <c r="M150" s="456"/>
      <c r="N150" s="456"/>
      <c r="O150" s="457"/>
      <c r="P150" s="456"/>
      <c r="Q150" s="456"/>
      <c r="R150" s="457"/>
      <c r="S150" s="456"/>
      <c r="T150" s="456"/>
      <c r="U150" s="457"/>
      <c r="V150" s="456"/>
      <c r="W150" s="456"/>
      <c r="X150" s="457"/>
      <c r="Y150" s="456"/>
      <c r="Z150" s="456"/>
      <c r="AA150" s="457"/>
      <c r="AB150" s="78">
        <f t="shared" si="8"/>
        <v>0</v>
      </c>
      <c r="AC150" s="2">
        <f t="shared" si="9"/>
        <v>0</v>
      </c>
      <c r="AD150" s="32">
        <f t="shared" si="10"/>
        <v>0</v>
      </c>
    </row>
    <row r="151" spans="2:30" ht="15.75" x14ac:dyDescent="0.25">
      <c r="B151" s="310">
        <v>37</v>
      </c>
      <c r="C151" s="319">
        <f>'2 жастағы балалар Ф'!C151</f>
        <v>0</v>
      </c>
      <c r="D151" s="456"/>
      <c r="E151" s="456"/>
      <c r="F151" s="457"/>
      <c r="G151" s="456"/>
      <c r="H151" s="456"/>
      <c r="I151" s="457"/>
      <c r="J151" s="456"/>
      <c r="K151" s="456"/>
      <c r="L151" s="457"/>
      <c r="M151" s="456"/>
      <c r="N151" s="456"/>
      <c r="O151" s="457"/>
      <c r="P151" s="456"/>
      <c r="Q151" s="456"/>
      <c r="R151" s="457"/>
      <c r="S151" s="456"/>
      <c r="T151" s="456"/>
      <c r="U151" s="457"/>
      <c r="V151" s="456"/>
      <c r="W151" s="456"/>
      <c r="X151" s="457"/>
      <c r="Y151" s="456"/>
      <c r="Z151" s="456"/>
      <c r="AA151" s="457"/>
      <c r="AB151" s="78">
        <f t="shared" si="8"/>
        <v>0</v>
      </c>
      <c r="AC151" s="2">
        <f t="shared" si="9"/>
        <v>0</v>
      </c>
      <c r="AD151" s="32">
        <f t="shared" si="10"/>
        <v>0</v>
      </c>
    </row>
    <row r="152" spans="2:30" ht="15.75" x14ac:dyDescent="0.25">
      <c r="B152" s="310">
        <v>38</v>
      </c>
      <c r="C152" s="319">
        <f>'2 жастағы балалар Ф'!C152</f>
        <v>0</v>
      </c>
      <c r="D152" s="456"/>
      <c r="E152" s="456"/>
      <c r="F152" s="457"/>
      <c r="G152" s="456"/>
      <c r="H152" s="456"/>
      <c r="I152" s="457"/>
      <c r="J152" s="456"/>
      <c r="K152" s="456"/>
      <c r="L152" s="457"/>
      <c r="M152" s="456"/>
      <c r="N152" s="456"/>
      <c r="O152" s="457"/>
      <c r="P152" s="456"/>
      <c r="Q152" s="456"/>
      <c r="R152" s="457"/>
      <c r="S152" s="456"/>
      <c r="T152" s="456"/>
      <c r="U152" s="457"/>
      <c r="V152" s="456"/>
      <c r="W152" s="456"/>
      <c r="X152" s="457"/>
      <c r="Y152" s="456"/>
      <c r="Z152" s="456"/>
      <c r="AA152" s="457"/>
      <c r="AB152" s="78">
        <f t="shared" si="8"/>
        <v>0</v>
      </c>
      <c r="AC152" s="2">
        <f t="shared" si="9"/>
        <v>0</v>
      </c>
      <c r="AD152" s="32">
        <f t="shared" si="10"/>
        <v>0</v>
      </c>
    </row>
    <row r="153" spans="2:30" ht="15.75" x14ac:dyDescent="0.25">
      <c r="B153" s="310">
        <v>39</v>
      </c>
      <c r="C153" s="319">
        <f>'2 жастағы балалар Ф'!C153</f>
        <v>0</v>
      </c>
      <c r="D153" s="456"/>
      <c r="E153" s="456"/>
      <c r="F153" s="457"/>
      <c r="G153" s="456"/>
      <c r="H153" s="456"/>
      <c r="I153" s="457"/>
      <c r="J153" s="456"/>
      <c r="K153" s="456"/>
      <c r="L153" s="457"/>
      <c r="M153" s="456"/>
      <c r="N153" s="456"/>
      <c r="O153" s="457"/>
      <c r="P153" s="456"/>
      <c r="Q153" s="456"/>
      <c r="R153" s="457"/>
      <c r="S153" s="456"/>
      <c r="T153" s="456"/>
      <c r="U153" s="457"/>
      <c r="V153" s="456"/>
      <c r="W153" s="456"/>
      <c r="X153" s="457"/>
      <c r="Y153" s="456"/>
      <c r="Z153" s="456"/>
      <c r="AA153" s="457"/>
      <c r="AB153" s="78">
        <f t="shared" si="8"/>
        <v>0</v>
      </c>
      <c r="AC153" s="2">
        <f t="shared" si="9"/>
        <v>0</v>
      </c>
      <c r="AD153" s="32">
        <f t="shared" si="10"/>
        <v>0</v>
      </c>
    </row>
    <row r="154" spans="2:30" ht="15.75" x14ac:dyDescent="0.25">
      <c r="B154" s="310">
        <v>40</v>
      </c>
      <c r="C154" s="319">
        <f>'2 жастағы балалар Ф'!C154</f>
        <v>0</v>
      </c>
      <c r="D154" s="456"/>
      <c r="E154" s="456"/>
      <c r="F154" s="457"/>
      <c r="G154" s="456"/>
      <c r="H154" s="456"/>
      <c r="I154" s="457"/>
      <c r="J154" s="456"/>
      <c r="K154" s="456"/>
      <c r="L154" s="457"/>
      <c r="M154" s="456"/>
      <c r="N154" s="456"/>
      <c r="O154" s="457"/>
      <c r="P154" s="456"/>
      <c r="Q154" s="456"/>
      <c r="R154" s="457"/>
      <c r="S154" s="456"/>
      <c r="T154" s="456"/>
      <c r="U154" s="457"/>
      <c r="V154" s="456"/>
      <c r="W154" s="456"/>
      <c r="X154" s="457"/>
      <c r="Y154" s="456"/>
      <c r="Z154" s="456"/>
      <c r="AA154" s="457"/>
      <c r="AB154" s="78">
        <f t="shared" si="8"/>
        <v>0</v>
      </c>
      <c r="AC154" s="2">
        <f t="shared" si="9"/>
        <v>0</v>
      </c>
      <c r="AD154" s="32">
        <f t="shared" si="10"/>
        <v>0</v>
      </c>
    </row>
    <row r="155" spans="2:30" ht="15.75" x14ac:dyDescent="0.25">
      <c r="B155" s="312">
        <v>41</v>
      </c>
      <c r="C155" s="329" t="str">
        <f>'2 жастағы балалар Ф'!C155</f>
        <v>Аманғали Тамерлан</v>
      </c>
      <c r="D155" s="458"/>
      <c r="E155" s="458">
        <v>1</v>
      </c>
      <c r="F155" s="459"/>
      <c r="G155" s="458"/>
      <c r="H155" s="458"/>
      <c r="I155" s="459">
        <v>1</v>
      </c>
      <c r="J155" s="458"/>
      <c r="K155" s="458"/>
      <c r="L155" s="459">
        <v>1</v>
      </c>
      <c r="M155" s="458"/>
      <c r="N155" s="458"/>
      <c r="O155" s="459">
        <v>1</v>
      </c>
      <c r="P155" s="458"/>
      <c r="Q155" s="458"/>
      <c r="R155" s="459">
        <v>1</v>
      </c>
      <c r="S155" s="458"/>
      <c r="T155" s="458"/>
      <c r="U155" s="459">
        <v>1</v>
      </c>
      <c r="V155" s="458"/>
      <c r="W155" s="458"/>
      <c r="X155" s="459">
        <v>1</v>
      </c>
      <c r="Y155" s="458"/>
      <c r="Z155" s="458"/>
      <c r="AA155" s="459">
        <v>1</v>
      </c>
      <c r="AB155" s="78">
        <f t="shared" si="8"/>
        <v>0</v>
      </c>
      <c r="AC155" s="2">
        <f t="shared" si="9"/>
        <v>1</v>
      </c>
      <c r="AD155" s="32">
        <f t="shared" si="10"/>
        <v>7</v>
      </c>
    </row>
    <row r="156" spans="2:30" ht="15.75" x14ac:dyDescent="0.25">
      <c r="B156" s="312">
        <v>42</v>
      </c>
      <c r="C156" s="329" t="str">
        <f>'2 жастағы балалар Ф'!C156</f>
        <v>Даулет Мриям</v>
      </c>
      <c r="D156" s="458">
        <v>1</v>
      </c>
      <c r="E156" s="458"/>
      <c r="F156" s="459"/>
      <c r="G156" s="458">
        <v>1</v>
      </c>
      <c r="H156" s="458"/>
      <c r="I156" s="459"/>
      <c r="J156" s="458">
        <v>1</v>
      </c>
      <c r="K156" s="458"/>
      <c r="L156" s="459"/>
      <c r="M156" s="458">
        <v>1</v>
      </c>
      <c r="N156" s="458"/>
      <c r="O156" s="459"/>
      <c r="P156" s="458">
        <v>1</v>
      </c>
      <c r="Q156" s="458"/>
      <c r="R156" s="459"/>
      <c r="S156" s="458">
        <v>1</v>
      </c>
      <c r="T156" s="458"/>
      <c r="U156" s="459"/>
      <c r="V156" s="458">
        <v>1</v>
      </c>
      <c r="W156" s="458"/>
      <c r="X156" s="459"/>
      <c r="Y156" s="458">
        <v>1</v>
      </c>
      <c r="Z156" s="458"/>
      <c r="AA156" s="459"/>
      <c r="AB156" s="78">
        <f t="shared" si="8"/>
        <v>8</v>
      </c>
      <c r="AC156" s="2">
        <f t="shared" si="9"/>
        <v>0</v>
      </c>
      <c r="AD156" s="32">
        <f t="shared" si="10"/>
        <v>0</v>
      </c>
    </row>
    <row r="157" spans="2:30" ht="15.75" x14ac:dyDescent="0.25">
      <c r="B157" s="312">
        <v>43</v>
      </c>
      <c r="C157" s="329" t="str">
        <f>'2 жастағы балалар Ф'!C157</f>
        <v>Қабдысалым Фатима</v>
      </c>
      <c r="D157" s="458"/>
      <c r="E157" s="458">
        <v>1</v>
      </c>
      <c r="F157" s="459"/>
      <c r="G157" s="458"/>
      <c r="H157" s="458">
        <v>1</v>
      </c>
      <c r="I157" s="459"/>
      <c r="J157" s="458"/>
      <c r="K157" s="458">
        <v>1</v>
      </c>
      <c r="L157" s="459"/>
      <c r="M157" s="458"/>
      <c r="N157" s="458">
        <v>1</v>
      </c>
      <c r="O157" s="459"/>
      <c r="P157" s="458"/>
      <c r="Q157" s="458">
        <v>1</v>
      </c>
      <c r="R157" s="459"/>
      <c r="S157" s="458"/>
      <c r="T157" s="458">
        <v>1</v>
      </c>
      <c r="U157" s="459"/>
      <c r="V157" s="458"/>
      <c r="W157" s="458">
        <v>1</v>
      </c>
      <c r="X157" s="459"/>
      <c r="Y157" s="458"/>
      <c r="Z157" s="458">
        <v>1</v>
      </c>
      <c r="AA157" s="459"/>
      <c r="AB157" s="78">
        <f t="shared" si="8"/>
        <v>0</v>
      </c>
      <c r="AC157" s="2">
        <f t="shared" si="9"/>
        <v>8</v>
      </c>
      <c r="AD157" s="32">
        <f t="shared" si="10"/>
        <v>0</v>
      </c>
    </row>
    <row r="158" spans="2:30" ht="15.75" x14ac:dyDescent="0.25">
      <c r="B158" s="312">
        <v>44</v>
      </c>
      <c r="C158" s="329" t="str">
        <f>'2 жастағы балалар Ф'!C158</f>
        <v>Қасембек Адиль</v>
      </c>
      <c r="D158" s="458"/>
      <c r="E158" s="458">
        <v>1</v>
      </c>
      <c r="F158" s="459"/>
      <c r="G158" s="458"/>
      <c r="H158" s="458"/>
      <c r="I158" s="459">
        <v>1</v>
      </c>
      <c r="J158" s="458"/>
      <c r="K158" s="458"/>
      <c r="L158" s="459">
        <v>1</v>
      </c>
      <c r="M158" s="458"/>
      <c r="N158" s="458"/>
      <c r="O158" s="459">
        <v>1</v>
      </c>
      <c r="P158" s="458"/>
      <c r="Q158" s="458"/>
      <c r="R158" s="459">
        <v>1</v>
      </c>
      <c r="S158" s="458"/>
      <c r="T158" s="458"/>
      <c r="U158" s="459">
        <v>1</v>
      </c>
      <c r="V158" s="458"/>
      <c r="W158" s="458"/>
      <c r="X158" s="459">
        <v>1</v>
      </c>
      <c r="Y158" s="458"/>
      <c r="Z158" s="458"/>
      <c r="AA158" s="459">
        <v>1</v>
      </c>
      <c r="AB158" s="78">
        <f t="shared" si="8"/>
        <v>0</v>
      </c>
      <c r="AC158" s="2">
        <f t="shared" si="9"/>
        <v>1</v>
      </c>
      <c r="AD158" s="32">
        <f t="shared" si="10"/>
        <v>7</v>
      </c>
    </row>
    <row r="159" spans="2:30" ht="15.75" x14ac:dyDescent="0.25">
      <c r="B159" s="312">
        <v>45</v>
      </c>
      <c r="C159" s="329">
        <f>'2 жастағы балалар Ф'!C159</f>
        <v>0</v>
      </c>
      <c r="D159" s="458"/>
      <c r="E159" s="458"/>
      <c r="F159" s="459"/>
      <c r="G159" s="458"/>
      <c r="H159" s="458"/>
      <c r="I159" s="459"/>
      <c r="J159" s="458"/>
      <c r="K159" s="458"/>
      <c r="L159" s="459"/>
      <c r="M159" s="458"/>
      <c r="N159" s="458"/>
      <c r="O159" s="459"/>
      <c r="P159" s="458"/>
      <c r="Q159" s="458"/>
      <c r="R159" s="459"/>
      <c r="S159" s="458"/>
      <c r="T159" s="458"/>
      <c r="U159" s="459"/>
      <c r="V159" s="458"/>
      <c r="W159" s="458"/>
      <c r="X159" s="459"/>
      <c r="Y159" s="458"/>
      <c r="Z159" s="458"/>
      <c r="AA159" s="459"/>
      <c r="AB159" s="78">
        <f t="shared" si="8"/>
        <v>0</v>
      </c>
      <c r="AC159" s="2">
        <f t="shared" si="9"/>
        <v>0</v>
      </c>
      <c r="AD159" s="32">
        <f t="shared" si="10"/>
        <v>0</v>
      </c>
    </row>
    <row r="160" spans="2:30" ht="15" customHeight="1" x14ac:dyDescent="0.25">
      <c r="B160" s="564" t="s">
        <v>910</v>
      </c>
      <c r="C160" s="565"/>
      <c r="D160" s="67">
        <f t="shared" ref="D160:AA160" si="11">SUM(D115:D159)</f>
        <v>7</v>
      </c>
      <c r="E160" s="67">
        <f t="shared" si="11"/>
        <v>6</v>
      </c>
      <c r="F160" s="71">
        <f t="shared" si="11"/>
        <v>0</v>
      </c>
      <c r="G160" s="83">
        <f t="shared" si="11"/>
        <v>5</v>
      </c>
      <c r="H160" s="67">
        <f t="shared" si="11"/>
        <v>4</v>
      </c>
      <c r="I160" s="71">
        <f t="shared" si="11"/>
        <v>4</v>
      </c>
      <c r="J160" s="83">
        <f t="shared" si="11"/>
        <v>5</v>
      </c>
      <c r="K160" s="67">
        <f t="shared" si="11"/>
        <v>4</v>
      </c>
      <c r="L160" s="71">
        <f t="shared" si="11"/>
        <v>4</v>
      </c>
      <c r="M160" s="83">
        <f t="shared" si="11"/>
        <v>5</v>
      </c>
      <c r="N160" s="67">
        <f t="shared" si="11"/>
        <v>4</v>
      </c>
      <c r="O160" s="71">
        <f t="shared" si="11"/>
        <v>4</v>
      </c>
      <c r="P160" s="83">
        <f t="shared" si="11"/>
        <v>5</v>
      </c>
      <c r="Q160" s="67">
        <f t="shared" si="11"/>
        <v>4</v>
      </c>
      <c r="R160" s="71">
        <f t="shared" si="11"/>
        <v>4</v>
      </c>
      <c r="S160" s="83">
        <f t="shared" si="11"/>
        <v>4</v>
      </c>
      <c r="T160" s="67">
        <f t="shared" si="11"/>
        <v>5</v>
      </c>
      <c r="U160" s="71">
        <f t="shared" si="11"/>
        <v>4</v>
      </c>
      <c r="V160" s="83">
        <f t="shared" si="11"/>
        <v>5</v>
      </c>
      <c r="W160" s="67">
        <f t="shared" si="11"/>
        <v>4</v>
      </c>
      <c r="X160" s="71">
        <f t="shared" si="11"/>
        <v>4</v>
      </c>
      <c r="Y160" s="239">
        <f t="shared" si="11"/>
        <v>5</v>
      </c>
      <c r="Z160" s="238">
        <f t="shared" si="11"/>
        <v>4</v>
      </c>
      <c r="AA160" s="71">
        <f t="shared" si="11"/>
        <v>4</v>
      </c>
      <c r="AB160" s="314"/>
      <c r="AC160" s="8"/>
      <c r="AD160" s="8"/>
    </row>
    <row r="161" spans="2:30" ht="54.75" customHeight="1" x14ac:dyDescent="0.25">
      <c r="B161" s="553" t="s">
        <v>911</v>
      </c>
      <c r="C161" s="554"/>
      <c r="D161" s="73">
        <f>D160*100/AC163</f>
        <v>53.846153846153847</v>
      </c>
      <c r="E161" s="73">
        <f>E160*100/AC163</f>
        <v>46.153846153846153</v>
      </c>
      <c r="F161" s="74">
        <f>F160*100/AC163</f>
        <v>0</v>
      </c>
      <c r="G161" s="65">
        <f>G160*100/AC163</f>
        <v>38.46153846153846</v>
      </c>
      <c r="H161" s="73">
        <f>H160*100/AC163</f>
        <v>30.76923076923077</v>
      </c>
      <c r="I161" s="74">
        <f>I160*100/AC163</f>
        <v>30.76923076923077</v>
      </c>
      <c r="J161" s="65">
        <f>J160*100/AC163</f>
        <v>38.46153846153846</v>
      </c>
      <c r="K161" s="73">
        <f>K160*100/AC163</f>
        <v>30.76923076923077</v>
      </c>
      <c r="L161" s="74">
        <f>L160*100/AC163</f>
        <v>30.76923076923077</v>
      </c>
      <c r="M161" s="65">
        <f>M160*100/AC163</f>
        <v>38.46153846153846</v>
      </c>
      <c r="N161" s="73">
        <f>N160*100/AC163</f>
        <v>30.76923076923077</v>
      </c>
      <c r="O161" s="74">
        <f>O160*100/AC163</f>
        <v>30.76923076923077</v>
      </c>
      <c r="P161" s="65">
        <f>P160*100/AC163</f>
        <v>38.46153846153846</v>
      </c>
      <c r="Q161" s="73">
        <f>Q160*100/AC163</f>
        <v>30.76923076923077</v>
      </c>
      <c r="R161" s="74">
        <f>R160*100/AC163</f>
        <v>30.76923076923077</v>
      </c>
      <c r="S161" s="65">
        <f>S160*100/AC163</f>
        <v>30.76923076923077</v>
      </c>
      <c r="T161" s="73">
        <f>T160*100/AC163</f>
        <v>38.46153846153846</v>
      </c>
      <c r="U161" s="74">
        <f>U160*100/AC163</f>
        <v>30.76923076923077</v>
      </c>
      <c r="V161" s="65">
        <f>V160*100/AC163</f>
        <v>38.46153846153846</v>
      </c>
      <c r="W161" s="73">
        <f>W160*100/AC163</f>
        <v>30.76923076923077</v>
      </c>
      <c r="X161" s="74">
        <f>X160*100/AC163</f>
        <v>30.76923076923077</v>
      </c>
      <c r="Y161" s="320">
        <f>Y160*100/AC163</f>
        <v>38.46153846153846</v>
      </c>
      <c r="Z161" s="321">
        <f>Z160*100/AC163</f>
        <v>30.76923076923077</v>
      </c>
      <c r="AA161" s="322">
        <f>AA160*100/AC163</f>
        <v>30.76923076923077</v>
      </c>
      <c r="AB161" s="314"/>
      <c r="AC161" s="8"/>
      <c r="AD161" s="8"/>
    </row>
    <row r="162" spans="2:30" x14ac:dyDescent="0.25">
      <c r="B162" s="555"/>
      <c r="C162" s="556"/>
      <c r="D162" s="556"/>
      <c r="E162" s="556"/>
      <c r="F162" s="556"/>
      <c r="G162" s="556"/>
      <c r="H162" s="556"/>
      <c r="I162" s="556"/>
      <c r="J162" s="556"/>
      <c r="K162" s="556"/>
      <c r="L162" s="556"/>
      <c r="M162" s="556"/>
      <c r="N162" s="556"/>
      <c r="O162" s="556"/>
      <c r="P162" s="556"/>
      <c r="Q162" s="556"/>
      <c r="R162" s="556"/>
      <c r="S162" s="556"/>
      <c r="T162" s="556"/>
      <c r="U162" s="556"/>
      <c r="V162" s="556"/>
      <c r="W162" s="556"/>
      <c r="X162" s="556"/>
      <c r="Y162" s="496"/>
      <c r="Z162" s="496"/>
      <c r="AA162" s="496"/>
      <c r="AB162" s="491"/>
      <c r="AC162" s="242" t="s">
        <v>912</v>
      </c>
      <c r="AD162" s="242" t="s">
        <v>1</v>
      </c>
    </row>
    <row r="163" spans="2:30" x14ac:dyDescent="0.25">
      <c r="B163" s="557"/>
      <c r="C163" s="558"/>
      <c r="D163" s="558"/>
      <c r="E163" s="558"/>
      <c r="F163" s="558"/>
      <c r="G163" s="558"/>
      <c r="H163" s="558"/>
      <c r="I163" s="558"/>
      <c r="J163" s="558"/>
      <c r="K163" s="558"/>
      <c r="L163" s="558"/>
      <c r="M163" s="558"/>
      <c r="N163" s="558"/>
      <c r="O163" s="558"/>
      <c r="P163" s="558"/>
      <c r="Q163" s="558"/>
      <c r="R163" s="558"/>
      <c r="S163" s="558"/>
      <c r="T163" s="558"/>
      <c r="U163" s="558"/>
      <c r="V163" s="558"/>
      <c r="W163" s="558"/>
      <c r="X163" s="558"/>
      <c r="Y163" s="594" t="s">
        <v>910</v>
      </c>
      <c r="Z163" s="594"/>
      <c r="AA163" s="594"/>
      <c r="AB163" s="594"/>
      <c r="AC163" s="241">
        <f>'2 жастағы балалар Ф'!Q163</f>
        <v>13</v>
      </c>
      <c r="AD163" s="241">
        <v>100</v>
      </c>
    </row>
    <row r="164" spans="2:30" x14ac:dyDescent="0.25">
      <c r="B164" s="557"/>
      <c r="C164" s="558"/>
      <c r="D164" s="558"/>
      <c r="E164" s="558"/>
      <c r="F164" s="558"/>
      <c r="G164" s="558"/>
      <c r="H164" s="558"/>
      <c r="I164" s="558"/>
      <c r="J164" s="558"/>
      <c r="K164" s="558"/>
      <c r="L164" s="558"/>
      <c r="M164" s="558"/>
      <c r="N164" s="558"/>
      <c r="O164" s="558"/>
      <c r="P164" s="558"/>
      <c r="Q164" s="558"/>
      <c r="R164" s="558"/>
      <c r="S164" s="558"/>
      <c r="T164" s="558"/>
      <c r="U164" s="558"/>
      <c r="V164" s="558"/>
      <c r="W164" s="558"/>
      <c r="X164" s="558"/>
      <c r="Y164" s="595" t="s">
        <v>907</v>
      </c>
      <c r="Z164" s="595"/>
      <c r="AA164" s="595"/>
      <c r="AB164" s="595"/>
      <c r="AC164" s="10">
        <f>COUNTIF(AB115:AB159,"&gt;0")</f>
        <v>7</v>
      </c>
      <c r="AD164" s="33">
        <f>(D161+G161+J161+M161+S161+P161+V161+Y161)/8</f>
        <v>39.42307692307692</v>
      </c>
    </row>
    <row r="165" spans="2:30" x14ac:dyDescent="0.25">
      <c r="B165" s="557"/>
      <c r="C165" s="558"/>
      <c r="D165" s="558"/>
      <c r="E165" s="558"/>
      <c r="F165" s="558"/>
      <c r="G165" s="558"/>
      <c r="H165" s="558"/>
      <c r="I165" s="558"/>
      <c r="J165" s="558"/>
      <c r="K165" s="558"/>
      <c r="L165" s="558"/>
      <c r="M165" s="558"/>
      <c r="N165" s="558"/>
      <c r="O165" s="558"/>
      <c r="P165" s="558"/>
      <c r="Q165" s="558"/>
      <c r="R165" s="558"/>
      <c r="S165" s="558"/>
      <c r="T165" s="558"/>
      <c r="U165" s="558"/>
      <c r="V165" s="558"/>
      <c r="W165" s="558"/>
      <c r="X165" s="558"/>
      <c r="Y165" s="596" t="s">
        <v>908</v>
      </c>
      <c r="Z165" s="596"/>
      <c r="AA165" s="596"/>
      <c r="AB165" s="596"/>
      <c r="AC165" s="10">
        <f>COUNTIF(AC115:AC159,"&gt;0")</f>
        <v>9</v>
      </c>
      <c r="AD165" s="33">
        <f>(E161+H161+K161+N161+T161+Q161+W161+Z161)/8</f>
        <v>33.653846153846153</v>
      </c>
    </row>
    <row r="166" spans="2:30" x14ac:dyDescent="0.25">
      <c r="B166" s="560"/>
      <c r="C166" s="561"/>
      <c r="D166" s="561"/>
      <c r="E166" s="561"/>
      <c r="F166" s="561"/>
      <c r="G166" s="561"/>
      <c r="H166" s="561"/>
      <c r="I166" s="561"/>
      <c r="J166" s="561"/>
      <c r="K166" s="561"/>
      <c r="L166" s="561"/>
      <c r="M166" s="561"/>
      <c r="N166" s="561"/>
      <c r="O166" s="561"/>
      <c r="P166" s="561"/>
      <c r="Q166" s="561"/>
      <c r="R166" s="561"/>
      <c r="S166" s="561"/>
      <c r="T166" s="561"/>
      <c r="U166" s="561"/>
      <c r="V166" s="561"/>
      <c r="W166" s="561"/>
      <c r="X166" s="561"/>
      <c r="Y166" s="597" t="s">
        <v>909</v>
      </c>
      <c r="Z166" s="597"/>
      <c r="AA166" s="597"/>
      <c r="AB166" s="597"/>
      <c r="AC166" s="10">
        <f>COUNTIF(AD115:AD159,"&gt;0")</f>
        <v>4</v>
      </c>
      <c r="AD166" s="33">
        <f>(F161+I161+L161+O161+R161+U161+X161+AA161)/8</f>
        <v>26.923076923076923</v>
      </c>
    </row>
    <row r="167" spans="2:30" x14ac:dyDescent="0.25">
      <c r="V167" s="258"/>
      <c r="W167" s="258"/>
      <c r="X167" s="258"/>
      <c r="Y167" s="258"/>
      <c r="Z167" s="258"/>
    </row>
    <row r="168" spans="2:30" x14ac:dyDescent="0.25">
      <c r="V168" s="258"/>
      <c r="W168" s="258"/>
      <c r="X168" s="258"/>
      <c r="Y168" s="258"/>
      <c r="Z168" s="258"/>
    </row>
  </sheetData>
  <sheetProtection password="CC4B" sheet="1" selectLockedCells="1"/>
  <mergeCells count="97">
    <mergeCell ref="Y54:AA54"/>
    <mergeCell ref="J7:L7"/>
    <mergeCell ref="D54:F54"/>
    <mergeCell ref="AA5:AA9"/>
    <mergeCell ref="D6:O6"/>
    <mergeCell ref="P6:X6"/>
    <mergeCell ref="B37:U41"/>
    <mergeCell ref="D5:X5"/>
    <mergeCell ref="M53:O53"/>
    <mergeCell ref="J53:L53"/>
    <mergeCell ref="G54:I54"/>
    <mergeCell ref="J54:L54"/>
    <mergeCell ref="M54:O54"/>
    <mergeCell ref="S7:U7"/>
    <mergeCell ref="P53:R53"/>
    <mergeCell ref="B51:B55"/>
    <mergeCell ref="A4:AA4"/>
    <mergeCell ref="A50:AA50"/>
    <mergeCell ref="P7:R7"/>
    <mergeCell ref="V53:X53"/>
    <mergeCell ref="Y5:Y9"/>
    <mergeCell ref="D8:F8"/>
    <mergeCell ref="V7:X7"/>
    <mergeCell ref="V8:X8"/>
    <mergeCell ref="P8:R8"/>
    <mergeCell ref="M8:O8"/>
    <mergeCell ref="C5:C9"/>
    <mergeCell ref="D52:O52"/>
    <mergeCell ref="M7:O7"/>
    <mergeCell ref="B35:C35"/>
    <mergeCell ref="C51:C55"/>
    <mergeCell ref="B5:B9"/>
    <mergeCell ref="B161:C161"/>
    <mergeCell ref="B110:B114"/>
    <mergeCell ref="C110:C114"/>
    <mergeCell ref="M113:O113"/>
    <mergeCell ref="D112:F112"/>
    <mergeCell ref="M112:O112"/>
    <mergeCell ref="D111:O111"/>
    <mergeCell ref="D113:F113"/>
    <mergeCell ref="B160:C160"/>
    <mergeCell ref="S113:U113"/>
    <mergeCell ref="V113:X113"/>
    <mergeCell ref="G113:I113"/>
    <mergeCell ref="J113:L113"/>
    <mergeCell ref="G112:I112"/>
    <mergeCell ref="J112:L112"/>
    <mergeCell ref="P113:R113"/>
    <mergeCell ref="V112:X112"/>
    <mergeCell ref="AD51:AD55"/>
    <mergeCell ref="AC51:AC55"/>
    <mergeCell ref="AB51:AB55"/>
    <mergeCell ref="AD110:AD114"/>
    <mergeCell ref="D110:AA110"/>
    <mergeCell ref="Y112:AA112"/>
    <mergeCell ref="AB110:AB114"/>
    <mergeCell ref="Y113:AA113"/>
    <mergeCell ref="AC110:AC114"/>
    <mergeCell ref="P111:AA111"/>
    <mergeCell ref="C108:O108"/>
    <mergeCell ref="Y53:AA53"/>
    <mergeCell ref="V54:X54"/>
    <mergeCell ref="A109:AA109"/>
    <mergeCell ref="B97:C97"/>
    <mergeCell ref="S53:U53"/>
    <mergeCell ref="C2:O2"/>
    <mergeCell ref="C3:O3"/>
    <mergeCell ref="C48:O48"/>
    <mergeCell ref="C49:O49"/>
    <mergeCell ref="C107:O107"/>
    <mergeCell ref="B36:C36"/>
    <mergeCell ref="D51:AA51"/>
    <mergeCell ref="S8:U8"/>
    <mergeCell ref="J8:L8"/>
    <mergeCell ref="G8:I8"/>
    <mergeCell ref="V37:Y37"/>
    <mergeCell ref="G7:I7"/>
    <mergeCell ref="D7:F7"/>
    <mergeCell ref="Z5:Z9"/>
    <mergeCell ref="S54:U54"/>
    <mergeCell ref="B96:C96"/>
    <mergeCell ref="D53:F53"/>
    <mergeCell ref="G53:I53"/>
    <mergeCell ref="P52:AA52"/>
    <mergeCell ref="P54:R54"/>
    <mergeCell ref="B162:X166"/>
    <mergeCell ref="B98:X102"/>
    <mergeCell ref="Y99:AB99"/>
    <mergeCell ref="Y100:AB100"/>
    <mergeCell ref="Y101:AB101"/>
    <mergeCell ref="Y102:AB102"/>
    <mergeCell ref="Y163:AB163"/>
    <mergeCell ref="Y164:AB164"/>
    <mergeCell ref="Y165:AB165"/>
    <mergeCell ref="Y166:AB166"/>
    <mergeCell ref="P112:R112"/>
    <mergeCell ref="S112:U112"/>
  </mergeCells>
  <pageMargins left="0.7" right="0.7" top="0.75" bottom="0.75" header="0.3" footer="0.3"/>
  <pageSetup paperSize="9" orientation="landscape" horizontalDpi="4294967293"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38.25" customHeight="1" x14ac:dyDescent="0.3">
      <c r="B4" s="801" t="s">
        <v>928</v>
      </c>
      <c r="C4" s="801"/>
      <c r="D4" s="26">
        <f>'2 жастағы балалар Ф'!C21</f>
        <v>0</v>
      </c>
      <c r="E4" s="29"/>
      <c r="F4" s="29"/>
      <c r="G4" s="24"/>
      <c r="H4" s="24"/>
    </row>
    <row r="5" spans="2:12" ht="18.75" x14ac:dyDescent="0.3">
      <c r="B5" s="802" t="s">
        <v>905</v>
      </c>
      <c r="C5" s="802"/>
      <c r="D5" s="27">
        <f>'2 жастағы балалар Ф'!A21</f>
        <v>0</v>
      </c>
      <c r="E5" s="27"/>
      <c r="F5" s="27"/>
      <c r="G5" s="24"/>
      <c r="H5" s="24"/>
    </row>
    <row r="6" spans="2:12" ht="78.7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e">
        <f>IF(C70="","",VLOOKUP(C70,$O$509:$P$511,2,TRUE))</f>
        <v>#N/A</v>
      </c>
      <c r="E10" s="453" t="e">
        <f>IF(C71="","",VLOOKUP(C71,$Q$509:$R$511,2,TRUE))</f>
        <v>#N/A</v>
      </c>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453" t="e">
        <f>IF(C72="","",VLOOKUP(C72,$S$509:$T$511,2,TRUE))</f>
        <v>#N/A</v>
      </c>
      <c r="D11" s="453" t="e">
        <f>IF(C73="","",VLOOKUP(C73,$U$509:$V$511,2,TRUE))</f>
        <v>#N/A</v>
      </c>
      <c r="E11" s="453" t="e">
        <f>IF(C74="","",VLOOKUP(C74,$W$509:$X$511,2,TRUE))</f>
        <v>#N/A</v>
      </c>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453" t="e">
        <f>IF(C75="","",VLOOKUP(C75,$Y$509:$Z$511,2,TRUE))</f>
        <v>#N/A</v>
      </c>
      <c r="D12" s="453" t="e">
        <f>IF(C76="","",VLOOKUP(C76,$AA$509:$AB$511,2,TRUE))</f>
        <v>#N/A</v>
      </c>
      <c r="E12" s="453" t="e">
        <f>IF(C77="","",VLOOKUP(C77,$AC$509:$AD$511,2,TRUE))</f>
        <v>#N/A</v>
      </c>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e">
        <f>IF(C80="","",VLOOKUP(C80,$AI$509:$AJ$511,2,TRUE))</f>
        <v>#N/A</v>
      </c>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e">
        <f>IF(D71="","",VLOOKUP(D71,$Q$513:$R$515,2,TRUE))</f>
        <v>#N/A</v>
      </c>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e">
        <f>IF(D74="","",VLOOKUP(D74,$W$513:$X$515,2,TRUE))</f>
        <v>#N/A</v>
      </c>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453" t="e">
        <f>IF(D75="","",VLOOKUP(D75,$Y$513:$Z$515,2,TRUE))</f>
        <v>#N/A</v>
      </c>
      <c r="D17" s="453" t="e">
        <f>IF(D76="","",VLOOKUP(D76,$AA$513:$AB$515,2,TRUE))</f>
        <v>#N/A</v>
      </c>
      <c r="E17" s="453" t="e">
        <f>IF(D77="","",VLOOKUP(D77,$AC$513:$AD$515,2,TRUE))</f>
        <v>#N/A</v>
      </c>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453" t="e">
        <f>IF(D78="","",VLOOKUP(D78,$AE$513:$AF$515,2,TRUE))</f>
        <v>#N/A</v>
      </c>
      <c r="D18" s="453" t="e">
        <f>IF(D79="","",VLOOKUP(D79,$AG$513:$AH$515,2,TRUE))</f>
        <v>#N/A</v>
      </c>
      <c r="E18" s="453" t="e">
        <f>IF(D80="","",VLOOKUP(D80,$AI$513:$AJ$515,2,TRUE))</f>
        <v>#N/A</v>
      </c>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e">
        <f>IF(D86="","",VLOOKUP(D86,$Q$517:$R$519,2,TRUE))</f>
        <v>#N/A</v>
      </c>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453" t="e">
        <f>IF(D87="","",VLOOKUP(D87,$S$517:$T$519,2,TRUE))</f>
        <v>#N/A</v>
      </c>
      <c r="D21" s="453" t="e">
        <f>IF(D88="","",VLOOKUP(D88,$U$517:$V$519,2,TRUE))</f>
        <v>#N/A</v>
      </c>
      <c r="E21" s="453" t="e">
        <f>IF(D89="","",VLOOKUP(D89,$W$517:$X$519,2,TRUE))</f>
        <v>#N/A</v>
      </c>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453" t="e">
        <f>IF(D90="","",VLOOKUP(D90,$Y$517:$Z$519,2,TRUE))</f>
        <v>#N/A</v>
      </c>
      <c r="D22" s="453" t="e">
        <f>IF(D91="","",VLOOKUP(D91,$AA$517:$AB$519,2,TRUE))</f>
        <v>#N/A</v>
      </c>
      <c r="E22" s="453" t="e">
        <f>IF(D92="","",VLOOKUP(D92,$AC$517:$AD$519,2,TRUE))</f>
        <v>#N/A</v>
      </c>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786"/>
      <c r="D23" s="787"/>
      <c r="E23" s="788"/>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e">
        <f>IF(E74="","",VLOOKUP(E74,$W$521:$X$523,2,TRUE))</f>
        <v>#N/A</v>
      </c>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453" t="e">
        <f>IF(E75="","",VLOOKUP(E75,$Y$521:$Z$523,2,TRUE))</f>
        <v>#N/A</v>
      </c>
      <c r="D32" s="453" t="e">
        <f>IF(E76="","",VLOOKUP(E76,$AA$521:$AB$523,2,TRUE))</f>
        <v>#N/A</v>
      </c>
      <c r="E32" s="453" t="e">
        <f>IF(E77="","",VLOOKUP(E77,$AC$521:$AD$523,2,TRUE))</f>
        <v>#N/A</v>
      </c>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453" t="e">
        <f>IF(E78="","",VLOOKUP(E78,$AE$521:$AF$523,2,TRUE))</f>
        <v>#N/A</v>
      </c>
      <c r="D33" s="453" t="e">
        <f>IF(E79="","",VLOOKUP(E79,$AG$521:$AH$523,2,TRUE))</f>
        <v>#N/A</v>
      </c>
      <c r="E33" s="453" t="e">
        <f>IF(E80="","",VLOOKUP(E80,$AI$521:$AJ$523,2,TRUE))</f>
        <v>#N/A</v>
      </c>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2"/>
      <c r="D34" s="823"/>
      <c r="E34" s="823"/>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453" t="e">
        <f>IF(F69="","",VLOOKUP(F69,$M$525:$N$527,2,TRUE))</f>
        <v>#N/A</v>
      </c>
      <c r="D35" s="453" t="e">
        <f>IF(F70="","",VLOOKUP(F70,$O$525:$P$527,2,TRUE))</f>
        <v>#N/A</v>
      </c>
      <c r="E35" s="453" t="e">
        <f>IF(F71="","",VLOOKUP(F71,$Q$525:$R$527,2,TRUE))</f>
        <v>#N/A</v>
      </c>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453" t="e">
        <f>IF(F72="","",VLOOKUP(F72,$S$525:$T$527,2,TRUE))</f>
        <v>#N/A</v>
      </c>
      <c r="D36" s="453" t="e">
        <f>IF(F73="","",VLOOKUP(F73,$U$525:$V$527,2,TRUE))</f>
        <v>#N/A</v>
      </c>
      <c r="E36" s="453" t="e">
        <f>IF(F74="","",VLOOKUP(F74,$W$525:$X$527,2,TRUE))</f>
        <v>#N/A</v>
      </c>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453" t="e">
        <f>IF(F75="","",VLOOKUP(F75,$Y$525:$Z$527,2,TRUE))</f>
        <v>#N/A</v>
      </c>
      <c r="D37" s="453" t="e">
        <f>IF(F76="","",VLOOKUP(F76,$AA$525:$AB$527,2,TRUE))</f>
        <v>#N/A</v>
      </c>
      <c r="E37" s="453" t="e">
        <f>IF(F77="","",VLOOKUP(F77,$AC$525:$AD$527,2,TRUE))</f>
        <v>#N/A</v>
      </c>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453" t="e">
        <f>IF(F78="","",VLOOKUP(F78,$AE$525:$AF$527,2,TRUE))</f>
        <v>#N/A</v>
      </c>
      <c r="D38" s="453" t="e">
        <f>IF(F79="","",VLOOKUP(F79,$AG$525:$AH$527,2,TRUE))</f>
        <v>#N/A</v>
      </c>
      <c r="E38" s="453" t="e">
        <f>IF(F80="","",VLOOKUP(F80,$AI$525:$AJ$527,2,TRUE))</f>
        <v>#N/A</v>
      </c>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453" t="e">
        <f>IF(F81="","",VLOOKUP(F81,$AK$525:$AL$527,2,TRUE))</f>
        <v>#N/A</v>
      </c>
      <c r="D39" s="453" t="e">
        <f>IF(F82="","",VLOOKUP(F82,$AM$525:$AN$527,2,TRUE))</f>
        <v>#N/A</v>
      </c>
      <c r="E39" s="453" t="e">
        <f>IF(F83="","",VLOOKUP(F83,$AO$525:$AP$527,2,TRUE))</f>
        <v>#N/A</v>
      </c>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10"/>
      <c r="D47" s="811"/>
      <c r="E47" s="812"/>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10"/>
      <c r="D48" s="811"/>
      <c r="E48" s="812"/>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10"/>
      <c r="D49" s="811"/>
      <c r="E49" s="812"/>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10"/>
      <c r="D50" s="811"/>
      <c r="E50" s="812"/>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10"/>
      <c r="D51" s="811"/>
      <c r="E51" s="812"/>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10"/>
      <c r="D52" s="811"/>
      <c r="E52" s="812"/>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10"/>
      <c r="D53" s="811"/>
      <c r="E53" s="812"/>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10"/>
      <c r="D54" s="811"/>
      <c r="E54" s="812"/>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10"/>
      <c r="D55" s="811"/>
      <c r="E55" s="812"/>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10"/>
      <c r="D56" s="811"/>
      <c r="E56" s="812"/>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10"/>
      <c r="D57" s="811"/>
      <c r="E57" s="812"/>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10"/>
      <c r="D58" s="811"/>
      <c r="E58" s="812"/>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13"/>
      <c r="D59" s="814"/>
      <c r="E59" s="815"/>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e">
        <f>IF(G74="","",VLOOKUP(G74,$W$541:$X$543,2,TRUE))</f>
        <v>#N/A</v>
      </c>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453" t="e">
        <f>IF(G75="","",VLOOKUP(G75,$Y$541:$Z$543,2,TRUE))</f>
        <v>#N/A</v>
      </c>
      <c r="D62" s="453" t="e">
        <f>IF(G76="","",VLOOKUP(G76,$AA$541:$AB$543,2,TRUE))</f>
        <v>#N/A</v>
      </c>
      <c r="E62" s="453" t="e">
        <f>IF(G77="","",VLOOKUP(G77,$AC$541:$AD$543,2,TRUE))</f>
        <v>#N/A</v>
      </c>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453" t="e">
        <f>IF(G78="","",VLOOKUP(G78,$AE$541:$AF$543,2,TRUE))</f>
        <v>#N/A</v>
      </c>
      <c r="D63" s="453" t="e">
        <f>IF(G79="","",VLOOKUP(G79,$AG$541:$AH$543,2,TRUE))</f>
        <v>#N/A</v>
      </c>
      <c r="E63" s="453" t="e">
        <f>IF(G80="","",VLOOKUP(G80,$AI$541:$AJ$543,2,TRUE))</f>
        <v>#N/A</v>
      </c>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05"/>
      <c r="D64" s="806"/>
      <c r="E64" s="806"/>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51" customHeight="1" x14ac:dyDescent="0.25">
      <c r="B68" s="35"/>
      <c r="C68" s="21" t="s">
        <v>915</v>
      </c>
      <c r="D68" s="21" t="s">
        <v>733</v>
      </c>
      <c r="E68" s="21" t="s">
        <v>916</v>
      </c>
      <c r="F68" s="21" t="s">
        <v>904</v>
      </c>
      <c r="G68" s="62" t="s">
        <v>917</v>
      </c>
    </row>
    <row r="69" spans="2:7" ht="15" customHeight="1" x14ac:dyDescent="0.25">
      <c r="B69" s="570">
        <v>1</v>
      </c>
      <c r="C69" s="452">
        <f>'2 жастағы балалар Ф'!D21</f>
        <v>0</v>
      </c>
      <c r="D69" s="452">
        <f>'2 жастағы балалар К'!D21</f>
        <v>0</v>
      </c>
      <c r="E69" s="452" t="e">
        <f>'2 жастағы балалар Т'!#REF!</f>
        <v>#REF!</v>
      </c>
      <c r="F69" s="452">
        <f>'2 жастағы балалар Ш'!D21</f>
        <v>0</v>
      </c>
      <c r="G69" s="452" t="e">
        <f>'2 жастағы балалар Ә'!#REF!</f>
        <v>#REF!</v>
      </c>
    </row>
    <row r="70" spans="2:7" ht="15" customHeight="1" x14ac:dyDescent="0.25">
      <c r="B70" s="571"/>
      <c r="C70" s="452">
        <f>'2 жастағы балалар Ф'!E21</f>
        <v>0</v>
      </c>
      <c r="D70" s="452">
        <f>'2 жастағы балалар К'!E21</f>
        <v>0</v>
      </c>
      <c r="E70" s="452" t="e">
        <f>'2 жастағы балалар Т'!#REF!</f>
        <v>#REF!</v>
      </c>
      <c r="F70" s="452">
        <f>'2 жастағы балалар Ш'!E21</f>
        <v>0</v>
      </c>
      <c r="G70" s="452" t="e">
        <f>'2 жастағы балалар Ә'!#REF!</f>
        <v>#REF!</v>
      </c>
    </row>
    <row r="71" spans="2:7" ht="15" customHeight="1" x14ac:dyDescent="0.25">
      <c r="B71" s="572"/>
      <c r="C71" s="452">
        <f>'2 жастағы балалар Ф'!F21</f>
        <v>0</v>
      </c>
      <c r="D71" s="452">
        <f>'2 жастағы балалар К'!F21</f>
        <v>0</v>
      </c>
      <c r="E71" s="452" t="e">
        <f>'2 жастағы балалар Т'!#REF!</f>
        <v>#REF!</v>
      </c>
      <c r="F71" s="452">
        <f>'2 жастағы балалар Ш'!F21</f>
        <v>0</v>
      </c>
      <c r="G71" s="452" t="e">
        <f>'2 жастағы балалар Ә'!#REF!</f>
        <v>#REF!</v>
      </c>
    </row>
    <row r="72" spans="2:7" ht="15" customHeight="1" x14ac:dyDescent="0.25">
      <c r="B72" s="570">
        <v>2</v>
      </c>
      <c r="C72" s="452">
        <f>'2 жастағы балалар Ф'!G21</f>
        <v>0</v>
      </c>
      <c r="D72" s="452">
        <f>'2 жастағы балалар К'!G21</f>
        <v>0</v>
      </c>
      <c r="E72" s="452">
        <f>'2 жастағы балалар Т'!D21</f>
        <v>0</v>
      </c>
      <c r="F72" s="452">
        <f>'2 жастағы балалар Ш'!G21</f>
        <v>0</v>
      </c>
      <c r="G72" s="452">
        <f>'2 жастағы балалар Ә'!D21</f>
        <v>0</v>
      </c>
    </row>
    <row r="73" spans="2:7" ht="15" customHeight="1" x14ac:dyDescent="0.25">
      <c r="B73" s="571"/>
      <c r="C73" s="452">
        <f>'2 жастағы балалар Ф'!H21</f>
        <v>0</v>
      </c>
      <c r="D73" s="452">
        <f>'2 жастағы балалар К'!H21</f>
        <v>0</v>
      </c>
      <c r="E73" s="452">
        <f>'2 жастағы балалар Т'!E21</f>
        <v>0</v>
      </c>
      <c r="F73" s="452">
        <f>'2 жастағы балалар Ш'!H21</f>
        <v>0</v>
      </c>
      <c r="G73" s="452">
        <f>'2 жастағы балалар Ә'!E21</f>
        <v>0</v>
      </c>
    </row>
    <row r="74" spans="2:7" ht="15" customHeight="1" x14ac:dyDescent="0.25">
      <c r="B74" s="572"/>
      <c r="C74" s="452">
        <f>'2 жастағы балалар Ф'!I21</f>
        <v>0</v>
      </c>
      <c r="D74" s="452">
        <f>'2 жастағы балалар К'!I21</f>
        <v>0</v>
      </c>
      <c r="E74" s="452">
        <f>'2 жастағы балалар Т'!F21</f>
        <v>0</v>
      </c>
      <c r="F74" s="452">
        <f>'2 жастағы балалар Ш'!I21</f>
        <v>0</v>
      </c>
      <c r="G74" s="452">
        <f>'2 жастағы балалар Ә'!F21</f>
        <v>0</v>
      </c>
    </row>
    <row r="75" spans="2:7" ht="15" customHeight="1" x14ac:dyDescent="0.25">
      <c r="B75" s="570">
        <v>3</v>
      </c>
      <c r="C75" s="452">
        <f>'2 жастағы балалар Ф'!J21</f>
        <v>0</v>
      </c>
      <c r="D75" s="452">
        <f>'2 жастағы балалар К'!J21</f>
        <v>0</v>
      </c>
      <c r="E75" s="452">
        <f>'2 жастағы балалар Т'!G21</f>
        <v>0</v>
      </c>
      <c r="F75" s="452">
        <f>'2 жастағы балалар Ш'!J21</f>
        <v>0</v>
      </c>
      <c r="G75" s="452">
        <f>'2 жастағы балалар Ә'!G21</f>
        <v>0</v>
      </c>
    </row>
    <row r="76" spans="2:7" ht="15" customHeight="1" x14ac:dyDescent="0.25">
      <c r="B76" s="571"/>
      <c r="C76" s="452">
        <f>'2 жастағы балалар Ф'!K21</f>
        <v>0</v>
      </c>
      <c r="D76" s="452">
        <f>'2 жастағы балалар К'!K21</f>
        <v>0</v>
      </c>
      <c r="E76" s="452">
        <f>'2 жастағы балалар Т'!H21</f>
        <v>0</v>
      </c>
      <c r="F76" s="452">
        <f>'2 жастағы балалар Ш'!K21</f>
        <v>0</v>
      </c>
      <c r="G76" s="452">
        <f>'2 жастағы балалар Ә'!H21</f>
        <v>0</v>
      </c>
    </row>
    <row r="77" spans="2:7" ht="15" customHeight="1" x14ac:dyDescent="0.25">
      <c r="B77" s="572"/>
      <c r="C77" s="452">
        <f>'2 жастағы балалар Ф'!L21</f>
        <v>0</v>
      </c>
      <c r="D77" s="452">
        <f>'2 жастағы балалар К'!L21</f>
        <v>0</v>
      </c>
      <c r="E77" s="452">
        <f>'2 жастағы балалар Т'!I21</f>
        <v>0</v>
      </c>
      <c r="F77" s="452">
        <f>'2 жастағы балалар Ш'!L21</f>
        <v>0</v>
      </c>
      <c r="G77" s="452">
        <f>'2 жастағы балалар Ә'!I21</f>
        <v>0</v>
      </c>
    </row>
    <row r="78" spans="2:7" ht="15" customHeight="1" x14ac:dyDescent="0.25">
      <c r="B78" s="570">
        <v>4</v>
      </c>
      <c r="C78" s="452">
        <f>'2 жастағы балалар Ф'!M21</f>
        <v>0</v>
      </c>
      <c r="D78" s="452">
        <f>'2 жастағы балалар К'!M21</f>
        <v>0</v>
      </c>
      <c r="E78" s="452">
        <f>'2 жастағы балалар Т'!J21</f>
        <v>0</v>
      </c>
      <c r="F78" s="452">
        <f>'2 жастағы балалар Ш'!M21</f>
        <v>0</v>
      </c>
      <c r="G78" s="452">
        <f>'2 жастағы балалар Ә'!J21</f>
        <v>0</v>
      </c>
    </row>
    <row r="79" spans="2:7" ht="15" customHeight="1" x14ac:dyDescent="0.25">
      <c r="B79" s="571"/>
      <c r="C79" s="452">
        <f>'2 жастағы балалар Ф'!N21</f>
        <v>0</v>
      </c>
      <c r="D79" s="452">
        <f>'2 жастағы балалар К'!N21</f>
        <v>0</v>
      </c>
      <c r="E79" s="452">
        <f>'2 жастағы балалар Т'!K21</f>
        <v>0</v>
      </c>
      <c r="F79" s="452">
        <f>'2 жастағы балалар Ш'!N21</f>
        <v>0</v>
      </c>
      <c r="G79" s="452">
        <f>'2 жастағы балалар Ә'!K21</f>
        <v>0</v>
      </c>
    </row>
    <row r="80" spans="2:7" ht="15" customHeight="1" x14ac:dyDescent="0.25">
      <c r="B80" s="572"/>
      <c r="C80" s="452">
        <f>'2 жастағы балалар Ф'!O21</f>
        <v>0</v>
      </c>
      <c r="D80" s="452">
        <f>'2 жастағы балалар К'!O21</f>
        <v>0</v>
      </c>
      <c r="E80" s="452">
        <f>'2 жастағы балалар Т'!L21</f>
        <v>0</v>
      </c>
      <c r="F80" s="452">
        <f>'2 жастағы балалар Ш'!O21</f>
        <v>0</v>
      </c>
      <c r="G80" s="452">
        <f>'2 жастағы балалар Ә'!L21</f>
        <v>0</v>
      </c>
    </row>
    <row r="81" spans="2:7" ht="15" customHeight="1" x14ac:dyDescent="0.25">
      <c r="B81" s="570">
        <v>5</v>
      </c>
      <c r="C81" s="798"/>
      <c r="D81" s="452" t="e">
        <f>'2 жастағы балалар К'!#REF!</f>
        <v>#REF!</v>
      </c>
      <c r="E81" s="798"/>
      <c r="F81" s="452">
        <f>'2 жастағы балалар Ш'!P21</f>
        <v>0</v>
      </c>
      <c r="G81" s="798"/>
    </row>
    <row r="82" spans="2:7" ht="15" customHeight="1" x14ac:dyDescent="0.25">
      <c r="B82" s="571"/>
      <c r="C82" s="799"/>
      <c r="D82" s="452" t="e">
        <f>'2 жастағы балалар К'!#REF!</f>
        <v>#REF!</v>
      </c>
      <c r="E82" s="799"/>
      <c r="F82" s="452">
        <f>'2 жастағы балалар Ш'!Q21</f>
        <v>0</v>
      </c>
      <c r="G82" s="799"/>
    </row>
    <row r="83" spans="2:7" ht="15" customHeight="1" x14ac:dyDescent="0.25">
      <c r="B83" s="572"/>
      <c r="C83" s="799"/>
      <c r="D83" s="452" t="e">
        <f>'2 жастағы балалар К'!#REF!</f>
        <v>#REF!</v>
      </c>
      <c r="E83" s="799"/>
      <c r="F83" s="452">
        <f>'2 жастағы балалар Ш'!R21</f>
        <v>0</v>
      </c>
      <c r="G83" s="799"/>
    </row>
    <row r="84" spans="2:7" ht="15" customHeight="1" x14ac:dyDescent="0.25">
      <c r="B84" s="570">
        <v>6</v>
      </c>
      <c r="C84" s="799"/>
      <c r="D84" s="452">
        <f>'2 жастағы балалар К'!P21</f>
        <v>0</v>
      </c>
      <c r="E84" s="799"/>
      <c r="F84" s="452" t="e">
        <f>'2 жастағы балалар Ш'!#REF!</f>
        <v>#REF!</v>
      </c>
      <c r="G84" s="799"/>
    </row>
    <row r="85" spans="2:7" ht="15" customHeight="1" x14ac:dyDescent="0.25">
      <c r="B85" s="571"/>
      <c r="C85" s="799"/>
      <c r="D85" s="452">
        <f>'2 жастағы балалар К'!Q21</f>
        <v>0</v>
      </c>
      <c r="E85" s="799"/>
      <c r="F85" s="452" t="e">
        <f>'2 жастағы балалар Ш'!#REF!</f>
        <v>#REF!</v>
      </c>
      <c r="G85" s="799"/>
    </row>
    <row r="86" spans="2:7" ht="15" customHeight="1" x14ac:dyDescent="0.25">
      <c r="B86" s="572"/>
      <c r="C86" s="799"/>
      <c r="D86" s="452">
        <f>'2 жастағы балалар К'!R21</f>
        <v>0</v>
      </c>
      <c r="E86" s="799"/>
      <c r="F86" s="452" t="e">
        <f>'2 жастағы балалар Ш'!#REF!</f>
        <v>#REF!</v>
      </c>
      <c r="G86" s="799"/>
    </row>
    <row r="87" spans="2:7" ht="15" customHeight="1" x14ac:dyDescent="0.25">
      <c r="B87" s="570">
        <v>7</v>
      </c>
      <c r="C87" s="799"/>
      <c r="D87" s="452">
        <f>'2 жастағы балалар К'!S21</f>
        <v>0</v>
      </c>
      <c r="E87" s="799"/>
      <c r="F87" s="452" t="e">
        <f>'2 жастағы балалар Ш'!#REF!</f>
        <v>#REF!</v>
      </c>
      <c r="G87" s="799"/>
    </row>
    <row r="88" spans="2:7" ht="15" customHeight="1" x14ac:dyDescent="0.25">
      <c r="B88" s="571"/>
      <c r="C88" s="799"/>
      <c r="D88" s="452">
        <f>'2 жастағы балалар К'!T21</f>
        <v>0</v>
      </c>
      <c r="E88" s="799"/>
      <c r="F88" s="452" t="e">
        <f>'2 жастағы балалар Ш'!#REF!</f>
        <v>#REF!</v>
      </c>
      <c r="G88" s="799"/>
    </row>
    <row r="89" spans="2:7" ht="15" customHeight="1" x14ac:dyDescent="0.25">
      <c r="B89" s="572"/>
      <c r="C89" s="799"/>
      <c r="D89" s="452">
        <f>'2 жастағы балалар К'!U21</f>
        <v>0</v>
      </c>
      <c r="E89" s="799"/>
      <c r="F89" s="452" t="e">
        <f>'2 жастағы балалар Ш'!#REF!</f>
        <v>#REF!</v>
      </c>
      <c r="G89" s="799"/>
    </row>
    <row r="90" spans="2:7" ht="15" customHeight="1" x14ac:dyDescent="0.25">
      <c r="B90" s="570">
        <v>8</v>
      </c>
      <c r="C90" s="799"/>
      <c r="D90" s="452">
        <f>'2 жастағы балалар К'!V21</f>
        <v>0</v>
      </c>
      <c r="E90" s="799"/>
      <c r="F90" s="452" t="e">
        <f>'2 жастағы балалар Ш'!#REF!</f>
        <v>#REF!</v>
      </c>
      <c r="G90" s="799"/>
    </row>
    <row r="91" spans="2:7" ht="15" customHeight="1" x14ac:dyDescent="0.25">
      <c r="B91" s="571"/>
      <c r="C91" s="799"/>
      <c r="D91" s="452">
        <f>'2 жастағы балалар К'!W21</f>
        <v>0</v>
      </c>
      <c r="E91" s="799"/>
      <c r="F91" s="452" t="e">
        <f>'2 жастағы балалар Ш'!#REF!</f>
        <v>#REF!</v>
      </c>
      <c r="G91" s="799"/>
    </row>
    <row r="92" spans="2:7" ht="15" customHeight="1" x14ac:dyDescent="0.25">
      <c r="B92" s="572"/>
      <c r="C92" s="799"/>
      <c r="D92" s="452">
        <f>'2 жастағы балалар К'!X21</f>
        <v>0</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Ш'!V21</f>
        <v>0</v>
      </c>
      <c r="G102" s="799"/>
    </row>
    <row r="103" spans="2:7" ht="15" customHeight="1" x14ac:dyDescent="0.25">
      <c r="B103" s="607"/>
      <c r="C103" s="799"/>
      <c r="D103" s="799"/>
      <c r="E103" s="799"/>
      <c r="F103" s="398">
        <f>'2 жастағы балалар Ш'!W21</f>
        <v>0</v>
      </c>
      <c r="G103" s="799"/>
    </row>
    <row r="104" spans="2:7" ht="15" customHeight="1" x14ac:dyDescent="0.25">
      <c r="B104" s="607"/>
      <c r="C104" s="799"/>
      <c r="D104" s="799"/>
      <c r="E104" s="799"/>
      <c r="F104" s="398">
        <f>'2 жастағы балалар Ш'!X21</f>
        <v>0</v>
      </c>
      <c r="G104" s="799"/>
    </row>
    <row r="105" spans="2:7" ht="15" customHeight="1" x14ac:dyDescent="0.25">
      <c r="B105" s="607">
        <v>13</v>
      </c>
      <c r="C105" s="799"/>
      <c r="D105" s="799"/>
      <c r="E105" s="799"/>
      <c r="F105" s="398">
        <f>'2 жастағы балалар Ш'!Y21</f>
        <v>0</v>
      </c>
      <c r="G105" s="799"/>
    </row>
    <row r="106" spans="2:7" ht="15" customHeight="1" x14ac:dyDescent="0.25">
      <c r="B106" s="607"/>
      <c r="C106" s="799"/>
      <c r="D106" s="799"/>
      <c r="E106" s="799"/>
      <c r="F106" s="398">
        <f>'2 жастағы балалар Ш'!Z21</f>
        <v>0</v>
      </c>
      <c r="G106" s="799"/>
    </row>
    <row r="107" spans="2:7" ht="15" customHeight="1" x14ac:dyDescent="0.25">
      <c r="B107" s="607"/>
      <c r="C107" s="799"/>
      <c r="D107" s="799"/>
      <c r="E107" s="799"/>
      <c r="F107" s="398">
        <f>'2 жастағы балалар Ш'!AA21</f>
        <v>0</v>
      </c>
      <c r="G107" s="799"/>
    </row>
    <row r="108" spans="2:7" ht="15" customHeight="1" x14ac:dyDescent="0.25">
      <c r="B108" s="607">
        <v>14</v>
      </c>
      <c r="C108" s="799"/>
      <c r="D108" s="799"/>
      <c r="E108" s="799"/>
      <c r="F108" s="398">
        <f>'2 жастағы балалар Ш'!AB21</f>
        <v>0</v>
      </c>
      <c r="G108" s="799"/>
    </row>
    <row r="109" spans="2:7" ht="15" customHeight="1" x14ac:dyDescent="0.25">
      <c r="B109" s="607"/>
      <c r="C109" s="799"/>
      <c r="D109" s="799"/>
      <c r="E109" s="799"/>
      <c r="F109" s="398">
        <f>'2 жастағы балалар Ш'!AC21</f>
        <v>0</v>
      </c>
      <c r="G109" s="799"/>
    </row>
    <row r="110" spans="2:7" ht="15" customHeight="1" x14ac:dyDescent="0.25">
      <c r="B110" s="607"/>
      <c r="C110" s="799"/>
      <c r="D110" s="799"/>
      <c r="E110" s="799"/>
      <c r="F110" s="398">
        <f>'2 жастағы балалар Ш'!AD21</f>
        <v>0</v>
      </c>
      <c r="G110" s="799"/>
    </row>
    <row r="111" spans="2:7" ht="15" customHeight="1" x14ac:dyDescent="0.25">
      <c r="B111" s="607">
        <v>15</v>
      </c>
      <c r="C111" s="799"/>
      <c r="D111" s="799"/>
      <c r="E111" s="799"/>
      <c r="F111" s="398">
        <f>'2 жастағы балалар Ш'!AE21</f>
        <v>0</v>
      </c>
      <c r="G111" s="799"/>
    </row>
    <row r="112" spans="2:7" ht="15" customHeight="1" x14ac:dyDescent="0.25">
      <c r="B112" s="607"/>
      <c r="C112" s="799"/>
      <c r="D112" s="799"/>
      <c r="E112" s="799"/>
      <c r="F112" s="398">
        <f>'2 жастағы балалар Ш'!AF21</f>
        <v>0</v>
      </c>
      <c r="G112" s="799"/>
    </row>
    <row r="113" spans="2:7" ht="15" customHeight="1" x14ac:dyDescent="0.25">
      <c r="B113" s="607"/>
      <c r="C113" s="799"/>
      <c r="D113" s="799"/>
      <c r="E113" s="799"/>
      <c r="F113" s="398">
        <f>'2 жастағы балалар Ш'!AG21</f>
        <v>0</v>
      </c>
      <c r="G113" s="799"/>
    </row>
    <row r="114" spans="2:7" ht="15" customHeight="1" x14ac:dyDescent="0.25">
      <c r="B114" s="607">
        <v>16</v>
      </c>
      <c r="C114" s="799"/>
      <c r="D114" s="799"/>
      <c r="E114" s="799"/>
      <c r="F114" s="398">
        <f>'2 жастағы балалар Ш'!AH21</f>
        <v>0</v>
      </c>
      <c r="G114" s="799"/>
    </row>
    <row r="115" spans="2:7" ht="15" customHeight="1" x14ac:dyDescent="0.25">
      <c r="B115" s="607"/>
      <c r="C115" s="799"/>
      <c r="D115" s="799"/>
      <c r="E115" s="799"/>
      <c r="F115" s="398">
        <f>'2 жастағы балалар Ш'!AI21</f>
        <v>0</v>
      </c>
      <c r="G115" s="799"/>
    </row>
    <row r="116" spans="2:7" ht="15" customHeight="1" x14ac:dyDescent="0.25">
      <c r="B116" s="607"/>
      <c r="C116" s="799"/>
      <c r="D116" s="799"/>
      <c r="E116" s="799"/>
      <c r="F116" s="398">
        <f>'2 жастағы балалар Ш'!AJ21</f>
        <v>0</v>
      </c>
      <c r="G116" s="799"/>
    </row>
    <row r="117" spans="2:7" ht="15" customHeight="1" x14ac:dyDescent="0.25">
      <c r="B117" s="607">
        <v>17</v>
      </c>
      <c r="C117" s="799"/>
      <c r="D117" s="799"/>
      <c r="E117" s="799"/>
      <c r="F117" s="398">
        <f>'2 жастағы балалар Ш'!AK21</f>
        <v>0</v>
      </c>
      <c r="G117" s="799"/>
    </row>
    <row r="118" spans="2:7" ht="15" customHeight="1" x14ac:dyDescent="0.25">
      <c r="B118" s="607"/>
      <c r="C118" s="799"/>
      <c r="D118" s="799"/>
      <c r="E118" s="799"/>
      <c r="F118" s="398">
        <f>'2 жастағы балалар Ш'!AL21</f>
        <v>0</v>
      </c>
      <c r="G118" s="799"/>
    </row>
    <row r="119" spans="2:7" ht="15" customHeight="1" x14ac:dyDescent="0.25">
      <c r="B119" s="607"/>
      <c r="C119" s="799"/>
      <c r="D119" s="799"/>
      <c r="E119" s="799"/>
      <c r="F119" s="398">
        <f>'2 жастағы балалар Ш'!AM21</f>
        <v>0</v>
      </c>
      <c r="G119" s="799"/>
    </row>
    <row r="120" spans="2:7" ht="15" customHeight="1" x14ac:dyDescent="0.25">
      <c r="B120" s="607">
        <v>18</v>
      </c>
      <c r="C120" s="799"/>
      <c r="D120" s="799"/>
      <c r="E120" s="799"/>
      <c r="F120" s="398">
        <f>'2 жастағы балалар Ш'!AN21</f>
        <v>0</v>
      </c>
      <c r="G120" s="799"/>
    </row>
    <row r="121" spans="2:7" ht="15" customHeight="1" x14ac:dyDescent="0.25">
      <c r="B121" s="607"/>
      <c r="C121" s="799"/>
      <c r="D121" s="799"/>
      <c r="E121" s="799"/>
      <c r="F121" s="398">
        <f>'2 жастағы балалар Ш'!AO21</f>
        <v>0</v>
      </c>
      <c r="G121" s="799"/>
    </row>
    <row r="122" spans="2:7" ht="15" customHeight="1" x14ac:dyDescent="0.25">
      <c r="B122" s="607"/>
      <c r="C122" s="799"/>
      <c r="D122" s="799"/>
      <c r="E122" s="799"/>
      <c r="F122" s="398">
        <f>'2 жастағы балалар Ш'!AP21</f>
        <v>0</v>
      </c>
      <c r="G122" s="799"/>
    </row>
    <row r="123" spans="2:7" ht="15" customHeight="1" x14ac:dyDescent="0.25">
      <c r="B123" s="607">
        <v>19</v>
      </c>
      <c r="C123" s="799"/>
      <c r="D123" s="799"/>
      <c r="E123" s="799"/>
      <c r="F123" s="398">
        <f>'2 жастағы балалар Ш'!AQ21</f>
        <v>0</v>
      </c>
      <c r="G123" s="799"/>
    </row>
    <row r="124" spans="2:7" ht="15" customHeight="1" x14ac:dyDescent="0.25">
      <c r="B124" s="607"/>
      <c r="C124" s="799"/>
      <c r="D124" s="799"/>
      <c r="E124" s="799"/>
      <c r="F124" s="398">
        <f>'2 жастағы балалар Ш'!AR21</f>
        <v>0</v>
      </c>
      <c r="G124" s="799"/>
    </row>
    <row r="125" spans="2:7" ht="15" customHeight="1" x14ac:dyDescent="0.25">
      <c r="B125" s="607"/>
      <c r="C125" s="799"/>
      <c r="D125" s="799"/>
      <c r="E125" s="799"/>
      <c r="F125" s="398">
        <f>'2 жастағы балалар Ш'!AS21</f>
        <v>0</v>
      </c>
      <c r="G125" s="799"/>
    </row>
    <row r="126" spans="2:7" ht="15" customHeight="1" x14ac:dyDescent="0.25">
      <c r="B126" s="607">
        <v>20</v>
      </c>
      <c r="C126" s="799"/>
      <c r="D126" s="799"/>
      <c r="E126" s="799"/>
      <c r="F126" s="398">
        <f>'2 жастағы балалар Ш'!AT21</f>
        <v>0</v>
      </c>
      <c r="G126" s="799"/>
    </row>
    <row r="127" spans="2:7" ht="15" customHeight="1" x14ac:dyDescent="0.25">
      <c r="B127" s="607"/>
      <c r="C127" s="799"/>
      <c r="D127" s="799"/>
      <c r="E127" s="799"/>
      <c r="F127" s="398">
        <f>'2 жастағы балалар Ш'!AU21</f>
        <v>0</v>
      </c>
      <c r="G127" s="799"/>
    </row>
    <row r="128" spans="2:7" ht="15" customHeight="1" x14ac:dyDescent="0.25">
      <c r="B128" s="607"/>
      <c r="C128" s="800"/>
      <c r="D128" s="800"/>
      <c r="E128" s="800"/>
      <c r="F128" s="398">
        <f>'2 жастағы балалар Ш'!AV21</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Ф'!D67</f>
        <v>0</v>
      </c>
      <c r="D133" s="452">
        <f>'2 жастағы балалар К'!D67</f>
        <v>0</v>
      </c>
      <c r="E133" s="452" t="e">
        <f>'2 жастағы балалар Т'!#REF!</f>
        <v>#REF!</v>
      </c>
      <c r="F133" s="452">
        <f>'2 жастағы балалар Ш'!D67</f>
        <v>0</v>
      </c>
      <c r="G133" s="452" t="e">
        <f>'2 жастағы балалар Ә'!#REF!</f>
        <v>#REF!</v>
      </c>
    </row>
    <row r="134" spans="2:7" x14ac:dyDescent="0.25">
      <c r="B134" s="571"/>
      <c r="C134" s="452">
        <f>'2 жастағы балалар Ф'!E67</f>
        <v>0</v>
      </c>
      <c r="D134" s="452">
        <f>'2 жастағы балалар К'!E67</f>
        <v>0</v>
      </c>
      <c r="E134" s="452" t="e">
        <f>'2 жастағы балалар Т'!#REF!</f>
        <v>#REF!</v>
      </c>
      <c r="F134" s="452">
        <f>'2 жастағы балалар Ш'!E67</f>
        <v>0</v>
      </c>
      <c r="G134" s="452" t="e">
        <f>'2 жастағы балалар Ә'!#REF!</f>
        <v>#REF!</v>
      </c>
    </row>
    <row r="135" spans="2:7" x14ac:dyDescent="0.25">
      <c r="B135" s="572"/>
      <c r="C135" s="452">
        <f>'2 жастағы балалар Ф'!F67</f>
        <v>0</v>
      </c>
      <c r="D135" s="452">
        <f>'2 жастағы балалар К'!F67</f>
        <v>0</v>
      </c>
      <c r="E135" s="452" t="e">
        <f>'2 жастағы балалар Т'!#REF!</f>
        <v>#REF!</v>
      </c>
      <c r="F135" s="452">
        <f>'2 жастағы балалар Ш'!F67</f>
        <v>0</v>
      </c>
      <c r="G135" s="452" t="e">
        <f>'2 жастағы балалар Ә'!#REF!</f>
        <v>#REF!</v>
      </c>
    </row>
    <row r="136" spans="2:7" x14ac:dyDescent="0.25">
      <c r="B136" s="570">
        <v>2</v>
      </c>
      <c r="C136" s="452">
        <f>'2 жастағы балалар Ф'!G67</f>
        <v>0</v>
      </c>
      <c r="D136" s="452">
        <f>'2 жастағы балалар К'!G67</f>
        <v>0</v>
      </c>
      <c r="E136" s="452">
        <f>'2 жастағы балалар Т'!D67</f>
        <v>0</v>
      </c>
      <c r="F136" s="452">
        <f>'2 жастағы балалар Ш'!G67</f>
        <v>0</v>
      </c>
      <c r="G136" s="452">
        <f>'2 жастағы балалар Ә'!D67</f>
        <v>0</v>
      </c>
    </row>
    <row r="137" spans="2:7" x14ac:dyDescent="0.25">
      <c r="B137" s="571"/>
      <c r="C137" s="452">
        <f>'2 жастағы балалар Ф'!H67</f>
        <v>0</v>
      </c>
      <c r="D137" s="452">
        <f>'2 жастағы балалар К'!H67</f>
        <v>0</v>
      </c>
      <c r="E137" s="452">
        <f>'2 жастағы балалар Т'!E67</f>
        <v>0</v>
      </c>
      <c r="F137" s="452">
        <f>'2 жастағы балалар Ш'!H67</f>
        <v>0</v>
      </c>
      <c r="G137" s="452">
        <f>'2 жастағы балалар Ә'!E67</f>
        <v>0</v>
      </c>
    </row>
    <row r="138" spans="2:7" x14ac:dyDescent="0.25">
      <c r="B138" s="572"/>
      <c r="C138" s="452">
        <f>'2 жастағы балалар Ф'!I67</f>
        <v>0</v>
      </c>
      <c r="D138" s="452">
        <f>'2 жастағы балалар К'!I67</f>
        <v>0</v>
      </c>
      <c r="E138" s="452">
        <f>'2 жастағы балалар Т'!F67</f>
        <v>0</v>
      </c>
      <c r="F138" s="452">
        <f>'2 жастағы балалар Ш'!I67</f>
        <v>0</v>
      </c>
      <c r="G138" s="452">
        <f>'2 жастағы балалар Ә'!F67</f>
        <v>0</v>
      </c>
    </row>
    <row r="139" spans="2:7" x14ac:dyDescent="0.25">
      <c r="B139" s="570">
        <v>3</v>
      </c>
      <c r="C139" s="452">
        <f>'2 жастағы балалар Ф'!J67</f>
        <v>0</v>
      </c>
      <c r="D139" s="452">
        <f>'2 жастағы балалар К'!J67</f>
        <v>0</v>
      </c>
      <c r="E139" s="452">
        <f>'2 жастағы балалар Т'!G67</f>
        <v>0</v>
      </c>
      <c r="F139" s="452">
        <f>'2 жастағы балалар Ш'!J67</f>
        <v>0</v>
      </c>
      <c r="G139" s="452">
        <f>'2 жастағы балалар Ә'!G67</f>
        <v>0</v>
      </c>
    </row>
    <row r="140" spans="2:7" x14ac:dyDescent="0.25">
      <c r="B140" s="571"/>
      <c r="C140" s="452">
        <f>'2 жастағы балалар Ф'!K67</f>
        <v>0</v>
      </c>
      <c r="D140" s="452">
        <f>'2 жастағы балалар К'!K67</f>
        <v>0</v>
      </c>
      <c r="E140" s="452">
        <f>'2 жастағы балалар Т'!H67</f>
        <v>0</v>
      </c>
      <c r="F140" s="452">
        <f>'2 жастағы балалар Ш'!K67</f>
        <v>0</v>
      </c>
      <c r="G140" s="452">
        <f>'2 жастағы балалар Ә'!H67</f>
        <v>0</v>
      </c>
    </row>
    <row r="141" spans="2:7" x14ac:dyDescent="0.25">
      <c r="B141" s="572"/>
      <c r="C141" s="452">
        <f>'2 жастағы балалар Ф'!L67</f>
        <v>0</v>
      </c>
      <c r="D141" s="452">
        <f>'2 жастағы балалар К'!L67</f>
        <v>0</v>
      </c>
      <c r="E141" s="452">
        <f>'2 жастағы балалар Т'!I67</f>
        <v>0</v>
      </c>
      <c r="F141" s="452">
        <f>'2 жастағы балалар Ш'!L67</f>
        <v>0</v>
      </c>
      <c r="G141" s="452">
        <f>'2 жастағы балалар Ә'!I67</f>
        <v>0</v>
      </c>
    </row>
    <row r="142" spans="2:7" x14ac:dyDescent="0.25">
      <c r="B142" s="570">
        <v>4</v>
      </c>
      <c r="C142" s="452">
        <f>'2 жастағы балалар Ф'!M67</f>
        <v>0</v>
      </c>
      <c r="D142" s="452">
        <f>'2 жастағы балалар К'!M67</f>
        <v>0</v>
      </c>
      <c r="E142" s="452">
        <f>'2 жастағы балалар Т'!J67</f>
        <v>0</v>
      </c>
      <c r="F142" s="452">
        <f>'2 жастағы балалар Ш'!M67</f>
        <v>0</v>
      </c>
      <c r="G142" s="452">
        <f>'2 жастағы балалар Ә'!J67</f>
        <v>0</v>
      </c>
    </row>
    <row r="143" spans="2:7" x14ac:dyDescent="0.25">
      <c r="B143" s="571"/>
      <c r="C143" s="452">
        <f>'2 жастағы балалар Ф'!N67</f>
        <v>0</v>
      </c>
      <c r="D143" s="452">
        <f>'2 жастағы балалар К'!N67</f>
        <v>0</v>
      </c>
      <c r="E143" s="452">
        <f>'2 жастағы балалар Т'!K67</f>
        <v>0</v>
      </c>
      <c r="F143" s="452">
        <f>'2 жастағы балалар Ш'!N67</f>
        <v>0</v>
      </c>
      <c r="G143" s="452">
        <f>'2 жастағы балалар Ә'!K67</f>
        <v>0</v>
      </c>
    </row>
    <row r="144" spans="2:7" x14ac:dyDescent="0.25">
      <c r="B144" s="572"/>
      <c r="C144" s="452">
        <f>'2 жастағы балалар Ф'!O67</f>
        <v>0</v>
      </c>
      <c r="D144" s="452">
        <f>'2 жастағы балалар К'!O67</f>
        <v>0</v>
      </c>
      <c r="E144" s="452">
        <f>'2 жастағы балалар Т'!L67</f>
        <v>0</v>
      </c>
      <c r="F144" s="452">
        <f>'2 жастағы балалар Ш'!O67</f>
        <v>0</v>
      </c>
      <c r="G144" s="452">
        <f>'2 жастағы балалар Ә'!L67</f>
        <v>0</v>
      </c>
    </row>
    <row r="145" spans="2:7" x14ac:dyDescent="0.25">
      <c r="B145" s="570">
        <v>5</v>
      </c>
      <c r="C145" s="452" t="e">
        <f>'2 жастағы балалар Ф'!#REF!</f>
        <v>#REF!</v>
      </c>
      <c r="D145" s="452" t="e">
        <f>'2 жастағы балалар К'!#REF!</f>
        <v>#REF!</v>
      </c>
      <c r="E145" s="452">
        <f>'2 жастағы балалар Т'!M67</f>
        <v>0</v>
      </c>
      <c r="F145" s="452">
        <f>'2 жастағы балалар Ш'!P67</f>
        <v>0</v>
      </c>
      <c r="G145" s="452">
        <f>'2 жастағы балалар Ә'!M67</f>
        <v>0</v>
      </c>
    </row>
    <row r="146" spans="2:7" x14ac:dyDescent="0.25">
      <c r="B146" s="571"/>
      <c r="C146" s="452" t="e">
        <f>'2 жастағы балалар Ф'!#REF!</f>
        <v>#REF!</v>
      </c>
      <c r="D146" s="452" t="e">
        <f>'2 жастағы балалар К'!#REF!</f>
        <v>#REF!</v>
      </c>
      <c r="E146" s="452">
        <f>'2 жастағы балалар Т'!N67</f>
        <v>0</v>
      </c>
      <c r="F146" s="452">
        <f>'2 жастағы балалар Ш'!Q67</f>
        <v>0</v>
      </c>
      <c r="G146" s="452">
        <f>'2 жастағы балалар Ә'!N67</f>
        <v>0</v>
      </c>
    </row>
    <row r="147" spans="2:7" x14ac:dyDescent="0.25">
      <c r="B147" s="572"/>
      <c r="C147" s="452" t="e">
        <f>'2 жастағы балалар Ф'!#REF!</f>
        <v>#REF!</v>
      </c>
      <c r="D147" s="452" t="e">
        <f>'2 жастағы балалар К'!#REF!</f>
        <v>#REF!</v>
      </c>
      <c r="E147" s="452">
        <f>'2 жастағы балалар Т'!O67</f>
        <v>0</v>
      </c>
      <c r="F147" s="452">
        <f>'2 жастағы балалар Ш'!R67</f>
        <v>0</v>
      </c>
      <c r="G147" s="452">
        <f>'2 жастағы балалар Ә'!O67</f>
        <v>0</v>
      </c>
    </row>
    <row r="148" spans="2:7" x14ac:dyDescent="0.25">
      <c r="B148" s="570">
        <v>6</v>
      </c>
      <c r="C148" s="798"/>
      <c r="D148" s="452">
        <f>'2 жастағы балалар К'!P67</f>
        <v>0</v>
      </c>
      <c r="E148" s="798"/>
      <c r="F148" s="452" t="e">
        <f>'2 жастағы балалар Ш'!#REF!</f>
        <v>#REF!</v>
      </c>
      <c r="G148" s="798"/>
    </row>
    <row r="149" spans="2:7" x14ac:dyDescent="0.25">
      <c r="B149" s="571"/>
      <c r="C149" s="799"/>
      <c r="D149" s="452">
        <f>'2 жастағы балалар К'!Q67</f>
        <v>0</v>
      </c>
      <c r="E149" s="799"/>
      <c r="F149" s="452" t="e">
        <f>'2 жастағы балалар Ш'!#REF!</f>
        <v>#REF!</v>
      </c>
      <c r="G149" s="799"/>
    </row>
    <row r="150" spans="2:7" x14ac:dyDescent="0.25">
      <c r="B150" s="572"/>
      <c r="C150" s="799"/>
      <c r="D150" s="452">
        <f>'2 жастағы балалар К'!R67</f>
        <v>0</v>
      </c>
      <c r="E150" s="799"/>
      <c r="F150" s="452" t="e">
        <f>'2 жастағы балалар Ш'!#REF!</f>
        <v>#REF!</v>
      </c>
      <c r="G150" s="799"/>
    </row>
    <row r="151" spans="2:7" x14ac:dyDescent="0.25">
      <c r="B151" s="570">
        <v>7</v>
      </c>
      <c r="C151" s="799"/>
      <c r="D151" s="452">
        <f>'2 жастағы балалар К'!S67</f>
        <v>0</v>
      </c>
      <c r="E151" s="799"/>
      <c r="F151" s="452" t="e">
        <f>'2 жастағы балалар Ш'!#REF!</f>
        <v>#REF!</v>
      </c>
      <c r="G151" s="799"/>
    </row>
    <row r="152" spans="2:7" x14ac:dyDescent="0.25">
      <c r="B152" s="571"/>
      <c r="C152" s="799"/>
      <c r="D152" s="452">
        <f>'2 жастағы балалар К'!T67</f>
        <v>0</v>
      </c>
      <c r="E152" s="799"/>
      <c r="F152" s="452" t="e">
        <f>'2 жастағы балалар Ш'!#REF!</f>
        <v>#REF!</v>
      </c>
      <c r="G152" s="799"/>
    </row>
    <row r="153" spans="2:7" x14ac:dyDescent="0.25">
      <c r="B153" s="572"/>
      <c r="C153" s="799"/>
      <c r="D153" s="452">
        <f>'2 жастағы балалар К'!U67</f>
        <v>0</v>
      </c>
      <c r="E153" s="799"/>
      <c r="F153" s="452" t="e">
        <f>'2 жастағы балалар Ш'!#REF!</f>
        <v>#REF!</v>
      </c>
      <c r="G153" s="799"/>
    </row>
    <row r="154" spans="2:7" x14ac:dyDescent="0.25">
      <c r="B154" s="570">
        <v>8</v>
      </c>
      <c r="C154" s="799"/>
      <c r="D154" s="452">
        <f>'2 жастағы балалар К'!V67</f>
        <v>0</v>
      </c>
      <c r="E154" s="799"/>
      <c r="F154" s="452" t="e">
        <f>'2 жастағы балалар Ш'!#REF!</f>
        <v>#REF!</v>
      </c>
      <c r="G154" s="799"/>
    </row>
    <row r="155" spans="2:7" x14ac:dyDescent="0.25">
      <c r="B155" s="571"/>
      <c r="C155" s="799"/>
      <c r="D155" s="452">
        <f>'2 жастағы балалар К'!W67</f>
        <v>0</v>
      </c>
      <c r="E155" s="799"/>
      <c r="F155" s="452" t="e">
        <f>'2 жастағы балалар Ш'!#REF!</f>
        <v>#REF!</v>
      </c>
      <c r="G155" s="799"/>
    </row>
    <row r="156" spans="2:7" x14ac:dyDescent="0.25">
      <c r="B156" s="572"/>
      <c r="C156" s="799"/>
      <c r="D156" s="452">
        <f>'2 жастағы балалар К'!X67</f>
        <v>0</v>
      </c>
      <c r="E156" s="799"/>
      <c r="F156" s="452" t="e">
        <f>'2 жастағы балалар Ш'!#REF!</f>
        <v>#REF!</v>
      </c>
      <c r="G156" s="799"/>
    </row>
    <row r="157" spans="2:7" x14ac:dyDescent="0.25">
      <c r="B157" s="570">
        <v>9</v>
      </c>
      <c r="C157" s="799"/>
      <c r="D157" s="452">
        <f>'2 жастағы балалар К'!Y67</f>
        <v>0</v>
      </c>
      <c r="E157" s="799"/>
      <c r="F157" s="452" t="e">
        <f>'2 жастағы балалар Ш'!#REF!</f>
        <v>#REF!</v>
      </c>
      <c r="G157" s="799"/>
    </row>
    <row r="158" spans="2:7" x14ac:dyDescent="0.25">
      <c r="B158" s="571"/>
      <c r="C158" s="799"/>
      <c r="D158" s="452">
        <f>'2 жастағы балалар К'!Z67</f>
        <v>0</v>
      </c>
      <c r="E158" s="799"/>
      <c r="F158" s="452" t="e">
        <f>'2 жастағы балалар Ш'!#REF!</f>
        <v>#REF!</v>
      </c>
      <c r="G158" s="799"/>
    </row>
    <row r="159" spans="2:7" ht="15" customHeight="1" x14ac:dyDescent="0.25">
      <c r="B159" s="572"/>
      <c r="C159" s="799"/>
      <c r="D159" s="452">
        <f>'2 жастағы балалар К'!AA67</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Ш'!S67</f>
        <v>0</v>
      </c>
      <c r="G163" s="799"/>
    </row>
    <row r="164" spans="2:7" x14ac:dyDescent="0.25">
      <c r="B164" s="607"/>
      <c r="C164" s="799"/>
      <c r="D164" s="452" t="e">
        <f>'2 жастағы балалар К'!#REF!</f>
        <v>#REF!</v>
      </c>
      <c r="E164" s="799"/>
      <c r="F164" s="398">
        <f>'2 жастағы балалар Ш'!T67</f>
        <v>0</v>
      </c>
      <c r="G164" s="799"/>
    </row>
    <row r="165" spans="2:7" x14ac:dyDescent="0.25">
      <c r="B165" s="607"/>
      <c r="C165" s="799"/>
      <c r="D165" s="452" t="e">
        <f>'2 жастағы балалар К'!#REF!</f>
        <v>#REF!</v>
      </c>
      <c r="E165" s="799"/>
      <c r="F165" s="398">
        <f>'2 жастағы балалар Ш'!U67</f>
        <v>0</v>
      </c>
      <c r="G165" s="799"/>
    </row>
    <row r="166" spans="2:7" ht="15" customHeight="1" x14ac:dyDescent="0.25">
      <c r="B166" s="607">
        <v>12</v>
      </c>
      <c r="C166" s="799"/>
      <c r="D166" s="452" t="e">
        <f>'2 жастағы балалар К'!#REF!</f>
        <v>#REF!</v>
      </c>
      <c r="E166" s="799"/>
      <c r="F166" s="398">
        <f>'2 жастағы балалар Ш'!V67</f>
        <v>0</v>
      </c>
      <c r="G166" s="799"/>
    </row>
    <row r="167" spans="2:7" ht="15" customHeight="1" x14ac:dyDescent="0.25">
      <c r="B167" s="607"/>
      <c r="C167" s="799"/>
      <c r="D167" s="452" t="e">
        <f>'2 жастағы балалар К'!#REF!</f>
        <v>#REF!</v>
      </c>
      <c r="E167" s="799"/>
      <c r="F167" s="398">
        <f>'2 жастағы балалар Ш'!W67</f>
        <v>0</v>
      </c>
      <c r="G167" s="799"/>
    </row>
    <row r="168" spans="2:7" ht="15" customHeight="1" x14ac:dyDescent="0.25">
      <c r="B168" s="607"/>
      <c r="C168" s="799"/>
      <c r="D168" s="452" t="e">
        <f>'2 жастағы балалар К'!#REF!</f>
        <v>#REF!</v>
      </c>
      <c r="E168" s="799"/>
      <c r="F168" s="398">
        <f>'2 жастағы балалар Ш'!X67</f>
        <v>0</v>
      </c>
      <c r="G168" s="799"/>
    </row>
    <row r="169" spans="2:7" ht="15" customHeight="1" x14ac:dyDescent="0.25">
      <c r="B169" s="607">
        <v>13</v>
      </c>
      <c r="C169" s="799"/>
      <c r="D169" s="452" t="e">
        <f>'2 жастағы балалар К'!#REF!</f>
        <v>#REF!</v>
      </c>
      <c r="E169" s="799"/>
      <c r="F169" s="398">
        <f>'2 жастағы балалар Ш'!Y67</f>
        <v>0</v>
      </c>
      <c r="G169" s="799"/>
    </row>
    <row r="170" spans="2:7" ht="15" customHeight="1" x14ac:dyDescent="0.25">
      <c r="B170" s="607"/>
      <c r="C170" s="799"/>
      <c r="D170" s="452" t="e">
        <f>'2 жастағы балалар К'!#REF!</f>
        <v>#REF!</v>
      </c>
      <c r="E170" s="799"/>
      <c r="F170" s="398">
        <f>'2 жастағы балалар Ш'!Z67</f>
        <v>0</v>
      </c>
      <c r="G170" s="799"/>
    </row>
    <row r="171" spans="2:7" ht="15" customHeight="1" x14ac:dyDescent="0.25">
      <c r="B171" s="607"/>
      <c r="C171" s="799"/>
      <c r="D171" s="452" t="e">
        <f>'2 жастағы балалар К'!#REF!</f>
        <v>#REF!</v>
      </c>
      <c r="E171" s="799"/>
      <c r="F171" s="398">
        <f>'2 жастағы балалар Ш'!AA67</f>
        <v>0</v>
      </c>
      <c r="G171" s="799"/>
    </row>
    <row r="172" spans="2:7" ht="15" customHeight="1" x14ac:dyDescent="0.25">
      <c r="B172" s="607">
        <v>14</v>
      </c>
      <c r="C172" s="799"/>
      <c r="D172" s="452" t="e">
        <f>'2 жастағы балалар К'!#REF!</f>
        <v>#REF!</v>
      </c>
      <c r="E172" s="799"/>
      <c r="F172" s="398">
        <f>'2 жастағы балалар Ш'!AB67</f>
        <v>0</v>
      </c>
      <c r="G172" s="799"/>
    </row>
    <row r="173" spans="2:7" ht="15" customHeight="1" x14ac:dyDescent="0.25">
      <c r="B173" s="607"/>
      <c r="C173" s="799"/>
      <c r="D173" s="452" t="e">
        <f>'2 жастағы балалар К'!#REF!</f>
        <v>#REF!</v>
      </c>
      <c r="E173" s="799"/>
      <c r="F173" s="398">
        <f>'2 жастағы балалар Ш'!AC67</f>
        <v>0</v>
      </c>
      <c r="G173" s="799"/>
    </row>
    <row r="174" spans="2:7" ht="15" customHeight="1" x14ac:dyDescent="0.25">
      <c r="B174" s="607"/>
      <c r="C174" s="799"/>
      <c r="D174" s="452" t="e">
        <f>'2 жастағы балалар К'!#REF!</f>
        <v>#REF!</v>
      </c>
      <c r="E174" s="799"/>
      <c r="F174" s="398">
        <f>'2 жастағы балалар Ш'!AD67</f>
        <v>0</v>
      </c>
      <c r="G174" s="799"/>
    </row>
    <row r="175" spans="2:7" ht="15" customHeight="1" x14ac:dyDescent="0.25">
      <c r="B175" s="607">
        <v>15</v>
      </c>
      <c r="C175" s="799"/>
      <c r="D175" s="452" t="e">
        <f>'2 жастағы балалар К'!#REF!</f>
        <v>#REF!</v>
      </c>
      <c r="E175" s="799"/>
      <c r="F175" s="398">
        <f>'2 жастағы балалар Ш'!AE67</f>
        <v>0</v>
      </c>
      <c r="G175" s="799"/>
    </row>
    <row r="176" spans="2:7" ht="15" customHeight="1" x14ac:dyDescent="0.25">
      <c r="B176" s="607"/>
      <c r="C176" s="799"/>
      <c r="D176" s="452" t="e">
        <f>'2 жастағы балалар К'!#REF!</f>
        <v>#REF!</v>
      </c>
      <c r="E176" s="799"/>
      <c r="F176" s="398">
        <f>'2 жастағы балалар Ш'!AF67</f>
        <v>0</v>
      </c>
      <c r="G176" s="799"/>
    </row>
    <row r="177" spans="2:7" ht="15" customHeight="1" x14ac:dyDescent="0.25">
      <c r="B177" s="607"/>
      <c r="C177" s="799"/>
      <c r="D177" s="452" t="e">
        <f>'2 жастағы балалар К'!#REF!</f>
        <v>#REF!</v>
      </c>
      <c r="E177" s="799"/>
      <c r="F177" s="398">
        <f>'2 жастағы балалар Ш'!AG67</f>
        <v>0</v>
      </c>
      <c r="G177" s="799"/>
    </row>
    <row r="178" spans="2:7" ht="15" customHeight="1" x14ac:dyDescent="0.25">
      <c r="B178" s="607">
        <v>16</v>
      </c>
      <c r="C178" s="799"/>
      <c r="D178" s="798"/>
      <c r="E178" s="799"/>
      <c r="F178" s="398">
        <f>'2 жастағы балалар Ш'!AH67</f>
        <v>0</v>
      </c>
      <c r="G178" s="799"/>
    </row>
    <row r="179" spans="2:7" ht="15" customHeight="1" x14ac:dyDescent="0.25">
      <c r="B179" s="607"/>
      <c r="C179" s="799"/>
      <c r="D179" s="799"/>
      <c r="E179" s="799"/>
      <c r="F179" s="398">
        <f>'2 жастағы балалар Ш'!AI67</f>
        <v>0</v>
      </c>
      <c r="G179" s="799"/>
    </row>
    <row r="180" spans="2:7" ht="15" customHeight="1" x14ac:dyDescent="0.25">
      <c r="B180" s="607"/>
      <c r="C180" s="799"/>
      <c r="D180" s="799"/>
      <c r="E180" s="799"/>
      <c r="F180" s="398">
        <f>'2 жастағы балалар Ш'!AJ67</f>
        <v>0</v>
      </c>
      <c r="G180" s="799"/>
    </row>
    <row r="181" spans="2:7" ht="15" customHeight="1" x14ac:dyDescent="0.25">
      <c r="B181" s="607">
        <v>17</v>
      </c>
      <c r="C181" s="799"/>
      <c r="D181" s="799"/>
      <c r="E181" s="799"/>
      <c r="F181" s="398">
        <f>'2 жастағы балалар Ш'!AK67</f>
        <v>0</v>
      </c>
      <c r="G181" s="799"/>
    </row>
    <row r="182" spans="2:7" ht="15" customHeight="1" x14ac:dyDescent="0.25">
      <c r="B182" s="607"/>
      <c r="C182" s="799"/>
      <c r="D182" s="799"/>
      <c r="E182" s="799"/>
      <c r="F182" s="398">
        <f>'2 жастағы балалар Ш'!AL67</f>
        <v>0</v>
      </c>
      <c r="G182" s="799"/>
    </row>
    <row r="183" spans="2:7" ht="15" customHeight="1" x14ac:dyDescent="0.25">
      <c r="B183" s="607"/>
      <c r="C183" s="799"/>
      <c r="D183" s="799"/>
      <c r="E183" s="799"/>
      <c r="F183" s="398">
        <f>'2 жастағы балалар Ш'!AM67</f>
        <v>0</v>
      </c>
      <c r="G183" s="799"/>
    </row>
    <row r="184" spans="2:7" ht="15" customHeight="1" x14ac:dyDescent="0.25">
      <c r="B184" s="607">
        <v>18</v>
      </c>
      <c r="C184" s="799"/>
      <c r="D184" s="799"/>
      <c r="E184" s="799"/>
      <c r="F184" s="398">
        <f>'2 жастағы балалар Ш'!AN67</f>
        <v>0</v>
      </c>
      <c r="G184" s="799"/>
    </row>
    <row r="185" spans="2:7" ht="15" customHeight="1" x14ac:dyDescent="0.25">
      <c r="B185" s="607"/>
      <c r="C185" s="799"/>
      <c r="D185" s="799"/>
      <c r="E185" s="799"/>
      <c r="F185" s="398">
        <f>'2 жастағы балалар Ш'!AO67</f>
        <v>0</v>
      </c>
      <c r="G185" s="799"/>
    </row>
    <row r="186" spans="2:7" ht="15" customHeight="1" x14ac:dyDescent="0.25">
      <c r="B186" s="607"/>
      <c r="C186" s="799"/>
      <c r="D186" s="799"/>
      <c r="E186" s="799"/>
      <c r="F186" s="398">
        <f>'2 жастағы балалар Ш'!AP67</f>
        <v>0</v>
      </c>
      <c r="G186" s="799"/>
    </row>
    <row r="187" spans="2:7" ht="15" customHeight="1" x14ac:dyDescent="0.25">
      <c r="B187" s="607">
        <v>19</v>
      </c>
      <c r="C187" s="799"/>
      <c r="D187" s="799"/>
      <c r="E187" s="799"/>
      <c r="F187" s="398">
        <f>'2 жастағы балалар Ш'!AQ67</f>
        <v>0</v>
      </c>
      <c r="G187" s="799"/>
    </row>
    <row r="188" spans="2:7" ht="15" customHeight="1" x14ac:dyDescent="0.25">
      <c r="B188" s="607"/>
      <c r="C188" s="799"/>
      <c r="D188" s="799"/>
      <c r="E188" s="799"/>
      <c r="F188" s="398">
        <f>'2 жастағы балалар Ш'!AR67</f>
        <v>0</v>
      </c>
      <c r="G188" s="799"/>
    </row>
    <row r="189" spans="2:7" ht="15" customHeight="1" x14ac:dyDescent="0.25">
      <c r="B189" s="607"/>
      <c r="C189" s="799"/>
      <c r="D189" s="799"/>
      <c r="E189" s="799"/>
      <c r="F189" s="398">
        <f>'2 жастағы балалар Ш'!AS67</f>
        <v>0</v>
      </c>
      <c r="G189" s="799"/>
    </row>
    <row r="190" spans="2:7" ht="15" customHeight="1" x14ac:dyDescent="0.25">
      <c r="B190" s="607">
        <v>20</v>
      </c>
      <c r="C190" s="799"/>
      <c r="D190" s="799"/>
      <c r="E190" s="799"/>
      <c r="F190" s="398">
        <f>'2 жастағы балалар Ш'!AT67</f>
        <v>0</v>
      </c>
      <c r="G190" s="799"/>
    </row>
    <row r="191" spans="2:7" ht="15" customHeight="1" x14ac:dyDescent="0.25">
      <c r="B191" s="607"/>
      <c r="C191" s="799"/>
      <c r="D191" s="799"/>
      <c r="E191" s="799"/>
      <c r="F191" s="398">
        <f>'2 жастағы балалар Ш'!AU67</f>
        <v>0</v>
      </c>
      <c r="G191" s="799"/>
    </row>
    <row r="192" spans="2:7" ht="15" customHeight="1" x14ac:dyDescent="0.25">
      <c r="B192" s="607"/>
      <c r="C192" s="799"/>
      <c r="D192" s="799"/>
      <c r="E192" s="799"/>
      <c r="F192" s="398">
        <f>'2 жастағы балалар Ш'!AV67</f>
        <v>0</v>
      </c>
      <c r="G192" s="799"/>
    </row>
    <row r="193" spans="2:100" ht="15" customHeight="1" x14ac:dyDescent="0.25">
      <c r="B193" s="607">
        <v>21</v>
      </c>
      <c r="C193" s="799"/>
      <c r="D193" s="799"/>
      <c r="E193" s="799"/>
      <c r="F193" s="398">
        <f>'2 жастағы балалар Ш'!AW67</f>
        <v>0</v>
      </c>
      <c r="G193" s="799"/>
    </row>
    <row r="194" spans="2:100" ht="15" customHeight="1" x14ac:dyDescent="0.25">
      <c r="B194" s="607"/>
      <c r="C194" s="799"/>
      <c r="D194" s="799"/>
      <c r="E194" s="799"/>
      <c r="F194" s="398">
        <f>'2 жастағы балалар Ш'!AX67</f>
        <v>0</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Ш'!AY67</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Ш'!AZ67</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Ш'!BA67</f>
        <v>0</v>
      </c>
      <c r="G197" s="799"/>
    </row>
    <row r="198" spans="2:100" ht="15" customHeight="1" x14ac:dyDescent="0.25">
      <c r="B198" s="607"/>
      <c r="C198" s="799"/>
      <c r="D198" s="799"/>
      <c r="E198" s="799"/>
      <c r="F198" s="398">
        <f>'2 жастағы балалар Ш'!BB67</f>
        <v>0</v>
      </c>
      <c r="G198" s="799"/>
    </row>
    <row r="199" spans="2:100" ht="15" customHeight="1" x14ac:dyDescent="0.25">
      <c r="B199" s="607">
        <v>23</v>
      </c>
      <c r="C199" s="799"/>
      <c r="D199" s="799"/>
      <c r="E199" s="799"/>
      <c r="F199" s="398">
        <f>'2 жастағы балалар Ш'!BC67</f>
        <v>0</v>
      </c>
      <c r="G199" s="799"/>
    </row>
    <row r="200" spans="2:100" ht="15" customHeight="1" x14ac:dyDescent="0.25">
      <c r="B200" s="607"/>
      <c r="C200" s="799"/>
      <c r="D200" s="799"/>
      <c r="E200" s="799"/>
      <c r="F200" s="398">
        <f>'2 жастағы балалар Ш'!BD67</f>
        <v>0</v>
      </c>
      <c r="G200" s="799"/>
    </row>
    <row r="201" spans="2:100" ht="15" customHeight="1" x14ac:dyDescent="0.25">
      <c r="B201" s="607"/>
      <c r="C201" s="799"/>
      <c r="D201" s="799"/>
      <c r="E201" s="799"/>
      <c r="F201" s="398">
        <f>'2 жастағы балалар Ш'!BE67</f>
        <v>0</v>
      </c>
      <c r="G201" s="799"/>
    </row>
    <row r="202" spans="2:100" ht="15" customHeight="1" x14ac:dyDescent="0.25">
      <c r="B202" s="607">
        <v>24</v>
      </c>
      <c r="C202" s="799"/>
      <c r="D202" s="799"/>
      <c r="E202" s="799"/>
      <c r="F202" s="398">
        <f>'2 жастағы балалар Ш'!BF67</f>
        <v>0</v>
      </c>
      <c r="G202" s="799"/>
    </row>
    <row r="203" spans="2:100" ht="15" customHeight="1" x14ac:dyDescent="0.25">
      <c r="B203" s="607"/>
      <c r="C203" s="799"/>
      <c r="D203" s="799"/>
      <c r="E203" s="799"/>
      <c r="F203" s="398">
        <f>'2 жастағы балалар Ш'!BG67</f>
        <v>0</v>
      </c>
      <c r="G203" s="799"/>
    </row>
    <row r="204" spans="2:100" ht="15" customHeight="1" x14ac:dyDescent="0.25">
      <c r="B204" s="607"/>
      <c r="C204" s="799"/>
      <c r="D204" s="799"/>
      <c r="E204" s="799"/>
      <c r="F204" s="398">
        <f>'2 жастағы балалар Ш'!BH67</f>
        <v>0</v>
      </c>
      <c r="G204" s="799"/>
    </row>
    <row r="205" spans="2:100" ht="15" customHeight="1" x14ac:dyDescent="0.25">
      <c r="B205" s="607">
        <v>25</v>
      </c>
      <c r="C205" s="799"/>
      <c r="D205" s="799"/>
      <c r="E205" s="799"/>
      <c r="F205" s="398">
        <f>'2 жастағы балалар Ш'!BI67</f>
        <v>0</v>
      </c>
      <c r="G205" s="799"/>
    </row>
    <row r="206" spans="2:100" ht="15" customHeight="1" x14ac:dyDescent="0.25">
      <c r="B206" s="607"/>
      <c r="C206" s="799"/>
      <c r="D206" s="799"/>
      <c r="E206" s="799"/>
      <c r="F206" s="398">
        <f>'2 жастағы балалар Ш'!BJ67</f>
        <v>0</v>
      </c>
      <c r="G206" s="799"/>
    </row>
    <row r="207" spans="2:100" ht="15" customHeight="1" x14ac:dyDescent="0.25">
      <c r="B207" s="607"/>
      <c r="C207" s="800"/>
      <c r="D207" s="800"/>
      <c r="E207" s="800"/>
      <c r="F207" s="398">
        <f>'2 жастағы балалар Ш'!BK67</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51"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Ф'!D126</f>
        <v>0</v>
      </c>
      <c r="D212" s="452">
        <f>'2 жастағы балалар К'!D126</f>
        <v>0</v>
      </c>
      <c r="E212" s="452" t="e">
        <f>'2 жастағы балалар Т'!#REF!</f>
        <v>#REF!</v>
      </c>
      <c r="F212" s="452">
        <f>'2 жастағы балалар Ш'!D126</f>
        <v>0</v>
      </c>
      <c r="G212" s="452" t="e">
        <f>'2 жастағы балалар Ә'!#REF!</f>
        <v>#REF!</v>
      </c>
    </row>
    <row r="213" spans="2:7" ht="15" customHeight="1" x14ac:dyDescent="0.25">
      <c r="B213" s="571"/>
      <c r="C213" s="452">
        <f>'2 жастағы балалар Ф'!E126</f>
        <v>0</v>
      </c>
      <c r="D213" s="452">
        <f>'2 жастағы балалар К'!E126</f>
        <v>0</v>
      </c>
      <c r="E213" s="452" t="e">
        <f>'2 жастағы балалар Т'!#REF!</f>
        <v>#REF!</v>
      </c>
      <c r="F213" s="452">
        <f>'2 жастағы балалар Ш'!E126</f>
        <v>0</v>
      </c>
      <c r="G213" s="452" t="e">
        <f>'2 жастағы балалар Ә'!#REF!</f>
        <v>#REF!</v>
      </c>
    </row>
    <row r="214" spans="2:7" ht="15" customHeight="1" x14ac:dyDescent="0.25">
      <c r="B214" s="572"/>
      <c r="C214" s="452">
        <f>'2 жастағы балалар Ф'!F126</f>
        <v>0</v>
      </c>
      <c r="D214" s="452">
        <f>'2 жастағы балалар К'!F126</f>
        <v>0</v>
      </c>
      <c r="E214" s="452" t="e">
        <f>'2 жастағы балалар Т'!#REF!</f>
        <v>#REF!</v>
      </c>
      <c r="F214" s="452">
        <f>'2 жастағы балалар Ш'!F126</f>
        <v>0</v>
      </c>
      <c r="G214" s="452" t="e">
        <f>'2 жастағы балалар Ә'!#REF!</f>
        <v>#REF!</v>
      </c>
    </row>
    <row r="215" spans="2:7" ht="15" customHeight="1" x14ac:dyDescent="0.25">
      <c r="B215" s="570">
        <v>2</v>
      </c>
      <c r="C215" s="452">
        <f>'2 жастағы балалар Ф'!G126</f>
        <v>0</v>
      </c>
      <c r="D215" s="452">
        <f>'2 жастағы балалар К'!G126</f>
        <v>0</v>
      </c>
      <c r="E215" s="452">
        <f>'2 жастағы балалар Т'!D126</f>
        <v>0</v>
      </c>
      <c r="F215" s="452">
        <f>'2 жастағы балалар Ш'!G126</f>
        <v>0</v>
      </c>
      <c r="G215" s="452">
        <f>'2 жастағы балалар Ә'!D126</f>
        <v>0</v>
      </c>
    </row>
    <row r="216" spans="2:7" ht="15" customHeight="1" x14ac:dyDescent="0.25">
      <c r="B216" s="571"/>
      <c r="C216" s="452">
        <f>'2 жастағы балалар Ф'!H126</f>
        <v>0</v>
      </c>
      <c r="D216" s="452">
        <f>'2 жастағы балалар К'!H126</f>
        <v>0</v>
      </c>
      <c r="E216" s="452">
        <f>'2 жастағы балалар Т'!E126</f>
        <v>0</v>
      </c>
      <c r="F216" s="452">
        <f>'2 жастағы балалар Ш'!H126</f>
        <v>0</v>
      </c>
      <c r="G216" s="452">
        <f>'2 жастағы балалар Ә'!E126</f>
        <v>0</v>
      </c>
    </row>
    <row r="217" spans="2:7" ht="15" customHeight="1" x14ac:dyDescent="0.25">
      <c r="B217" s="572"/>
      <c r="C217" s="452">
        <f>'2 жастағы балалар Ф'!I126</f>
        <v>0</v>
      </c>
      <c r="D217" s="452">
        <f>'2 жастағы балалар К'!I126</f>
        <v>0</v>
      </c>
      <c r="E217" s="452">
        <f>'2 жастағы балалар Т'!F126</f>
        <v>0</v>
      </c>
      <c r="F217" s="452">
        <f>'2 жастағы балалар Ш'!I126</f>
        <v>0</v>
      </c>
      <c r="G217" s="452">
        <f>'2 жастағы балалар Ә'!F126</f>
        <v>0</v>
      </c>
    </row>
    <row r="218" spans="2:7" ht="15" customHeight="1" x14ac:dyDescent="0.25">
      <c r="B218" s="570">
        <v>3</v>
      </c>
      <c r="C218" s="452">
        <f>'2 жастағы балалар Ф'!J126</f>
        <v>0</v>
      </c>
      <c r="D218" s="452">
        <f>'2 жастағы балалар К'!J126</f>
        <v>0</v>
      </c>
      <c r="E218" s="452">
        <f>'2 жастағы балалар Т'!G126</f>
        <v>0</v>
      </c>
      <c r="F218" s="452">
        <f>'2 жастағы балалар Ш'!J126</f>
        <v>0</v>
      </c>
      <c r="G218" s="452">
        <f>'2 жастағы балалар Ә'!G126</f>
        <v>0</v>
      </c>
    </row>
    <row r="219" spans="2:7" ht="15" customHeight="1" x14ac:dyDescent="0.25">
      <c r="B219" s="571"/>
      <c r="C219" s="452">
        <f>'2 жастағы балалар Ф'!K126</f>
        <v>0</v>
      </c>
      <c r="D219" s="452">
        <f>'2 жастағы балалар К'!K126</f>
        <v>0</v>
      </c>
      <c r="E219" s="452">
        <f>'2 жастағы балалар Т'!H126</f>
        <v>0</v>
      </c>
      <c r="F219" s="452">
        <f>'2 жастағы балалар Ш'!K126</f>
        <v>0</v>
      </c>
      <c r="G219" s="452">
        <f>'2 жастағы балалар Ә'!H126</f>
        <v>0</v>
      </c>
    </row>
    <row r="220" spans="2:7" ht="15" customHeight="1" x14ac:dyDescent="0.25">
      <c r="B220" s="572"/>
      <c r="C220" s="452">
        <f>'2 жастағы балалар Ф'!L126</f>
        <v>0</v>
      </c>
      <c r="D220" s="452">
        <f>'2 жастағы балалар К'!L126</f>
        <v>0</v>
      </c>
      <c r="E220" s="452">
        <f>'2 жастағы балалар Т'!I126</f>
        <v>0</v>
      </c>
      <c r="F220" s="452">
        <f>'2 жастағы балалар Ш'!L126</f>
        <v>0</v>
      </c>
      <c r="G220" s="452">
        <f>'2 жастағы балалар Ә'!I126</f>
        <v>0</v>
      </c>
    </row>
    <row r="221" spans="2:7" ht="15" customHeight="1" x14ac:dyDescent="0.25">
      <c r="B221" s="570">
        <v>4</v>
      </c>
      <c r="C221" s="452">
        <f>'2 жастағы балалар Ф'!M126</f>
        <v>0</v>
      </c>
      <c r="D221" s="452">
        <f>'2 жастағы балалар К'!M126</f>
        <v>0</v>
      </c>
      <c r="E221" s="452">
        <f>'2 жастағы балалар Т'!J126</f>
        <v>0</v>
      </c>
      <c r="F221" s="452">
        <f>'2 жастағы балалар Ш'!M126</f>
        <v>0</v>
      </c>
      <c r="G221" s="452">
        <f>'2 жастағы балалар Ә'!J126</f>
        <v>0</v>
      </c>
    </row>
    <row r="222" spans="2:7" ht="15" customHeight="1" x14ac:dyDescent="0.25">
      <c r="B222" s="571"/>
      <c r="C222" s="452">
        <f>'2 жастағы балалар Ф'!N126</f>
        <v>0</v>
      </c>
      <c r="D222" s="452">
        <f>'2 жастағы балалар К'!N126</f>
        <v>0</v>
      </c>
      <c r="E222" s="452">
        <f>'2 жастағы балалар Т'!K126</f>
        <v>0</v>
      </c>
      <c r="F222" s="452">
        <f>'2 жастағы балалар Ш'!N126</f>
        <v>0</v>
      </c>
      <c r="G222" s="452">
        <f>'2 жастағы балалар Ә'!K126</f>
        <v>0</v>
      </c>
    </row>
    <row r="223" spans="2:7" ht="15" customHeight="1" x14ac:dyDescent="0.25">
      <c r="B223" s="572"/>
      <c r="C223" s="452">
        <f>'2 жастағы балалар Ф'!O126</f>
        <v>0</v>
      </c>
      <c r="D223" s="452">
        <f>'2 жастағы балалар К'!O126</f>
        <v>0</v>
      </c>
      <c r="E223" s="452">
        <f>'2 жастағы балалар Т'!L126</f>
        <v>0</v>
      </c>
      <c r="F223" s="452">
        <f>'2 жастағы балалар Ш'!O126</f>
        <v>0</v>
      </c>
      <c r="G223" s="452">
        <f>'2 жастағы балалар Ә'!L126</f>
        <v>0</v>
      </c>
    </row>
    <row r="224" spans="2:7" ht="15" customHeight="1" x14ac:dyDescent="0.25">
      <c r="B224" s="570">
        <v>5</v>
      </c>
      <c r="C224" s="452" t="e">
        <f>'2 жастағы балалар Ф'!#REF!</f>
        <v>#REF!</v>
      </c>
      <c r="D224" s="452" t="e">
        <f>'2 жастағы балалар К'!#REF!</f>
        <v>#REF!</v>
      </c>
      <c r="E224" s="452">
        <f>'2 жастағы балалар Т'!M126</f>
        <v>0</v>
      </c>
      <c r="F224" s="452">
        <f>'2 жастағы балалар Ш'!P126</f>
        <v>0</v>
      </c>
      <c r="G224" s="452">
        <f>'2 жастағы балалар Ә'!M126</f>
        <v>0</v>
      </c>
    </row>
    <row r="225" spans="2:7" ht="15" customHeight="1" x14ac:dyDescent="0.25">
      <c r="B225" s="571"/>
      <c r="C225" s="452" t="e">
        <f>'2 жастағы балалар Ф'!#REF!</f>
        <v>#REF!</v>
      </c>
      <c r="D225" s="452" t="e">
        <f>'2 жастағы балалар К'!#REF!</f>
        <v>#REF!</v>
      </c>
      <c r="E225" s="452">
        <f>'2 жастағы балалар Т'!N126</f>
        <v>0</v>
      </c>
      <c r="F225" s="452">
        <f>'2 жастағы балалар Ш'!Q126</f>
        <v>0</v>
      </c>
      <c r="G225" s="452">
        <f>'2 жастағы балалар Ә'!N126</f>
        <v>0</v>
      </c>
    </row>
    <row r="226" spans="2:7" ht="15" customHeight="1" x14ac:dyDescent="0.25">
      <c r="B226" s="572"/>
      <c r="C226" s="452" t="e">
        <f>'2 жастағы балалар Ф'!#REF!</f>
        <v>#REF!</v>
      </c>
      <c r="D226" s="452" t="e">
        <f>'2 жастағы балалар К'!#REF!</f>
        <v>#REF!</v>
      </c>
      <c r="E226" s="452">
        <f>'2 жастағы балалар Т'!O126</f>
        <v>0</v>
      </c>
      <c r="F226" s="452">
        <f>'2 жастағы балалар Ш'!R126</f>
        <v>0</v>
      </c>
      <c r="G226" s="452">
        <f>'2 жастағы балалар Ә'!O126</f>
        <v>0</v>
      </c>
    </row>
    <row r="227" spans="2:7" ht="15" customHeight="1" x14ac:dyDescent="0.25">
      <c r="B227" s="570">
        <v>6</v>
      </c>
      <c r="C227" s="798"/>
      <c r="D227" s="452">
        <f>'2 жастағы балалар К'!P126</f>
        <v>0</v>
      </c>
      <c r="E227" s="798"/>
      <c r="F227" s="452" t="e">
        <f>'2 жастағы балалар Ш'!#REF!</f>
        <v>#REF!</v>
      </c>
      <c r="G227" s="798"/>
    </row>
    <row r="228" spans="2:7" ht="15" customHeight="1" x14ac:dyDescent="0.25">
      <c r="B228" s="571"/>
      <c r="C228" s="799"/>
      <c r="D228" s="452">
        <f>'2 жастағы балалар К'!Q126</f>
        <v>0</v>
      </c>
      <c r="E228" s="799"/>
      <c r="F228" s="452" t="e">
        <f>'2 жастағы балалар Ш'!#REF!</f>
        <v>#REF!</v>
      </c>
      <c r="G228" s="799"/>
    </row>
    <row r="229" spans="2:7" ht="15" customHeight="1" x14ac:dyDescent="0.25">
      <c r="B229" s="572"/>
      <c r="C229" s="799"/>
      <c r="D229" s="452">
        <f>'2 жастағы балалар К'!R126</f>
        <v>0</v>
      </c>
      <c r="E229" s="799"/>
      <c r="F229" s="452" t="e">
        <f>'2 жастағы балалар Ш'!#REF!</f>
        <v>#REF!</v>
      </c>
      <c r="G229" s="799"/>
    </row>
    <row r="230" spans="2:7" ht="15" customHeight="1" x14ac:dyDescent="0.25">
      <c r="B230" s="570">
        <v>7</v>
      </c>
      <c r="C230" s="799"/>
      <c r="D230" s="452">
        <f>'2 жастағы балалар К'!S126</f>
        <v>0</v>
      </c>
      <c r="E230" s="799"/>
      <c r="F230" s="452" t="e">
        <f>'2 жастағы балалар Ш'!#REF!</f>
        <v>#REF!</v>
      </c>
      <c r="G230" s="799"/>
    </row>
    <row r="231" spans="2:7" ht="15" customHeight="1" x14ac:dyDescent="0.25">
      <c r="B231" s="571"/>
      <c r="C231" s="799"/>
      <c r="D231" s="452">
        <f>'2 жастағы балалар К'!T126</f>
        <v>0</v>
      </c>
      <c r="E231" s="799"/>
      <c r="F231" s="452" t="e">
        <f>'2 жастағы балалар Ш'!#REF!</f>
        <v>#REF!</v>
      </c>
      <c r="G231" s="799"/>
    </row>
    <row r="232" spans="2:7" ht="15" customHeight="1" x14ac:dyDescent="0.25">
      <c r="B232" s="572"/>
      <c r="C232" s="799"/>
      <c r="D232" s="452">
        <f>'2 жастағы балалар К'!U126</f>
        <v>0</v>
      </c>
      <c r="E232" s="799"/>
      <c r="F232" s="452" t="e">
        <f>'2 жастағы балалар Ш'!#REF!</f>
        <v>#REF!</v>
      </c>
      <c r="G232" s="799"/>
    </row>
    <row r="233" spans="2:7" ht="15" customHeight="1" x14ac:dyDescent="0.25">
      <c r="B233" s="570">
        <v>8</v>
      </c>
      <c r="C233" s="799"/>
      <c r="D233" s="452">
        <f>'2 жастағы балалар К'!V126</f>
        <v>0</v>
      </c>
      <c r="E233" s="799"/>
      <c r="F233" s="452" t="e">
        <f>'2 жастағы балалар Ш'!#REF!</f>
        <v>#REF!</v>
      </c>
      <c r="G233" s="799"/>
    </row>
    <row r="234" spans="2:7" ht="15" customHeight="1" x14ac:dyDescent="0.25">
      <c r="B234" s="571"/>
      <c r="C234" s="799"/>
      <c r="D234" s="452">
        <f>'2 жастағы балалар К'!W126</f>
        <v>0</v>
      </c>
      <c r="E234" s="799"/>
      <c r="F234" s="452" t="e">
        <f>'2 жастағы балалар Ш'!#REF!</f>
        <v>#REF!</v>
      </c>
      <c r="G234" s="799"/>
    </row>
    <row r="235" spans="2:7" x14ac:dyDescent="0.25">
      <c r="B235" s="572"/>
      <c r="C235" s="799"/>
      <c r="D235" s="452">
        <f>'2 жастағы балалар К'!X126</f>
        <v>0</v>
      </c>
      <c r="E235" s="799"/>
      <c r="F235" s="452" t="e">
        <f>'2 жастағы балалар Ш'!#REF!</f>
        <v>#REF!</v>
      </c>
      <c r="G235" s="799"/>
    </row>
    <row r="236" spans="2:7" x14ac:dyDescent="0.25">
      <c r="B236" s="570">
        <v>9</v>
      </c>
      <c r="C236" s="799"/>
      <c r="D236" s="452">
        <f>'2 жастағы балалар К'!Y126</f>
        <v>0</v>
      </c>
      <c r="E236" s="799"/>
      <c r="F236" s="452" t="e">
        <f>'2 жастағы балалар Ш'!#REF!</f>
        <v>#REF!</v>
      </c>
      <c r="G236" s="799"/>
    </row>
    <row r="237" spans="2:7" x14ac:dyDescent="0.25">
      <c r="B237" s="571"/>
      <c r="C237" s="799"/>
      <c r="D237" s="452">
        <f>'2 жастағы балалар К'!Z126</f>
        <v>0</v>
      </c>
      <c r="E237" s="799"/>
      <c r="F237" s="452" t="e">
        <f>'2 жастағы балалар Ш'!#REF!</f>
        <v>#REF!</v>
      </c>
      <c r="G237" s="799"/>
    </row>
    <row r="238" spans="2:7" x14ac:dyDescent="0.25">
      <c r="B238" s="572"/>
      <c r="C238" s="799"/>
      <c r="D238" s="452">
        <f>'2 жастағы балалар К'!AA126</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Ш'!S126</f>
        <v>0</v>
      </c>
      <c r="G242" s="799"/>
    </row>
    <row r="243" spans="2:7" x14ac:dyDescent="0.25">
      <c r="B243" s="607"/>
      <c r="C243" s="799"/>
      <c r="D243" s="452" t="e">
        <f>'2 жастағы балалар К'!#REF!</f>
        <v>#REF!</v>
      </c>
      <c r="E243" s="799"/>
      <c r="F243" s="398">
        <f>'2 жастағы балалар Ш'!T126</f>
        <v>0</v>
      </c>
      <c r="G243" s="799"/>
    </row>
    <row r="244" spans="2:7" x14ac:dyDescent="0.25">
      <c r="B244" s="607"/>
      <c r="C244" s="799"/>
      <c r="D244" s="452" t="e">
        <f>'2 жастағы балалар К'!#REF!</f>
        <v>#REF!</v>
      </c>
      <c r="E244" s="799"/>
      <c r="F244" s="398">
        <f>'2 жастағы балалар Ш'!U126</f>
        <v>0</v>
      </c>
      <c r="G244" s="799"/>
    </row>
    <row r="245" spans="2:7" x14ac:dyDescent="0.25">
      <c r="B245" s="607">
        <v>12</v>
      </c>
      <c r="C245" s="799"/>
      <c r="D245" s="452" t="e">
        <f>'2 жастағы балалар К'!#REF!</f>
        <v>#REF!</v>
      </c>
      <c r="E245" s="799"/>
      <c r="F245" s="398">
        <f>'2 жастағы балалар Ш'!V126</f>
        <v>0</v>
      </c>
      <c r="G245" s="799"/>
    </row>
    <row r="246" spans="2:7" x14ac:dyDescent="0.25">
      <c r="B246" s="607"/>
      <c r="C246" s="799"/>
      <c r="D246" s="452" t="e">
        <f>'2 жастағы балалар К'!#REF!</f>
        <v>#REF!</v>
      </c>
      <c r="E246" s="799"/>
      <c r="F246" s="398">
        <f>'2 жастағы балалар Ш'!W126</f>
        <v>0</v>
      </c>
      <c r="G246" s="799"/>
    </row>
    <row r="247" spans="2:7" x14ac:dyDescent="0.25">
      <c r="B247" s="607"/>
      <c r="C247" s="799"/>
      <c r="D247" s="452" t="e">
        <f>'2 жастағы балалар К'!#REF!</f>
        <v>#REF!</v>
      </c>
      <c r="E247" s="799"/>
      <c r="F247" s="398">
        <f>'2 жастағы балалар Ш'!X126</f>
        <v>0</v>
      </c>
      <c r="G247" s="799"/>
    </row>
    <row r="248" spans="2:7" x14ac:dyDescent="0.25">
      <c r="B248" s="607">
        <v>13</v>
      </c>
      <c r="C248" s="799"/>
      <c r="D248" s="452" t="e">
        <f>'2 жастағы балалар К'!#REF!</f>
        <v>#REF!</v>
      </c>
      <c r="E248" s="799"/>
      <c r="F248" s="398">
        <f>'2 жастағы балалар Ш'!Y126</f>
        <v>0</v>
      </c>
      <c r="G248" s="799"/>
    </row>
    <row r="249" spans="2:7" x14ac:dyDescent="0.25">
      <c r="B249" s="607"/>
      <c r="C249" s="799"/>
      <c r="D249" s="452" t="e">
        <f>'2 жастағы балалар К'!#REF!</f>
        <v>#REF!</v>
      </c>
      <c r="E249" s="799"/>
      <c r="F249" s="398">
        <f>'2 жастағы балалар Ш'!Z126</f>
        <v>0</v>
      </c>
      <c r="G249" s="799"/>
    </row>
    <row r="250" spans="2:7" x14ac:dyDescent="0.25">
      <c r="B250" s="607"/>
      <c r="C250" s="799"/>
      <c r="D250" s="452" t="e">
        <f>'2 жастағы балалар К'!#REF!</f>
        <v>#REF!</v>
      </c>
      <c r="E250" s="799"/>
      <c r="F250" s="398">
        <f>'2 жастағы балалар Ш'!AA126</f>
        <v>0</v>
      </c>
      <c r="G250" s="799"/>
    </row>
    <row r="251" spans="2:7" x14ac:dyDescent="0.25">
      <c r="B251" s="607">
        <v>14</v>
      </c>
      <c r="C251" s="799"/>
      <c r="D251" s="452" t="e">
        <f>'2 жастағы балалар К'!#REF!</f>
        <v>#REF!</v>
      </c>
      <c r="E251" s="799"/>
      <c r="F251" s="398">
        <f>'2 жастағы балалар Ш'!AB126</f>
        <v>0</v>
      </c>
      <c r="G251" s="799"/>
    </row>
    <row r="252" spans="2:7" x14ac:dyDescent="0.25">
      <c r="B252" s="607"/>
      <c r="C252" s="799"/>
      <c r="D252" s="452" t="e">
        <f>'2 жастағы балалар К'!#REF!</f>
        <v>#REF!</v>
      </c>
      <c r="E252" s="799"/>
      <c r="F252" s="398">
        <f>'2 жастағы балалар Ш'!AC126</f>
        <v>0</v>
      </c>
      <c r="G252" s="799"/>
    </row>
    <row r="253" spans="2:7" x14ac:dyDescent="0.25">
      <c r="B253" s="607"/>
      <c r="C253" s="799"/>
      <c r="D253" s="452" t="e">
        <f>'2 жастағы балалар К'!#REF!</f>
        <v>#REF!</v>
      </c>
      <c r="E253" s="799"/>
      <c r="F253" s="398">
        <f>'2 жастағы балалар Ш'!AD126</f>
        <v>0</v>
      </c>
      <c r="G253" s="799"/>
    </row>
    <row r="254" spans="2:7" x14ac:dyDescent="0.25">
      <c r="B254" s="607">
        <v>15</v>
      </c>
      <c r="C254" s="799"/>
      <c r="D254" s="452" t="e">
        <f>'2 жастағы балалар К'!#REF!</f>
        <v>#REF!</v>
      </c>
      <c r="E254" s="799"/>
      <c r="F254" s="398">
        <f>'2 жастағы балалар Ш'!AE126</f>
        <v>0</v>
      </c>
      <c r="G254" s="799"/>
    </row>
    <row r="255" spans="2:7" x14ac:dyDescent="0.25">
      <c r="B255" s="607"/>
      <c r="C255" s="799"/>
      <c r="D255" s="452" t="e">
        <f>'2 жастағы балалар К'!#REF!</f>
        <v>#REF!</v>
      </c>
      <c r="E255" s="799"/>
      <c r="F255" s="398">
        <f>'2 жастағы балалар Ш'!AF126</f>
        <v>0</v>
      </c>
      <c r="G255" s="799"/>
    </row>
    <row r="256" spans="2:7" x14ac:dyDescent="0.25">
      <c r="B256" s="607"/>
      <c r="C256" s="799"/>
      <c r="D256" s="452" t="e">
        <f>'2 жастағы балалар К'!#REF!</f>
        <v>#REF!</v>
      </c>
      <c r="E256" s="799"/>
      <c r="F256" s="398">
        <f>'2 жастағы балалар Ш'!AG126</f>
        <v>0</v>
      </c>
      <c r="G256" s="799"/>
    </row>
    <row r="257" spans="2:7" x14ac:dyDescent="0.25">
      <c r="B257" s="607">
        <v>16</v>
      </c>
      <c r="C257" s="799"/>
      <c r="D257" s="798"/>
      <c r="E257" s="799"/>
      <c r="F257" s="398">
        <f>'2 жастағы балалар Ш'!AH126</f>
        <v>0</v>
      </c>
      <c r="G257" s="799"/>
    </row>
    <row r="258" spans="2:7" x14ac:dyDescent="0.25">
      <c r="B258" s="607"/>
      <c r="C258" s="799"/>
      <c r="D258" s="799"/>
      <c r="E258" s="799"/>
      <c r="F258" s="398">
        <f>'2 жастағы балалар Ш'!AI126</f>
        <v>0</v>
      </c>
      <c r="G258" s="799"/>
    </row>
    <row r="259" spans="2:7" x14ac:dyDescent="0.25">
      <c r="B259" s="607"/>
      <c r="C259" s="799"/>
      <c r="D259" s="799"/>
      <c r="E259" s="799"/>
      <c r="F259" s="398">
        <f>'2 жастағы балалар Ш'!AJ126</f>
        <v>0</v>
      </c>
      <c r="G259" s="799"/>
    </row>
    <row r="260" spans="2:7" x14ac:dyDescent="0.25">
      <c r="B260" s="607">
        <v>17</v>
      </c>
      <c r="C260" s="799"/>
      <c r="D260" s="799"/>
      <c r="E260" s="799"/>
      <c r="F260" s="398">
        <f>'2 жастағы балалар Ш'!AK126</f>
        <v>0</v>
      </c>
      <c r="G260" s="799"/>
    </row>
    <row r="261" spans="2:7" x14ac:dyDescent="0.25">
      <c r="B261" s="607"/>
      <c r="C261" s="799"/>
      <c r="D261" s="799"/>
      <c r="E261" s="799"/>
      <c r="F261" s="398">
        <f>'2 жастағы балалар Ш'!AL126</f>
        <v>0</v>
      </c>
      <c r="G261" s="799"/>
    </row>
    <row r="262" spans="2:7" x14ac:dyDescent="0.25">
      <c r="B262" s="607"/>
      <c r="C262" s="799"/>
      <c r="D262" s="799"/>
      <c r="E262" s="799"/>
      <c r="F262" s="398">
        <f>'2 жастағы балалар Ш'!AM126</f>
        <v>0</v>
      </c>
      <c r="G262" s="799"/>
    </row>
    <row r="263" spans="2:7" x14ac:dyDescent="0.25">
      <c r="B263" s="607">
        <v>18</v>
      </c>
      <c r="C263" s="799"/>
      <c r="D263" s="799"/>
      <c r="E263" s="799"/>
      <c r="F263" s="398">
        <f>'2 жастағы балалар Ш'!AN126</f>
        <v>0</v>
      </c>
      <c r="G263" s="799"/>
    </row>
    <row r="264" spans="2:7" x14ac:dyDescent="0.25">
      <c r="B264" s="607"/>
      <c r="C264" s="799"/>
      <c r="D264" s="799"/>
      <c r="E264" s="799"/>
      <c r="F264" s="398">
        <f>'2 жастағы балалар Ш'!AO126</f>
        <v>0</v>
      </c>
      <c r="G264" s="799"/>
    </row>
    <row r="265" spans="2:7" x14ac:dyDescent="0.25">
      <c r="B265" s="607"/>
      <c r="C265" s="799"/>
      <c r="D265" s="799"/>
      <c r="E265" s="799"/>
      <c r="F265" s="398">
        <f>'2 жастағы балалар Ш'!AP126</f>
        <v>0</v>
      </c>
      <c r="G265" s="799"/>
    </row>
    <row r="266" spans="2:7" x14ac:dyDescent="0.25">
      <c r="B266" s="607">
        <v>19</v>
      </c>
      <c r="C266" s="799"/>
      <c r="D266" s="799"/>
      <c r="E266" s="799"/>
      <c r="F266" s="398">
        <f>'2 жастағы балалар Ш'!AQ126</f>
        <v>0</v>
      </c>
      <c r="G266" s="799"/>
    </row>
    <row r="267" spans="2:7" x14ac:dyDescent="0.25">
      <c r="B267" s="607"/>
      <c r="C267" s="799"/>
      <c r="D267" s="799"/>
      <c r="E267" s="799"/>
      <c r="F267" s="398">
        <f>'2 жастағы балалар Ш'!AR126</f>
        <v>0</v>
      </c>
      <c r="G267" s="799"/>
    </row>
    <row r="268" spans="2:7" x14ac:dyDescent="0.25">
      <c r="B268" s="607"/>
      <c r="C268" s="799"/>
      <c r="D268" s="799"/>
      <c r="E268" s="799"/>
      <c r="F268" s="398">
        <f>'2 жастағы балалар Ш'!AS126</f>
        <v>0</v>
      </c>
      <c r="G268" s="799"/>
    </row>
    <row r="269" spans="2:7" x14ac:dyDescent="0.25">
      <c r="B269" s="607">
        <v>20</v>
      </c>
      <c r="C269" s="799"/>
      <c r="D269" s="799"/>
      <c r="E269" s="799"/>
      <c r="F269" s="398">
        <f>'2 жастағы балалар Ш'!AT126</f>
        <v>0</v>
      </c>
      <c r="G269" s="799"/>
    </row>
    <row r="270" spans="2:7" x14ac:dyDescent="0.25">
      <c r="B270" s="607"/>
      <c r="C270" s="799"/>
      <c r="D270" s="799"/>
      <c r="E270" s="799"/>
      <c r="F270" s="398">
        <f>'2 жастағы балалар Ш'!AU126</f>
        <v>0</v>
      </c>
      <c r="G270" s="799"/>
    </row>
    <row r="271" spans="2:7" x14ac:dyDescent="0.25">
      <c r="B271" s="607"/>
      <c r="C271" s="799"/>
      <c r="D271" s="799"/>
      <c r="E271" s="799"/>
      <c r="F271" s="398">
        <f>'2 жастағы балалар Ш'!AV126</f>
        <v>0</v>
      </c>
      <c r="G271" s="799"/>
    </row>
    <row r="272" spans="2:7" x14ac:dyDescent="0.25">
      <c r="B272" s="607">
        <v>21</v>
      </c>
      <c r="C272" s="799"/>
      <c r="D272" s="799"/>
      <c r="E272" s="799"/>
      <c r="F272" s="398">
        <f>'2 жастағы балалар Ш'!AW126</f>
        <v>0</v>
      </c>
      <c r="G272" s="799"/>
    </row>
    <row r="273" spans="2:7" x14ac:dyDescent="0.25">
      <c r="B273" s="607"/>
      <c r="C273" s="799"/>
      <c r="D273" s="799"/>
      <c r="E273" s="799"/>
      <c r="F273" s="398">
        <f>'2 жастағы балалар Ш'!AX126</f>
        <v>0</v>
      </c>
      <c r="G273" s="799"/>
    </row>
    <row r="274" spans="2:7" x14ac:dyDescent="0.25">
      <c r="B274" s="607"/>
      <c r="C274" s="799"/>
      <c r="D274" s="799"/>
      <c r="E274" s="799"/>
      <c r="F274" s="398">
        <f>'2 жастағы балалар Ш'!AY126</f>
        <v>0</v>
      </c>
      <c r="G274" s="799"/>
    </row>
    <row r="275" spans="2:7" x14ac:dyDescent="0.25">
      <c r="B275" s="607">
        <v>22</v>
      </c>
      <c r="C275" s="799"/>
      <c r="D275" s="799"/>
      <c r="E275" s="799"/>
      <c r="F275" s="398">
        <f>'2 жастағы балалар Ш'!AZ126</f>
        <v>0</v>
      </c>
      <c r="G275" s="799"/>
    </row>
    <row r="276" spans="2:7" x14ac:dyDescent="0.25">
      <c r="B276" s="607"/>
      <c r="C276" s="799"/>
      <c r="D276" s="799"/>
      <c r="E276" s="799"/>
      <c r="F276" s="398">
        <f>'2 жастағы балалар Ш'!BA126</f>
        <v>0</v>
      </c>
      <c r="G276" s="799"/>
    </row>
    <row r="277" spans="2:7" x14ac:dyDescent="0.25">
      <c r="B277" s="607"/>
      <c r="C277" s="799"/>
      <c r="D277" s="799"/>
      <c r="E277" s="799"/>
      <c r="F277" s="398">
        <f>'2 жастағы балалар Ш'!BB126</f>
        <v>0</v>
      </c>
      <c r="G277" s="799"/>
    </row>
    <row r="278" spans="2:7" x14ac:dyDescent="0.25">
      <c r="B278" s="607">
        <v>23</v>
      </c>
      <c r="C278" s="799"/>
      <c r="D278" s="799"/>
      <c r="E278" s="799"/>
      <c r="F278" s="398">
        <f>'2 жастағы балалар Ш'!BC126</f>
        <v>0</v>
      </c>
      <c r="G278" s="799"/>
    </row>
    <row r="279" spans="2:7" x14ac:dyDescent="0.25">
      <c r="B279" s="607"/>
      <c r="C279" s="799"/>
      <c r="D279" s="799"/>
      <c r="E279" s="799"/>
      <c r="F279" s="398">
        <f>'2 жастағы балалар Ш'!BD126</f>
        <v>0</v>
      </c>
      <c r="G279" s="799"/>
    </row>
    <row r="280" spans="2:7" x14ac:dyDescent="0.25">
      <c r="B280" s="607"/>
      <c r="C280" s="799"/>
      <c r="D280" s="799"/>
      <c r="E280" s="799"/>
      <c r="F280" s="398">
        <f>'2 жастағы балалар Ш'!BE126</f>
        <v>0</v>
      </c>
      <c r="G280" s="799"/>
    </row>
    <row r="281" spans="2:7" x14ac:dyDescent="0.25">
      <c r="B281" s="607">
        <v>24</v>
      </c>
      <c r="C281" s="799"/>
      <c r="D281" s="799"/>
      <c r="E281" s="799"/>
      <c r="F281" s="398">
        <f>'2 жастағы балалар Ш'!BF126</f>
        <v>0</v>
      </c>
      <c r="G281" s="799"/>
    </row>
    <row r="282" spans="2:7" x14ac:dyDescent="0.25">
      <c r="B282" s="607"/>
      <c r="C282" s="799"/>
      <c r="D282" s="799"/>
      <c r="E282" s="799"/>
      <c r="F282" s="398">
        <f>'2 жастағы балалар Ш'!BG126</f>
        <v>0</v>
      </c>
      <c r="G282" s="799"/>
    </row>
    <row r="283" spans="2:7" x14ac:dyDescent="0.25">
      <c r="B283" s="607"/>
      <c r="C283" s="799"/>
      <c r="D283" s="799"/>
      <c r="E283" s="799"/>
      <c r="F283" s="398">
        <f>'2 жастағы балалар Ш'!BH126</f>
        <v>0</v>
      </c>
      <c r="G283" s="799"/>
    </row>
    <row r="284" spans="2:7" x14ac:dyDescent="0.25">
      <c r="B284" s="607">
        <v>25</v>
      </c>
      <c r="C284" s="799"/>
      <c r="D284" s="799"/>
      <c r="E284" s="799"/>
      <c r="F284" s="398">
        <f>'2 жастағы балалар Ш'!BI126</f>
        <v>0</v>
      </c>
      <c r="G284" s="799"/>
    </row>
    <row r="285" spans="2:7" x14ac:dyDescent="0.25">
      <c r="B285" s="607"/>
      <c r="C285" s="799"/>
      <c r="D285" s="799"/>
      <c r="E285" s="799"/>
      <c r="F285" s="398">
        <f>'2 жастағы балалар Ш'!BJ126</f>
        <v>0</v>
      </c>
      <c r="G285" s="799"/>
    </row>
    <row r="286" spans="2:7" x14ac:dyDescent="0.25">
      <c r="B286" s="607"/>
      <c r="C286" s="800"/>
      <c r="D286" s="800"/>
      <c r="E286" s="800"/>
      <c r="F286" s="398">
        <f>'2 жастағы балалар Ш'!BK126</f>
        <v>0</v>
      </c>
      <c r="G286" s="800"/>
    </row>
    <row r="287" spans="2:7" x14ac:dyDescent="0.25">
      <c r="B287" s="389">
        <f>СВОД3!V21</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75"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4">
    <mergeCell ref="M567:AP567"/>
    <mergeCell ref="B263:B265"/>
    <mergeCell ref="B266:B268"/>
    <mergeCell ref="B269:B271"/>
    <mergeCell ref="B272:B274"/>
    <mergeCell ref="B275:B277"/>
    <mergeCell ref="B278:B280"/>
    <mergeCell ref="C227:C286"/>
    <mergeCell ref="E227:E286"/>
    <mergeCell ref="G227:G286"/>
    <mergeCell ref="B248:B250"/>
    <mergeCell ref="B251:B253"/>
    <mergeCell ref="B254:B256"/>
    <mergeCell ref="B257:B259"/>
    <mergeCell ref="B281:B283"/>
    <mergeCell ref="B284:B286"/>
    <mergeCell ref="B227:B229"/>
    <mergeCell ref="B230:B232"/>
    <mergeCell ref="B260:B262"/>
    <mergeCell ref="B236:B238"/>
    <mergeCell ref="B239:B241"/>
    <mergeCell ref="B245:B247"/>
    <mergeCell ref="B202:B204"/>
    <mergeCell ref="B205:B207"/>
    <mergeCell ref="B151:B153"/>
    <mergeCell ref="B154:B156"/>
    <mergeCell ref="B157:B159"/>
    <mergeCell ref="B160:B162"/>
    <mergeCell ref="B163:B165"/>
    <mergeCell ref="B166:B168"/>
    <mergeCell ref="B169:B171"/>
    <mergeCell ref="B172:B174"/>
    <mergeCell ref="B187:B189"/>
    <mergeCell ref="B75:B77"/>
    <mergeCell ref="B78:B80"/>
    <mergeCell ref="B81:B83"/>
    <mergeCell ref="C81:C128"/>
    <mergeCell ref="B105:B107"/>
    <mergeCell ref="B108:B110"/>
    <mergeCell ref="B111:B113"/>
    <mergeCell ref="B114:B116"/>
    <mergeCell ref="B131:G131"/>
    <mergeCell ref="E81:E128"/>
    <mergeCell ref="G81:G128"/>
    <mergeCell ref="B84:B86"/>
    <mergeCell ref="B87:B89"/>
    <mergeCell ref="B90:B92"/>
    <mergeCell ref="B93:B95"/>
    <mergeCell ref="D93:D128"/>
    <mergeCell ref="B96:B98"/>
    <mergeCell ref="B99:B101"/>
    <mergeCell ref="B102:B104"/>
    <mergeCell ref="B117:B119"/>
    <mergeCell ref="B120:B122"/>
    <mergeCell ref="B123:B125"/>
    <mergeCell ref="B126:B128"/>
    <mergeCell ref="B212:B214"/>
    <mergeCell ref="B133:B135"/>
    <mergeCell ref="B136:B138"/>
    <mergeCell ref="D178:D207"/>
    <mergeCell ref="D257:D286"/>
    <mergeCell ref="B218:B220"/>
    <mergeCell ref="B221:B223"/>
    <mergeCell ref="B224:B226"/>
    <mergeCell ref="B139:B141"/>
    <mergeCell ref="B142:B144"/>
    <mergeCell ref="B145:B147"/>
    <mergeCell ref="B148:B150"/>
    <mergeCell ref="C148:C207"/>
    <mergeCell ref="B210:G210"/>
    <mergeCell ref="G148:G207"/>
    <mergeCell ref="E148:E207"/>
    <mergeCell ref="B175:B177"/>
    <mergeCell ref="B178:B180"/>
    <mergeCell ref="B181:B183"/>
    <mergeCell ref="B184:B186"/>
    <mergeCell ref="B190:B192"/>
    <mergeCell ref="B193:B195"/>
    <mergeCell ref="B196:B198"/>
    <mergeCell ref="B199:B201"/>
    <mergeCell ref="B4:C4"/>
    <mergeCell ref="B5:C5"/>
    <mergeCell ref="B6:C6"/>
    <mergeCell ref="B7:C7"/>
    <mergeCell ref="C9:E9"/>
    <mergeCell ref="B242:B244"/>
    <mergeCell ref="B233:B235"/>
    <mergeCell ref="B215:B217"/>
    <mergeCell ref="L10:L64"/>
    <mergeCell ref="C14:E14"/>
    <mergeCell ref="B15:B29"/>
    <mergeCell ref="C23:E29"/>
    <mergeCell ref="B30:B34"/>
    <mergeCell ref="I9:K9"/>
    <mergeCell ref="F9:H9"/>
    <mergeCell ref="B10:B14"/>
    <mergeCell ref="C34:E34"/>
    <mergeCell ref="B35:B59"/>
    <mergeCell ref="B60:B64"/>
    <mergeCell ref="C64:E64"/>
    <mergeCell ref="B67:G67"/>
    <mergeCell ref="C45:E59"/>
    <mergeCell ref="B69:B71"/>
    <mergeCell ref="B72:B7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5.75" customHeight="1" x14ac:dyDescent="0.3">
      <c r="B4" s="801" t="s">
        <v>928</v>
      </c>
      <c r="C4" s="801"/>
      <c r="D4" s="26">
        <f>'2 жастағы балалар Ф'!C22</f>
        <v>0</v>
      </c>
      <c r="E4" s="29"/>
      <c r="F4" s="29"/>
      <c r="G4" s="24"/>
      <c r="H4" s="24"/>
    </row>
    <row r="5" spans="2:12" ht="18.75" x14ac:dyDescent="0.3">
      <c r="B5" s="802" t="s">
        <v>905</v>
      </c>
      <c r="C5" s="802"/>
      <c r="D5" s="27">
        <f>'2 жастағы балалар Ф'!A22</f>
        <v>0</v>
      </c>
      <c r="E5" s="27"/>
      <c r="F5" s="27"/>
      <c r="G5" s="24"/>
      <c r="H5" s="24"/>
    </row>
    <row r="6" spans="2:12" ht="83.2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e">
        <f>IF(C70="","",VLOOKUP(C70,$O$509:$P$511,2,TRUE))</f>
        <v>#N/A</v>
      </c>
      <c r="E10" s="453" t="e">
        <f>IF(C71="","",VLOOKUP(C71,$Q$509:$R$511,2,TRUE))</f>
        <v>#N/A</v>
      </c>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453" t="e">
        <f>IF(C72="","",VLOOKUP(C72,$S$509:$T$511,2,TRUE))</f>
        <v>#N/A</v>
      </c>
      <c r="D11" s="453" t="e">
        <f>IF(C73="","",VLOOKUP(C73,$U$509:$V$511,2,TRUE))</f>
        <v>#N/A</v>
      </c>
      <c r="E11" s="453" t="e">
        <f>IF(C74="","",VLOOKUP(C74,$W$509:$X$511,2,TRUE))</f>
        <v>#N/A</v>
      </c>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453" t="e">
        <f>IF(C75="","",VLOOKUP(C75,$Y$509:$Z$511,2,TRUE))</f>
        <v>#N/A</v>
      </c>
      <c r="D12" s="453" t="e">
        <f>IF(C76="","",VLOOKUP(C76,$AA$509:$AB$511,2,TRUE))</f>
        <v>#N/A</v>
      </c>
      <c r="E12" s="453" t="e">
        <f>IF(C77="","",VLOOKUP(C77,$AC$509:$AD$511,2,TRUE))</f>
        <v>#N/A</v>
      </c>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e">
        <f>IF(C80="","",VLOOKUP(C80,$AI$509:$AJ$511,2,TRUE))</f>
        <v>#N/A</v>
      </c>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e">
        <f>IF(D71="","",VLOOKUP(D71,$Q$513:$R$515,2,TRUE))</f>
        <v>#N/A</v>
      </c>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e">
        <f>IF(D74="","",VLOOKUP(D74,$W$513:$X$515,2,TRUE))</f>
        <v>#N/A</v>
      </c>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453" t="e">
        <f>IF(D75="","",VLOOKUP(D75,$Y$513:$Z$515,2,TRUE))</f>
        <v>#N/A</v>
      </c>
      <c r="D17" s="453" t="e">
        <f>IF(D76="","",VLOOKUP(D76,$AA$513:$AB$515,2,TRUE))</f>
        <v>#N/A</v>
      </c>
      <c r="E17" s="453" t="e">
        <f>IF(D77="","",VLOOKUP(D77,$AC$513:$AD$515,2,TRUE))</f>
        <v>#N/A</v>
      </c>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453" t="e">
        <f>IF(D78="","",VLOOKUP(D78,$AE$513:$AF$515,2,TRUE))</f>
        <v>#N/A</v>
      </c>
      <c r="D18" s="453" t="e">
        <f>IF(D79="","",VLOOKUP(D79,$AG$513:$AH$515,2,TRUE))</f>
        <v>#N/A</v>
      </c>
      <c r="E18" s="453" t="e">
        <f>IF(D80="","",VLOOKUP(D80,$AI$513:$AJ$515,2,TRUE))</f>
        <v>#N/A</v>
      </c>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e">
        <f>IF(D86="","",VLOOKUP(D86,$Q$517:$R$519,2,TRUE))</f>
        <v>#N/A</v>
      </c>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453" t="e">
        <f>IF(D87="","",VLOOKUP(D87,$S$517:$T$519,2,TRUE))</f>
        <v>#N/A</v>
      </c>
      <c r="D21" s="453" t="e">
        <f>IF(D88="","",VLOOKUP(D88,$U$517:$V$519,2,TRUE))</f>
        <v>#N/A</v>
      </c>
      <c r="E21" s="453" t="e">
        <f>IF(D89="","",VLOOKUP(D89,$W$517:$X$519,2,TRUE))</f>
        <v>#N/A</v>
      </c>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453" t="e">
        <f>IF(D90="","",VLOOKUP(D90,$Y$517:$Z$519,2,TRUE))</f>
        <v>#N/A</v>
      </c>
      <c r="D22" s="453" t="e">
        <f>IF(D91="","",VLOOKUP(D91,$AA$517:$AB$519,2,TRUE))</f>
        <v>#N/A</v>
      </c>
      <c r="E22" s="453" t="e">
        <f>IF(D92="","",VLOOKUP(D92,$AC$517:$AD$519,2,TRUE))</f>
        <v>#N/A</v>
      </c>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786"/>
      <c r="D23" s="787"/>
      <c r="E23" s="788"/>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e">
        <f>IF(E74="","",VLOOKUP(E74,$W$521:$X$523,2,TRUE))</f>
        <v>#N/A</v>
      </c>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453" t="e">
        <f>IF(E75="","",VLOOKUP(E75,$Y$521:$Z$523,2,TRUE))</f>
        <v>#N/A</v>
      </c>
      <c r="D32" s="453" t="e">
        <f>IF(E76="","",VLOOKUP(E76,$AA$521:$AB$523,2,TRUE))</f>
        <v>#N/A</v>
      </c>
      <c r="E32" s="453" t="e">
        <f>IF(E77="","",VLOOKUP(E77,$AC$521:$AD$523,2,TRUE))</f>
        <v>#N/A</v>
      </c>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453" t="e">
        <f>IF(E78="","",VLOOKUP(E78,$AE$521:$AF$523,2,TRUE))</f>
        <v>#N/A</v>
      </c>
      <c r="D33" s="453" t="e">
        <f>IF(E79="","",VLOOKUP(E79,$AG$521:$AH$523,2,TRUE))</f>
        <v>#N/A</v>
      </c>
      <c r="E33" s="453" t="e">
        <f>IF(E80="","",VLOOKUP(E80,$AI$521:$AJ$523,2,TRUE))</f>
        <v>#N/A</v>
      </c>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2"/>
      <c r="D34" s="823"/>
      <c r="E34" s="823"/>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453" t="e">
        <f>IF(F69="","",VLOOKUP(F69,$M$525:$N$527,2,TRUE))</f>
        <v>#N/A</v>
      </c>
      <c r="D35" s="453" t="e">
        <f>IF(F70="","",VLOOKUP(F70,$O$525:$P$527,2,TRUE))</f>
        <v>#N/A</v>
      </c>
      <c r="E35" s="453" t="e">
        <f>IF(F71="","",VLOOKUP(F71,$Q$525:$R$527,2,TRUE))</f>
        <v>#N/A</v>
      </c>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453" t="e">
        <f>IF(F72="","",VLOOKUP(F72,$S$525:$T$527,2,TRUE))</f>
        <v>#N/A</v>
      </c>
      <c r="D36" s="453" t="e">
        <f>IF(F73="","",VLOOKUP(F73,$U$525:$V$527,2,TRUE))</f>
        <v>#N/A</v>
      </c>
      <c r="E36" s="453" t="e">
        <f>IF(F74="","",VLOOKUP(F74,$W$525:$X$527,2,TRUE))</f>
        <v>#N/A</v>
      </c>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453" t="e">
        <f>IF(F75="","",VLOOKUP(F75,$Y$525:$Z$527,2,TRUE))</f>
        <v>#N/A</v>
      </c>
      <c r="D37" s="453" t="e">
        <f>IF(F76="","",VLOOKUP(F76,$AA$525:$AB$527,2,TRUE))</f>
        <v>#N/A</v>
      </c>
      <c r="E37" s="453" t="e">
        <f>IF(F77="","",VLOOKUP(F77,$AC$525:$AD$527,2,TRUE))</f>
        <v>#N/A</v>
      </c>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453" t="e">
        <f>IF(F78="","",VLOOKUP(F78,$AE$525:$AF$527,2,TRUE))</f>
        <v>#N/A</v>
      </c>
      <c r="D38" s="453" t="e">
        <f>IF(F79="","",VLOOKUP(F79,$AG$525:$AH$527,2,TRUE))</f>
        <v>#N/A</v>
      </c>
      <c r="E38" s="453" t="e">
        <f>IF(F80="","",VLOOKUP(F80,$AI$525:$AJ$527,2,TRUE))</f>
        <v>#N/A</v>
      </c>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453" t="e">
        <f>IF(F81="","",VLOOKUP(F81,$AK$525:$AL$527,2,TRUE))</f>
        <v>#N/A</v>
      </c>
      <c r="D39" s="453" t="e">
        <f>IF(F82="","",VLOOKUP(F82,$AM$525:$AN$527,2,TRUE))</f>
        <v>#N/A</v>
      </c>
      <c r="E39" s="453" t="e">
        <f>IF(F83="","",VLOOKUP(F83,$AO$525:$AP$527,2,TRUE))</f>
        <v>#N/A</v>
      </c>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10"/>
      <c r="D47" s="811"/>
      <c r="E47" s="812"/>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10"/>
      <c r="D48" s="811"/>
      <c r="E48" s="812"/>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10"/>
      <c r="D49" s="811"/>
      <c r="E49" s="812"/>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10"/>
      <c r="D50" s="811"/>
      <c r="E50" s="812"/>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10"/>
      <c r="D51" s="811"/>
      <c r="E51" s="812"/>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10"/>
      <c r="D52" s="811"/>
      <c r="E52" s="812"/>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10"/>
      <c r="D53" s="811"/>
      <c r="E53" s="812"/>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10"/>
      <c r="D54" s="811"/>
      <c r="E54" s="812"/>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10"/>
      <c r="D55" s="811"/>
      <c r="E55" s="812"/>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10"/>
      <c r="D56" s="811"/>
      <c r="E56" s="812"/>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10"/>
      <c r="D57" s="811"/>
      <c r="E57" s="812"/>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10"/>
      <c r="D58" s="811"/>
      <c r="E58" s="812"/>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13"/>
      <c r="D59" s="814"/>
      <c r="E59" s="815"/>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e">
        <f>IF(G74="","",VLOOKUP(G74,$W$541:$X$543,2,TRUE))</f>
        <v>#N/A</v>
      </c>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453" t="e">
        <f>IF(G75="","",VLOOKUP(G75,$Y$541:$Z$543,2,TRUE))</f>
        <v>#N/A</v>
      </c>
      <c r="D62" s="453" t="e">
        <f>IF(G76="","",VLOOKUP(G76,$AA$541:$AB$543,2,TRUE))</f>
        <v>#N/A</v>
      </c>
      <c r="E62" s="453" t="e">
        <f>IF(G77="","",VLOOKUP(G77,$AC$541:$AD$543,2,TRUE))</f>
        <v>#N/A</v>
      </c>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453" t="e">
        <f>IF(G78="","",VLOOKUP(G78,$AE$541:$AF$543,2,TRUE))</f>
        <v>#N/A</v>
      </c>
      <c r="D63" s="453" t="e">
        <f>IF(G79="","",VLOOKUP(G79,$AG$541:$AH$543,2,TRUE))</f>
        <v>#N/A</v>
      </c>
      <c r="E63" s="453" t="e">
        <f>IF(G80="","",VLOOKUP(G80,$AI$541:$AJ$543,2,TRUE))</f>
        <v>#N/A</v>
      </c>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05"/>
      <c r="D64" s="806"/>
      <c r="E64" s="806"/>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46.5" customHeight="1" x14ac:dyDescent="0.25">
      <c r="B68" s="35"/>
      <c r="C68" s="21" t="s">
        <v>915</v>
      </c>
      <c r="D68" s="21" t="s">
        <v>733</v>
      </c>
      <c r="E68" s="21" t="s">
        <v>916</v>
      </c>
      <c r="F68" s="21" t="s">
        <v>904</v>
      </c>
      <c r="G68" s="62" t="s">
        <v>917</v>
      </c>
    </row>
    <row r="69" spans="2:7" ht="15" customHeight="1" x14ac:dyDescent="0.25">
      <c r="B69" s="570">
        <v>1</v>
      </c>
      <c r="C69" s="452">
        <f>'2 жастағы балалар Ф'!D22</f>
        <v>0</v>
      </c>
      <c r="D69" s="452">
        <f>'2 жастағы балалар К'!D22</f>
        <v>0</v>
      </c>
      <c r="E69" s="452" t="e">
        <f>'2 жастағы балалар Т'!#REF!</f>
        <v>#REF!</v>
      </c>
      <c r="F69" s="452">
        <f>'2 жастағы балалар Ш'!D22</f>
        <v>0</v>
      </c>
      <c r="G69" s="452" t="e">
        <f>'2 жастағы балалар Ә'!#REF!</f>
        <v>#REF!</v>
      </c>
    </row>
    <row r="70" spans="2:7" ht="15" customHeight="1" x14ac:dyDescent="0.25">
      <c r="B70" s="571"/>
      <c r="C70" s="452">
        <f>'2 жастағы балалар Ф'!E22</f>
        <v>0</v>
      </c>
      <c r="D70" s="452">
        <f>'2 жастағы балалар К'!E22</f>
        <v>0</v>
      </c>
      <c r="E70" s="452" t="e">
        <f>'2 жастағы балалар Т'!#REF!</f>
        <v>#REF!</v>
      </c>
      <c r="F70" s="452">
        <f>'2 жастағы балалар Ш'!E22</f>
        <v>0</v>
      </c>
      <c r="G70" s="452" t="e">
        <f>'2 жастағы балалар Ә'!#REF!</f>
        <v>#REF!</v>
      </c>
    </row>
    <row r="71" spans="2:7" ht="15" customHeight="1" x14ac:dyDescent="0.25">
      <c r="B71" s="572"/>
      <c r="C71" s="452">
        <f>'2 жастағы балалар Ф'!F22</f>
        <v>0</v>
      </c>
      <c r="D71" s="452">
        <f>'2 жастағы балалар К'!F22</f>
        <v>0</v>
      </c>
      <c r="E71" s="452" t="e">
        <f>'2 жастағы балалар Т'!#REF!</f>
        <v>#REF!</v>
      </c>
      <c r="F71" s="452">
        <f>'2 жастағы балалар Ш'!F22</f>
        <v>0</v>
      </c>
      <c r="G71" s="452" t="e">
        <f>'2 жастағы балалар Ә'!#REF!</f>
        <v>#REF!</v>
      </c>
    </row>
    <row r="72" spans="2:7" ht="15" customHeight="1" x14ac:dyDescent="0.25">
      <c r="B72" s="570">
        <v>2</v>
      </c>
      <c r="C72" s="452">
        <f>'2 жастағы балалар Ф'!G22</f>
        <v>0</v>
      </c>
      <c r="D72" s="452">
        <f>'2 жастағы балалар К'!G22</f>
        <v>0</v>
      </c>
      <c r="E72" s="452">
        <f>'2 жастағы балалар Т'!D22</f>
        <v>0</v>
      </c>
      <c r="F72" s="452">
        <f>'2 жастағы балалар Ш'!G22</f>
        <v>0</v>
      </c>
      <c r="G72" s="452">
        <f>'2 жастағы балалар Ә'!D22</f>
        <v>0</v>
      </c>
    </row>
    <row r="73" spans="2:7" ht="15" customHeight="1" x14ac:dyDescent="0.25">
      <c r="B73" s="571"/>
      <c r="C73" s="452">
        <f>'2 жастағы балалар Ф'!H22</f>
        <v>0</v>
      </c>
      <c r="D73" s="452">
        <f>'2 жастағы балалар К'!H22</f>
        <v>0</v>
      </c>
      <c r="E73" s="452">
        <f>'2 жастағы балалар Т'!E22</f>
        <v>0</v>
      </c>
      <c r="F73" s="452">
        <f>'2 жастағы балалар Ш'!H22</f>
        <v>0</v>
      </c>
      <c r="G73" s="452">
        <f>'2 жастағы балалар Ә'!E22</f>
        <v>0</v>
      </c>
    </row>
    <row r="74" spans="2:7" ht="15" customHeight="1" x14ac:dyDescent="0.25">
      <c r="B74" s="572"/>
      <c r="C74" s="452">
        <f>'2 жастағы балалар Ф'!I22</f>
        <v>0</v>
      </c>
      <c r="D74" s="452">
        <f>'2 жастағы балалар К'!I22</f>
        <v>0</v>
      </c>
      <c r="E74" s="452">
        <f>'2 жастағы балалар Т'!F22</f>
        <v>0</v>
      </c>
      <c r="F74" s="452">
        <f>'2 жастағы балалар Ш'!I22</f>
        <v>0</v>
      </c>
      <c r="G74" s="452">
        <f>'2 жастағы балалар Ә'!F22</f>
        <v>0</v>
      </c>
    </row>
    <row r="75" spans="2:7" ht="15" customHeight="1" x14ac:dyDescent="0.25">
      <c r="B75" s="570">
        <v>3</v>
      </c>
      <c r="C75" s="452">
        <f>'2 жастағы балалар Ф'!J22</f>
        <v>0</v>
      </c>
      <c r="D75" s="452">
        <f>'2 жастағы балалар К'!J22</f>
        <v>0</v>
      </c>
      <c r="E75" s="452">
        <f>'2 жастағы балалар Т'!G22</f>
        <v>0</v>
      </c>
      <c r="F75" s="452">
        <f>'2 жастағы балалар Ш'!J22</f>
        <v>0</v>
      </c>
      <c r="G75" s="452">
        <f>'2 жастағы балалар Ә'!G22</f>
        <v>0</v>
      </c>
    </row>
    <row r="76" spans="2:7" ht="15" customHeight="1" x14ac:dyDescent="0.25">
      <c r="B76" s="571"/>
      <c r="C76" s="452">
        <f>'2 жастағы балалар Ф'!K22</f>
        <v>0</v>
      </c>
      <c r="D76" s="452">
        <f>'2 жастағы балалар К'!K22</f>
        <v>0</v>
      </c>
      <c r="E76" s="452">
        <f>'2 жастағы балалар Т'!H22</f>
        <v>0</v>
      </c>
      <c r="F76" s="452">
        <f>'2 жастағы балалар Ш'!K22</f>
        <v>0</v>
      </c>
      <c r="G76" s="452">
        <f>'2 жастағы балалар Ә'!H22</f>
        <v>0</v>
      </c>
    </row>
    <row r="77" spans="2:7" ht="15" customHeight="1" x14ac:dyDescent="0.25">
      <c r="B77" s="572"/>
      <c r="C77" s="452">
        <f>'2 жастағы балалар Ф'!L22</f>
        <v>0</v>
      </c>
      <c r="D77" s="452">
        <f>'2 жастағы балалар К'!L22</f>
        <v>0</v>
      </c>
      <c r="E77" s="452">
        <f>'2 жастағы балалар Т'!I22</f>
        <v>0</v>
      </c>
      <c r="F77" s="452">
        <f>'2 жастағы балалар Ш'!L22</f>
        <v>0</v>
      </c>
      <c r="G77" s="452">
        <f>'2 жастағы балалар Ә'!I22</f>
        <v>0</v>
      </c>
    </row>
    <row r="78" spans="2:7" ht="15" customHeight="1" x14ac:dyDescent="0.25">
      <c r="B78" s="570">
        <v>4</v>
      </c>
      <c r="C78" s="452">
        <f>'2 жастағы балалар Ф'!M22</f>
        <v>0</v>
      </c>
      <c r="D78" s="452">
        <f>'2 жастағы балалар К'!M22</f>
        <v>0</v>
      </c>
      <c r="E78" s="452">
        <f>'2 жастағы балалар Т'!J22</f>
        <v>0</v>
      </c>
      <c r="F78" s="452">
        <f>'2 жастағы балалар Ш'!M22</f>
        <v>0</v>
      </c>
      <c r="G78" s="452">
        <f>'2 жастағы балалар Ә'!J22</f>
        <v>0</v>
      </c>
    </row>
    <row r="79" spans="2:7" ht="15" customHeight="1" x14ac:dyDescent="0.25">
      <c r="B79" s="571"/>
      <c r="C79" s="452">
        <f>'2 жастағы балалар Ф'!N22</f>
        <v>0</v>
      </c>
      <c r="D79" s="452">
        <f>'2 жастағы балалар К'!N22</f>
        <v>0</v>
      </c>
      <c r="E79" s="452">
        <f>'2 жастағы балалар Т'!K22</f>
        <v>0</v>
      </c>
      <c r="F79" s="452">
        <f>'2 жастағы балалар Ш'!N22</f>
        <v>0</v>
      </c>
      <c r="G79" s="452">
        <f>'2 жастағы балалар Ә'!K22</f>
        <v>0</v>
      </c>
    </row>
    <row r="80" spans="2:7" ht="15" customHeight="1" x14ac:dyDescent="0.25">
      <c r="B80" s="572"/>
      <c r="C80" s="452">
        <f>'2 жастағы балалар Ф'!O22</f>
        <v>0</v>
      </c>
      <c r="D80" s="452">
        <f>'2 жастағы балалар К'!O22</f>
        <v>0</v>
      </c>
      <c r="E80" s="452">
        <f>'2 жастағы балалар Т'!L22</f>
        <v>0</v>
      </c>
      <c r="F80" s="452">
        <f>'2 жастағы балалар Ш'!O22</f>
        <v>0</v>
      </c>
      <c r="G80" s="452">
        <f>'2 жастағы балалар Ә'!L22</f>
        <v>0</v>
      </c>
    </row>
    <row r="81" spans="2:7" ht="15" customHeight="1" x14ac:dyDescent="0.25">
      <c r="B81" s="570">
        <v>5</v>
      </c>
      <c r="C81" s="798"/>
      <c r="D81" s="452" t="e">
        <f>'2 жастағы балалар К'!#REF!</f>
        <v>#REF!</v>
      </c>
      <c r="E81" s="798"/>
      <c r="F81" s="452">
        <f>'2 жастағы балалар Ш'!P22</f>
        <v>0</v>
      </c>
      <c r="G81" s="798"/>
    </row>
    <row r="82" spans="2:7" ht="15" customHeight="1" x14ac:dyDescent="0.25">
      <c r="B82" s="571"/>
      <c r="C82" s="799"/>
      <c r="D82" s="452" t="e">
        <f>'2 жастағы балалар К'!#REF!</f>
        <v>#REF!</v>
      </c>
      <c r="E82" s="799"/>
      <c r="F82" s="452">
        <f>'2 жастағы балалар Ш'!Q22</f>
        <v>0</v>
      </c>
      <c r="G82" s="799"/>
    </row>
    <row r="83" spans="2:7" ht="15" customHeight="1" x14ac:dyDescent="0.25">
      <c r="B83" s="572"/>
      <c r="C83" s="799"/>
      <c r="D83" s="452" t="e">
        <f>'2 жастағы балалар К'!#REF!</f>
        <v>#REF!</v>
      </c>
      <c r="E83" s="799"/>
      <c r="F83" s="452">
        <f>'2 жастағы балалар Ш'!R22</f>
        <v>0</v>
      </c>
      <c r="G83" s="799"/>
    </row>
    <row r="84" spans="2:7" ht="15" customHeight="1" x14ac:dyDescent="0.25">
      <c r="B84" s="570">
        <v>6</v>
      </c>
      <c r="C84" s="799"/>
      <c r="D84" s="452">
        <f>'2 жастағы балалар К'!P22</f>
        <v>0</v>
      </c>
      <c r="E84" s="799"/>
      <c r="F84" s="452" t="e">
        <f>'2 жастағы балалар Ш'!#REF!</f>
        <v>#REF!</v>
      </c>
      <c r="G84" s="799"/>
    </row>
    <row r="85" spans="2:7" ht="15" customHeight="1" x14ac:dyDescent="0.25">
      <c r="B85" s="571"/>
      <c r="C85" s="799"/>
      <c r="D85" s="452">
        <f>'2 жастағы балалар К'!Q22</f>
        <v>0</v>
      </c>
      <c r="E85" s="799"/>
      <c r="F85" s="452" t="e">
        <f>'2 жастағы балалар Ш'!#REF!</f>
        <v>#REF!</v>
      </c>
      <c r="G85" s="799"/>
    </row>
    <row r="86" spans="2:7" ht="15" customHeight="1" x14ac:dyDescent="0.25">
      <c r="B86" s="572"/>
      <c r="C86" s="799"/>
      <c r="D86" s="452">
        <f>'2 жастағы балалар К'!R22</f>
        <v>0</v>
      </c>
      <c r="E86" s="799"/>
      <c r="F86" s="452" t="e">
        <f>'2 жастағы балалар Ш'!#REF!</f>
        <v>#REF!</v>
      </c>
      <c r="G86" s="799"/>
    </row>
    <row r="87" spans="2:7" ht="15" customHeight="1" x14ac:dyDescent="0.25">
      <c r="B87" s="570">
        <v>7</v>
      </c>
      <c r="C87" s="799"/>
      <c r="D87" s="452">
        <f>'2 жастағы балалар К'!S22</f>
        <v>0</v>
      </c>
      <c r="E87" s="799"/>
      <c r="F87" s="452" t="e">
        <f>'2 жастағы балалар Ш'!#REF!</f>
        <v>#REF!</v>
      </c>
      <c r="G87" s="799"/>
    </row>
    <row r="88" spans="2:7" ht="15" customHeight="1" x14ac:dyDescent="0.25">
      <c r="B88" s="571"/>
      <c r="C88" s="799"/>
      <c r="D88" s="452">
        <f>'2 жастағы балалар К'!T22</f>
        <v>0</v>
      </c>
      <c r="E88" s="799"/>
      <c r="F88" s="452" t="e">
        <f>'2 жастағы балалар Ш'!#REF!</f>
        <v>#REF!</v>
      </c>
      <c r="G88" s="799"/>
    </row>
    <row r="89" spans="2:7" ht="15" customHeight="1" x14ac:dyDescent="0.25">
      <c r="B89" s="572"/>
      <c r="C89" s="799"/>
      <c r="D89" s="452">
        <f>'2 жастағы балалар К'!U22</f>
        <v>0</v>
      </c>
      <c r="E89" s="799"/>
      <c r="F89" s="452" t="e">
        <f>'2 жастағы балалар Ш'!#REF!</f>
        <v>#REF!</v>
      </c>
      <c r="G89" s="799"/>
    </row>
    <row r="90" spans="2:7" ht="15" customHeight="1" x14ac:dyDescent="0.25">
      <c r="B90" s="570">
        <v>8</v>
      </c>
      <c r="C90" s="799"/>
      <c r="D90" s="452">
        <f>'2 жастағы балалар К'!V22</f>
        <v>0</v>
      </c>
      <c r="E90" s="799"/>
      <c r="F90" s="452" t="e">
        <f>'2 жастағы балалар Ш'!#REF!</f>
        <v>#REF!</v>
      </c>
      <c r="G90" s="799"/>
    </row>
    <row r="91" spans="2:7" ht="15" customHeight="1" x14ac:dyDescent="0.25">
      <c r="B91" s="571"/>
      <c r="C91" s="799"/>
      <c r="D91" s="452">
        <f>'2 жастағы балалар К'!W22</f>
        <v>0</v>
      </c>
      <c r="E91" s="799"/>
      <c r="F91" s="452" t="e">
        <f>'2 жастағы балалар Ш'!#REF!</f>
        <v>#REF!</v>
      </c>
      <c r="G91" s="799"/>
    </row>
    <row r="92" spans="2:7" ht="15" customHeight="1" x14ac:dyDescent="0.25">
      <c r="B92" s="572"/>
      <c r="C92" s="799"/>
      <c r="D92" s="452">
        <f>'2 жастағы балалар К'!X22</f>
        <v>0</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Ш'!V22</f>
        <v>0</v>
      </c>
      <c r="G102" s="799"/>
    </row>
    <row r="103" spans="2:7" ht="15" customHeight="1" x14ac:dyDescent="0.25">
      <c r="B103" s="607"/>
      <c r="C103" s="799"/>
      <c r="D103" s="799"/>
      <c r="E103" s="799"/>
      <c r="F103" s="398">
        <f>'2 жастағы балалар Ш'!W22</f>
        <v>0</v>
      </c>
      <c r="G103" s="799"/>
    </row>
    <row r="104" spans="2:7" ht="15" customHeight="1" x14ac:dyDescent="0.25">
      <c r="B104" s="607"/>
      <c r="C104" s="799"/>
      <c r="D104" s="799"/>
      <c r="E104" s="799"/>
      <c r="F104" s="398">
        <f>'2 жастағы балалар Ш'!X22</f>
        <v>0</v>
      </c>
      <c r="G104" s="799"/>
    </row>
    <row r="105" spans="2:7" ht="15" customHeight="1" x14ac:dyDescent="0.25">
      <c r="B105" s="607">
        <v>13</v>
      </c>
      <c r="C105" s="799"/>
      <c r="D105" s="799"/>
      <c r="E105" s="799"/>
      <c r="F105" s="398">
        <f>'2 жастағы балалар Ш'!Y22</f>
        <v>0</v>
      </c>
      <c r="G105" s="799"/>
    </row>
    <row r="106" spans="2:7" ht="15" customHeight="1" x14ac:dyDescent="0.25">
      <c r="B106" s="607"/>
      <c r="C106" s="799"/>
      <c r="D106" s="799"/>
      <c r="E106" s="799"/>
      <c r="F106" s="398">
        <f>'2 жастағы балалар Ш'!Z22</f>
        <v>0</v>
      </c>
      <c r="G106" s="799"/>
    </row>
    <row r="107" spans="2:7" ht="15" customHeight="1" x14ac:dyDescent="0.25">
      <c r="B107" s="607"/>
      <c r="C107" s="799"/>
      <c r="D107" s="799"/>
      <c r="E107" s="799"/>
      <c r="F107" s="398">
        <f>'2 жастағы балалар Ш'!AA22</f>
        <v>0</v>
      </c>
      <c r="G107" s="799"/>
    </row>
    <row r="108" spans="2:7" ht="15" customHeight="1" x14ac:dyDescent="0.25">
      <c r="B108" s="607">
        <v>14</v>
      </c>
      <c r="C108" s="799"/>
      <c r="D108" s="799"/>
      <c r="E108" s="799"/>
      <c r="F108" s="398">
        <f>'2 жастағы балалар Ш'!AB22</f>
        <v>0</v>
      </c>
      <c r="G108" s="799"/>
    </row>
    <row r="109" spans="2:7" ht="15" customHeight="1" x14ac:dyDescent="0.25">
      <c r="B109" s="607"/>
      <c r="C109" s="799"/>
      <c r="D109" s="799"/>
      <c r="E109" s="799"/>
      <c r="F109" s="398">
        <f>'2 жастағы балалар Ш'!AC22</f>
        <v>0</v>
      </c>
      <c r="G109" s="799"/>
    </row>
    <row r="110" spans="2:7" ht="15" customHeight="1" x14ac:dyDescent="0.25">
      <c r="B110" s="607"/>
      <c r="C110" s="799"/>
      <c r="D110" s="799"/>
      <c r="E110" s="799"/>
      <c r="F110" s="398">
        <f>'2 жастағы балалар Ш'!AD22</f>
        <v>0</v>
      </c>
      <c r="G110" s="799"/>
    </row>
    <row r="111" spans="2:7" ht="15" customHeight="1" x14ac:dyDescent="0.25">
      <c r="B111" s="607">
        <v>15</v>
      </c>
      <c r="C111" s="799"/>
      <c r="D111" s="799"/>
      <c r="E111" s="799"/>
      <c r="F111" s="398">
        <f>'2 жастағы балалар Ш'!AE22</f>
        <v>0</v>
      </c>
      <c r="G111" s="799"/>
    </row>
    <row r="112" spans="2:7" ht="15" customHeight="1" x14ac:dyDescent="0.25">
      <c r="B112" s="607"/>
      <c r="C112" s="799"/>
      <c r="D112" s="799"/>
      <c r="E112" s="799"/>
      <c r="F112" s="398">
        <f>'2 жастағы балалар Ш'!AF22</f>
        <v>0</v>
      </c>
      <c r="G112" s="799"/>
    </row>
    <row r="113" spans="2:7" ht="15" customHeight="1" x14ac:dyDescent="0.25">
      <c r="B113" s="607"/>
      <c r="C113" s="799"/>
      <c r="D113" s="799"/>
      <c r="E113" s="799"/>
      <c r="F113" s="398">
        <f>'2 жастағы балалар Ш'!AG22</f>
        <v>0</v>
      </c>
      <c r="G113" s="799"/>
    </row>
    <row r="114" spans="2:7" ht="15" customHeight="1" x14ac:dyDescent="0.25">
      <c r="B114" s="607">
        <v>16</v>
      </c>
      <c r="C114" s="799"/>
      <c r="D114" s="799"/>
      <c r="E114" s="799"/>
      <c r="F114" s="398">
        <f>'2 жастағы балалар Ш'!AH22</f>
        <v>0</v>
      </c>
      <c r="G114" s="799"/>
    </row>
    <row r="115" spans="2:7" ht="15" customHeight="1" x14ac:dyDescent="0.25">
      <c r="B115" s="607"/>
      <c r="C115" s="799"/>
      <c r="D115" s="799"/>
      <c r="E115" s="799"/>
      <c r="F115" s="398">
        <f>'2 жастағы балалар Ш'!AI22</f>
        <v>0</v>
      </c>
      <c r="G115" s="799"/>
    </row>
    <row r="116" spans="2:7" ht="15" customHeight="1" x14ac:dyDescent="0.25">
      <c r="B116" s="607"/>
      <c r="C116" s="799"/>
      <c r="D116" s="799"/>
      <c r="E116" s="799"/>
      <c r="F116" s="398">
        <f>'2 жастағы балалар Ш'!AJ22</f>
        <v>0</v>
      </c>
      <c r="G116" s="799"/>
    </row>
    <row r="117" spans="2:7" ht="15" customHeight="1" x14ac:dyDescent="0.25">
      <c r="B117" s="607">
        <v>17</v>
      </c>
      <c r="C117" s="799"/>
      <c r="D117" s="799"/>
      <c r="E117" s="799"/>
      <c r="F117" s="398">
        <f>'2 жастағы балалар Ш'!AK22</f>
        <v>0</v>
      </c>
      <c r="G117" s="799"/>
    </row>
    <row r="118" spans="2:7" ht="15" customHeight="1" x14ac:dyDescent="0.25">
      <c r="B118" s="607"/>
      <c r="C118" s="799"/>
      <c r="D118" s="799"/>
      <c r="E118" s="799"/>
      <c r="F118" s="398">
        <f>'2 жастағы балалар Ш'!AL22</f>
        <v>0</v>
      </c>
      <c r="G118" s="799"/>
    </row>
    <row r="119" spans="2:7" ht="15" customHeight="1" x14ac:dyDescent="0.25">
      <c r="B119" s="607"/>
      <c r="C119" s="799"/>
      <c r="D119" s="799"/>
      <c r="E119" s="799"/>
      <c r="F119" s="398">
        <f>'2 жастағы балалар Ш'!AM22</f>
        <v>0</v>
      </c>
      <c r="G119" s="799"/>
    </row>
    <row r="120" spans="2:7" ht="15" customHeight="1" x14ac:dyDescent="0.25">
      <c r="B120" s="607">
        <v>18</v>
      </c>
      <c r="C120" s="799"/>
      <c r="D120" s="799"/>
      <c r="E120" s="799"/>
      <c r="F120" s="398">
        <f>'2 жастағы балалар Ш'!AN22</f>
        <v>0</v>
      </c>
      <c r="G120" s="799"/>
    </row>
    <row r="121" spans="2:7" ht="15" customHeight="1" x14ac:dyDescent="0.25">
      <c r="B121" s="607"/>
      <c r="C121" s="799"/>
      <c r="D121" s="799"/>
      <c r="E121" s="799"/>
      <c r="F121" s="398">
        <f>'2 жастағы балалар Ш'!AO22</f>
        <v>0</v>
      </c>
      <c r="G121" s="799"/>
    </row>
    <row r="122" spans="2:7" ht="15" customHeight="1" x14ac:dyDescent="0.25">
      <c r="B122" s="607"/>
      <c r="C122" s="799"/>
      <c r="D122" s="799"/>
      <c r="E122" s="799"/>
      <c r="F122" s="398">
        <f>'2 жастағы балалар Ш'!AP22</f>
        <v>0</v>
      </c>
      <c r="G122" s="799"/>
    </row>
    <row r="123" spans="2:7" ht="15" customHeight="1" x14ac:dyDescent="0.25">
      <c r="B123" s="607">
        <v>19</v>
      </c>
      <c r="C123" s="799"/>
      <c r="D123" s="799"/>
      <c r="E123" s="799"/>
      <c r="F123" s="398">
        <f>'2 жастағы балалар Ш'!AQ22</f>
        <v>0</v>
      </c>
      <c r="G123" s="799"/>
    </row>
    <row r="124" spans="2:7" ht="15" customHeight="1" x14ac:dyDescent="0.25">
      <c r="B124" s="607"/>
      <c r="C124" s="799"/>
      <c r="D124" s="799"/>
      <c r="E124" s="799"/>
      <c r="F124" s="398">
        <f>'2 жастағы балалар Ш'!AR22</f>
        <v>0</v>
      </c>
      <c r="G124" s="799"/>
    </row>
    <row r="125" spans="2:7" ht="15" customHeight="1" x14ac:dyDescent="0.25">
      <c r="B125" s="607"/>
      <c r="C125" s="799"/>
      <c r="D125" s="799"/>
      <c r="E125" s="799"/>
      <c r="F125" s="398">
        <f>'2 жастағы балалар Ш'!AS22</f>
        <v>0</v>
      </c>
      <c r="G125" s="799"/>
    </row>
    <row r="126" spans="2:7" ht="15" customHeight="1" x14ac:dyDescent="0.25">
      <c r="B126" s="607">
        <v>20</v>
      </c>
      <c r="C126" s="799"/>
      <c r="D126" s="799"/>
      <c r="E126" s="799"/>
      <c r="F126" s="398">
        <f>'2 жастағы балалар Ш'!AT22</f>
        <v>0</v>
      </c>
      <c r="G126" s="799"/>
    </row>
    <row r="127" spans="2:7" ht="15" customHeight="1" x14ac:dyDescent="0.25">
      <c r="B127" s="607"/>
      <c r="C127" s="799"/>
      <c r="D127" s="799"/>
      <c r="E127" s="799"/>
      <c r="F127" s="398">
        <f>'2 жастағы балалар Ш'!AU22</f>
        <v>0</v>
      </c>
      <c r="G127" s="799"/>
    </row>
    <row r="128" spans="2:7" ht="15" customHeight="1" x14ac:dyDescent="0.25">
      <c r="B128" s="607"/>
      <c r="C128" s="800"/>
      <c r="D128" s="800"/>
      <c r="E128" s="800"/>
      <c r="F128" s="398">
        <f>'2 жастағы балалар Ш'!AV22</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Ф'!D68</f>
        <v>0</v>
      </c>
      <c r="D133" s="452">
        <f>'2 жастағы балалар К'!D68</f>
        <v>0</v>
      </c>
      <c r="E133" s="452" t="e">
        <f>'2 жастағы балалар Т'!#REF!</f>
        <v>#REF!</v>
      </c>
      <c r="F133" s="452">
        <f>'2 жастағы балалар Ш'!D68</f>
        <v>0</v>
      </c>
      <c r="G133" s="452" t="e">
        <f>'2 жастағы балалар Ә'!#REF!</f>
        <v>#REF!</v>
      </c>
    </row>
    <row r="134" spans="2:7" x14ac:dyDescent="0.25">
      <c r="B134" s="571"/>
      <c r="C134" s="452">
        <f>'2 жастағы балалар Ф'!E68</f>
        <v>0</v>
      </c>
      <c r="D134" s="452">
        <f>'2 жастағы балалар К'!E68</f>
        <v>0</v>
      </c>
      <c r="E134" s="452" t="e">
        <f>'2 жастағы балалар Т'!#REF!</f>
        <v>#REF!</v>
      </c>
      <c r="F134" s="452">
        <f>'2 жастағы балалар Ш'!E68</f>
        <v>0</v>
      </c>
      <c r="G134" s="452" t="e">
        <f>'2 жастағы балалар Ә'!#REF!</f>
        <v>#REF!</v>
      </c>
    </row>
    <row r="135" spans="2:7" x14ac:dyDescent="0.25">
      <c r="B135" s="572"/>
      <c r="C135" s="452">
        <f>'2 жастағы балалар Ф'!F68</f>
        <v>0</v>
      </c>
      <c r="D135" s="452">
        <f>'2 жастағы балалар К'!F68</f>
        <v>0</v>
      </c>
      <c r="E135" s="452" t="e">
        <f>'2 жастағы балалар Т'!#REF!</f>
        <v>#REF!</v>
      </c>
      <c r="F135" s="452">
        <f>'2 жастағы балалар Ш'!F68</f>
        <v>0</v>
      </c>
      <c r="G135" s="452" t="e">
        <f>'2 жастағы балалар Ә'!#REF!</f>
        <v>#REF!</v>
      </c>
    </row>
    <row r="136" spans="2:7" x14ac:dyDescent="0.25">
      <c r="B136" s="570">
        <v>2</v>
      </c>
      <c r="C136" s="452">
        <f>'2 жастағы балалар Ф'!G68</f>
        <v>0</v>
      </c>
      <c r="D136" s="452">
        <f>'2 жастағы балалар К'!G68</f>
        <v>0</v>
      </c>
      <c r="E136" s="452">
        <f>'2 жастағы балалар Т'!D68</f>
        <v>0</v>
      </c>
      <c r="F136" s="452">
        <f>'2 жастағы балалар Ш'!G68</f>
        <v>0</v>
      </c>
      <c r="G136" s="452">
        <f>'2 жастағы балалар Ә'!D68</f>
        <v>0</v>
      </c>
    </row>
    <row r="137" spans="2:7" x14ac:dyDescent="0.25">
      <c r="B137" s="571"/>
      <c r="C137" s="452">
        <f>'2 жастағы балалар Ф'!H68</f>
        <v>0</v>
      </c>
      <c r="D137" s="452">
        <f>'2 жастағы балалар К'!H68</f>
        <v>0</v>
      </c>
      <c r="E137" s="452">
        <f>'2 жастағы балалар Т'!E68</f>
        <v>0</v>
      </c>
      <c r="F137" s="452">
        <f>'2 жастағы балалар Ш'!H68</f>
        <v>0</v>
      </c>
      <c r="G137" s="452">
        <f>'2 жастағы балалар Ә'!E68</f>
        <v>0</v>
      </c>
    </row>
    <row r="138" spans="2:7" x14ac:dyDescent="0.25">
      <c r="B138" s="572"/>
      <c r="C138" s="452">
        <f>'2 жастағы балалар Ф'!I68</f>
        <v>0</v>
      </c>
      <c r="D138" s="452">
        <f>'2 жастағы балалар К'!I68</f>
        <v>0</v>
      </c>
      <c r="E138" s="452">
        <f>'2 жастағы балалар Т'!F68</f>
        <v>0</v>
      </c>
      <c r="F138" s="452">
        <f>'2 жастағы балалар Ш'!I68</f>
        <v>0</v>
      </c>
      <c r="G138" s="452">
        <f>'2 жастағы балалар Ә'!F68</f>
        <v>0</v>
      </c>
    </row>
    <row r="139" spans="2:7" x14ac:dyDescent="0.25">
      <c r="B139" s="570">
        <v>3</v>
      </c>
      <c r="C139" s="452">
        <f>'2 жастағы балалар Ф'!J68</f>
        <v>0</v>
      </c>
      <c r="D139" s="452">
        <f>'2 жастағы балалар К'!J68</f>
        <v>0</v>
      </c>
      <c r="E139" s="452">
        <f>'2 жастағы балалар Т'!G68</f>
        <v>0</v>
      </c>
      <c r="F139" s="452">
        <f>'2 жастағы балалар Ш'!J68</f>
        <v>0</v>
      </c>
      <c r="G139" s="452">
        <f>'2 жастағы балалар Ә'!G68</f>
        <v>0</v>
      </c>
    </row>
    <row r="140" spans="2:7" x14ac:dyDescent="0.25">
      <c r="B140" s="571"/>
      <c r="C140" s="452">
        <f>'2 жастағы балалар Ф'!K68</f>
        <v>0</v>
      </c>
      <c r="D140" s="452">
        <f>'2 жастағы балалар К'!K68</f>
        <v>0</v>
      </c>
      <c r="E140" s="452">
        <f>'2 жастағы балалар Т'!H68</f>
        <v>0</v>
      </c>
      <c r="F140" s="452">
        <f>'2 жастағы балалар Ш'!K68</f>
        <v>0</v>
      </c>
      <c r="G140" s="452">
        <f>'2 жастағы балалар Ә'!H68</f>
        <v>0</v>
      </c>
    </row>
    <row r="141" spans="2:7" x14ac:dyDescent="0.25">
      <c r="B141" s="572"/>
      <c r="C141" s="452">
        <f>'2 жастағы балалар Ф'!L68</f>
        <v>0</v>
      </c>
      <c r="D141" s="452">
        <f>'2 жастағы балалар К'!L68</f>
        <v>0</v>
      </c>
      <c r="E141" s="452">
        <f>'2 жастағы балалар Т'!I68</f>
        <v>0</v>
      </c>
      <c r="F141" s="452">
        <f>'2 жастағы балалар Ш'!L68</f>
        <v>0</v>
      </c>
      <c r="G141" s="452">
        <f>'2 жастағы балалар Ә'!I68</f>
        <v>0</v>
      </c>
    </row>
    <row r="142" spans="2:7" x14ac:dyDescent="0.25">
      <c r="B142" s="570">
        <v>4</v>
      </c>
      <c r="C142" s="452">
        <f>'2 жастағы балалар Ф'!M68</f>
        <v>0</v>
      </c>
      <c r="D142" s="452">
        <f>'2 жастағы балалар К'!M68</f>
        <v>0</v>
      </c>
      <c r="E142" s="452">
        <f>'2 жастағы балалар Т'!J68</f>
        <v>0</v>
      </c>
      <c r="F142" s="452">
        <f>'2 жастағы балалар Ш'!M68</f>
        <v>0</v>
      </c>
      <c r="G142" s="452">
        <f>'2 жастағы балалар Ә'!J68</f>
        <v>0</v>
      </c>
    </row>
    <row r="143" spans="2:7" x14ac:dyDescent="0.25">
      <c r="B143" s="571"/>
      <c r="C143" s="452">
        <f>'2 жастағы балалар Ф'!N68</f>
        <v>0</v>
      </c>
      <c r="D143" s="452">
        <f>'2 жастағы балалар К'!N68</f>
        <v>0</v>
      </c>
      <c r="E143" s="452">
        <f>'2 жастағы балалар Т'!K68</f>
        <v>0</v>
      </c>
      <c r="F143" s="452">
        <f>'2 жастағы балалар Ш'!N68</f>
        <v>0</v>
      </c>
      <c r="G143" s="452">
        <f>'2 жастағы балалар Ә'!K68</f>
        <v>0</v>
      </c>
    </row>
    <row r="144" spans="2:7" x14ac:dyDescent="0.25">
      <c r="B144" s="572"/>
      <c r="C144" s="452">
        <f>'2 жастағы балалар Ф'!O68</f>
        <v>0</v>
      </c>
      <c r="D144" s="452">
        <f>'2 жастағы балалар К'!O68</f>
        <v>0</v>
      </c>
      <c r="E144" s="452">
        <f>'2 жастағы балалар Т'!L68</f>
        <v>0</v>
      </c>
      <c r="F144" s="452">
        <f>'2 жастағы балалар Ш'!O68</f>
        <v>0</v>
      </c>
      <c r="G144" s="452">
        <f>'2 жастағы балалар Ә'!L68</f>
        <v>0</v>
      </c>
    </row>
    <row r="145" spans="2:7" x14ac:dyDescent="0.25">
      <c r="B145" s="570">
        <v>5</v>
      </c>
      <c r="C145" s="452" t="e">
        <f>'2 жастағы балалар Ф'!#REF!</f>
        <v>#REF!</v>
      </c>
      <c r="D145" s="452" t="e">
        <f>'2 жастағы балалар К'!#REF!</f>
        <v>#REF!</v>
      </c>
      <c r="E145" s="452">
        <f>'2 жастағы балалар Т'!M68</f>
        <v>0</v>
      </c>
      <c r="F145" s="452">
        <f>'2 жастағы балалар Ш'!P68</f>
        <v>0</v>
      </c>
      <c r="G145" s="452">
        <f>'2 жастағы балалар Ә'!M68</f>
        <v>0</v>
      </c>
    </row>
    <row r="146" spans="2:7" x14ac:dyDescent="0.25">
      <c r="B146" s="571"/>
      <c r="C146" s="452" t="e">
        <f>'2 жастағы балалар Ф'!#REF!</f>
        <v>#REF!</v>
      </c>
      <c r="D146" s="452" t="e">
        <f>'2 жастағы балалар К'!#REF!</f>
        <v>#REF!</v>
      </c>
      <c r="E146" s="452">
        <f>'2 жастағы балалар Т'!N68</f>
        <v>0</v>
      </c>
      <c r="F146" s="452">
        <f>'2 жастағы балалар Ш'!Q68</f>
        <v>0</v>
      </c>
      <c r="G146" s="452">
        <f>'2 жастағы балалар Ә'!N68</f>
        <v>0</v>
      </c>
    </row>
    <row r="147" spans="2:7" x14ac:dyDescent="0.25">
      <c r="B147" s="572"/>
      <c r="C147" s="452" t="e">
        <f>'2 жастағы балалар Ф'!#REF!</f>
        <v>#REF!</v>
      </c>
      <c r="D147" s="452" t="e">
        <f>'2 жастағы балалар К'!#REF!</f>
        <v>#REF!</v>
      </c>
      <c r="E147" s="452">
        <f>'2 жастағы балалар Т'!O68</f>
        <v>0</v>
      </c>
      <c r="F147" s="452">
        <f>'2 жастағы балалар Ш'!R68</f>
        <v>0</v>
      </c>
      <c r="G147" s="452">
        <f>'2 жастағы балалар Ә'!O68</f>
        <v>0</v>
      </c>
    </row>
    <row r="148" spans="2:7" x14ac:dyDescent="0.25">
      <c r="B148" s="570">
        <v>6</v>
      </c>
      <c r="C148" s="798"/>
      <c r="D148" s="452">
        <f>'2 жастағы балалар К'!P68</f>
        <v>0</v>
      </c>
      <c r="E148" s="798"/>
      <c r="F148" s="452" t="e">
        <f>'2 жастағы балалар Ш'!#REF!</f>
        <v>#REF!</v>
      </c>
      <c r="G148" s="798"/>
    </row>
    <row r="149" spans="2:7" x14ac:dyDescent="0.25">
      <c r="B149" s="571"/>
      <c r="C149" s="799"/>
      <c r="D149" s="452">
        <f>'2 жастағы балалар К'!Q68</f>
        <v>0</v>
      </c>
      <c r="E149" s="799"/>
      <c r="F149" s="452" t="e">
        <f>'2 жастағы балалар Ш'!#REF!</f>
        <v>#REF!</v>
      </c>
      <c r="G149" s="799"/>
    </row>
    <row r="150" spans="2:7" x14ac:dyDescent="0.25">
      <c r="B150" s="572"/>
      <c r="C150" s="799"/>
      <c r="D150" s="452">
        <f>'2 жастағы балалар К'!R68</f>
        <v>0</v>
      </c>
      <c r="E150" s="799"/>
      <c r="F150" s="452" t="e">
        <f>'2 жастағы балалар Ш'!#REF!</f>
        <v>#REF!</v>
      </c>
      <c r="G150" s="799"/>
    </row>
    <row r="151" spans="2:7" x14ac:dyDescent="0.25">
      <c r="B151" s="570">
        <v>7</v>
      </c>
      <c r="C151" s="799"/>
      <c r="D151" s="452">
        <f>'2 жастағы балалар К'!S68</f>
        <v>0</v>
      </c>
      <c r="E151" s="799"/>
      <c r="F151" s="452" t="e">
        <f>'2 жастағы балалар Ш'!#REF!</f>
        <v>#REF!</v>
      </c>
      <c r="G151" s="799"/>
    </row>
    <row r="152" spans="2:7" x14ac:dyDescent="0.25">
      <c r="B152" s="571"/>
      <c r="C152" s="799"/>
      <c r="D152" s="452">
        <f>'2 жастағы балалар К'!T68</f>
        <v>0</v>
      </c>
      <c r="E152" s="799"/>
      <c r="F152" s="452" t="e">
        <f>'2 жастағы балалар Ш'!#REF!</f>
        <v>#REF!</v>
      </c>
      <c r="G152" s="799"/>
    </row>
    <row r="153" spans="2:7" x14ac:dyDescent="0.25">
      <c r="B153" s="572"/>
      <c r="C153" s="799"/>
      <c r="D153" s="452">
        <f>'2 жастағы балалар К'!U68</f>
        <v>0</v>
      </c>
      <c r="E153" s="799"/>
      <c r="F153" s="452" t="e">
        <f>'2 жастағы балалар Ш'!#REF!</f>
        <v>#REF!</v>
      </c>
      <c r="G153" s="799"/>
    </row>
    <row r="154" spans="2:7" x14ac:dyDescent="0.25">
      <c r="B154" s="570">
        <v>8</v>
      </c>
      <c r="C154" s="799"/>
      <c r="D154" s="452">
        <f>'2 жастағы балалар К'!V68</f>
        <v>0</v>
      </c>
      <c r="E154" s="799"/>
      <c r="F154" s="452" t="e">
        <f>'2 жастағы балалар Ш'!#REF!</f>
        <v>#REF!</v>
      </c>
      <c r="G154" s="799"/>
    </row>
    <row r="155" spans="2:7" x14ac:dyDescent="0.25">
      <c r="B155" s="571"/>
      <c r="C155" s="799"/>
      <c r="D155" s="452">
        <f>'2 жастағы балалар К'!W68</f>
        <v>0</v>
      </c>
      <c r="E155" s="799"/>
      <c r="F155" s="452" t="e">
        <f>'2 жастағы балалар Ш'!#REF!</f>
        <v>#REF!</v>
      </c>
      <c r="G155" s="799"/>
    </row>
    <row r="156" spans="2:7" x14ac:dyDescent="0.25">
      <c r="B156" s="572"/>
      <c r="C156" s="799"/>
      <c r="D156" s="452">
        <f>'2 жастағы балалар К'!X68</f>
        <v>0</v>
      </c>
      <c r="E156" s="799"/>
      <c r="F156" s="452" t="e">
        <f>'2 жастағы балалар Ш'!#REF!</f>
        <v>#REF!</v>
      </c>
      <c r="G156" s="799"/>
    </row>
    <row r="157" spans="2:7" x14ac:dyDescent="0.25">
      <c r="B157" s="570">
        <v>9</v>
      </c>
      <c r="C157" s="799"/>
      <c r="D157" s="452">
        <f>'2 жастағы балалар К'!Y68</f>
        <v>0</v>
      </c>
      <c r="E157" s="799"/>
      <c r="F157" s="452" t="e">
        <f>'2 жастағы балалар Ш'!#REF!</f>
        <v>#REF!</v>
      </c>
      <c r="G157" s="799"/>
    </row>
    <row r="158" spans="2:7" x14ac:dyDescent="0.25">
      <c r="B158" s="571"/>
      <c r="C158" s="799"/>
      <c r="D158" s="452">
        <f>'2 жастағы балалар К'!Z68</f>
        <v>0</v>
      </c>
      <c r="E158" s="799"/>
      <c r="F158" s="452" t="e">
        <f>'2 жастағы балалар Ш'!#REF!</f>
        <v>#REF!</v>
      </c>
      <c r="G158" s="799"/>
    </row>
    <row r="159" spans="2:7" ht="15" customHeight="1" x14ac:dyDescent="0.25">
      <c r="B159" s="572"/>
      <c r="C159" s="799"/>
      <c r="D159" s="452">
        <f>'2 жастағы балалар К'!AA68</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Ш'!S68</f>
        <v>0</v>
      </c>
      <c r="G163" s="799"/>
    </row>
    <row r="164" spans="2:7" x14ac:dyDescent="0.25">
      <c r="B164" s="607"/>
      <c r="C164" s="799"/>
      <c r="D164" s="452" t="e">
        <f>'2 жастағы балалар К'!#REF!</f>
        <v>#REF!</v>
      </c>
      <c r="E164" s="799"/>
      <c r="F164" s="398">
        <f>'2 жастағы балалар Ш'!T68</f>
        <v>0</v>
      </c>
      <c r="G164" s="799"/>
    </row>
    <row r="165" spans="2:7" x14ac:dyDescent="0.25">
      <c r="B165" s="607"/>
      <c r="C165" s="799"/>
      <c r="D165" s="452" t="e">
        <f>'2 жастағы балалар К'!#REF!</f>
        <v>#REF!</v>
      </c>
      <c r="E165" s="799"/>
      <c r="F165" s="398">
        <f>'2 жастағы балалар Ш'!U68</f>
        <v>0</v>
      </c>
      <c r="G165" s="799"/>
    </row>
    <row r="166" spans="2:7" ht="15" customHeight="1" x14ac:dyDescent="0.25">
      <c r="B166" s="607">
        <v>12</v>
      </c>
      <c r="C166" s="799"/>
      <c r="D166" s="452" t="e">
        <f>'2 жастағы балалар К'!#REF!</f>
        <v>#REF!</v>
      </c>
      <c r="E166" s="799"/>
      <c r="F166" s="398">
        <f>'2 жастағы балалар Ш'!V68</f>
        <v>0</v>
      </c>
      <c r="G166" s="799"/>
    </row>
    <row r="167" spans="2:7" ht="15" customHeight="1" x14ac:dyDescent="0.25">
      <c r="B167" s="607"/>
      <c r="C167" s="799"/>
      <c r="D167" s="452" t="e">
        <f>'2 жастағы балалар К'!#REF!</f>
        <v>#REF!</v>
      </c>
      <c r="E167" s="799"/>
      <c r="F167" s="398">
        <f>'2 жастағы балалар Ш'!W68</f>
        <v>0</v>
      </c>
      <c r="G167" s="799"/>
    </row>
    <row r="168" spans="2:7" ht="15" customHeight="1" x14ac:dyDescent="0.25">
      <c r="B168" s="607"/>
      <c r="C168" s="799"/>
      <c r="D168" s="452" t="e">
        <f>'2 жастағы балалар К'!#REF!</f>
        <v>#REF!</v>
      </c>
      <c r="E168" s="799"/>
      <c r="F168" s="398">
        <f>'2 жастағы балалар Ш'!X68</f>
        <v>0</v>
      </c>
      <c r="G168" s="799"/>
    </row>
    <row r="169" spans="2:7" ht="15" customHeight="1" x14ac:dyDescent="0.25">
      <c r="B169" s="607">
        <v>13</v>
      </c>
      <c r="C169" s="799"/>
      <c r="D169" s="452" t="e">
        <f>'2 жастағы балалар К'!#REF!</f>
        <v>#REF!</v>
      </c>
      <c r="E169" s="799"/>
      <c r="F169" s="398">
        <f>'2 жастағы балалар Ш'!Y68</f>
        <v>0</v>
      </c>
      <c r="G169" s="799"/>
    </row>
    <row r="170" spans="2:7" ht="15" customHeight="1" x14ac:dyDescent="0.25">
      <c r="B170" s="607"/>
      <c r="C170" s="799"/>
      <c r="D170" s="452" t="e">
        <f>'2 жастағы балалар К'!#REF!</f>
        <v>#REF!</v>
      </c>
      <c r="E170" s="799"/>
      <c r="F170" s="398">
        <f>'2 жастағы балалар Ш'!Z68</f>
        <v>0</v>
      </c>
      <c r="G170" s="799"/>
    </row>
    <row r="171" spans="2:7" ht="15" customHeight="1" x14ac:dyDescent="0.25">
      <c r="B171" s="607"/>
      <c r="C171" s="799"/>
      <c r="D171" s="452" t="e">
        <f>'2 жастағы балалар К'!#REF!</f>
        <v>#REF!</v>
      </c>
      <c r="E171" s="799"/>
      <c r="F171" s="398">
        <f>'2 жастағы балалар Ш'!AA68</f>
        <v>0</v>
      </c>
      <c r="G171" s="799"/>
    </row>
    <row r="172" spans="2:7" ht="15" customHeight="1" x14ac:dyDescent="0.25">
      <c r="B172" s="607">
        <v>14</v>
      </c>
      <c r="C172" s="799"/>
      <c r="D172" s="452" t="e">
        <f>'2 жастағы балалар К'!#REF!</f>
        <v>#REF!</v>
      </c>
      <c r="E172" s="799"/>
      <c r="F172" s="398">
        <f>'2 жастағы балалар Ш'!AB68</f>
        <v>0</v>
      </c>
      <c r="G172" s="799"/>
    </row>
    <row r="173" spans="2:7" ht="15" customHeight="1" x14ac:dyDescent="0.25">
      <c r="B173" s="607"/>
      <c r="C173" s="799"/>
      <c r="D173" s="452" t="e">
        <f>'2 жастағы балалар К'!#REF!</f>
        <v>#REF!</v>
      </c>
      <c r="E173" s="799"/>
      <c r="F173" s="398">
        <f>'2 жастағы балалар Ш'!AC68</f>
        <v>0</v>
      </c>
      <c r="G173" s="799"/>
    </row>
    <row r="174" spans="2:7" ht="15" customHeight="1" x14ac:dyDescent="0.25">
      <c r="B174" s="607"/>
      <c r="C174" s="799"/>
      <c r="D174" s="452" t="e">
        <f>'2 жастағы балалар К'!#REF!</f>
        <v>#REF!</v>
      </c>
      <c r="E174" s="799"/>
      <c r="F174" s="398">
        <f>'2 жастағы балалар Ш'!AD68</f>
        <v>0</v>
      </c>
      <c r="G174" s="799"/>
    </row>
    <row r="175" spans="2:7" ht="15" customHeight="1" x14ac:dyDescent="0.25">
      <c r="B175" s="607">
        <v>15</v>
      </c>
      <c r="C175" s="799"/>
      <c r="D175" s="452" t="e">
        <f>'2 жастағы балалар К'!#REF!</f>
        <v>#REF!</v>
      </c>
      <c r="E175" s="799"/>
      <c r="F175" s="398">
        <f>'2 жастағы балалар Ш'!AE68</f>
        <v>0</v>
      </c>
      <c r="G175" s="799"/>
    </row>
    <row r="176" spans="2:7" ht="15" customHeight="1" x14ac:dyDescent="0.25">
      <c r="B176" s="607"/>
      <c r="C176" s="799"/>
      <c r="D176" s="452" t="e">
        <f>'2 жастағы балалар К'!#REF!</f>
        <v>#REF!</v>
      </c>
      <c r="E176" s="799"/>
      <c r="F176" s="398">
        <f>'2 жастағы балалар Ш'!AF68</f>
        <v>0</v>
      </c>
      <c r="G176" s="799"/>
    </row>
    <row r="177" spans="2:7" ht="15" customHeight="1" x14ac:dyDescent="0.25">
      <c r="B177" s="607"/>
      <c r="C177" s="799"/>
      <c r="D177" s="452" t="e">
        <f>'2 жастағы балалар К'!#REF!</f>
        <v>#REF!</v>
      </c>
      <c r="E177" s="799"/>
      <c r="F177" s="398">
        <f>'2 жастағы балалар Ш'!AG68</f>
        <v>0</v>
      </c>
      <c r="G177" s="799"/>
    </row>
    <row r="178" spans="2:7" ht="15" customHeight="1" x14ac:dyDescent="0.25">
      <c r="B178" s="607">
        <v>16</v>
      </c>
      <c r="C178" s="799"/>
      <c r="D178" s="798"/>
      <c r="E178" s="799"/>
      <c r="F178" s="398">
        <f>'2 жастағы балалар Ш'!AH68</f>
        <v>0</v>
      </c>
      <c r="G178" s="799"/>
    </row>
    <row r="179" spans="2:7" ht="15" customHeight="1" x14ac:dyDescent="0.25">
      <c r="B179" s="607"/>
      <c r="C179" s="799"/>
      <c r="D179" s="799"/>
      <c r="E179" s="799"/>
      <c r="F179" s="398">
        <f>'2 жастағы балалар Ш'!AI68</f>
        <v>0</v>
      </c>
      <c r="G179" s="799"/>
    </row>
    <row r="180" spans="2:7" ht="15" customHeight="1" x14ac:dyDescent="0.25">
      <c r="B180" s="607"/>
      <c r="C180" s="799"/>
      <c r="D180" s="799"/>
      <c r="E180" s="799"/>
      <c r="F180" s="398">
        <f>'2 жастағы балалар Ш'!AJ68</f>
        <v>0</v>
      </c>
      <c r="G180" s="799"/>
    </row>
    <row r="181" spans="2:7" ht="15" customHeight="1" x14ac:dyDescent="0.25">
      <c r="B181" s="607">
        <v>17</v>
      </c>
      <c r="C181" s="799"/>
      <c r="D181" s="799"/>
      <c r="E181" s="799"/>
      <c r="F181" s="398">
        <f>'2 жастағы балалар Ш'!AK68</f>
        <v>0</v>
      </c>
      <c r="G181" s="799"/>
    </row>
    <row r="182" spans="2:7" ht="15" customHeight="1" x14ac:dyDescent="0.25">
      <c r="B182" s="607"/>
      <c r="C182" s="799"/>
      <c r="D182" s="799"/>
      <c r="E182" s="799"/>
      <c r="F182" s="398">
        <f>'2 жастағы балалар Ш'!AL68</f>
        <v>0</v>
      </c>
      <c r="G182" s="799"/>
    </row>
    <row r="183" spans="2:7" ht="15" customHeight="1" x14ac:dyDescent="0.25">
      <c r="B183" s="607"/>
      <c r="C183" s="799"/>
      <c r="D183" s="799"/>
      <c r="E183" s="799"/>
      <c r="F183" s="398">
        <f>'2 жастағы балалар Ш'!AM68</f>
        <v>0</v>
      </c>
      <c r="G183" s="799"/>
    </row>
    <row r="184" spans="2:7" ht="15" customHeight="1" x14ac:dyDescent="0.25">
      <c r="B184" s="607">
        <v>18</v>
      </c>
      <c r="C184" s="799"/>
      <c r="D184" s="799"/>
      <c r="E184" s="799"/>
      <c r="F184" s="398">
        <f>'2 жастағы балалар Ш'!AN68</f>
        <v>0</v>
      </c>
      <c r="G184" s="799"/>
    </row>
    <row r="185" spans="2:7" ht="15" customHeight="1" x14ac:dyDescent="0.25">
      <c r="B185" s="607"/>
      <c r="C185" s="799"/>
      <c r="D185" s="799"/>
      <c r="E185" s="799"/>
      <c r="F185" s="398">
        <f>'2 жастағы балалар Ш'!AO68</f>
        <v>0</v>
      </c>
      <c r="G185" s="799"/>
    </row>
    <row r="186" spans="2:7" ht="15" customHeight="1" x14ac:dyDescent="0.25">
      <c r="B186" s="607"/>
      <c r="C186" s="799"/>
      <c r="D186" s="799"/>
      <c r="E186" s="799"/>
      <c r="F186" s="398">
        <f>'2 жастағы балалар Ш'!AP68</f>
        <v>0</v>
      </c>
      <c r="G186" s="799"/>
    </row>
    <row r="187" spans="2:7" ht="15" customHeight="1" x14ac:dyDescent="0.25">
      <c r="B187" s="607">
        <v>19</v>
      </c>
      <c r="C187" s="799"/>
      <c r="D187" s="799"/>
      <c r="E187" s="799"/>
      <c r="F187" s="398">
        <f>'2 жастағы балалар Ш'!AQ68</f>
        <v>0</v>
      </c>
      <c r="G187" s="799"/>
    </row>
    <row r="188" spans="2:7" ht="15" customHeight="1" x14ac:dyDescent="0.25">
      <c r="B188" s="607"/>
      <c r="C188" s="799"/>
      <c r="D188" s="799"/>
      <c r="E188" s="799"/>
      <c r="F188" s="398">
        <f>'2 жастағы балалар Ш'!AR68</f>
        <v>0</v>
      </c>
      <c r="G188" s="799"/>
    </row>
    <row r="189" spans="2:7" ht="15" customHeight="1" x14ac:dyDescent="0.25">
      <c r="B189" s="607"/>
      <c r="C189" s="799"/>
      <c r="D189" s="799"/>
      <c r="E189" s="799"/>
      <c r="F189" s="398">
        <f>'2 жастағы балалар Ш'!AS68</f>
        <v>0</v>
      </c>
      <c r="G189" s="799"/>
    </row>
    <row r="190" spans="2:7" ht="15" customHeight="1" x14ac:dyDescent="0.25">
      <c r="B190" s="607">
        <v>20</v>
      </c>
      <c r="C190" s="799"/>
      <c r="D190" s="799"/>
      <c r="E190" s="799"/>
      <c r="F190" s="398">
        <f>'2 жастағы балалар Ш'!AT68</f>
        <v>0</v>
      </c>
      <c r="G190" s="799"/>
    </row>
    <row r="191" spans="2:7" ht="15" customHeight="1" x14ac:dyDescent="0.25">
      <c r="B191" s="607"/>
      <c r="C191" s="799"/>
      <c r="D191" s="799"/>
      <c r="E191" s="799"/>
      <c r="F191" s="398">
        <f>'2 жастағы балалар Ш'!AU68</f>
        <v>0</v>
      </c>
      <c r="G191" s="799"/>
    </row>
    <row r="192" spans="2:7" ht="15" customHeight="1" x14ac:dyDescent="0.25">
      <c r="B192" s="607"/>
      <c r="C192" s="799"/>
      <c r="D192" s="799"/>
      <c r="E192" s="799"/>
      <c r="F192" s="398">
        <f>'2 жастағы балалар Ш'!AV68</f>
        <v>0</v>
      </c>
      <c r="G192" s="799"/>
    </row>
    <row r="193" spans="2:100" ht="15" customHeight="1" x14ac:dyDescent="0.25">
      <c r="B193" s="607">
        <v>21</v>
      </c>
      <c r="C193" s="799"/>
      <c r="D193" s="799"/>
      <c r="E193" s="799"/>
      <c r="F193" s="398">
        <f>'2 жастағы балалар Ш'!AW68</f>
        <v>0</v>
      </c>
      <c r="G193" s="799"/>
    </row>
    <row r="194" spans="2:100" ht="15" customHeight="1" x14ac:dyDescent="0.25">
      <c r="B194" s="607"/>
      <c r="C194" s="799"/>
      <c r="D194" s="799"/>
      <c r="E194" s="799"/>
      <c r="F194" s="398">
        <f>'2 жастағы балалар Ш'!AX68</f>
        <v>0</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Ш'!AY68</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Ш'!AZ68</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Ш'!BA68</f>
        <v>0</v>
      </c>
      <c r="G197" s="799"/>
    </row>
    <row r="198" spans="2:100" ht="15" customHeight="1" x14ac:dyDescent="0.25">
      <c r="B198" s="607"/>
      <c r="C198" s="799"/>
      <c r="D198" s="799"/>
      <c r="E198" s="799"/>
      <c r="F198" s="398">
        <f>'2 жастағы балалар Ш'!BB68</f>
        <v>0</v>
      </c>
      <c r="G198" s="799"/>
    </row>
    <row r="199" spans="2:100" ht="15" customHeight="1" x14ac:dyDescent="0.25">
      <c r="B199" s="607">
        <v>23</v>
      </c>
      <c r="C199" s="799"/>
      <c r="D199" s="799"/>
      <c r="E199" s="799"/>
      <c r="F199" s="398">
        <f>'2 жастағы балалар Ш'!BC68</f>
        <v>0</v>
      </c>
      <c r="G199" s="799"/>
    </row>
    <row r="200" spans="2:100" ht="15" customHeight="1" x14ac:dyDescent="0.25">
      <c r="B200" s="607"/>
      <c r="C200" s="799"/>
      <c r="D200" s="799"/>
      <c r="E200" s="799"/>
      <c r="F200" s="398">
        <f>'2 жастағы балалар Ш'!BD68</f>
        <v>0</v>
      </c>
      <c r="G200" s="799"/>
    </row>
    <row r="201" spans="2:100" ht="15" customHeight="1" x14ac:dyDescent="0.25">
      <c r="B201" s="607"/>
      <c r="C201" s="799"/>
      <c r="D201" s="799"/>
      <c r="E201" s="799"/>
      <c r="F201" s="398">
        <f>'2 жастағы балалар Ш'!BE68</f>
        <v>0</v>
      </c>
      <c r="G201" s="799"/>
    </row>
    <row r="202" spans="2:100" ht="15" customHeight="1" x14ac:dyDescent="0.25">
      <c r="B202" s="607">
        <v>24</v>
      </c>
      <c r="C202" s="799"/>
      <c r="D202" s="799"/>
      <c r="E202" s="799"/>
      <c r="F202" s="398">
        <f>'2 жастағы балалар Ш'!BF68</f>
        <v>0</v>
      </c>
      <c r="G202" s="799"/>
    </row>
    <row r="203" spans="2:100" ht="15" customHeight="1" x14ac:dyDescent="0.25">
      <c r="B203" s="607"/>
      <c r="C203" s="799"/>
      <c r="D203" s="799"/>
      <c r="E203" s="799"/>
      <c r="F203" s="398">
        <f>'2 жастағы балалар Ш'!BG68</f>
        <v>0</v>
      </c>
      <c r="G203" s="799"/>
    </row>
    <row r="204" spans="2:100" ht="15" customHeight="1" x14ac:dyDescent="0.25">
      <c r="B204" s="607"/>
      <c r="C204" s="799"/>
      <c r="D204" s="799"/>
      <c r="E204" s="799"/>
      <c r="F204" s="398">
        <f>'2 жастағы балалар Ш'!BH68</f>
        <v>0</v>
      </c>
      <c r="G204" s="799"/>
    </row>
    <row r="205" spans="2:100" ht="15" customHeight="1" x14ac:dyDescent="0.25">
      <c r="B205" s="607">
        <v>25</v>
      </c>
      <c r="C205" s="799"/>
      <c r="D205" s="799"/>
      <c r="E205" s="799"/>
      <c r="F205" s="398">
        <f>'2 жастағы балалар Ш'!BI68</f>
        <v>0</v>
      </c>
      <c r="G205" s="799"/>
    </row>
    <row r="206" spans="2:100" ht="15" customHeight="1" x14ac:dyDescent="0.25">
      <c r="B206" s="607"/>
      <c r="C206" s="799"/>
      <c r="D206" s="799"/>
      <c r="E206" s="799"/>
      <c r="F206" s="398">
        <f>'2 жастағы балалар Ш'!BJ68</f>
        <v>0</v>
      </c>
      <c r="G206" s="799"/>
    </row>
    <row r="207" spans="2:100" ht="15" customHeight="1" x14ac:dyDescent="0.25">
      <c r="B207" s="607"/>
      <c r="C207" s="800"/>
      <c r="D207" s="800"/>
      <c r="E207" s="800"/>
      <c r="F207" s="398">
        <f>'2 жастағы балалар Ш'!BK68</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52.5"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Ф'!D127</f>
        <v>0</v>
      </c>
      <c r="D212" s="452">
        <f>'2 жастағы балалар К'!D127</f>
        <v>0</v>
      </c>
      <c r="E212" s="452" t="e">
        <f>'2 жастағы балалар Т'!#REF!</f>
        <v>#REF!</v>
      </c>
      <c r="F212" s="452">
        <f>'2 жастағы балалар Ш'!D127</f>
        <v>0</v>
      </c>
      <c r="G212" s="452" t="e">
        <f>'2 жастағы балалар Ә'!#REF!</f>
        <v>#REF!</v>
      </c>
    </row>
    <row r="213" spans="2:7" ht="15" customHeight="1" x14ac:dyDescent="0.25">
      <c r="B213" s="571"/>
      <c r="C213" s="452">
        <f>'2 жастағы балалар Ф'!E127</f>
        <v>0</v>
      </c>
      <c r="D213" s="452">
        <f>'2 жастағы балалар К'!E127</f>
        <v>0</v>
      </c>
      <c r="E213" s="452" t="e">
        <f>'2 жастағы балалар Т'!#REF!</f>
        <v>#REF!</v>
      </c>
      <c r="F213" s="452">
        <f>'2 жастағы балалар Ш'!E127</f>
        <v>0</v>
      </c>
      <c r="G213" s="452" t="e">
        <f>'2 жастағы балалар Ә'!#REF!</f>
        <v>#REF!</v>
      </c>
    </row>
    <row r="214" spans="2:7" ht="15" customHeight="1" x14ac:dyDescent="0.25">
      <c r="B214" s="572"/>
      <c r="C214" s="452">
        <f>'2 жастағы балалар Ф'!F127</f>
        <v>0</v>
      </c>
      <c r="D214" s="452">
        <f>'2 жастағы балалар К'!F127</f>
        <v>0</v>
      </c>
      <c r="E214" s="452" t="e">
        <f>'2 жастағы балалар Т'!#REF!</f>
        <v>#REF!</v>
      </c>
      <c r="F214" s="452">
        <f>'2 жастағы балалар Ш'!F127</f>
        <v>0</v>
      </c>
      <c r="G214" s="452" t="e">
        <f>'2 жастағы балалар Ә'!#REF!</f>
        <v>#REF!</v>
      </c>
    </row>
    <row r="215" spans="2:7" ht="15" customHeight="1" x14ac:dyDescent="0.25">
      <c r="B215" s="570">
        <v>2</v>
      </c>
      <c r="C215" s="452">
        <f>'2 жастағы балалар Ф'!G127</f>
        <v>0</v>
      </c>
      <c r="D215" s="452">
        <f>'2 жастағы балалар К'!G127</f>
        <v>0</v>
      </c>
      <c r="E215" s="452">
        <f>'2 жастағы балалар Т'!D127</f>
        <v>0</v>
      </c>
      <c r="F215" s="452">
        <f>'2 жастағы балалар Ш'!G127</f>
        <v>0</v>
      </c>
      <c r="G215" s="452">
        <f>'2 жастағы балалар Ә'!D127</f>
        <v>0</v>
      </c>
    </row>
    <row r="216" spans="2:7" ht="15" customHeight="1" x14ac:dyDescent="0.25">
      <c r="B216" s="571"/>
      <c r="C216" s="452">
        <f>'2 жастағы балалар Ф'!H127</f>
        <v>0</v>
      </c>
      <c r="D216" s="452">
        <f>'2 жастағы балалар К'!H127</f>
        <v>0</v>
      </c>
      <c r="E216" s="452">
        <f>'2 жастағы балалар Т'!E127</f>
        <v>0</v>
      </c>
      <c r="F216" s="452">
        <f>'2 жастағы балалар Ш'!H127</f>
        <v>0</v>
      </c>
      <c r="G216" s="452">
        <f>'2 жастағы балалар Ә'!E127</f>
        <v>0</v>
      </c>
    </row>
    <row r="217" spans="2:7" ht="15" customHeight="1" x14ac:dyDescent="0.25">
      <c r="B217" s="572"/>
      <c r="C217" s="452">
        <f>'2 жастағы балалар Ф'!I127</f>
        <v>0</v>
      </c>
      <c r="D217" s="452">
        <f>'2 жастағы балалар К'!I127</f>
        <v>0</v>
      </c>
      <c r="E217" s="452">
        <f>'2 жастағы балалар Т'!F127</f>
        <v>0</v>
      </c>
      <c r="F217" s="452">
        <f>'2 жастағы балалар Ш'!I127</f>
        <v>0</v>
      </c>
      <c r="G217" s="452">
        <f>'2 жастағы балалар Ә'!F127</f>
        <v>0</v>
      </c>
    </row>
    <row r="218" spans="2:7" ht="15" customHeight="1" x14ac:dyDescent="0.25">
      <c r="B218" s="570">
        <v>3</v>
      </c>
      <c r="C218" s="452">
        <f>'2 жастағы балалар Ф'!J127</f>
        <v>0</v>
      </c>
      <c r="D218" s="452">
        <f>'2 жастағы балалар К'!J127</f>
        <v>0</v>
      </c>
      <c r="E218" s="452">
        <f>'2 жастағы балалар Т'!G127</f>
        <v>0</v>
      </c>
      <c r="F218" s="452">
        <f>'2 жастағы балалар Ш'!J127</f>
        <v>0</v>
      </c>
      <c r="G218" s="452">
        <f>'2 жастағы балалар Ә'!G127</f>
        <v>0</v>
      </c>
    </row>
    <row r="219" spans="2:7" ht="15" customHeight="1" x14ac:dyDescent="0.25">
      <c r="B219" s="571"/>
      <c r="C219" s="452">
        <f>'2 жастағы балалар Ф'!K127</f>
        <v>0</v>
      </c>
      <c r="D219" s="452">
        <f>'2 жастағы балалар К'!K127</f>
        <v>0</v>
      </c>
      <c r="E219" s="452">
        <f>'2 жастағы балалар Т'!H127</f>
        <v>0</v>
      </c>
      <c r="F219" s="452">
        <f>'2 жастағы балалар Ш'!K127</f>
        <v>0</v>
      </c>
      <c r="G219" s="452">
        <f>'2 жастағы балалар Ә'!H127</f>
        <v>0</v>
      </c>
    </row>
    <row r="220" spans="2:7" ht="15" customHeight="1" x14ac:dyDescent="0.25">
      <c r="B220" s="572"/>
      <c r="C220" s="452">
        <f>'2 жастағы балалар Ф'!L127</f>
        <v>0</v>
      </c>
      <c r="D220" s="452">
        <f>'2 жастағы балалар К'!L127</f>
        <v>0</v>
      </c>
      <c r="E220" s="452">
        <f>'2 жастағы балалар Т'!I127</f>
        <v>0</v>
      </c>
      <c r="F220" s="452">
        <f>'2 жастағы балалар Ш'!L127</f>
        <v>0</v>
      </c>
      <c r="G220" s="452">
        <f>'2 жастағы балалар Ә'!I127</f>
        <v>0</v>
      </c>
    </row>
    <row r="221" spans="2:7" ht="15" customHeight="1" x14ac:dyDescent="0.25">
      <c r="B221" s="570">
        <v>4</v>
      </c>
      <c r="C221" s="452">
        <f>'2 жастағы балалар Ф'!M127</f>
        <v>0</v>
      </c>
      <c r="D221" s="452">
        <f>'2 жастағы балалар К'!M127</f>
        <v>0</v>
      </c>
      <c r="E221" s="452">
        <f>'2 жастағы балалар Т'!J127</f>
        <v>0</v>
      </c>
      <c r="F221" s="452">
        <f>'2 жастағы балалар Ш'!M127</f>
        <v>0</v>
      </c>
      <c r="G221" s="452">
        <f>'2 жастағы балалар Ә'!J127</f>
        <v>0</v>
      </c>
    </row>
    <row r="222" spans="2:7" ht="15" customHeight="1" x14ac:dyDescent="0.25">
      <c r="B222" s="571"/>
      <c r="C222" s="452">
        <f>'2 жастағы балалар Ф'!N127</f>
        <v>0</v>
      </c>
      <c r="D222" s="452">
        <f>'2 жастағы балалар К'!N127</f>
        <v>0</v>
      </c>
      <c r="E222" s="452">
        <f>'2 жастағы балалар Т'!K127</f>
        <v>0</v>
      </c>
      <c r="F222" s="452">
        <f>'2 жастағы балалар Ш'!N127</f>
        <v>0</v>
      </c>
      <c r="G222" s="452">
        <f>'2 жастағы балалар Ә'!K127</f>
        <v>0</v>
      </c>
    </row>
    <row r="223" spans="2:7" ht="15" customHeight="1" x14ac:dyDescent="0.25">
      <c r="B223" s="572"/>
      <c r="C223" s="452">
        <f>'2 жастағы балалар Ф'!O127</f>
        <v>0</v>
      </c>
      <c r="D223" s="452">
        <f>'2 жастағы балалар К'!O127</f>
        <v>0</v>
      </c>
      <c r="E223" s="452">
        <f>'2 жастағы балалар Т'!L127</f>
        <v>0</v>
      </c>
      <c r="F223" s="452">
        <f>'2 жастағы балалар Ш'!O127</f>
        <v>0</v>
      </c>
      <c r="G223" s="452">
        <f>'2 жастағы балалар Ә'!L127</f>
        <v>0</v>
      </c>
    </row>
    <row r="224" spans="2:7" ht="15" customHeight="1" x14ac:dyDescent="0.25">
      <c r="B224" s="570">
        <v>5</v>
      </c>
      <c r="C224" s="452" t="e">
        <f>'2 жастағы балалар Ф'!#REF!</f>
        <v>#REF!</v>
      </c>
      <c r="D224" s="452" t="e">
        <f>'2 жастағы балалар К'!#REF!</f>
        <v>#REF!</v>
      </c>
      <c r="E224" s="452">
        <f>'2 жастағы балалар Т'!M127</f>
        <v>0</v>
      </c>
      <c r="F224" s="452">
        <f>'2 жастағы балалар Ш'!P127</f>
        <v>0</v>
      </c>
      <c r="G224" s="452">
        <f>'2 жастағы балалар Ә'!M127</f>
        <v>0</v>
      </c>
    </row>
    <row r="225" spans="2:7" ht="15" customHeight="1" x14ac:dyDescent="0.25">
      <c r="B225" s="571"/>
      <c r="C225" s="452" t="e">
        <f>'2 жастағы балалар Ф'!#REF!</f>
        <v>#REF!</v>
      </c>
      <c r="D225" s="452" t="e">
        <f>'2 жастағы балалар К'!#REF!</f>
        <v>#REF!</v>
      </c>
      <c r="E225" s="452">
        <f>'2 жастағы балалар Т'!N127</f>
        <v>0</v>
      </c>
      <c r="F225" s="452">
        <f>'2 жастағы балалар Ш'!Q127</f>
        <v>0</v>
      </c>
      <c r="G225" s="452">
        <f>'2 жастағы балалар Ә'!N127</f>
        <v>0</v>
      </c>
    </row>
    <row r="226" spans="2:7" ht="15" customHeight="1" x14ac:dyDescent="0.25">
      <c r="B226" s="572"/>
      <c r="C226" s="452" t="e">
        <f>'2 жастағы балалар Ф'!#REF!</f>
        <v>#REF!</v>
      </c>
      <c r="D226" s="452" t="e">
        <f>'2 жастағы балалар К'!#REF!</f>
        <v>#REF!</v>
      </c>
      <c r="E226" s="452">
        <f>'2 жастағы балалар Т'!O127</f>
        <v>0</v>
      </c>
      <c r="F226" s="452">
        <f>'2 жастағы балалар Ш'!R127</f>
        <v>0</v>
      </c>
      <c r="G226" s="452">
        <f>'2 жастағы балалар Ә'!O127</f>
        <v>0</v>
      </c>
    </row>
    <row r="227" spans="2:7" ht="15" customHeight="1" x14ac:dyDescent="0.25">
      <c r="B227" s="570">
        <v>6</v>
      </c>
      <c r="C227" s="798"/>
      <c r="D227" s="452">
        <f>'2 жастағы балалар К'!P127</f>
        <v>0</v>
      </c>
      <c r="E227" s="798"/>
      <c r="F227" s="452" t="e">
        <f>'2 жастағы балалар Ш'!#REF!</f>
        <v>#REF!</v>
      </c>
      <c r="G227" s="798"/>
    </row>
    <row r="228" spans="2:7" ht="15" customHeight="1" x14ac:dyDescent="0.25">
      <c r="B228" s="571"/>
      <c r="C228" s="799"/>
      <c r="D228" s="452">
        <f>'2 жастағы балалар К'!Q127</f>
        <v>0</v>
      </c>
      <c r="E228" s="799"/>
      <c r="F228" s="452" t="e">
        <f>'2 жастағы балалар Ш'!#REF!</f>
        <v>#REF!</v>
      </c>
      <c r="G228" s="799"/>
    </row>
    <row r="229" spans="2:7" ht="15" customHeight="1" x14ac:dyDescent="0.25">
      <c r="B229" s="572"/>
      <c r="C229" s="799"/>
      <c r="D229" s="452">
        <f>'2 жастағы балалар К'!R127</f>
        <v>0</v>
      </c>
      <c r="E229" s="799"/>
      <c r="F229" s="452" t="e">
        <f>'2 жастағы балалар Ш'!#REF!</f>
        <v>#REF!</v>
      </c>
      <c r="G229" s="799"/>
    </row>
    <row r="230" spans="2:7" ht="15" customHeight="1" x14ac:dyDescent="0.25">
      <c r="B230" s="570">
        <v>7</v>
      </c>
      <c r="C230" s="799"/>
      <c r="D230" s="452">
        <f>'2 жастағы балалар К'!S127</f>
        <v>0</v>
      </c>
      <c r="E230" s="799"/>
      <c r="F230" s="452" t="e">
        <f>'2 жастағы балалар Ш'!#REF!</f>
        <v>#REF!</v>
      </c>
      <c r="G230" s="799"/>
    </row>
    <row r="231" spans="2:7" ht="15" customHeight="1" x14ac:dyDescent="0.25">
      <c r="B231" s="571"/>
      <c r="C231" s="799"/>
      <c r="D231" s="452">
        <f>'2 жастағы балалар К'!T127</f>
        <v>0</v>
      </c>
      <c r="E231" s="799"/>
      <c r="F231" s="452" t="e">
        <f>'2 жастағы балалар Ш'!#REF!</f>
        <v>#REF!</v>
      </c>
      <c r="G231" s="799"/>
    </row>
    <row r="232" spans="2:7" ht="15" customHeight="1" x14ac:dyDescent="0.25">
      <c r="B232" s="572"/>
      <c r="C232" s="799"/>
      <c r="D232" s="452">
        <f>'2 жастағы балалар К'!U127</f>
        <v>0</v>
      </c>
      <c r="E232" s="799"/>
      <c r="F232" s="452" t="e">
        <f>'2 жастағы балалар Ш'!#REF!</f>
        <v>#REF!</v>
      </c>
      <c r="G232" s="799"/>
    </row>
    <row r="233" spans="2:7" ht="15" customHeight="1" x14ac:dyDescent="0.25">
      <c r="B233" s="570">
        <v>8</v>
      </c>
      <c r="C233" s="799"/>
      <c r="D233" s="452">
        <f>'2 жастағы балалар К'!V127</f>
        <v>0</v>
      </c>
      <c r="E233" s="799"/>
      <c r="F233" s="452" t="e">
        <f>'2 жастағы балалар Ш'!#REF!</f>
        <v>#REF!</v>
      </c>
      <c r="G233" s="799"/>
    </row>
    <row r="234" spans="2:7" ht="15" customHeight="1" x14ac:dyDescent="0.25">
      <c r="B234" s="571"/>
      <c r="C234" s="799"/>
      <c r="D234" s="452">
        <f>'2 жастағы балалар К'!W127</f>
        <v>0</v>
      </c>
      <c r="E234" s="799"/>
      <c r="F234" s="452" t="e">
        <f>'2 жастағы балалар Ш'!#REF!</f>
        <v>#REF!</v>
      </c>
      <c r="G234" s="799"/>
    </row>
    <row r="235" spans="2:7" x14ac:dyDescent="0.25">
      <c r="B235" s="572"/>
      <c r="C235" s="799"/>
      <c r="D235" s="452">
        <f>'2 жастағы балалар К'!X127</f>
        <v>0</v>
      </c>
      <c r="E235" s="799"/>
      <c r="F235" s="452" t="e">
        <f>'2 жастағы балалар Ш'!#REF!</f>
        <v>#REF!</v>
      </c>
      <c r="G235" s="799"/>
    </row>
    <row r="236" spans="2:7" x14ac:dyDescent="0.25">
      <c r="B236" s="570">
        <v>9</v>
      </c>
      <c r="C236" s="799"/>
      <c r="D236" s="452">
        <f>'2 жастағы балалар К'!Y127</f>
        <v>0</v>
      </c>
      <c r="E236" s="799"/>
      <c r="F236" s="452" t="e">
        <f>'2 жастағы балалар Ш'!#REF!</f>
        <v>#REF!</v>
      </c>
      <c r="G236" s="799"/>
    </row>
    <row r="237" spans="2:7" x14ac:dyDescent="0.25">
      <c r="B237" s="571"/>
      <c r="C237" s="799"/>
      <c r="D237" s="452">
        <f>'2 жастағы балалар К'!Z127</f>
        <v>0</v>
      </c>
      <c r="E237" s="799"/>
      <c r="F237" s="452" t="e">
        <f>'2 жастағы балалар Ш'!#REF!</f>
        <v>#REF!</v>
      </c>
      <c r="G237" s="799"/>
    </row>
    <row r="238" spans="2:7" x14ac:dyDescent="0.25">
      <c r="B238" s="572"/>
      <c r="C238" s="799"/>
      <c r="D238" s="452">
        <f>'2 жастағы балалар К'!AA127</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Ш'!S127</f>
        <v>0</v>
      </c>
      <c r="G242" s="799"/>
    </row>
    <row r="243" spans="2:7" x14ac:dyDescent="0.25">
      <c r="B243" s="607"/>
      <c r="C243" s="799"/>
      <c r="D243" s="452" t="e">
        <f>'2 жастағы балалар К'!#REF!</f>
        <v>#REF!</v>
      </c>
      <c r="E243" s="799"/>
      <c r="F243" s="398">
        <f>'2 жастағы балалар Ш'!T127</f>
        <v>0</v>
      </c>
      <c r="G243" s="799"/>
    </row>
    <row r="244" spans="2:7" x14ac:dyDescent="0.25">
      <c r="B244" s="607"/>
      <c r="C244" s="799"/>
      <c r="D244" s="452" t="e">
        <f>'2 жастағы балалар К'!#REF!</f>
        <v>#REF!</v>
      </c>
      <c r="E244" s="799"/>
      <c r="F244" s="398">
        <f>'2 жастағы балалар Ш'!U127</f>
        <v>0</v>
      </c>
      <c r="G244" s="799"/>
    </row>
    <row r="245" spans="2:7" x14ac:dyDescent="0.25">
      <c r="B245" s="607">
        <v>12</v>
      </c>
      <c r="C245" s="799"/>
      <c r="D245" s="452" t="e">
        <f>'2 жастағы балалар К'!#REF!</f>
        <v>#REF!</v>
      </c>
      <c r="E245" s="799"/>
      <c r="F245" s="398">
        <f>'2 жастағы балалар Ш'!V127</f>
        <v>0</v>
      </c>
      <c r="G245" s="799"/>
    </row>
    <row r="246" spans="2:7" x14ac:dyDescent="0.25">
      <c r="B246" s="607"/>
      <c r="C246" s="799"/>
      <c r="D246" s="452" t="e">
        <f>'2 жастағы балалар К'!#REF!</f>
        <v>#REF!</v>
      </c>
      <c r="E246" s="799"/>
      <c r="F246" s="398">
        <f>'2 жастағы балалар Ш'!W127</f>
        <v>0</v>
      </c>
      <c r="G246" s="799"/>
    </row>
    <row r="247" spans="2:7" x14ac:dyDescent="0.25">
      <c r="B247" s="607"/>
      <c r="C247" s="799"/>
      <c r="D247" s="452" t="e">
        <f>'2 жастағы балалар К'!#REF!</f>
        <v>#REF!</v>
      </c>
      <c r="E247" s="799"/>
      <c r="F247" s="398">
        <f>'2 жастағы балалар Ш'!X127</f>
        <v>0</v>
      </c>
      <c r="G247" s="799"/>
    </row>
    <row r="248" spans="2:7" x14ac:dyDescent="0.25">
      <c r="B248" s="607">
        <v>13</v>
      </c>
      <c r="C248" s="799"/>
      <c r="D248" s="452" t="e">
        <f>'2 жастағы балалар К'!#REF!</f>
        <v>#REF!</v>
      </c>
      <c r="E248" s="799"/>
      <c r="F248" s="398">
        <f>'2 жастағы балалар Ш'!Y127</f>
        <v>0</v>
      </c>
      <c r="G248" s="799"/>
    </row>
    <row r="249" spans="2:7" x14ac:dyDescent="0.25">
      <c r="B249" s="607"/>
      <c r="C249" s="799"/>
      <c r="D249" s="452" t="e">
        <f>'2 жастағы балалар К'!#REF!</f>
        <v>#REF!</v>
      </c>
      <c r="E249" s="799"/>
      <c r="F249" s="398">
        <f>'2 жастағы балалар Ш'!Z127</f>
        <v>0</v>
      </c>
      <c r="G249" s="799"/>
    </row>
    <row r="250" spans="2:7" x14ac:dyDescent="0.25">
      <c r="B250" s="607"/>
      <c r="C250" s="799"/>
      <c r="D250" s="452" t="e">
        <f>'2 жастағы балалар К'!#REF!</f>
        <v>#REF!</v>
      </c>
      <c r="E250" s="799"/>
      <c r="F250" s="398">
        <f>'2 жастағы балалар Ш'!AA127</f>
        <v>0</v>
      </c>
      <c r="G250" s="799"/>
    </row>
    <row r="251" spans="2:7" x14ac:dyDescent="0.25">
      <c r="B251" s="607">
        <v>14</v>
      </c>
      <c r="C251" s="799"/>
      <c r="D251" s="452" t="e">
        <f>'2 жастағы балалар К'!#REF!</f>
        <v>#REF!</v>
      </c>
      <c r="E251" s="799"/>
      <c r="F251" s="398">
        <f>'2 жастағы балалар Ш'!AB127</f>
        <v>0</v>
      </c>
      <c r="G251" s="799"/>
    </row>
    <row r="252" spans="2:7" x14ac:dyDescent="0.25">
      <c r="B252" s="607"/>
      <c r="C252" s="799"/>
      <c r="D252" s="452" t="e">
        <f>'2 жастағы балалар К'!#REF!</f>
        <v>#REF!</v>
      </c>
      <c r="E252" s="799"/>
      <c r="F252" s="398">
        <f>'2 жастағы балалар Ш'!AC127</f>
        <v>0</v>
      </c>
      <c r="G252" s="799"/>
    </row>
    <row r="253" spans="2:7" x14ac:dyDescent="0.25">
      <c r="B253" s="607"/>
      <c r="C253" s="799"/>
      <c r="D253" s="452" t="e">
        <f>'2 жастағы балалар К'!#REF!</f>
        <v>#REF!</v>
      </c>
      <c r="E253" s="799"/>
      <c r="F253" s="398">
        <f>'2 жастағы балалар Ш'!AD127</f>
        <v>0</v>
      </c>
      <c r="G253" s="799"/>
    </row>
    <row r="254" spans="2:7" x14ac:dyDescent="0.25">
      <c r="B254" s="607">
        <v>15</v>
      </c>
      <c r="C254" s="799"/>
      <c r="D254" s="452" t="e">
        <f>'2 жастағы балалар К'!#REF!</f>
        <v>#REF!</v>
      </c>
      <c r="E254" s="799"/>
      <c r="F254" s="398">
        <f>'2 жастағы балалар Ш'!AE127</f>
        <v>0</v>
      </c>
      <c r="G254" s="799"/>
    </row>
    <row r="255" spans="2:7" x14ac:dyDescent="0.25">
      <c r="B255" s="607"/>
      <c r="C255" s="799"/>
      <c r="D255" s="452" t="e">
        <f>'2 жастағы балалар К'!#REF!</f>
        <v>#REF!</v>
      </c>
      <c r="E255" s="799"/>
      <c r="F255" s="398">
        <f>'2 жастағы балалар Ш'!AF127</f>
        <v>0</v>
      </c>
      <c r="G255" s="799"/>
    </row>
    <row r="256" spans="2:7" x14ac:dyDescent="0.25">
      <c r="B256" s="607"/>
      <c r="C256" s="799"/>
      <c r="D256" s="452" t="e">
        <f>'2 жастағы балалар К'!#REF!</f>
        <v>#REF!</v>
      </c>
      <c r="E256" s="799"/>
      <c r="F256" s="398">
        <f>'2 жастағы балалар Ш'!AG127</f>
        <v>0</v>
      </c>
      <c r="G256" s="799"/>
    </row>
    <row r="257" spans="2:7" x14ac:dyDescent="0.25">
      <c r="B257" s="607">
        <v>16</v>
      </c>
      <c r="C257" s="799"/>
      <c r="D257" s="798"/>
      <c r="E257" s="799"/>
      <c r="F257" s="398">
        <f>'2 жастағы балалар Ш'!AH127</f>
        <v>0</v>
      </c>
      <c r="G257" s="799"/>
    </row>
    <row r="258" spans="2:7" x14ac:dyDescent="0.25">
      <c r="B258" s="607"/>
      <c r="C258" s="799"/>
      <c r="D258" s="799"/>
      <c r="E258" s="799"/>
      <c r="F258" s="398">
        <f>'2 жастағы балалар Ш'!AI127</f>
        <v>0</v>
      </c>
      <c r="G258" s="799"/>
    </row>
    <row r="259" spans="2:7" x14ac:dyDescent="0.25">
      <c r="B259" s="607"/>
      <c r="C259" s="799"/>
      <c r="D259" s="799"/>
      <c r="E259" s="799"/>
      <c r="F259" s="398">
        <f>'2 жастағы балалар Ш'!AJ127</f>
        <v>0</v>
      </c>
      <c r="G259" s="799"/>
    </row>
    <row r="260" spans="2:7" x14ac:dyDescent="0.25">
      <c r="B260" s="607">
        <v>17</v>
      </c>
      <c r="C260" s="799"/>
      <c r="D260" s="799"/>
      <c r="E260" s="799"/>
      <c r="F260" s="398">
        <f>'2 жастағы балалар Ш'!AK127</f>
        <v>0</v>
      </c>
      <c r="G260" s="799"/>
    </row>
    <row r="261" spans="2:7" x14ac:dyDescent="0.25">
      <c r="B261" s="607"/>
      <c r="C261" s="799"/>
      <c r="D261" s="799"/>
      <c r="E261" s="799"/>
      <c r="F261" s="398">
        <f>'2 жастағы балалар Ш'!AL127</f>
        <v>0</v>
      </c>
      <c r="G261" s="799"/>
    </row>
    <row r="262" spans="2:7" x14ac:dyDescent="0.25">
      <c r="B262" s="607"/>
      <c r="C262" s="799"/>
      <c r="D262" s="799"/>
      <c r="E262" s="799"/>
      <c r="F262" s="398">
        <f>'2 жастағы балалар Ш'!AM127</f>
        <v>0</v>
      </c>
      <c r="G262" s="799"/>
    </row>
    <row r="263" spans="2:7" x14ac:dyDescent="0.25">
      <c r="B263" s="607">
        <v>18</v>
      </c>
      <c r="C263" s="799"/>
      <c r="D263" s="799"/>
      <c r="E263" s="799"/>
      <c r="F263" s="398">
        <f>'2 жастағы балалар Ш'!AN127</f>
        <v>0</v>
      </c>
      <c r="G263" s="799"/>
    </row>
    <row r="264" spans="2:7" x14ac:dyDescent="0.25">
      <c r="B264" s="607"/>
      <c r="C264" s="799"/>
      <c r="D264" s="799"/>
      <c r="E264" s="799"/>
      <c r="F264" s="398">
        <f>'2 жастағы балалар Ш'!AO127</f>
        <v>0</v>
      </c>
      <c r="G264" s="799"/>
    </row>
    <row r="265" spans="2:7" x14ac:dyDescent="0.25">
      <c r="B265" s="607"/>
      <c r="C265" s="799"/>
      <c r="D265" s="799"/>
      <c r="E265" s="799"/>
      <c r="F265" s="398">
        <f>'2 жастағы балалар Ш'!AP127</f>
        <v>0</v>
      </c>
      <c r="G265" s="799"/>
    </row>
    <row r="266" spans="2:7" x14ac:dyDescent="0.25">
      <c r="B266" s="607">
        <v>19</v>
      </c>
      <c r="C266" s="799"/>
      <c r="D266" s="799"/>
      <c r="E266" s="799"/>
      <c r="F266" s="398">
        <f>'2 жастағы балалар Ш'!AQ127</f>
        <v>0</v>
      </c>
      <c r="G266" s="799"/>
    </row>
    <row r="267" spans="2:7" x14ac:dyDescent="0.25">
      <c r="B267" s="607"/>
      <c r="C267" s="799"/>
      <c r="D267" s="799"/>
      <c r="E267" s="799"/>
      <c r="F267" s="398">
        <f>'2 жастағы балалар Ш'!AR127</f>
        <v>0</v>
      </c>
      <c r="G267" s="799"/>
    </row>
    <row r="268" spans="2:7" x14ac:dyDescent="0.25">
      <c r="B268" s="607"/>
      <c r="C268" s="799"/>
      <c r="D268" s="799"/>
      <c r="E268" s="799"/>
      <c r="F268" s="398">
        <f>'2 жастағы балалар Ш'!AS127</f>
        <v>0</v>
      </c>
      <c r="G268" s="799"/>
    </row>
    <row r="269" spans="2:7" x14ac:dyDescent="0.25">
      <c r="B269" s="607">
        <v>20</v>
      </c>
      <c r="C269" s="799"/>
      <c r="D269" s="799"/>
      <c r="E269" s="799"/>
      <c r="F269" s="398">
        <f>'2 жастағы балалар Ш'!AT127</f>
        <v>0</v>
      </c>
      <c r="G269" s="799"/>
    </row>
    <row r="270" spans="2:7" x14ac:dyDescent="0.25">
      <c r="B270" s="607"/>
      <c r="C270" s="799"/>
      <c r="D270" s="799"/>
      <c r="E270" s="799"/>
      <c r="F270" s="398">
        <f>'2 жастағы балалар Ш'!AU127</f>
        <v>0</v>
      </c>
      <c r="G270" s="799"/>
    </row>
    <row r="271" spans="2:7" x14ac:dyDescent="0.25">
      <c r="B271" s="607"/>
      <c r="C271" s="799"/>
      <c r="D271" s="799"/>
      <c r="E271" s="799"/>
      <c r="F271" s="398">
        <f>'2 жастағы балалар Ш'!AV127</f>
        <v>0</v>
      </c>
      <c r="G271" s="799"/>
    </row>
    <row r="272" spans="2:7" x14ac:dyDescent="0.25">
      <c r="B272" s="607">
        <v>21</v>
      </c>
      <c r="C272" s="799"/>
      <c r="D272" s="799"/>
      <c r="E272" s="799"/>
      <c r="F272" s="398">
        <f>'2 жастағы балалар Ш'!AW127</f>
        <v>0</v>
      </c>
      <c r="G272" s="799"/>
    </row>
    <row r="273" spans="2:7" x14ac:dyDescent="0.25">
      <c r="B273" s="607"/>
      <c r="C273" s="799"/>
      <c r="D273" s="799"/>
      <c r="E273" s="799"/>
      <c r="F273" s="398">
        <f>'2 жастағы балалар Ш'!AX127</f>
        <v>0</v>
      </c>
      <c r="G273" s="799"/>
    </row>
    <row r="274" spans="2:7" x14ac:dyDescent="0.25">
      <c r="B274" s="607"/>
      <c r="C274" s="799"/>
      <c r="D274" s="799"/>
      <c r="E274" s="799"/>
      <c r="F274" s="398">
        <f>'2 жастағы балалар Ш'!AY127</f>
        <v>0</v>
      </c>
      <c r="G274" s="799"/>
    </row>
    <row r="275" spans="2:7" x14ac:dyDescent="0.25">
      <c r="B275" s="607">
        <v>22</v>
      </c>
      <c r="C275" s="799"/>
      <c r="D275" s="799"/>
      <c r="E275" s="799"/>
      <c r="F275" s="398">
        <f>'2 жастағы балалар Ш'!AZ127</f>
        <v>0</v>
      </c>
      <c r="G275" s="799"/>
    </row>
    <row r="276" spans="2:7" x14ac:dyDescent="0.25">
      <c r="B276" s="607"/>
      <c r="C276" s="799"/>
      <c r="D276" s="799"/>
      <c r="E276" s="799"/>
      <c r="F276" s="398">
        <f>'2 жастағы балалар Ш'!BA127</f>
        <v>0</v>
      </c>
      <c r="G276" s="799"/>
    </row>
    <row r="277" spans="2:7" x14ac:dyDescent="0.25">
      <c r="B277" s="607"/>
      <c r="C277" s="799"/>
      <c r="D277" s="799"/>
      <c r="E277" s="799"/>
      <c r="F277" s="398">
        <f>'2 жастағы балалар Ш'!BB127</f>
        <v>0</v>
      </c>
      <c r="G277" s="799"/>
    </row>
    <row r="278" spans="2:7" x14ac:dyDescent="0.25">
      <c r="B278" s="607">
        <v>23</v>
      </c>
      <c r="C278" s="799"/>
      <c r="D278" s="799"/>
      <c r="E278" s="799"/>
      <c r="F278" s="398">
        <f>'2 жастағы балалар Ш'!BC127</f>
        <v>0</v>
      </c>
      <c r="G278" s="799"/>
    </row>
    <row r="279" spans="2:7" x14ac:dyDescent="0.25">
      <c r="B279" s="607"/>
      <c r="C279" s="799"/>
      <c r="D279" s="799"/>
      <c r="E279" s="799"/>
      <c r="F279" s="398">
        <f>'2 жастағы балалар Ш'!BD127</f>
        <v>0</v>
      </c>
      <c r="G279" s="799"/>
    </row>
    <row r="280" spans="2:7" x14ac:dyDescent="0.25">
      <c r="B280" s="607"/>
      <c r="C280" s="799"/>
      <c r="D280" s="799"/>
      <c r="E280" s="799"/>
      <c r="F280" s="398">
        <f>'2 жастағы балалар Ш'!BE127</f>
        <v>0</v>
      </c>
      <c r="G280" s="799"/>
    </row>
    <row r="281" spans="2:7" x14ac:dyDescent="0.25">
      <c r="B281" s="607">
        <v>24</v>
      </c>
      <c r="C281" s="799"/>
      <c r="D281" s="799"/>
      <c r="E281" s="799"/>
      <c r="F281" s="398">
        <f>'2 жастағы балалар Ш'!BF127</f>
        <v>0</v>
      </c>
      <c r="G281" s="799"/>
    </row>
    <row r="282" spans="2:7" x14ac:dyDescent="0.25">
      <c r="B282" s="607"/>
      <c r="C282" s="799"/>
      <c r="D282" s="799"/>
      <c r="E282" s="799"/>
      <c r="F282" s="398">
        <f>'2 жастағы балалар Ш'!BG127</f>
        <v>0</v>
      </c>
      <c r="G282" s="799"/>
    </row>
    <row r="283" spans="2:7" x14ac:dyDescent="0.25">
      <c r="B283" s="607"/>
      <c r="C283" s="799"/>
      <c r="D283" s="799"/>
      <c r="E283" s="799"/>
      <c r="F283" s="398">
        <f>'2 жастағы балалар Ш'!BH127</f>
        <v>0</v>
      </c>
      <c r="G283" s="799"/>
    </row>
    <row r="284" spans="2:7" x14ac:dyDescent="0.25">
      <c r="B284" s="607">
        <v>25</v>
      </c>
      <c r="C284" s="799"/>
      <c r="D284" s="799"/>
      <c r="E284" s="799"/>
      <c r="F284" s="398">
        <f>'2 жастағы балалар Ш'!BI127</f>
        <v>0</v>
      </c>
      <c r="G284" s="799"/>
    </row>
    <row r="285" spans="2:7" x14ac:dyDescent="0.25">
      <c r="B285" s="607"/>
      <c r="C285" s="799"/>
      <c r="D285" s="799"/>
      <c r="E285" s="799"/>
      <c r="F285" s="398">
        <f>'2 жастағы балалар Ш'!BJ127</f>
        <v>0</v>
      </c>
      <c r="G285" s="799"/>
    </row>
    <row r="286" spans="2:7" x14ac:dyDescent="0.25">
      <c r="B286" s="607"/>
      <c r="C286" s="800"/>
      <c r="D286" s="800"/>
      <c r="E286" s="800"/>
      <c r="F286" s="398">
        <f>'2 жастағы балалар Ш'!BK127</f>
        <v>0</v>
      </c>
      <c r="G286" s="800"/>
    </row>
    <row r="287" spans="2:7" x14ac:dyDescent="0.25">
      <c r="B287" s="389">
        <f>СВОД3!V22</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75"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4">
    <mergeCell ref="M567:AP567"/>
    <mergeCell ref="B263:B265"/>
    <mergeCell ref="B266:B268"/>
    <mergeCell ref="B269:B271"/>
    <mergeCell ref="B272:B274"/>
    <mergeCell ref="B275:B277"/>
    <mergeCell ref="B278:B280"/>
    <mergeCell ref="C227:C286"/>
    <mergeCell ref="E227:E286"/>
    <mergeCell ref="G227:G286"/>
    <mergeCell ref="B248:B250"/>
    <mergeCell ref="B251:B253"/>
    <mergeCell ref="B254:B256"/>
    <mergeCell ref="B257:B259"/>
    <mergeCell ref="B281:B283"/>
    <mergeCell ref="B284:B286"/>
    <mergeCell ref="B227:B229"/>
    <mergeCell ref="B230:B232"/>
    <mergeCell ref="B260:B262"/>
    <mergeCell ref="B236:B238"/>
    <mergeCell ref="B239:B241"/>
    <mergeCell ref="B245:B247"/>
    <mergeCell ref="B202:B204"/>
    <mergeCell ref="B205:B207"/>
    <mergeCell ref="B151:B153"/>
    <mergeCell ref="B154:B156"/>
    <mergeCell ref="B157:B159"/>
    <mergeCell ref="B160:B162"/>
    <mergeCell ref="B163:B165"/>
    <mergeCell ref="B166:B168"/>
    <mergeCell ref="B169:B171"/>
    <mergeCell ref="B172:B174"/>
    <mergeCell ref="B187:B189"/>
    <mergeCell ref="B75:B77"/>
    <mergeCell ref="B78:B80"/>
    <mergeCell ref="B81:B83"/>
    <mergeCell ref="C81:C128"/>
    <mergeCell ref="B105:B107"/>
    <mergeCell ref="B108:B110"/>
    <mergeCell ref="B111:B113"/>
    <mergeCell ref="B114:B116"/>
    <mergeCell ref="B131:G131"/>
    <mergeCell ref="E81:E128"/>
    <mergeCell ref="G81:G128"/>
    <mergeCell ref="B84:B86"/>
    <mergeCell ref="B87:B89"/>
    <mergeCell ref="B90:B92"/>
    <mergeCell ref="B93:B95"/>
    <mergeCell ref="D93:D128"/>
    <mergeCell ref="B96:B98"/>
    <mergeCell ref="B99:B101"/>
    <mergeCell ref="B102:B104"/>
    <mergeCell ref="B117:B119"/>
    <mergeCell ref="B120:B122"/>
    <mergeCell ref="B123:B125"/>
    <mergeCell ref="B126:B128"/>
    <mergeCell ref="B212:B214"/>
    <mergeCell ref="B133:B135"/>
    <mergeCell ref="B136:B138"/>
    <mergeCell ref="D178:D207"/>
    <mergeCell ref="D257:D286"/>
    <mergeCell ref="B218:B220"/>
    <mergeCell ref="B221:B223"/>
    <mergeCell ref="B224:B226"/>
    <mergeCell ref="B139:B141"/>
    <mergeCell ref="B142:B144"/>
    <mergeCell ref="B145:B147"/>
    <mergeCell ref="B148:B150"/>
    <mergeCell ref="C148:C207"/>
    <mergeCell ref="B210:G210"/>
    <mergeCell ref="G148:G207"/>
    <mergeCell ref="E148:E207"/>
    <mergeCell ref="B175:B177"/>
    <mergeCell ref="B178:B180"/>
    <mergeCell ref="B181:B183"/>
    <mergeCell ref="B184:B186"/>
    <mergeCell ref="B190:B192"/>
    <mergeCell ref="B193:B195"/>
    <mergeCell ref="B196:B198"/>
    <mergeCell ref="B199:B201"/>
    <mergeCell ref="B4:C4"/>
    <mergeCell ref="B5:C5"/>
    <mergeCell ref="B6:C6"/>
    <mergeCell ref="B7:C7"/>
    <mergeCell ref="C9:E9"/>
    <mergeCell ref="B242:B244"/>
    <mergeCell ref="B233:B235"/>
    <mergeCell ref="B215:B217"/>
    <mergeCell ref="L10:L64"/>
    <mergeCell ref="C14:E14"/>
    <mergeCell ref="B15:B29"/>
    <mergeCell ref="C23:E29"/>
    <mergeCell ref="B30:B34"/>
    <mergeCell ref="I9:K9"/>
    <mergeCell ref="F9:H9"/>
    <mergeCell ref="B10:B14"/>
    <mergeCell ref="C34:E34"/>
    <mergeCell ref="B35:B59"/>
    <mergeCell ref="B60:B64"/>
    <mergeCell ref="C64:E64"/>
    <mergeCell ref="B67:G67"/>
    <mergeCell ref="C45:E59"/>
    <mergeCell ref="B69:B71"/>
    <mergeCell ref="B72:B7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1.25" customHeight="1" x14ac:dyDescent="0.3">
      <c r="B4" s="801" t="s">
        <v>928</v>
      </c>
      <c r="C4" s="801"/>
      <c r="D4" s="26">
        <f>'2 жастағы балалар Ф'!C23</f>
        <v>0</v>
      </c>
      <c r="E4" s="29"/>
      <c r="F4" s="29"/>
      <c r="G4" s="24"/>
      <c r="H4" s="24"/>
    </row>
    <row r="5" spans="2:12" ht="18.75" x14ac:dyDescent="0.3">
      <c r="B5" s="802" t="s">
        <v>905</v>
      </c>
      <c r="C5" s="802"/>
      <c r="D5" s="27">
        <f>'2 жастағы балалар Ф'!A23</f>
        <v>0</v>
      </c>
      <c r="E5" s="27"/>
      <c r="F5" s="27"/>
      <c r="G5" s="24"/>
      <c r="H5" s="24"/>
    </row>
    <row r="6" spans="2:12" ht="81"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e">
        <f>IF(C70="","",VLOOKUP(C70,$O$509:$P$511,2,TRUE))</f>
        <v>#N/A</v>
      </c>
      <c r="E10" s="453" t="e">
        <f>IF(C71="","",VLOOKUP(C71,$Q$509:$R$511,2,TRUE))</f>
        <v>#N/A</v>
      </c>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453" t="e">
        <f>IF(C72="","",VLOOKUP(C72,$S$509:$T$511,2,TRUE))</f>
        <v>#N/A</v>
      </c>
      <c r="D11" s="453" t="e">
        <f>IF(C73="","",VLOOKUP(C73,$U$509:$V$511,2,TRUE))</f>
        <v>#N/A</v>
      </c>
      <c r="E11" s="453" t="e">
        <f>IF(C74="","",VLOOKUP(C74,$W$509:$X$511,2,TRUE))</f>
        <v>#N/A</v>
      </c>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453" t="e">
        <f>IF(C75="","",VLOOKUP(C75,$Y$509:$Z$511,2,TRUE))</f>
        <v>#N/A</v>
      </c>
      <c r="D12" s="453" t="e">
        <f>IF(C76="","",VLOOKUP(C76,$AA$509:$AB$511,2,TRUE))</f>
        <v>#N/A</v>
      </c>
      <c r="E12" s="453" t="e">
        <f>IF(C77="","",VLOOKUP(C77,$AC$509:$AD$511,2,TRUE))</f>
        <v>#N/A</v>
      </c>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e">
        <f>IF(C80="","",VLOOKUP(C80,$AI$509:$AJ$511,2,TRUE))</f>
        <v>#N/A</v>
      </c>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e">
        <f>IF(D71="","",VLOOKUP(D71,$Q$513:$R$515,2,TRUE))</f>
        <v>#N/A</v>
      </c>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e">
        <f>IF(D74="","",VLOOKUP(D74,$W$513:$X$515,2,TRUE))</f>
        <v>#N/A</v>
      </c>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453" t="e">
        <f>IF(D75="","",VLOOKUP(D75,$Y$513:$Z$515,2,TRUE))</f>
        <v>#N/A</v>
      </c>
      <c r="D17" s="453" t="e">
        <f>IF(D76="","",VLOOKUP(D76,$AA$513:$AB$515,2,TRUE))</f>
        <v>#N/A</v>
      </c>
      <c r="E17" s="453" t="e">
        <f>IF(D77="","",VLOOKUP(D77,$AC$513:$AD$515,2,TRUE))</f>
        <v>#N/A</v>
      </c>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453" t="e">
        <f>IF(D78="","",VLOOKUP(D78,$AE$513:$AF$515,2,TRUE))</f>
        <v>#N/A</v>
      </c>
      <c r="D18" s="453" t="e">
        <f>IF(D79="","",VLOOKUP(D79,$AG$513:$AH$515,2,TRUE))</f>
        <v>#N/A</v>
      </c>
      <c r="E18" s="453" t="e">
        <f>IF(D80="","",VLOOKUP(D80,$AI$513:$AJ$515,2,TRUE))</f>
        <v>#N/A</v>
      </c>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e">
        <f>IF(D86="","",VLOOKUP(D86,$Q$517:$R$519,2,TRUE))</f>
        <v>#N/A</v>
      </c>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453" t="e">
        <f>IF(D87="","",VLOOKUP(D87,$S$517:$T$519,2,TRUE))</f>
        <v>#N/A</v>
      </c>
      <c r="D21" s="453" t="e">
        <f>IF(D88="","",VLOOKUP(D88,$U$517:$V$519,2,TRUE))</f>
        <v>#N/A</v>
      </c>
      <c r="E21" s="453" t="e">
        <f>IF(D89="","",VLOOKUP(D89,$W$517:$X$519,2,TRUE))</f>
        <v>#N/A</v>
      </c>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453" t="e">
        <f>IF(D90="","",VLOOKUP(D90,$Y$517:$Z$519,2,TRUE))</f>
        <v>#N/A</v>
      </c>
      <c r="D22" s="453" t="e">
        <f>IF(D91="","",VLOOKUP(D91,$AA$517:$AB$519,2,TRUE))</f>
        <v>#N/A</v>
      </c>
      <c r="E22" s="453" t="e">
        <f>IF(D92="","",VLOOKUP(D92,$AC$517:$AD$519,2,TRUE))</f>
        <v>#N/A</v>
      </c>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786"/>
      <c r="D23" s="787"/>
      <c r="E23" s="788"/>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e">
        <f>IF(E74="","",VLOOKUP(E74,$W$521:$X$523,2,TRUE))</f>
        <v>#N/A</v>
      </c>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453" t="e">
        <f>IF(E75="","",VLOOKUP(E75,$Y$521:$Z$523,2,TRUE))</f>
        <v>#N/A</v>
      </c>
      <c r="D32" s="453" t="e">
        <f>IF(E76="","",VLOOKUP(E76,$AA$521:$AB$523,2,TRUE))</f>
        <v>#N/A</v>
      </c>
      <c r="E32" s="453" t="e">
        <f>IF(E77="","",VLOOKUP(E77,$AC$521:$AD$523,2,TRUE))</f>
        <v>#N/A</v>
      </c>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453" t="e">
        <f>IF(E78="","",VLOOKUP(E78,$AE$521:$AF$523,2,TRUE))</f>
        <v>#N/A</v>
      </c>
      <c r="D33" s="453" t="e">
        <f>IF(E79="","",VLOOKUP(E79,$AG$521:$AH$523,2,TRUE))</f>
        <v>#N/A</v>
      </c>
      <c r="E33" s="453" t="e">
        <f>IF(E80="","",VLOOKUP(E80,$AI$521:$AJ$523,2,TRUE))</f>
        <v>#N/A</v>
      </c>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2"/>
      <c r="D34" s="823"/>
      <c r="E34" s="823"/>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453" t="e">
        <f>IF(F69="","",VLOOKUP(F69,$M$525:$N$527,2,TRUE))</f>
        <v>#N/A</v>
      </c>
      <c r="D35" s="453" t="e">
        <f>IF(F70="","",VLOOKUP(F70,$O$525:$P$527,2,TRUE))</f>
        <v>#N/A</v>
      </c>
      <c r="E35" s="453" t="e">
        <f>IF(F71="","",VLOOKUP(F71,$Q$525:$R$527,2,TRUE))</f>
        <v>#N/A</v>
      </c>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453" t="e">
        <f>IF(F72="","",VLOOKUP(F72,$S$525:$T$527,2,TRUE))</f>
        <v>#N/A</v>
      </c>
      <c r="D36" s="453" t="e">
        <f>IF(F73="","",VLOOKUP(F73,$U$525:$V$527,2,TRUE))</f>
        <v>#N/A</v>
      </c>
      <c r="E36" s="453" t="e">
        <f>IF(F74="","",VLOOKUP(F74,$W$525:$X$527,2,TRUE))</f>
        <v>#N/A</v>
      </c>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453" t="e">
        <f>IF(F75="","",VLOOKUP(F75,$Y$525:$Z$527,2,TRUE))</f>
        <v>#N/A</v>
      </c>
      <c r="D37" s="453" t="e">
        <f>IF(F76="","",VLOOKUP(F76,$AA$525:$AB$527,2,TRUE))</f>
        <v>#N/A</v>
      </c>
      <c r="E37" s="453" t="e">
        <f>IF(F77="","",VLOOKUP(F77,$AC$525:$AD$527,2,TRUE))</f>
        <v>#N/A</v>
      </c>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453" t="e">
        <f>IF(F78="","",VLOOKUP(F78,$AE$525:$AF$527,2,TRUE))</f>
        <v>#N/A</v>
      </c>
      <c r="D38" s="453" t="e">
        <f>IF(F79="","",VLOOKUP(F79,$AG$525:$AH$527,2,TRUE))</f>
        <v>#N/A</v>
      </c>
      <c r="E38" s="453" t="e">
        <f>IF(F80="","",VLOOKUP(F80,$AI$525:$AJ$527,2,TRUE))</f>
        <v>#N/A</v>
      </c>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453" t="e">
        <f>IF(F81="","",VLOOKUP(F81,$AK$525:$AL$527,2,TRUE))</f>
        <v>#N/A</v>
      </c>
      <c r="D39" s="453" t="e">
        <f>IF(F82="","",VLOOKUP(F82,$AM$525:$AN$527,2,TRUE))</f>
        <v>#N/A</v>
      </c>
      <c r="E39" s="453" t="e">
        <f>IF(F83="","",VLOOKUP(F83,$AO$525:$AP$527,2,TRUE))</f>
        <v>#N/A</v>
      </c>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10"/>
      <c r="D47" s="811"/>
      <c r="E47" s="812"/>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10"/>
      <c r="D48" s="811"/>
      <c r="E48" s="812"/>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10"/>
      <c r="D49" s="811"/>
      <c r="E49" s="812"/>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10"/>
      <c r="D50" s="811"/>
      <c r="E50" s="812"/>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10"/>
      <c r="D51" s="811"/>
      <c r="E51" s="812"/>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10"/>
      <c r="D52" s="811"/>
      <c r="E52" s="812"/>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10"/>
      <c r="D53" s="811"/>
      <c r="E53" s="812"/>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10"/>
      <c r="D54" s="811"/>
      <c r="E54" s="812"/>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10"/>
      <c r="D55" s="811"/>
      <c r="E55" s="812"/>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10"/>
      <c r="D56" s="811"/>
      <c r="E56" s="812"/>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10"/>
      <c r="D57" s="811"/>
      <c r="E57" s="812"/>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10"/>
      <c r="D58" s="811"/>
      <c r="E58" s="812"/>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13"/>
      <c r="D59" s="814"/>
      <c r="E59" s="815"/>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e">
        <f>IF(G74="","",VLOOKUP(G74,$W$541:$X$543,2,TRUE))</f>
        <v>#N/A</v>
      </c>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453" t="e">
        <f>IF(G75="","",VLOOKUP(G75,$Y$541:$Z$543,2,TRUE))</f>
        <v>#N/A</v>
      </c>
      <c r="D62" s="453" t="e">
        <f>IF(G76="","",VLOOKUP(G76,$AA$541:$AB$543,2,TRUE))</f>
        <v>#N/A</v>
      </c>
      <c r="E62" s="453" t="e">
        <f>IF(G77="","",VLOOKUP(G77,$AC$541:$AD$543,2,TRUE))</f>
        <v>#N/A</v>
      </c>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453" t="e">
        <f>IF(G78="","",VLOOKUP(G78,$AE$541:$AF$543,2,TRUE))</f>
        <v>#N/A</v>
      </c>
      <c r="D63" s="453" t="e">
        <f>IF(G79="","",VLOOKUP(G79,$AG$541:$AH$543,2,TRUE))</f>
        <v>#N/A</v>
      </c>
      <c r="E63" s="453" t="e">
        <f>IF(G80="","",VLOOKUP(G80,$AI$541:$AJ$543,2,TRUE))</f>
        <v>#N/A</v>
      </c>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05"/>
      <c r="D64" s="806"/>
      <c r="E64" s="806"/>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50.25" customHeight="1" x14ac:dyDescent="0.25">
      <c r="B68" s="35"/>
      <c r="C68" s="21" t="s">
        <v>915</v>
      </c>
      <c r="D68" s="21" t="s">
        <v>733</v>
      </c>
      <c r="E68" s="21" t="s">
        <v>916</v>
      </c>
      <c r="F68" s="21" t="s">
        <v>904</v>
      </c>
      <c r="G68" s="62" t="s">
        <v>917</v>
      </c>
    </row>
    <row r="69" spans="2:7" ht="15" customHeight="1" x14ac:dyDescent="0.25">
      <c r="B69" s="570">
        <v>1</v>
      </c>
      <c r="C69" s="452">
        <f>'2 жастағы балалар Ф'!D23</f>
        <v>0</v>
      </c>
      <c r="D69" s="452">
        <f>'2 жастағы балалар К'!D23</f>
        <v>0</v>
      </c>
      <c r="E69" s="452" t="e">
        <f>'2 жастағы балалар Т'!#REF!</f>
        <v>#REF!</v>
      </c>
      <c r="F69" s="452">
        <f>'2 жастағы балалар Ш'!D23</f>
        <v>0</v>
      </c>
      <c r="G69" s="452" t="e">
        <f>'2 жастағы балалар Ә'!#REF!</f>
        <v>#REF!</v>
      </c>
    </row>
    <row r="70" spans="2:7" ht="15" customHeight="1" x14ac:dyDescent="0.25">
      <c r="B70" s="571"/>
      <c r="C70" s="452">
        <f>'2 жастағы балалар Ф'!E23</f>
        <v>0</v>
      </c>
      <c r="D70" s="452">
        <f>'2 жастағы балалар К'!E23</f>
        <v>0</v>
      </c>
      <c r="E70" s="452" t="e">
        <f>'2 жастағы балалар Т'!#REF!</f>
        <v>#REF!</v>
      </c>
      <c r="F70" s="452">
        <f>'2 жастағы балалар Ш'!E23</f>
        <v>0</v>
      </c>
      <c r="G70" s="452" t="e">
        <f>'2 жастағы балалар Ә'!#REF!</f>
        <v>#REF!</v>
      </c>
    </row>
    <row r="71" spans="2:7" ht="15" customHeight="1" x14ac:dyDescent="0.25">
      <c r="B71" s="572"/>
      <c r="C71" s="452">
        <f>'2 жастағы балалар Ф'!F23</f>
        <v>0</v>
      </c>
      <c r="D71" s="452">
        <f>'2 жастағы балалар К'!F23</f>
        <v>0</v>
      </c>
      <c r="E71" s="452" t="e">
        <f>'2 жастағы балалар Т'!#REF!</f>
        <v>#REF!</v>
      </c>
      <c r="F71" s="452">
        <f>'2 жастағы балалар Ш'!F23</f>
        <v>0</v>
      </c>
      <c r="G71" s="452" t="e">
        <f>'2 жастағы балалар Ә'!#REF!</f>
        <v>#REF!</v>
      </c>
    </row>
    <row r="72" spans="2:7" ht="15" customHeight="1" x14ac:dyDescent="0.25">
      <c r="B72" s="570">
        <v>2</v>
      </c>
      <c r="C72" s="452">
        <f>'2 жастағы балалар Ф'!G23</f>
        <v>0</v>
      </c>
      <c r="D72" s="452">
        <f>'2 жастағы балалар К'!G23</f>
        <v>0</v>
      </c>
      <c r="E72" s="452">
        <f>'2 жастағы балалар Т'!D23</f>
        <v>0</v>
      </c>
      <c r="F72" s="452">
        <f>'2 жастағы балалар Ш'!G23</f>
        <v>0</v>
      </c>
      <c r="G72" s="452">
        <f>'2 жастағы балалар Ә'!D23</f>
        <v>0</v>
      </c>
    </row>
    <row r="73" spans="2:7" ht="15" customHeight="1" x14ac:dyDescent="0.25">
      <c r="B73" s="571"/>
      <c r="C73" s="452">
        <f>'2 жастағы балалар Ф'!H23</f>
        <v>0</v>
      </c>
      <c r="D73" s="452">
        <f>'2 жастағы балалар К'!H23</f>
        <v>0</v>
      </c>
      <c r="E73" s="452">
        <f>'2 жастағы балалар Т'!E23</f>
        <v>0</v>
      </c>
      <c r="F73" s="452">
        <f>'2 жастағы балалар Ш'!H23</f>
        <v>0</v>
      </c>
      <c r="G73" s="452">
        <f>'2 жастағы балалар Ә'!E23</f>
        <v>0</v>
      </c>
    </row>
    <row r="74" spans="2:7" ht="15" customHeight="1" x14ac:dyDescent="0.25">
      <c r="B74" s="572"/>
      <c r="C74" s="452">
        <f>'2 жастағы балалар Ф'!I23</f>
        <v>0</v>
      </c>
      <c r="D74" s="452">
        <f>'2 жастағы балалар К'!I23</f>
        <v>0</v>
      </c>
      <c r="E74" s="452">
        <f>'2 жастағы балалар Т'!F23</f>
        <v>0</v>
      </c>
      <c r="F74" s="452">
        <f>'2 жастағы балалар Ш'!I23</f>
        <v>0</v>
      </c>
      <c r="G74" s="452">
        <f>'2 жастағы балалар Ә'!F23</f>
        <v>0</v>
      </c>
    </row>
    <row r="75" spans="2:7" ht="15" customHeight="1" x14ac:dyDescent="0.25">
      <c r="B75" s="570">
        <v>3</v>
      </c>
      <c r="C75" s="452">
        <f>'2 жастағы балалар Ф'!J23</f>
        <v>0</v>
      </c>
      <c r="D75" s="452">
        <f>'2 жастағы балалар К'!J23</f>
        <v>0</v>
      </c>
      <c r="E75" s="452">
        <f>'2 жастағы балалар Т'!G23</f>
        <v>0</v>
      </c>
      <c r="F75" s="452">
        <f>'2 жастағы балалар Ш'!J23</f>
        <v>0</v>
      </c>
      <c r="G75" s="452">
        <f>'2 жастағы балалар Ә'!G23</f>
        <v>0</v>
      </c>
    </row>
    <row r="76" spans="2:7" ht="15" customHeight="1" x14ac:dyDescent="0.25">
      <c r="B76" s="571"/>
      <c r="C76" s="452">
        <f>'2 жастағы балалар Ф'!K23</f>
        <v>0</v>
      </c>
      <c r="D76" s="452">
        <f>'2 жастағы балалар К'!K23</f>
        <v>0</v>
      </c>
      <c r="E76" s="452">
        <f>'2 жастағы балалар Т'!H23</f>
        <v>0</v>
      </c>
      <c r="F76" s="452">
        <f>'2 жастағы балалар Ш'!K23</f>
        <v>0</v>
      </c>
      <c r="G76" s="452">
        <f>'2 жастағы балалар Ә'!H23</f>
        <v>0</v>
      </c>
    </row>
    <row r="77" spans="2:7" ht="15" customHeight="1" x14ac:dyDescent="0.25">
      <c r="B77" s="572"/>
      <c r="C77" s="452">
        <f>'2 жастағы балалар Ф'!L23</f>
        <v>0</v>
      </c>
      <c r="D77" s="452">
        <f>'2 жастағы балалар К'!L23</f>
        <v>0</v>
      </c>
      <c r="E77" s="452">
        <f>'2 жастағы балалар Т'!I23</f>
        <v>0</v>
      </c>
      <c r="F77" s="452">
        <f>'2 жастағы балалар Ш'!L23</f>
        <v>0</v>
      </c>
      <c r="G77" s="452">
        <f>'2 жастағы балалар Ә'!I23</f>
        <v>0</v>
      </c>
    </row>
    <row r="78" spans="2:7" ht="15" customHeight="1" x14ac:dyDescent="0.25">
      <c r="B78" s="570">
        <v>4</v>
      </c>
      <c r="C78" s="452">
        <f>'2 жастағы балалар Ф'!M23</f>
        <v>0</v>
      </c>
      <c r="D78" s="452">
        <f>'2 жастағы балалар К'!M23</f>
        <v>0</v>
      </c>
      <c r="E78" s="452">
        <f>'2 жастағы балалар Т'!J23</f>
        <v>0</v>
      </c>
      <c r="F78" s="452">
        <f>'2 жастағы балалар Ш'!M23</f>
        <v>0</v>
      </c>
      <c r="G78" s="452">
        <f>'2 жастағы балалар Ә'!J23</f>
        <v>0</v>
      </c>
    </row>
    <row r="79" spans="2:7" ht="15" customHeight="1" x14ac:dyDescent="0.25">
      <c r="B79" s="571"/>
      <c r="C79" s="452">
        <f>'2 жастағы балалар Ф'!N23</f>
        <v>0</v>
      </c>
      <c r="D79" s="452">
        <f>'2 жастағы балалар К'!N23</f>
        <v>0</v>
      </c>
      <c r="E79" s="452">
        <f>'2 жастағы балалар Т'!K23</f>
        <v>0</v>
      </c>
      <c r="F79" s="452">
        <f>'2 жастағы балалар Ш'!N23</f>
        <v>0</v>
      </c>
      <c r="G79" s="452">
        <f>'2 жастағы балалар Ә'!K23</f>
        <v>0</v>
      </c>
    </row>
    <row r="80" spans="2:7" ht="15" customHeight="1" x14ac:dyDescent="0.25">
      <c r="B80" s="572"/>
      <c r="C80" s="452">
        <f>'2 жастағы балалар Ф'!O23</f>
        <v>0</v>
      </c>
      <c r="D80" s="452">
        <f>'2 жастағы балалар К'!O23</f>
        <v>0</v>
      </c>
      <c r="E80" s="452">
        <f>'2 жастағы балалар Т'!L23</f>
        <v>0</v>
      </c>
      <c r="F80" s="452">
        <f>'2 жастағы балалар Ш'!O23</f>
        <v>0</v>
      </c>
      <c r="G80" s="452">
        <f>'2 жастағы балалар Ә'!L23</f>
        <v>0</v>
      </c>
    </row>
    <row r="81" spans="2:7" ht="15" customHeight="1" x14ac:dyDescent="0.25">
      <c r="B81" s="570">
        <v>5</v>
      </c>
      <c r="C81" s="798"/>
      <c r="D81" s="452" t="e">
        <f>'2 жастағы балалар К'!#REF!</f>
        <v>#REF!</v>
      </c>
      <c r="E81" s="798"/>
      <c r="F81" s="452">
        <f>'2 жастағы балалар Ш'!P23</f>
        <v>0</v>
      </c>
      <c r="G81" s="798"/>
    </row>
    <row r="82" spans="2:7" ht="15" customHeight="1" x14ac:dyDescent="0.25">
      <c r="B82" s="571"/>
      <c r="C82" s="799"/>
      <c r="D82" s="452" t="e">
        <f>'2 жастағы балалар К'!#REF!</f>
        <v>#REF!</v>
      </c>
      <c r="E82" s="799"/>
      <c r="F82" s="452">
        <f>'2 жастағы балалар Ш'!Q23</f>
        <v>0</v>
      </c>
      <c r="G82" s="799"/>
    </row>
    <row r="83" spans="2:7" ht="15" customHeight="1" x14ac:dyDescent="0.25">
      <c r="B83" s="572"/>
      <c r="C83" s="799"/>
      <c r="D83" s="452" t="e">
        <f>'2 жастағы балалар К'!#REF!</f>
        <v>#REF!</v>
      </c>
      <c r="E83" s="799"/>
      <c r="F83" s="452">
        <f>'2 жастағы балалар Ш'!R23</f>
        <v>0</v>
      </c>
      <c r="G83" s="799"/>
    </row>
    <row r="84" spans="2:7" ht="15" customHeight="1" x14ac:dyDescent="0.25">
      <c r="B84" s="570">
        <v>6</v>
      </c>
      <c r="C84" s="799"/>
      <c r="D84" s="452">
        <f>'2 жастағы балалар К'!P23</f>
        <v>0</v>
      </c>
      <c r="E84" s="799"/>
      <c r="F84" s="452" t="e">
        <f>'2 жастағы балалар Ш'!#REF!</f>
        <v>#REF!</v>
      </c>
      <c r="G84" s="799"/>
    </row>
    <row r="85" spans="2:7" ht="15" customHeight="1" x14ac:dyDescent="0.25">
      <c r="B85" s="571"/>
      <c r="C85" s="799"/>
      <c r="D85" s="452">
        <f>'2 жастағы балалар К'!Q23</f>
        <v>0</v>
      </c>
      <c r="E85" s="799"/>
      <c r="F85" s="452" t="e">
        <f>'2 жастағы балалар Ш'!#REF!</f>
        <v>#REF!</v>
      </c>
      <c r="G85" s="799"/>
    </row>
    <row r="86" spans="2:7" ht="15" customHeight="1" x14ac:dyDescent="0.25">
      <c r="B86" s="572"/>
      <c r="C86" s="799"/>
      <c r="D86" s="452">
        <f>'2 жастағы балалар К'!R23</f>
        <v>0</v>
      </c>
      <c r="E86" s="799"/>
      <c r="F86" s="452" t="e">
        <f>'2 жастағы балалар Ш'!#REF!</f>
        <v>#REF!</v>
      </c>
      <c r="G86" s="799"/>
    </row>
    <row r="87" spans="2:7" ht="15" customHeight="1" x14ac:dyDescent="0.25">
      <c r="B87" s="570">
        <v>7</v>
      </c>
      <c r="C87" s="799"/>
      <c r="D87" s="452">
        <f>'2 жастағы балалар К'!S23</f>
        <v>0</v>
      </c>
      <c r="E87" s="799"/>
      <c r="F87" s="452" t="e">
        <f>'2 жастағы балалар Ш'!#REF!</f>
        <v>#REF!</v>
      </c>
      <c r="G87" s="799"/>
    </row>
    <row r="88" spans="2:7" ht="15" customHeight="1" x14ac:dyDescent="0.25">
      <c r="B88" s="571"/>
      <c r="C88" s="799"/>
      <c r="D88" s="452">
        <f>'2 жастағы балалар К'!T23</f>
        <v>0</v>
      </c>
      <c r="E88" s="799"/>
      <c r="F88" s="452" t="e">
        <f>'2 жастағы балалар Ш'!#REF!</f>
        <v>#REF!</v>
      </c>
      <c r="G88" s="799"/>
    </row>
    <row r="89" spans="2:7" ht="15" customHeight="1" x14ac:dyDescent="0.25">
      <c r="B89" s="572"/>
      <c r="C89" s="799"/>
      <c r="D89" s="452">
        <f>'2 жастағы балалар К'!U23</f>
        <v>0</v>
      </c>
      <c r="E89" s="799"/>
      <c r="F89" s="452" t="e">
        <f>'2 жастағы балалар Ш'!#REF!</f>
        <v>#REF!</v>
      </c>
      <c r="G89" s="799"/>
    </row>
    <row r="90" spans="2:7" ht="15" customHeight="1" x14ac:dyDescent="0.25">
      <c r="B90" s="570">
        <v>8</v>
      </c>
      <c r="C90" s="799"/>
      <c r="D90" s="452">
        <f>'2 жастағы балалар К'!V23</f>
        <v>0</v>
      </c>
      <c r="E90" s="799"/>
      <c r="F90" s="452" t="e">
        <f>'2 жастағы балалар Ш'!#REF!</f>
        <v>#REF!</v>
      </c>
      <c r="G90" s="799"/>
    </row>
    <row r="91" spans="2:7" ht="15" customHeight="1" x14ac:dyDescent="0.25">
      <c r="B91" s="571"/>
      <c r="C91" s="799"/>
      <c r="D91" s="452">
        <f>'2 жастағы балалар К'!W23</f>
        <v>0</v>
      </c>
      <c r="E91" s="799"/>
      <c r="F91" s="452" t="e">
        <f>'2 жастағы балалар Ш'!#REF!</f>
        <v>#REF!</v>
      </c>
      <c r="G91" s="799"/>
    </row>
    <row r="92" spans="2:7" ht="15" customHeight="1" x14ac:dyDescent="0.25">
      <c r="B92" s="572"/>
      <c r="C92" s="799"/>
      <c r="D92" s="452">
        <f>'2 жастағы балалар К'!X23</f>
        <v>0</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Ш'!V23</f>
        <v>0</v>
      </c>
      <c r="G102" s="799"/>
    </row>
    <row r="103" spans="2:7" ht="15" customHeight="1" x14ac:dyDescent="0.25">
      <c r="B103" s="607"/>
      <c r="C103" s="799"/>
      <c r="D103" s="799"/>
      <c r="E103" s="799"/>
      <c r="F103" s="398">
        <f>'2 жастағы балалар Ш'!W23</f>
        <v>0</v>
      </c>
      <c r="G103" s="799"/>
    </row>
    <row r="104" spans="2:7" ht="15" customHeight="1" x14ac:dyDescent="0.25">
      <c r="B104" s="607"/>
      <c r="C104" s="799"/>
      <c r="D104" s="799"/>
      <c r="E104" s="799"/>
      <c r="F104" s="398">
        <f>'2 жастағы балалар Ш'!X23</f>
        <v>0</v>
      </c>
      <c r="G104" s="799"/>
    </row>
    <row r="105" spans="2:7" ht="15" customHeight="1" x14ac:dyDescent="0.25">
      <c r="B105" s="607">
        <v>13</v>
      </c>
      <c r="C105" s="799"/>
      <c r="D105" s="799"/>
      <c r="E105" s="799"/>
      <c r="F105" s="398">
        <f>'2 жастағы балалар Ш'!Y23</f>
        <v>0</v>
      </c>
      <c r="G105" s="799"/>
    </row>
    <row r="106" spans="2:7" ht="15" customHeight="1" x14ac:dyDescent="0.25">
      <c r="B106" s="607"/>
      <c r="C106" s="799"/>
      <c r="D106" s="799"/>
      <c r="E106" s="799"/>
      <c r="F106" s="398">
        <f>'2 жастағы балалар Ш'!Z23</f>
        <v>0</v>
      </c>
      <c r="G106" s="799"/>
    </row>
    <row r="107" spans="2:7" ht="15" customHeight="1" x14ac:dyDescent="0.25">
      <c r="B107" s="607"/>
      <c r="C107" s="799"/>
      <c r="D107" s="799"/>
      <c r="E107" s="799"/>
      <c r="F107" s="398">
        <f>'2 жастағы балалар Ш'!AA23</f>
        <v>0</v>
      </c>
      <c r="G107" s="799"/>
    </row>
    <row r="108" spans="2:7" ht="15" customHeight="1" x14ac:dyDescent="0.25">
      <c r="B108" s="607">
        <v>14</v>
      </c>
      <c r="C108" s="799"/>
      <c r="D108" s="799"/>
      <c r="E108" s="799"/>
      <c r="F108" s="398">
        <f>'2 жастағы балалар Ш'!AB23</f>
        <v>0</v>
      </c>
      <c r="G108" s="799"/>
    </row>
    <row r="109" spans="2:7" ht="15" customHeight="1" x14ac:dyDescent="0.25">
      <c r="B109" s="607"/>
      <c r="C109" s="799"/>
      <c r="D109" s="799"/>
      <c r="E109" s="799"/>
      <c r="F109" s="398">
        <f>'2 жастағы балалар Ш'!AC23</f>
        <v>0</v>
      </c>
      <c r="G109" s="799"/>
    </row>
    <row r="110" spans="2:7" ht="15" customHeight="1" x14ac:dyDescent="0.25">
      <c r="B110" s="607"/>
      <c r="C110" s="799"/>
      <c r="D110" s="799"/>
      <c r="E110" s="799"/>
      <c r="F110" s="398">
        <f>'2 жастағы балалар Ш'!AD23</f>
        <v>0</v>
      </c>
      <c r="G110" s="799"/>
    </row>
    <row r="111" spans="2:7" ht="15" customHeight="1" x14ac:dyDescent="0.25">
      <c r="B111" s="607">
        <v>15</v>
      </c>
      <c r="C111" s="799"/>
      <c r="D111" s="799"/>
      <c r="E111" s="799"/>
      <c r="F111" s="398">
        <f>'2 жастағы балалар Ш'!AE23</f>
        <v>0</v>
      </c>
      <c r="G111" s="799"/>
    </row>
    <row r="112" spans="2:7" ht="15" customHeight="1" x14ac:dyDescent="0.25">
      <c r="B112" s="607"/>
      <c r="C112" s="799"/>
      <c r="D112" s="799"/>
      <c r="E112" s="799"/>
      <c r="F112" s="398">
        <f>'2 жастағы балалар Ш'!AF23</f>
        <v>0</v>
      </c>
      <c r="G112" s="799"/>
    </row>
    <row r="113" spans="2:7" ht="15" customHeight="1" x14ac:dyDescent="0.25">
      <c r="B113" s="607"/>
      <c r="C113" s="799"/>
      <c r="D113" s="799"/>
      <c r="E113" s="799"/>
      <c r="F113" s="398">
        <f>'2 жастағы балалар Ш'!AG23</f>
        <v>0</v>
      </c>
      <c r="G113" s="799"/>
    </row>
    <row r="114" spans="2:7" ht="15" customHeight="1" x14ac:dyDescent="0.25">
      <c r="B114" s="607">
        <v>16</v>
      </c>
      <c r="C114" s="799"/>
      <c r="D114" s="799"/>
      <c r="E114" s="799"/>
      <c r="F114" s="398">
        <f>'2 жастағы балалар Ш'!AH23</f>
        <v>0</v>
      </c>
      <c r="G114" s="799"/>
    </row>
    <row r="115" spans="2:7" ht="15" customHeight="1" x14ac:dyDescent="0.25">
      <c r="B115" s="607"/>
      <c r="C115" s="799"/>
      <c r="D115" s="799"/>
      <c r="E115" s="799"/>
      <c r="F115" s="398">
        <f>'2 жастағы балалар Ш'!AI23</f>
        <v>0</v>
      </c>
      <c r="G115" s="799"/>
    </row>
    <row r="116" spans="2:7" ht="15" customHeight="1" x14ac:dyDescent="0.25">
      <c r="B116" s="607"/>
      <c r="C116" s="799"/>
      <c r="D116" s="799"/>
      <c r="E116" s="799"/>
      <c r="F116" s="398">
        <f>'2 жастағы балалар Ш'!AJ23</f>
        <v>0</v>
      </c>
      <c r="G116" s="799"/>
    </row>
    <row r="117" spans="2:7" ht="15" customHeight="1" x14ac:dyDescent="0.25">
      <c r="B117" s="607">
        <v>17</v>
      </c>
      <c r="C117" s="799"/>
      <c r="D117" s="799"/>
      <c r="E117" s="799"/>
      <c r="F117" s="398">
        <f>'2 жастағы балалар Ш'!AK23</f>
        <v>0</v>
      </c>
      <c r="G117" s="799"/>
    </row>
    <row r="118" spans="2:7" ht="15" customHeight="1" x14ac:dyDescent="0.25">
      <c r="B118" s="607"/>
      <c r="C118" s="799"/>
      <c r="D118" s="799"/>
      <c r="E118" s="799"/>
      <c r="F118" s="398">
        <f>'2 жастағы балалар Ш'!AL23</f>
        <v>0</v>
      </c>
      <c r="G118" s="799"/>
    </row>
    <row r="119" spans="2:7" ht="15" customHeight="1" x14ac:dyDescent="0.25">
      <c r="B119" s="607"/>
      <c r="C119" s="799"/>
      <c r="D119" s="799"/>
      <c r="E119" s="799"/>
      <c r="F119" s="398">
        <f>'2 жастағы балалар Ш'!AM23</f>
        <v>0</v>
      </c>
      <c r="G119" s="799"/>
    </row>
    <row r="120" spans="2:7" ht="15" customHeight="1" x14ac:dyDescent="0.25">
      <c r="B120" s="607">
        <v>18</v>
      </c>
      <c r="C120" s="799"/>
      <c r="D120" s="799"/>
      <c r="E120" s="799"/>
      <c r="F120" s="398">
        <f>'2 жастағы балалар Ш'!AN23</f>
        <v>0</v>
      </c>
      <c r="G120" s="799"/>
    </row>
    <row r="121" spans="2:7" ht="15" customHeight="1" x14ac:dyDescent="0.25">
      <c r="B121" s="607"/>
      <c r="C121" s="799"/>
      <c r="D121" s="799"/>
      <c r="E121" s="799"/>
      <c r="F121" s="398">
        <f>'2 жастағы балалар Ш'!AO23</f>
        <v>0</v>
      </c>
      <c r="G121" s="799"/>
    </row>
    <row r="122" spans="2:7" ht="15" customHeight="1" x14ac:dyDescent="0.25">
      <c r="B122" s="607"/>
      <c r="C122" s="799"/>
      <c r="D122" s="799"/>
      <c r="E122" s="799"/>
      <c r="F122" s="398">
        <f>'2 жастағы балалар Ш'!AP23</f>
        <v>0</v>
      </c>
      <c r="G122" s="799"/>
    </row>
    <row r="123" spans="2:7" ht="15" customHeight="1" x14ac:dyDescent="0.25">
      <c r="B123" s="607">
        <v>19</v>
      </c>
      <c r="C123" s="799"/>
      <c r="D123" s="799"/>
      <c r="E123" s="799"/>
      <c r="F123" s="398">
        <f>'2 жастағы балалар Ш'!AQ23</f>
        <v>0</v>
      </c>
      <c r="G123" s="799"/>
    </row>
    <row r="124" spans="2:7" ht="15" customHeight="1" x14ac:dyDescent="0.25">
      <c r="B124" s="607"/>
      <c r="C124" s="799"/>
      <c r="D124" s="799"/>
      <c r="E124" s="799"/>
      <c r="F124" s="398">
        <f>'2 жастағы балалар Ш'!AR23</f>
        <v>0</v>
      </c>
      <c r="G124" s="799"/>
    </row>
    <row r="125" spans="2:7" ht="15" customHeight="1" x14ac:dyDescent="0.25">
      <c r="B125" s="607"/>
      <c r="C125" s="799"/>
      <c r="D125" s="799"/>
      <c r="E125" s="799"/>
      <c r="F125" s="398">
        <f>'2 жастағы балалар Ш'!AS23</f>
        <v>0</v>
      </c>
      <c r="G125" s="799"/>
    </row>
    <row r="126" spans="2:7" ht="15" customHeight="1" x14ac:dyDescent="0.25">
      <c r="B126" s="607">
        <v>20</v>
      </c>
      <c r="C126" s="799"/>
      <c r="D126" s="799"/>
      <c r="E126" s="799"/>
      <c r="F126" s="398">
        <f>'2 жастағы балалар Ш'!AT23</f>
        <v>0</v>
      </c>
      <c r="G126" s="799"/>
    </row>
    <row r="127" spans="2:7" ht="15" customHeight="1" x14ac:dyDescent="0.25">
      <c r="B127" s="607"/>
      <c r="C127" s="799"/>
      <c r="D127" s="799"/>
      <c r="E127" s="799"/>
      <c r="F127" s="398">
        <f>'2 жастағы балалар Ш'!AU23</f>
        <v>0</v>
      </c>
      <c r="G127" s="799"/>
    </row>
    <row r="128" spans="2:7" ht="15" customHeight="1" x14ac:dyDescent="0.25">
      <c r="B128" s="607"/>
      <c r="C128" s="800"/>
      <c r="D128" s="800"/>
      <c r="E128" s="800"/>
      <c r="F128" s="398">
        <f>'2 жастағы балалар Ш'!AV23</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Ф'!D69</f>
        <v>0</v>
      </c>
      <c r="D133" s="452">
        <f>'2 жастағы балалар К'!D69</f>
        <v>0</v>
      </c>
      <c r="E133" s="452" t="e">
        <f>'2 жастағы балалар Т'!#REF!</f>
        <v>#REF!</v>
      </c>
      <c r="F133" s="452">
        <f>'2 жастағы балалар Ш'!D69</f>
        <v>0</v>
      </c>
      <c r="G133" s="452" t="e">
        <f>'2 жастағы балалар Ә'!#REF!</f>
        <v>#REF!</v>
      </c>
    </row>
    <row r="134" spans="2:7" x14ac:dyDescent="0.25">
      <c r="B134" s="571"/>
      <c r="C134" s="452">
        <f>'2 жастағы балалар Ф'!E69</f>
        <v>0</v>
      </c>
      <c r="D134" s="452">
        <f>'2 жастағы балалар К'!E69</f>
        <v>0</v>
      </c>
      <c r="E134" s="452" t="e">
        <f>'2 жастағы балалар Т'!#REF!</f>
        <v>#REF!</v>
      </c>
      <c r="F134" s="452">
        <f>'2 жастағы балалар Ш'!E69</f>
        <v>0</v>
      </c>
      <c r="G134" s="452" t="e">
        <f>'2 жастағы балалар Ә'!#REF!</f>
        <v>#REF!</v>
      </c>
    </row>
    <row r="135" spans="2:7" x14ac:dyDescent="0.25">
      <c r="B135" s="572"/>
      <c r="C135" s="452">
        <f>'2 жастағы балалар Ф'!F69</f>
        <v>0</v>
      </c>
      <c r="D135" s="452">
        <f>'2 жастағы балалар К'!F69</f>
        <v>0</v>
      </c>
      <c r="E135" s="452" t="e">
        <f>'2 жастағы балалар Т'!#REF!</f>
        <v>#REF!</v>
      </c>
      <c r="F135" s="452">
        <f>'2 жастағы балалар Ш'!F69</f>
        <v>0</v>
      </c>
      <c r="G135" s="452" t="e">
        <f>'2 жастағы балалар Ә'!#REF!</f>
        <v>#REF!</v>
      </c>
    </row>
    <row r="136" spans="2:7" x14ac:dyDescent="0.25">
      <c r="B136" s="570">
        <v>2</v>
      </c>
      <c r="C136" s="452">
        <f>'2 жастағы балалар Ф'!G69</f>
        <v>0</v>
      </c>
      <c r="D136" s="452">
        <f>'2 жастағы балалар К'!G69</f>
        <v>0</v>
      </c>
      <c r="E136" s="452">
        <f>'2 жастағы балалар Т'!D69</f>
        <v>0</v>
      </c>
      <c r="F136" s="452">
        <f>'2 жастағы балалар Ш'!G69</f>
        <v>0</v>
      </c>
      <c r="G136" s="452">
        <f>'2 жастағы балалар Ә'!D69</f>
        <v>0</v>
      </c>
    </row>
    <row r="137" spans="2:7" x14ac:dyDescent="0.25">
      <c r="B137" s="571"/>
      <c r="C137" s="452">
        <f>'2 жастағы балалар Ф'!H69</f>
        <v>0</v>
      </c>
      <c r="D137" s="452">
        <f>'2 жастағы балалар К'!H69</f>
        <v>0</v>
      </c>
      <c r="E137" s="452">
        <f>'2 жастағы балалар Т'!E69</f>
        <v>0</v>
      </c>
      <c r="F137" s="452">
        <f>'2 жастағы балалар Ш'!H69</f>
        <v>0</v>
      </c>
      <c r="G137" s="452">
        <f>'2 жастағы балалар Ә'!E69</f>
        <v>0</v>
      </c>
    </row>
    <row r="138" spans="2:7" x14ac:dyDescent="0.25">
      <c r="B138" s="572"/>
      <c r="C138" s="452">
        <f>'2 жастағы балалар Ф'!I69</f>
        <v>0</v>
      </c>
      <c r="D138" s="452">
        <f>'2 жастағы балалар К'!I69</f>
        <v>0</v>
      </c>
      <c r="E138" s="452">
        <f>'2 жастағы балалар Т'!F69</f>
        <v>0</v>
      </c>
      <c r="F138" s="452">
        <f>'2 жастағы балалар Ш'!I69</f>
        <v>0</v>
      </c>
      <c r="G138" s="452">
        <f>'2 жастағы балалар Ә'!F69</f>
        <v>0</v>
      </c>
    </row>
    <row r="139" spans="2:7" x14ac:dyDescent="0.25">
      <c r="B139" s="570">
        <v>3</v>
      </c>
      <c r="C139" s="452">
        <f>'2 жастағы балалар Ф'!J69</f>
        <v>0</v>
      </c>
      <c r="D139" s="452">
        <f>'2 жастағы балалар К'!J69</f>
        <v>0</v>
      </c>
      <c r="E139" s="452">
        <f>'2 жастағы балалар Т'!G69</f>
        <v>0</v>
      </c>
      <c r="F139" s="452">
        <f>'2 жастағы балалар Ш'!J69</f>
        <v>0</v>
      </c>
      <c r="G139" s="452">
        <f>'2 жастағы балалар Ә'!G69</f>
        <v>0</v>
      </c>
    </row>
    <row r="140" spans="2:7" x14ac:dyDescent="0.25">
      <c r="B140" s="571"/>
      <c r="C140" s="452">
        <f>'2 жастағы балалар Ф'!K69</f>
        <v>0</v>
      </c>
      <c r="D140" s="452">
        <f>'2 жастағы балалар К'!K69</f>
        <v>0</v>
      </c>
      <c r="E140" s="452">
        <f>'2 жастағы балалар Т'!H69</f>
        <v>0</v>
      </c>
      <c r="F140" s="452">
        <f>'2 жастағы балалар Ш'!K69</f>
        <v>0</v>
      </c>
      <c r="G140" s="452">
        <f>'2 жастағы балалар Ә'!H69</f>
        <v>0</v>
      </c>
    </row>
    <row r="141" spans="2:7" x14ac:dyDescent="0.25">
      <c r="B141" s="572"/>
      <c r="C141" s="452">
        <f>'2 жастағы балалар Ф'!L69</f>
        <v>0</v>
      </c>
      <c r="D141" s="452">
        <f>'2 жастағы балалар К'!L69</f>
        <v>0</v>
      </c>
      <c r="E141" s="452">
        <f>'2 жастағы балалар Т'!I69</f>
        <v>0</v>
      </c>
      <c r="F141" s="452">
        <f>'2 жастағы балалар Ш'!L69</f>
        <v>0</v>
      </c>
      <c r="G141" s="452">
        <f>'2 жастағы балалар Ә'!I69</f>
        <v>0</v>
      </c>
    </row>
    <row r="142" spans="2:7" x14ac:dyDescent="0.25">
      <c r="B142" s="570">
        <v>4</v>
      </c>
      <c r="C142" s="452">
        <f>'2 жастағы балалар Ф'!M69</f>
        <v>0</v>
      </c>
      <c r="D142" s="452">
        <f>'2 жастағы балалар К'!M69</f>
        <v>0</v>
      </c>
      <c r="E142" s="452">
        <f>'2 жастағы балалар Т'!J69</f>
        <v>0</v>
      </c>
      <c r="F142" s="452">
        <f>'2 жастағы балалар Ш'!M69</f>
        <v>0</v>
      </c>
      <c r="G142" s="452">
        <f>'2 жастағы балалар Ә'!J69</f>
        <v>0</v>
      </c>
    </row>
    <row r="143" spans="2:7" x14ac:dyDescent="0.25">
      <c r="B143" s="571"/>
      <c r="C143" s="452">
        <f>'2 жастағы балалар Ф'!N69</f>
        <v>0</v>
      </c>
      <c r="D143" s="452">
        <f>'2 жастағы балалар К'!N69</f>
        <v>0</v>
      </c>
      <c r="E143" s="452">
        <f>'2 жастағы балалар Т'!K69</f>
        <v>0</v>
      </c>
      <c r="F143" s="452">
        <f>'2 жастағы балалар Ш'!N69</f>
        <v>0</v>
      </c>
      <c r="G143" s="452">
        <f>'2 жастағы балалар Ә'!K69</f>
        <v>0</v>
      </c>
    </row>
    <row r="144" spans="2:7" x14ac:dyDescent="0.25">
      <c r="B144" s="572"/>
      <c r="C144" s="452">
        <f>'2 жастағы балалар Ф'!O69</f>
        <v>0</v>
      </c>
      <c r="D144" s="452">
        <f>'2 жастағы балалар К'!O69</f>
        <v>0</v>
      </c>
      <c r="E144" s="452">
        <f>'2 жастағы балалар Т'!L69</f>
        <v>0</v>
      </c>
      <c r="F144" s="452">
        <f>'2 жастағы балалар Ш'!O69</f>
        <v>0</v>
      </c>
      <c r="G144" s="452">
        <f>'2 жастағы балалар Ә'!L69</f>
        <v>0</v>
      </c>
    </row>
    <row r="145" spans="2:7" x14ac:dyDescent="0.25">
      <c r="B145" s="570">
        <v>5</v>
      </c>
      <c r="C145" s="452" t="e">
        <f>'2 жастағы балалар Ф'!#REF!</f>
        <v>#REF!</v>
      </c>
      <c r="D145" s="452" t="e">
        <f>'2 жастағы балалар К'!#REF!</f>
        <v>#REF!</v>
      </c>
      <c r="E145" s="452">
        <f>'2 жастағы балалар Т'!M69</f>
        <v>0</v>
      </c>
      <c r="F145" s="452">
        <f>'2 жастағы балалар Ш'!P69</f>
        <v>0</v>
      </c>
      <c r="G145" s="452">
        <f>'2 жастағы балалар Ә'!M69</f>
        <v>0</v>
      </c>
    </row>
    <row r="146" spans="2:7" x14ac:dyDescent="0.25">
      <c r="B146" s="571"/>
      <c r="C146" s="452" t="e">
        <f>'2 жастағы балалар Ф'!#REF!</f>
        <v>#REF!</v>
      </c>
      <c r="D146" s="452" t="e">
        <f>'2 жастағы балалар К'!#REF!</f>
        <v>#REF!</v>
      </c>
      <c r="E146" s="452">
        <f>'2 жастағы балалар Т'!N69</f>
        <v>0</v>
      </c>
      <c r="F146" s="452">
        <f>'2 жастағы балалар Ш'!Q69</f>
        <v>0</v>
      </c>
      <c r="G146" s="452">
        <f>'2 жастағы балалар Ә'!N69</f>
        <v>0</v>
      </c>
    </row>
    <row r="147" spans="2:7" x14ac:dyDescent="0.25">
      <c r="B147" s="572"/>
      <c r="C147" s="452" t="e">
        <f>'2 жастағы балалар Ф'!#REF!</f>
        <v>#REF!</v>
      </c>
      <c r="D147" s="452" t="e">
        <f>'2 жастағы балалар К'!#REF!</f>
        <v>#REF!</v>
      </c>
      <c r="E147" s="452">
        <f>'2 жастағы балалар Т'!O69</f>
        <v>0</v>
      </c>
      <c r="F147" s="452">
        <f>'2 жастағы балалар Ш'!R69</f>
        <v>0</v>
      </c>
      <c r="G147" s="452">
        <f>'2 жастағы балалар Ә'!O69</f>
        <v>0</v>
      </c>
    </row>
    <row r="148" spans="2:7" x14ac:dyDescent="0.25">
      <c r="B148" s="570">
        <v>6</v>
      </c>
      <c r="C148" s="798"/>
      <c r="D148" s="452">
        <f>'2 жастағы балалар К'!P69</f>
        <v>0</v>
      </c>
      <c r="E148" s="798"/>
      <c r="F148" s="452" t="e">
        <f>'2 жастағы балалар Ш'!#REF!</f>
        <v>#REF!</v>
      </c>
      <c r="G148" s="798"/>
    </row>
    <row r="149" spans="2:7" x14ac:dyDescent="0.25">
      <c r="B149" s="571"/>
      <c r="C149" s="799"/>
      <c r="D149" s="452">
        <f>'2 жастағы балалар К'!Q69</f>
        <v>0</v>
      </c>
      <c r="E149" s="799"/>
      <c r="F149" s="452" t="e">
        <f>'2 жастағы балалар Ш'!#REF!</f>
        <v>#REF!</v>
      </c>
      <c r="G149" s="799"/>
    </row>
    <row r="150" spans="2:7" x14ac:dyDescent="0.25">
      <c r="B150" s="572"/>
      <c r="C150" s="799"/>
      <c r="D150" s="452">
        <f>'2 жастағы балалар К'!R69</f>
        <v>0</v>
      </c>
      <c r="E150" s="799"/>
      <c r="F150" s="452" t="e">
        <f>'2 жастағы балалар Ш'!#REF!</f>
        <v>#REF!</v>
      </c>
      <c r="G150" s="799"/>
    </row>
    <row r="151" spans="2:7" x14ac:dyDescent="0.25">
      <c r="B151" s="570">
        <v>7</v>
      </c>
      <c r="C151" s="799"/>
      <c r="D151" s="452">
        <f>'2 жастағы балалар К'!S69</f>
        <v>0</v>
      </c>
      <c r="E151" s="799"/>
      <c r="F151" s="452" t="e">
        <f>'2 жастағы балалар Ш'!#REF!</f>
        <v>#REF!</v>
      </c>
      <c r="G151" s="799"/>
    </row>
    <row r="152" spans="2:7" x14ac:dyDescent="0.25">
      <c r="B152" s="571"/>
      <c r="C152" s="799"/>
      <c r="D152" s="452">
        <f>'2 жастағы балалар К'!T69</f>
        <v>0</v>
      </c>
      <c r="E152" s="799"/>
      <c r="F152" s="452" t="e">
        <f>'2 жастағы балалар Ш'!#REF!</f>
        <v>#REF!</v>
      </c>
      <c r="G152" s="799"/>
    </row>
    <row r="153" spans="2:7" x14ac:dyDescent="0.25">
      <c r="B153" s="572"/>
      <c r="C153" s="799"/>
      <c r="D153" s="452">
        <f>'2 жастағы балалар К'!U69</f>
        <v>0</v>
      </c>
      <c r="E153" s="799"/>
      <c r="F153" s="452" t="e">
        <f>'2 жастағы балалар Ш'!#REF!</f>
        <v>#REF!</v>
      </c>
      <c r="G153" s="799"/>
    </row>
    <row r="154" spans="2:7" x14ac:dyDescent="0.25">
      <c r="B154" s="570">
        <v>8</v>
      </c>
      <c r="C154" s="799"/>
      <c r="D154" s="452">
        <f>'2 жастағы балалар К'!V69</f>
        <v>0</v>
      </c>
      <c r="E154" s="799"/>
      <c r="F154" s="452" t="e">
        <f>'2 жастағы балалар Ш'!#REF!</f>
        <v>#REF!</v>
      </c>
      <c r="G154" s="799"/>
    </row>
    <row r="155" spans="2:7" x14ac:dyDescent="0.25">
      <c r="B155" s="571"/>
      <c r="C155" s="799"/>
      <c r="D155" s="452">
        <f>'2 жастағы балалар К'!W69</f>
        <v>0</v>
      </c>
      <c r="E155" s="799"/>
      <c r="F155" s="452" t="e">
        <f>'2 жастағы балалар Ш'!#REF!</f>
        <v>#REF!</v>
      </c>
      <c r="G155" s="799"/>
    </row>
    <row r="156" spans="2:7" x14ac:dyDescent="0.25">
      <c r="B156" s="572"/>
      <c r="C156" s="799"/>
      <c r="D156" s="452">
        <f>'2 жастағы балалар К'!X69</f>
        <v>0</v>
      </c>
      <c r="E156" s="799"/>
      <c r="F156" s="452" t="e">
        <f>'2 жастағы балалар Ш'!#REF!</f>
        <v>#REF!</v>
      </c>
      <c r="G156" s="799"/>
    </row>
    <row r="157" spans="2:7" x14ac:dyDescent="0.25">
      <c r="B157" s="570">
        <v>9</v>
      </c>
      <c r="C157" s="799"/>
      <c r="D157" s="452">
        <f>'2 жастағы балалар К'!Y69</f>
        <v>0</v>
      </c>
      <c r="E157" s="799"/>
      <c r="F157" s="452" t="e">
        <f>'2 жастағы балалар Ш'!#REF!</f>
        <v>#REF!</v>
      </c>
      <c r="G157" s="799"/>
    </row>
    <row r="158" spans="2:7" x14ac:dyDescent="0.25">
      <c r="B158" s="571"/>
      <c r="C158" s="799"/>
      <c r="D158" s="452">
        <f>'2 жастағы балалар К'!Z69</f>
        <v>0</v>
      </c>
      <c r="E158" s="799"/>
      <c r="F158" s="452" t="e">
        <f>'2 жастағы балалар Ш'!#REF!</f>
        <v>#REF!</v>
      </c>
      <c r="G158" s="799"/>
    </row>
    <row r="159" spans="2:7" ht="15" customHeight="1" x14ac:dyDescent="0.25">
      <c r="B159" s="572"/>
      <c r="C159" s="799"/>
      <c r="D159" s="452">
        <f>'2 жастағы балалар К'!AA69</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Ш'!S69</f>
        <v>0</v>
      </c>
      <c r="G163" s="799"/>
    </row>
    <row r="164" spans="2:7" x14ac:dyDescent="0.25">
      <c r="B164" s="607"/>
      <c r="C164" s="799"/>
      <c r="D164" s="452" t="e">
        <f>'2 жастағы балалар К'!#REF!</f>
        <v>#REF!</v>
      </c>
      <c r="E164" s="799"/>
      <c r="F164" s="398">
        <f>'2 жастағы балалар Ш'!T69</f>
        <v>0</v>
      </c>
      <c r="G164" s="799"/>
    </row>
    <row r="165" spans="2:7" x14ac:dyDescent="0.25">
      <c r="B165" s="607"/>
      <c r="C165" s="799"/>
      <c r="D165" s="452" t="e">
        <f>'2 жастағы балалар К'!#REF!</f>
        <v>#REF!</v>
      </c>
      <c r="E165" s="799"/>
      <c r="F165" s="398">
        <f>'2 жастағы балалар Ш'!U69</f>
        <v>0</v>
      </c>
      <c r="G165" s="799"/>
    </row>
    <row r="166" spans="2:7" ht="15" customHeight="1" x14ac:dyDescent="0.25">
      <c r="B166" s="607">
        <v>12</v>
      </c>
      <c r="C166" s="799"/>
      <c r="D166" s="452" t="e">
        <f>'2 жастағы балалар К'!#REF!</f>
        <v>#REF!</v>
      </c>
      <c r="E166" s="799"/>
      <c r="F166" s="398">
        <f>'2 жастағы балалар Ш'!V69</f>
        <v>0</v>
      </c>
      <c r="G166" s="799"/>
    </row>
    <row r="167" spans="2:7" ht="15" customHeight="1" x14ac:dyDescent="0.25">
      <c r="B167" s="607"/>
      <c r="C167" s="799"/>
      <c r="D167" s="452" t="e">
        <f>'2 жастағы балалар К'!#REF!</f>
        <v>#REF!</v>
      </c>
      <c r="E167" s="799"/>
      <c r="F167" s="398">
        <f>'2 жастағы балалар Ш'!W69</f>
        <v>0</v>
      </c>
      <c r="G167" s="799"/>
    </row>
    <row r="168" spans="2:7" ht="15" customHeight="1" x14ac:dyDescent="0.25">
      <c r="B168" s="607"/>
      <c r="C168" s="799"/>
      <c r="D168" s="452" t="e">
        <f>'2 жастағы балалар К'!#REF!</f>
        <v>#REF!</v>
      </c>
      <c r="E168" s="799"/>
      <c r="F168" s="398">
        <f>'2 жастағы балалар Ш'!X69</f>
        <v>0</v>
      </c>
      <c r="G168" s="799"/>
    </row>
    <row r="169" spans="2:7" ht="15" customHeight="1" x14ac:dyDescent="0.25">
      <c r="B169" s="607">
        <v>13</v>
      </c>
      <c r="C169" s="799"/>
      <c r="D169" s="452" t="e">
        <f>'2 жастағы балалар К'!#REF!</f>
        <v>#REF!</v>
      </c>
      <c r="E169" s="799"/>
      <c r="F169" s="398">
        <f>'2 жастағы балалар Ш'!Y69</f>
        <v>0</v>
      </c>
      <c r="G169" s="799"/>
    </row>
    <row r="170" spans="2:7" ht="15" customHeight="1" x14ac:dyDescent="0.25">
      <c r="B170" s="607"/>
      <c r="C170" s="799"/>
      <c r="D170" s="452" t="e">
        <f>'2 жастағы балалар К'!#REF!</f>
        <v>#REF!</v>
      </c>
      <c r="E170" s="799"/>
      <c r="F170" s="398">
        <f>'2 жастағы балалар Ш'!Z69</f>
        <v>0</v>
      </c>
      <c r="G170" s="799"/>
    </row>
    <row r="171" spans="2:7" ht="15" customHeight="1" x14ac:dyDescent="0.25">
      <c r="B171" s="607"/>
      <c r="C171" s="799"/>
      <c r="D171" s="452" t="e">
        <f>'2 жастағы балалар К'!#REF!</f>
        <v>#REF!</v>
      </c>
      <c r="E171" s="799"/>
      <c r="F171" s="398">
        <f>'2 жастағы балалар Ш'!AA69</f>
        <v>0</v>
      </c>
      <c r="G171" s="799"/>
    </row>
    <row r="172" spans="2:7" ht="15" customHeight="1" x14ac:dyDescent="0.25">
      <c r="B172" s="607">
        <v>14</v>
      </c>
      <c r="C172" s="799"/>
      <c r="D172" s="452" t="e">
        <f>'2 жастағы балалар К'!#REF!</f>
        <v>#REF!</v>
      </c>
      <c r="E172" s="799"/>
      <c r="F172" s="398">
        <f>'2 жастағы балалар Ш'!AB69</f>
        <v>0</v>
      </c>
      <c r="G172" s="799"/>
    </row>
    <row r="173" spans="2:7" ht="15" customHeight="1" x14ac:dyDescent="0.25">
      <c r="B173" s="607"/>
      <c r="C173" s="799"/>
      <c r="D173" s="452" t="e">
        <f>'2 жастағы балалар К'!#REF!</f>
        <v>#REF!</v>
      </c>
      <c r="E173" s="799"/>
      <c r="F173" s="398">
        <f>'2 жастағы балалар Ш'!AC69</f>
        <v>0</v>
      </c>
      <c r="G173" s="799"/>
    </row>
    <row r="174" spans="2:7" ht="15" customHeight="1" x14ac:dyDescent="0.25">
      <c r="B174" s="607"/>
      <c r="C174" s="799"/>
      <c r="D174" s="452" t="e">
        <f>'2 жастағы балалар К'!#REF!</f>
        <v>#REF!</v>
      </c>
      <c r="E174" s="799"/>
      <c r="F174" s="398">
        <f>'2 жастағы балалар Ш'!AD69</f>
        <v>0</v>
      </c>
      <c r="G174" s="799"/>
    </row>
    <row r="175" spans="2:7" ht="15" customHeight="1" x14ac:dyDescent="0.25">
      <c r="B175" s="607">
        <v>15</v>
      </c>
      <c r="C175" s="799"/>
      <c r="D175" s="452" t="e">
        <f>'2 жастағы балалар К'!#REF!</f>
        <v>#REF!</v>
      </c>
      <c r="E175" s="799"/>
      <c r="F175" s="398">
        <f>'2 жастағы балалар Ш'!AE69</f>
        <v>0</v>
      </c>
      <c r="G175" s="799"/>
    </row>
    <row r="176" spans="2:7" ht="15" customHeight="1" x14ac:dyDescent="0.25">
      <c r="B176" s="607"/>
      <c r="C176" s="799"/>
      <c r="D176" s="452" t="e">
        <f>'2 жастағы балалар К'!#REF!</f>
        <v>#REF!</v>
      </c>
      <c r="E176" s="799"/>
      <c r="F176" s="398">
        <f>'2 жастағы балалар Ш'!AF69</f>
        <v>0</v>
      </c>
      <c r="G176" s="799"/>
    </row>
    <row r="177" spans="2:7" ht="15" customHeight="1" x14ac:dyDescent="0.25">
      <c r="B177" s="607"/>
      <c r="C177" s="799"/>
      <c r="D177" s="452" t="e">
        <f>'2 жастағы балалар К'!#REF!</f>
        <v>#REF!</v>
      </c>
      <c r="E177" s="799"/>
      <c r="F177" s="398">
        <f>'2 жастағы балалар Ш'!AG69</f>
        <v>0</v>
      </c>
      <c r="G177" s="799"/>
    </row>
    <row r="178" spans="2:7" ht="15" customHeight="1" x14ac:dyDescent="0.25">
      <c r="B178" s="607">
        <v>16</v>
      </c>
      <c r="C178" s="799"/>
      <c r="D178" s="798"/>
      <c r="E178" s="799"/>
      <c r="F178" s="398">
        <f>'2 жастағы балалар Ш'!AH69</f>
        <v>0</v>
      </c>
      <c r="G178" s="799"/>
    </row>
    <row r="179" spans="2:7" ht="15" customHeight="1" x14ac:dyDescent="0.25">
      <c r="B179" s="607"/>
      <c r="C179" s="799"/>
      <c r="D179" s="799"/>
      <c r="E179" s="799"/>
      <c r="F179" s="398">
        <f>'2 жастағы балалар Ш'!AI69</f>
        <v>0</v>
      </c>
      <c r="G179" s="799"/>
    </row>
    <row r="180" spans="2:7" ht="15" customHeight="1" x14ac:dyDescent="0.25">
      <c r="B180" s="607"/>
      <c r="C180" s="799"/>
      <c r="D180" s="799"/>
      <c r="E180" s="799"/>
      <c r="F180" s="398">
        <f>'2 жастағы балалар Ш'!AJ69</f>
        <v>0</v>
      </c>
      <c r="G180" s="799"/>
    </row>
    <row r="181" spans="2:7" ht="15" customHeight="1" x14ac:dyDescent="0.25">
      <c r="B181" s="607">
        <v>17</v>
      </c>
      <c r="C181" s="799"/>
      <c r="D181" s="799"/>
      <c r="E181" s="799"/>
      <c r="F181" s="398">
        <f>'2 жастағы балалар Ш'!AK69</f>
        <v>0</v>
      </c>
      <c r="G181" s="799"/>
    </row>
    <row r="182" spans="2:7" ht="15" customHeight="1" x14ac:dyDescent="0.25">
      <c r="B182" s="607"/>
      <c r="C182" s="799"/>
      <c r="D182" s="799"/>
      <c r="E182" s="799"/>
      <c r="F182" s="398">
        <f>'2 жастағы балалар Ш'!AL69</f>
        <v>0</v>
      </c>
      <c r="G182" s="799"/>
    </row>
    <row r="183" spans="2:7" ht="15" customHeight="1" x14ac:dyDescent="0.25">
      <c r="B183" s="607"/>
      <c r="C183" s="799"/>
      <c r="D183" s="799"/>
      <c r="E183" s="799"/>
      <c r="F183" s="398">
        <f>'2 жастағы балалар Ш'!AM69</f>
        <v>0</v>
      </c>
      <c r="G183" s="799"/>
    </row>
    <row r="184" spans="2:7" ht="15" customHeight="1" x14ac:dyDescent="0.25">
      <c r="B184" s="607">
        <v>18</v>
      </c>
      <c r="C184" s="799"/>
      <c r="D184" s="799"/>
      <c r="E184" s="799"/>
      <c r="F184" s="398">
        <f>'2 жастағы балалар Ш'!AN69</f>
        <v>0</v>
      </c>
      <c r="G184" s="799"/>
    </row>
    <row r="185" spans="2:7" ht="15" customHeight="1" x14ac:dyDescent="0.25">
      <c r="B185" s="607"/>
      <c r="C185" s="799"/>
      <c r="D185" s="799"/>
      <c r="E185" s="799"/>
      <c r="F185" s="398">
        <f>'2 жастағы балалар Ш'!AO69</f>
        <v>0</v>
      </c>
      <c r="G185" s="799"/>
    </row>
    <row r="186" spans="2:7" ht="15" customHeight="1" x14ac:dyDescent="0.25">
      <c r="B186" s="607"/>
      <c r="C186" s="799"/>
      <c r="D186" s="799"/>
      <c r="E186" s="799"/>
      <c r="F186" s="398">
        <f>'2 жастағы балалар Ш'!AP69</f>
        <v>0</v>
      </c>
      <c r="G186" s="799"/>
    </row>
    <row r="187" spans="2:7" ht="15" customHeight="1" x14ac:dyDescent="0.25">
      <c r="B187" s="607">
        <v>19</v>
      </c>
      <c r="C187" s="799"/>
      <c r="D187" s="799"/>
      <c r="E187" s="799"/>
      <c r="F187" s="398">
        <f>'2 жастағы балалар Ш'!AQ69</f>
        <v>0</v>
      </c>
      <c r="G187" s="799"/>
    </row>
    <row r="188" spans="2:7" ht="15" customHeight="1" x14ac:dyDescent="0.25">
      <c r="B188" s="607"/>
      <c r="C188" s="799"/>
      <c r="D188" s="799"/>
      <c r="E188" s="799"/>
      <c r="F188" s="398">
        <f>'2 жастағы балалар Ш'!AR69</f>
        <v>0</v>
      </c>
      <c r="G188" s="799"/>
    </row>
    <row r="189" spans="2:7" ht="15" customHeight="1" x14ac:dyDescent="0.25">
      <c r="B189" s="607"/>
      <c r="C189" s="799"/>
      <c r="D189" s="799"/>
      <c r="E189" s="799"/>
      <c r="F189" s="398">
        <f>'2 жастағы балалар Ш'!AS69</f>
        <v>0</v>
      </c>
      <c r="G189" s="799"/>
    </row>
    <row r="190" spans="2:7" ht="15" customHeight="1" x14ac:dyDescent="0.25">
      <c r="B190" s="607">
        <v>20</v>
      </c>
      <c r="C190" s="799"/>
      <c r="D190" s="799"/>
      <c r="E190" s="799"/>
      <c r="F190" s="398">
        <f>'2 жастағы балалар Ш'!AT69</f>
        <v>0</v>
      </c>
      <c r="G190" s="799"/>
    </row>
    <row r="191" spans="2:7" ht="15" customHeight="1" x14ac:dyDescent="0.25">
      <c r="B191" s="607"/>
      <c r="C191" s="799"/>
      <c r="D191" s="799"/>
      <c r="E191" s="799"/>
      <c r="F191" s="398">
        <f>'2 жастағы балалар Ш'!AU69</f>
        <v>0</v>
      </c>
      <c r="G191" s="799"/>
    </row>
    <row r="192" spans="2:7" ht="15" customHeight="1" x14ac:dyDescent="0.25">
      <c r="B192" s="607"/>
      <c r="C192" s="799"/>
      <c r="D192" s="799"/>
      <c r="E192" s="799"/>
      <c r="F192" s="398">
        <f>'2 жастағы балалар Ш'!AV69</f>
        <v>0</v>
      </c>
      <c r="G192" s="799"/>
    </row>
    <row r="193" spans="2:100" ht="15" customHeight="1" x14ac:dyDescent="0.25">
      <c r="B193" s="607">
        <v>21</v>
      </c>
      <c r="C193" s="799"/>
      <c r="D193" s="799"/>
      <c r="E193" s="799"/>
      <c r="F193" s="398">
        <f>'2 жастағы балалар Ш'!AW69</f>
        <v>0</v>
      </c>
      <c r="G193" s="799"/>
    </row>
    <row r="194" spans="2:100" ht="15" customHeight="1" x14ac:dyDescent="0.25">
      <c r="B194" s="607"/>
      <c r="C194" s="799"/>
      <c r="D194" s="799"/>
      <c r="E194" s="799"/>
      <c r="F194" s="398">
        <f>'2 жастағы балалар Ш'!AX69</f>
        <v>0</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Ш'!AY69</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Ш'!AZ69</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Ш'!BA69</f>
        <v>0</v>
      </c>
      <c r="G197" s="799"/>
    </row>
    <row r="198" spans="2:100" ht="15" customHeight="1" x14ac:dyDescent="0.25">
      <c r="B198" s="607"/>
      <c r="C198" s="799"/>
      <c r="D198" s="799"/>
      <c r="E198" s="799"/>
      <c r="F198" s="398">
        <f>'2 жастағы балалар Ш'!BB69</f>
        <v>0</v>
      </c>
      <c r="G198" s="799"/>
    </row>
    <row r="199" spans="2:100" ht="15" customHeight="1" x14ac:dyDescent="0.25">
      <c r="B199" s="607">
        <v>23</v>
      </c>
      <c r="C199" s="799"/>
      <c r="D199" s="799"/>
      <c r="E199" s="799"/>
      <c r="F199" s="398">
        <f>'2 жастағы балалар Ш'!BC69</f>
        <v>0</v>
      </c>
      <c r="G199" s="799"/>
    </row>
    <row r="200" spans="2:100" ht="15" customHeight="1" x14ac:dyDescent="0.25">
      <c r="B200" s="607"/>
      <c r="C200" s="799"/>
      <c r="D200" s="799"/>
      <c r="E200" s="799"/>
      <c r="F200" s="398">
        <f>'2 жастағы балалар Ш'!BD69</f>
        <v>0</v>
      </c>
      <c r="G200" s="799"/>
    </row>
    <row r="201" spans="2:100" ht="15" customHeight="1" x14ac:dyDescent="0.25">
      <c r="B201" s="607"/>
      <c r="C201" s="799"/>
      <c r="D201" s="799"/>
      <c r="E201" s="799"/>
      <c r="F201" s="398">
        <f>'2 жастағы балалар Ш'!BE69</f>
        <v>0</v>
      </c>
      <c r="G201" s="799"/>
    </row>
    <row r="202" spans="2:100" ht="15" customHeight="1" x14ac:dyDescent="0.25">
      <c r="B202" s="607">
        <v>24</v>
      </c>
      <c r="C202" s="799"/>
      <c r="D202" s="799"/>
      <c r="E202" s="799"/>
      <c r="F202" s="398">
        <f>'2 жастағы балалар Ш'!BF69</f>
        <v>0</v>
      </c>
      <c r="G202" s="799"/>
    </row>
    <row r="203" spans="2:100" ht="15" customHeight="1" x14ac:dyDescent="0.25">
      <c r="B203" s="607"/>
      <c r="C203" s="799"/>
      <c r="D203" s="799"/>
      <c r="E203" s="799"/>
      <c r="F203" s="398">
        <f>'2 жастағы балалар Ш'!BG69</f>
        <v>0</v>
      </c>
      <c r="G203" s="799"/>
    </row>
    <row r="204" spans="2:100" ht="15" customHeight="1" x14ac:dyDescent="0.25">
      <c r="B204" s="607"/>
      <c r="C204" s="799"/>
      <c r="D204" s="799"/>
      <c r="E204" s="799"/>
      <c r="F204" s="398">
        <f>'2 жастағы балалар Ш'!BH69</f>
        <v>0</v>
      </c>
      <c r="G204" s="799"/>
    </row>
    <row r="205" spans="2:100" ht="15" customHeight="1" x14ac:dyDescent="0.25">
      <c r="B205" s="607">
        <v>25</v>
      </c>
      <c r="C205" s="799"/>
      <c r="D205" s="799"/>
      <c r="E205" s="799"/>
      <c r="F205" s="398">
        <f>'2 жастағы балалар Ш'!BI69</f>
        <v>0</v>
      </c>
      <c r="G205" s="799"/>
    </row>
    <row r="206" spans="2:100" ht="15" customHeight="1" x14ac:dyDescent="0.25">
      <c r="B206" s="607"/>
      <c r="C206" s="799"/>
      <c r="D206" s="799"/>
      <c r="E206" s="799"/>
      <c r="F206" s="398">
        <f>'2 жастағы балалар Ш'!BJ69</f>
        <v>0</v>
      </c>
      <c r="G206" s="799"/>
    </row>
    <row r="207" spans="2:100" ht="15" customHeight="1" x14ac:dyDescent="0.25">
      <c r="B207" s="607"/>
      <c r="C207" s="800"/>
      <c r="D207" s="800"/>
      <c r="E207" s="800"/>
      <c r="F207" s="398">
        <f>'2 жастағы балалар Ш'!BK69</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37.5"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Ф'!D128</f>
        <v>0</v>
      </c>
      <c r="D212" s="452">
        <f>'2 жастағы балалар К'!D128</f>
        <v>0</v>
      </c>
      <c r="E212" s="452" t="e">
        <f>'2 жастағы балалар Т'!#REF!</f>
        <v>#REF!</v>
      </c>
      <c r="F212" s="452">
        <f>'2 жастағы балалар Ш'!D128</f>
        <v>0</v>
      </c>
      <c r="G212" s="452" t="e">
        <f>'2 жастағы балалар Ә'!#REF!</f>
        <v>#REF!</v>
      </c>
    </row>
    <row r="213" spans="2:7" ht="15" customHeight="1" x14ac:dyDescent="0.25">
      <c r="B213" s="571"/>
      <c r="C213" s="452">
        <f>'2 жастағы балалар Ф'!E128</f>
        <v>0</v>
      </c>
      <c r="D213" s="452">
        <f>'2 жастағы балалар К'!E128</f>
        <v>0</v>
      </c>
      <c r="E213" s="452" t="e">
        <f>'2 жастағы балалар Т'!#REF!</f>
        <v>#REF!</v>
      </c>
      <c r="F213" s="452">
        <f>'2 жастағы балалар Ш'!E128</f>
        <v>0</v>
      </c>
      <c r="G213" s="452" t="e">
        <f>'2 жастағы балалар Ә'!#REF!</f>
        <v>#REF!</v>
      </c>
    </row>
    <row r="214" spans="2:7" ht="15" customHeight="1" x14ac:dyDescent="0.25">
      <c r="B214" s="572"/>
      <c r="C214" s="452">
        <f>'2 жастағы балалар Ф'!F128</f>
        <v>0</v>
      </c>
      <c r="D214" s="452">
        <f>'2 жастағы балалар К'!F128</f>
        <v>0</v>
      </c>
      <c r="E214" s="452" t="e">
        <f>'2 жастағы балалар Т'!#REF!</f>
        <v>#REF!</v>
      </c>
      <c r="F214" s="452">
        <f>'2 жастағы балалар Ш'!F128</f>
        <v>0</v>
      </c>
      <c r="G214" s="452" t="e">
        <f>'2 жастағы балалар Ә'!#REF!</f>
        <v>#REF!</v>
      </c>
    </row>
    <row r="215" spans="2:7" ht="15" customHeight="1" x14ac:dyDescent="0.25">
      <c r="B215" s="570">
        <v>2</v>
      </c>
      <c r="C215" s="452">
        <f>'2 жастағы балалар Ф'!G128</f>
        <v>0</v>
      </c>
      <c r="D215" s="452">
        <f>'2 жастағы балалар К'!G128</f>
        <v>0</v>
      </c>
      <c r="E215" s="452">
        <f>'2 жастағы балалар Т'!D128</f>
        <v>0</v>
      </c>
      <c r="F215" s="452">
        <f>'2 жастағы балалар Ш'!G128</f>
        <v>0</v>
      </c>
      <c r="G215" s="452">
        <f>'2 жастағы балалар Ә'!D128</f>
        <v>0</v>
      </c>
    </row>
    <row r="216" spans="2:7" ht="15" customHeight="1" x14ac:dyDescent="0.25">
      <c r="B216" s="571"/>
      <c r="C216" s="452">
        <f>'2 жастағы балалар Ф'!H128</f>
        <v>0</v>
      </c>
      <c r="D216" s="452">
        <f>'2 жастағы балалар К'!H128</f>
        <v>0</v>
      </c>
      <c r="E216" s="452">
        <f>'2 жастағы балалар Т'!E128</f>
        <v>0</v>
      </c>
      <c r="F216" s="452">
        <f>'2 жастағы балалар Ш'!H128</f>
        <v>0</v>
      </c>
      <c r="G216" s="452">
        <f>'2 жастағы балалар Ә'!E128</f>
        <v>0</v>
      </c>
    </row>
    <row r="217" spans="2:7" ht="15" customHeight="1" x14ac:dyDescent="0.25">
      <c r="B217" s="572"/>
      <c r="C217" s="452">
        <f>'2 жастағы балалар Ф'!I128</f>
        <v>0</v>
      </c>
      <c r="D217" s="452">
        <f>'2 жастағы балалар К'!I128</f>
        <v>0</v>
      </c>
      <c r="E217" s="452">
        <f>'2 жастағы балалар Т'!F128</f>
        <v>0</v>
      </c>
      <c r="F217" s="452">
        <f>'2 жастағы балалар Ш'!I128</f>
        <v>0</v>
      </c>
      <c r="G217" s="452">
        <f>'2 жастағы балалар Ә'!F128</f>
        <v>0</v>
      </c>
    </row>
    <row r="218" spans="2:7" ht="15" customHeight="1" x14ac:dyDescent="0.25">
      <c r="B218" s="570">
        <v>3</v>
      </c>
      <c r="C218" s="452">
        <f>'2 жастағы балалар Ф'!J128</f>
        <v>0</v>
      </c>
      <c r="D218" s="452">
        <f>'2 жастағы балалар К'!J128</f>
        <v>0</v>
      </c>
      <c r="E218" s="452">
        <f>'2 жастағы балалар Т'!G128</f>
        <v>0</v>
      </c>
      <c r="F218" s="452">
        <f>'2 жастағы балалар Ш'!J128</f>
        <v>0</v>
      </c>
      <c r="G218" s="452">
        <f>'2 жастағы балалар Ә'!G128</f>
        <v>0</v>
      </c>
    </row>
    <row r="219" spans="2:7" ht="15" customHeight="1" x14ac:dyDescent="0.25">
      <c r="B219" s="571"/>
      <c r="C219" s="452">
        <f>'2 жастағы балалар Ф'!K128</f>
        <v>0</v>
      </c>
      <c r="D219" s="452">
        <f>'2 жастағы балалар К'!K128</f>
        <v>0</v>
      </c>
      <c r="E219" s="452">
        <f>'2 жастағы балалар Т'!H128</f>
        <v>0</v>
      </c>
      <c r="F219" s="452">
        <f>'2 жастағы балалар Ш'!K128</f>
        <v>0</v>
      </c>
      <c r="G219" s="452">
        <f>'2 жастағы балалар Ә'!H128</f>
        <v>0</v>
      </c>
    </row>
    <row r="220" spans="2:7" ht="15" customHeight="1" x14ac:dyDescent="0.25">
      <c r="B220" s="572"/>
      <c r="C220" s="452">
        <f>'2 жастағы балалар Ф'!L128</f>
        <v>0</v>
      </c>
      <c r="D220" s="452">
        <f>'2 жастағы балалар К'!L128</f>
        <v>0</v>
      </c>
      <c r="E220" s="452">
        <f>'2 жастағы балалар Т'!I128</f>
        <v>0</v>
      </c>
      <c r="F220" s="452">
        <f>'2 жастағы балалар Ш'!L128</f>
        <v>0</v>
      </c>
      <c r="G220" s="452">
        <f>'2 жастағы балалар Ә'!I128</f>
        <v>0</v>
      </c>
    </row>
    <row r="221" spans="2:7" ht="15" customHeight="1" x14ac:dyDescent="0.25">
      <c r="B221" s="570">
        <v>4</v>
      </c>
      <c r="C221" s="452">
        <f>'2 жастағы балалар Ф'!M128</f>
        <v>0</v>
      </c>
      <c r="D221" s="452">
        <f>'2 жастағы балалар К'!M128</f>
        <v>0</v>
      </c>
      <c r="E221" s="452">
        <f>'2 жастағы балалар Т'!J128</f>
        <v>0</v>
      </c>
      <c r="F221" s="452">
        <f>'2 жастағы балалар Ш'!M128</f>
        <v>0</v>
      </c>
      <c r="G221" s="452">
        <f>'2 жастағы балалар Ә'!J128</f>
        <v>0</v>
      </c>
    </row>
    <row r="222" spans="2:7" ht="15" customHeight="1" x14ac:dyDescent="0.25">
      <c r="B222" s="571"/>
      <c r="C222" s="452">
        <f>'2 жастағы балалар Ф'!N128</f>
        <v>0</v>
      </c>
      <c r="D222" s="452">
        <f>'2 жастағы балалар К'!N128</f>
        <v>0</v>
      </c>
      <c r="E222" s="452">
        <f>'2 жастағы балалар Т'!K128</f>
        <v>0</v>
      </c>
      <c r="F222" s="452">
        <f>'2 жастағы балалар Ш'!N128</f>
        <v>0</v>
      </c>
      <c r="G222" s="452">
        <f>'2 жастағы балалар Ә'!K128</f>
        <v>0</v>
      </c>
    </row>
    <row r="223" spans="2:7" ht="15" customHeight="1" x14ac:dyDescent="0.25">
      <c r="B223" s="572"/>
      <c r="C223" s="452">
        <f>'2 жастағы балалар Ф'!O128</f>
        <v>0</v>
      </c>
      <c r="D223" s="452">
        <f>'2 жастағы балалар К'!O128</f>
        <v>0</v>
      </c>
      <c r="E223" s="452">
        <f>'2 жастағы балалар Т'!L128</f>
        <v>0</v>
      </c>
      <c r="F223" s="452">
        <f>'2 жастағы балалар Ш'!O128</f>
        <v>0</v>
      </c>
      <c r="G223" s="452">
        <f>'2 жастағы балалар Ә'!L128</f>
        <v>0</v>
      </c>
    </row>
    <row r="224" spans="2:7" ht="15" customHeight="1" x14ac:dyDescent="0.25">
      <c r="B224" s="570">
        <v>5</v>
      </c>
      <c r="C224" s="452" t="e">
        <f>'2 жастағы балалар Ф'!#REF!</f>
        <v>#REF!</v>
      </c>
      <c r="D224" s="452" t="e">
        <f>'2 жастағы балалар К'!#REF!</f>
        <v>#REF!</v>
      </c>
      <c r="E224" s="452">
        <f>'2 жастағы балалар Т'!M128</f>
        <v>0</v>
      </c>
      <c r="F224" s="452">
        <f>'2 жастағы балалар Ш'!P128</f>
        <v>0</v>
      </c>
      <c r="G224" s="452">
        <f>'2 жастағы балалар Ә'!M128</f>
        <v>0</v>
      </c>
    </row>
    <row r="225" spans="2:7" ht="15" customHeight="1" x14ac:dyDescent="0.25">
      <c r="B225" s="571"/>
      <c r="C225" s="452" t="e">
        <f>'2 жастағы балалар Ф'!#REF!</f>
        <v>#REF!</v>
      </c>
      <c r="D225" s="452" t="e">
        <f>'2 жастағы балалар К'!#REF!</f>
        <v>#REF!</v>
      </c>
      <c r="E225" s="452">
        <f>'2 жастағы балалар Т'!N128</f>
        <v>0</v>
      </c>
      <c r="F225" s="452">
        <f>'2 жастағы балалар Ш'!Q128</f>
        <v>0</v>
      </c>
      <c r="G225" s="452">
        <f>'2 жастағы балалар Ә'!N128</f>
        <v>0</v>
      </c>
    </row>
    <row r="226" spans="2:7" ht="15" customHeight="1" x14ac:dyDescent="0.25">
      <c r="B226" s="572"/>
      <c r="C226" s="452" t="e">
        <f>'2 жастағы балалар Ф'!#REF!</f>
        <v>#REF!</v>
      </c>
      <c r="D226" s="452" t="e">
        <f>'2 жастағы балалар К'!#REF!</f>
        <v>#REF!</v>
      </c>
      <c r="E226" s="452">
        <f>'2 жастағы балалар Т'!O128</f>
        <v>0</v>
      </c>
      <c r="F226" s="452">
        <f>'2 жастағы балалар Ш'!R128</f>
        <v>0</v>
      </c>
      <c r="G226" s="452">
        <f>'2 жастағы балалар Ә'!O128</f>
        <v>0</v>
      </c>
    </row>
    <row r="227" spans="2:7" ht="15" customHeight="1" x14ac:dyDescent="0.25">
      <c r="B227" s="570">
        <v>6</v>
      </c>
      <c r="C227" s="798"/>
      <c r="D227" s="452">
        <f>'2 жастағы балалар К'!P128</f>
        <v>0</v>
      </c>
      <c r="E227" s="798"/>
      <c r="F227" s="452" t="e">
        <f>'2 жастағы балалар Ш'!#REF!</f>
        <v>#REF!</v>
      </c>
      <c r="G227" s="798"/>
    </row>
    <row r="228" spans="2:7" ht="15" customHeight="1" x14ac:dyDescent="0.25">
      <c r="B228" s="571"/>
      <c r="C228" s="799"/>
      <c r="D228" s="452">
        <f>'2 жастағы балалар К'!Q128</f>
        <v>0</v>
      </c>
      <c r="E228" s="799"/>
      <c r="F228" s="452" t="e">
        <f>'2 жастағы балалар Ш'!#REF!</f>
        <v>#REF!</v>
      </c>
      <c r="G228" s="799"/>
    </row>
    <row r="229" spans="2:7" ht="15" customHeight="1" x14ac:dyDescent="0.25">
      <c r="B229" s="572"/>
      <c r="C229" s="799"/>
      <c r="D229" s="452">
        <f>'2 жастағы балалар К'!R128</f>
        <v>0</v>
      </c>
      <c r="E229" s="799"/>
      <c r="F229" s="452" t="e">
        <f>'2 жастағы балалар Ш'!#REF!</f>
        <v>#REF!</v>
      </c>
      <c r="G229" s="799"/>
    </row>
    <row r="230" spans="2:7" ht="15" customHeight="1" x14ac:dyDescent="0.25">
      <c r="B230" s="570">
        <v>7</v>
      </c>
      <c r="C230" s="799"/>
      <c r="D230" s="452">
        <f>'2 жастағы балалар К'!S128</f>
        <v>0</v>
      </c>
      <c r="E230" s="799"/>
      <c r="F230" s="452" t="e">
        <f>'2 жастағы балалар Ш'!#REF!</f>
        <v>#REF!</v>
      </c>
      <c r="G230" s="799"/>
    </row>
    <row r="231" spans="2:7" ht="15" customHeight="1" x14ac:dyDescent="0.25">
      <c r="B231" s="571"/>
      <c r="C231" s="799"/>
      <c r="D231" s="452">
        <f>'2 жастағы балалар К'!T128</f>
        <v>0</v>
      </c>
      <c r="E231" s="799"/>
      <c r="F231" s="452" t="e">
        <f>'2 жастағы балалар Ш'!#REF!</f>
        <v>#REF!</v>
      </c>
      <c r="G231" s="799"/>
    </row>
    <row r="232" spans="2:7" ht="15" customHeight="1" x14ac:dyDescent="0.25">
      <c r="B232" s="572"/>
      <c r="C232" s="799"/>
      <c r="D232" s="452">
        <f>'2 жастағы балалар К'!U128</f>
        <v>0</v>
      </c>
      <c r="E232" s="799"/>
      <c r="F232" s="452" t="e">
        <f>'2 жастағы балалар Ш'!#REF!</f>
        <v>#REF!</v>
      </c>
      <c r="G232" s="799"/>
    </row>
    <row r="233" spans="2:7" ht="15" customHeight="1" x14ac:dyDescent="0.25">
      <c r="B233" s="570">
        <v>8</v>
      </c>
      <c r="C233" s="799"/>
      <c r="D233" s="452">
        <f>'2 жастағы балалар К'!V128</f>
        <v>0</v>
      </c>
      <c r="E233" s="799"/>
      <c r="F233" s="452" t="e">
        <f>'2 жастағы балалар Ш'!#REF!</f>
        <v>#REF!</v>
      </c>
      <c r="G233" s="799"/>
    </row>
    <row r="234" spans="2:7" ht="15" customHeight="1" x14ac:dyDescent="0.25">
      <c r="B234" s="571"/>
      <c r="C234" s="799"/>
      <c r="D234" s="452">
        <f>'2 жастағы балалар К'!W128</f>
        <v>0</v>
      </c>
      <c r="E234" s="799"/>
      <c r="F234" s="452" t="e">
        <f>'2 жастағы балалар Ш'!#REF!</f>
        <v>#REF!</v>
      </c>
      <c r="G234" s="799"/>
    </row>
    <row r="235" spans="2:7" x14ac:dyDescent="0.25">
      <c r="B235" s="572"/>
      <c r="C235" s="799"/>
      <c r="D235" s="452">
        <f>'2 жастағы балалар К'!X128</f>
        <v>0</v>
      </c>
      <c r="E235" s="799"/>
      <c r="F235" s="452" t="e">
        <f>'2 жастағы балалар Ш'!#REF!</f>
        <v>#REF!</v>
      </c>
      <c r="G235" s="799"/>
    </row>
    <row r="236" spans="2:7" x14ac:dyDescent="0.25">
      <c r="B236" s="570">
        <v>9</v>
      </c>
      <c r="C236" s="799"/>
      <c r="D236" s="452">
        <f>'2 жастағы балалар К'!Y128</f>
        <v>0</v>
      </c>
      <c r="E236" s="799"/>
      <c r="F236" s="452" t="e">
        <f>'2 жастағы балалар Ш'!#REF!</f>
        <v>#REF!</v>
      </c>
      <c r="G236" s="799"/>
    </row>
    <row r="237" spans="2:7" x14ac:dyDescent="0.25">
      <c r="B237" s="571"/>
      <c r="C237" s="799"/>
      <c r="D237" s="452">
        <f>'2 жастағы балалар К'!Z128</f>
        <v>0</v>
      </c>
      <c r="E237" s="799"/>
      <c r="F237" s="452" t="e">
        <f>'2 жастағы балалар Ш'!#REF!</f>
        <v>#REF!</v>
      </c>
      <c r="G237" s="799"/>
    </row>
    <row r="238" spans="2:7" x14ac:dyDescent="0.25">
      <c r="B238" s="572"/>
      <c r="C238" s="799"/>
      <c r="D238" s="452">
        <f>'2 жастағы балалар К'!AA128</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Ш'!S128</f>
        <v>0</v>
      </c>
      <c r="G242" s="799"/>
    </row>
    <row r="243" spans="2:7" x14ac:dyDescent="0.25">
      <c r="B243" s="607"/>
      <c r="C243" s="799"/>
      <c r="D243" s="452" t="e">
        <f>'2 жастағы балалар К'!#REF!</f>
        <v>#REF!</v>
      </c>
      <c r="E243" s="799"/>
      <c r="F243" s="398">
        <f>'2 жастағы балалар Ш'!T128</f>
        <v>0</v>
      </c>
      <c r="G243" s="799"/>
    </row>
    <row r="244" spans="2:7" x14ac:dyDescent="0.25">
      <c r="B244" s="607"/>
      <c r="C244" s="799"/>
      <c r="D244" s="452" t="e">
        <f>'2 жастағы балалар К'!#REF!</f>
        <v>#REF!</v>
      </c>
      <c r="E244" s="799"/>
      <c r="F244" s="398">
        <f>'2 жастағы балалар Ш'!U128</f>
        <v>0</v>
      </c>
      <c r="G244" s="799"/>
    </row>
    <row r="245" spans="2:7" x14ac:dyDescent="0.25">
      <c r="B245" s="607">
        <v>12</v>
      </c>
      <c r="C245" s="799"/>
      <c r="D245" s="452" t="e">
        <f>'2 жастағы балалар К'!#REF!</f>
        <v>#REF!</v>
      </c>
      <c r="E245" s="799"/>
      <c r="F245" s="398">
        <f>'2 жастағы балалар Ш'!V128</f>
        <v>0</v>
      </c>
      <c r="G245" s="799"/>
    </row>
    <row r="246" spans="2:7" x14ac:dyDescent="0.25">
      <c r="B246" s="607"/>
      <c r="C246" s="799"/>
      <c r="D246" s="452" t="e">
        <f>'2 жастағы балалар К'!#REF!</f>
        <v>#REF!</v>
      </c>
      <c r="E246" s="799"/>
      <c r="F246" s="398">
        <f>'2 жастағы балалар Ш'!W128</f>
        <v>0</v>
      </c>
      <c r="G246" s="799"/>
    </row>
    <row r="247" spans="2:7" x14ac:dyDescent="0.25">
      <c r="B247" s="607"/>
      <c r="C247" s="799"/>
      <c r="D247" s="452" t="e">
        <f>'2 жастағы балалар К'!#REF!</f>
        <v>#REF!</v>
      </c>
      <c r="E247" s="799"/>
      <c r="F247" s="398">
        <f>'2 жастағы балалар Ш'!X128</f>
        <v>0</v>
      </c>
      <c r="G247" s="799"/>
    </row>
    <row r="248" spans="2:7" x14ac:dyDescent="0.25">
      <c r="B248" s="607">
        <v>13</v>
      </c>
      <c r="C248" s="799"/>
      <c r="D248" s="452" t="e">
        <f>'2 жастағы балалар К'!#REF!</f>
        <v>#REF!</v>
      </c>
      <c r="E248" s="799"/>
      <c r="F248" s="398">
        <f>'2 жастағы балалар Ш'!Y128</f>
        <v>0</v>
      </c>
      <c r="G248" s="799"/>
    </row>
    <row r="249" spans="2:7" x14ac:dyDescent="0.25">
      <c r="B249" s="607"/>
      <c r="C249" s="799"/>
      <c r="D249" s="452" t="e">
        <f>'2 жастағы балалар К'!#REF!</f>
        <v>#REF!</v>
      </c>
      <c r="E249" s="799"/>
      <c r="F249" s="398">
        <f>'2 жастағы балалар Ш'!Z128</f>
        <v>0</v>
      </c>
      <c r="G249" s="799"/>
    </row>
    <row r="250" spans="2:7" x14ac:dyDescent="0.25">
      <c r="B250" s="607"/>
      <c r="C250" s="799"/>
      <c r="D250" s="452" t="e">
        <f>'2 жастағы балалар К'!#REF!</f>
        <v>#REF!</v>
      </c>
      <c r="E250" s="799"/>
      <c r="F250" s="398">
        <f>'2 жастағы балалар Ш'!AA128</f>
        <v>0</v>
      </c>
      <c r="G250" s="799"/>
    </row>
    <row r="251" spans="2:7" x14ac:dyDescent="0.25">
      <c r="B251" s="607">
        <v>14</v>
      </c>
      <c r="C251" s="799"/>
      <c r="D251" s="452" t="e">
        <f>'2 жастағы балалар К'!#REF!</f>
        <v>#REF!</v>
      </c>
      <c r="E251" s="799"/>
      <c r="F251" s="398">
        <f>'2 жастағы балалар Ш'!AB128</f>
        <v>0</v>
      </c>
      <c r="G251" s="799"/>
    </row>
    <row r="252" spans="2:7" x14ac:dyDescent="0.25">
      <c r="B252" s="607"/>
      <c r="C252" s="799"/>
      <c r="D252" s="452" t="e">
        <f>'2 жастағы балалар К'!#REF!</f>
        <v>#REF!</v>
      </c>
      <c r="E252" s="799"/>
      <c r="F252" s="398">
        <f>'2 жастағы балалар Ш'!AC128</f>
        <v>0</v>
      </c>
      <c r="G252" s="799"/>
    </row>
    <row r="253" spans="2:7" x14ac:dyDescent="0.25">
      <c r="B253" s="607"/>
      <c r="C253" s="799"/>
      <c r="D253" s="452" t="e">
        <f>'2 жастағы балалар К'!#REF!</f>
        <v>#REF!</v>
      </c>
      <c r="E253" s="799"/>
      <c r="F253" s="398">
        <f>'2 жастағы балалар Ш'!AD128</f>
        <v>0</v>
      </c>
      <c r="G253" s="799"/>
    </row>
    <row r="254" spans="2:7" x14ac:dyDescent="0.25">
      <c r="B254" s="607">
        <v>15</v>
      </c>
      <c r="C254" s="799"/>
      <c r="D254" s="452" t="e">
        <f>'2 жастағы балалар К'!#REF!</f>
        <v>#REF!</v>
      </c>
      <c r="E254" s="799"/>
      <c r="F254" s="398">
        <f>'2 жастағы балалар Ш'!AE128</f>
        <v>0</v>
      </c>
      <c r="G254" s="799"/>
    </row>
    <row r="255" spans="2:7" x14ac:dyDescent="0.25">
      <c r="B255" s="607"/>
      <c r="C255" s="799"/>
      <c r="D255" s="452" t="e">
        <f>'2 жастағы балалар К'!#REF!</f>
        <v>#REF!</v>
      </c>
      <c r="E255" s="799"/>
      <c r="F255" s="398">
        <f>'2 жастағы балалар Ш'!AF128</f>
        <v>0</v>
      </c>
      <c r="G255" s="799"/>
    </row>
    <row r="256" spans="2:7" x14ac:dyDescent="0.25">
      <c r="B256" s="607"/>
      <c r="C256" s="799"/>
      <c r="D256" s="452" t="e">
        <f>'2 жастағы балалар К'!#REF!</f>
        <v>#REF!</v>
      </c>
      <c r="E256" s="799"/>
      <c r="F256" s="398">
        <f>'2 жастағы балалар Ш'!AG128</f>
        <v>0</v>
      </c>
      <c r="G256" s="799"/>
    </row>
    <row r="257" spans="2:7" x14ac:dyDescent="0.25">
      <c r="B257" s="607">
        <v>16</v>
      </c>
      <c r="C257" s="799"/>
      <c r="D257" s="798"/>
      <c r="E257" s="799"/>
      <c r="F257" s="398">
        <f>'2 жастағы балалар Ш'!AH128</f>
        <v>0</v>
      </c>
      <c r="G257" s="799"/>
    </row>
    <row r="258" spans="2:7" x14ac:dyDescent="0.25">
      <c r="B258" s="607"/>
      <c r="C258" s="799"/>
      <c r="D258" s="799"/>
      <c r="E258" s="799"/>
      <c r="F258" s="398">
        <f>'2 жастағы балалар Ш'!AI128</f>
        <v>0</v>
      </c>
      <c r="G258" s="799"/>
    </row>
    <row r="259" spans="2:7" x14ac:dyDescent="0.25">
      <c r="B259" s="607"/>
      <c r="C259" s="799"/>
      <c r="D259" s="799"/>
      <c r="E259" s="799"/>
      <c r="F259" s="398">
        <f>'2 жастағы балалар Ш'!AJ128</f>
        <v>0</v>
      </c>
      <c r="G259" s="799"/>
    </row>
    <row r="260" spans="2:7" x14ac:dyDescent="0.25">
      <c r="B260" s="607">
        <v>17</v>
      </c>
      <c r="C260" s="799"/>
      <c r="D260" s="799"/>
      <c r="E260" s="799"/>
      <c r="F260" s="398">
        <f>'2 жастағы балалар Ш'!AK128</f>
        <v>0</v>
      </c>
      <c r="G260" s="799"/>
    </row>
    <row r="261" spans="2:7" x14ac:dyDescent="0.25">
      <c r="B261" s="607"/>
      <c r="C261" s="799"/>
      <c r="D261" s="799"/>
      <c r="E261" s="799"/>
      <c r="F261" s="398">
        <f>'2 жастағы балалар Ш'!AL128</f>
        <v>0</v>
      </c>
      <c r="G261" s="799"/>
    </row>
    <row r="262" spans="2:7" x14ac:dyDescent="0.25">
      <c r="B262" s="607"/>
      <c r="C262" s="799"/>
      <c r="D262" s="799"/>
      <c r="E262" s="799"/>
      <c r="F262" s="398">
        <f>'2 жастағы балалар Ш'!AM128</f>
        <v>0</v>
      </c>
      <c r="G262" s="799"/>
    </row>
    <row r="263" spans="2:7" x14ac:dyDescent="0.25">
      <c r="B263" s="607">
        <v>18</v>
      </c>
      <c r="C263" s="799"/>
      <c r="D263" s="799"/>
      <c r="E263" s="799"/>
      <c r="F263" s="398">
        <f>'2 жастағы балалар Ш'!AN128</f>
        <v>0</v>
      </c>
      <c r="G263" s="799"/>
    </row>
    <row r="264" spans="2:7" x14ac:dyDescent="0.25">
      <c r="B264" s="607"/>
      <c r="C264" s="799"/>
      <c r="D264" s="799"/>
      <c r="E264" s="799"/>
      <c r="F264" s="398">
        <f>'2 жастағы балалар Ш'!AO128</f>
        <v>0</v>
      </c>
      <c r="G264" s="799"/>
    </row>
    <row r="265" spans="2:7" x14ac:dyDescent="0.25">
      <c r="B265" s="607"/>
      <c r="C265" s="799"/>
      <c r="D265" s="799"/>
      <c r="E265" s="799"/>
      <c r="F265" s="398">
        <f>'2 жастағы балалар Ш'!AP128</f>
        <v>0</v>
      </c>
      <c r="G265" s="799"/>
    </row>
    <row r="266" spans="2:7" x14ac:dyDescent="0.25">
      <c r="B266" s="607">
        <v>19</v>
      </c>
      <c r="C266" s="799"/>
      <c r="D266" s="799"/>
      <c r="E266" s="799"/>
      <c r="F266" s="398">
        <f>'2 жастағы балалар Ш'!AQ128</f>
        <v>0</v>
      </c>
      <c r="G266" s="799"/>
    </row>
    <row r="267" spans="2:7" x14ac:dyDescent="0.25">
      <c r="B267" s="607"/>
      <c r="C267" s="799"/>
      <c r="D267" s="799"/>
      <c r="E267" s="799"/>
      <c r="F267" s="398">
        <f>'2 жастағы балалар Ш'!AR128</f>
        <v>0</v>
      </c>
      <c r="G267" s="799"/>
    </row>
    <row r="268" spans="2:7" x14ac:dyDescent="0.25">
      <c r="B268" s="607"/>
      <c r="C268" s="799"/>
      <c r="D268" s="799"/>
      <c r="E268" s="799"/>
      <c r="F268" s="398">
        <f>'2 жастағы балалар Ш'!AS128</f>
        <v>0</v>
      </c>
      <c r="G268" s="799"/>
    </row>
    <row r="269" spans="2:7" x14ac:dyDescent="0.25">
      <c r="B269" s="607">
        <v>20</v>
      </c>
      <c r="C269" s="799"/>
      <c r="D269" s="799"/>
      <c r="E269" s="799"/>
      <c r="F269" s="398">
        <f>'2 жастағы балалар Ш'!AT128</f>
        <v>0</v>
      </c>
      <c r="G269" s="799"/>
    </row>
    <row r="270" spans="2:7" x14ac:dyDescent="0.25">
      <c r="B270" s="607"/>
      <c r="C270" s="799"/>
      <c r="D270" s="799"/>
      <c r="E270" s="799"/>
      <c r="F270" s="398">
        <f>'2 жастағы балалар Ш'!AU128</f>
        <v>0</v>
      </c>
      <c r="G270" s="799"/>
    </row>
    <row r="271" spans="2:7" x14ac:dyDescent="0.25">
      <c r="B271" s="607"/>
      <c r="C271" s="799"/>
      <c r="D271" s="799"/>
      <c r="E271" s="799"/>
      <c r="F271" s="398">
        <f>'2 жастағы балалар Ш'!AV128</f>
        <v>0</v>
      </c>
      <c r="G271" s="799"/>
    </row>
    <row r="272" spans="2:7" x14ac:dyDescent="0.25">
      <c r="B272" s="607">
        <v>21</v>
      </c>
      <c r="C272" s="799"/>
      <c r="D272" s="799"/>
      <c r="E272" s="799"/>
      <c r="F272" s="398">
        <f>'2 жастағы балалар Ш'!AW128</f>
        <v>0</v>
      </c>
      <c r="G272" s="799"/>
    </row>
    <row r="273" spans="2:7" x14ac:dyDescent="0.25">
      <c r="B273" s="607"/>
      <c r="C273" s="799"/>
      <c r="D273" s="799"/>
      <c r="E273" s="799"/>
      <c r="F273" s="398">
        <f>'2 жастағы балалар Ш'!AX128</f>
        <v>0</v>
      </c>
      <c r="G273" s="799"/>
    </row>
    <row r="274" spans="2:7" x14ac:dyDescent="0.25">
      <c r="B274" s="607"/>
      <c r="C274" s="799"/>
      <c r="D274" s="799"/>
      <c r="E274" s="799"/>
      <c r="F274" s="398">
        <f>'2 жастағы балалар Ш'!AY128</f>
        <v>0</v>
      </c>
      <c r="G274" s="799"/>
    </row>
    <row r="275" spans="2:7" x14ac:dyDescent="0.25">
      <c r="B275" s="607">
        <v>22</v>
      </c>
      <c r="C275" s="799"/>
      <c r="D275" s="799"/>
      <c r="E275" s="799"/>
      <c r="F275" s="398">
        <f>'2 жастағы балалар Ш'!AZ128</f>
        <v>0</v>
      </c>
      <c r="G275" s="799"/>
    </row>
    <row r="276" spans="2:7" x14ac:dyDescent="0.25">
      <c r="B276" s="607"/>
      <c r="C276" s="799"/>
      <c r="D276" s="799"/>
      <c r="E276" s="799"/>
      <c r="F276" s="398">
        <f>'2 жастағы балалар Ш'!BA128</f>
        <v>0</v>
      </c>
      <c r="G276" s="799"/>
    </row>
    <row r="277" spans="2:7" x14ac:dyDescent="0.25">
      <c r="B277" s="607"/>
      <c r="C277" s="799"/>
      <c r="D277" s="799"/>
      <c r="E277" s="799"/>
      <c r="F277" s="398">
        <f>'2 жастағы балалар Ш'!BB128</f>
        <v>0</v>
      </c>
      <c r="G277" s="799"/>
    </row>
    <row r="278" spans="2:7" x14ac:dyDescent="0.25">
      <c r="B278" s="607">
        <v>23</v>
      </c>
      <c r="C278" s="799"/>
      <c r="D278" s="799"/>
      <c r="E278" s="799"/>
      <c r="F278" s="398">
        <f>'2 жастағы балалар Ш'!BC128</f>
        <v>0</v>
      </c>
      <c r="G278" s="799"/>
    </row>
    <row r="279" spans="2:7" x14ac:dyDescent="0.25">
      <c r="B279" s="607"/>
      <c r="C279" s="799"/>
      <c r="D279" s="799"/>
      <c r="E279" s="799"/>
      <c r="F279" s="398">
        <f>'2 жастағы балалар Ш'!BD128</f>
        <v>0</v>
      </c>
      <c r="G279" s="799"/>
    </row>
    <row r="280" spans="2:7" x14ac:dyDescent="0.25">
      <c r="B280" s="607"/>
      <c r="C280" s="799"/>
      <c r="D280" s="799"/>
      <c r="E280" s="799"/>
      <c r="F280" s="398">
        <f>'2 жастағы балалар Ш'!BE128</f>
        <v>0</v>
      </c>
      <c r="G280" s="799"/>
    </row>
    <row r="281" spans="2:7" x14ac:dyDescent="0.25">
      <c r="B281" s="607">
        <v>24</v>
      </c>
      <c r="C281" s="799"/>
      <c r="D281" s="799"/>
      <c r="E281" s="799"/>
      <c r="F281" s="398">
        <f>'2 жастағы балалар Ш'!BF128</f>
        <v>0</v>
      </c>
      <c r="G281" s="799"/>
    </row>
    <row r="282" spans="2:7" x14ac:dyDescent="0.25">
      <c r="B282" s="607"/>
      <c r="C282" s="799"/>
      <c r="D282" s="799"/>
      <c r="E282" s="799"/>
      <c r="F282" s="398">
        <f>'2 жастағы балалар Ш'!BG128</f>
        <v>0</v>
      </c>
      <c r="G282" s="799"/>
    </row>
    <row r="283" spans="2:7" x14ac:dyDescent="0.25">
      <c r="B283" s="607"/>
      <c r="C283" s="799"/>
      <c r="D283" s="799"/>
      <c r="E283" s="799"/>
      <c r="F283" s="398">
        <f>'2 жастағы балалар Ш'!BH128</f>
        <v>0</v>
      </c>
      <c r="G283" s="799"/>
    </row>
    <row r="284" spans="2:7" x14ac:dyDescent="0.25">
      <c r="B284" s="607">
        <v>25</v>
      </c>
      <c r="C284" s="799"/>
      <c r="D284" s="799"/>
      <c r="E284" s="799"/>
      <c r="F284" s="398">
        <f>'2 жастағы балалар Ш'!BI128</f>
        <v>0</v>
      </c>
      <c r="G284" s="799"/>
    </row>
    <row r="285" spans="2:7" x14ac:dyDescent="0.25">
      <c r="B285" s="607"/>
      <c r="C285" s="799"/>
      <c r="D285" s="799"/>
      <c r="E285" s="799"/>
      <c r="F285" s="398">
        <f>'2 жастағы балалар Ш'!BJ128</f>
        <v>0</v>
      </c>
      <c r="G285" s="799"/>
    </row>
    <row r="286" spans="2:7" x14ac:dyDescent="0.25">
      <c r="B286" s="607"/>
      <c r="C286" s="800"/>
      <c r="D286" s="800"/>
      <c r="E286" s="800"/>
      <c r="F286" s="398">
        <f>'2 жастағы балалар Ш'!BK128</f>
        <v>0</v>
      </c>
      <c r="G286" s="800"/>
    </row>
    <row r="287" spans="2:7" x14ac:dyDescent="0.25">
      <c r="B287" s="389">
        <f>СВОД3!V23</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75"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4">
    <mergeCell ref="M567:AP567"/>
    <mergeCell ref="B263:B265"/>
    <mergeCell ref="B266:B268"/>
    <mergeCell ref="B269:B271"/>
    <mergeCell ref="B272:B274"/>
    <mergeCell ref="B275:B277"/>
    <mergeCell ref="B278:B280"/>
    <mergeCell ref="C227:C286"/>
    <mergeCell ref="E227:E286"/>
    <mergeCell ref="G227:G286"/>
    <mergeCell ref="B248:B250"/>
    <mergeCell ref="B251:B253"/>
    <mergeCell ref="B254:B256"/>
    <mergeCell ref="B257:B259"/>
    <mergeCell ref="B281:B283"/>
    <mergeCell ref="B284:B286"/>
    <mergeCell ref="B227:B229"/>
    <mergeCell ref="B230:B232"/>
    <mergeCell ref="B260:B262"/>
    <mergeCell ref="B236:B238"/>
    <mergeCell ref="B239:B241"/>
    <mergeCell ref="B245:B247"/>
    <mergeCell ref="B202:B204"/>
    <mergeCell ref="B205:B207"/>
    <mergeCell ref="B151:B153"/>
    <mergeCell ref="B154:B156"/>
    <mergeCell ref="B157:B159"/>
    <mergeCell ref="B160:B162"/>
    <mergeCell ref="B163:B165"/>
    <mergeCell ref="B166:B168"/>
    <mergeCell ref="B169:B171"/>
    <mergeCell ref="B172:B174"/>
    <mergeCell ref="B187:B189"/>
    <mergeCell ref="B75:B77"/>
    <mergeCell ref="B78:B80"/>
    <mergeCell ref="B81:B83"/>
    <mergeCell ref="C81:C128"/>
    <mergeCell ref="B105:B107"/>
    <mergeCell ref="B108:B110"/>
    <mergeCell ref="B111:B113"/>
    <mergeCell ref="B114:B116"/>
    <mergeCell ref="B131:G131"/>
    <mergeCell ref="E81:E128"/>
    <mergeCell ref="G81:G128"/>
    <mergeCell ref="B84:B86"/>
    <mergeCell ref="B87:B89"/>
    <mergeCell ref="B90:B92"/>
    <mergeCell ref="B93:B95"/>
    <mergeCell ref="D93:D128"/>
    <mergeCell ref="B96:B98"/>
    <mergeCell ref="B99:B101"/>
    <mergeCell ref="B102:B104"/>
    <mergeCell ref="B117:B119"/>
    <mergeCell ref="B120:B122"/>
    <mergeCell ref="B123:B125"/>
    <mergeCell ref="B126:B128"/>
    <mergeCell ref="B212:B214"/>
    <mergeCell ref="B133:B135"/>
    <mergeCell ref="B136:B138"/>
    <mergeCell ref="D178:D207"/>
    <mergeCell ref="D257:D286"/>
    <mergeCell ref="B218:B220"/>
    <mergeCell ref="B221:B223"/>
    <mergeCell ref="B224:B226"/>
    <mergeCell ref="B139:B141"/>
    <mergeCell ref="B142:B144"/>
    <mergeCell ref="B145:B147"/>
    <mergeCell ref="B148:B150"/>
    <mergeCell ref="C148:C207"/>
    <mergeCell ref="B210:G210"/>
    <mergeCell ref="G148:G207"/>
    <mergeCell ref="E148:E207"/>
    <mergeCell ref="B175:B177"/>
    <mergeCell ref="B178:B180"/>
    <mergeCell ref="B181:B183"/>
    <mergeCell ref="B184:B186"/>
    <mergeCell ref="B190:B192"/>
    <mergeCell ref="B193:B195"/>
    <mergeCell ref="B196:B198"/>
    <mergeCell ref="B199:B201"/>
    <mergeCell ref="B4:C4"/>
    <mergeCell ref="B5:C5"/>
    <mergeCell ref="B6:C6"/>
    <mergeCell ref="B7:C7"/>
    <mergeCell ref="C9:E9"/>
    <mergeCell ref="B242:B244"/>
    <mergeCell ref="B233:B235"/>
    <mergeCell ref="B215:B217"/>
    <mergeCell ref="L10:L64"/>
    <mergeCell ref="C14:E14"/>
    <mergeCell ref="B15:B29"/>
    <mergeCell ref="C23:E29"/>
    <mergeCell ref="B30:B34"/>
    <mergeCell ref="I9:K9"/>
    <mergeCell ref="F9:H9"/>
    <mergeCell ref="B10:B14"/>
    <mergeCell ref="C34:E34"/>
    <mergeCell ref="B35:B59"/>
    <mergeCell ref="B60:B64"/>
    <mergeCell ref="C64:E64"/>
    <mergeCell ref="B67:G67"/>
    <mergeCell ref="C45:E59"/>
    <mergeCell ref="B69:B71"/>
    <mergeCell ref="B72:B7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1.25" customHeight="1" x14ac:dyDescent="0.3">
      <c r="B4" s="801" t="s">
        <v>928</v>
      </c>
      <c r="C4" s="801"/>
      <c r="D4" s="26">
        <f>'2 жастағы балалар Ф'!C24</f>
        <v>0</v>
      </c>
      <c r="E4" s="29"/>
      <c r="F4" s="29"/>
      <c r="G4" s="24"/>
      <c r="H4" s="24"/>
    </row>
    <row r="5" spans="2:12" ht="18.75" x14ac:dyDescent="0.3">
      <c r="B5" s="802" t="s">
        <v>905</v>
      </c>
      <c r="C5" s="802"/>
      <c r="D5" s="27">
        <f>'2 жастағы балалар Ф'!A24</f>
        <v>0</v>
      </c>
      <c r="E5" s="27"/>
      <c r="F5" s="27"/>
      <c r="G5" s="24"/>
      <c r="H5" s="24"/>
    </row>
    <row r="6" spans="2:12" ht="86.2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e">
        <f>IF(C70="","",VLOOKUP(C70,$O$509:$P$511,2,TRUE))</f>
        <v>#N/A</v>
      </c>
      <c r="E10" s="453" t="e">
        <f>IF(C71="","",VLOOKUP(C71,$Q$509:$R$511,2,TRUE))</f>
        <v>#N/A</v>
      </c>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453" t="e">
        <f>IF(C72="","",VLOOKUP(C72,$S$509:$T$511,2,TRUE))</f>
        <v>#N/A</v>
      </c>
      <c r="D11" s="453" t="e">
        <f>IF(C73="","",VLOOKUP(C73,$U$509:$V$511,2,TRUE))</f>
        <v>#N/A</v>
      </c>
      <c r="E11" s="453" t="e">
        <f>IF(C74="","",VLOOKUP(C74,$W$509:$X$511,2,TRUE))</f>
        <v>#N/A</v>
      </c>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453" t="e">
        <f>IF(C75="","",VLOOKUP(C75,$Y$509:$Z$511,2,TRUE))</f>
        <v>#N/A</v>
      </c>
      <c r="D12" s="453" t="e">
        <f>IF(C76="","",VLOOKUP(C76,$AA$509:$AB$511,2,TRUE))</f>
        <v>#N/A</v>
      </c>
      <c r="E12" s="453" t="e">
        <f>IF(C77="","",VLOOKUP(C77,$AC$509:$AD$511,2,TRUE))</f>
        <v>#N/A</v>
      </c>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e">
        <f>IF(C80="","",VLOOKUP(C80,$AI$509:$AJ$511,2,TRUE))</f>
        <v>#N/A</v>
      </c>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e">
        <f>IF(D71="","",VLOOKUP(D71,$Q$513:$R$515,2,TRUE))</f>
        <v>#N/A</v>
      </c>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e">
        <f>IF(D74="","",VLOOKUP(D74,$W$513:$X$515,2,TRUE))</f>
        <v>#N/A</v>
      </c>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453" t="e">
        <f>IF(D75="","",VLOOKUP(D75,$Y$513:$Z$515,2,TRUE))</f>
        <v>#N/A</v>
      </c>
      <c r="D17" s="453" t="e">
        <f>IF(D76="","",VLOOKUP(D76,$AA$513:$AB$515,2,TRUE))</f>
        <v>#N/A</v>
      </c>
      <c r="E17" s="453" t="e">
        <f>IF(D77="","",VLOOKUP(D77,$AC$513:$AD$515,2,TRUE))</f>
        <v>#N/A</v>
      </c>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453" t="e">
        <f>IF(D78="","",VLOOKUP(D78,$AE$513:$AF$515,2,TRUE))</f>
        <v>#N/A</v>
      </c>
      <c r="D18" s="453" t="e">
        <f>IF(D79="","",VLOOKUP(D79,$AG$513:$AH$515,2,TRUE))</f>
        <v>#N/A</v>
      </c>
      <c r="E18" s="453" t="e">
        <f>IF(D80="","",VLOOKUP(D80,$AI$513:$AJ$515,2,TRUE))</f>
        <v>#N/A</v>
      </c>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e">
        <f>IF(D86="","",VLOOKUP(D86,$Q$517:$R$519,2,TRUE))</f>
        <v>#N/A</v>
      </c>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453" t="e">
        <f>IF(D87="","",VLOOKUP(D87,$S$517:$T$519,2,TRUE))</f>
        <v>#N/A</v>
      </c>
      <c r="D21" s="453" t="e">
        <f>IF(D88="","",VLOOKUP(D88,$U$517:$V$519,2,TRUE))</f>
        <v>#N/A</v>
      </c>
      <c r="E21" s="453" t="e">
        <f>IF(D89="","",VLOOKUP(D89,$W$517:$X$519,2,TRUE))</f>
        <v>#N/A</v>
      </c>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453" t="e">
        <f>IF(D90="","",VLOOKUP(D90,$Y$517:$Z$519,2,TRUE))</f>
        <v>#N/A</v>
      </c>
      <c r="D22" s="453" t="e">
        <f>IF(D91="","",VLOOKUP(D91,$AA$517:$AB$519,2,TRUE))</f>
        <v>#N/A</v>
      </c>
      <c r="E22" s="453" t="e">
        <f>IF(D92="","",VLOOKUP(D92,$AC$517:$AD$519,2,TRUE))</f>
        <v>#N/A</v>
      </c>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786"/>
      <c r="D23" s="787"/>
      <c r="E23" s="788"/>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e">
        <f>IF(E74="","",VLOOKUP(E74,$W$521:$X$523,2,TRUE))</f>
        <v>#N/A</v>
      </c>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453" t="e">
        <f>IF(E75="","",VLOOKUP(E75,$Y$521:$Z$523,2,TRUE))</f>
        <v>#N/A</v>
      </c>
      <c r="D32" s="453" t="e">
        <f>IF(E76="","",VLOOKUP(E76,$AA$521:$AB$523,2,TRUE))</f>
        <v>#N/A</v>
      </c>
      <c r="E32" s="453" t="e">
        <f>IF(E77="","",VLOOKUP(E77,$AC$521:$AD$523,2,TRUE))</f>
        <v>#N/A</v>
      </c>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453" t="e">
        <f>IF(E78="","",VLOOKUP(E78,$AE$521:$AF$523,2,TRUE))</f>
        <v>#N/A</v>
      </c>
      <c r="D33" s="453" t="e">
        <f>IF(E79="","",VLOOKUP(E79,$AG$521:$AH$523,2,TRUE))</f>
        <v>#N/A</v>
      </c>
      <c r="E33" s="453" t="e">
        <f>IF(E80="","",VLOOKUP(E80,$AI$521:$AJ$523,2,TRUE))</f>
        <v>#N/A</v>
      </c>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2"/>
      <c r="D34" s="823"/>
      <c r="E34" s="823"/>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453" t="e">
        <f>IF(F69="","",VLOOKUP(F69,$M$525:$N$527,2,TRUE))</f>
        <v>#N/A</v>
      </c>
      <c r="D35" s="453" t="e">
        <f>IF(F70="","",VLOOKUP(F70,$O$525:$P$527,2,TRUE))</f>
        <v>#N/A</v>
      </c>
      <c r="E35" s="453" t="e">
        <f>IF(F71="","",VLOOKUP(F71,$Q$525:$R$527,2,TRUE))</f>
        <v>#N/A</v>
      </c>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453" t="e">
        <f>IF(F72="","",VLOOKUP(F72,$S$525:$T$527,2,TRUE))</f>
        <v>#N/A</v>
      </c>
      <c r="D36" s="453" t="e">
        <f>IF(F73="","",VLOOKUP(F73,$U$525:$V$527,2,TRUE))</f>
        <v>#N/A</v>
      </c>
      <c r="E36" s="453" t="e">
        <f>IF(F74="","",VLOOKUP(F74,$W$525:$X$527,2,TRUE))</f>
        <v>#N/A</v>
      </c>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453" t="e">
        <f>IF(F75="","",VLOOKUP(F75,$Y$525:$Z$527,2,TRUE))</f>
        <v>#N/A</v>
      </c>
      <c r="D37" s="453" t="e">
        <f>IF(F76="","",VLOOKUP(F76,$AA$525:$AB$527,2,TRUE))</f>
        <v>#N/A</v>
      </c>
      <c r="E37" s="453" t="e">
        <f>IF(F77="","",VLOOKUP(F77,$AC$525:$AD$527,2,TRUE))</f>
        <v>#N/A</v>
      </c>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453" t="e">
        <f>IF(F78="","",VLOOKUP(F78,$AE$525:$AF$527,2,TRUE))</f>
        <v>#N/A</v>
      </c>
      <c r="D38" s="453" t="e">
        <f>IF(F79="","",VLOOKUP(F79,$AG$525:$AH$527,2,TRUE))</f>
        <v>#N/A</v>
      </c>
      <c r="E38" s="453" t="e">
        <f>IF(F80="","",VLOOKUP(F80,$AI$525:$AJ$527,2,TRUE))</f>
        <v>#N/A</v>
      </c>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453" t="e">
        <f>IF(F81="","",VLOOKUP(F81,$AK$525:$AL$527,2,TRUE))</f>
        <v>#N/A</v>
      </c>
      <c r="D39" s="453" t="e">
        <f>IF(F82="","",VLOOKUP(F82,$AM$525:$AN$527,2,TRUE))</f>
        <v>#N/A</v>
      </c>
      <c r="E39" s="453" t="e">
        <f>IF(F83="","",VLOOKUP(F83,$AO$525:$AP$527,2,TRUE))</f>
        <v>#N/A</v>
      </c>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10"/>
      <c r="D47" s="811"/>
      <c r="E47" s="812"/>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10"/>
      <c r="D48" s="811"/>
      <c r="E48" s="812"/>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10"/>
      <c r="D49" s="811"/>
      <c r="E49" s="812"/>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10"/>
      <c r="D50" s="811"/>
      <c r="E50" s="812"/>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10"/>
      <c r="D51" s="811"/>
      <c r="E51" s="812"/>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10"/>
      <c r="D52" s="811"/>
      <c r="E52" s="812"/>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10"/>
      <c r="D53" s="811"/>
      <c r="E53" s="812"/>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10"/>
      <c r="D54" s="811"/>
      <c r="E54" s="812"/>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10"/>
      <c r="D55" s="811"/>
      <c r="E55" s="812"/>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10"/>
      <c r="D56" s="811"/>
      <c r="E56" s="812"/>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10"/>
      <c r="D57" s="811"/>
      <c r="E57" s="812"/>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10"/>
      <c r="D58" s="811"/>
      <c r="E58" s="812"/>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13"/>
      <c r="D59" s="814"/>
      <c r="E59" s="815"/>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e">
        <f>IF(G74="","",VLOOKUP(G74,$W$541:$X$543,2,TRUE))</f>
        <v>#N/A</v>
      </c>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453" t="e">
        <f>IF(G75="","",VLOOKUP(G75,$Y$541:$Z$543,2,TRUE))</f>
        <v>#N/A</v>
      </c>
      <c r="D62" s="453" t="e">
        <f>IF(G76="","",VLOOKUP(G76,$AA$541:$AB$543,2,TRUE))</f>
        <v>#N/A</v>
      </c>
      <c r="E62" s="453" t="e">
        <f>IF(G77="","",VLOOKUP(G77,$AC$541:$AD$543,2,TRUE))</f>
        <v>#N/A</v>
      </c>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453" t="e">
        <f>IF(G78="","",VLOOKUP(G78,$AE$541:$AF$543,2,TRUE))</f>
        <v>#N/A</v>
      </c>
      <c r="D63" s="453" t="e">
        <f>IF(G79="","",VLOOKUP(G79,$AG$541:$AH$543,2,TRUE))</f>
        <v>#N/A</v>
      </c>
      <c r="E63" s="453" t="e">
        <f>IF(G80="","",VLOOKUP(G80,$AI$541:$AJ$543,2,TRUE))</f>
        <v>#N/A</v>
      </c>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05"/>
      <c r="D64" s="806"/>
      <c r="E64" s="806"/>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56.25" customHeight="1" x14ac:dyDescent="0.25">
      <c r="B68" s="35"/>
      <c r="C68" s="21" t="s">
        <v>915</v>
      </c>
      <c r="D68" s="21" t="s">
        <v>733</v>
      </c>
      <c r="E68" s="21" t="s">
        <v>916</v>
      </c>
      <c r="F68" s="21" t="s">
        <v>904</v>
      </c>
      <c r="G68" s="62" t="s">
        <v>917</v>
      </c>
    </row>
    <row r="69" spans="2:7" ht="15" customHeight="1" x14ac:dyDescent="0.25">
      <c r="B69" s="570">
        <v>1</v>
      </c>
      <c r="C69" s="452">
        <f>'2 жастағы балалар Ф'!D24</f>
        <v>0</v>
      </c>
      <c r="D69" s="452">
        <f>'2 жастағы балалар К'!D24</f>
        <v>0</v>
      </c>
      <c r="E69" s="452" t="e">
        <f>'2 жастағы балалар Т'!#REF!</f>
        <v>#REF!</v>
      </c>
      <c r="F69" s="452">
        <f>'2 жастағы балалар Ш'!D24</f>
        <v>0</v>
      </c>
      <c r="G69" s="452" t="e">
        <f>'2 жастағы балалар Ә'!#REF!</f>
        <v>#REF!</v>
      </c>
    </row>
    <row r="70" spans="2:7" ht="15" customHeight="1" x14ac:dyDescent="0.25">
      <c r="B70" s="571"/>
      <c r="C70" s="452">
        <f>'2 жастағы балалар Ф'!E24</f>
        <v>0</v>
      </c>
      <c r="D70" s="452">
        <f>'2 жастағы балалар К'!E24</f>
        <v>0</v>
      </c>
      <c r="E70" s="452" t="e">
        <f>'2 жастағы балалар Т'!#REF!</f>
        <v>#REF!</v>
      </c>
      <c r="F70" s="452">
        <f>'2 жастағы балалар Ш'!E24</f>
        <v>0</v>
      </c>
      <c r="G70" s="452" t="e">
        <f>'2 жастағы балалар Ә'!#REF!</f>
        <v>#REF!</v>
      </c>
    </row>
    <row r="71" spans="2:7" ht="15" customHeight="1" x14ac:dyDescent="0.25">
      <c r="B71" s="572"/>
      <c r="C71" s="452">
        <f>'2 жастағы балалар Ф'!F24</f>
        <v>0</v>
      </c>
      <c r="D71" s="452">
        <f>'2 жастағы балалар К'!F24</f>
        <v>0</v>
      </c>
      <c r="E71" s="452" t="e">
        <f>'2 жастағы балалар Т'!#REF!</f>
        <v>#REF!</v>
      </c>
      <c r="F71" s="452">
        <f>'2 жастағы балалар Ш'!F24</f>
        <v>0</v>
      </c>
      <c r="G71" s="452" t="e">
        <f>'2 жастағы балалар Ә'!#REF!</f>
        <v>#REF!</v>
      </c>
    </row>
    <row r="72" spans="2:7" ht="15" customHeight="1" x14ac:dyDescent="0.25">
      <c r="B72" s="570">
        <v>2</v>
      </c>
      <c r="C72" s="452">
        <f>'2 жастағы балалар Ф'!G24</f>
        <v>0</v>
      </c>
      <c r="D72" s="452">
        <f>'2 жастағы балалар К'!G24</f>
        <v>0</v>
      </c>
      <c r="E72" s="452">
        <f>'2 жастағы балалар Т'!D24</f>
        <v>0</v>
      </c>
      <c r="F72" s="452">
        <f>'2 жастағы балалар Ш'!G24</f>
        <v>0</v>
      </c>
      <c r="G72" s="452">
        <f>'2 жастағы балалар Ә'!D24</f>
        <v>0</v>
      </c>
    </row>
    <row r="73" spans="2:7" ht="15" customHeight="1" x14ac:dyDescent="0.25">
      <c r="B73" s="571"/>
      <c r="C73" s="452">
        <f>'2 жастағы балалар Ф'!H24</f>
        <v>0</v>
      </c>
      <c r="D73" s="452">
        <f>'2 жастағы балалар К'!H24</f>
        <v>0</v>
      </c>
      <c r="E73" s="452">
        <f>'2 жастағы балалар Т'!E24</f>
        <v>0</v>
      </c>
      <c r="F73" s="452">
        <f>'2 жастағы балалар Ш'!H24</f>
        <v>0</v>
      </c>
      <c r="G73" s="452">
        <f>'2 жастағы балалар Ә'!E24</f>
        <v>0</v>
      </c>
    </row>
    <row r="74" spans="2:7" ht="15" customHeight="1" x14ac:dyDescent="0.25">
      <c r="B74" s="572"/>
      <c r="C74" s="452">
        <f>'2 жастағы балалар Ф'!I24</f>
        <v>0</v>
      </c>
      <c r="D74" s="452">
        <f>'2 жастағы балалар К'!I24</f>
        <v>0</v>
      </c>
      <c r="E74" s="452">
        <f>'2 жастағы балалар Т'!F24</f>
        <v>0</v>
      </c>
      <c r="F74" s="452">
        <f>'2 жастағы балалар Ш'!I24</f>
        <v>0</v>
      </c>
      <c r="G74" s="452">
        <f>'2 жастағы балалар Ә'!F24</f>
        <v>0</v>
      </c>
    </row>
    <row r="75" spans="2:7" ht="15" customHeight="1" x14ac:dyDescent="0.25">
      <c r="B75" s="570">
        <v>3</v>
      </c>
      <c r="C75" s="452">
        <f>'2 жастағы балалар Ф'!J24</f>
        <v>0</v>
      </c>
      <c r="D75" s="452">
        <f>'2 жастағы балалар К'!J24</f>
        <v>0</v>
      </c>
      <c r="E75" s="452">
        <f>'2 жастағы балалар Т'!G24</f>
        <v>0</v>
      </c>
      <c r="F75" s="452">
        <f>'2 жастағы балалар Ш'!J24</f>
        <v>0</v>
      </c>
      <c r="G75" s="452">
        <f>'2 жастағы балалар Ә'!G24</f>
        <v>0</v>
      </c>
    </row>
    <row r="76" spans="2:7" ht="15" customHeight="1" x14ac:dyDescent="0.25">
      <c r="B76" s="571"/>
      <c r="C76" s="452">
        <f>'2 жастағы балалар Ф'!K24</f>
        <v>0</v>
      </c>
      <c r="D76" s="452">
        <f>'2 жастағы балалар К'!K24</f>
        <v>0</v>
      </c>
      <c r="E76" s="452">
        <f>'2 жастағы балалар Т'!H24</f>
        <v>0</v>
      </c>
      <c r="F76" s="452">
        <f>'2 жастағы балалар Ш'!K24</f>
        <v>0</v>
      </c>
      <c r="G76" s="452">
        <f>'2 жастағы балалар Ә'!H24</f>
        <v>0</v>
      </c>
    </row>
    <row r="77" spans="2:7" ht="15" customHeight="1" x14ac:dyDescent="0.25">
      <c r="B77" s="572"/>
      <c r="C77" s="452">
        <f>'2 жастағы балалар Ф'!L24</f>
        <v>0</v>
      </c>
      <c r="D77" s="452">
        <f>'2 жастағы балалар К'!L24</f>
        <v>0</v>
      </c>
      <c r="E77" s="452">
        <f>'2 жастағы балалар Т'!I24</f>
        <v>0</v>
      </c>
      <c r="F77" s="452">
        <f>'2 жастағы балалар Ш'!L24</f>
        <v>0</v>
      </c>
      <c r="G77" s="452">
        <f>'2 жастағы балалар Ә'!I24</f>
        <v>0</v>
      </c>
    </row>
    <row r="78" spans="2:7" ht="15" customHeight="1" x14ac:dyDescent="0.25">
      <c r="B78" s="570">
        <v>4</v>
      </c>
      <c r="C78" s="452">
        <f>'2 жастағы балалар Ф'!M24</f>
        <v>0</v>
      </c>
      <c r="D78" s="452">
        <f>'2 жастағы балалар К'!M24</f>
        <v>0</v>
      </c>
      <c r="E78" s="452">
        <f>'2 жастағы балалар Т'!J24</f>
        <v>0</v>
      </c>
      <c r="F78" s="452">
        <f>'2 жастағы балалар Ш'!M24</f>
        <v>0</v>
      </c>
      <c r="G78" s="452">
        <f>'2 жастағы балалар Ә'!J24</f>
        <v>0</v>
      </c>
    </row>
    <row r="79" spans="2:7" ht="15" customHeight="1" x14ac:dyDescent="0.25">
      <c r="B79" s="571"/>
      <c r="C79" s="452">
        <f>'2 жастағы балалар Ф'!N24</f>
        <v>0</v>
      </c>
      <c r="D79" s="452">
        <f>'2 жастағы балалар К'!N24</f>
        <v>0</v>
      </c>
      <c r="E79" s="452">
        <f>'2 жастағы балалар Т'!K24</f>
        <v>0</v>
      </c>
      <c r="F79" s="452">
        <f>'2 жастағы балалар Ш'!N24</f>
        <v>0</v>
      </c>
      <c r="G79" s="452">
        <f>'2 жастағы балалар Ә'!K24</f>
        <v>0</v>
      </c>
    </row>
    <row r="80" spans="2:7" ht="15" customHeight="1" x14ac:dyDescent="0.25">
      <c r="B80" s="572"/>
      <c r="C80" s="452">
        <f>'2 жастағы балалар Ф'!O24</f>
        <v>0</v>
      </c>
      <c r="D80" s="452">
        <f>'2 жастағы балалар К'!O24</f>
        <v>0</v>
      </c>
      <c r="E80" s="452">
        <f>'2 жастағы балалар Т'!L24</f>
        <v>0</v>
      </c>
      <c r="F80" s="452">
        <f>'2 жастағы балалар Ш'!O24</f>
        <v>0</v>
      </c>
      <c r="G80" s="452">
        <f>'2 жастағы балалар Ә'!L24</f>
        <v>0</v>
      </c>
    </row>
    <row r="81" spans="2:7" ht="15" customHeight="1" x14ac:dyDescent="0.25">
      <c r="B81" s="570">
        <v>5</v>
      </c>
      <c r="C81" s="798"/>
      <c r="D81" s="452" t="e">
        <f>'2 жастағы балалар К'!#REF!</f>
        <v>#REF!</v>
      </c>
      <c r="E81" s="798"/>
      <c r="F81" s="452">
        <f>'2 жастағы балалар Ш'!P24</f>
        <v>0</v>
      </c>
      <c r="G81" s="798"/>
    </row>
    <row r="82" spans="2:7" ht="15" customHeight="1" x14ac:dyDescent="0.25">
      <c r="B82" s="571"/>
      <c r="C82" s="799"/>
      <c r="D82" s="452" t="e">
        <f>'2 жастағы балалар К'!#REF!</f>
        <v>#REF!</v>
      </c>
      <c r="E82" s="799"/>
      <c r="F82" s="452">
        <f>'2 жастағы балалар Ш'!Q24</f>
        <v>0</v>
      </c>
      <c r="G82" s="799"/>
    </row>
    <row r="83" spans="2:7" ht="15" customHeight="1" x14ac:dyDescent="0.25">
      <c r="B83" s="572"/>
      <c r="C83" s="799"/>
      <c r="D83" s="452" t="e">
        <f>'2 жастағы балалар К'!#REF!</f>
        <v>#REF!</v>
      </c>
      <c r="E83" s="799"/>
      <c r="F83" s="452">
        <f>'2 жастағы балалар Ш'!R24</f>
        <v>0</v>
      </c>
      <c r="G83" s="799"/>
    </row>
    <row r="84" spans="2:7" ht="15" customHeight="1" x14ac:dyDescent="0.25">
      <c r="B84" s="570">
        <v>6</v>
      </c>
      <c r="C84" s="799"/>
      <c r="D84" s="452">
        <f>'2 жастағы балалар К'!P24</f>
        <v>0</v>
      </c>
      <c r="E84" s="799"/>
      <c r="F84" s="452" t="e">
        <f>'2 жастағы балалар Ш'!#REF!</f>
        <v>#REF!</v>
      </c>
      <c r="G84" s="799"/>
    </row>
    <row r="85" spans="2:7" ht="15" customHeight="1" x14ac:dyDescent="0.25">
      <c r="B85" s="571"/>
      <c r="C85" s="799"/>
      <c r="D85" s="452">
        <f>'2 жастағы балалар К'!Q24</f>
        <v>0</v>
      </c>
      <c r="E85" s="799"/>
      <c r="F85" s="452" t="e">
        <f>'2 жастағы балалар Ш'!#REF!</f>
        <v>#REF!</v>
      </c>
      <c r="G85" s="799"/>
    </row>
    <row r="86" spans="2:7" ht="15" customHeight="1" x14ac:dyDescent="0.25">
      <c r="B86" s="572"/>
      <c r="C86" s="799"/>
      <c r="D86" s="452">
        <f>'2 жастағы балалар К'!R24</f>
        <v>0</v>
      </c>
      <c r="E86" s="799"/>
      <c r="F86" s="452" t="e">
        <f>'2 жастағы балалар Ш'!#REF!</f>
        <v>#REF!</v>
      </c>
      <c r="G86" s="799"/>
    </row>
    <row r="87" spans="2:7" ht="15" customHeight="1" x14ac:dyDescent="0.25">
      <c r="B87" s="570">
        <v>7</v>
      </c>
      <c r="C87" s="799"/>
      <c r="D87" s="452">
        <f>'2 жастағы балалар К'!S24</f>
        <v>0</v>
      </c>
      <c r="E87" s="799"/>
      <c r="F87" s="452" t="e">
        <f>'2 жастағы балалар Ш'!#REF!</f>
        <v>#REF!</v>
      </c>
      <c r="G87" s="799"/>
    </row>
    <row r="88" spans="2:7" ht="15" customHeight="1" x14ac:dyDescent="0.25">
      <c r="B88" s="571"/>
      <c r="C88" s="799"/>
      <c r="D88" s="452">
        <f>'2 жастағы балалар К'!T24</f>
        <v>0</v>
      </c>
      <c r="E88" s="799"/>
      <c r="F88" s="452" t="e">
        <f>'2 жастағы балалар Ш'!#REF!</f>
        <v>#REF!</v>
      </c>
      <c r="G88" s="799"/>
    </row>
    <row r="89" spans="2:7" ht="15" customHeight="1" x14ac:dyDescent="0.25">
      <c r="B89" s="572"/>
      <c r="C89" s="799"/>
      <c r="D89" s="452">
        <f>'2 жастағы балалар К'!U24</f>
        <v>0</v>
      </c>
      <c r="E89" s="799"/>
      <c r="F89" s="452" t="e">
        <f>'2 жастағы балалар Ш'!#REF!</f>
        <v>#REF!</v>
      </c>
      <c r="G89" s="799"/>
    </row>
    <row r="90" spans="2:7" ht="15" customHeight="1" x14ac:dyDescent="0.25">
      <c r="B90" s="570">
        <v>8</v>
      </c>
      <c r="C90" s="799"/>
      <c r="D90" s="452">
        <f>'2 жастағы балалар К'!V24</f>
        <v>0</v>
      </c>
      <c r="E90" s="799"/>
      <c r="F90" s="452" t="e">
        <f>'2 жастағы балалар Ш'!#REF!</f>
        <v>#REF!</v>
      </c>
      <c r="G90" s="799"/>
    </row>
    <row r="91" spans="2:7" ht="15" customHeight="1" x14ac:dyDescent="0.25">
      <c r="B91" s="571"/>
      <c r="C91" s="799"/>
      <c r="D91" s="452">
        <f>'2 жастағы балалар К'!W24</f>
        <v>0</v>
      </c>
      <c r="E91" s="799"/>
      <c r="F91" s="452" t="e">
        <f>'2 жастағы балалар Ш'!#REF!</f>
        <v>#REF!</v>
      </c>
      <c r="G91" s="799"/>
    </row>
    <row r="92" spans="2:7" ht="15" customHeight="1" x14ac:dyDescent="0.25">
      <c r="B92" s="572"/>
      <c r="C92" s="799"/>
      <c r="D92" s="452">
        <f>'2 жастағы балалар К'!X24</f>
        <v>0</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Ш'!V24</f>
        <v>0</v>
      </c>
      <c r="G102" s="799"/>
    </row>
    <row r="103" spans="2:7" ht="15" customHeight="1" x14ac:dyDescent="0.25">
      <c r="B103" s="607"/>
      <c r="C103" s="799"/>
      <c r="D103" s="799"/>
      <c r="E103" s="799"/>
      <c r="F103" s="398">
        <f>'2 жастағы балалар Ш'!W24</f>
        <v>0</v>
      </c>
      <c r="G103" s="799"/>
    </row>
    <row r="104" spans="2:7" ht="15" customHeight="1" x14ac:dyDescent="0.25">
      <c r="B104" s="607"/>
      <c r="C104" s="799"/>
      <c r="D104" s="799"/>
      <c r="E104" s="799"/>
      <c r="F104" s="398">
        <f>'2 жастағы балалар Ш'!X24</f>
        <v>0</v>
      </c>
      <c r="G104" s="799"/>
    </row>
    <row r="105" spans="2:7" ht="15" customHeight="1" x14ac:dyDescent="0.25">
      <c r="B105" s="607">
        <v>13</v>
      </c>
      <c r="C105" s="799"/>
      <c r="D105" s="799"/>
      <c r="E105" s="799"/>
      <c r="F105" s="398">
        <f>'2 жастағы балалар Ш'!Y24</f>
        <v>0</v>
      </c>
      <c r="G105" s="799"/>
    </row>
    <row r="106" spans="2:7" ht="15" customHeight="1" x14ac:dyDescent="0.25">
      <c r="B106" s="607"/>
      <c r="C106" s="799"/>
      <c r="D106" s="799"/>
      <c r="E106" s="799"/>
      <c r="F106" s="398">
        <f>'2 жастағы балалар Ш'!Z24</f>
        <v>0</v>
      </c>
      <c r="G106" s="799"/>
    </row>
    <row r="107" spans="2:7" ht="15" customHeight="1" x14ac:dyDescent="0.25">
      <c r="B107" s="607"/>
      <c r="C107" s="799"/>
      <c r="D107" s="799"/>
      <c r="E107" s="799"/>
      <c r="F107" s="398">
        <f>'2 жастағы балалар Ш'!AA24</f>
        <v>0</v>
      </c>
      <c r="G107" s="799"/>
    </row>
    <row r="108" spans="2:7" ht="15" customHeight="1" x14ac:dyDescent="0.25">
      <c r="B108" s="607">
        <v>14</v>
      </c>
      <c r="C108" s="799"/>
      <c r="D108" s="799"/>
      <c r="E108" s="799"/>
      <c r="F108" s="398">
        <f>'2 жастағы балалар Ш'!AB24</f>
        <v>0</v>
      </c>
      <c r="G108" s="799"/>
    </row>
    <row r="109" spans="2:7" ht="15" customHeight="1" x14ac:dyDescent="0.25">
      <c r="B109" s="607"/>
      <c r="C109" s="799"/>
      <c r="D109" s="799"/>
      <c r="E109" s="799"/>
      <c r="F109" s="398">
        <f>'2 жастағы балалар Ш'!AC24</f>
        <v>0</v>
      </c>
      <c r="G109" s="799"/>
    </row>
    <row r="110" spans="2:7" ht="15" customHeight="1" x14ac:dyDescent="0.25">
      <c r="B110" s="607"/>
      <c r="C110" s="799"/>
      <c r="D110" s="799"/>
      <c r="E110" s="799"/>
      <c r="F110" s="398">
        <f>'2 жастағы балалар Ш'!AD24</f>
        <v>0</v>
      </c>
      <c r="G110" s="799"/>
    </row>
    <row r="111" spans="2:7" ht="15" customHeight="1" x14ac:dyDescent="0.25">
      <c r="B111" s="607">
        <v>15</v>
      </c>
      <c r="C111" s="799"/>
      <c r="D111" s="799"/>
      <c r="E111" s="799"/>
      <c r="F111" s="398">
        <f>'2 жастағы балалар Ш'!AE24</f>
        <v>0</v>
      </c>
      <c r="G111" s="799"/>
    </row>
    <row r="112" spans="2:7" ht="15" customHeight="1" x14ac:dyDescent="0.25">
      <c r="B112" s="607"/>
      <c r="C112" s="799"/>
      <c r="D112" s="799"/>
      <c r="E112" s="799"/>
      <c r="F112" s="398">
        <f>'2 жастағы балалар Ш'!AF24</f>
        <v>0</v>
      </c>
      <c r="G112" s="799"/>
    </row>
    <row r="113" spans="2:7" ht="15" customHeight="1" x14ac:dyDescent="0.25">
      <c r="B113" s="607"/>
      <c r="C113" s="799"/>
      <c r="D113" s="799"/>
      <c r="E113" s="799"/>
      <c r="F113" s="398">
        <f>'2 жастағы балалар Ш'!AG24</f>
        <v>0</v>
      </c>
      <c r="G113" s="799"/>
    </row>
    <row r="114" spans="2:7" ht="15" customHeight="1" x14ac:dyDescent="0.25">
      <c r="B114" s="607">
        <v>16</v>
      </c>
      <c r="C114" s="799"/>
      <c r="D114" s="799"/>
      <c r="E114" s="799"/>
      <c r="F114" s="398">
        <f>'2 жастағы балалар Ш'!AH24</f>
        <v>0</v>
      </c>
      <c r="G114" s="799"/>
    </row>
    <row r="115" spans="2:7" ht="15" customHeight="1" x14ac:dyDescent="0.25">
      <c r="B115" s="607"/>
      <c r="C115" s="799"/>
      <c r="D115" s="799"/>
      <c r="E115" s="799"/>
      <c r="F115" s="398">
        <f>'2 жастағы балалар Ш'!AI24</f>
        <v>0</v>
      </c>
      <c r="G115" s="799"/>
    </row>
    <row r="116" spans="2:7" ht="15" customHeight="1" x14ac:dyDescent="0.25">
      <c r="B116" s="607"/>
      <c r="C116" s="799"/>
      <c r="D116" s="799"/>
      <c r="E116" s="799"/>
      <c r="F116" s="398">
        <f>'2 жастағы балалар Ш'!AJ24</f>
        <v>0</v>
      </c>
      <c r="G116" s="799"/>
    </row>
    <row r="117" spans="2:7" ht="15" customHeight="1" x14ac:dyDescent="0.25">
      <c r="B117" s="607">
        <v>17</v>
      </c>
      <c r="C117" s="799"/>
      <c r="D117" s="799"/>
      <c r="E117" s="799"/>
      <c r="F117" s="398">
        <f>'2 жастағы балалар Ш'!AK24</f>
        <v>0</v>
      </c>
      <c r="G117" s="799"/>
    </row>
    <row r="118" spans="2:7" ht="15" customHeight="1" x14ac:dyDescent="0.25">
      <c r="B118" s="607"/>
      <c r="C118" s="799"/>
      <c r="D118" s="799"/>
      <c r="E118" s="799"/>
      <c r="F118" s="398">
        <f>'2 жастағы балалар Ш'!AL24</f>
        <v>0</v>
      </c>
      <c r="G118" s="799"/>
    </row>
    <row r="119" spans="2:7" ht="15" customHeight="1" x14ac:dyDescent="0.25">
      <c r="B119" s="607"/>
      <c r="C119" s="799"/>
      <c r="D119" s="799"/>
      <c r="E119" s="799"/>
      <c r="F119" s="398">
        <f>'2 жастағы балалар Ш'!AM24</f>
        <v>0</v>
      </c>
      <c r="G119" s="799"/>
    </row>
    <row r="120" spans="2:7" ht="15" customHeight="1" x14ac:dyDescent="0.25">
      <c r="B120" s="607">
        <v>18</v>
      </c>
      <c r="C120" s="799"/>
      <c r="D120" s="799"/>
      <c r="E120" s="799"/>
      <c r="F120" s="398">
        <f>'2 жастағы балалар Ш'!AN24</f>
        <v>0</v>
      </c>
      <c r="G120" s="799"/>
    </row>
    <row r="121" spans="2:7" ht="15" customHeight="1" x14ac:dyDescent="0.25">
      <c r="B121" s="607"/>
      <c r="C121" s="799"/>
      <c r="D121" s="799"/>
      <c r="E121" s="799"/>
      <c r="F121" s="398">
        <f>'2 жастағы балалар Ш'!AO24</f>
        <v>0</v>
      </c>
      <c r="G121" s="799"/>
    </row>
    <row r="122" spans="2:7" ht="15" customHeight="1" x14ac:dyDescent="0.25">
      <c r="B122" s="607"/>
      <c r="C122" s="799"/>
      <c r="D122" s="799"/>
      <c r="E122" s="799"/>
      <c r="F122" s="398">
        <f>'2 жастағы балалар Ш'!AP24</f>
        <v>0</v>
      </c>
      <c r="G122" s="799"/>
    </row>
    <row r="123" spans="2:7" ht="15" customHeight="1" x14ac:dyDescent="0.25">
      <c r="B123" s="607">
        <v>19</v>
      </c>
      <c r="C123" s="799"/>
      <c r="D123" s="799"/>
      <c r="E123" s="799"/>
      <c r="F123" s="398">
        <f>'2 жастағы балалар Ш'!AQ24</f>
        <v>0</v>
      </c>
      <c r="G123" s="799"/>
    </row>
    <row r="124" spans="2:7" ht="15" customHeight="1" x14ac:dyDescent="0.25">
      <c r="B124" s="607"/>
      <c r="C124" s="799"/>
      <c r="D124" s="799"/>
      <c r="E124" s="799"/>
      <c r="F124" s="398">
        <f>'2 жастағы балалар Ш'!AR24</f>
        <v>0</v>
      </c>
      <c r="G124" s="799"/>
    </row>
    <row r="125" spans="2:7" ht="15" customHeight="1" x14ac:dyDescent="0.25">
      <c r="B125" s="607"/>
      <c r="C125" s="799"/>
      <c r="D125" s="799"/>
      <c r="E125" s="799"/>
      <c r="F125" s="398">
        <f>'2 жастағы балалар Ш'!AS24</f>
        <v>0</v>
      </c>
      <c r="G125" s="799"/>
    </row>
    <row r="126" spans="2:7" ht="15" customHeight="1" x14ac:dyDescent="0.25">
      <c r="B126" s="607">
        <v>20</v>
      </c>
      <c r="C126" s="799"/>
      <c r="D126" s="799"/>
      <c r="E126" s="799"/>
      <c r="F126" s="398">
        <f>'2 жастағы балалар Ш'!AT24</f>
        <v>0</v>
      </c>
      <c r="G126" s="799"/>
    </row>
    <row r="127" spans="2:7" ht="15" customHeight="1" x14ac:dyDescent="0.25">
      <c r="B127" s="607"/>
      <c r="C127" s="799"/>
      <c r="D127" s="799"/>
      <c r="E127" s="799"/>
      <c r="F127" s="398">
        <f>'2 жастағы балалар Ш'!AU24</f>
        <v>0</v>
      </c>
      <c r="G127" s="799"/>
    </row>
    <row r="128" spans="2:7" ht="15" customHeight="1" x14ac:dyDescent="0.25">
      <c r="B128" s="607"/>
      <c r="C128" s="800"/>
      <c r="D128" s="800"/>
      <c r="E128" s="800"/>
      <c r="F128" s="398">
        <f>'2 жастағы балалар Ш'!AV24</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Ф'!D70</f>
        <v>0</v>
      </c>
      <c r="D133" s="452">
        <f>'2 жастағы балалар К'!D70</f>
        <v>0</v>
      </c>
      <c r="E133" s="452" t="e">
        <f>'2 жастағы балалар Т'!#REF!</f>
        <v>#REF!</v>
      </c>
      <c r="F133" s="452">
        <f>'2 жастағы балалар Ш'!D70</f>
        <v>0</v>
      </c>
      <c r="G133" s="452" t="e">
        <f>'2 жастағы балалар Ә'!#REF!</f>
        <v>#REF!</v>
      </c>
    </row>
    <row r="134" spans="2:7" x14ac:dyDescent="0.25">
      <c r="B134" s="571"/>
      <c r="C134" s="452">
        <f>'2 жастағы балалар Ф'!E70</f>
        <v>0</v>
      </c>
      <c r="D134" s="452">
        <f>'2 жастағы балалар К'!E70</f>
        <v>0</v>
      </c>
      <c r="E134" s="452" t="e">
        <f>'2 жастағы балалар Т'!#REF!</f>
        <v>#REF!</v>
      </c>
      <c r="F134" s="452">
        <f>'2 жастағы балалар Ш'!E70</f>
        <v>0</v>
      </c>
      <c r="G134" s="452" t="e">
        <f>'2 жастағы балалар Ә'!#REF!</f>
        <v>#REF!</v>
      </c>
    </row>
    <row r="135" spans="2:7" x14ac:dyDescent="0.25">
      <c r="B135" s="572"/>
      <c r="C135" s="452">
        <f>'2 жастағы балалар Ф'!F70</f>
        <v>0</v>
      </c>
      <c r="D135" s="452">
        <f>'2 жастағы балалар К'!F70</f>
        <v>0</v>
      </c>
      <c r="E135" s="452" t="e">
        <f>'2 жастағы балалар Т'!#REF!</f>
        <v>#REF!</v>
      </c>
      <c r="F135" s="452">
        <f>'2 жастағы балалар Ш'!F70</f>
        <v>0</v>
      </c>
      <c r="G135" s="452" t="e">
        <f>'2 жастағы балалар Ә'!#REF!</f>
        <v>#REF!</v>
      </c>
    </row>
    <row r="136" spans="2:7" x14ac:dyDescent="0.25">
      <c r="B136" s="570">
        <v>2</v>
      </c>
      <c r="C136" s="452">
        <f>'2 жастағы балалар Ф'!G70</f>
        <v>0</v>
      </c>
      <c r="D136" s="452">
        <f>'2 жастағы балалар К'!G70</f>
        <v>0</v>
      </c>
      <c r="E136" s="452">
        <f>'2 жастағы балалар Т'!D70</f>
        <v>0</v>
      </c>
      <c r="F136" s="452">
        <f>'2 жастағы балалар Ш'!G70</f>
        <v>0</v>
      </c>
      <c r="G136" s="452">
        <f>'2 жастағы балалар Ә'!D70</f>
        <v>0</v>
      </c>
    </row>
    <row r="137" spans="2:7" x14ac:dyDescent="0.25">
      <c r="B137" s="571"/>
      <c r="C137" s="452">
        <f>'2 жастағы балалар Ф'!H70</f>
        <v>0</v>
      </c>
      <c r="D137" s="452">
        <f>'2 жастағы балалар К'!H70</f>
        <v>0</v>
      </c>
      <c r="E137" s="452">
        <f>'2 жастағы балалар Т'!E70</f>
        <v>0</v>
      </c>
      <c r="F137" s="452">
        <f>'2 жастағы балалар Ш'!H70</f>
        <v>0</v>
      </c>
      <c r="G137" s="452">
        <f>'2 жастағы балалар Ә'!E70</f>
        <v>0</v>
      </c>
    </row>
    <row r="138" spans="2:7" x14ac:dyDescent="0.25">
      <c r="B138" s="572"/>
      <c r="C138" s="452">
        <f>'2 жастағы балалар Ф'!I70</f>
        <v>0</v>
      </c>
      <c r="D138" s="452">
        <f>'2 жастағы балалар К'!I70</f>
        <v>0</v>
      </c>
      <c r="E138" s="452">
        <f>'2 жастағы балалар Т'!F70</f>
        <v>0</v>
      </c>
      <c r="F138" s="452">
        <f>'2 жастағы балалар Ш'!I70</f>
        <v>0</v>
      </c>
      <c r="G138" s="452">
        <f>'2 жастағы балалар Ә'!F70</f>
        <v>0</v>
      </c>
    </row>
    <row r="139" spans="2:7" x14ac:dyDescent="0.25">
      <c r="B139" s="570">
        <v>3</v>
      </c>
      <c r="C139" s="452">
        <f>'2 жастағы балалар Ф'!J70</f>
        <v>0</v>
      </c>
      <c r="D139" s="452">
        <f>'2 жастағы балалар К'!J70</f>
        <v>0</v>
      </c>
      <c r="E139" s="452">
        <f>'2 жастағы балалар Т'!G70</f>
        <v>0</v>
      </c>
      <c r="F139" s="452">
        <f>'2 жастағы балалар Ш'!J70</f>
        <v>0</v>
      </c>
      <c r="G139" s="452">
        <f>'2 жастағы балалар Ә'!G70</f>
        <v>0</v>
      </c>
    </row>
    <row r="140" spans="2:7" x14ac:dyDescent="0.25">
      <c r="B140" s="571"/>
      <c r="C140" s="452">
        <f>'2 жастағы балалар Ф'!K70</f>
        <v>0</v>
      </c>
      <c r="D140" s="452">
        <f>'2 жастағы балалар К'!K70</f>
        <v>0</v>
      </c>
      <c r="E140" s="452">
        <f>'2 жастағы балалар Т'!H70</f>
        <v>0</v>
      </c>
      <c r="F140" s="452">
        <f>'2 жастағы балалар Ш'!K70</f>
        <v>0</v>
      </c>
      <c r="G140" s="452">
        <f>'2 жастағы балалар Ә'!H70</f>
        <v>0</v>
      </c>
    </row>
    <row r="141" spans="2:7" x14ac:dyDescent="0.25">
      <c r="B141" s="572"/>
      <c r="C141" s="452">
        <f>'2 жастағы балалар Ф'!L70</f>
        <v>0</v>
      </c>
      <c r="D141" s="452">
        <f>'2 жастағы балалар К'!L70</f>
        <v>0</v>
      </c>
      <c r="E141" s="452">
        <f>'2 жастағы балалар Т'!I70</f>
        <v>0</v>
      </c>
      <c r="F141" s="452">
        <f>'2 жастағы балалар Ш'!L70</f>
        <v>0</v>
      </c>
      <c r="G141" s="452">
        <f>'2 жастағы балалар Ә'!I70</f>
        <v>0</v>
      </c>
    </row>
    <row r="142" spans="2:7" x14ac:dyDescent="0.25">
      <c r="B142" s="570">
        <v>4</v>
      </c>
      <c r="C142" s="452">
        <f>'2 жастағы балалар Ф'!M70</f>
        <v>0</v>
      </c>
      <c r="D142" s="452">
        <f>'2 жастағы балалар К'!M70</f>
        <v>0</v>
      </c>
      <c r="E142" s="452">
        <f>'2 жастағы балалар Т'!J70</f>
        <v>0</v>
      </c>
      <c r="F142" s="452">
        <f>'2 жастағы балалар Ш'!M70</f>
        <v>0</v>
      </c>
      <c r="G142" s="452">
        <f>'2 жастағы балалар Ә'!J70</f>
        <v>0</v>
      </c>
    </row>
    <row r="143" spans="2:7" x14ac:dyDescent="0.25">
      <c r="B143" s="571"/>
      <c r="C143" s="452">
        <f>'2 жастағы балалар Ф'!N70</f>
        <v>0</v>
      </c>
      <c r="D143" s="452">
        <f>'2 жастағы балалар К'!N70</f>
        <v>0</v>
      </c>
      <c r="E143" s="452">
        <f>'2 жастағы балалар Т'!K70</f>
        <v>0</v>
      </c>
      <c r="F143" s="452">
        <f>'2 жастағы балалар Ш'!N70</f>
        <v>0</v>
      </c>
      <c r="G143" s="452">
        <f>'2 жастағы балалар Ә'!K70</f>
        <v>0</v>
      </c>
    </row>
    <row r="144" spans="2:7" x14ac:dyDescent="0.25">
      <c r="B144" s="572"/>
      <c r="C144" s="452">
        <f>'2 жастағы балалар Ф'!O70</f>
        <v>0</v>
      </c>
      <c r="D144" s="452">
        <f>'2 жастағы балалар К'!O70</f>
        <v>0</v>
      </c>
      <c r="E144" s="452">
        <f>'2 жастағы балалар Т'!L70</f>
        <v>0</v>
      </c>
      <c r="F144" s="452">
        <f>'2 жастағы балалар Ш'!O70</f>
        <v>0</v>
      </c>
      <c r="G144" s="452">
        <f>'2 жастағы балалар Ә'!L70</f>
        <v>0</v>
      </c>
    </row>
    <row r="145" spans="2:7" x14ac:dyDescent="0.25">
      <c r="B145" s="570">
        <v>5</v>
      </c>
      <c r="C145" s="452" t="e">
        <f>'2 жастағы балалар Ф'!#REF!</f>
        <v>#REF!</v>
      </c>
      <c r="D145" s="452" t="e">
        <f>'2 жастағы балалар К'!#REF!</f>
        <v>#REF!</v>
      </c>
      <c r="E145" s="452">
        <f>'2 жастағы балалар Т'!M70</f>
        <v>0</v>
      </c>
      <c r="F145" s="452">
        <f>'2 жастағы балалар Ш'!P70</f>
        <v>0</v>
      </c>
      <c r="G145" s="452">
        <f>'2 жастағы балалар Ә'!M70</f>
        <v>0</v>
      </c>
    </row>
    <row r="146" spans="2:7" x14ac:dyDescent="0.25">
      <c r="B146" s="571"/>
      <c r="C146" s="452" t="e">
        <f>'2 жастағы балалар Ф'!#REF!</f>
        <v>#REF!</v>
      </c>
      <c r="D146" s="452" t="e">
        <f>'2 жастағы балалар К'!#REF!</f>
        <v>#REF!</v>
      </c>
      <c r="E146" s="452">
        <f>'2 жастағы балалар Т'!N70</f>
        <v>0</v>
      </c>
      <c r="F146" s="452">
        <f>'2 жастағы балалар Ш'!Q70</f>
        <v>0</v>
      </c>
      <c r="G146" s="452">
        <f>'2 жастағы балалар Ә'!N70</f>
        <v>0</v>
      </c>
    </row>
    <row r="147" spans="2:7" x14ac:dyDescent="0.25">
      <c r="B147" s="572"/>
      <c r="C147" s="452" t="e">
        <f>'2 жастағы балалар Ф'!#REF!</f>
        <v>#REF!</v>
      </c>
      <c r="D147" s="452" t="e">
        <f>'2 жастағы балалар К'!#REF!</f>
        <v>#REF!</v>
      </c>
      <c r="E147" s="452">
        <f>'2 жастағы балалар Т'!O70</f>
        <v>0</v>
      </c>
      <c r="F147" s="452">
        <f>'2 жастағы балалар Ш'!R70</f>
        <v>0</v>
      </c>
      <c r="G147" s="452">
        <f>'2 жастағы балалар Ә'!O70</f>
        <v>0</v>
      </c>
    </row>
    <row r="148" spans="2:7" x14ac:dyDescent="0.25">
      <c r="B148" s="570">
        <v>6</v>
      </c>
      <c r="C148" s="798"/>
      <c r="D148" s="452">
        <f>'2 жастағы балалар К'!P70</f>
        <v>0</v>
      </c>
      <c r="E148" s="798"/>
      <c r="F148" s="452" t="e">
        <f>'2 жастағы балалар Ш'!#REF!</f>
        <v>#REF!</v>
      </c>
      <c r="G148" s="798"/>
    </row>
    <row r="149" spans="2:7" x14ac:dyDescent="0.25">
      <c r="B149" s="571"/>
      <c r="C149" s="799"/>
      <c r="D149" s="452">
        <f>'2 жастағы балалар К'!Q70</f>
        <v>0</v>
      </c>
      <c r="E149" s="799"/>
      <c r="F149" s="452" t="e">
        <f>'2 жастағы балалар Ш'!#REF!</f>
        <v>#REF!</v>
      </c>
      <c r="G149" s="799"/>
    </row>
    <row r="150" spans="2:7" x14ac:dyDescent="0.25">
      <c r="B150" s="572"/>
      <c r="C150" s="799"/>
      <c r="D150" s="452">
        <f>'2 жастағы балалар К'!R70</f>
        <v>0</v>
      </c>
      <c r="E150" s="799"/>
      <c r="F150" s="452" t="e">
        <f>'2 жастағы балалар Ш'!#REF!</f>
        <v>#REF!</v>
      </c>
      <c r="G150" s="799"/>
    </row>
    <row r="151" spans="2:7" x14ac:dyDescent="0.25">
      <c r="B151" s="570">
        <v>7</v>
      </c>
      <c r="C151" s="799"/>
      <c r="D151" s="452">
        <f>'2 жастағы балалар К'!S70</f>
        <v>0</v>
      </c>
      <c r="E151" s="799"/>
      <c r="F151" s="452" t="e">
        <f>'2 жастағы балалар Ш'!#REF!</f>
        <v>#REF!</v>
      </c>
      <c r="G151" s="799"/>
    </row>
    <row r="152" spans="2:7" x14ac:dyDescent="0.25">
      <c r="B152" s="571"/>
      <c r="C152" s="799"/>
      <c r="D152" s="452">
        <f>'2 жастағы балалар К'!T70</f>
        <v>0</v>
      </c>
      <c r="E152" s="799"/>
      <c r="F152" s="452" t="e">
        <f>'2 жастағы балалар Ш'!#REF!</f>
        <v>#REF!</v>
      </c>
      <c r="G152" s="799"/>
    </row>
    <row r="153" spans="2:7" x14ac:dyDescent="0.25">
      <c r="B153" s="572"/>
      <c r="C153" s="799"/>
      <c r="D153" s="452">
        <f>'2 жастағы балалар К'!U70</f>
        <v>0</v>
      </c>
      <c r="E153" s="799"/>
      <c r="F153" s="452" t="e">
        <f>'2 жастағы балалар Ш'!#REF!</f>
        <v>#REF!</v>
      </c>
      <c r="G153" s="799"/>
    </row>
    <row r="154" spans="2:7" x14ac:dyDescent="0.25">
      <c r="B154" s="570">
        <v>8</v>
      </c>
      <c r="C154" s="799"/>
      <c r="D154" s="452">
        <f>'2 жастағы балалар К'!V70</f>
        <v>0</v>
      </c>
      <c r="E154" s="799"/>
      <c r="F154" s="452" t="e">
        <f>'2 жастағы балалар Ш'!#REF!</f>
        <v>#REF!</v>
      </c>
      <c r="G154" s="799"/>
    </row>
    <row r="155" spans="2:7" x14ac:dyDescent="0.25">
      <c r="B155" s="571"/>
      <c r="C155" s="799"/>
      <c r="D155" s="452">
        <f>'2 жастағы балалар К'!W70</f>
        <v>0</v>
      </c>
      <c r="E155" s="799"/>
      <c r="F155" s="452" t="e">
        <f>'2 жастағы балалар Ш'!#REF!</f>
        <v>#REF!</v>
      </c>
      <c r="G155" s="799"/>
    </row>
    <row r="156" spans="2:7" x14ac:dyDescent="0.25">
      <c r="B156" s="572"/>
      <c r="C156" s="799"/>
      <c r="D156" s="452">
        <f>'2 жастағы балалар К'!X70</f>
        <v>0</v>
      </c>
      <c r="E156" s="799"/>
      <c r="F156" s="452" t="e">
        <f>'2 жастағы балалар Ш'!#REF!</f>
        <v>#REF!</v>
      </c>
      <c r="G156" s="799"/>
    </row>
    <row r="157" spans="2:7" x14ac:dyDescent="0.25">
      <c r="B157" s="570">
        <v>9</v>
      </c>
      <c r="C157" s="799"/>
      <c r="D157" s="452">
        <f>'2 жастағы балалар К'!Y70</f>
        <v>0</v>
      </c>
      <c r="E157" s="799"/>
      <c r="F157" s="452" t="e">
        <f>'2 жастағы балалар Ш'!#REF!</f>
        <v>#REF!</v>
      </c>
      <c r="G157" s="799"/>
    </row>
    <row r="158" spans="2:7" x14ac:dyDescent="0.25">
      <c r="B158" s="571"/>
      <c r="C158" s="799"/>
      <c r="D158" s="452">
        <f>'2 жастағы балалар К'!Z70</f>
        <v>0</v>
      </c>
      <c r="E158" s="799"/>
      <c r="F158" s="452" t="e">
        <f>'2 жастағы балалар Ш'!#REF!</f>
        <v>#REF!</v>
      </c>
      <c r="G158" s="799"/>
    </row>
    <row r="159" spans="2:7" ht="15" customHeight="1" x14ac:dyDescent="0.25">
      <c r="B159" s="572"/>
      <c r="C159" s="799"/>
      <c r="D159" s="452">
        <f>'2 жастағы балалар К'!AA70</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Ш'!S70</f>
        <v>0</v>
      </c>
      <c r="G163" s="799"/>
    </row>
    <row r="164" spans="2:7" x14ac:dyDescent="0.25">
      <c r="B164" s="607"/>
      <c r="C164" s="799"/>
      <c r="D164" s="452" t="e">
        <f>'2 жастағы балалар К'!#REF!</f>
        <v>#REF!</v>
      </c>
      <c r="E164" s="799"/>
      <c r="F164" s="398">
        <f>'2 жастағы балалар Ш'!T70</f>
        <v>0</v>
      </c>
      <c r="G164" s="799"/>
    </row>
    <row r="165" spans="2:7" x14ac:dyDescent="0.25">
      <c r="B165" s="607"/>
      <c r="C165" s="799"/>
      <c r="D165" s="452" t="e">
        <f>'2 жастағы балалар К'!#REF!</f>
        <v>#REF!</v>
      </c>
      <c r="E165" s="799"/>
      <c r="F165" s="398">
        <f>'2 жастағы балалар Ш'!U70</f>
        <v>0</v>
      </c>
      <c r="G165" s="799"/>
    </row>
    <row r="166" spans="2:7" ht="15" customHeight="1" x14ac:dyDescent="0.25">
      <c r="B166" s="607">
        <v>12</v>
      </c>
      <c r="C166" s="799"/>
      <c r="D166" s="452" t="e">
        <f>'2 жастағы балалар К'!#REF!</f>
        <v>#REF!</v>
      </c>
      <c r="E166" s="799"/>
      <c r="F166" s="398">
        <f>'2 жастағы балалар Ш'!V70</f>
        <v>0</v>
      </c>
      <c r="G166" s="799"/>
    </row>
    <row r="167" spans="2:7" ht="15" customHeight="1" x14ac:dyDescent="0.25">
      <c r="B167" s="607"/>
      <c r="C167" s="799"/>
      <c r="D167" s="452" t="e">
        <f>'2 жастағы балалар К'!#REF!</f>
        <v>#REF!</v>
      </c>
      <c r="E167" s="799"/>
      <c r="F167" s="398">
        <f>'2 жастағы балалар Ш'!W70</f>
        <v>0</v>
      </c>
      <c r="G167" s="799"/>
    </row>
    <row r="168" spans="2:7" ht="15" customHeight="1" x14ac:dyDescent="0.25">
      <c r="B168" s="607"/>
      <c r="C168" s="799"/>
      <c r="D168" s="452" t="e">
        <f>'2 жастағы балалар К'!#REF!</f>
        <v>#REF!</v>
      </c>
      <c r="E168" s="799"/>
      <c r="F168" s="398">
        <f>'2 жастағы балалар Ш'!X70</f>
        <v>0</v>
      </c>
      <c r="G168" s="799"/>
    </row>
    <row r="169" spans="2:7" ht="15" customHeight="1" x14ac:dyDescent="0.25">
      <c r="B169" s="607">
        <v>13</v>
      </c>
      <c r="C169" s="799"/>
      <c r="D169" s="452" t="e">
        <f>'2 жастағы балалар К'!#REF!</f>
        <v>#REF!</v>
      </c>
      <c r="E169" s="799"/>
      <c r="F169" s="398">
        <f>'2 жастағы балалар Ш'!Y70</f>
        <v>0</v>
      </c>
      <c r="G169" s="799"/>
    </row>
    <row r="170" spans="2:7" ht="15" customHeight="1" x14ac:dyDescent="0.25">
      <c r="B170" s="607"/>
      <c r="C170" s="799"/>
      <c r="D170" s="452" t="e">
        <f>'2 жастағы балалар К'!#REF!</f>
        <v>#REF!</v>
      </c>
      <c r="E170" s="799"/>
      <c r="F170" s="398">
        <f>'2 жастағы балалар Ш'!Z70</f>
        <v>0</v>
      </c>
      <c r="G170" s="799"/>
    </row>
    <row r="171" spans="2:7" ht="15" customHeight="1" x14ac:dyDescent="0.25">
      <c r="B171" s="607"/>
      <c r="C171" s="799"/>
      <c r="D171" s="452" t="e">
        <f>'2 жастағы балалар К'!#REF!</f>
        <v>#REF!</v>
      </c>
      <c r="E171" s="799"/>
      <c r="F171" s="398">
        <f>'2 жастағы балалар Ш'!AA70</f>
        <v>0</v>
      </c>
      <c r="G171" s="799"/>
    </row>
    <row r="172" spans="2:7" ht="15" customHeight="1" x14ac:dyDescent="0.25">
      <c r="B172" s="607">
        <v>14</v>
      </c>
      <c r="C172" s="799"/>
      <c r="D172" s="452" t="e">
        <f>'2 жастағы балалар К'!#REF!</f>
        <v>#REF!</v>
      </c>
      <c r="E172" s="799"/>
      <c r="F172" s="398">
        <f>'2 жастағы балалар Ш'!AB70</f>
        <v>0</v>
      </c>
      <c r="G172" s="799"/>
    </row>
    <row r="173" spans="2:7" ht="15" customHeight="1" x14ac:dyDescent="0.25">
      <c r="B173" s="607"/>
      <c r="C173" s="799"/>
      <c r="D173" s="452" t="e">
        <f>'2 жастағы балалар К'!#REF!</f>
        <v>#REF!</v>
      </c>
      <c r="E173" s="799"/>
      <c r="F173" s="398">
        <f>'2 жастағы балалар Ш'!AC70</f>
        <v>0</v>
      </c>
      <c r="G173" s="799"/>
    </row>
    <row r="174" spans="2:7" ht="15" customHeight="1" x14ac:dyDescent="0.25">
      <c r="B174" s="607"/>
      <c r="C174" s="799"/>
      <c r="D174" s="452" t="e">
        <f>'2 жастағы балалар К'!#REF!</f>
        <v>#REF!</v>
      </c>
      <c r="E174" s="799"/>
      <c r="F174" s="398">
        <f>'2 жастағы балалар Ш'!AD70</f>
        <v>0</v>
      </c>
      <c r="G174" s="799"/>
    </row>
    <row r="175" spans="2:7" ht="15" customHeight="1" x14ac:dyDescent="0.25">
      <c r="B175" s="607">
        <v>15</v>
      </c>
      <c r="C175" s="799"/>
      <c r="D175" s="452" t="e">
        <f>'2 жастағы балалар К'!#REF!</f>
        <v>#REF!</v>
      </c>
      <c r="E175" s="799"/>
      <c r="F175" s="398">
        <f>'2 жастағы балалар Ш'!AE70</f>
        <v>0</v>
      </c>
      <c r="G175" s="799"/>
    </row>
    <row r="176" spans="2:7" ht="15" customHeight="1" x14ac:dyDescent="0.25">
      <c r="B176" s="607"/>
      <c r="C176" s="799"/>
      <c r="D176" s="452" t="e">
        <f>'2 жастағы балалар К'!#REF!</f>
        <v>#REF!</v>
      </c>
      <c r="E176" s="799"/>
      <c r="F176" s="398">
        <f>'2 жастағы балалар Ш'!AF70</f>
        <v>0</v>
      </c>
      <c r="G176" s="799"/>
    </row>
    <row r="177" spans="2:7" ht="15" customHeight="1" x14ac:dyDescent="0.25">
      <c r="B177" s="607"/>
      <c r="C177" s="799"/>
      <c r="D177" s="452" t="e">
        <f>'2 жастағы балалар К'!#REF!</f>
        <v>#REF!</v>
      </c>
      <c r="E177" s="799"/>
      <c r="F177" s="398">
        <f>'2 жастағы балалар Ш'!AG70</f>
        <v>0</v>
      </c>
      <c r="G177" s="799"/>
    </row>
    <row r="178" spans="2:7" ht="15" customHeight="1" x14ac:dyDescent="0.25">
      <c r="B178" s="607">
        <v>16</v>
      </c>
      <c r="C178" s="799"/>
      <c r="D178" s="798"/>
      <c r="E178" s="799"/>
      <c r="F178" s="398">
        <f>'2 жастағы балалар Ш'!AH70</f>
        <v>0</v>
      </c>
      <c r="G178" s="799"/>
    </row>
    <row r="179" spans="2:7" ht="15" customHeight="1" x14ac:dyDescent="0.25">
      <c r="B179" s="607"/>
      <c r="C179" s="799"/>
      <c r="D179" s="799"/>
      <c r="E179" s="799"/>
      <c r="F179" s="398">
        <f>'2 жастағы балалар Ш'!AI70</f>
        <v>0</v>
      </c>
      <c r="G179" s="799"/>
    </row>
    <row r="180" spans="2:7" ht="15" customHeight="1" x14ac:dyDescent="0.25">
      <c r="B180" s="607"/>
      <c r="C180" s="799"/>
      <c r="D180" s="799"/>
      <c r="E180" s="799"/>
      <c r="F180" s="398">
        <f>'2 жастағы балалар Ш'!AJ70</f>
        <v>0</v>
      </c>
      <c r="G180" s="799"/>
    </row>
    <row r="181" spans="2:7" ht="15" customHeight="1" x14ac:dyDescent="0.25">
      <c r="B181" s="607">
        <v>17</v>
      </c>
      <c r="C181" s="799"/>
      <c r="D181" s="799"/>
      <c r="E181" s="799"/>
      <c r="F181" s="398">
        <f>'2 жастағы балалар Ш'!AK70</f>
        <v>0</v>
      </c>
      <c r="G181" s="799"/>
    </row>
    <row r="182" spans="2:7" ht="15" customHeight="1" x14ac:dyDescent="0.25">
      <c r="B182" s="607"/>
      <c r="C182" s="799"/>
      <c r="D182" s="799"/>
      <c r="E182" s="799"/>
      <c r="F182" s="398">
        <f>'2 жастағы балалар Ш'!AL70</f>
        <v>0</v>
      </c>
      <c r="G182" s="799"/>
    </row>
    <row r="183" spans="2:7" ht="15" customHeight="1" x14ac:dyDescent="0.25">
      <c r="B183" s="607"/>
      <c r="C183" s="799"/>
      <c r="D183" s="799"/>
      <c r="E183" s="799"/>
      <c r="F183" s="398">
        <f>'2 жастағы балалар Ш'!AM70</f>
        <v>0</v>
      </c>
      <c r="G183" s="799"/>
    </row>
    <row r="184" spans="2:7" ht="15" customHeight="1" x14ac:dyDescent="0.25">
      <c r="B184" s="607">
        <v>18</v>
      </c>
      <c r="C184" s="799"/>
      <c r="D184" s="799"/>
      <c r="E184" s="799"/>
      <c r="F184" s="398">
        <f>'2 жастағы балалар Ш'!AN70</f>
        <v>0</v>
      </c>
      <c r="G184" s="799"/>
    </row>
    <row r="185" spans="2:7" ht="15" customHeight="1" x14ac:dyDescent="0.25">
      <c r="B185" s="607"/>
      <c r="C185" s="799"/>
      <c r="D185" s="799"/>
      <c r="E185" s="799"/>
      <c r="F185" s="398">
        <f>'2 жастағы балалар Ш'!AO70</f>
        <v>0</v>
      </c>
      <c r="G185" s="799"/>
    </row>
    <row r="186" spans="2:7" ht="15" customHeight="1" x14ac:dyDescent="0.25">
      <c r="B186" s="607"/>
      <c r="C186" s="799"/>
      <c r="D186" s="799"/>
      <c r="E186" s="799"/>
      <c r="F186" s="398">
        <f>'2 жастағы балалар Ш'!AP70</f>
        <v>0</v>
      </c>
      <c r="G186" s="799"/>
    </row>
    <row r="187" spans="2:7" ht="15" customHeight="1" x14ac:dyDescent="0.25">
      <c r="B187" s="607">
        <v>19</v>
      </c>
      <c r="C187" s="799"/>
      <c r="D187" s="799"/>
      <c r="E187" s="799"/>
      <c r="F187" s="398">
        <f>'2 жастағы балалар Ш'!AQ70</f>
        <v>0</v>
      </c>
      <c r="G187" s="799"/>
    </row>
    <row r="188" spans="2:7" ht="15" customHeight="1" x14ac:dyDescent="0.25">
      <c r="B188" s="607"/>
      <c r="C188" s="799"/>
      <c r="D188" s="799"/>
      <c r="E188" s="799"/>
      <c r="F188" s="398">
        <f>'2 жастағы балалар Ш'!AR70</f>
        <v>0</v>
      </c>
      <c r="G188" s="799"/>
    </row>
    <row r="189" spans="2:7" ht="15" customHeight="1" x14ac:dyDescent="0.25">
      <c r="B189" s="607"/>
      <c r="C189" s="799"/>
      <c r="D189" s="799"/>
      <c r="E189" s="799"/>
      <c r="F189" s="398">
        <f>'2 жастағы балалар Ш'!AS70</f>
        <v>0</v>
      </c>
      <c r="G189" s="799"/>
    </row>
    <row r="190" spans="2:7" ht="15" customHeight="1" x14ac:dyDescent="0.25">
      <c r="B190" s="607">
        <v>20</v>
      </c>
      <c r="C190" s="799"/>
      <c r="D190" s="799"/>
      <c r="E190" s="799"/>
      <c r="F190" s="398">
        <f>'2 жастағы балалар Ш'!AT70</f>
        <v>0</v>
      </c>
      <c r="G190" s="799"/>
    </row>
    <row r="191" spans="2:7" ht="15" customHeight="1" x14ac:dyDescent="0.25">
      <c r="B191" s="607"/>
      <c r="C191" s="799"/>
      <c r="D191" s="799"/>
      <c r="E191" s="799"/>
      <c r="F191" s="398">
        <f>'2 жастағы балалар Ш'!AU70</f>
        <v>0</v>
      </c>
      <c r="G191" s="799"/>
    </row>
    <row r="192" spans="2:7" ht="15" customHeight="1" x14ac:dyDescent="0.25">
      <c r="B192" s="607"/>
      <c r="C192" s="799"/>
      <c r="D192" s="799"/>
      <c r="E192" s="799"/>
      <c r="F192" s="398">
        <f>'2 жастағы балалар Ш'!AV70</f>
        <v>0</v>
      </c>
      <c r="G192" s="799"/>
    </row>
    <row r="193" spans="2:100" ht="15" customHeight="1" x14ac:dyDescent="0.25">
      <c r="B193" s="607">
        <v>21</v>
      </c>
      <c r="C193" s="799"/>
      <c r="D193" s="799"/>
      <c r="E193" s="799"/>
      <c r="F193" s="398">
        <f>'2 жастағы балалар Ш'!AW70</f>
        <v>0</v>
      </c>
      <c r="G193" s="799"/>
    </row>
    <row r="194" spans="2:100" ht="15" customHeight="1" x14ac:dyDescent="0.25">
      <c r="B194" s="607"/>
      <c r="C194" s="799"/>
      <c r="D194" s="799"/>
      <c r="E194" s="799"/>
      <c r="F194" s="398">
        <f>'2 жастағы балалар Ш'!AX70</f>
        <v>0</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Ш'!AY70</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Ш'!AZ70</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Ш'!BA70</f>
        <v>0</v>
      </c>
      <c r="G197" s="799"/>
    </row>
    <row r="198" spans="2:100" ht="15" customHeight="1" x14ac:dyDescent="0.25">
      <c r="B198" s="607"/>
      <c r="C198" s="799"/>
      <c r="D198" s="799"/>
      <c r="E198" s="799"/>
      <c r="F198" s="398">
        <f>'2 жастағы балалар Ш'!BB70</f>
        <v>0</v>
      </c>
      <c r="G198" s="799"/>
    </row>
    <row r="199" spans="2:100" ht="15" customHeight="1" x14ac:dyDescent="0.25">
      <c r="B199" s="607">
        <v>23</v>
      </c>
      <c r="C199" s="799"/>
      <c r="D199" s="799"/>
      <c r="E199" s="799"/>
      <c r="F199" s="398">
        <f>'2 жастағы балалар Ш'!BC70</f>
        <v>0</v>
      </c>
      <c r="G199" s="799"/>
    </row>
    <row r="200" spans="2:100" ht="15" customHeight="1" x14ac:dyDescent="0.25">
      <c r="B200" s="607"/>
      <c r="C200" s="799"/>
      <c r="D200" s="799"/>
      <c r="E200" s="799"/>
      <c r="F200" s="398">
        <f>'2 жастағы балалар Ш'!BD70</f>
        <v>0</v>
      </c>
      <c r="G200" s="799"/>
    </row>
    <row r="201" spans="2:100" ht="15" customHeight="1" x14ac:dyDescent="0.25">
      <c r="B201" s="607"/>
      <c r="C201" s="799"/>
      <c r="D201" s="799"/>
      <c r="E201" s="799"/>
      <c r="F201" s="398">
        <f>'2 жастағы балалар Ш'!BE70</f>
        <v>0</v>
      </c>
      <c r="G201" s="799"/>
    </row>
    <row r="202" spans="2:100" ht="15" customHeight="1" x14ac:dyDescent="0.25">
      <c r="B202" s="607">
        <v>24</v>
      </c>
      <c r="C202" s="799"/>
      <c r="D202" s="799"/>
      <c r="E202" s="799"/>
      <c r="F202" s="398">
        <f>'2 жастағы балалар Ш'!BF70</f>
        <v>0</v>
      </c>
      <c r="G202" s="799"/>
    </row>
    <row r="203" spans="2:100" ht="15" customHeight="1" x14ac:dyDescent="0.25">
      <c r="B203" s="607"/>
      <c r="C203" s="799"/>
      <c r="D203" s="799"/>
      <c r="E203" s="799"/>
      <c r="F203" s="398">
        <f>'2 жастағы балалар Ш'!BG70</f>
        <v>0</v>
      </c>
      <c r="G203" s="799"/>
    </row>
    <row r="204" spans="2:100" ht="15" customHeight="1" x14ac:dyDescent="0.25">
      <c r="B204" s="607"/>
      <c r="C204" s="799"/>
      <c r="D204" s="799"/>
      <c r="E204" s="799"/>
      <c r="F204" s="398">
        <f>'2 жастағы балалар Ш'!BH70</f>
        <v>0</v>
      </c>
      <c r="G204" s="799"/>
    </row>
    <row r="205" spans="2:100" ht="15" customHeight="1" x14ac:dyDescent="0.25">
      <c r="B205" s="607">
        <v>25</v>
      </c>
      <c r="C205" s="799"/>
      <c r="D205" s="799"/>
      <c r="E205" s="799"/>
      <c r="F205" s="398">
        <f>'2 жастағы балалар Ш'!BI70</f>
        <v>0</v>
      </c>
      <c r="G205" s="799"/>
    </row>
    <row r="206" spans="2:100" ht="15" customHeight="1" x14ac:dyDescent="0.25">
      <c r="B206" s="607"/>
      <c r="C206" s="799"/>
      <c r="D206" s="799"/>
      <c r="E206" s="799"/>
      <c r="F206" s="398">
        <f>'2 жастағы балалар Ш'!BJ70</f>
        <v>0</v>
      </c>
      <c r="G206" s="799"/>
    </row>
    <row r="207" spans="2:100" ht="15" customHeight="1" x14ac:dyDescent="0.25">
      <c r="B207" s="607"/>
      <c r="C207" s="800"/>
      <c r="D207" s="800"/>
      <c r="E207" s="800"/>
      <c r="F207" s="398">
        <f>'2 жастағы балалар Ш'!BK70</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56.25"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Ф'!D129</f>
        <v>0</v>
      </c>
      <c r="D212" s="452">
        <f>'2 жастағы балалар К'!D129</f>
        <v>0</v>
      </c>
      <c r="E212" s="452" t="e">
        <f>'2 жастағы балалар Т'!#REF!</f>
        <v>#REF!</v>
      </c>
      <c r="F212" s="452">
        <f>'2 жастағы балалар Ш'!D129</f>
        <v>0</v>
      </c>
      <c r="G212" s="452" t="e">
        <f>'2 жастағы балалар Ә'!#REF!</f>
        <v>#REF!</v>
      </c>
    </row>
    <row r="213" spans="2:7" ht="15" customHeight="1" x14ac:dyDescent="0.25">
      <c r="B213" s="571"/>
      <c r="C213" s="452">
        <f>'2 жастағы балалар Ф'!E129</f>
        <v>0</v>
      </c>
      <c r="D213" s="452">
        <f>'2 жастағы балалар К'!E129</f>
        <v>0</v>
      </c>
      <c r="E213" s="452" t="e">
        <f>'2 жастағы балалар Т'!#REF!</f>
        <v>#REF!</v>
      </c>
      <c r="F213" s="452">
        <f>'2 жастағы балалар Ш'!E129</f>
        <v>0</v>
      </c>
      <c r="G213" s="452" t="e">
        <f>'2 жастағы балалар Ә'!#REF!</f>
        <v>#REF!</v>
      </c>
    </row>
    <row r="214" spans="2:7" ht="15" customHeight="1" x14ac:dyDescent="0.25">
      <c r="B214" s="572"/>
      <c r="C214" s="452">
        <f>'2 жастағы балалар Ф'!F129</f>
        <v>0</v>
      </c>
      <c r="D214" s="452">
        <f>'2 жастағы балалар К'!F129</f>
        <v>0</v>
      </c>
      <c r="E214" s="452" t="e">
        <f>'2 жастағы балалар Т'!#REF!</f>
        <v>#REF!</v>
      </c>
      <c r="F214" s="452">
        <f>'2 жастағы балалар Ш'!F129</f>
        <v>0</v>
      </c>
      <c r="G214" s="452" t="e">
        <f>'2 жастағы балалар Ә'!#REF!</f>
        <v>#REF!</v>
      </c>
    </row>
    <row r="215" spans="2:7" ht="15" customHeight="1" x14ac:dyDescent="0.25">
      <c r="B215" s="570">
        <v>2</v>
      </c>
      <c r="C215" s="452">
        <f>'2 жастағы балалар Ф'!G129</f>
        <v>0</v>
      </c>
      <c r="D215" s="452">
        <f>'2 жастағы балалар К'!G129</f>
        <v>0</v>
      </c>
      <c r="E215" s="452">
        <f>'2 жастағы балалар Т'!D129</f>
        <v>0</v>
      </c>
      <c r="F215" s="452">
        <f>'2 жастағы балалар Ш'!G129</f>
        <v>0</v>
      </c>
      <c r="G215" s="452">
        <f>'2 жастағы балалар Ә'!D129</f>
        <v>0</v>
      </c>
    </row>
    <row r="216" spans="2:7" ht="15" customHeight="1" x14ac:dyDescent="0.25">
      <c r="B216" s="571"/>
      <c r="C216" s="452">
        <f>'2 жастағы балалар Ф'!H129</f>
        <v>0</v>
      </c>
      <c r="D216" s="452">
        <f>'2 жастағы балалар К'!H129</f>
        <v>0</v>
      </c>
      <c r="E216" s="452">
        <f>'2 жастағы балалар Т'!E129</f>
        <v>0</v>
      </c>
      <c r="F216" s="452">
        <f>'2 жастағы балалар Ш'!H129</f>
        <v>0</v>
      </c>
      <c r="G216" s="452">
        <f>'2 жастағы балалар Ә'!E129</f>
        <v>0</v>
      </c>
    </row>
    <row r="217" spans="2:7" ht="15" customHeight="1" x14ac:dyDescent="0.25">
      <c r="B217" s="572"/>
      <c r="C217" s="452">
        <f>'2 жастағы балалар Ф'!I129</f>
        <v>0</v>
      </c>
      <c r="D217" s="452">
        <f>'2 жастағы балалар К'!I129</f>
        <v>0</v>
      </c>
      <c r="E217" s="452">
        <f>'2 жастағы балалар Т'!F129</f>
        <v>0</v>
      </c>
      <c r="F217" s="452">
        <f>'2 жастағы балалар Ш'!I129</f>
        <v>0</v>
      </c>
      <c r="G217" s="452">
        <f>'2 жастағы балалар Ә'!F129</f>
        <v>0</v>
      </c>
    </row>
    <row r="218" spans="2:7" ht="15" customHeight="1" x14ac:dyDescent="0.25">
      <c r="B218" s="570">
        <v>3</v>
      </c>
      <c r="C218" s="452">
        <f>'2 жастағы балалар Ф'!J129</f>
        <v>0</v>
      </c>
      <c r="D218" s="452">
        <f>'2 жастағы балалар К'!J129</f>
        <v>0</v>
      </c>
      <c r="E218" s="452">
        <f>'2 жастағы балалар Т'!G129</f>
        <v>0</v>
      </c>
      <c r="F218" s="452">
        <f>'2 жастағы балалар Ш'!J129</f>
        <v>0</v>
      </c>
      <c r="G218" s="452">
        <f>'2 жастағы балалар Ә'!G129</f>
        <v>0</v>
      </c>
    </row>
    <row r="219" spans="2:7" ht="15" customHeight="1" x14ac:dyDescent="0.25">
      <c r="B219" s="571"/>
      <c r="C219" s="452">
        <f>'2 жастағы балалар Ф'!K129</f>
        <v>0</v>
      </c>
      <c r="D219" s="452">
        <f>'2 жастағы балалар К'!K129</f>
        <v>0</v>
      </c>
      <c r="E219" s="452">
        <f>'2 жастағы балалар Т'!H129</f>
        <v>0</v>
      </c>
      <c r="F219" s="452">
        <f>'2 жастағы балалар Ш'!K129</f>
        <v>0</v>
      </c>
      <c r="G219" s="452">
        <f>'2 жастағы балалар Ә'!H129</f>
        <v>0</v>
      </c>
    </row>
    <row r="220" spans="2:7" ht="15" customHeight="1" x14ac:dyDescent="0.25">
      <c r="B220" s="572"/>
      <c r="C220" s="452">
        <f>'2 жастағы балалар Ф'!L129</f>
        <v>0</v>
      </c>
      <c r="D220" s="452">
        <f>'2 жастағы балалар К'!L129</f>
        <v>0</v>
      </c>
      <c r="E220" s="452">
        <f>'2 жастағы балалар Т'!I129</f>
        <v>0</v>
      </c>
      <c r="F220" s="452">
        <f>'2 жастағы балалар Ш'!L129</f>
        <v>0</v>
      </c>
      <c r="G220" s="452">
        <f>'2 жастағы балалар Ә'!I129</f>
        <v>0</v>
      </c>
    </row>
    <row r="221" spans="2:7" ht="15" customHeight="1" x14ac:dyDescent="0.25">
      <c r="B221" s="570">
        <v>4</v>
      </c>
      <c r="C221" s="452">
        <f>'2 жастағы балалар Ф'!M129</f>
        <v>0</v>
      </c>
      <c r="D221" s="452">
        <f>'2 жастағы балалар К'!M129</f>
        <v>0</v>
      </c>
      <c r="E221" s="452">
        <f>'2 жастағы балалар Т'!J129</f>
        <v>0</v>
      </c>
      <c r="F221" s="452">
        <f>'2 жастағы балалар Ш'!M129</f>
        <v>0</v>
      </c>
      <c r="G221" s="452">
        <f>'2 жастағы балалар Ә'!J129</f>
        <v>0</v>
      </c>
    </row>
    <row r="222" spans="2:7" ht="15" customHeight="1" x14ac:dyDescent="0.25">
      <c r="B222" s="571"/>
      <c r="C222" s="452">
        <f>'2 жастағы балалар Ф'!N129</f>
        <v>0</v>
      </c>
      <c r="D222" s="452">
        <f>'2 жастағы балалар К'!N129</f>
        <v>0</v>
      </c>
      <c r="E222" s="452">
        <f>'2 жастағы балалар Т'!K129</f>
        <v>0</v>
      </c>
      <c r="F222" s="452">
        <f>'2 жастағы балалар Ш'!N129</f>
        <v>0</v>
      </c>
      <c r="G222" s="452">
        <f>'2 жастағы балалар Ә'!K129</f>
        <v>0</v>
      </c>
    </row>
    <row r="223" spans="2:7" ht="15" customHeight="1" x14ac:dyDescent="0.25">
      <c r="B223" s="572"/>
      <c r="C223" s="452">
        <f>'2 жастағы балалар Ф'!O129</f>
        <v>0</v>
      </c>
      <c r="D223" s="452">
        <f>'2 жастағы балалар К'!O129</f>
        <v>0</v>
      </c>
      <c r="E223" s="452">
        <f>'2 жастағы балалар Т'!L129</f>
        <v>0</v>
      </c>
      <c r="F223" s="452">
        <f>'2 жастағы балалар Ш'!O129</f>
        <v>0</v>
      </c>
      <c r="G223" s="452">
        <f>'2 жастағы балалар Ә'!L129</f>
        <v>0</v>
      </c>
    </row>
    <row r="224" spans="2:7" ht="15" customHeight="1" x14ac:dyDescent="0.25">
      <c r="B224" s="570">
        <v>5</v>
      </c>
      <c r="C224" s="452" t="e">
        <f>'2 жастағы балалар Ф'!#REF!</f>
        <v>#REF!</v>
      </c>
      <c r="D224" s="452" t="e">
        <f>'2 жастағы балалар К'!#REF!</f>
        <v>#REF!</v>
      </c>
      <c r="E224" s="452">
        <f>'2 жастағы балалар Т'!M129</f>
        <v>0</v>
      </c>
      <c r="F224" s="452">
        <f>'2 жастағы балалар Ш'!P129</f>
        <v>0</v>
      </c>
      <c r="G224" s="452">
        <f>'2 жастағы балалар Ә'!M129</f>
        <v>0</v>
      </c>
    </row>
    <row r="225" spans="2:7" ht="15" customHeight="1" x14ac:dyDescent="0.25">
      <c r="B225" s="571"/>
      <c r="C225" s="452" t="e">
        <f>'2 жастағы балалар Ф'!#REF!</f>
        <v>#REF!</v>
      </c>
      <c r="D225" s="452" t="e">
        <f>'2 жастағы балалар К'!#REF!</f>
        <v>#REF!</v>
      </c>
      <c r="E225" s="452">
        <f>'2 жастағы балалар Т'!N129</f>
        <v>0</v>
      </c>
      <c r="F225" s="452">
        <f>'2 жастағы балалар Ш'!Q129</f>
        <v>0</v>
      </c>
      <c r="G225" s="452">
        <f>'2 жастағы балалар Ә'!N129</f>
        <v>0</v>
      </c>
    </row>
    <row r="226" spans="2:7" ht="15" customHeight="1" x14ac:dyDescent="0.25">
      <c r="B226" s="572"/>
      <c r="C226" s="452" t="e">
        <f>'2 жастағы балалар Ф'!#REF!</f>
        <v>#REF!</v>
      </c>
      <c r="D226" s="452" t="e">
        <f>'2 жастағы балалар К'!#REF!</f>
        <v>#REF!</v>
      </c>
      <c r="E226" s="452">
        <f>'2 жастағы балалар Т'!O129</f>
        <v>0</v>
      </c>
      <c r="F226" s="452">
        <f>'2 жастағы балалар Ш'!R129</f>
        <v>0</v>
      </c>
      <c r="G226" s="452">
        <f>'2 жастағы балалар Ә'!O129</f>
        <v>0</v>
      </c>
    </row>
    <row r="227" spans="2:7" ht="15" customHeight="1" x14ac:dyDescent="0.25">
      <c r="B227" s="570">
        <v>6</v>
      </c>
      <c r="C227" s="798"/>
      <c r="D227" s="452">
        <f>'2 жастағы балалар К'!P129</f>
        <v>0</v>
      </c>
      <c r="E227" s="798"/>
      <c r="F227" s="452" t="e">
        <f>'2 жастағы балалар Ш'!#REF!</f>
        <v>#REF!</v>
      </c>
      <c r="G227" s="798"/>
    </row>
    <row r="228" spans="2:7" ht="15" customHeight="1" x14ac:dyDescent="0.25">
      <c r="B228" s="571"/>
      <c r="C228" s="799"/>
      <c r="D228" s="452">
        <f>'2 жастағы балалар К'!Q129</f>
        <v>0</v>
      </c>
      <c r="E228" s="799"/>
      <c r="F228" s="452" t="e">
        <f>'2 жастағы балалар Ш'!#REF!</f>
        <v>#REF!</v>
      </c>
      <c r="G228" s="799"/>
    </row>
    <row r="229" spans="2:7" ht="15" customHeight="1" x14ac:dyDescent="0.25">
      <c r="B229" s="572"/>
      <c r="C229" s="799"/>
      <c r="D229" s="452">
        <f>'2 жастағы балалар К'!R129</f>
        <v>0</v>
      </c>
      <c r="E229" s="799"/>
      <c r="F229" s="452" t="e">
        <f>'2 жастағы балалар Ш'!#REF!</f>
        <v>#REF!</v>
      </c>
      <c r="G229" s="799"/>
    </row>
    <row r="230" spans="2:7" ht="15" customHeight="1" x14ac:dyDescent="0.25">
      <c r="B230" s="570">
        <v>7</v>
      </c>
      <c r="C230" s="799"/>
      <c r="D230" s="452">
        <f>'2 жастағы балалар К'!S129</f>
        <v>0</v>
      </c>
      <c r="E230" s="799"/>
      <c r="F230" s="452" t="e">
        <f>'2 жастағы балалар Ш'!#REF!</f>
        <v>#REF!</v>
      </c>
      <c r="G230" s="799"/>
    </row>
    <row r="231" spans="2:7" ht="15" customHeight="1" x14ac:dyDescent="0.25">
      <c r="B231" s="571"/>
      <c r="C231" s="799"/>
      <c r="D231" s="452">
        <f>'2 жастағы балалар К'!T129</f>
        <v>0</v>
      </c>
      <c r="E231" s="799"/>
      <c r="F231" s="452" t="e">
        <f>'2 жастағы балалар Ш'!#REF!</f>
        <v>#REF!</v>
      </c>
      <c r="G231" s="799"/>
    </row>
    <row r="232" spans="2:7" ht="15" customHeight="1" x14ac:dyDescent="0.25">
      <c r="B232" s="572"/>
      <c r="C232" s="799"/>
      <c r="D232" s="452">
        <f>'2 жастағы балалар К'!U129</f>
        <v>0</v>
      </c>
      <c r="E232" s="799"/>
      <c r="F232" s="452" t="e">
        <f>'2 жастағы балалар Ш'!#REF!</f>
        <v>#REF!</v>
      </c>
      <c r="G232" s="799"/>
    </row>
    <row r="233" spans="2:7" ht="15" customHeight="1" x14ac:dyDescent="0.25">
      <c r="B233" s="570">
        <v>8</v>
      </c>
      <c r="C233" s="799"/>
      <c r="D233" s="452">
        <f>'2 жастағы балалар К'!V129</f>
        <v>0</v>
      </c>
      <c r="E233" s="799"/>
      <c r="F233" s="452" t="e">
        <f>'2 жастағы балалар Ш'!#REF!</f>
        <v>#REF!</v>
      </c>
      <c r="G233" s="799"/>
    </row>
    <row r="234" spans="2:7" ht="15" customHeight="1" x14ac:dyDescent="0.25">
      <c r="B234" s="571"/>
      <c r="C234" s="799"/>
      <c r="D234" s="452">
        <f>'2 жастағы балалар К'!W129</f>
        <v>0</v>
      </c>
      <c r="E234" s="799"/>
      <c r="F234" s="452" t="e">
        <f>'2 жастағы балалар Ш'!#REF!</f>
        <v>#REF!</v>
      </c>
      <c r="G234" s="799"/>
    </row>
    <row r="235" spans="2:7" x14ac:dyDescent="0.25">
      <c r="B235" s="572"/>
      <c r="C235" s="799"/>
      <c r="D235" s="452">
        <f>'2 жастағы балалар К'!X129</f>
        <v>0</v>
      </c>
      <c r="E235" s="799"/>
      <c r="F235" s="452" t="e">
        <f>'2 жастағы балалар Ш'!#REF!</f>
        <v>#REF!</v>
      </c>
      <c r="G235" s="799"/>
    </row>
    <row r="236" spans="2:7" x14ac:dyDescent="0.25">
      <c r="B236" s="570">
        <v>9</v>
      </c>
      <c r="C236" s="799"/>
      <c r="D236" s="452">
        <f>'2 жастағы балалар К'!Y129</f>
        <v>0</v>
      </c>
      <c r="E236" s="799"/>
      <c r="F236" s="452" t="e">
        <f>'2 жастағы балалар Ш'!#REF!</f>
        <v>#REF!</v>
      </c>
      <c r="G236" s="799"/>
    </row>
    <row r="237" spans="2:7" x14ac:dyDescent="0.25">
      <c r="B237" s="571"/>
      <c r="C237" s="799"/>
      <c r="D237" s="452">
        <f>'2 жастағы балалар К'!Z129</f>
        <v>0</v>
      </c>
      <c r="E237" s="799"/>
      <c r="F237" s="452" t="e">
        <f>'2 жастағы балалар Ш'!#REF!</f>
        <v>#REF!</v>
      </c>
      <c r="G237" s="799"/>
    </row>
    <row r="238" spans="2:7" x14ac:dyDescent="0.25">
      <c r="B238" s="572"/>
      <c r="C238" s="799"/>
      <c r="D238" s="452">
        <f>'2 жастағы балалар К'!AA129</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Ш'!S129</f>
        <v>0</v>
      </c>
      <c r="G242" s="799"/>
    </row>
    <row r="243" spans="2:7" x14ac:dyDescent="0.25">
      <c r="B243" s="607"/>
      <c r="C243" s="799"/>
      <c r="D243" s="452" t="e">
        <f>'2 жастағы балалар К'!#REF!</f>
        <v>#REF!</v>
      </c>
      <c r="E243" s="799"/>
      <c r="F243" s="398">
        <f>'2 жастағы балалар Ш'!T129</f>
        <v>0</v>
      </c>
      <c r="G243" s="799"/>
    </row>
    <row r="244" spans="2:7" x14ac:dyDescent="0.25">
      <c r="B244" s="607"/>
      <c r="C244" s="799"/>
      <c r="D244" s="452" t="e">
        <f>'2 жастағы балалар К'!#REF!</f>
        <v>#REF!</v>
      </c>
      <c r="E244" s="799"/>
      <c r="F244" s="398">
        <f>'2 жастағы балалар Ш'!U129</f>
        <v>0</v>
      </c>
      <c r="G244" s="799"/>
    </row>
    <row r="245" spans="2:7" x14ac:dyDescent="0.25">
      <c r="B245" s="607">
        <v>12</v>
      </c>
      <c r="C245" s="799"/>
      <c r="D245" s="452" t="e">
        <f>'2 жастағы балалар К'!#REF!</f>
        <v>#REF!</v>
      </c>
      <c r="E245" s="799"/>
      <c r="F245" s="398">
        <f>'2 жастағы балалар Ш'!V129</f>
        <v>0</v>
      </c>
      <c r="G245" s="799"/>
    </row>
    <row r="246" spans="2:7" x14ac:dyDescent="0.25">
      <c r="B246" s="607"/>
      <c r="C246" s="799"/>
      <c r="D246" s="452" t="e">
        <f>'2 жастағы балалар К'!#REF!</f>
        <v>#REF!</v>
      </c>
      <c r="E246" s="799"/>
      <c r="F246" s="398">
        <f>'2 жастағы балалар Ш'!W129</f>
        <v>0</v>
      </c>
      <c r="G246" s="799"/>
    </row>
    <row r="247" spans="2:7" x14ac:dyDescent="0.25">
      <c r="B247" s="607"/>
      <c r="C247" s="799"/>
      <c r="D247" s="452" t="e">
        <f>'2 жастағы балалар К'!#REF!</f>
        <v>#REF!</v>
      </c>
      <c r="E247" s="799"/>
      <c r="F247" s="398">
        <f>'2 жастағы балалар Ш'!X129</f>
        <v>0</v>
      </c>
      <c r="G247" s="799"/>
    </row>
    <row r="248" spans="2:7" x14ac:dyDescent="0.25">
      <c r="B248" s="607">
        <v>13</v>
      </c>
      <c r="C248" s="799"/>
      <c r="D248" s="452" t="e">
        <f>'2 жастағы балалар К'!#REF!</f>
        <v>#REF!</v>
      </c>
      <c r="E248" s="799"/>
      <c r="F248" s="398">
        <f>'2 жастағы балалар Ш'!Y129</f>
        <v>0</v>
      </c>
      <c r="G248" s="799"/>
    </row>
    <row r="249" spans="2:7" x14ac:dyDescent="0.25">
      <c r="B249" s="607"/>
      <c r="C249" s="799"/>
      <c r="D249" s="452" t="e">
        <f>'2 жастағы балалар К'!#REF!</f>
        <v>#REF!</v>
      </c>
      <c r="E249" s="799"/>
      <c r="F249" s="398">
        <f>'2 жастағы балалар Ш'!Z129</f>
        <v>0</v>
      </c>
      <c r="G249" s="799"/>
    </row>
    <row r="250" spans="2:7" x14ac:dyDescent="0.25">
      <c r="B250" s="607"/>
      <c r="C250" s="799"/>
      <c r="D250" s="452" t="e">
        <f>'2 жастағы балалар К'!#REF!</f>
        <v>#REF!</v>
      </c>
      <c r="E250" s="799"/>
      <c r="F250" s="398">
        <f>'2 жастағы балалар Ш'!AA129</f>
        <v>0</v>
      </c>
      <c r="G250" s="799"/>
    </row>
    <row r="251" spans="2:7" x14ac:dyDescent="0.25">
      <c r="B251" s="607">
        <v>14</v>
      </c>
      <c r="C251" s="799"/>
      <c r="D251" s="452" t="e">
        <f>'2 жастағы балалар К'!#REF!</f>
        <v>#REF!</v>
      </c>
      <c r="E251" s="799"/>
      <c r="F251" s="398">
        <f>'2 жастағы балалар Ш'!AB129</f>
        <v>0</v>
      </c>
      <c r="G251" s="799"/>
    </row>
    <row r="252" spans="2:7" x14ac:dyDescent="0.25">
      <c r="B252" s="607"/>
      <c r="C252" s="799"/>
      <c r="D252" s="452" t="e">
        <f>'2 жастағы балалар К'!#REF!</f>
        <v>#REF!</v>
      </c>
      <c r="E252" s="799"/>
      <c r="F252" s="398">
        <f>'2 жастағы балалар Ш'!AC129</f>
        <v>0</v>
      </c>
      <c r="G252" s="799"/>
    </row>
    <row r="253" spans="2:7" x14ac:dyDescent="0.25">
      <c r="B253" s="607"/>
      <c r="C253" s="799"/>
      <c r="D253" s="452" t="e">
        <f>'2 жастағы балалар К'!#REF!</f>
        <v>#REF!</v>
      </c>
      <c r="E253" s="799"/>
      <c r="F253" s="398">
        <f>'2 жастағы балалар Ш'!AD129</f>
        <v>0</v>
      </c>
      <c r="G253" s="799"/>
    </row>
    <row r="254" spans="2:7" x14ac:dyDescent="0.25">
      <c r="B254" s="607">
        <v>15</v>
      </c>
      <c r="C254" s="799"/>
      <c r="D254" s="452" t="e">
        <f>'2 жастағы балалар К'!#REF!</f>
        <v>#REF!</v>
      </c>
      <c r="E254" s="799"/>
      <c r="F254" s="398">
        <f>'2 жастағы балалар Ш'!AE129</f>
        <v>0</v>
      </c>
      <c r="G254" s="799"/>
    </row>
    <row r="255" spans="2:7" x14ac:dyDescent="0.25">
      <c r="B255" s="607"/>
      <c r="C255" s="799"/>
      <c r="D255" s="452" t="e">
        <f>'2 жастағы балалар К'!#REF!</f>
        <v>#REF!</v>
      </c>
      <c r="E255" s="799"/>
      <c r="F255" s="398">
        <f>'2 жастағы балалар Ш'!AF129</f>
        <v>0</v>
      </c>
      <c r="G255" s="799"/>
    </row>
    <row r="256" spans="2:7" x14ac:dyDescent="0.25">
      <c r="B256" s="607"/>
      <c r="C256" s="799"/>
      <c r="D256" s="452" t="e">
        <f>'2 жастағы балалар К'!#REF!</f>
        <v>#REF!</v>
      </c>
      <c r="E256" s="799"/>
      <c r="F256" s="398">
        <f>'2 жастағы балалар Ш'!AG129</f>
        <v>0</v>
      </c>
      <c r="G256" s="799"/>
    </row>
    <row r="257" spans="2:7" x14ac:dyDescent="0.25">
      <c r="B257" s="607">
        <v>16</v>
      </c>
      <c r="C257" s="799"/>
      <c r="D257" s="798"/>
      <c r="E257" s="799"/>
      <c r="F257" s="398">
        <f>'2 жастағы балалар Ш'!AH129</f>
        <v>0</v>
      </c>
      <c r="G257" s="799"/>
    </row>
    <row r="258" spans="2:7" x14ac:dyDescent="0.25">
      <c r="B258" s="607"/>
      <c r="C258" s="799"/>
      <c r="D258" s="799"/>
      <c r="E258" s="799"/>
      <c r="F258" s="398">
        <f>'2 жастағы балалар Ш'!AI129</f>
        <v>0</v>
      </c>
      <c r="G258" s="799"/>
    </row>
    <row r="259" spans="2:7" x14ac:dyDescent="0.25">
      <c r="B259" s="607"/>
      <c r="C259" s="799"/>
      <c r="D259" s="799"/>
      <c r="E259" s="799"/>
      <c r="F259" s="398">
        <f>'2 жастағы балалар Ш'!AJ129</f>
        <v>0</v>
      </c>
      <c r="G259" s="799"/>
    </row>
    <row r="260" spans="2:7" x14ac:dyDescent="0.25">
      <c r="B260" s="607">
        <v>17</v>
      </c>
      <c r="C260" s="799"/>
      <c r="D260" s="799"/>
      <c r="E260" s="799"/>
      <c r="F260" s="398">
        <f>'2 жастағы балалар Ш'!AK129</f>
        <v>0</v>
      </c>
      <c r="G260" s="799"/>
    </row>
    <row r="261" spans="2:7" x14ac:dyDescent="0.25">
      <c r="B261" s="607"/>
      <c r="C261" s="799"/>
      <c r="D261" s="799"/>
      <c r="E261" s="799"/>
      <c r="F261" s="398">
        <f>'2 жастағы балалар Ш'!AL129</f>
        <v>0</v>
      </c>
      <c r="G261" s="799"/>
    </row>
    <row r="262" spans="2:7" x14ac:dyDescent="0.25">
      <c r="B262" s="607"/>
      <c r="C262" s="799"/>
      <c r="D262" s="799"/>
      <c r="E262" s="799"/>
      <c r="F262" s="398">
        <f>'2 жастағы балалар Ш'!AM129</f>
        <v>0</v>
      </c>
      <c r="G262" s="799"/>
    </row>
    <row r="263" spans="2:7" x14ac:dyDescent="0.25">
      <c r="B263" s="607">
        <v>18</v>
      </c>
      <c r="C263" s="799"/>
      <c r="D263" s="799"/>
      <c r="E263" s="799"/>
      <c r="F263" s="398">
        <f>'2 жастағы балалар Ш'!AN129</f>
        <v>0</v>
      </c>
      <c r="G263" s="799"/>
    </row>
    <row r="264" spans="2:7" x14ac:dyDescent="0.25">
      <c r="B264" s="607"/>
      <c r="C264" s="799"/>
      <c r="D264" s="799"/>
      <c r="E264" s="799"/>
      <c r="F264" s="398">
        <f>'2 жастағы балалар Ш'!AO129</f>
        <v>0</v>
      </c>
      <c r="G264" s="799"/>
    </row>
    <row r="265" spans="2:7" x14ac:dyDescent="0.25">
      <c r="B265" s="607"/>
      <c r="C265" s="799"/>
      <c r="D265" s="799"/>
      <c r="E265" s="799"/>
      <c r="F265" s="398">
        <f>'2 жастағы балалар Ш'!AP129</f>
        <v>0</v>
      </c>
      <c r="G265" s="799"/>
    </row>
    <row r="266" spans="2:7" x14ac:dyDescent="0.25">
      <c r="B266" s="607">
        <v>19</v>
      </c>
      <c r="C266" s="799"/>
      <c r="D266" s="799"/>
      <c r="E266" s="799"/>
      <c r="F266" s="398">
        <f>'2 жастағы балалар Ш'!AQ129</f>
        <v>0</v>
      </c>
      <c r="G266" s="799"/>
    </row>
    <row r="267" spans="2:7" x14ac:dyDescent="0.25">
      <c r="B267" s="607"/>
      <c r="C267" s="799"/>
      <c r="D267" s="799"/>
      <c r="E267" s="799"/>
      <c r="F267" s="398">
        <f>'2 жастағы балалар Ш'!AR129</f>
        <v>0</v>
      </c>
      <c r="G267" s="799"/>
    </row>
    <row r="268" spans="2:7" x14ac:dyDescent="0.25">
      <c r="B268" s="607"/>
      <c r="C268" s="799"/>
      <c r="D268" s="799"/>
      <c r="E268" s="799"/>
      <c r="F268" s="398">
        <f>'2 жастағы балалар Ш'!AS129</f>
        <v>0</v>
      </c>
      <c r="G268" s="799"/>
    </row>
    <row r="269" spans="2:7" x14ac:dyDescent="0.25">
      <c r="B269" s="607">
        <v>20</v>
      </c>
      <c r="C269" s="799"/>
      <c r="D269" s="799"/>
      <c r="E269" s="799"/>
      <c r="F269" s="398">
        <f>'2 жастағы балалар Ш'!AT129</f>
        <v>0</v>
      </c>
      <c r="G269" s="799"/>
    </row>
    <row r="270" spans="2:7" x14ac:dyDescent="0.25">
      <c r="B270" s="607"/>
      <c r="C270" s="799"/>
      <c r="D270" s="799"/>
      <c r="E270" s="799"/>
      <c r="F270" s="398">
        <f>'2 жастағы балалар Ш'!AU129</f>
        <v>0</v>
      </c>
      <c r="G270" s="799"/>
    </row>
    <row r="271" spans="2:7" x14ac:dyDescent="0.25">
      <c r="B271" s="607"/>
      <c r="C271" s="799"/>
      <c r="D271" s="799"/>
      <c r="E271" s="799"/>
      <c r="F271" s="398">
        <f>'2 жастағы балалар Ш'!AV129</f>
        <v>0</v>
      </c>
      <c r="G271" s="799"/>
    </row>
    <row r="272" spans="2:7" x14ac:dyDescent="0.25">
      <c r="B272" s="607">
        <v>21</v>
      </c>
      <c r="C272" s="799"/>
      <c r="D272" s="799"/>
      <c r="E272" s="799"/>
      <c r="F272" s="398">
        <f>'2 жастағы балалар Ш'!AW129</f>
        <v>0</v>
      </c>
      <c r="G272" s="799"/>
    </row>
    <row r="273" spans="2:7" x14ac:dyDescent="0.25">
      <c r="B273" s="607"/>
      <c r="C273" s="799"/>
      <c r="D273" s="799"/>
      <c r="E273" s="799"/>
      <c r="F273" s="398">
        <f>'2 жастағы балалар Ш'!AX129</f>
        <v>0</v>
      </c>
      <c r="G273" s="799"/>
    </row>
    <row r="274" spans="2:7" x14ac:dyDescent="0.25">
      <c r="B274" s="607"/>
      <c r="C274" s="799"/>
      <c r="D274" s="799"/>
      <c r="E274" s="799"/>
      <c r="F274" s="398">
        <f>'2 жастағы балалар Ш'!AY129</f>
        <v>0</v>
      </c>
      <c r="G274" s="799"/>
    </row>
    <row r="275" spans="2:7" x14ac:dyDescent="0.25">
      <c r="B275" s="607">
        <v>22</v>
      </c>
      <c r="C275" s="799"/>
      <c r="D275" s="799"/>
      <c r="E275" s="799"/>
      <c r="F275" s="398">
        <f>'2 жастағы балалар Ш'!AZ129</f>
        <v>0</v>
      </c>
      <c r="G275" s="799"/>
    </row>
    <row r="276" spans="2:7" x14ac:dyDescent="0.25">
      <c r="B276" s="607"/>
      <c r="C276" s="799"/>
      <c r="D276" s="799"/>
      <c r="E276" s="799"/>
      <c r="F276" s="398">
        <f>'2 жастағы балалар Ш'!BA129</f>
        <v>0</v>
      </c>
      <c r="G276" s="799"/>
    </row>
    <row r="277" spans="2:7" x14ac:dyDescent="0.25">
      <c r="B277" s="607"/>
      <c r="C277" s="799"/>
      <c r="D277" s="799"/>
      <c r="E277" s="799"/>
      <c r="F277" s="398">
        <f>'2 жастағы балалар Ш'!BB129</f>
        <v>0</v>
      </c>
      <c r="G277" s="799"/>
    </row>
    <row r="278" spans="2:7" x14ac:dyDescent="0.25">
      <c r="B278" s="607">
        <v>23</v>
      </c>
      <c r="C278" s="799"/>
      <c r="D278" s="799"/>
      <c r="E278" s="799"/>
      <c r="F278" s="398">
        <f>'2 жастағы балалар Ш'!BC129</f>
        <v>0</v>
      </c>
      <c r="G278" s="799"/>
    </row>
    <row r="279" spans="2:7" x14ac:dyDescent="0.25">
      <c r="B279" s="607"/>
      <c r="C279" s="799"/>
      <c r="D279" s="799"/>
      <c r="E279" s="799"/>
      <c r="F279" s="398">
        <f>'2 жастағы балалар Ш'!BD129</f>
        <v>0</v>
      </c>
      <c r="G279" s="799"/>
    </row>
    <row r="280" spans="2:7" x14ac:dyDescent="0.25">
      <c r="B280" s="607"/>
      <c r="C280" s="799"/>
      <c r="D280" s="799"/>
      <c r="E280" s="799"/>
      <c r="F280" s="398">
        <f>'2 жастағы балалар Ш'!BE129</f>
        <v>0</v>
      </c>
      <c r="G280" s="799"/>
    </row>
    <row r="281" spans="2:7" x14ac:dyDescent="0.25">
      <c r="B281" s="607">
        <v>24</v>
      </c>
      <c r="C281" s="799"/>
      <c r="D281" s="799"/>
      <c r="E281" s="799"/>
      <c r="F281" s="398">
        <f>'2 жастағы балалар Ш'!BF129</f>
        <v>0</v>
      </c>
      <c r="G281" s="799"/>
    </row>
    <row r="282" spans="2:7" x14ac:dyDescent="0.25">
      <c r="B282" s="607"/>
      <c r="C282" s="799"/>
      <c r="D282" s="799"/>
      <c r="E282" s="799"/>
      <c r="F282" s="398">
        <f>'2 жастағы балалар Ш'!BG129</f>
        <v>0</v>
      </c>
      <c r="G282" s="799"/>
    </row>
    <row r="283" spans="2:7" x14ac:dyDescent="0.25">
      <c r="B283" s="607"/>
      <c r="C283" s="799"/>
      <c r="D283" s="799"/>
      <c r="E283" s="799"/>
      <c r="F283" s="398">
        <f>'2 жастағы балалар Ш'!BH129</f>
        <v>0</v>
      </c>
      <c r="G283" s="799"/>
    </row>
    <row r="284" spans="2:7" x14ac:dyDescent="0.25">
      <c r="B284" s="607">
        <v>25</v>
      </c>
      <c r="C284" s="799"/>
      <c r="D284" s="799"/>
      <c r="E284" s="799"/>
      <c r="F284" s="398">
        <f>'2 жастағы балалар Ш'!BI129</f>
        <v>0</v>
      </c>
      <c r="G284" s="799"/>
    </row>
    <row r="285" spans="2:7" x14ac:dyDescent="0.25">
      <c r="B285" s="607"/>
      <c r="C285" s="799"/>
      <c r="D285" s="799"/>
      <c r="E285" s="799"/>
      <c r="F285" s="398">
        <f>'2 жастағы балалар Ш'!BJ129</f>
        <v>0</v>
      </c>
      <c r="G285" s="799"/>
    </row>
    <row r="286" spans="2:7" x14ac:dyDescent="0.25">
      <c r="B286" s="607"/>
      <c r="C286" s="800"/>
      <c r="D286" s="800"/>
      <c r="E286" s="800"/>
      <c r="F286" s="398">
        <f>'2 жастағы балалар Ш'!BK129</f>
        <v>0</v>
      </c>
      <c r="G286" s="800"/>
    </row>
    <row r="287" spans="2:7" x14ac:dyDescent="0.25">
      <c r="B287" s="389">
        <f>СВОД3!V24</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75"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4">
    <mergeCell ref="M567:AP567"/>
    <mergeCell ref="B263:B265"/>
    <mergeCell ref="B266:B268"/>
    <mergeCell ref="B269:B271"/>
    <mergeCell ref="B272:B274"/>
    <mergeCell ref="B275:B277"/>
    <mergeCell ref="B278:B280"/>
    <mergeCell ref="C227:C286"/>
    <mergeCell ref="E227:E286"/>
    <mergeCell ref="G227:G286"/>
    <mergeCell ref="B248:B250"/>
    <mergeCell ref="B251:B253"/>
    <mergeCell ref="B254:B256"/>
    <mergeCell ref="B257:B259"/>
    <mergeCell ref="B281:B283"/>
    <mergeCell ref="B284:B286"/>
    <mergeCell ref="B227:B229"/>
    <mergeCell ref="B230:B232"/>
    <mergeCell ref="B260:B262"/>
    <mergeCell ref="B236:B238"/>
    <mergeCell ref="B239:B241"/>
    <mergeCell ref="B245:B247"/>
    <mergeCell ref="B202:B204"/>
    <mergeCell ref="B205:B207"/>
    <mergeCell ref="B151:B153"/>
    <mergeCell ref="B154:B156"/>
    <mergeCell ref="B157:B159"/>
    <mergeCell ref="B160:B162"/>
    <mergeCell ref="B163:B165"/>
    <mergeCell ref="B166:B168"/>
    <mergeCell ref="B169:B171"/>
    <mergeCell ref="B172:B174"/>
    <mergeCell ref="B187:B189"/>
    <mergeCell ref="B75:B77"/>
    <mergeCell ref="B78:B80"/>
    <mergeCell ref="B81:B83"/>
    <mergeCell ref="C81:C128"/>
    <mergeCell ref="B105:B107"/>
    <mergeCell ref="B108:B110"/>
    <mergeCell ref="B111:B113"/>
    <mergeCell ref="B114:B116"/>
    <mergeCell ref="B131:G131"/>
    <mergeCell ref="E81:E128"/>
    <mergeCell ref="G81:G128"/>
    <mergeCell ref="B84:B86"/>
    <mergeCell ref="B87:B89"/>
    <mergeCell ref="B90:B92"/>
    <mergeCell ref="B93:B95"/>
    <mergeCell ref="D93:D128"/>
    <mergeCell ref="B96:B98"/>
    <mergeCell ref="B99:B101"/>
    <mergeCell ref="B102:B104"/>
    <mergeCell ref="B117:B119"/>
    <mergeCell ref="B120:B122"/>
    <mergeCell ref="B123:B125"/>
    <mergeCell ref="B126:B128"/>
    <mergeCell ref="B212:B214"/>
    <mergeCell ref="B133:B135"/>
    <mergeCell ref="B136:B138"/>
    <mergeCell ref="D178:D207"/>
    <mergeCell ref="D257:D286"/>
    <mergeCell ref="B218:B220"/>
    <mergeCell ref="B221:B223"/>
    <mergeCell ref="B224:B226"/>
    <mergeCell ref="B139:B141"/>
    <mergeCell ref="B142:B144"/>
    <mergeCell ref="B145:B147"/>
    <mergeCell ref="B148:B150"/>
    <mergeCell ref="C148:C207"/>
    <mergeCell ref="B210:G210"/>
    <mergeCell ref="G148:G207"/>
    <mergeCell ref="E148:E207"/>
    <mergeCell ref="B175:B177"/>
    <mergeCell ref="B178:B180"/>
    <mergeCell ref="B181:B183"/>
    <mergeCell ref="B184:B186"/>
    <mergeCell ref="B190:B192"/>
    <mergeCell ref="B193:B195"/>
    <mergeCell ref="B196:B198"/>
    <mergeCell ref="B199:B201"/>
    <mergeCell ref="B4:C4"/>
    <mergeCell ref="B5:C5"/>
    <mergeCell ref="B6:C6"/>
    <mergeCell ref="B7:C7"/>
    <mergeCell ref="C9:E9"/>
    <mergeCell ref="B242:B244"/>
    <mergeCell ref="B233:B235"/>
    <mergeCell ref="B215:B217"/>
    <mergeCell ref="L10:L64"/>
    <mergeCell ref="C14:E14"/>
    <mergeCell ref="B15:B29"/>
    <mergeCell ref="C23:E29"/>
    <mergeCell ref="B30:B34"/>
    <mergeCell ref="I9:K9"/>
    <mergeCell ref="F9:H9"/>
    <mergeCell ref="B10:B14"/>
    <mergeCell ref="C34:E34"/>
    <mergeCell ref="B35:B59"/>
    <mergeCell ref="B60:B64"/>
    <mergeCell ref="C64:E64"/>
    <mergeCell ref="B67:G67"/>
    <mergeCell ref="C45:E59"/>
    <mergeCell ref="B69:B71"/>
    <mergeCell ref="B72:B7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38.25" customHeight="1" x14ac:dyDescent="0.3">
      <c r="B4" s="801" t="s">
        <v>928</v>
      </c>
      <c r="C4" s="801"/>
      <c r="D4" s="26">
        <f>'2 жастағы балалар Ф'!C25</f>
        <v>0</v>
      </c>
      <c r="E4" s="29"/>
      <c r="F4" s="29"/>
      <c r="G4" s="24"/>
      <c r="H4" s="24"/>
    </row>
    <row r="5" spans="2:12" ht="18.75" x14ac:dyDescent="0.3">
      <c r="B5" s="802" t="s">
        <v>905</v>
      </c>
      <c r="C5" s="802"/>
      <c r="D5" s="27">
        <f>'2 жастағы балалар Ф'!A25</f>
        <v>0</v>
      </c>
      <c r="E5" s="27"/>
      <c r="F5" s="27"/>
      <c r="G5" s="24"/>
      <c r="H5" s="24"/>
    </row>
    <row r="6" spans="2:12" ht="86.2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e">
        <f>IF(C70="","",VLOOKUP(C70,$O$509:$P$511,2,TRUE))</f>
        <v>#N/A</v>
      </c>
      <c r="E10" s="453" t="e">
        <f>IF(C71="","",VLOOKUP(C71,$Q$509:$R$511,2,TRUE))</f>
        <v>#N/A</v>
      </c>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453" t="e">
        <f>IF(C72="","",VLOOKUP(C72,$S$509:$T$511,2,TRUE))</f>
        <v>#N/A</v>
      </c>
      <c r="D11" s="453" t="e">
        <f>IF(C73="","",VLOOKUP(C73,$U$509:$V$511,2,TRUE))</f>
        <v>#N/A</v>
      </c>
      <c r="E11" s="453" t="e">
        <f>IF(C74="","",VLOOKUP(C74,$W$509:$X$511,2,TRUE))</f>
        <v>#N/A</v>
      </c>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453" t="e">
        <f>IF(C75="","",VLOOKUP(C75,$Y$509:$Z$511,2,TRUE))</f>
        <v>#N/A</v>
      </c>
      <c r="D12" s="453" t="e">
        <f>IF(C76="","",VLOOKUP(C76,$AA$509:$AB$511,2,TRUE))</f>
        <v>#N/A</v>
      </c>
      <c r="E12" s="453" t="e">
        <f>IF(C77="","",VLOOKUP(C77,$AC$509:$AD$511,2,TRUE))</f>
        <v>#N/A</v>
      </c>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e">
        <f>IF(C80="","",VLOOKUP(C80,$AI$509:$AJ$511,2,TRUE))</f>
        <v>#N/A</v>
      </c>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e">
        <f>IF(D71="","",VLOOKUP(D71,$Q$513:$R$515,2,TRUE))</f>
        <v>#N/A</v>
      </c>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e">
        <f>IF(D74="","",VLOOKUP(D74,$W$513:$X$515,2,TRUE))</f>
        <v>#N/A</v>
      </c>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453" t="e">
        <f>IF(D75="","",VLOOKUP(D75,$Y$513:$Z$515,2,TRUE))</f>
        <v>#N/A</v>
      </c>
      <c r="D17" s="453" t="e">
        <f>IF(D76="","",VLOOKUP(D76,$AA$513:$AB$515,2,TRUE))</f>
        <v>#N/A</v>
      </c>
      <c r="E17" s="453" t="e">
        <f>IF(D77="","",VLOOKUP(D77,$AC$513:$AD$515,2,TRUE))</f>
        <v>#N/A</v>
      </c>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453" t="e">
        <f>IF(D78="","",VLOOKUP(D78,$AE$513:$AF$515,2,TRUE))</f>
        <v>#N/A</v>
      </c>
      <c r="D18" s="453" t="e">
        <f>IF(D79="","",VLOOKUP(D79,$AG$513:$AH$515,2,TRUE))</f>
        <v>#N/A</v>
      </c>
      <c r="E18" s="453" t="e">
        <f>IF(D80="","",VLOOKUP(D80,$AI$513:$AJ$515,2,TRUE))</f>
        <v>#N/A</v>
      </c>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e">
        <f>IF(D86="","",VLOOKUP(D86,$Q$517:$R$519,2,TRUE))</f>
        <v>#N/A</v>
      </c>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453" t="e">
        <f>IF(D87="","",VLOOKUP(D87,$S$517:$T$519,2,TRUE))</f>
        <v>#N/A</v>
      </c>
      <c r="D21" s="453" t="e">
        <f>IF(D88="","",VLOOKUP(D88,$U$517:$V$519,2,TRUE))</f>
        <v>#N/A</v>
      </c>
      <c r="E21" s="453" t="e">
        <f>IF(D89="","",VLOOKUP(D89,$W$517:$X$519,2,TRUE))</f>
        <v>#N/A</v>
      </c>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453" t="e">
        <f>IF(D90="","",VLOOKUP(D90,$Y$517:$Z$519,2,TRUE))</f>
        <v>#N/A</v>
      </c>
      <c r="D22" s="453" t="e">
        <f>IF(D91="","",VLOOKUP(D91,$AA$517:$AB$519,2,TRUE))</f>
        <v>#N/A</v>
      </c>
      <c r="E22" s="453" t="e">
        <f>IF(D92="","",VLOOKUP(D92,$AC$517:$AD$519,2,TRUE))</f>
        <v>#N/A</v>
      </c>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786"/>
      <c r="D23" s="787"/>
      <c r="E23" s="788"/>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e">
        <f>IF(E74="","",VLOOKUP(E74,$W$521:$X$523,2,TRUE))</f>
        <v>#N/A</v>
      </c>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453" t="e">
        <f>IF(E75="","",VLOOKUP(E75,$Y$521:$Z$523,2,TRUE))</f>
        <v>#N/A</v>
      </c>
      <c r="D32" s="453" t="e">
        <f>IF(E76="","",VLOOKUP(E76,$AA$521:$AB$523,2,TRUE))</f>
        <v>#N/A</v>
      </c>
      <c r="E32" s="453" t="e">
        <f>IF(E77="","",VLOOKUP(E77,$AC$521:$AD$523,2,TRUE))</f>
        <v>#N/A</v>
      </c>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453" t="e">
        <f>IF(E78="","",VLOOKUP(E78,$AE$521:$AF$523,2,TRUE))</f>
        <v>#N/A</v>
      </c>
      <c r="D33" s="453" t="e">
        <f>IF(E79="","",VLOOKUP(E79,$AG$521:$AH$523,2,TRUE))</f>
        <v>#N/A</v>
      </c>
      <c r="E33" s="453" t="e">
        <f>IF(E80="","",VLOOKUP(E80,$AI$521:$AJ$523,2,TRUE))</f>
        <v>#N/A</v>
      </c>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2"/>
      <c r="D34" s="823"/>
      <c r="E34" s="823"/>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453" t="e">
        <f>IF(F69="","",VLOOKUP(F69,$M$525:$N$527,2,TRUE))</f>
        <v>#N/A</v>
      </c>
      <c r="D35" s="453" t="e">
        <f>IF(F70="","",VLOOKUP(F70,$O$525:$P$527,2,TRUE))</f>
        <v>#N/A</v>
      </c>
      <c r="E35" s="453" t="e">
        <f>IF(F71="","",VLOOKUP(F71,$Q$525:$R$527,2,TRUE))</f>
        <v>#N/A</v>
      </c>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453" t="e">
        <f>IF(F72="","",VLOOKUP(F72,$S$525:$T$527,2,TRUE))</f>
        <v>#N/A</v>
      </c>
      <c r="D36" s="453" t="e">
        <f>IF(F73="","",VLOOKUP(F73,$U$525:$V$527,2,TRUE))</f>
        <v>#N/A</v>
      </c>
      <c r="E36" s="453" t="e">
        <f>IF(F74="","",VLOOKUP(F74,$W$525:$X$527,2,TRUE))</f>
        <v>#N/A</v>
      </c>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453" t="e">
        <f>IF(F75="","",VLOOKUP(F75,$Y$525:$Z$527,2,TRUE))</f>
        <v>#N/A</v>
      </c>
      <c r="D37" s="453" t="e">
        <f>IF(F76="","",VLOOKUP(F76,$AA$525:$AB$527,2,TRUE))</f>
        <v>#N/A</v>
      </c>
      <c r="E37" s="453" t="e">
        <f>IF(F77="","",VLOOKUP(F77,$AC$525:$AD$527,2,TRUE))</f>
        <v>#N/A</v>
      </c>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453" t="e">
        <f>IF(F78="","",VLOOKUP(F78,$AE$525:$AF$527,2,TRUE))</f>
        <v>#N/A</v>
      </c>
      <c r="D38" s="453" t="e">
        <f>IF(F79="","",VLOOKUP(F79,$AG$525:$AH$527,2,TRUE))</f>
        <v>#N/A</v>
      </c>
      <c r="E38" s="453" t="e">
        <f>IF(F80="","",VLOOKUP(F80,$AI$525:$AJ$527,2,TRUE))</f>
        <v>#N/A</v>
      </c>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453" t="e">
        <f>IF(F81="","",VLOOKUP(F81,$AK$525:$AL$527,2,TRUE))</f>
        <v>#N/A</v>
      </c>
      <c r="D39" s="453" t="e">
        <f>IF(F82="","",VLOOKUP(F82,$AM$525:$AN$527,2,TRUE))</f>
        <v>#N/A</v>
      </c>
      <c r="E39" s="453" t="e">
        <f>IF(F83="","",VLOOKUP(F83,$AO$525:$AP$527,2,TRUE))</f>
        <v>#N/A</v>
      </c>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10"/>
      <c r="D47" s="811"/>
      <c r="E47" s="812"/>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10"/>
      <c r="D48" s="811"/>
      <c r="E48" s="812"/>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10"/>
      <c r="D49" s="811"/>
      <c r="E49" s="812"/>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10"/>
      <c r="D50" s="811"/>
      <c r="E50" s="812"/>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10"/>
      <c r="D51" s="811"/>
      <c r="E51" s="812"/>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10"/>
      <c r="D52" s="811"/>
      <c r="E52" s="812"/>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10"/>
      <c r="D53" s="811"/>
      <c r="E53" s="812"/>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10"/>
      <c r="D54" s="811"/>
      <c r="E54" s="812"/>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10"/>
      <c r="D55" s="811"/>
      <c r="E55" s="812"/>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10"/>
      <c r="D56" s="811"/>
      <c r="E56" s="812"/>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10"/>
      <c r="D57" s="811"/>
      <c r="E57" s="812"/>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10"/>
      <c r="D58" s="811"/>
      <c r="E58" s="812"/>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13"/>
      <c r="D59" s="814"/>
      <c r="E59" s="815"/>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e">
        <f>IF(G74="","",VLOOKUP(G74,$W$541:$X$543,2,TRUE))</f>
        <v>#N/A</v>
      </c>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453" t="e">
        <f>IF(G75="","",VLOOKUP(G75,$Y$541:$Z$543,2,TRUE))</f>
        <v>#N/A</v>
      </c>
      <c r="D62" s="453" t="e">
        <f>IF(G76="","",VLOOKUP(G76,$AA$541:$AB$543,2,TRUE))</f>
        <v>#N/A</v>
      </c>
      <c r="E62" s="453" t="e">
        <f>IF(G77="","",VLOOKUP(G77,$AC$541:$AD$543,2,TRUE))</f>
        <v>#N/A</v>
      </c>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453" t="e">
        <f>IF(G78="","",VLOOKUP(G78,$AE$541:$AF$543,2,TRUE))</f>
        <v>#N/A</v>
      </c>
      <c r="D63" s="453" t="e">
        <f>IF(G79="","",VLOOKUP(G79,$AG$541:$AH$543,2,TRUE))</f>
        <v>#N/A</v>
      </c>
      <c r="E63" s="453" t="e">
        <f>IF(G80="","",VLOOKUP(G80,$AI$541:$AJ$543,2,TRUE))</f>
        <v>#N/A</v>
      </c>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05"/>
      <c r="D64" s="806"/>
      <c r="E64" s="806"/>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52.5" customHeight="1" x14ac:dyDescent="0.25">
      <c r="B68" s="35"/>
      <c r="C68" s="21" t="s">
        <v>915</v>
      </c>
      <c r="D68" s="21" t="s">
        <v>733</v>
      </c>
      <c r="E68" s="21" t="s">
        <v>916</v>
      </c>
      <c r="F68" s="21" t="s">
        <v>904</v>
      </c>
      <c r="G68" s="62" t="s">
        <v>917</v>
      </c>
    </row>
    <row r="69" spans="2:7" ht="15" customHeight="1" x14ac:dyDescent="0.25">
      <c r="B69" s="570">
        <v>1</v>
      </c>
      <c r="C69" s="452">
        <f>'2 жастағы балалар Ф'!D25</f>
        <v>0</v>
      </c>
      <c r="D69" s="452">
        <f>'2 жастағы балалар К'!D25</f>
        <v>0</v>
      </c>
      <c r="E69" s="452" t="e">
        <f>'2 жастағы балалар Т'!#REF!</f>
        <v>#REF!</v>
      </c>
      <c r="F69" s="452">
        <f>'2 жастағы балалар Ш'!D25</f>
        <v>0</v>
      </c>
      <c r="G69" s="452" t="e">
        <f>'2 жастағы балалар Ә'!#REF!</f>
        <v>#REF!</v>
      </c>
    </row>
    <row r="70" spans="2:7" ht="15" customHeight="1" x14ac:dyDescent="0.25">
      <c r="B70" s="571"/>
      <c r="C70" s="452">
        <f>'2 жастағы балалар Ф'!E25</f>
        <v>0</v>
      </c>
      <c r="D70" s="452">
        <f>'2 жастағы балалар К'!E25</f>
        <v>0</v>
      </c>
      <c r="E70" s="452" t="e">
        <f>'2 жастағы балалар Т'!#REF!</f>
        <v>#REF!</v>
      </c>
      <c r="F70" s="452">
        <f>'2 жастағы балалар Ш'!E25</f>
        <v>0</v>
      </c>
      <c r="G70" s="452" t="e">
        <f>'2 жастағы балалар Ә'!#REF!</f>
        <v>#REF!</v>
      </c>
    </row>
    <row r="71" spans="2:7" ht="15" customHeight="1" x14ac:dyDescent="0.25">
      <c r="B71" s="572"/>
      <c r="C71" s="452">
        <f>'2 жастағы балалар Ф'!F25</f>
        <v>0</v>
      </c>
      <c r="D71" s="452">
        <f>'2 жастағы балалар К'!F25</f>
        <v>0</v>
      </c>
      <c r="E71" s="452" t="e">
        <f>'2 жастағы балалар Т'!#REF!</f>
        <v>#REF!</v>
      </c>
      <c r="F71" s="452">
        <f>'2 жастағы балалар Ш'!F25</f>
        <v>0</v>
      </c>
      <c r="G71" s="452" t="e">
        <f>'2 жастағы балалар Ә'!#REF!</f>
        <v>#REF!</v>
      </c>
    </row>
    <row r="72" spans="2:7" ht="15" customHeight="1" x14ac:dyDescent="0.25">
      <c r="B72" s="570">
        <v>2</v>
      </c>
      <c r="C72" s="452">
        <f>'2 жастағы балалар Ф'!G25</f>
        <v>0</v>
      </c>
      <c r="D72" s="452">
        <f>'2 жастағы балалар К'!G25</f>
        <v>0</v>
      </c>
      <c r="E72" s="452">
        <f>'2 жастағы балалар Т'!D25</f>
        <v>0</v>
      </c>
      <c r="F72" s="452">
        <f>'2 жастағы балалар Ш'!G25</f>
        <v>0</v>
      </c>
      <c r="G72" s="452">
        <f>'2 жастағы балалар Ә'!D25</f>
        <v>0</v>
      </c>
    </row>
    <row r="73" spans="2:7" ht="15" customHeight="1" x14ac:dyDescent="0.25">
      <c r="B73" s="571"/>
      <c r="C73" s="452">
        <f>'2 жастағы балалар Ф'!H25</f>
        <v>0</v>
      </c>
      <c r="D73" s="452">
        <f>'2 жастағы балалар К'!H25</f>
        <v>0</v>
      </c>
      <c r="E73" s="452">
        <f>'2 жастағы балалар Т'!E25</f>
        <v>0</v>
      </c>
      <c r="F73" s="452">
        <f>'2 жастағы балалар Ш'!H25</f>
        <v>0</v>
      </c>
      <c r="G73" s="452">
        <f>'2 жастағы балалар Ә'!E25</f>
        <v>0</v>
      </c>
    </row>
    <row r="74" spans="2:7" ht="15" customHeight="1" x14ac:dyDescent="0.25">
      <c r="B74" s="572"/>
      <c r="C74" s="452">
        <f>'2 жастағы балалар Ф'!I25</f>
        <v>0</v>
      </c>
      <c r="D74" s="452">
        <f>'2 жастағы балалар К'!I25</f>
        <v>0</v>
      </c>
      <c r="E74" s="452">
        <f>'2 жастағы балалар Т'!F25</f>
        <v>0</v>
      </c>
      <c r="F74" s="452">
        <f>'2 жастағы балалар Ш'!I25</f>
        <v>0</v>
      </c>
      <c r="G74" s="452">
        <f>'2 жастағы балалар Ә'!F25</f>
        <v>0</v>
      </c>
    </row>
    <row r="75" spans="2:7" ht="15" customHeight="1" x14ac:dyDescent="0.25">
      <c r="B75" s="570">
        <v>3</v>
      </c>
      <c r="C75" s="452">
        <f>'2 жастағы балалар Ф'!J25</f>
        <v>0</v>
      </c>
      <c r="D75" s="452">
        <f>'2 жастағы балалар К'!J25</f>
        <v>0</v>
      </c>
      <c r="E75" s="452">
        <f>'2 жастағы балалар Т'!G25</f>
        <v>0</v>
      </c>
      <c r="F75" s="452">
        <f>'2 жастағы балалар Ш'!J25</f>
        <v>0</v>
      </c>
      <c r="G75" s="452">
        <f>'2 жастағы балалар Ә'!G25</f>
        <v>0</v>
      </c>
    </row>
    <row r="76" spans="2:7" ht="15" customHeight="1" x14ac:dyDescent="0.25">
      <c r="B76" s="571"/>
      <c r="C76" s="452">
        <f>'2 жастағы балалар Ф'!K25</f>
        <v>0</v>
      </c>
      <c r="D76" s="452">
        <f>'2 жастағы балалар К'!K25</f>
        <v>0</v>
      </c>
      <c r="E76" s="452">
        <f>'2 жастағы балалар Т'!H25</f>
        <v>0</v>
      </c>
      <c r="F76" s="452">
        <f>'2 жастағы балалар Ш'!K25</f>
        <v>0</v>
      </c>
      <c r="G76" s="452">
        <f>'2 жастағы балалар Ә'!H25</f>
        <v>0</v>
      </c>
    </row>
    <row r="77" spans="2:7" ht="15" customHeight="1" x14ac:dyDescent="0.25">
      <c r="B77" s="572"/>
      <c r="C77" s="452">
        <f>'2 жастағы балалар Ф'!L25</f>
        <v>0</v>
      </c>
      <c r="D77" s="452">
        <f>'2 жастағы балалар К'!L25</f>
        <v>0</v>
      </c>
      <c r="E77" s="452">
        <f>'2 жастағы балалар Т'!I25</f>
        <v>0</v>
      </c>
      <c r="F77" s="452">
        <f>'2 жастағы балалар Ш'!L25</f>
        <v>0</v>
      </c>
      <c r="G77" s="452">
        <f>'2 жастағы балалар Ә'!I25</f>
        <v>0</v>
      </c>
    </row>
    <row r="78" spans="2:7" ht="15" customHeight="1" x14ac:dyDescent="0.25">
      <c r="B78" s="570">
        <v>4</v>
      </c>
      <c r="C78" s="452">
        <f>'2 жастағы балалар Ф'!M25</f>
        <v>0</v>
      </c>
      <c r="D78" s="452">
        <f>'2 жастағы балалар К'!M25</f>
        <v>0</v>
      </c>
      <c r="E78" s="452">
        <f>'2 жастағы балалар Т'!J25</f>
        <v>0</v>
      </c>
      <c r="F78" s="452">
        <f>'2 жастағы балалар Ш'!M25</f>
        <v>0</v>
      </c>
      <c r="G78" s="452">
        <f>'2 жастағы балалар Ә'!J25</f>
        <v>0</v>
      </c>
    </row>
    <row r="79" spans="2:7" ht="15" customHeight="1" x14ac:dyDescent="0.25">
      <c r="B79" s="571"/>
      <c r="C79" s="452">
        <f>'2 жастағы балалар Ф'!N25</f>
        <v>0</v>
      </c>
      <c r="D79" s="452">
        <f>'2 жастағы балалар К'!N25</f>
        <v>0</v>
      </c>
      <c r="E79" s="452">
        <f>'2 жастағы балалар Т'!K25</f>
        <v>0</v>
      </c>
      <c r="F79" s="452">
        <f>'2 жастағы балалар Ш'!N25</f>
        <v>0</v>
      </c>
      <c r="G79" s="452">
        <f>'2 жастағы балалар Ә'!K25</f>
        <v>0</v>
      </c>
    </row>
    <row r="80" spans="2:7" ht="15" customHeight="1" x14ac:dyDescent="0.25">
      <c r="B80" s="572"/>
      <c r="C80" s="452">
        <f>'2 жастағы балалар Ф'!O25</f>
        <v>0</v>
      </c>
      <c r="D80" s="452">
        <f>'2 жастағы балалар К'!O25</f>
        <v>0</v>
      </c>
      <c r="E80" s="452">
        <f>'2 жастағы балалар Т'!L25</f>
        <v>0</v>
      </c>
      <c r="F80" s="452">
        <f>'2 жастағы балалар Ш'!O25</f>
        <v>0</v>
      </c>
      <c r="G80" s="452">
        <f>'2 жастағы балалар Ә'!L25</f>
        <v>0</v>
      </c>
    </row>
    <row r="81" spans="2:7" ht="15" customHeight="1" x14ac:dyDescent="0.25">
      <c r="B81" s="570">
        <v>5</v>
      </c>
      <c r="C81" s="798"/>
      <c r="D81" s="452" t="e">
        <f>'2 жастағы балалар К'!#REF!</f>
        <v>#REF!</v>
      </c>
      <c r="E81" s="798"/>
      <c r="F81" s="452">
        <f>'2 жастағы балалар Ш'!P25</f>
        <v>0</v>
      </c>
      <c r="G81" s="798"/>
    </row>
    <row r="82" spans="2:7" ht="15" customHeight="1" x14ac:dyDescent="0.25">
      <c r="B82" s="571"/>
      <c r="C82" s="799"/>
      <c r="D82" s="452" t="e">
        <f>'2 жастағы балалар К'!#REF!</f>
        <v>#REF!</v>
      </c>
      <c r="E82" s="799"/>
      <c r="F82" s="452">
        <f>'2 жастағы балалар Ш'!Q25</f>
        <v>0</v>
      </c>
      <c r="G82" s="799"/>
    </row>
    <row r="83" spans="2:7" ht="15" customHeight="1" x14ac:dyDescent="0.25">
      <c r="B83" s="572"/>
      <c r="C83" s="799"/>
      <c r="D83" s="452" t="e">
        <f>'2 жастағы балалар К'!#REF!</f>
        <v>#REF!</v>
      </c>
      <c r="E83" s="799"/>
      <c r="F83" s="452">
        <f>'2 жастағы балалар Ш'!R25</f>
        <v>0</v>
      </c>
      <c r="G83" s="799"/>
    </row>
    <row r="84" spans="2:7" ht="15" customHeight="1" x14ac:dyDescent="0.25">
      <c r="B84" s="570">
        <v>6</v>
      </c>
      <c r="C84" s="799"/>
      <c r="D84" s="452">
        <f>'2 жастағы балалар К'!P25</f>
        <v>0</v>
      </c>
      <c r="E84" s="799"/>
      <c r="F84" s="452" t="e">
        <f>'2 жастағы балалар Ш'!#REF!</f>
        <v>#REF!</v>
      </c>
      <c r="G84" s="799"/>
    </row>
    <row r="85" spans="2:7" ht="15" customHeight="1" x14ac:dyDescent="0.25">
      <c r="B85" s="571"/>
      <c r="C85" s="799"/>
      <c r="D85" s="452">
        <f>'2 жастағы балалар К'!Q25</f>
        <v>0</v>
      </c>
      <c r="E85" s="799"/>
      <c r="F85" s="452" t="e">
        <f>'2 жастағы балалар Ш'!#REF!</f>
        <v>#REF!</v>
      </c>
      <c r="G85" s="799"/>
    </row>
    <row r="86" spans="2:7" ht="15" customHeight="1" x14ac:dyDescent="0.25">
      <c r="B86" s="572"/>
      <c r="C86" s="799"/>
      <c r="D86" s="452">
        <f>'2 жастағы балалар К'!R25</f>
        <v>0</v>
      </c>
      <c r="E86" s="799"/>
      <c r="F86" s="452" t="e">
        <f>'2 жастағы балалар Ш'!#REF!</f>
        <v>#REF!</v>
      </c>
      <c r="G86" s="799"/>
    </row>
    <row r="87" spans="2:7" ht="15" customHeight="1" x14ac:dyDescent="0.25">
      <c r="B87" s="570">
        <v>7</v>
      </c>
      <c r="C87" s="799"/>
      <c r="D87" s="452">
        <f>'2 жастағы балалар К'!S25</f>
        <v>0</v>
      </c>
      <c r="E87" s="799"/>
      <c r="F87" s="452" t="e">
        <f>'2 жастағы балалар Ш'!#REF!</f>
        <v>#REF!</v>
      </c>
      <c r="G87" s="799"/>
    </row>
    <row r="88" spans="2:7" ht="15" customHeight="1" x14ac:dyDescent="0.25">
      <c r="B88" s="571"/>
      <c r="C88" s="799"/>
      <c r="D88" s="452">
        <f>'2 жастағы балалар К'!T25</f>
        <v>0</v>
      </c>
      <c r="E88" s="799"/>
      <c r="F88" s="452" t="e">
        <f>'2 жастағы балалар Ш'!#REF!</f>
        <v>#REF!</v>
      </c>
      <c r="G88" s="799"/>
    </row>
    <row r="89" spans="2:7" ht="15" customHeight="1" x14ac:dyDescent="0.25">
      <c r="B89" s="572"/>
      <c r="C89" s="799"/>
      <c r="D89" s="452">
        <f>'2 жастағы балалар К'!U25</f>
        <v>0</v>
      </c>
      <c r="E89" s="799"/>
      <c r="F89" s="452" t="e">
        <f>'2 жастағы балалар Ш'!#REF!</f>
        <v>#REF!</v>
      </c>
      <c r="G89" s="799"/>
    </row>
    <row r="90" spans="2:7" ht="15" customHeight="1" x14ac:dyDescent="0.25">
      <c r="B90" s="570">
        <v>8</v>
      </c>
      <c r="C90" s="799"/>
      <c r="D90" s="452">
        <f>'2 жастағы балалар К'!V25</f>
        <v>0</v>
      </c>
      <c r="E90" s="799"/>
      <c r="F90" s="452" t="e">
        <f>'2 жастағы балалар Ш'!#REF!</f>
        <v>#REF!</v>
      </c>
      <c r="G90" s="799"/>
    </row>
    <row r="91" spans="2:7" ht="15" customHeight="1" x14ac:dyDescent="0.25">
      <c r="B91" s="571"/>
      <c r="C91" s="799"/>
      <c r="D91" s="452">
        <f>'2 жастағы балалар К'!W25</f>
        <v>0</v>
      </c>
      <c r="E91" s="799"/>
      <c r="F91" s="452" t="e">
        <f>'2 жастағы балалар Ш'!#REF!</f>
        <v>#REF!</v>
      </c>
      <c r="G91" s="799"/>
    </row>
    <row r="92" spans="2:7" ht="15" customHeight="1" x14ac:dyDescent="0.25">
      <c r="B92" s="572"/>
      <c r="C92" s="799"/>
      <c r="D92" s="452">
        <f>'2 жастағы балалар К'!X25</f>
        <v>0</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Ш'!V25</f>
        <v>0</v>
      </c>
      <c r="G102" s="799"/>
    </row>
    <row r="103" spans="2:7" ht="15" customHeight="1" x14ac:dyDescent="0.25">
      <c r="B103" s="607"/>
      <c r="C103" s="799"/>
      <c r="D103" s="799"/>
      <c r="E103" s="799"/>
      <c r="F103" s="398">
        <f>'2 жастағы балалар Ш'!W25</f>
        <v>0</v>
      </c>
      <c r="G103" s="799"/>
    </row>
    <row r="104" spans="2:7" ht="15" customHeight="1" x14ac:dyDescent="0.25">
      <c r="B104" s="607"/>
      <c r="C104" s="799"/>
      <c r="D104" s="799"/>
      <c r="E104" s="799"/>
      <c r="F104" s="398">
        <f>'2 жастағы балалар Ш'!X25</f>
        <v>0</v>
      </c>
      <c r="G104" s="799"/>
    </row>
    <row r="105" spans="2:7" ht="15" customHeight="1" x14ac:dyDescent="0.25">
      <c r="B105" s="607">
        <v>13</v>
      </c>
      <c r="C105" s="799"/>
      <c r="D105" s="799"/>
      <c r="E105" s="799"/>
      <c r="F105" s="398">
        <f>'2 жастағы балалар Ш'!Y25</f>
        <v>0</v>
      </c>
      <c r="G105" s="799"/>
    </row>
    <row r="106" spans="2:7" ht="15" customHeight="1" x14ac:dyDescent="0.25">
      <c r="B106" s="607"/>
      <c r="C106" s="799"/>
      <c r="D106" s="799"/>
      <c r="E106" s="799"/>
      <c r="F106" s="398">
        <f>'2 жастағы балалар Ш'!Z25</f>
        <v>0</v>
      </c>
      <c r="G106" s="799"/>
    </row>
    <row r="107" spans="2:7" ht="15" customHeight="1" x14ac:dyDescent="0.25">
      <c r="B107" s="607"/>
      <c r="C107" s="799"/>
      <c r="D107" s="799"/>
      <c r="E107" s="799"/>
      <c r="F107" s="398">
        <f>'2 жастағы балалар Ш'!AA25</f>
        <v>0</v>
      </c>
      <c r="G107" s="799"/>
    </row>
    <row r="108" spans="2:7" ht="15" customHeight="1" x14ac:dyDescent="0.25">
      <c r="B108" s="607">
        <v>14</v>
      </c>
      <c r="C108" s="799"/>
      <c r="D108" s="799"/>
      <c r="E108" s="799"/>
      <c r="F108" s="398">
        <f>'2 жастағы балалар Ш'!AB25</f>
        <v>0</v>
      </c>
      <c r="G108" s="799"/>
    </row>
    <row r="109" spans="2:7" ht="15" customHeight="1" x14ac:dyDescent="0.25">
      <c r="B109" s="607"/>
      <c r="C109" s="799"/>
      <c r="D109" s="799"/>
      <c r="E109" s="799"/>
      <c r="F109" s="398">
        <f>'2 жастағы балалар Ш'!AC25</f>
        <v>0</v>
      </c>
      <c r="G109" s="799"/>
    </row>
    <row r="110" spans="2:7" ht="15" customHeight="1" x14ac:dyDescent="0.25">
      <c r="B110" s="607"/>
      <c r="C110" s="799"/>
      <c r="D110" s="799"/>
      <c r="E110" s="799"/>
      <c r="F110" s="398">
        <f>'2 жастағы балалар Ш'!AD25</f>
        <v>0</v>
      </c>
      <c r="G110" s="799"/>
    </row>
    <row r="111" spans="2:7" ht="15" customHeight="1" x14ac:dyDescent="0.25">
      <c r="B111" s="607">
        <v>15</v>
      </c>
      <c r="C111" s="799"/>
      <c r="D111" s="799"/>
      <c r="E111" s="799"/>
      <c r="F111" s="398">
        <f>'2 жастағы балалар Ш'!AE25</f>
        <v>0</v>
      </c>
      <c r="G111" s="799"/>
    </row>
    <row r="112" spans="2:7" ht="15" customHeight="1" x14ac:dyDescent="0.25">
      <c r="B112" s="607"/>
      <c r="C112" s="799"/>
      <c r="D112" s="799"/>
      <c r="E112" s="799"/>
      <c r="F112" s="398">
        <f>'2 жастағы балалар Ш'!AF25</f>
        <v>0</v>
      </c>
      <c r="G112" s="799"/>
    </row>
    <row r="113" spans="2:7" ht="15" customHeight="1" x14ac:dyDescent="0.25">
      <c r="B113" s="607"/>
      <c r="C113" s="799"/>
      <c r="D113" s="799"/>
      <c r="E113" s="799"/>
      <c r="F113" s="398">
        <f>'2 жастағы балалар Ш'!AG25</f>
        <v>0</v>
      </c>
      <c r="G113" s="799"/>
    </row>
    <row r="114" spans="2:7" ht="15" customHeight="1" x14ac:dyDescent="0.25">
      <c r="B114" s="607">
        <v>16</v>
      </c>
      <c r="C114" s="799"/>
      <c r="D114" s="799"/>
      <c r="E114" s="799"/>
      <c r="F114" s="398">
        <f>'2 жастағы балалар Ш'!AH25</f>
        <v>0</v>
      </c>
      <c r="G114" s="799"/>
    </row>
    <row r="115" spans="2:7" ht="15" customHeight="1" x14ac:dyDescent="0.25">
      <c r="B115" s="607"/>
      <c r="C115" s="799"/>
      <c r="D115" s="799"/>
      <c r="E115" s="799"/>
      <c r="F115" s="398">
        <f>'2 жастағы балалар Ш'!AI25</f>
        <v>0</v>
      </c>
      <c r="G115" s="799"/>
    </row>
    <row r="116" spans="2:7" ht="15" customHeight="1" x14ac:dyDescent="0.25">
      <c r="B116" s="607"/>
      <c r="C116" s="799"/>
      <c r="D116" s="799"/>
      <c r="E116" s="799"/>
      <c r="F116" s="398">
        <f>'2 жастағы балалар Ш'!AJ25</f>
        <v>0</v>
      </c>
      <c r="G116" s="799"/>
    </row>
    <row r="117" spans="2:7" ht="15" customHeight="1" x14ac:dyDescent="0.25">
      <c r="B117" s="607">
        <v>17</v>
      </c>
      <c r="C117" s="799"/>
      <c r="D117" s="799"/>
      <c r="E117" s="799"/>
      <c r="F117" s="398">
        <f>'2 жастағы балалар Ш'!AK25</f>
        <v>0</v>
      </c>
      <c r="G117" s="799"/>
    </row>
    <row r="118" spans="2:7" ht="15" customHeight="1" x14ac:dyDescent="0.25">
      <c r="B118" s="607"/>
      <c r="C118" s="799"/>
      <c r="D118" s="799"/>
      <c r="E118" s="799"/>
      <c r="F118" s="398">
        <f>'2 жастағы балалар Ш'!AL25</f>
        <v>0</v>
      </c>
      <c r="G118" s="799"/>
    </row>
    <row r="119" spans="2:7" ht="15" customHeight="1" x14ac:dyDescent="0.25">
      <c r="B119" s="607"/>
      <c r="C119" s="799"/>
      <c r="D119" s="799"/>
      <c r="E119" s="799"/>
      <c r="F119" s="398">
        <f>'2 жастағы балалар Ш'!AM25</f>
        <v>0</v>
      </c>
      <c r="G119" s="799"/>
    </row>
    <row r="120" spans="2:7" ht="15" customHeight="1" x14ac:dyDescent="0.25">
      <c r="B120" s="607">
        <v>18</v>
      </c>
      <c r="C120" s="799"/>
      <c r="D120" s="799"/>
      <c r="E120" s="799"/>
      <c r="F120" s="398">
        <f>'2 жастағы балалар Ш'!AN25</f>
        <v>0</v>
      </c>
      <c r="G120" s="799"/>
    </row>
    <row r="121" spans="2:7" ht="15" customHeight="1" x14ac:dyDescent="0.25">
      <c r="B121" s="607"/>
      <c r="C121" s="799"/>
      <c r="D121" s="799"/>
      <c r="E121" s="799"/>
      <c r="F121" s="398">
        <f>'2 жастағы балалар Ш'!AO25</f>
        <v>0</v>
      </c>
      <c r="G121" s="799"/>
    </row>
    <row r="122" spans="2:7" ht="15" customHeight="1" x14ac:dyDescent="0.25">
      <c r="B122" s="607"/>
      <c r="C122" s="799"/>
      <c r="D122" s="799"/>
      <c r="E122" s="799"/>
      <c r="F122" s="398">
        <f>'2 жастағы балалар Ш'!AP25</f>
        <v>0</v>
      </c>
      <c r="G122" s="799"/>
    </row>
    <row r="123" spans="2:7" ht="15" customHeight="1" x14ac:dyDescent="0.25">
      <c r="B123" s="607">
        <v>19</v>
      </c>
      <c r="C123" s="799"/>
      <c r="D123" s="799"/>
      <c r="E123" s="799"/>
      <c r="F123" s="398">
        <f>'2 жастағы балалар Ш'!AQ25</f>
        <v>0</v>
      </c>
      <c r="G123" s="799"/>
    </row>
    <row r="124" spans="2:7" ht="15" customHeight="1" x14ac:dyDescent="0.25">
      <c r="B124" s="607"/>
      <c r="C124" s="799"/>
      <c r="D124" s="799"/>
      <c r="E124" s="799"/>
      <c r="F124" s="398">
        <f>'2 жастағы балалар Ш'!AR25</f>
        <v>0</v>
      </c>
      <c r="G124" s="799"/>
    </row>
    <row r="125" spans="2:7" ht="15" customHeight="1" x14ac:dyDescent="0.25">
      <c r="B125" s="607"/>
      <c r="C125" s="799"/>
      <c r="D125" s="799"/>
      <c r="E125" s="799"/>
      <c r="F125" s="398">
        <f>'2 жастағы балалар Ш'!AS25</f>
        <v>0</v>
      </c>
      <c r="G125" s="799"/>
    </row>
    <row r="126" spans="2:7" ht="15" customHeight="1" x14ac:dyDescent="0.25">
      <c r="B126" s="607">
        <v>20</v>
      </c>
      <c r="C126" s="799"/>
      <c r="D126" s="799"/>
      <c r="E126" s="799"/>
      <c r="F126" s="398">
        <f>'2 жастағы балалар Ш'!AT25</f>
        <v>0</v>
      </c>
      <c r="G126" s="799"/>
    </row>
    <row r="127" spans="2:7" ht="15" customHeight="1" x14ac:dyDescent="0.25">
      <c r="B127" s="607"/>
      <c r="C127" s="799"/>
      <c r="D127" s="799"/>
      <c r="E127" s="799"/>
      <c r="F127" s="398">
        <f>'2 жастағы балалар Ш'!AU25</f>
        <v>0</v>
      </c>
      <c r="G127" s="799"/>
    </row>
    <row r="128" spans="2:7" ht="15" customHeight="1" x14ac:dyDescent="0.25">
      <c r="B128" s="607"/>
      <c r="C128" s="800"/>
      <c r="D128" s="800"/>
      <c r="E128" s="800"/>
      <c r="F128" s="398">
        <f>'2 жастағы балалар Ш'!AV25</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Ф'!D71</f>
        <v>0</v>
      </c>
      <c r="D133" s="452">
        <f>'2 жастағы балалар К'!D71</f>
        <v>0</v>
      </c>
      <c r="E133" s="452" t="e">
        <f>'2 жастағы балалар Т'!#REF!</f>
        <v>#REF!</v>
      </c>
      <c r="F133" s="452">
        <f>'2 жастағы балалар Ш'!D71</f>
        <v>0</v>
      </c>
      <c r="G133" s="452" t="e">
        <f>'2 жастағы балалар Ә'!#REF!</f>
        <v>#REF!</v>
      </c>
    </row>
    <row r="134" spans="2:7" x14ac:dyDescent="0.25">
      <c r="B134" s="571"/>
      <c r="C134" s="452">
        <f>'2 жастағы балалар Ф'!E71</f>
        <v>0</v>
      </c>
      <c r="D134" s="452">
        <f>'2 жастағы балалар К'!E71</f>
        <v>0</v>
      </c>
      <c r="E134" s="452" t="e">
        <f>'2 жастағы балалар Т'!#REF!</f>
        <v>#REF!</v>
      </c>
      <c r="F134" s="452">
        <f>'2 жастағы балалар Ш'!E71</f>
        <v>0</v>
      </c>
      <c r="G134" s="452" t="e">
        <f>'2 жастағы балалар Ә'!#REF!</f>
        <v>#REF!</v>
      </c>
    </row>
    <row r="135" spans="2:7" x14ac:dyDescent="0.25">
      <c r="B135" s="572"/>
      <c r="C135" s="452">
        <f>'2 жастағы балалар Ф'!F71</f>
        <v>0</v>
      </c>
      <c r="D135" s="452">
        <f>'2 жастағы балалар К'!F71</f>
        <v>0</v>
      </c>
      <c r="E135" s="452" t="e">
        <f>'2 жастағы балалар Т'!#REF!</f>
        <v>#REF!</v>
      </c>
      <c r="F135" s="452">
        <f>'2 жастағы балалар Ш'!F71</f>
        <v>0</v>
      </c>
      <c r="G135" s="452" t="e">
        <f>'2 жастағы балалар Ә'!#REF!</f>
        <v>#REF!</v>
      </c>
    </row>
    <row r="136" spans="2:7" x14ac:dyDescent="0.25">
      <c r="B136" s="570">
        <v>2</v>
      </c>
      <c r="C136" s="452">
        <f>'2 жастағы балалар Ф'!G71</f>
        <v>0</v>
      </c>
      <c r="D136" s="452">
        <f>'2 жастағы балалар К'!G71</f>
        <v>0</v>
      </c>
      <c r="E136" s="452">
        <f>'2 жастағы балалар Т'!D71</f>
        <v>0</v>
      </c>
      <c r="F136" s="452">
        <f>'2 жастағы балалар Ш'!G71</f>
        <v>0</v>
      </c>
      <c r="G136" s="452">
        <f>'2 жастағы балалар Ә'!D71</f>
        <v>0</v>
      </c>
    </row>
    <row r="137" spans="2:7" x14ac:dyDescent="0.25">
      <c r="B137" s="571"/>
      <c r="C137" s="452">
        <f>'2 жастағы балалар Ф'!H71</f>
        <v>0</v>
      </c>
      <c r="D137" s="452">
        <f>'2 жастағы балалар К'!H71</f>
        <v>0</v>
      </c>
      <c r="E137" s="452">
        <f>'2 жастағы балалар Т'!E71</f>
        <v>0</v>
      </c>
      <c r="F137" s="452">
        <f>'2 жастағы балалар Ш'!H71</f>
        <v>0</v>
      </c>
      <c r="G137" s="452">
        <f>'2 жастағы балалар Ә'!E71</f>
        <v>0</v>
      </c>
    </row>
    <row r="138" spans="2:7" x14ac:dyDescent="0.25">
      <c r="B138" s="572"/>
      <c r="C138" s="452">
        <f>'2 жастағы балалар Ф'!I71</f>
        <v>0</v>
      </c>
      <c r="D138" s="452">
        <f>'2 жастағы балалар К'!I71</f>
        <v>0</v>
      </c>
      <c r="E138" s="452">
        <f>'2 жастағы балалар Т'!F71</f>
        <v>0</v>
      </c>
      <c r="F138" s="452">
        <f>'2 жастағы балалар Ш'!I71</f>
        <v>0</v>
      </c>
      <c r="G138" s="452">
        <f>'2 жастағы балалар Ә'!F71</f>
        <v>0</v>
      </c>
    </row>
    <row r="139" spans="2:7" x14ac:dyDescent="0.25">
      <c r="B139" s="570">
        <v>3</v>
      </c>
      <c r="C139" s="452">
        <f>'2 жастағы балалар Ф'!J71</f>
        <v>0</v>
      </c>
      <c r="D139" s="452">
        <f>'2 жастағы балалар К'!J71</f>
        <v>0</v>
      </c>
      <c r="E139" s="452">
        <f>'2 жастағы балалар Т'!G71</f>
        <v>0</v>
      </c>
      <c r="F139" s="452">
        <f>'2 жастағы балалар Ш'!J71</f>
        <v>0</v>
      </c>
      <c r="G139" s="452">
        <f>'2 жастағы балалар Ә'!G71</f>
        <v>0</v>
      </c>
    </row>
    <row r="140" spans="2:7" x14ac:dyDescent="0.25">
      <c r="B140" s="571"/>
      <c r="C140" s="452">
        <f>'2 жастағы балалар Ф'!K71</f>
        <v>0</v>
      </c>
      <c r="D140" s="452">
        <f>'2 жастағы балалар К'!K71</f>
        <v>0</v>
      </c>
      <c r="E140" s="452">
        <f>'2 жастағы балалар Т'!H71</f>
        <v>0</v>
      </c>
      <c r="F140" s="452">
        <f>'2 жастағы балалар Ш'!K71</f>
        <v>0</v>
      </c>
      <c r="G140" s="452">
        <f>'2 жастағы балалар Ә'!H71</f>
        <v>0</v>
      </c>
    </row>
    <row r="141" spans="2:7" x14ac:dyDescent="0.25">
      <c r="B141" s="572"/>
      <c r="C141" s="452">
        <f>'2 жастағы балалар Ф'!L71</f>
        <v>0</v>
      </c>
      <c r="D141" s="452">
        <f>'2 жастағы балалар К'!L71</f>
        <v>0</v>
      </c>
      <c r="E141" s="452">
        <f>'2 жастағы балалар Т'!I71</f>
        <v>0</v>
      </c>
      <c r="F141" s="452">
        <f>'2 жастағы балалар Ш'!L71</f>
        <v>0</v>
      </c>
      <c r="G141" s="452">
        <f>'2 жастағы балалар Ә'!I71</f>
        <v>0</v>
      </c>
    </row>
    <row r="142" spans="2:7" x14ac:dyDescent="0.25">
      <c r="B142" s="570">
        <v>4</v>
      </c>
      <c r="C142" s="452">
        <f>'2 жастағы балалар Ф'!M71</f>
        <v>0</v>
      </c>
      <c r="D142" s="452">
        <f>'2 жастағы балалар К'!M71</f>
        <v>0</v>
      </c>
      <c r="E142" s="452">
        <f>'2 жастағы балалар Т'!J71</f>
        <v>0</v>
      </c>
      <c r="F142" s="452">
        <f>'2 жастағы балалар Ш'!M71</f>
        <v>0</v>
      </c>
      <c r="G142" s="452">
        <f>'2 жастағы балалар Ә'!J71</f>
        <v>0</v>
      </c>
    </row>
    <row r="143" spans="2:7" x14ac:dyDescent="0.25">
      <c r="B143" s="571"/>
      <c r="C143" s="452">
        <f>'2 жастағы балалар Ф'!N71</f>
        <v>0</v>
      </c>
      <c r="D143" s="452">
        <f>'2 жастағы балалар К'!N71</f>
        <v>0</v>
      </c>
      <c r="E143" s="452">
        <f>'2 жастағы балалар Т'!K71</f>
        <v>0</v>
      </c>
      <c r="F143" s="452">
        <f>'2 жастағы балалар Ш'!N71</f>
        <v>0</v>
      </c>
      <c r="G143" s="452">
        <f>'2 жастағы балалар Ә'!K71</f>
        <v>0</v>
      </c>
    </row>
    <row r="144" spans="2:7" x14ac:dyDescent="0.25">
      <c r="B144" s="572"/>
      <c r="C144" s="452">
        <f>'2 жастағы балалар Ф'!O71</f>
        <v>0</v>
      </c>
      <c r="D144" s="452">
        <f>'2 жастағы балалар К'!O71</f>
        <v>0</v>
      </c>
      <c r="E144" s="452">
        <f>'2 жастағы балалар Т'!L71</f>
        <v>0</v>
      </c>
      <c r="F144" s="452">
        <f>'2 жастағы балалар Ш'!O71</f>
        <v>0</v>
      </c>
      <c r="G144" s="452">
        <f>'2 жастағы балалар Ә'!L71</f>
        <v>0</v>
      </c>
    </row>
    <row r="145" spans="2:7" x14ac:dyDescent="0.25">
      <c r="B145" s="570">
        <v>5</v>
      </c>
      <c r="C145" s="452" t="e">
        <f>'2 жастағы балалар Ф'!#REF!</f>
        <v>#REF!</v>
      </c>
      <c r="D145" s="452" t="e">
        <f>'2 жастағы балалар К'!#REF!</f>
        <v>#REF!</v>
      </c>
      <c r="E145" s="452">
        <f>'2 жастағы балалар Т'!M71</f>
        <v>0</v>
      </c>
      <c r="F145" s="452">
        <f>'2 жастағы балалар Ш'!P71</f>
        <v>0</v>
      </c>
      <c r="G145" s="452">
        <f>'2 жастағы балалар Ә'!M71</f>
        <v>0</v>
      </c>
    </row>
    <row r="146" spans="2:7" x14ac:dyDescent="0.25">
      <c r="B146" s="571"/>
      <c r="C146" s="452" t="e">
        <f>'2 жастағы балалар Ф'!#REF!</f>
        <v>#REF!</v>
      </c>
      <c r="D146" s="452" t="e">
        <f>'2 жастағы балалар К'!#REF!</f>
        <v>#REF!</v>
      </c>
      <c r="E146" s="452">
        <f>'2 жастағы балалар Т'!N71</f>
        <v>0</v>
      </c>
      <c r="F146" s="452">
        <f>'2 жастағы балалар Ш'!Q71</f>
        <v>0</v>
      </c>
      <c r="G146" s="452">
        <f>'2 жастағы балалар Ә'!N71</f>
        <v>0</v>
      </c>
    </row>
    <row r="147" spans="2:7" x14ac:dyDescent="0.25">
      <c r="B147" s="572"/>
      <c r="C147" s="452" t="e">
        <f>'2 жастағы балалар Ф'!#REF!</f>
        <v>#REF!</v>
      </c>
      <c r="D147" s="452" t="e">
        <f>'2 жастағы балалар К'!#REF!</f>
        <v>#REF!</v>
      </c>
      <c r="E147" s="452">
        <f>'2 жастағы балалар Т'!O71</f>
        <v>0</v>
      </c>
      <c r="F147" s="452">
        <f>'2 жастағы балалар Ш'!R71</f>
        <v>0</v>
      </c>
      <c r="G147" s="452">
        <f>'2 жастағы балалар Ә'!O71</f>
        <v>0</v>
      </c>
    </row>
    <row r="148" spans="2:7" x14ac:dyDescent="0.25">
      <c r="B148" s="570">
        <v>6</v>
      </c>
      <c r="C148" s="798"/>
      <c r="D148" s="452">
        <f>'2 жастағы балалар К'!P71</f>
        <v>0</v>
      </c>
      <c r="E148" s="798"/>
      <c r="F148" s="452" t="e">
        <f>'2 жастағы балалар Ш'!#REF!</f>
        <v>#REF!</v>
      </c>
      <c r="G148" s="798"/>
    </row>
    <row r="149" spans="2:7" x14ac:dyDescent="0.25">
      <c r="B149" s="571"/>
      <c r="C149" s="799"/>
      <c r="D149" s="452">
        <f>'2 жастағы балалар К'!Q71</f>
        <v>0</v>
      </c>
      <c r="E149" s="799"/>
      <c r="F149" s="452" t="e">
        <f>'2 жастағы балалар Ш'!#REF!</f>
        <v>#REF!</v>
      </c>
      <c r="G149" s="799"/>
    </row>
    <row r="150" spans="2:7" x14ac:dyDescent="0.25">
      <c r="B150" s="572"/>
      <c r="C150" s="799"/>
      <c r="D150" s="452">
        <f>'2 жастағы балалар К'!R71</f>
        <v>0</v>
      </c>
      <c r="E150" s="799"/>
      <c r="F150" s="452" t="e">
        <f>'2 жастағы балалар Ш'!#REF!</f>
        <v>#REF!</v>
      </c>
      <c r="G150" s="799"/>
    </row>
    <row r="151" spans="2:7" x14ac:dyDescent="0.25">
      <c r="B151" s="570">
        <v>7</v>
      </c>
      <c r="C151" s="799"/>
      <c r="D151" s="452">
        <f>'2 жастағы балалар К'!S71</f>
        <v>0</v>
      </c>
      <c r="E151" s="799"/>
      <c r="F151" s="452" t="e">
        <f>'2 жастағы балалар Ш'!#REF!</f>
        <v>#REF!</v>
      </c>
      <c r="G151" s="799"/>
    </row>
    <row r="152" spans="2:7" x14ac:dyDescent="0.25">
      <c r="B152" s="571"/>
      <c r="C152" s="799"/>
      <c r="D152" s="452">
        <f>'2 жастағы балалар К'!T71</f>
        <v>0</v>
      </c>
      <c r="E152" s="799"/>
      <c r="F152" s="452" t="e">
        <f>'2 жастағы балалар Ш'!#REF!</f>
        <v>#REF!</v>
      </c>
      <c r="G152" s="799"/>
    </row>
    <row r="153" spans="2:7" x14ac:dyDescent="0.25">
      <c r="B153" s="572"/>
      <c r="C153" s="799"/>
      <c r="D153" s="452">
        <f>'2 жастағы балалар К'!U71</f>
        <v>0</v>
      </c>
      <c r="E153" s="799"/>
      <c r="F153" s="452" t="e">
        <f>'2 жастағы балалар Ш'!#REF!</f>
        <v>#REF!</v>
      </c>
      <c r="G153" s="799"/>
    </row>
    <row r="154" spans="2:7" x14ac:dyDescent="0.25">
      <c r="B154" s="570">
        <v>8</v>
      </c>
      <c r="C154" s="799"/>
      <c r="D154" s="452">
        <f>'2 жастағы балалар К'!V71</f>
        <v>0</v>
      </c>
      <c r="E154" s="799"/>
      <c r="F154" s="452" t="e">
        <f>'2 жастағы балалар Ш'!#REF!</f>
        <v>#REF!</v>
      </c>
      <c r="G154" s="799"/>
    </row>
    <row r="155" spans="2:7" x14ac:dyDescent="0.25">
      <c r="B155" s="571"/>
      <c r="C155" s="799"/>
      <c r="D155" s="452">
        <f>'2 жастағы балалар К'!W71</f>
        <v>0</v>
      </c>
      <c r="E155" s="799"/>
      <c r="F155" s="452" t="e">
        <f>'2 жастағы балалар Ш'!#REF!</f>
        <v>#REF!</v>
      </c>
      <c r="G155" s="799"/>
    </row>
    <row r="156" spans="2:7" x14ac:dyDescent="0.25">
      <c r="B156" s="572"/>
      <c r="C156" s="799"/>
      <c r="D156" s="452">
        <f>'2 жастағы балалар К'!X71</f>
        <v>0</v>
      </c>
      <c r="E156" s="799"/>
      <c r="F156" s="452" t="e">
        <f>'2 жастағы балалар Ш'!#REF!</f>
        <v>#REF!</v>
      </c>
      <c r="G156" s="799"/>
    </row>
    <row r="157" spans="2:7" x14ac:dyDescent="0.25">
      <c r="B157" s="570">
        <v>9</v>
      </c>
      <c r="C157" s="799"/>
      <c r="D157" s="452">
        <f>'2 жастағы балалар К'!Y71</f>
        <v>0</v>
      </c>
      <c r="E157" s="799"/>
      <c r="F157" s="452" t="e">
        <f>'2 жастағы балалар Ш'!#REF!</f>
        <v>#REF!</v>
      </c>
      <c r="G157" s="799"/>
    </row>
    <row r="158" spans="2:7" x14ac:dyDescent="0.25">
      <c r="B158" s="571"/>
      <c r="C158" s="799"/>
      <c r="D158" s="452">
        <f>'2 жастағы балалар К'!Z71</f>
        <v>0</v>
      </c>
      <c r="E158" s="799"/>
      <c r="F158" s="452" t="e">
        <f>'2 жастағы балалар Ш'!#REF!</f>
        <v>#REF!</v>
      </c>
      <c r="G158" s="799"/>
    </row>
    <row r="159" spans="2:7" ht="15" customHeight="1" x14ac:dyDescent="0.25">
      <c r="B159" s="572"/>
      <c r="C159" s="799"/>
      <c r="D159" s="452">
        <f>'2 жастағы балалар К'!AA71</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Ш'!S71</f>
        <v>0</v>
      </c>
      <c r="G163" s="799"/>
    </row>
    <row r="164" spans="2:7" x14ac:dyDescent="0.25">
      <c r="B164" s="607"/>
      <c r="C164" s="799"/>
      <c r="D164" s="452" t="e">
        <f>'2 жастағы балалар К'!#REF!</f>
        <v>#REF!</v>
      </c>
      <c r="E164" s="799"/>
      <c r="F164" s="398">
        <f>'2 жастағы балалар Ш'!T71</f>
        <v>0</v>
      </c>
      <c r="G164" s="799"/>
    </row>
    <row r="165" spans="2:7" x14ac:dyDescent="0.25">
      <c r="B165" s="607"/>
      <c r="C165" s="799"/>
      <c r="D165" s="452" t="e">
        <f>'2 жастағы балалар К'!#REF!</f>
        <v>#REF!</v>
      </c>
      <c r="E165" s="799"/>
      <c r="F165" s="398">
        <f>'2 жастағы балалар Ш'!U71</f>
        <v>0</v>
      </c>
      <c r="G165" s="799"/>
    </row>
    <row r="166" spans="2:7" ht="15" customHeight="1" x14ac:dyDescent="0.25">
      <c r="B166" s="607">
        <v>12</v>
      </c>
      <c r="C166" s="799"/>
      <c r="D166" s="452" t="e">
        <f>'2 жастағы балалар К'!#REF!</f>
        <v>#REF!</v>
      </c>
      <c r="E166" s="799"/>
      <c r="F166" s="398">
        <f>'2 жастағы балалар Ш'!V71</f>
        <v>0</v>
      </c>
      <c r="G166" s="799"/>
    </row>
    <row r="167" spans="2:7" ht="15" customHeight="1" x14ac:dyDescent="0.25">
      <c r="B167" s="607"/>
      <c r="C167" s="799"/>
      <c r="D167" s="452" t="e">
        <f>'2 жастағы балалар К'!#REF!</f>
        <v>#REF!</v>
      </c>
      <c r="E167" s="799"/>
      <c r="F167" s="398">
        <f>'2 жастағы балалар Ш'!W71</f>
        <v>0</v>
      </c>
      <c r="G167" s="799"/>
    </row>
    <row r="168" spans="2:7" ht="15" customHeight="1" x14ac:dyDescent="0.25">
      <c r="B168" s="607"/>
      <c r="C168" s="799"/>
      <c r="D168" s="452" t="e">
        <f>'2 жастағы балалар К'!#REF!</f>
        <v>#REF!</v>
      </c>
      <c r="E168" s="799"/>
      <c r="F168" s="398">
        <f>'2 жастағы балалар Ш'!X71</f>
        <v>0</v>
      </c>
      <c r="G168" s="799"/>
    </row>
    <row r="169" spans="2:7" ht="15" customHeight="1" x14ac:dyDescent="0.25">
      <c r="B169" s="607">
        <v>13</v>
      </c>
      <c r="C169" s="799"/>
      <c r="D169" s="452" t="e">
        <f>'2 жастағы балалар К'!#REF!</f>
        <v>#REF!</v>
      </c>
      <c r="E169" s="799"/>
      <c r="F169" s="398">
        <f>'2 жастағы балалар Ш'!Y71</f>
        <v>0</v>
      </c>
      <c r="G169" s="799"/>
    </row>
    <row r="170" spans="2:7" ht="15" customHeight="1" x14ac:dyDescent="0.25">
      <c r="B170" s="607"/>
      <c r="C170" s="799"/>
      <c r="D170" s="452" t="e">
        <f>'2 жастағы балалар К'!#REF!</f>
        <v>#REF!</v>
      </c>
      <c r="E170" s="799"/>
      <c r="F170" s="398">
        <f>'2 жастағы балалар Ш'!Z71</f>
        <v>0</v>
      </c>
      <c r="G170" s="799"/>
    </row>
    <row r="171" spans="2:7" ht="15" customHeight="1" x14ac:dyDescent="0.25">
      <c r="B171" s="607"/>
      <c r="C171" s="799"/>
      <c r="D171" s="452" t="e">
        <f>'2 жастағы балалар К'!#REF!</f>
        <v>#REF!</v>
      </c>
      <c r="E171" s="799"/>
      <c r="F171" s="398">
        <f>'2 жастағы балалар Ш'!AA71</f>
        <v>0</v>
      </c>
      <c r="G171" s="799"/>
    </row>
    <row r="172" spans="2:7" ht="15" customHeight="1" x14ac:dyDescent="0.25">
      <c r="B172" s="607">
        <v>14</v>
      </c>
      <c r="C172" s="799"/>
      <c r="D172" s="452" t="e">
        <f>'2 жастағы балалар К'!#REF!</f>
        <v>#REF!</v>
      </c>
      <c r="E172" s="799"/>
      <c r="F172" s="398">
        <f>'2 жастағы балалар Ш'!AB71</f>
        <v>0</v>
      </c>
      <c r="G172" s="799"/>
    </row>
    <row r="173" spans="2:7" ht="15" customHeight="1" x14ac:dyDescent="0.25">
      <c r="B173" s="607"/>
      <c r="C173" s="799"/>
      <c r="D173" s="452" t="e">
        <f>'2 жастағы балалар К'!#REF!</f>
        <v>#REF!</v>
      </c>
      <c r="E173" s="799"/>
      <c r="F173" s="398">
        <f>'2 жастағы балалар Ш'!AC71</f>
        <v>0</v>
      </c>
      <c r="G173" s="799"/>
    </row>
    <row r="174" spans="2:7" ht="15" customHeight="1" x14ac:dyDescent="0.25">
      <c r="B174" s="607"/>
      <c r="C174" s="799"/>
      <c r="D174" s="452" t="e">
        <f>'2 жастағы балалар К'!#REF!</f>
        <v>#REF!</v>
      </c>
      <c r="E174" s="799"/>
      <c r="F174" s="398">
        <f>'2 жастағы балалар Ш'!AD71</f>
        <v>0</v>
      </c>
      <c r="G174" s="799"/>
    </row>
    <row r="175" spans="2:7" ht="15" customHeight="1" x14ac:dyDescent="0.25">
      <c r="B175" s="607">
        <v>15</v>
      </c>
      <c r="C175" s="799"/>
      <c r="D175" s="452" t="e">
        <f>'2 жастағы балалар К'!#REF!</f>
        <v>#REF!</v>
      </c>
      <c r="E175" s="799"/>
      <c r="F175" s="398">
        <f>'2 жастағы балалар Ш'!AE71</f>
        <v>0</v>
      </c>
      <c r="G175" s="799"/>
    </row>
    <row r="176" spans="2:7" ht="15" customHeight="1" x14ac:dyDescent="0.25">
      <c r="B176" s="607"/>
      <c r="C176" s="799"/>
      <c r="D176" s="452" t="e">
        <f>'2 жастағы балалар К'!#REF!</f>
        <v>#REF!</v>
      </c>
      <c r="E176" s="799"/>
      <c r="F176" s="398">
        <f>'2 жастағы балалар Ш'!AF71</f>
        <v>0</v>
      </c>
      <c r="G176" s="799"/>
    </row>
    <row r="177" spans="2:7" ht="15" customHeight="1" x14ac:dyDescent="0.25">
      <c r="B177" s="607"/>
      <c r="C177" s="799"/>
      <c r="D177" s="452" t="e">
        <f>'2 жастағы балалар К'!#REF!</f>
        <v>#REF!</v>
      </c>
      <c r="E177" s="799"/>
      <c r="F177" s="398">
        <f>'2 жастағы балалар Ш'!AG71</f>
        <v>0</v>
      </c>
      <c r="G177" s="799"/>
    </row>
    <row r="178" spans="2:7" ht="15" customHeight="1" x14ac:dyDescent="0.25">
      <c r="B178" s="607">
        <v>16</v>
      </c>
      <c r="C178" s="799"/>
      <c r="D178" s="798"/>
      <c r="E178" s="799"/>
      <c r="F178" s="398">
        <f>'2 жастағы балалар Ш'!AH71</f>
        <v>0</v>
      </c>
      <c r="G178" s="799"/>
    </row>
    <row r="179" spans="2:7" ht="15" customHeight="1" x14ac:dyDescent="0.25">
      <c r="B179" s="607"/>
      <c r="C179" s="799"/>
      <c r="D179" s="799"/>
      <c r="E179" s="799"/>
      <c r="F179" s="398">
        <f>'2 жастағы балалар Ш'!AI71</f>
        <v>0</v>
      </c>
      <c r="G179" s="799"/>
    </row>
    <row r="180" spans="2:7" ht="15" customHeight="1" x14ac:dyDescent="0.25">
      <c r="B180" s="607"/>
      <c r="C180" s="799"/>
      <c r="D180" s="799"/>
      <c r="E180" s="799"/>
      <c r="F180" s="398">
        <f>'2 жастағы балалар Ш'!AJ71</f>
        <v>0</v>
      </c>
      <c r="G180" s="799"/>
    </row>
    <row r="181" spans="2:7" ht="15" customHeight="1" x14ac:dyDescent="0.25">
      <c r="B181" s="607">
        <v>17</v>
      </c>
      <c r="C181" s="799"/>
      <c r="D181" s="799"/>
      <c r="E181" s="799"/>
      <c r="F181" s="398">
        <f>'2 жастағы балалар Ш'!AK71</f>
        <v>0</v>
      </c>
      <c r="G181" s="799"/>
    </row>
    <row r="182" spans="2:7" ht="15" customHeight="1" x14ac:dyDescent="0.25">
      <c r="B182" s="607"/>
      <c r="C182" s="799"/>
      <c r="D182" s="799"/>
      <c r="E182" s="799"/>
      <c r="F182" s="398">
        <f>'2 жастағы балалар Ш'!AL71</f>
        <v>0</v>
      </c>
      <c r="G182" s="799"/>
    </row>
    <row r="183" spans="2:7" ht="15" customHeight="1" x14ac:dyDescent="0.25">
      <c r="B183" s="607"/>
      <c r="C183" s="799"/>
      <c r="D183" s="799"/>
      <c r="E183" s="799"/>
      <c r="F183" s="398">
        <f>'2 жастағы балалар Ш'!AM71</f>
        <v>0</v>
      </c>
      <c r="G183" s="799"/>
    </row>
    <row r="184" spans="2:7" ht="15" customHeight="1" x14ac:dyDescent="0.25">
      <c r="B184" s="607">
        <v>18</v>
      </c>
      <c r="C184" s="799"/>
      <c r="D184" s="799"/>
      <c r="E184" s="799"/>
      <c r="F184" s="398">
        <f>'2 жастағы балалар Ш'!AN71</f>
        <v>0</v>
      </c>
      <c r="G184" s="799"/>
    </row>
    <row r="185" spans="2:7" ht="15" customHeight="1" x14ac:dyDescent="0.25">
      <c r="B185" s="607"/>
      <c r="C185" s="799"/>
      <c r="D185" s="799"/>
      <c r="E185" s="799"/>
      <c r="F185" s="398">
        <f>'2 жастағы балалар Ш'!AO71</f>
        <v>0</v>
      </c>
      <c r="G185" s="799"/>
    </row>
    <row r="186" spans="2:7" ht="15" customHeight="1" x14ac:dyDescent="0.25">
      <c r="B186" s="607"/>
      <c r="C186" s="799"/>
      <c r="D186" s="799"/>
      <c r="E186" s="799"/>
      <c r="F186" s="398">
        <f>'2 жастағы балалар Ш'!AP71</f>
        <v>0</v>
      </c>
      <c r="G186" s="799"/>
    </row>
    <row r="187" spans="2:7" ht="15" customHeight="1" x14ac:dyDescent="0.25">
      <c r="B187" s="607">
        <v>19</v>
      </c>
      <c r="C187" s="799"/>
      <c r="D187" s="799"/>
      <c r="E187" s="799"/>
      <c r="F187" s="398">
        <f>'2 жастағы балалар Ш'!AQ71</f>
        <v>0</v>
      </c>
      <c r="G187" s="799"/>
    </row>
    <row r="188" spans="2:7" ht="15" customHeight="1" x14ac:dyDescent="0.25">
      <c r="B188" s="607"/>
      <c r="C188" s="799"/>
      <c r="D188" s="799"/>
      <c r="E188" s="799"/>
      <c r="F188" s="398">
        <f>'2 жастағы балалар Ш'!AR71</f>
        <v>0</v>
      </c>
      <c r="G188" s="799"/>
    </row>
    <row r="189" spans="2:7" ht="15" customHeight="1" x14ac:dyDescent="0.25">
      <c r="B189" s="607"/>
      <c r="C189" s="799"/>
      <c r="D189" s="799"/>
      <c r="E189" s="799"/>
      <c r="F189" s="398">
        <f>'2 жастағы балалар Ш'!AS71</f>
        <v>0</v>
      </c>
      <c r="G189" s="799"/>
    </row>
    <row r="190" spans="2:7" ht="15" customHeight="1" x14ac:dyDescent="0.25">
      <c r="B190" s="607">
        <v>20</v>
      </c>
      <c r="C190" s="799"/>
      <c r="D190" s="799"/>
      <c r="E190" s="799"/>
      <c r="F190" s="398">
        <f>'2 жастағы балалар Ш'!AT71</f>
        <v>0</v>
      </c>
      <c r="G190" s="799"/>
    </row>
    <row r="191" spans="2:7" ht="15" customHeight="1" x14ac:dyDescent="0.25">
      <c r="B191" s="607"/>
      <c r="C191" s="799"/>
      <c r="D191" s="799"/>
      <c r="E191" s="799"/>
      <c r="F191" s="398">
        <f>'2 жастағы балалар Ш'!AU71</f>
        <v>0</v>
      </c>
      <c r="G191" s="799"/>
    </row>
    <row r="192" spans="2:7" ht="15" customHeight="1" x14ac:dyDescent="0.25">
      <c r="B192" s="607"/>
      <c r="C192" s="799"/>
      <c r="D192" s="799"/>
      <c r="E192" s="799"/>
      <c r="F192" s="398">
        <f>'2 жастағы балалар Ш'!AV71</f>
        <v>0</v>
      </c>
      <c r="G192" s="799"/>
    </row>
    <row r="193" spans="2:100" ht="15" customHeight="1" x14ac:dyDescent="0.25">
      <c r="B193" s="607">
        <v>21</v>
      </c>
      <c r="C193" s="799"/>
      <c r="D193" s="799"/>
      <c r="E193" s="799"/>
      <c r="F193" s="398">
        <f>'2 жастағы балалар Ш'!AW71</f>
        <v>0</v>
      </c>
      <c r="G193" s="799"/>
    </row>
    <row r="194" spans="2:100" ht="15" customHeight="1" x14ac:dyDescent="0.25">
      <c r="B194" s="607"/>
      <c r="C194" s="799"/>
      <c r="D194" s="799"/>
      <c r="E194" s="799"/>
      <c r="F194" s="398">
        <f>'2 жастағы балалар Ш'!AX71</f>
        <v>0</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Ш'!AY71</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Ш'!AZ71</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Ш'!BA71</f>
        <v>0</v>
      </c>
      <c r="G197" s="799"/>
    </row>
    <row r="198" spans="2:100" ht="15" customHeight="1" x14ac:dyDescent="0.25">
      <c r="B198" s="607"/>
      <c r="C198" s="799"/>
      <c r="D198" s="799"/>
      <c r="E198" s="799"/>
      <c r="F198" s="398">
        <f>'2 жастағы балалар Ш'!BB71</f>
        <v>0</v>
      </c>
      <c r="G198" s="799"/>
    </row>
    <row r="199" spans="2:100" ht="15" customHeight="1" x14ac:dyDescent="0.25">
      <c r="B199" s="607">
        <v>23</v>
      </c>
      <c r="C199" s="799"/>
      <c r="D199" s="799"/>
      <c r="E199" s="799"/>
      <c r="F199" s="398">
        <f>'2 жастағы балалар Ш'!BC71</f>
        <v>0</v>
      </c>
      <c r="G199" s="799"/>
    </row>
    <row r="200" spans="2:100" ht="15" customHeight="1" x14ac:dyDescent="0.25">
      <c r="B200" s="607"/>
      <c r="C200" s="799"/>
      <c r="D200" s="799"/>
      <c r="E200" s="799"/>
      <c r="F200" s="398">
        <f>'2 жастағы балалар Ш'!BD71</f>
        <v>0</v>
      </c>
      <c r="G200" s="799"/>
    </row>
    <row r="201" spans="2:100" ht="15" customHeight="1" x14ac:dyDescent="0.25">
      <c r="B201" s="607"/>
      <c r="C201" s="799"/>
      <c r="D201" s="799"/>
      <c r="E201" s="799"/>
      <c r="F201" s="398">
        <f>'2 жастағы балалар Ш'!BE71</f>
        <v>0</v>
      </c>
      <c r="G201" s="799"/>
    </row>
    <row r="202" spans="2:100" ht="15" customHeight="1" x14ac:dyDescent="0.25">
      <c r="B202" s="607">
        <v>24</v>
      </c>
      <c r="C202" s="799"/>
      <c r="D202" s="799"/>
      <c r="E202" s="799"/>
      <c r="F202" s="398">
        <f>'2 жастағы балалар Ш'!BF71</f>
        <v>0</v>
      </c>
      <c r="G202" s="799"/>
    </row>
    <row r="203" spans="2:100" ht="15" customHeight="1" x14ac:dyDescent="0.25">
      <c r="B203" s="607"/>
      <c r="C203" s="799"/>
      <c r="D203" s="799"/>
      <c r="E203" s="799"/>
      <c r="F203" s="398">
        <f>'2 жастағы балалар Ш'!BG71</f>
        <v>0</v>
      </c>
      <c r="G203" s="799"/>
    </row>
    <row r="204" spans="2:100" ht="15" customHeight="1" x14ac:dyDescent="0.25">
      <c r="B204" s="607"/>
      <c r="C204" s="799"/>
      <c r="D204" s="799"/>
      <c r="E204" s="799"/>
      <c r="F204" s="398">
        <f>'2 жастағы балалар Ш'!BH71</f>
        <v>0</v>
      </c>
      <c r="G204" s="799"/>
    </row>
    <row r="205" spans="2:100" ht="15" customHeight="1" x14ac:dyDescent="0.25">
      <c r="B205" s="607">
        <v>25</v>
      </c>
      <c r="C205" s="799"/>
      <c r="D205" s="799"/>
      <c r="E205" s="799"/>
      <c r="F205" s="398">
        <f>'2 жастағы балалар Ш'!BI71</f>
        <v>0</v>
      </c>
      <c r="G205" s="799"/>
    </row>
    <row r="206" spans="2:100" ht="15" customHeight="1" x14ac:dyDescent="0.25">
      <c r="B206" s="607"/>
      <c r="C206" s="799"/>
      <c r="D206" s="799"/>
      <c r="E206" s="799"/>
      <c r="F206" s="398">
        <f>'2 жастағы балалар Ш'!BJ71</f>
        <v>0</v>
      </c>
      <c r="G206" s="799"/>
    </row>
    <row r="207" spans="2:100" ht="15" customHeight="1" x14ac:dyDescent="0.25">
      <c r="B207" s="607"/>
      <c r="C207" s="800"/>
      <c r="D207" s="800"/>
      <c r="E207" s="800"/>
      <c r="F207" s="398">
        <f>'2 жастағы балалар Ш'!BK71</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51"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Ф'!D130</f>
        <v>0</v>
      </c>
      <c r="D212" s="452">
        <f>'2 жастағы балалар К'!D130</f>
        <v>0</v>
      </c>
      <c r="E212" s="452" t="e">
        <f>'2 жастағы балалар Т'!#REF!</f>
        <v>#REF!</v>
      </c>
      <c r="F212" s="452">
        <f>'2 жастағы балалар Ш'!D130</f>
        <v>0</v>
      </c>
      <c r="G212" s="452" t="e">
        <f>'2 жастағы балалар Ә'!#REF!</f>
        <v>#REF!</v>
      </c>
    </row>
    <row r="213" spans="2:7" ht="15" customHeight="1" x14ac:dyDescent="0.25">
      <c r="B213" s="571"/>
      <c r="C213" s="452">
        <f>'2 жастағы балалар Ф'!E130</f>
        <v>0</v>
      </c>
      <c r="D213" s="452">
        <f>'2 жастағы балалар К'!E130</f>
        <v>0</v>
      </c>
      <c r="E213" s="452" t="e">
        <f>'2 жастағы балалар Т'!#REF!</f>
        <v>#REF!</v>
      </c>
      <c r="F213" s="452">
        <f>'2 жастағы балалар Ш'!E130</f>
        <v>0</v>
      </c>
      <c r="G213" s="452" t="e">
        <f>'2 жастағы балалар Ә'!#REF!</f>
        <v>#REF!</v>
      </c>
    </row>
    <row r="214" spans="2:7" ht="15" customHeight="1" x14ac:dyDescent="0.25">
      <c r="B214" s="572"/>
      <c r="C214" s="452">
        <f>'2 жастағы балалар Ф'!F130</f>
        <v>0</v>
      </c>
      <c r="D214" s="452">
        <f>'2 жастағы балалар К'!F130</f>
        <v>0</v>
      </c>
      <c r="E214" s="452" t="e">
        <f>'2 жастағы балалар Т'!#REF!</f>
        <v>#REF!</v>
      </c>
      <c r="F214" s="452">
        <f>'2 жастағы балалар Ш'!F130</f>
        <v>0</v>
      </c>
      <c r="G214" s="452" t="e">
        <f>'2 жастағы балалар Ә'!#REF!</f>
        <v>#REF!</v>
      </c>
    </row>
    <row r="215" spans="2:7" ht="15" customHeight="1" x14ac:dyDescent="0.25">
      <c r="B215" s="570">
        <v>2</v>
      </c>
      <c r="C215" s="452">
        <f>'2 жастағы балалар Ф'!G130</f>
        <v>0</v>
      </c>
      <c r="D215" s="452">
        <f>'2 жастағы балалар К'!G130</f>
        <v>0</v>
      </c>
      <c r="E215" s="452">
        <f>'2 жастағы балалар Т'!D130</f>
        <v>0</v>
      </c>
      <c r="F215" s="452">
        <f>'2 жастағы балалар Ш'!G130</f>
        <v>0</v>
      </c>
      <c r="G215" s="452">
        <f>'2 жастағы балалар Ә'!D130</f>
        <v>0</v>
      </c>
    </row>
    <row r="216" spans="2:7" ht="15" customHeight="1" x14ac:dyDescent="0.25">
      <c r="B216" s="571"/>
      <c r="C216" s="452">
        <f>'2 жастағы балалар Ф'!H130</f>
        <v>0</v>
      </c>
      <c r="D216" s="452">
        <f>'2 жастағы балалар К'!H130</f>
        <v>0</v>
      </c>
      <c r="E216" s="452">
        <f>'2 жастағы балалар Т'!E130</f>
        <v>0</v>
      </c>
      <c r="F216" s="452">
        <f>'2 жастағы балалар Ш'!H130</f>
        <v>0</v>
      </c>
      <c r="G216" s="452">
        <f>'2 жастағы балалар Ә'!E130</f>
        <v>0</v>
      </c>
    </row>
    <row r="217" spans="2:7" ht="15" customHeight="1" x14ac:dyDescent="0.25">
      <c r="B217" s="572"/>
      <c r="C217" s="452">
        <f>'2 жастағы балалар Ф'!I130</f>
        <v>0</v>
      </c>
      <c r="D217" s="452">
        <f>'2 жастағы балалар К'!I130</f>
        <v>0</v>
      </c>
      <c r="E217" s="452">
        <f>'2 жастағы балалар Т'!F130</f>
        <v>0</v>
      </c>
      <c r="F217" s="452">
        <f>'2 жастағы балалар Ш'!I130</f>
        <v>0</v>
      </c>
      <c r="G217" s="452">
        <f>'2 жастағы балалар Ә'!F130</f>
        <v>0</v>
      </c>
    </row>
    <row r="218" spans="2:7" ht="15" customHeight="1" x14ac:dyDescent="0.25">
      <c r="B218" s="570">
        <v>3</v>
      </c>
      <c r="C218" s="452">
        <f>'2 жастағы балалар Ф'!J130</f>
        <v>0</v>
      </c>
      <c r="D218" s="452">
        <f>'2 жастағы балалар К'!J130</f>
        <v>0</v>
      </c>
      <c r="E218" s="452">
        <f>'2 жастағы балалар Т'!G130</f>
        <v>0</v>
      </c>
      <c r="F218" s="452">
        <f>'2 жастағы балалар Ш'!J130</f>
        <v>0</v>
      </c>
      <c r="G218" s="452">
        <f>'2 жастағы балалар Ә'!G130</f>
        <v>0</v>
      </c>
    </row>
    <row r="219" spans="2:7" ht="15" customHeight="1" x14ac:dyDescent="0.25">
      <c r="B219" s="571"/>
      <c r="C219" s="452">
        <f>'2 жастағы балалар Ф'!K130</f>
        <v>0</v>
      </c>
      <c r="D219" s="452">
        <f>'2 жастағы балалар К'!K130</f>
        <v>0</v>
      </c>
      <c r="E219" s="452">
        <f>'2 жастағы балалар Т'!H130</f>
        <v>0</v>
      </c>
      <c r="F219" s="452">
        <f>'2 жастағы балалар Ш'!K130</f>
        <v>0</v>
      </c>
      <c r="G219" s="452">
        <f>'2 жастағы балалар Ә'!H130</f>
        <v>0</v>
      </c>
    </row>
    <row r="220" spans="2:7" ht="15" customHeight="1" x14ac:dyDescent="0.25">
      <c r="B220" s="572"/>
      <c r="C220" s="452">
        <f>'2 жастағы балалар Ф'!L130</f>
        <v>0</v>
      </c>
      <c r="D220" s="452">
        <f>'2 жастағы балалар К'!L130</f>
        <v>0</v>
      </c>
      <c r="E220" s="452">
        <f>'2 жастағы балалар Т'!I130</f>
        <v>0</v>
      </c>
      <c r="F220" s="452">
        <f>'2 жастағы балалар Ш'!L130</f>
        <v>0</v>
      </c>
      <c r="G220" s="452">
        <f>'2 жастағы балалар Ә'!I130</f>
        <v>0</v>
      </c>
    </row>
    <row r="221" spans="2:7" ht="15" customHeight="1" x14ac:dyDescent="0.25">
      <c r="B221" s="570">
        <v>4</v>
      </c>
      <c r="C221" s="452">
        <f>'2 жастағы балалар Ф'!M130</f>
        <v>0</v>
      </c>
      <c r="D221" s="452">
        <f>'2 жастағы балалар К'!M130</f>
        <v>0</v>
      </c>
      <c r="E221" s="452">
        <f>'2 жастағы балалар Т'!J130</f>
        <v>0</v>
      </c>
      <c r="F221" s="452">
        <f>'2 жастағы балалар Ш'!M130</f>
        <v>0</v>
      </c>
      <c r="G221" s="452">
        <f>'2 жастағы балалар Ә'!J130</f>
        <v>0</v>
      </c>
    </row>
    <row r="222" spans="2:7" ht="15" customHeight="1" x14ac:dyDescent="0.25">
      <c r="B222" s="571"/>
      <c r="C222" s="452">
        <f>'2 жастағы балалар Ф'!N130</f>
        <v>0</v>
      </c>
      <c r="D222" s="452">
        <f>'2 жастағы балалар К'!N130</f>
        <v>0</v>
      </c>
      <c r="E222" s="452">
        <f>'2 жастағы балалар Т'!K130</f>
        <v>0</v>
      </c>
      <c r="F222" s="452">
        <f>'2 жастағы балалар Ш'!N130</f>
        <v>0</v>
      </c>
      <c r="G222" s="452">
        <f>'2 жастағы балалар Ә'!K130</f>
        <v>0</v>
      </c>
    </row>
    <row r="223" spans="2:7" ht="15" customHeight="1" x14ac:dyDescent="0.25">
      <c r="B223" s="572"/>
      <c r="C223" s="452">
        <f>'2 жастағы балалар Ф'!O130</f>
        <v>0</v>
      </c>
      <c r="D223" s="452">
        <f>'2 жастағы балалар К'!O130</f>
        <v>0</v>
      </c>
      <c r="E223" s="452">
        <f>'2 жастағы балалар Т'!L130</f>
        <v>0</v>
      </c>
      <c r="F223" s="452">
        <f>'2 жастағы балалар Ш'!O130</f>
        <v>0</v>
      </c>
      <c r="G223" s="452">
        <f>'2 жастағы балалар Ә'!L130</f>
        <v>0</v>
      </c>
    </row>
    <row r="224" spans="2:7" ht="15" customHeight="1" x14ac:dyDescent="0.25">
      <c r="B224" s="570">
        <v>5</v>
      </c>
      <c r="C224" s="452" t="e">
        <f>'2 жастағы балалар Ф'!#REF!</f>
        <v>#REF!</v>
      </c>
      <c r="D224" s="452" t="e">
        <f>'2 жастағы балалар К'!#REF!</f>
        <v>#REF!</v>
      </c>
      <c r="E224" s="452">
        <f>'2 жастағы балалар Т'!M130</f>
        <v>0</v>
      </c>
      <c r="F224" s="452">
        <f>'2 жастағы балалар Ш'!P130</f>
        <v>0</v>
      </c>
      <c r="G224" s="452">
        <f>'2 жастағы балалар Ә'!M130</f>
        <v>0</v>
      </c>
    </row>
    <row r="225" spans="2:7" ht="15" customHeight="1" x14ac:dyDescent="0.25">
      <c r="B225" s="571"/>
      <c r="C225" s="452" t="e">
        <f>'2 жастағы балалар Ф'!#REF!</f>
        <v>#REF!</v>
      </c>
      <c r="D225" s="452" t="e">
        <f>'2 жастағы балалар К'!#REF!</f>
        <v>#REF!</v>
      </c>
      <c r="E225" s="452">
        <f>'2 жастағы балалар Т'!N130</f>
        <v>0</v>
      </c>
      <c r="F225" s="452">
        <f>'2 жастағы балалар Ш'!Q130</f>
        <v>0</v>
      </c>
      <c r="G225" s="452">
        <f>'2 жастағы балалар Ә'!N130</f>
        <v>0</v>
      </c>
    </row>
    <row r="226" spans="2:7" ht="15" customHeight="1" x14ac:dyDescent="0.25">
      <c r="B226" s="572"/>
      <c r="C226" s="452" t="e">
        <f>'2 жастағы балалар Ф'!#REF!</f>
        <v>#REF!</v>
      </c>
      <c r="D226" s="452" t="e">
        <f>'2 жастағы балалар К'!#REF!</f>
        <v>#REF!</v>
      </c>
      <c r="E226" s="452">
        <f>'2 жастағы балалар Т'!O130</f>
        <v>0</v>
      </c>
      <c r="F226" s="452">
        <f>'2 жастағы балалар Ш'!R130</f>
        <v>0</v>
      </c>
      <c r="G226" s="452">
        <f>'2 жастағы балалар Ә'!O130</f>
        <v>0</v>
      </c>
    </row>
    <row r="227" spans="2:7" ht="15" customHeight="1" x14ac:dyDescent="0.25">
      <c r="B227" s="570">
        <v>6</v>
      </c>
      <c r="C227" s="798"/>
      <c r="D227" s="452">
        <f>'2 жастағы балалар К'!P130</f>
        <v>0</v>
      </c>
      <c r="E227" s="798"/>
      <c r="F227" s="452" t="e">
        <f>'2 жастағы балалар Ш'!#REF!</f>
        <v>#REF!</v>
      </c>
      <c r="G227" s="798"/>
    </row>
    <row r="228" spans="2:7" ht="15" customHeight="1" x14ac:dyDescent="0.25">
      <c r="B228" s="571"/>
      <c r="C228" s="799"/>
      <c r="D228" s="452">
        <f>'2 жастағы балалар К'!Q130</f>
        <v>0</v>
      </c>
      <c r="E228" s="799"/>
      <c r="F228" s="452" t="e">
        <f>'2 жастағы балалар Ш'!#REF!</f>
        <v>#REF!</v>
      </c>
      <c r="G228" s="799"/>
    </row>
    <row r="229" spans="2:7" ht="15" customHeight="1" x14ac:dyDescent="0.25">
      <c r="B229" s="572"/>
      <c r="C229" s="799"/>
      <c r="D229" s="452">
        <f>'2 жастағы балалар К'!R130</f>
        <v>0</v>
      </c>
      <c r="E229" s="799"/>
      <c r="F229" s="452" t="e">
        <f>'2 жастағы балалар Ш'!#REF!</f>
        <v>#REF!</v>
      </c>
      <c r="G229" s="799"/>
    </row>
    <row r="230" spans="2:7" ht="15" customHeight="1" x14ac:dyDescent="0.25">
      <c r="B230" s="570">
        <v>7</v>
      </c>
      <c r="C230" s="799"/>
      <c r="D230" s="452">
        <f>'2 жастағы балалар К'!S130</f>
        <v>0</v>
      </c>
      <c r="E230" s="799"/>
      <c r="F230" s="452" t="e">
        <f>'2 жастағы балалар Ш'!#REF!</f>
        <v>#REF!</v>
      </c>
      <c r="G230" s="799"/>
    </row>
    <row r="231" spans="2:7" ht="15" customHeight="1" x14ac:dyDescent="0.25">
      <c r="B231" s="571"/>
      <c r="C231" s="799"/>
      <c r="D231" s="452">
        <f>'2 жастағы балалар К'!T130</f>
        <v>0</v>
      </c>
      <c r="E231" s="799"/>
      <c r="F231" s="452" t="e">
        <f>'2 жастағы балалар Ш'!#REF!</f>
        <v>#REF!</v>
      </c>
      <c r="G231" s="799"/>
    </row>
    <row r="232" spans="2:7" ht="15" customHeight="1" x14ac:dyDescent="0.25">
      <c r="B232" s="572"/>
      <c r="C232" s="799"/>
      <c r="D232" s="452">
        <f>'2 жастағы балалар К'!U130</f>
        <v>0</v>
      </c>
      <c r="E232" s="799"/>
      <c r="F232" s="452" t="e">
        <f>'2 жастағы балалар Ш'!#REF!</f>
        <v>#REF!</v>
      </c>
      <c r="G232" s="799"/>
    </row>
    <row r="233" spans="2:7" ht="15" customHeight="1" x14ac:dyDescent="0.25">
      <c r="B233" s="570">
        <v>8</v>
      </c>
      <c r="C233" s="799"/>
      <c r="D233" s="452">
        <f>'2 жастағы балалар К'!V130</f>
        <v>0</v>
      </c>
      <c r="E233" s="799"/>
      <c r="F233" s="452" t="e">
        <f>'2 жастағы балалар Ш'!#REF!</f>
        <v>#REF!</v>
      </c>
      <c r="G233" s="799"/>
    </row>
    <row r="234" spans="2:7" ht="15" customHeight="1" x14ac:dyDescent="0.25">
      <c r="B234" s="571"/>
      <c r="C234" s="799"/>
      <c r="D234" s="452">
        <f>'2 жастағы балалар К'!W130</f>
        <v>0</v>
      </c>
      <c r="E234" s="799"/>
      <c r="F234" s="452" t="e">
        <f>'2 жастағы балалар Ш'!#REF!</f>
        <v>#REF!</v>
      </c>
      <c r="G234" s="799"/>
    </row>
    <row r="235" spans="2:7" x14ac:dyDescent="0.25">
      <c r="B235" s="572"/>
      <c r="C235" s="799"/>
      <c r="D235" s="452">
        <f>'2 жастағы балалар К'!X130</f>
        <v>0</v>
      </c>
      <c r="E235" s="799"/>
      <c r="F235" s="452" t="e">
        <f>'2 жастағы балалар Ш'!#REF!</f>
        <v>#REF!</v>
      </c>
      <c r="G235" s="799"/>
    </row>
    <row r="236" spans="2:7" x14ac:dyDescent="0.25">
      <c r="B236" s="570">
        <v>9</v>
      </c>
      <c r="C236" s="799"/>
      <c r="D236" s="452">
        <f>'2 жастағы балалар К'!Y130</f>
        <v>0</v>
      </c>
      <c r="E236" s="799"/>
      <c r="F236" s="452" t="e">
        <f>'2 жастағы балалар Ш'!#REF!</f>
        <v>#REF!</v>
      </c>
      <c r="G236" s="799"/>
    </row>
    <row r="237" spans="2:7" x14ac:dyDescent="0.25">
      <c r="B237" s="571"/>
      <c r="C237" s="799"/>
      <c r="D237" s="452">
        <f>'2 жастағы балалар К'!Z130</f>
        <v>0</v>
      </c>
      <c r="E237" s="799"/>
      <c r="F237" s="452" t="e">
        <f>'2 жастағы балалар Ш'!#REF!</f>
        <v>#REF!</v>
      </c>
      <c r="G237" s="799"/>
    </row>
    <row r="238" spans="2:7" x14ac:dyDescent="0.25">
      <c r="B238" s="572"/>
      <c r="C238" s="799"/>
      <c r="D238" s="452">
        <f>'2 жастағы балалар К'!AA130</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Ш'!S130</f>
        <v>0</v>
      </c>
      <c r="G242" s="799"/>
    </row>
    <row r="243" spans="2:7" x14ac:dyDescent="0.25">
      <c r="B243" s="607"/>
      <c r="C243" s="799"/>
      <c r="D243" s="452" t="e">
        <f>'2 жастағы балалар К'!#REF!</f>
        <v>#REF!</v>
      </c>
      <c r="E243" s="799"/>
      <c r="F243" s="398">
        <f>'2 жастағы балалар Ш'!T130</f>
        <v>0</v>
      </c>
      <c r="G243" s="799"/>
    </row>
    <row r="244" spans="2:7" x14ac:dyDescent="0.25">
      <c r="B244" s="607"/>
      <c r="C244" s="799"/>
      <c r="D244" s="452" t="e">
        <f>'2 жастағы балалар К'!#REF!</f>
        <v>#REF!</v>
      </c>
      <c r="E244" s="799"/>
      <c r="F244" s="398">
        <f>'2 жастағы балалар Ш'!U130</f>
        <v>0</v>
      </c>
      <c r="G244" s="799"/>
    </row>
    <row r="245" spans="2:7" x14ac:dyDescent="0.25">
      <c r="B245" s="607">
        <v>12</v>
      </c>
      <c r="C245" s="799"/>
      <c r="D245" s="452" t="e">
        <f>'2 жастағы балалар К'!#REF!</f>
        <v>#REF!</v>
      </c>
      <c r="E245" s="799"/>
      <c r="F245" s="398">
        <f>'2 жастағы балалар Ш'!V130</f>
        <v>0</v>
      </c>
      <c r="G245" s="799"/>
    </row>
    <row r="246" spans="2:7" x14ac:dyDescent="0.25">
      <c r="B246" s="607"/>
      <c r="C246" s="799"/>
      <c r="D246" s="452" t="e">
        <f>'2 жастағы балалар К'!#REF!</f>
        <v>#REF!</v>
      </c>
      <c r="E246" s="799"/>
      <c r="F246" s="398">
        <f>'2 жастағы балалар Ш'!W130</f>
        <v>0</v>
      </c>
      <c r="G246" s="799"/>
    </row>
    <row r="247" spans="2:7" x14ac:dyDescent="0.25">
      <c r="B247" s="607"/>
      <c r="C247" s="799"/>
      <c r="D247" s="452" t="e">
        <f>'2 жастағы балалар К'!#REF!</f>
        <v>#REF!</v>
      </c>
      <c r="E247" s="799"/>
      <c r="F247" s="398">
        <f>'2 жастағы балалар Ш'!X130</f>
        <v>0</v>
      </c>
      <c r="G247" s="799"/>
    </row>
    <row r="248" spans="2:7" x14ac:dyDescent="0.25">
      <c r="B248" s="607">
        <v>13</v>
      </c>
      <c r="C248" s="799"/>
      <c r="D248" s="452" t="e">
        <f>'2 жастағы балалар К'!#REF!</f>
        <v>#REF!</v>
      </c>
      <c r="E248" s="799"/>
      <c r="F248" s="398">
        <f>'2 жастағы балалар Ш'!Y130</f>
        <v>0</v>
      </c>
      <c r="G248" s="799"/>
    </row>
    <row r="249" spans="2:7" x14ac:dyDescent="0.25">
      <c r="B249" s="607"/>
      <c r="C249" s="799"/>
      <c r="D249" s="452" t="e">
        <f>'2 жастағы балалар К'!#REF!</f>
        <v>#REF!</v>
      </c>
      <c r="E249" s="799"/>
      <c r="F249" s="398">
        <f>'2 жастағы балалар Ш'!Z130</f>
        <v>0</v>
      </c>
      <c r="G249" s="799"/>
    </row>
    <row r="250" spans="2:7" x14ac:dyDescent="0.25">
      <c r="B250" s="607"/>
      <c r="C250" s="799"/>
      <c r="D250" s="452" t="e">
        <f>'2 жастағы балалар К'!#REF!</f>
        <v>#REF!</v>
      </c>
      <c r="E250" s="799"/>
      <c r="F250" s="398">
        <f>'2 жастағы балалар Ш'!AA130</f>
        <v>0</v>
      </c>
      <c r="G250" s="799"/>
    </row>
    <row r="251" spans="2:7" x14ac:dyDescent="0.25">
      <c r="B251" s="607">
        <v>14</v>
      </c>
      <c r="C251" s="799"/>
      <c r="D251" s="452" t="e">
        <f>'2 жастағы балалар К'!#REF!</f>
        <v>#REF!</v>
      </c>
      <c r="E251" s="799"/>
      <c r="F251" s="398">
        <f>'2 жастағы балалар Ш'!AB130</f>
        <v>0</v>
      </c>
      <c r="G251" s="799"/>
    </row>
    <row r="252" spans="2:7" x14ac:dyDescent="0.25">
      <c r="B252" s="607"/>
      <c r="C252" s="799"/>
      <c r="D252" s="452" t="e">
        <f>'2 жастағы балалар К'!#REF!</f>
        <v>#REF!</v>
      </c>
      <c r="E252" s="799"/>
      <c r="F252" s="398">
        <f>'2 жастағы балалар Ш'!AC130</f>
        <v>0</v>
      </c>
      <c r="G252" s="799"/>
    </row>
    <row r="253" spans="2:7" x14ac:dyDescent="0.25">
      <c r="B253" s="607"/>
      <c r="C253" s="799"/>
      <c r="D253" s="452" t="e">
        <f>'2 жастағы балалар К'!#REF!</f>
        <v>#REF!</v>
      </c>
      <c r="E253" s="799"/>
      <c r="F253" s="398">
        <f>'2 жастағы балалар Ш'!AD130</f>
        <v>0</v>
      </c>
      <c r="G253" s="799"/>
    </row>
    <row r="254" spans="2:7" x14ac:dyDescent="0.25">
      <c r="B254" s="607">
        <v>15</v>
      </c>
      <c r="C254" s="799"/>
      <c r="D254" s="452" t="e">
        <f>'2 жастағы балалар К'!#REF!</f>
        <v>#REF!</v>
      </c>
      <c r="E254" s="799"/>
      <c r="F254" s="398">
        <f>'2 жастағы балалар Ш'!AE130</f>
        <v>0</v>
      </c>
      <c r="G254" s="799"/>
    </row>
    <row r="255" spans="2:7" x14ac:dyDescent="0.25">
      <c r="B255" s="607"/>
      <c r="C255" s="799"/>
      <c r="D255" s="452" t="e">
        <f>'2 жастағы балалар К'!#REF!</f>
        <v>#REF!</v>
      </c>
      <c r="E255" s="799"/>
      <c r="F255" s="398">
        <f>'2 жастағы балалар Ш'!AF130</f>
        <v>0</v>
      </c>
      <c r="G255" s="799"/>
    </row>
    <row r="256" spans="2:7" x14ac:dyDescent="0.25">
      <c r="B256" s="607"/>
      <c r="C256" s="799"/>
      <c r="D256" s="452" t="e">
        <f>'2 жастағы балалар К'!#REF!</f>
        <v>#REF!</v>
      </c>
      <c r="E256" s="799"/>
      <c r="F256" s="398">
        <f>'2 жастағы балалар Ш'!AG130</f>
        <v>0</v>
      </c>
      <c r="G256" s="799"/>
    </row>
    <row r="257" spans="2:7" x14ac:dyDescent="0.25">
      <c r="B257" s="607">
        <v>16</v>
      </c>
      <c r="C257" s="799"/>
      <c r="D257" s="798"/>
      <c r="E257" s="799"/>
      <c r="F257" s="398">
        <f>'2 жастағы балалар Ш'!AH130</f>
        <v>0</v>
      </c>
      <c r="G257" s="799"/>
    </row>
    <row r="258" spans="2:7" x14ac:dyDescent="0.25">
      <c r="B258" s="607"/>
      <c r="C258" s="799"/>
      <c r="D258" s="799"/>
      <c r="E258" s="799"/>
      <c r="F258" s="398">
        <f>'2 жастағы балалар Ш'!AI130</f>
        <v>0</v>
      </c>
      <c r="G258" s="799"/>
    </row>
    <row r="259" spans="2:7" x14ac:dyDescent="0.25">
      <c r="B259" s="607"/>
      <c r="C259" s="799"/>
      <c r="D259" s="799"/>
      <c r="E259" s="799"/>
      <c r="F259" s="398">
        <f>'2 жастағы балалар Ш'!AJ130</f>
        <v>0</v>
      </c>
      <c r="G259" s="799"/>
    </row>
    <row r="260" spans="2:7" x14ac:dyDescent="0.25">
      <c r="B260" s="607">
        <v>17</v>
      </c>
      <c r="C260" s="799"/>
      <c r="D260" s="799"/>
      <c r="E260" s="799"/>
      <c r="F260" s="398">
        <f>'2 жастағы балалар Ш'!AK130</f>
        <v>0</v>
      </c>
      <c r="G260" s="799"/>
    </row>
    <row r="261" spans="2:7" x14ac:dyDescent="0.25">
      <c r="B261" s="607"/>
      <c r="C261" s="799"/>
      <c r="D261" s="799"/>
      <c r="E261" s="799"/>
      <c r="F261" s="398">
        <f>'2 жастағы балалар Ш'!AL130</f>
        <v>0</v>
      </c>
      <c r="G261" s="799"/>
    </row>
    <row r="262" spans="2:7" x14ac:dyDescent="0.25">
      <c r="B262" s="607"/>
      <c r="C262" s="799"/>
      <c r="D262" s="799"/>
      <c r="E262" s="799"/>
      <c r="F262" s="398">
        <f>'2 жастағы балалар Ш'!AM130</f>
        <v>0</v>
      </c>
      <c r="G262" s="799"/>
    </row>
    <row r="263" spans="2:7" x14ac:dyDescent="0.25">
      <c r="B263" s="607">
        <v>18</v>
      </c>
      <c r="C263" s="799"/>
      <c r="D263" s="799"/>
      <c r="E263" s="799"/>
      <c r="F263" s="398">
        <f>'2 жастағы балалар Ш'!AN130</f>
        <v>0</v>
      </c>
      <c r="G263" s="799"/>
    </row>
    <row r="264" spans="2:7" x14ac:dyDescent="0.25">
      <c r="B264" s="607"/>
      <c r="C264" s="799"/>
      <c r="D264" s="799"/>
      <c r="E264" s="799"/>
      <c r="F264" s="398">
        <f>'2 жастағы балалар Ш'!AO130</f>
        <v>0</v>
      </c>
      <c r="G264" s="799"/>
    </row>
    <row r="265" spans="2:7" x14ac:dyDescent="0.25">
      <c r="B265" s="607"/>
      <c r="C265" s="799"/>
      <c r="D265" s="799"/>
      <c r="E265" s="799"/>
      <c r="F265" s="398">
        <f>'2 жастағы балалар Ш'!AP130</f>
        <v>0</v>
      </c>
      <c r="G265" s="799"/>
    </row>
    <row r="266" spans="2:7" x14ac:dyDescent="0.25">
      <c r="B266" s="607">
        <v>19</v>
      </c>
      <c r="C266" s="799"/>
      <c r="D266" s="799"/>
      <c r="E266" s="799"/>
      <c r="F266" s="398">
        <f>'2 жастағы балалар Ш'!AQ130</f>
        <v>0</v>
      </c>
      <c r="G266" s="799"/>
    </row>
    <row r="267" spans="2:7" x14ac:dyDescent="0.25">
      <c r="B267" s="607"/>
      <c r="C267" s="799"/>
      <c r="D267" s="799"/>
      <c r="E267" s="799"/>
      <c r="F267" s="398">
        <f>'2 жастағы балалар Ш'!AR130</f>
        <v>0</v>
      </c>
      <c r="G267" s="799"/>
    </row>
    <row r="268" spans="2:7" x14ac:dyDescent="0.25">
      <c r="B268" s="607"/>
      <c r="C268" s="799"/>
      <c r="D268" s="799"/>
      <c r="E268" s="799"/>
      <c r="F268" s="398">
        <f>'2 жастағы балалар Ш'!AS130</f>
        <v>0</v>
      </c>
      <c r="G268" s="799"/>
    </row>
    <row r="269" spans="2:7" x14ac:dyDescent="0.25">
      <c r="B269" s="607">
        <v>20</v>
      </c>
      <c r="C269" s="799"/>
      <c r="D269" s="799"/>
      <c r="E269" s="799"/>
      <c r="F269" s="398">
        <f>'2 жастағы балалар Ш'!AT130</f>
        <v>0</v>
      </c>
      <c r="G269" s="799"/>
    </row>
    <row r="270" spans="2:7" x14ac:dyDescent="0.25">
      <c r="B270" s="607"/>
      <c r="C270" s="799"/>
      <c r="D270" s="799"/>
      <c r="E270" s="799"/>
      <c r="F270" s="398">
        <f>'2 жастағы балалар Ш'!AU130</f>
        <v>0</v>
      </c>
      <c r="G270" s="799"/>
    </row>
    <row r="271" spans="2:7" x14ac:dyDescent="0.25">
      <c r="B271" s="607"/>
      <c r="C271" s="799"/>
      <c r="D271" s="799"/>
      <c r="E271" s="799"/>
      <c r="F271" s="398">
        <f>'2 жастағы балалар Ш'!AV130</f>
        <v>0</v>
      </c>
      <c r="G271" s="799"/>
    </row>
    <row r="272" spans="2:7" x14ac:dyDescent="0.25">
      <c r="B272" s="607">
        <v>21</v>
      </c>
      <c r="C272" s="799"/>
      <c r="D272" s="799"/>
      <c r="E272" s="799"/>
      <c r="F272" s="398">
        <f>'2 жастағы балалар Ш'!AW130</f>
        <v>0</v>
      </c>
      <c r="G272" s="799"/>
    </row>
    <row r="273" spans="2:7" x14ac:dyDescent="0.25">
      <c r="B273" s="607"/>
      <c r="C273" s="799"/>
      <c r="D273" s="799"/>
      <c r="E273" s="799"/>
      <c r="F273" s="398">
        <f>'2 жастағы балалар Ш'!AX130</f>
        <v>0</v>
      </c>
      <c r="G273" s="799"/>
    </row>
    <row r="274" spans="2:7" x14ac:dyDescent="0.25">
      <c r="B274" s="607"/>
      <c r="C274" s="799"/>
      <c r="D274" s="799"/>
      <c r="E274" s="799"/>
      <c r="F274" s="398">
        <f>'2 жастағы балалар Ш'!AY130</f>
        <v>0</v>
      </c>
      <c r="G274" s="799"/>
    </row>
    <row r="275" spans="2:7" x14ac:dyDescent="0.25">
      <c r="B275" s="607">
        <v>22</v>
      </c>
      <c r="C275" s="799"/>
      <c r="D275" s="799"/>
      <c r="E275" s="799"/>
      <c r="F275" s="398">
        <f>'2 жастағы балалар Ш'!AZ130</f>
        <v>0</v>
      </c>
      <c r="G275" s="799"/>
    </row>
    <row r="276" spans="2:7" x14ac:dyDescent="0.25">
      <c r="B276" s="607"/>
      <c r="C276" s="799"/>
      <c r="D276" s="799"/>
      <c r="E276" s="799"/>
      <c r="F276" s="398">
        <f>'2 жастағы балалар Ш'!BA130</f>
        <v>0</v>
      </c>
      <c r="G276" s="799"/>
    </row>
    <row r="277" spans="2:7" x14ac:dyDescent="0.25">
      <c r="B277" s="607"/>
      <c r="C277" s="799"/>
      <c r="D277" s="799"/>
      <c r="E277" s="799"/>
      <c r="F277" s="398">
        <f>'2 жастағы балалар Ш'!BB130</f>
        <v>0</v>
      </c>
      <c r="G277" s="799"/>
    </row>
    <row r="278" spans="2:7" x14ac:dyDescent="0.25">
      <c r="B278" s="607">
        <v>23</v>
      </c>
      <c r="C278" s="799"/>
      <c r="D278" s="799"/>
      <c r="E278" s="799"/>
      <c r="F278" s="398">
        <f>'2 жастағы балалар Ш'!BC130</f>
        <v>0</v>
      </c>
      <c r="G278" s="799"/>
    </row>
    <row r="279" spans="2:7" x14ac:dyDescent="0.25">
      <c r="B279" s="607"/>
      <c r="C279" s="799"/>
      <c r="D279" s="799"/>
      <c r="E279" s="799"/>
      <c r="F279" s="398">
        <f>'2 жастағы балалар Ш'!BD130</f>
        <v>0</v>
      </c>
      <c r="G279" s="799"/>
    </row>
    <row r="280" spans="2:7" x14ac:dyDescent="0.25">
      <c r="B280" s="607"/>
      <c r="C280" s="799"/>
      <c r="D280" s="799"/>
      <c r="E280" s="799"/>
      <c r="F280" s="398">
        <f>'2 жастағы балалар Ш'!BE130</f>
        <v>0</v>
      </c>
      <c r="G280" s="799"/>
    </row>
    <row r="281" spans="2:7" x14ac:dyDescent="0.25">
      <c r="B281" s="607">
        <v>24</v>
      </c>
      <c r="C281" s="799"/>
      <c r="D281" s="799"/>
      <c r="E281" s="799"/>
      <c r="F281" s="398">
        <f>'2 жастағы балалар Ш'!BF130</f>
        <v>0</v>
      </c>
      <c r="G281" s="799"/>
    </row>
    <row r="282" spans="2:7" x14ac:dyDescent="0.25">
      <c r="B282" s="607"/>
      <c r="C282" s="799"/>
      <c r="D282" s="799"/>
      <c r="E282" s="799"/>
      <c r="F282" s="398">
        <f>'2 жастағы балалар Ш'!BG130</f>
        <v>0</v>
      </c>
      <c r="G282" s="799"/>
    </row>
    <row r="283" spans="2:7" x14ac:dyDescent="0.25">
      <c r="B283" s="607"/>
      <c r="C283" s="799"/>
      <c r="D283" s="799"/>
      <c r="E283" s="799"/>
      <c r="F283" s="398">
        <f>'2 жастағы балалар Ш'!BH130</f>
        <v>0</v>
      </c>
      <c r="G283" s="799"/>
    </row>
    <row r="284" spans="2:7" x14ac:dyDescent="0.25">
      <c r="B284" s="607">
        <v>25</v>
      </c>
      <c r="C284" s="799"/>
      <c r="D284" s="799"/>
      <c r="E284" s="799"/>
      <c r="F284" s="398">
        <f>'2 жастағы балалар Ш'!BI130</f>
        <v>0</v>
      </c>
      <c r="G284" s="799"/>
    </row>
    <row r="285" spans="2:7" x14ac:dyDescent="0.25">
      <c r="B285" s="607"/>
      <c r="C285" s="799"/>
      <c r="D285" s="799"/>
      <c r="E285" s="799"/>
      <c r="F285" s="398">
        <f>'2 жастағы балалар Ш'!BJ130</f>
        <v>0</v>
      </c>
      <c r="G285" s="799"/>
    </row>
    <row r="286" spans="2:7" x14ac:dyDescent="0.25">
      <c r="B286" s="607"/>
      <c r="C286" s="800"/>
      <c r="D286" s="800"/>
      <c r="E286" s="800"/>
      <c r="F286" s="398">
        <f>'2 жастағы балалар Ш'!BK130</f>
        <v>0</v>
      </c>
      <c r="G286" s="800"/>
    </row>
    <row r="287" spans="2:7" x14ac:dyDescent="0.25">
      <c r="B287" s="389">
        <f>СВОД3!V25</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75"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4">
    <mergeCell ref="M567:AP567"/>
    <mergeCell ref="B263:B265"/>
    <mergeCell ref="B266:B268"/>
    <mergeCell ref="B269:B271"/>
    <mergeCell ref="B272:B274"/>
    <mergeCell ref="B275:B277"/>
    <mergeCell ref="B278:B280"/>
    <mergeCell ref="C227:C286"/>
    <mergeCell ref="E227:E286"/>
    <mergeCell ref="G227:G286"/>
    <mergeCell ref="B248:B250"/>
    <mergeCell ref="B251:B253"/>
    <mergeCell ref="B254:B256"/>
    <mergeCell ref="B257:B259"/>
    <mergeCell ref="B281:B283"/>
    <mergeCell ref="B284:B286"/>
    <mergeCell ref="B227:B229"/>
    <mergeCell ref="B230:B232"/>
    <mergeCell ref="B260:B262"/>
    <mergeCell ref="B236:B238"/>
    <mergeCell ref="B239:B241"/>
    <mergeCell ref="B245:B247"/>
    <mergeCell ref="B202:B204"/>
    <mergeCell ref="B205:B207"/>
    <mergeCell ref="B151:B153"/>
    <mergeCell ref="B154:B156"/>
    <mergeCell ref="B157:B159"/>
    <mergeCell ref="B160:B162"/>
    <mergeCell ref="B163:B165"/>
    <mergeCell ref="B166:B168"/>
    <mergeCell ref="B169:B171"/>
    <mergeCell ref="B172:B174"/>
    <mergeCell ref="B187:B189"/>
    <mergeCell ref="B75:B77"/>
    <mergeCell ref="B78:B80"/>
    <mergeCell ref="B81:B83"/>
    <mergeCell ref="C81:C128"/>
    <mergeCell ref="B105:B107"/>
    <mergeCell ref="B108:B110"/>
    <mergeCell ref="B111:B113"/>
    <mergeCell ref="B114:B116"/>
    <mergeCell ref="B131:G131"/>
    <mergeCell ref="E81:E128"/>
    <mergeCell ref="G81:G128"/>
    <mergeCell ref="B84:B86"/>
    <mergeCell ref="B87:B89"/>
    <mergeCell ref="B90:B92"/>
    <mergeCell ref="B93:B95"/>
    <mergeCell ref="D93:D128"/>
    <mergeCell ref="B96:B98"/>
    <mergeCell ref="B99:B101"/>
    <mergeCell ref="B102:B104"/>
    <mergeCell ref="B117:B119"/>
    <mergeCell ref="B120:B122"/>
    <mergeCell ref="B123:B125"/>
    <mergeCell ref="B126:B128"/>
    <mergeCell ref="B212:B214"/>
    <mergeCell ref="B133:B135"/>
    <mergeCell ref="B136:B138"/>
    <mergeCell ref="D178:D207"/>
    <mergeCell ref="D257:D286"/>
    <mergeCell ref="B218:B220"/>
    <mergeCell ref="B221:B223"/>
    <mergeCell ref="B224:B226"/>
    <mergeCell ref="B139:B141"/>
    <mergeCell ref="B142:B144"/>
    <mergeCell ref="B145:B147"/>
    <mergeCell ref="B148:B150"/>
    <mergeCell ref="C148:C207"/>
    <mergeCell ref="B210:G210"/>
    <mergeCell ref="G148:G207"/>
    <mergeCell ref="E148:E207"/>
    <mergeCell ref="B175:B177"/>
    <mergeCell ref="B178:B180"/>
    <mergeCell ref="B181:B183"/>
    <mergeCell ref="B184:B186"/>
    <mergeCell ref="B190:B192"/>
    <mergeCell ref="B193:B195"/>
    <mergeCell ref="B196:B198"/>
    <mergeCell ref="B199:B201"/>
    <mergeCell ref="B4:C4"/>
    <mergeCell ref="B5:C5"/>
    <mergeCell ref="B6:C6"/>
    <mergeCell ref="B7:C7"/>
    <mergeCell ref="C9:E9"/>
    <mergeCell ref="B242:B244"/>
    <mergeCell ref="B233:B235"/>
    <mergeCell ref="B215:B217"/>
    <mergeCell ref="L10:L64"/>
    <mergeCell ref="C14:E14"/>
    <mergeCell ref="B15:B29"/>
    <mergeCell ref="C23:E29"/>
    <mergeCell ref="B30:B34"/>
    <mergeCell ref="I9:K9"/>
    <mergeCell ref="F9:H9"/>
    <mergeCell ref="B10:B14"/>
    <mergeCell ref="C34:E34"/>
    <mergeCell ref="B35:B59"/>
    <mergeCell ref="B60:B64"/>
    <mergeCell ref="C64:E64"/>
    <mergeCell ref="B67:G67"/>
    <mergeCell ref="C45:E59"/>
    <mergeCell ref="B69:B71"/>
    <mergeCell ref="B72:B7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2.75" customHeight="1" x14ac:dyDescent="0.3">
      <c r="B4" s="801" t="s">
        <v>928</v>
      </c>
      <c r="C4" s="801"/>
      <c r="D4" s="26">
        <f>'2 жастағы балалар Ф'!C26</f>
        <v>0</v>
      </c>
      <c r="E4" s="29"/>
      <c r="F4" s="29"/>
      <c r="G4" s="24"/>
      <c r="H4" s="24"/>
    </row>
    <row r="5" spans="2:12" ht="18.75" x14ac:dyDescent="0.3">
      <c r="B5" s="802" t="s">
        <v>905</v>
      </c>
      <c r="C5" s="802"/>
      <c r="D5" s="27">
        <f>'2 жастағы балалар Ф'!A26</f>
        <v>0</v>
      </c>
      <c r="E5" s="27"/>
      <c r="F5" s="27"/>
      <c r="G5" s="24"/>
      <c r="H5" s="24"/>
    </row>
    <row r="6" spans="2:12" ht="82.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e">
        <f>IF(C70="","",VLOOKUP(C70,$O$509:$P$511,2,TRUE))</f>
        <v>#N/A</v>
      </c>
      <c r="E10" s="453" t="e">
        <f>IF(C71="","",VLOOKUP(C71,$Q$509:$R$511,2,TRUE))</f>
        <v>#N/A</v>
      </c>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453" t="e">
        <f>IF(C72="","",VLOOKUP(C72,$S$509:$T$511,2,TRUE))</f>
        <v>#N/A</v>
      </c>
      <c r="D11" s="453" t="e">
        <f>IF(C73="","",VLOOKUP(C73,$U$509:$V$511,2,TRUE))</f>
        <v>#N/A</v>
      </c>
      <c r="E11" s="453" t="e">
        <f>IF(C74="","",VLOOKUP(C74,$W$509:$X$511,2,TRUE))</f>
        <v>#N/A</v>
      </c>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453" t="e">
        <f>IF(C75="","",VLOOKUP(C75,$Y$509:$Z$511,2,TRUE))</f>
        <v>#N/A</v>
      </c>
      <c r="D12" s="453" t="e">
        <f>IF(C76="","",VLOOKUP(C76,$AA$509:$AB$511,2,TRUE))</f>
        <v>#N/A</v>
      </c>
      <c r="E12" s="453" t="e">
        <f>IF(C77="","",VLOOKUP(C77,$AC$509:$AD$511,2,TRUE))</f>
        <v>#N/A</v>
      </c>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e">
        <f>IF(C80="","",VLOOKUP(C80,$AI$509:$AJ$511,2,TRUE))</f>
        <v>#N/A</v>
      </c>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e">
        <f>IF(D71="","",VLOOKUP(D71,$Q$513:$R$515,2,TRUE))</f>
        <v>#N/A</v>
      </c>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e">
        <f>IF(D74="","",VLOOKUP(D74,$W$513:$X$515,2,TRUE))</f>
        <v>#N/A</v>
      </c>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453" t="e">
        <f>IF(D75="","",VLOOKUP(D75,$Y$513:$Z$515,2,TRUE))</f>
        <v>#N/A</v>
      </c>
      <c r="D17" s="453" t="e">
        <f>IF(D76="","",VLOOKUP(D76,$AA$513:$AB$515,2,TRUE))</f>
        <v>#N/A</v>
      </c>
      <c r="E17" s="453" t="e">
        <f>IF(D77="","",VLOOKUP(D77,$AC$513:$AD$515,2,TRUE))</f>
        <v>#N/A</v>
      </c>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453" t="e">
        <f>IF(D78="","",VLOOKUP(D78,$AE$513:$AF$515,2,TRUE))</f>
        <v>#N/A</v>
      </c>
      <c r="D18" s="453" t="e">
        <f>IF(D79="","",VLOOKUP(D79,$AG$513:$AH$515,2,TRUE))</f>
        <v>#N/A</v>
      </c>
      <c r="E18" s="453" t="e">
        <f>IF(D80="","",VLOOKUP(D80,$AI$513:$AJ$515,2,TRUE))</f>
        <v>#N/A</v>
      </c>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e">
        <f>IF(D86="","",VLOOKUP(D86,$Q$517:$R$519,2,TRUE))</f>
        <v>#N/A</v>
      </c>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453" t="e">
        <f>IF(D87="","",VLOOKUP(D87,$S$517:$T$519,2,TRUE))</f>
        <v>#N/A</v>
      </c>
      <c r="D21" s="453" t="e">
        <f>IF(D88="","",VLOOKUP(D88,$U$517:$V$519,2,TRUE))</f>
        <v>#N/A</v>
      </c>
      <c r="E21" s="453" t="e">
        <f>IF(D89="","",VLOOKUP(D89,$W$517:$X$519,2,TRUE))</f>
        <v>#N/A</v>
      </c>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453" t="e">
        <f>IF(D90="","",VLOOKUP(D90,$Y$517:$Z$519,2,TRUE))</f>
        <v>#N/A</v>
      </c>
      <c r="D22" s="453" t="e">
        <f>IF(D91="","",VLOOKUP(D91,$AA$517:$AB$519,2,TRUE))</f>
        <v>#N/A</v>
      </c>
      <c r="E22" s="453" t="e">
        <f>IF(D92="","",VLOOKUP(D92,$AC$517:$AD$519,2,TRUE))</f>
        <v>#N/A</v>
      </c>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786"/>
      <c r="D23" s="787"/>
      <c r="E23" s="788"/>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e">
        <f>IF(E74="","",VLOOKUP(E74,$W$521:$X$523,2,TRUE))</f>
        <v>#N/A</v>
      </c>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453" t="e">
        <f>IF(E75="","",VLOOKUP(E75,$Y$521:$Z$523,2,TRUE))</f>
        <v>#N/A</v>
      </c>
      <c r="D32" s="453" t="e">
        <f>IF(E76="","",VLOOKUP(E76,$AA$521:$AB$523,2,TRUE))</f>
        <v>#N/A</v>
      </c>
      <c r="E32" s="453" t="e">
        <f>IF(E77="","",VLOOKUP(E77,$AC$521:$AD$523,2,TRUE))</f>
        <v>#N/A</v>
      </c>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453" t="e">
        <f>IF(E78="","",VLOOKUP(E78,$AE$521:$AF$523,2,TRUE))</f>
        <v>#N/A</v>
      </c>
      <c r="D33" s="453" t="e">
        <f>IF(E79="","",VLOOKUP(E79,$AG$521:$AH$523,2,TRUE))</f>
        <v>#N/A</v>
      </c>
      <c r="E33" s="453" t="e">
        <f>IF(E80="","",VLOOKUP(E80,$AI$521:$AJ$523,2,TRUE))</f>
        <v>#N/A</v>
      </c>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2"/>
      <c r="D34" s="823"/>
      <c r="E34" s="823"/>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453" t="e">
        <f>IF(F69="","",VLOOKUP(F69,$M$525:$N$527,2,TRUE))</f>
        <v>#N/A</v>
      </c>
      <c r="D35" s="453" t="e">
        <f>IF(F70="","",VLOOKUP(F70,$O$525:$P$527,2,TRUE))</f>
        <v>#N/A</v>
      </c>
      <c r="E35" s="453" t="e">
        <f>IF(F71="","",VLOOKUP(F71,$Q$525:$R$527,2,TRUE))</f>
        <v>#N/A</v>
      </c>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453" t="e">
        <f>IF(F72="","",VLOOKUP(F72,$S$525:$T$527,2,TRUE))</f>
        <v>#N/A</v>
      </c>
      <c r="D36" s="453" t="e">
        <f>IF(F73="","",VLOOKUP(F73,$U$525:$V$527,2,TRUE))</f>
        <v>#N/A</v>
      </c>
      <c r="E36" s="453" t="e">
        <f>IF(F74="","",VLOOKUP(F74,$W$525:$X$527,2,TRUE))</f>
        <v>#N/A</v>
      </c>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453" t="e">
        <f>IF(F75="","",VLOOKUP(F75,$Y$525:$Z$527,2,TRUE))</f>
        <v>#N/A</v>
      </c>
      <c r="D37" s="453" t="e">
        <f>IF(F76="","",VLOOKUP(F76,$AA$525:$AB$527,2,TRUE))</f>
        <v>#N/A</v>
      </c>
      <c r="E37" s="453" t="e">
        <f>IF(F77="","",VLOOKUP(F77,$AC$525:$AD$527,2,TRUE))</f>
        <v>#N/A</v>
      </c>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453" t="e">
        <f>IF(F78="","",VLOOKUP(F78,$AE$525:$AF$527,2,TRUE))</f>
        <v>#N/A</v>
      </c>
      <c r="D38" s="453" t="e">
        <f>IF(F79="","",VLOOKUP(F79,$AG$525:$AH$527,2,TRUE))</f>
        <v>#N/A</v>
      </c>
      <c r="E38" s="453" t="e">
        <f>IF(F80="","",VLOOKUP(F80,$AI$525:$AJ$527,2,TRUE))</f>
        <v>#N/A</v>
      </c>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453" t="e">
        <f>IF(F81="","",VLOOKUP(F81,$AK$525:$AL$527,2,TRUE))</f>
        <v>#N/A</v>
      </c>
      <c r="D39" s="453" t="e">
        <f>IF(F82="","",VLOOKUP(F82,$AM$525:$AN$527,2,TRUE))</f>
        <v>#N/A</v>
      </c>
      <c r="E39" s="453" t="e">
        <f>IF(F83="","",VLOOKUP(F83,$AO$525:$AP$527,2,TRUE))</f>
        <v>#N/A</v>
      </c>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10"/>
      <c r="D47" s="811"/>
      <c r="E47" s="812"/>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10"/>
      <c r="D48" s="811"/>
      <c r="E48" s="812"/>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10"/>
      <c r="D49" s="811"/>
      <c r="E49" s="812"/>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10"/>
      <c r="D50" s="811"/>
      <c r="E50" s="812"/>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10"/>
      <c r="D51" s="811"/>
      <c r="E51" s="812"/>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10"/>
      <c r="D52" s="811"/>
      <c r="E52" s="812"/>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10"/>
      <c r="D53" s="811"/>
      <c r="E53" s="812"/>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10"/>
      <c r="D54" s="811"/>
      <c r="E54" s="812"/>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10"/>
      <c r="D55" s="811"/>
      <c r="E55" s="812"/>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10"/>
      <c r="D56" s="811"/>
      <c r="E56" s="812"/>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10"/>
      <c r="D57" s="811"/>
      <c r="E57" s="812"/>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10"/>
      <c r="D58" s="811"/>
      <c r="E58" s="812"/>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13"/>
      <c r="D59" s="814"/>
      <c r="E59" s="815"/>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e">
        <f>IF(G74="","",VLOOKUP(G74,$W$541:$X$543,2,TRUE))</f>
        <v>#N/A</v>
      </c>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453" t="e">
        <f>IF(G75="","",VLOOKUP(G75,$Y$541:$Z$543,2,TRUE))</f>
        <v>#N/A</v>
      </c>
      <c r="D62" s="453" t="e">
        <f>IF(G76="","",VLOOKUP(G76,$AA$541:$AB$543,2,TRUE))</f>
        <v>#N/A</v>
      </c>
      <c r="E62" s="453" t="e">
        <f>IF(G77="","",VLOOKUP(G77,$AC$541:$AD$543,2,TRUE))</f>
        <v>#N/A</v>
      </c>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453" t="e">
        <f>IF(G78="","",VLOOKUP(G78,$AE$541:$AF$543,2,TRUE))</f>
        <v>#N/A</v>
      </c>
      <c r="D63" s="453" t="e">
        <f>IF(G79="","",VLOOKUP(G79,$AG$541:$AH$543,2,TRUE))</f>
        <v>#N/A</v>
      </c>
      <c r="E63" s="453" t="e">
        <f>IF(G80="","",VLOOKUP(G80,$AI$541:$AJ$543,2,TRUE))</f>
        <v>#N/A</v>
      </c>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05"/>
      <c r="D64" s="806"/>
      <c r="E64" s="806"/>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52.5" customHeight="1" x14ac:dyDescent="0.25">
      <c r="B68" s="35"/>
      <c r="C68" s="21" t="s">
        <v>915</v>
      </c>
      <c r="D68" s="21" t="s">
        <v>733</v>
      </c>
      <c r="E68" s="21" t="s">
        <v>916</v>
      </c>
      <c r="F68" s="21" t="s">
        <v>904</v>
      </c>
      <c r="G68" s="62" t="s">
        <v>917</v>
      </c>
    </row>
    <row r="69" spans="2:7" ht="15" customHeight="1" x14ac:dyDescent="0.25">
      <c r="B69" s="570">
        <v>1</v>
      </c>
      <c r="C69" s="452">
        <f>'2 жастағы балалар Ф'!D26</f>
        <v>0</v>
      </c>
      <c r="D69" s="452">
        <f>'2 жастағы балалар К'!D26</f>
        <v>0</v>
      </c>
      <c r="E69" s="452" t="e">
        <f>'2 жастағы балалар Т'!#REF!</f>
        <v>#REF!</v>
      </c>
      <c r="F69" s="452">
        <f>'2 жастағы балалар Ш'!D26</f>
        <v>0</v>
      </c>
      <c r="G69" s="452" t="e">
        <f>'2 жастағы балалар Ә'!#REF!</f>
        <v>#REF!</v>
      </c>
    </row>
    <row r="70" spans="2:7" ht="15" customHeight="1" x14ac:dyDescent="0.25">
      <c r="B70" s="571"/>
      <c r="C70" s="452">
        <f>'2 жастағы балалар Ф'!E26</f>
        <v>0</v>
      </c>
      <c r="D70" s="452">
        <f>'2 жастағы балалар К'!E26</f>
        <v>0</v>
      </c>
      <c r="E70" s="452" t="e">
        <f>'2 жастағы балалар Т'!#REF!</f>
        <v>#REF!</v>
      </c>
      <c r="F70" s="452">
        <f>'2 жастағы балалар Ш'!E26</f>
        <v>0</v>
      </c>
      <c r="G70" s="452" t="e">
        <f>'2 жастағы балалар Ә'!#REF!</f>
        <v>#REF!</v>
      </c>
    </row>
    <row r="71" spans="2:7" ht="15" customHeight="1" x14ac:dyDescent="0.25">
      <c r="B71" s="572"/>
      <c r="C71" s="452">
        <f>'2 жастағы балалар Ф'!F26</f>
        <v>0</v>
      </c>
      <c r="D71" s="452">
        <f>'2 жастағы балалар К'!F26</f>
        <v>0</v>
      </c>
      <c r="E71" s="452" t="e">
        <f>'2 жастағы балалар Т'!#REF!</f>
        <v>#REF!</v>
      </c>
      <c r="F71" s="452">
        <f>'2 жастағы балалар Ш'!F26</f>
        <v>0</v>
      </c>
      <c r="G71" s="452" t="e">
        <f>'2 жастағы балалар Ә'!#REF!</f>
        <v>#REF!</v>
      </c>
    </row>
    <row r="72" spans="2:7" ht="15" customHeight="1" x14ac:dyDescent="0.25">
      <c r="B72" s="570">
        <v>2</v>
      </c>
      <c r="C72" s="452">
        <f>'2 жастағы балалар Ф'!G26</f>
        <v>0</v>
      </c>
      <c r="D72" s="452">
        <f>'2 жастағы балалар К'!G26</f>
        <v>0</v>
      </c>
      <c r="E72" s="452">
        <f>'2 жастағы балалар Т'!D26</f>
        <v>0</v>
      </c>
      <c r="F72" s="452">
        <f>'2 жастағы балалар Ш'!G26</f>
        <v>0</v>
      </c>
      <c r="G72" s="452">
        <f>'2 жастағы балалар Ә'!D26</f>
        <v>0</v>
      </c>
    </row>
    <row r="73" spans="2:7" ht="15" customHeight="1" x14ac:dyDescent="0.25">
      <c r="B73" s="571"/>
      <c r="C73" s="452">
        <f>'2 жастағы балалар Ф'!H26</f>
        <v>0</v>
      </c>
      <c r="D73" s="452">
        <f>'2 жастағы балалар К'!H26</f>
        <v>0</v>
      </c>
      <c r="E73" s="452">
        <f>'2 жастағы балалар Т'!E26</f>
        <v>0</v>
      </c>
      <c r="F73" s="452">
        <f>'2 жастағы балалар Ш'!H26</f>
        <v>0</v>
      </c>
      <c r="G73" s="452">
        <f>'2 жастағы балалар Ә'!E26</f>
        <v>0</v>
      </c>
    </row>
    <row r="74" spans="2:7" ht="15" customHeight="1" x14ac:dyDescent="0.25">
      <c r="B74" s="572"/>
      <c r="C74" s="452">
        <f>'2 жастағы балалар Ф'!I26</f>
        <v>0</v>
      </c>
      <c r="D74" s="452">
        <f>'2 жастағы балалар К'!I26</f>
        <v>0</v>
      </c>
      <c r="E74" s="452">
        <f>'2 жастағы балалар Т'!F26</f>
        <v>0</v>
      </c>
      <c r="F74" s="452">
        <f>'2 жастағы балалар Ш'!I26</f>
        <v>0</v>
      </c>
      <c r="G74" s="452">
        <f>'2 жастағы балалар Ә'!F26</f>
        <v>0</v>
      </c>
    </row>
    <row r="75" spans="2:7" ht="15" customHeight="1" x14ac:dyDescent="0.25">
      <c r="B75" s="570">
        <v>3</v>
      </c>
      <c r="C75" s="452">
        <f>'2 жастағы балалар Ф'!J26</f>
        <v>0</v>
      </c>
      <c r="D75" s="452">
        <f>'2 жастағы балалар К'!J26</f>
        <v>0</v>
      </c>
      <c r="E75" s="452">
        <f>'2 жастағы балалар Т'!G26</f>
        <v>0</v>
      </c>
      <c r="F75" s="452">
        <f>'2 жастағы балалар Ш'!J26</f>
        <v>0</v>
      </c>
      <c r="G75" s="452">
        <f>'2 жастағы балалар Ә'!G26</f>
        <v>0</v>
      </c>
    </row>
    <row r="76" spans="2:7" ht="15" customHeight="1" x14ac:dyDescent="0.25">
      <c r="B76" s="571"/>
      <c r="C76" s="452">
        <f>'2 жастағы балалар Ф'!K26</f>
        <v>0</v>
      </c>
      <c r="D76" s="452">
        <f>'2 жастағы балалар К'!K26</f>
        <v>0</v>
      </c>
      <c r="E76" s="452">
        <f>'2 жастағы балалар Т'!H26</f>
        <v>0</v>
      </c>
      <c r="F76" s="452">
        <f>'2 жастағы балалар Ш'!K26</f>
        <v>0</v>
      </c>
      <c r="G76" s="452">
        <f>'2 жастағы балалар Ә'!H26</f>
        <v>0</v>
      </c>
    </row>
    <row r="77" spans="2:7" ht="15" customHeight="1" x14ac:dyDescent="0.25">
      <c r="B77" s="572"/>
      <c r="C77" s="452">
        <f>'2 жастағы балалар Ф'!L26</f>
        <v>0</v>
      </c>
      <c r="D77" s="452">
        <f>'2 жастағы балалар К'!L26</f>
        <v>0</v>
      </c>
      <c r="E77" s="452">
        <f>'2 жастағы балалар Т'!I26</f>
        <v>0</v>
      </c>
      <c r="F77" s="452">
        <f>'2 жастағы балалар Ш'!L26</f>
        <v>0</v>
      </c>
      <c r="G77" s="452">
        <f>'2 жастағы балалар Ә'!I26</f>
        <v>0</v>
      </c>
    </row>
    <row r="78" spans="2:7" ht="15" customHeight="1" x14ac:dyDescent="0.25">
      <c r="B78" s="570">
        <v>4</v>
      </c>
      <c r="C78" s="452">
        <f>'2 жастағы балалар Ф'!M26</f>
        <v>0</v>
      </c>
      <c r="D78" s="452">
        <f>'2 жастағы балалар К'!M26</f>
        <v>0</v>
      </c>
      <c r="E78" s="452">
        <f>'2 жастағы балалар Т'!J26</f>
        <v>0</v>
      </c>
      <c r="F78" s="452">
        <f>'2 жастағы балалар Ш'!M26</f>
        <v>0</v>
      </c>
      <c r="G78" s="452">
        <f>'2 жастағы балалар Ә'!J26</f>
        <v>0</v>
      </c>
    </row>
    <row r="79" spans="2:7" ht="15" customHeight="1" x14ac:dyDescent="0.25">
      <c r="B79" s="571"/>
      <c r="C79" s="452">
        <f>'2 жастағы балалар Ф'!N26</f>
        <v>0</v>
      </c>
      <c r="D79" s="452">
        <f>'2 жастағы балалар К'!N26</f>
        <v>0</v>
      </c>
      <c r="E79" s="452">
        <f>'2 жастағы балалар Т'!K26</f>
        <v>0</v>
      </c>
      <c r="F79" s="452">
        <f>'2 жастағы балалар Ш'!N26</f>
        <v>0</v>
      </c>
      <c r="G79" s="452">
        <f>'2 жастағы балалар Ә'!K26</f>
        <v>0</v>
      </c>
    </row>
    <row r="80" spans="2:7" ht="15" customHeight="1" x14ac:dyDescent="0.25">
      <c r="B80" s="572"/>
      <c r="C80" s="452">
        <f>'2 жастағы балалар Ф'!O26</f>
        <v>0</v>
      </c>
      <c r="D80" s="452">
        <f>'2 жастағы балалар К'!O26</f>
        <v>0</v>
      </c>
      <c r="E80" s="452">
        <f>'2 жастағы балалар Т'!L26</f>
        <v>0</v>
      </c>
      <c r="F80" s="452">
        <f>'2 жастағы балалар Ш'!O26</f>
        <v>0</v>
      </c>
      <c r="G80" s="452">
        <f>'2 жастағы балалар Ә'!L26</f>
        <v>0</v>
      </c>
    </row>
    <row r="81" spans="2:7" ht="15" customHeight="1" x14ac:dyDescent="0.25">
      <c r="B81" s="570">
        <v>5</v>
      </c>
      <c r="C81" s="798"/>
      <c r="D81" s="452" t="e">
        <f>'2 жастағы балалар К'!#REF!</f>
        <v>#REF!</v>
      </c>
      <c r="E81" s="798"/>
      <c r="F81" s="452">
        <f>'2 жастағы балалар Ш'!P26</f>
        <v>0</v>
      </c>
      <c r="G81" s="798"/>
    </row>
    <row r="82" spans="2:7" ht="15" customHeight="1" x14ac:dyDescent="0.25">
      <c r="B82" s="571"/>
      <c r="C82" s="799"/>
      <c r="D82" s="452" t="e">
        <f>'2 жастағы балалар К'!#REF!</f>
        <v>#REF!</v>
      </c>
      <c r="E82" s="799"/>
      <c r="F82" s="452">
        <f>'2 жастағы балалар Ш'!Q26</f>
        <v>0</v>
      </c>
      <c r="G82" s="799"/>
    </row>
    <row r="83" spans="2:7" ht="15" customHeight="1" x14ac:dyDescent="0.25">
      <c r="B83" s="572"/>
      <c r="C83" s="799"/>
      <c r="D83" s="452" t="e">
        <f>'2 жастағы балалар К'!#REF!</f>
        <v>#REF!</v>
      </c>
      <c r="E83" s="799"/>
      <c r="F83" s="452">
        <f>'2 жастағы балалар Ш'!R26</f>
        <v>0</v>
      </c>
      <c r="G83" s="799"/>
    </row>
    <row r="84" spans="2:7" ht="15" customHeight="1" x14ac:dyDescent="0.25">
      <c r="B84" s="570">
        <v>6</v>
      </c>
      <c r="C84" s="799"/>
      <c r="D84" s="452">
        <f>'2 жастағы балалар К'!P26</f>
        <v>0</v>
      </c>
      <c r="E84" s="799"/>
      <c r="F84" s="452" t="e">
        <f>'2 жастағы балалар Ш'!#REF!</f>
        <v>#REF!</v>
      </c>
      <c r="G84" s="799"/>
    </row>
    <row r="85" spans="2:7" ht="15" customHeight="1" x14ac:dyDescent="0.25">
      <c r="B85" s="571"/>
      <c r="C85" s="799"/>
      <c r="D85" s="452">
        <f>'2 жастағы балалар К'!Q26</f>
        <v>0</v>
      </c>
      <c r="E85" s="799"/>
      <c r="F85" s="452" t="e">
        <f>'2 жастағы балалар Ш'!#REF!</f>
        <v>#REF!</v>
      </c>
      <c r="G85" s="799"/>
    </row>
    <row r="86" spans="2:7" ht="15" customHeight="1" x14ac:dyDescent="0.25">
      <c r="B86" s="572"/>
      <c r="C86" s="799"/>
      <c r="D86" s="452">
        <f>'2 жастағы балалар К'!R26</f>
        <v>0</v>
      </c>
      <c r="E86" s="799"/>
      <c r="F86" s="452" t="e">
        <f>'2 жастағы балалар Ш'!#REF!</f>
        <v>#REF!</v>
      </c>
      <c r="G86" s="799"/>
    </row>
    <row r="87" spans="2:7" ht="15" customHeight="1" x14ac:dyDescent="0.25">
      <c r="B87" s="570">
        <v>7</v>
      </c>
      <c r="C87" s="799"/>
      <c r="D87" s="452">
        <f>'2 жастағы балалар К'!S26</f>
        <v>0</v>
      </c>
      <c r="E87" s="799"/>
      <c r="F87" s="452" t="e">
        <f>'2 жастағы балалар Ш'!#REF!</f>
        <v>#REF!</v>
      </c>
      <c r="G87" s="799"/>
    </row>
    <row r="88" spans="2:7" ht="15" customHeight="1" x14ac:dyDescent="0.25">
      <c r="B88" s="571"/>
      <c r="C88" s="799"/>
      <c r="D88" s="452">
        <f>'2 жастағы балалар К'!T26</f>
        <v>0</v>
      </c>
      <c r="E88" s="799"/>
      <c r="F88" s="452" t="e">
        <f>'2 жастағы балалар Ш'!#REF!</f>
        <v>#REF!</v>
      </c>
      <c r="G88" s="799"/>
    </row>
    <row r="89" spans="2:7" ht="15" customHeight="1" x14ac:dyDescent="0.25">
      <c r="B89" s="572"/>
      <c r="C89" s="799"/>
      <c r="D89" s="452">
        <f>'2 жастағы балалар К'!U26</f>
        <v>0</v>
      </c>
      <c r="E89" s="799"/>
      <c r="F89" s="452" t="e">
        <f>'2 жастағы балалар Ш'!#REF!</f>
        <v>#REF!</v>
      </c>
      <c r="G89" s="799"/>
    </row>
    <row r="90" spans="2:7" ht="15" customHeight="1" x14ac:dyDescent="0.25">
      <c r="B90" s="570">
        <v>8</v>
      </c>
      <c r="C90" s="799"/>
      <c r="D90" s="452">
        <f>'2 жастағы балалар К'!V26</f>
        <v>0</v>
      </c>
      <c r="E90" s="799"/>
      <c r="F90" s="452" t="e">
        <f>'2 жастағы балалар Ш'!#REF!</f>
        <v>#REF!</v>
      </c>
      <c r="G90" s="799"/>
    </row>
    <row r="91" spans="2:7" ht="15" customHeight="1" x14ac:dyDescent="0.25">
      <c r="B91" s="571"/>
      <c r="C91" s="799"/>
      <c r="D91" s="452">
        <f>'2 жастағы балалар К'!W26</f>
        <v>0</v>
      </c>
      <c r="E91" s="799"/>
      <c r="F91" s="452" t="e">
        <f>'2 жастағы балалар Ш'!#REF!</f>
        <v>#REF!</v>
      </c>
      <c r="G91" s="799"/>
    </row>
    <row r="92" spans="2:7" ht="15" customHeight="1" x14ac:dyDescent="0.25">
      <c r="B92" s="572"/>
      <c r="C92" s="799"/>
      <c r="D92" s="452">
        <f>'2 жастағы балалар К'!X26</f>
        <v>0</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Ш'!V26</f>
        <v>0</v>
      </c>
      <c r="G102" s="799"/>
    </row>
    <row r="103" spans="2:7" ht="15" customHeight="1" x14ac:dyDescent="0.25">
      <c r="B103" s="607"/>
      <c r="C103" s="799"/>
      <c r="D103" s="799"/>
      <c r="E103" s="799"/>
      <c r="F103" s="398">
        <f>'2 жастағы балалар Ш'!W26</f>
        <v>0</v>
      </c>
      <c r="G103" s="799"/>
    </row>
    <row r="104" spans="2:7" ht="15" customHeight="1" x14ac:dyDescent="0.25">
      <c r="B104" s="607"/>
      <c r="C104" s="799"/>
      <c r="D104" s="799"/>
      <c r="E104" s="799"/>
      <c r="F104" s="398">
        <f>'2 жастағы балалар Ш'!X26</f>
        <v>0</v>
      </c>
      <c r="G104" s="799"/>
    </row>
    <row r="105" spans="2:7" ht="15" customHeight="1" x14ac:dyDescent="0.25">
      <c r="B105" s="607">
        <v>13</v>
      </c>
      <c r="C105" s="799"/>
      <c r="D105" s="799"/>
      <c r="E105" s="799"/>
      <c r="F105" s="398">
        <f>'2 жастағы балалар Ш'!Y26</f>
        <v>0</v>
      </c>
      <c r="G105" s="799"/>
    </row>
    <row r="106" spans="2:7" ht="15" customHeight="1" x14ac:dyDescent="0.25">
      <c r="B106" s="607"/>
      <c r="C106" s="799"/>
      <c r="D106" s="799"/>
      <c r="E106" s="799"/>
      <c r="F106" s="398">
        <f>'2 жастағы балалар Ш'!Z26</f>
        <v>0</v>
      </c>
      <c r="G106" s="799"/>
    </row>
    <row r="107" spans="2:7" ht="15" customHeight="1" x14ac:dyDescent="0.25">
      <c r="B107" s="607"/>
      <c r="C107" s="799"/>
      <c r="D107" s="799"/>
      <c r="E107" s="799"/>
      <c r="F107" s="398">
        <f>'2 жастағы балалар Ш'!AA26</f>
        <v>0</v>
      </c>
      <c r="G107" s="799"/>
    </row>
    <row r="108" spans="2:7" ht="15" customHeight="1" x14ac:dyDescent="0.25">
      <c r="B108" s="607">
        <v>14</v>
      </c>
      <c r="C108" s="799"/>
      <c r="D108" s="799"/>
      <c r="E108" s="799"/>
      <c r="F108" s="398">
        <f>'2 жастағы балалар Ш'!AB26</f>
        <v>0</v>
      </c>
      <c r="G108" s="799"/>
    </row>
    <row r="109" spans="2:7" ht="15" customHeight="1" x14ac:dyDescent="0.25">
      <c r="B109" s="607"/>
      <c r="C109" s="799"/>
      <c r="D109" s="799"/>
      <c r="E109" s="799"/>
      <c r="F109" s="398">
        <f>'2 жастағы балалар Ш'!AC26</f>
        <v>0</v>
      </c>
      <c r="G109" s="799"/>
    </row>
    <row r="110" spans="2:7" ht="15" customHeight="1" x14ac:dyDescent="0.25">
      <c r="B110" s="607"/>
      <c r="C110" s="799"/>
      <c r="D110" s="799"/>
      <c r="E110" s="799"/>
      <c r="F110" s="398">
        <f>'2 жастағы балалар Ш'!AD26</f>
        <v>0</v>
      </c>
      <c r="G110" s="799"/>
    </row>
    <row r="111" spans="2:7" ht="15" customHeight="1" x14ac:dyDescent="0.25">
      <c r="B111" s="607">
        <v>15</v>
      </c>
      <c r="C111" s="799"/>
      <c r="D111" s="799"/>
      <c r="E111" s="799"/>
      <c r="F111" s="398">
        <f>'2 жастағы балалар Ш'!AE26</f>
        <v>0</v>
      </c>
      <c r="G111" s="799"/>
    </row>
    <row r="112" spans="2:7" ht="15" customHeight="1" x14ac:dyDescent="0.25">
      <c r="B112" s="607"/>
      <c r="C112" s="799"/>
      <c r="D112" s="799"/>
      <c r="E112" s="799"/>
      <c r="F112" s="398">
        <f>'2 жастағы балалар Ш'!AF26</f>
        <v>0</v>
      </c>
      <c r="G112" s="799"/>
    </row>
    <row r="113" spans="2:7" ht="15" customHeight="1" x14ac:dyDescent="0.25">
      <c r="B113" s="607"/>
      <c r="C113" s="799"/>
      <c r="D113" s="799"/>
      <c r="E113" s="799"/>
      <c r="F113" s="398">
        <f>'2 жастағы балалар Ш'!AG26</f>
        <v>0</v>
      </c>
      <c r="G113" s="799"/>
    </row>
    <row r="114" spans="2:7" ht="15" customHeight="1" x14ac:dyDescent="0.25">
      <c r="B114" s="607">
        <v>16</v>
      </c>
      <c r="C114" s="799"/>
      <c r="D114" s="799"/>
      <c r="E114" s="799"/>
      <c r="F114" s="398">
        <f>'2 жастағы балалар Ш'!AH26</f>
        <v>0</v>
      </c>
      <c r="G114" s="799"/>
    </row>
    <row r="115" spans="2:7" ht="15" customHeight="1" x14ac:dyDescent="0.25">
      <c r="B115" s="607"/>
      <c r="C115" s="799"/>
      <c r="D115" s="799"/>
      <c r="E115" s="799"/>
      <c r="F115" s="398">
        <f>'2 жастағы балалар Ш'!AI26</f>
        <v>0</v>
      </c>
      <c r="G115" s="799"/>
    </row>
    <row r="116" spans="2:7" ht="15" customHeight="1" x14ac:dyDescent="0.25">
      <c r="B116" s="607"/>
      <c r="C116" s="799"/>
      <c r="D116" s="799"/>
      <c r="E116" s="799"/>
      <c r="F116" s="398">
        <f>'2 жастағы балалар Ш'!AJ26</f>
        <v>0</v>
      </c>
      <c r="G116" s="799"/>
    </row>
    <row r="117" spans="2:7" ht="15" customHeight="1" x14ac:dyDescent="0.25">
      <c r="B117" s="607">
        <v>17</v>
      </c>
      <c r="C117" s="799"/>
      <c r="D117" s="799"/>
      <c r="E117" s="799"/>
      <c r="F117" s="398">
        <f>'2 жастағы балалар Ш'!AK26</f>
        <v>0</v>
      </c>
      <c r="G117" s="799"/>
    </row>
    <row r="118" spans="2:7" ht="15" customHeight="1" x14ac:dyDescent="0.25">
      <c r="B118" s="607"/>
      <c r="C118" s="799"/>
      <c r="D118" s="799"/>
      <c r="E118" s="799"/>
      <c r="F118" s="398">
        <f>'2 жастағы балалар Ш'!AL26</f>
        <v>0</v>
      </c>
      <c r="G118" s="799"/>
    </row>
    <row r="119" spans="2:7" ht="15" customHeight="1" x14ac:dyDescent="0.25">
      <c r="B119" s="607"/>
      <c r="C119" s="799"/>
      <c r="D119" s="799"/>
      <c r="E119" s="799"/>
      <c r="F119" s="398">
        <f>'2 жастағы балалар Ш'!AM26</f>
        <v>0</v>
      </c>
      <c r="G119" s="799"/>
    </row>
    <row r="120" spans="2:7" ht="15" customHeight="1" x14ac:dyDescent="0.25">
      <c r="B120" s="607">
        <v>18</v>
      </c>
      <c r="C120" s="799"/>
      <c r="D120" s="799"/>
      <c r="E120" s="799"/>
      <c r="F120" s="398">
        <f>'2 жастағы балалар Ш'!AN26</f>
        <v>0</v>
      </c>
      <c r="G120" s="799"/>
    </row>
    <row r="121" spans="2:7" ht="15" customHeight="1" x14ac:dyDescent="0.25">
      <c r="B121" s="607"/>
      <c r="C121" s="799"/>
      <c r="D121" s="799"/>
      <c r="E121" s="799"/>
      <c r="F121" s="398">
        <f>'2 жастағы балалар Ш'!AO26</f>
        <v>0</v>
      </c>
      <c r="G121" s="799"/>
    </row>
    <row r="122" spans="2:7" ht="15" customHeight="1" x14ac:dyDescent="0.25">
      <c r="B122" s="607"/>
      <c r="C122" s="799"/>
      <c r="D122" s="799"/>
      <c r="E122" s="799"/>
      <c r="F122" s="398">
        <f>'2 жастағы балалар Ш'!AP26</f>
        <v>0</v>
      </c>
      <c r="G122" s="799"/>
    </row>
    <row r="123" spans="2:7" ht="15" customHeight="1" x14ac:dyDescent="0.25">
      <c r="B123" s="607">
        <v>19</v>
      </c>
      <c r="C123" s="799"/>
      <c r="D123" s="799"/>
      <c r="E123" s="799"/>
      <c r="F123" s="398">
        <f>'2 жастағы балалар Ш'!AQ26</f>
        <v>0</v>
      </c>
      <c r="G123" s="799"/>
    </row>
    <row r="124" spans="2:7" ht="15" customHeight="1" x14ac:dyDescent="0.25">
      <c r="B124" s="607"/>
      <c r="C124" s="799"/>
      <c r="D124" s="799"/>
      <c r="E124" s="799"/>
      <c r="F124" s="398">
        <f>'2 жастағы балалар Ш'!AR26</f>
        <v>0</v>
      </c>
      <c r="G124" s="799"/>
    </row>
    <row r="125" spans="2:7" ht="15" customHeight="1" x14ac:dyDescent="0.25">
      <c r="B125" s="607"/>
      <c r="C125" s="799"/>
      <c r="D125" s="799"/>
      <c r="E125" s="799"/>
      <c r="F125" s="398">
        <f>'2 жастағы балалар Ш'!AS26</f>
        <v>0</v>
      </c>
      <c r="G125" s="799"/>
    </row>
    <row r="126" spans="2:7" ht="15" customHeight="1" x14ac:dyDescent="0.25">
      <c r="B126" s="607">
        <v>20</v>
      </c>
      <c r="C126" s="799"/>
      <c r="D126" s="799"/>
      <c r="E126" s="799"/>
      <c r="F126" s="398">
        <f>'2 жастағы балалар Ш'!AT26</f>
        <v>0</v>
      </c>
      <c r="G126" s="799"/>
    </row>
    <row r="127" spans="2:7" ht="15" customHeight="1" x14ac:dyDescent="0.25">
      <c r="B127" s="607"/>
      <c r="C127" s="799"/>
      <c r="D127" s="799"/>
      <c r="E127" s="799"/>
      <c r="F127" s="398">
        <f>'2 жастағы балалар Ш'!AU26</f>
        <v>0</v>
      </c>
      <c r="G127" s="799"/>
    </row>
    <row r="128" spans="2:7" ht="15" customHeight="1" x14ac:dyDescent="0.25">
      <c r="B128" s="607"/>
      <c r="C128" s="800"/>
      <c r="D128" s="800"/>
      <c r="E128" s="800"/>
      <c r="F128" s="398">
        <f>'2 жастағы балалар Ш'!AV26</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Ф'!D72</f>
        <v>0</v>
      </c>
      <c r="D133" s="452">
        <f>'2 жастағы балалар К'!D72</f>
        <v>0</v>
      </c>
      <c r="E133" s="452" t="e">
        <f>'2 жастағы балалар Т'!#REF!</f>
        <v>#REF!</v>
      </c>
      <c r="F133" s="452">
        <f>'2 жастағы балалар Ш'!D72</f>
        <v>0</v>
      </c>
      <c r="G133" s="452" t="e">
        <f>'2 жастағы балалар Ә'!#REF!</f>
        <v>#REF!</v>
      </c>
    </row>
    <row r="134" spans="2:7" x14ac:dyDescent="0.25">
      <c r="B134" s="571"/>
      <c r="C134" s="452">
        <f>'2 жастағы балалар Ф'!E72</f>
        <v>0</v>
      </c>
      <c r="D134" s="452">
        <f>'2 жастағы балалар К'!E72</f>
        <v>0</v>
      </c>
      <c r="E134" s="452" t="e">
        <f>'2 жастағы балалар Т'!#REF!</f>
        <v>#REF!</v>
      </c>
      <c r="F134" s="452">
        <f>'2 жастағы балалар Ш'!E72</f>
        <v>0</v>
      </c>
      <c r="G134" s="452" t="e">
        <f>'2 жастағы балалар Ә'!#REF!</f>
        <v>#REF!</v>
      </c>
    </row>
    <row r="135" spans="2:7" x14ac:dyDescent="0.25">
      <c r="B135" s="572"/>
      <c r="C135" s="452">
        <f>'2 жастағы балалар Ф'!F72</f>
        <v>0</v>
      </c>
      <c r="D135" s="452">
        <f>'2 жастағы балалар К'!F72</f>
        <v>0</v>
      </c>
      <c r="E135" s="452" t="e">
        <f>'2 жастағы балалар Т'!#REF!</f>
        <v>#REF!</v>
      </c>
      <c r="F135" s="452">
        <f>'2 жастағы балалар Ш'!F72</f>
        <v>0</v>
      </c>
      <c r="G135" s="452" t="e">
        <f>'2 жастағы балалар Ә'!#REF!</f>
        <v>#REF!</v>
      </c>
    </row>
    <row r="136" spans="2:7" x14ac:dyDescent="0.25">
      <c r="B136" s="570">
        <v>2</v>
      </c>
      <c r="C136" s="452">
        <f>'2 жастағы балалар Ф'!G72</f>
        <v>0</v>
      </c>
      <c r="D136" s="452">
        <f>'2 жастағы балалар К'!G72</f>
        <v>0</v>
      </c>
      <c r="E136" s="452">
        <f>'2 жастағы балалар Т'!D72</f>
        <v>0</v>
      </c>
      <c r="F136" s="452">
        <f>'2 жастағы балалар Ш'!G72</f>
        <v>0</v>
      </c>
      <c r="G136" s="452">
        <f>'2 жастағы балалар Ә'!D72</f>
        <v>0</v>
      </c>
    </row>
    <row r="137" spans="2:7" x14ac:dyDescent="0.25">
      <c r="B137" s="571"/>
      <c r="C137" s="452">
        <f>'2 жастағы балалар Ф'!H72</f>
        <v>0</v>
      </c>
      <c r="D137" s="452">
        <f>'2 жастағы балалар К'!H72</f>
        <v>0</v>
      </c>
      <c r="E137" s="452">
        <f>'2 жастағы балалар Т'!E72</f>
        <v>0</v>
      </c>
      <c r="F137" s="452">
        <f>'2 жастағы балалар Ш'!H72</f>
        <v>0</v>
      </c>
      <c r="G137" s="452">
        <f>'2 жастағы балалар Ә'!E72</f>
        <v>0</v>
      </c>
    </row>
    <row r="138" spans="2:7" x14ac:dyDescent="0.25">
      <c r="B138" s="572"/>
      <c r="C138" s="452">
        <f>'2 жастағы балалар Ф'!I72</f>
        <v>0</v>
      </c>
      <c r="D138" s="452">
        <f>'2 жастағы балалар К'!I72</f>
        <v>0</v>
      </c>
      <c r="E138" s="452">
        <f>'2 жастағы балалар Т'!F72</f>
        <v>0</v>
      </c>
      <c r="F138" s="452">
        <f>'2 жастағы балалар Ш'!I72</f>
        <v>0</v>
      </c>
      <c r="G138" s="452">
        <f>'2 жастағы балалар Ә'!F72</f>
        <v>0</v>
      </c>
    </row>
    <row r="139" spans="2:7" x14ac:dyDescent="0.25">
      <c r="B139" s="570">
        <v>3</v>
      </c>
      <c r="C139" s="452">
        <f>'2 жастағы балалар Ф'!J72</f>
        <v>0</v>
      </c>
      <c r="D139" s="452">
        <f>'2 жастағы балалар К'!J72</f>
        <v>0</v>
      </c>
      <c r="E139" s="452">
        <f>'2 жастағы балалар Т'!G72</f>
        <v>0</v>
      </c>
      <c r="F139" s="452">
        <f>'2 жастағы балалар Ш'!J72</f>
        <v>0</v>
      </c>
      <c r="G139" s="452">
        <f>'2 жастағы балалар Ә'!G72</f>
        <v>0</v>
      </c>
    </row>
    <row r="140" spans="2:7" x14ac:dyDescent="0.25">
      <c r="B140" s="571"/>
      <c r="C140" s="452">
        <f>'2 жастағы балалар Ф'!K72</f>
        <v>0</v>
      </c>
      <c r="D140" s="452">
        <f>'2 жастағы балалар К'!K72</f>
        <v>0</v>
      </c>
      <c r="E140" s="452">
        <f>'2 жастағы балалар Т'!H72</f>
        <v>0</v>
      </c>
      <c r="F140" s="452">
        <f>'2 жастағы балалар Ш'!K72</f>
        <v>0</v>
      </c>
      <c r="G140" s="452">
        <f>'2 жастағы балалар Ә'!H72</f>
        <v>0</v>
      </c>
    </row>
    <row r="141" spans="2:7" x14ac:dyDescent="0.25">
      <c r="B141" s="572"/>
      <c r="C141" s="452">
        <f>'2 жастағы балалар Ф'!L72</f>
        <v>0</v>
      </c>
      <c r="D141" s="452">
        <f>'2 жастағы балалар К'!L72</f>
        <v>0</v>
      </c>
      <c r="E141" s="452">
        <f>'2 жастағы балалар Т'!I72</f>
        <v>0</v>
      </c>
      <c r="F141" s="452">
        <f>'2 жастағы балалар Ш'!L72</f>
        <v>0</v>
      </c>
      <c r="G141" s="452">
        <f>'2 жастағы балалар Ә'!I72</f>
        <v>0</v>
      </c>
    </row>
    <row r="142" spans="2:7" x14ac:dyDescent="0.25">
      <c r="B142" s="570">
        <v>4</v>
      </c>
      <c r="C142" s="452">
        <f>'2 жастағы балалар Ф'!M72</f>
        <v>0</v>
      </c>
      <c r="D142" s="452">
        <f>'2 жастағы балалар К'!M72</f>
        <v>0</v>
      </c>
      <c r="E142" s="452">
        <f>'2 жастағы балалар Т'!J72</f>
        <v>0</v>
      </c>
      <c r="F142" s="452">
        <f>'2 жастағы балалар Ш'!M72</f>
        <v>0</v>
      </c>
      <c r="G142" s="452">
        <f>'2 жастағы балалар Ә'!J72</f>
        <v>0</v>
      </c>
    </row>
    <row r="143" spans="2:7" x14ac:dyDescent="0.25">
      <c r="B143" s="571"/>
      <c r="C143" s="452">
        <f>'2 жастағы балалар Ф'!N72</f>
        <v>0</v>
      </c>
      <c r="D143" s="452">
        <f>'2 жастағы балалар К'!N72</f>
        <v>0</v>
      </c>
      <c r="E143" s="452">
        <f>'2 жастағы балалар Т'!K72</f>
        <v>0</v>
      </c>
      <c r="F143" s="452">
        <f>'2 жастағы балалар Ш'!N72</f>
        <v>0</v>
      </c>
      <c r="G143" s="452">
        <f>'2 жастағы балалар Ә'!K72</f>
        <v>0</v>
      </c>
    </row>
    <row r="144" spans="2:7" x14ac:dyDescent="0.25">
      <c r="B144" s="572"/>
      <c r="C144" s="452">
        <f>'2 жастағы балалар Ф'!O72</f>
        <v>0</v>
      </c>
      <c r="D144" s="452">
        <f>'2 жастағы балалар К'!O72</f>
        <v>0</v>
      </c>
      <c r="E144" s="452">
        <f>'2 жастағы балалар Т'!L72</f>
        <v>0</v>
      </c>
      <c r="F144" s="452">
        <f>'2 жастағы балалар Ш'!O72</f>
        <v>0</v>
      </c>
      <c r="G144" s="452">
        <f>'2 жастағы балалар Ә'!L72</f>
        <v>0</v>
      </c>
    </row>
    <row r="145" spans="2:7" x14ac:dyDescent="0.25">
      <c r="B145" s="570">
        <v>5</v>
      </c>
      <c r="C145" s="452" t="e">
        <f>'2 жастағы балалар Ф'!#REF!</f>
        <v>#REF!</v>
      </c>
      <c r="D145" s="452" t="e">
        <f>'2 жастағы балалар К'!#REF!</f>
        <v>#REF!</v>
      </c>
      <c r="E145" s="452">
        <f>'2 жастағы балалар Т'!M72</f>
        <v>0</v>
      </c>
      <c r="F145" s="452">
        <f>'2 жастағы балалар Ш'!P72</f>
        <v>0</v>
      </c>
      <c r="G145" s="452">
        <f>'2 жастағы балалар Ә'!M72</f>
        <v>0</v>
      </c>
    </row>
    <row r="146" spans="2:7" x14ac:dyDescent="0.25">
      <c r="B146" s="571"/>
      <c r="C146" s="452" t="e">
        <f>'2 жастағы балалар Ф'!#REF!</f>
        <v>#REF!</v>
      </c>
      <c r="D146" s="452" t="e">
        <f>'2 жастағы балалар К'!#REF!</f>
        <v>#REF!</v>
      </c>
      <c r="E146" s="452">
        <f>'2 жастағы балалар Т'!N72</f>
        <v>0</v>
      </c>
      <c r="F146" s="452">
        <f>'2 жастағы балалар Ш'!Q72</f>
        <v>0</v>
      </c>
      <c r="G146" s="452">
        <f>'2 жастағы балалар Ә'!N72</f>
        <v>0</v>
      </c>
    </row>
    <row r="147" spans="2:7" x14ac:dyDescent="0.25">
      <c r="B147" s="572"/>
      <c r="C147" s="452" t="e">
        <f>'2 жастағы балалар Ф'!#REF!</f>
        <v>#REF!</v>
      </c>
      <c r="D147" s="452" t="e">
        <f>'2 жастағы балалар К'!#REF!</f>
        <v>#REF!</v>
      </c>
      <c r="E147" s="452">
        <f>'2 жастағы балалар Т'!O72</f>
        <v>0</v>
      </c>
      <c r="F147" s="452">
        <f>'2 жастағы балалар Ш'!R72</f>
        <v>0</v>
      </c>
      <c r="G147" s="452">
        <f>'2 жастағы балалар Ә'!O72</f>
        <v>0</v>
      </c>
    </row>
    <row r="148" spans="2:7" x14ac:dyDescent="0.25">
      <c r="B148" s="570">
        <v>6</v>
      </c>
      <c r="C148" s="798"/>
      <c r="D148" s="452">
        <f>'2 жастағы балалар К'!P72</f>
        <v>0</v>
      </c>
      <c r="E148" s="798"/>
      <c r="F148" s="452" t="e">
        <f>'2 жастағы балалар Ш'!#REF!</f>
        <v>#REF!</v>
      </c>
      <c r="G148" s="798"/>
    </row>
    <row r="149" spans="2:7" x14ac:dyDescent="0.25">
      <c r="B149" s="571"/>
      <c r="C149" s="799"/>
      <c r="D149" s="452">
        <f>'2 жастағы балалар К'!Q72</f>
        <v>0</v>
      </c>
      <c r="E149" s="799"/>
      <c r="F149" s="452" t="e">
        <f>'2 жастағы балалар Ш'!#REF!</f>
        <v>#REF!</v>
      </c>
      <c r="G149" s="799"/>
    </row>
    <row r="150" spans="2:7" x14ac:dyDescent="0.25">
      <c r="B150" s="572"/>
      <c r="C150" s="799"/>
      <c r="D150" s="452">
        <f>'2 жастағы балалар К'!R72</f>
        <v>0</v>
      </c>
      <c r="E150" s="799"/>
      <c r="F150" s="452" t="e">
        <f>'2 жастағы балалар Ш'!#REF!</f>
        <v>#REF!</v>
      </c>
      <c r="G150" s="799"/>
    </row>
    <row r="151" spans="2:7" x14ac:dyDescent="0.25">
      <c r="B151" s="570">
        <v>7</v>
      </c>
      <c r="C151" s="799"/>
      <c r="D151" s="452">
        <f>'2 жастағы балалар К'!S72</f>
        <v>0</v>
      </c>
      <c r="E151" s="799"/>
      <c r="F151" s="452" t="e">
        <f>'2 жастағы балалар Ш'!#REF!</f>
        <v>#REF!</v>
      </c>
      <c r="G151" s="799"/>
    </row>
    <row r="152" spans="2:7" x14ac:dyDescent="0.25">
      <c r="B152" s="571"/>
      <c r="C152" s="799"/>
      <c r="D152" s="452">
        <f>'2 жастағы балалар К'!T72</f>
        <v>0</v>
      </c>
      <c r="E152" s="799"/>
      <c r="F152" s="452" t="e">
        <f>'2 жастағы балалар Ш'!#REF!</f>
        <v>#REF!</v>
      </c>
      <c r="G152" s="799"/>
    </row>
    <row r="153" spans="2:7" x14ac:dyDescent="0.25">
      <c r="B153" s="572"/>
      <c r="C153" s="799"/>
      <c r="D153" s="452">
        <f>'2 жастағы балалар К'!U72</f>
        <v>0</v>
      </c>
      <c r="E153" s="799"/>
      <c r="F153" s="452" t="e">
        <f>'2 жастағы балалар Ш'!#REF!</f>
        <v>#REF!</v>
      </c>
      <c r="G153" s="799"/>
    </row>
    <row r="154" spans="2:7" x14ac:dyDescent="0.25">
      <c r="B154" s="570">
        <v>8</v>
      </c>
      <c r="C154" s="799"/>
      <c r="D154" s="452">
        <f>'2 жастағы балалар К'!V72</f>
        <v>0</v>
      </c>
      <c r="E154" s="799"/>
      <c r="F154" s="452" t="e">
        <f>'2 жастағы балалар Ш'!#REF!</f>
        <v>#REF!</v>
      </c>
      <c r="G154" s="799"/>
    </row>
    <row r="155" spans="2:7" x14ac:dyDescent="0.25">
      <c r="B155" s="571"/>
      <c r="C155" s="799"/>
      <c r="D155" s="452">
        <f>'2 жастағы балалар К'!W72</f>
        <v>0</v>
      </c>
      <c r="E155" s="799"/>
      <c r="F155" s="452" t="e">
        <f>'2 жастағы балалар Ш'!#REF!</f>
        <v>#REF!</v>
      </c>
      <c r="G155" s="799"/>
    </row>
    <row r="156" spans="2:7" x14ac:dyDescent="0.25">
      <c r="B156" s="572"/>
      <c r="C156" s="799"/>
      <c r="D156" s="452">
        <f>'2 жастағы балалар К'!X72</f>
        <v>0</v>
      </c>
      <c r="E156" s="799"/>
      <c r="F156" s="452" t="e">
        <f>'2 жастағы балалар Ш'!#REF!</f>
        <v>#REF!</v>
      </c>
      <c r="G156" s="799"/>
    </row>
    <row r="157" spans="2:7" x14ac:dyDescent="0.25">
      <c r="B157" s="570">
        <v>9</v>
      </c>
      <c r="C157" s="799"/>
      <c r="D157" s="452">
        <f>'2 жастағы балалар К'!Y72</f>
        <v>0</v>
      </c>
      <c r="E157" s="799"/>
      <c r="F157" s="452" t="e">
        <f>'2 жастағы балалар Ш'!#REF!</f>
        <v>#REF!</v>
      </c>
      <c r="G157" s="799"/>
    </row>
    <row r="158" spans="2:7" x14ac:dyDescent="0.25">
      <c r="B158" s="571"/>
      <c r="C158" s="799"/>
      <c r="D158" s="452">
        <f>'2 жастағы балалар К'!Z72</f>
        <v>0</v>
      </c>
      <c r="E158" s="799"/>
      <c r="F158" s="452" t="e">
        <f>'2 жастағы балалар Ш'!#REF!</f>
        <v>#REF!</v>
      </c>
      <c r="G158" s="799"/>
    </row>
    <row r="159" spans="2:7" ht="15" customHeight="1" x14ac:dyDescent="0.25">
      <c r="B159" s="572"/>
      <c r="C159" s="799"/>
      <c r="D159" s="452">
        <f>'2 жастағы балалар К'!AA72</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Ш'!S72</f>
        <v>0</v>
      </c>
      <c r="G163" s="799"/>
    </row>
    <row r="164" spans="2:7" x14ac:dyDescent="0.25">
      <c r="B164" s="607"/>
      <c r="C164" s="799"/>
      <c r="D164" s="452" t="e">
        <f>'2 жастағы балалар К'!#REF!</f>
        <v>#REF!</v>
      </c>
      <c r="E164" s="799"/>
      <c r="F164" s="398">
        <f>'2 жастағы балалар Ш'!T72</f>
        <v>0</v>
      </c>
      <c r="G164" s="799"/>
    </row>
    <row r="165" spans="2:7" x14ac:dyDescent="0.25">
      <c r="B165" s="607"/>
      <c r="C165" s="799"/>
      <c r="D165" s="452" t="e">
        <f>'2 жастағы балалар К'!#REF!</f>
        <v>#REF!</v>
      </c>
      <c r="E165" s="799"/>
      <c r="F165" s="398">
        <f>'2 жастағы балалар Ш'!U72</f>
        <v>0</v>
      </c>
      <c r="G165" s="799"/>
    </row>
    <row r="166" spans="2:7" ht="15" customHeight="1" x14ac:dyDescent="0.25">
      <c r="B166" s="607">
        <v>12</v>
      </c>
      <c r="C166" s="799"/>
      <c r="D166" s="452" t="e">
        <f>'2 жастағы балалар К'!#REF!</f>
        <v>#REF!</v>
      </c>
      <c r="E166" s="799"/>
      <c r="F166" s="398">
        <f>'2 жастағы балалар Ш'!V72</f>
        <v>0</v>
      </c>
      <c r="G166" s="799"/>
    </row>
    <row r="167" spans="2:7" ht="15" customHeight="1" x14ac:dyDescent="0.25">
      <c r="B167" s="607"/>
      <c r="C167" s="799"/>
      <c r="D167" s="452" t="e">
        <f>'2 жастағы балалар К'!#REF!</f>
        <v>#REF!</v>
      </c>
      <c r="E167" s="799"/>
      <c r="F167" s="398">
        <f>'2 жастағы балалар Ш'!W72</f>
        <v>0</v>
      </c>
      <c r="G167" s="799"/>
    </row>
    <row r="168" spans="2:7" ht="15" customHeight="1" x14ac:dyDescent="0.25">
      <c r="B168" s="607"/>
      <c r="C168" s="799"/>
      <c r="D168" s="452" t="e">
        <f>'2 жастағы балалар К'!#REF!</f>
        <v>#REF!</v>
      </c>
      <c r="E168" s="799"/>
      <c r="F168" s="398">
        <f>'2 жастағы балалар Ш'!X72</f>
        <v>0</v>
      </c>
      <c r="G168" s="799"/>
    </row>
    <row r="169" spans="2:7" ht="15" customHeight="1" x14ac:dyDescent="0.25">
      <c r="B169" s="607">
        <v>13</v>
      </c>
      <c r="C169" s="799"/>
      <c r="D169" s="452" t="e">
        <f>'2 жастағы балалар К'!#REF!</f>
        <v>#REF!</v>
      </c>
      <c r="E169" s="799"/>
      <c r="F169" s="398">
        <f>'2 жастағы балалар Ш'!Y72</f>
        <v>0</v>
      </c>
      <c r="G169" s="799"/>
    </row>
    <row r="170" spans="2:7" ht="15" customHeight="1" x14ac:dyDescent="0.25">
      <c r="B170" s="607"/>
      <c r="C170" s="799"/>
      <c r="D170" s="452" t="e">
        <f>'2 жастағы балалар К'!#REF!</f>
        <v>#REF!</v>
      </c>
      <c r="E170" s="799"/>
      <c r="F170" s="398">
        <f>'2 жастағы балалар Ш'!Z72</f>
        <v>0</v>
      </c>
      <c r="G170" s="799"/>
    </row>
    <row r="171" spans="2:7" ht="15" customHeight="1" x14ac:dyDescent="0.25">
      <c r="B171" s="607"/>
      <c r="C171" s="799"/>
      <c r="D171" s="452" t="e">
        <f>'2 жастағы балалар К'!#REF!</f>
        <v>#REF!</v>
      </c>
      <c r="E171" s="799"/>
      <c r="F171" s="398">
        <f>'2 жастағы балалар Ш'!AA72</f>
        <v>0</v>
      </c>
      <c r="G171" s="799"/>
    </row>
    <row r="172" spans="2:7" ht="15" customHeight="1" x14ac:dyDescent="0.25">
      <c r="B172" s="607">
        <v>14</v>
      </c>
      <c r="C172" s="799"/>
      <c r="D172" s="452" t="e">
        <f>'2 жастағы балалар К'!#REF!</f>
        <v>#REF!</v>
      </c>
      <c r="E172" s="799"/>
      <c r="F172" s="398">
        <f>'2 жастағы балалар Ш'!AB72</f>
        <v>0</v>
      </c>
      <c r="G172" s="799"/>
    </row>
    <row r="173" spans="2:7" ht="15" customHeight="1" x14ac:dyDescent="0.25">
      <c r="B173" s="607"/>
      <c r="C173" s="799"/>
      <c r="D173" s="452" t="e">
        <f>'2 жастағы балалар К'!#REF!</f>
        <v>#REF!</v>
      </c>
      <c r="E173" s="799"/>
      <c r="F173" s="398">
        <f>'2 жастағы балалар Ш'!AC72</f>
        <v>0</v>
      </c>
      <c r="G173" s="799"/>
    </row>
    <row r="174" spans="2:7" ht="15" customHeight="1" x14ac:dyDescent="0.25">
      <c r="B174" s="607"/>
      <c r="C174" s="799"/>
      <c r="D174" s="452" t="e">
        <f>'2 жастағы балалар К'!#REF!</f>
        <v>#REF!</v>
      </c>
      <c r="E174" s="799"/>
      <c r="F174" s="398">
        <f>'2 жастағы балалар Ш'!AD72</f>
        <v>0</v>
      </c>
      <c r="G174" s="799"/>
    </row>
    <row r="175" spans="2:7" ht="15" customHeight="1" x14ac:dyDescent="0.25">
      <c r="B175" s="607">
        <v>15</v>
      </c>
      <c r="C175" s="799"/>
      <c r="D175" s="452" t="e">
        <f>'2 жастағы балалар К'!#REF!</f>
        <v>#REF!</v>
      </c>
      <c r="E175" s="799"/>
      <c r="F175" s="398">
        <f>'2 жастағы балалар Ш'!AE72</f>
        <v>0</v>
      </c>
      <c r="G175" s="799"/>
    </row>
    <row r="176" spans="2:7" ht="15" customHeight="1" x14ac:dyDescent="0.25">
      <c r="B176" s="607"/>
      <c r="C176" s="799"/>
      <c r="D176" s="452" t="e">
        <f>'2 жастағы балалар К'!#REF!</f>
        <v>#REF!</v>
      </c>
      <c r="E176" s="799"/>
      <c r="F176" s="398">
        <f>'2 жастағы балалар Ш'!AF72</f>
        <v>0</v>
      </c>
      <c r="G176" s="799"/>
    </row>
    <row r="177" spans="2:7" ht="15" customHeight="1" x14ac:dyDescent="0.25">
      <c r="B177" s="607"/>
      <c r="C177" s="799"/>
      <c r="D177" s="452" t="e">
        <f>'2 жастағы балалар К'!#REF!</f>
        <v>#REF!</v>
      </c>
      <c r="E177" s="799"/>
      <c r="F177" s="398">
        <f>'2 жастағы балалар Ш'!AG72</f>
        <v>0</v>
      </c>
      <c r="G177" s="799"/>
    </row>
    <row r="178" spans="2:7" ht="15" customHeight="1" x14ac:dyDescent="0.25">
      <c r="B178" s="607">
        <v>16</v>
      </c>
      <c r="C178" s="799"/>
      <c r="D178" s="798"/>
      <c r="E178" s="799"/>
      <c r="F178" s="398">
        <f>'2 жастағы балалар Ш'!AH72</f>
        <v>0</v>
      </c>
      <c r="G178" s="799"/>
    </row>
    <row r="179" spans="2:7" ht="15" customHeight="1" x14ac:dyDescent="0.25">
      <c r="B179" s="607"/>
      <c r="C179" s="799"/>
      <c r="D179" s="799"/>
      <c r="E179" s="799"/>
      <c r="F179" s="398">
        <f>'2 жастағы балалар Ш'!AI72</f>
        <v>0</v>
      </c>
      <c r="G179" s="799"/>
    </row>
    <row r="180" spans="2:7" ht="15" customHeight="1" x14ac:dyDescent="0.25">
      <c r="B180" s="607"/>
      <c r="C180" s="799"/>
      <c r="D180" s="799"/>
      <c r="E180" s="799"/>
      <c r="F180" s="398">
        <f>'2 жастағы балалар Ш'!AJ72</f>
        <v>0</v>
      </c>
      <c r="G180" s="799"/>
    </row>
    <row r="181" spans="2:7" ht="15" customHeight="1" x14ac:dyDescent="0.25">
      <c r="B181" s="607">
        <v>17</v>
      </c>
      <c r="C181" s="799"/>
      <c r="D181" s="799"/>
      <c r="E181" s="799"/>
      <c r="F181" s="398">
        <f>'2 жастағы балалар Ш'!AK72</f>
        <v>0</v>
      </c>
      <c r="G181" s="799"/>
    </row>
    <row r="182" spans="2:7" ht="15" customHeight="1" x14ac:dyDescent="0.25">
      <c r="B182" s="607"/>
      <c r="C182" s="799"/>
      <c r="D182" s="799"/>
      <c r="E182" s="799"/>
      <c r="F182" s="398">
        <f>'2 жастағы балалар Ш'!AL72</f>
        <v>0</v>
      </c>
      <c r="G182" s="799"/>
    </row>
    <row r="183" spans="2:7" ht="15" customHeight="1" x14ac:dyDescent="0.25">
      <c r="B183" s="607"/>
      <c r="C183" s="799"/>
      <c r="D183" s="799"/>
      <c r="E183" s="799"/>
      <c r="F183" s="398">
        <f>'2 жастағы балалар Ш'!AM72</f>
        <v>0</v>
      </c>
      <c r="G183" s="799"/>
    </row>
    <row r="184" spans="2:7" ht="15" customHeight="1" x14ac:dyDescent="0.25">
      <c r="B184" s="607">
        <v>18</v>
      </c>
      <c r="C184" s="799"/>
      <c r="D184" s="799"/>
      <c r="E184" s="799"/>
      <c r="F184" s="398">
        <f>'2 жастағы балалар Ш'!AN72</f>
        <v>0</v>
      </c>
      <c r="G184" s="799"/>
    </row>
    <row r="185" spans="2:7" ht="15" customHeight="1" x14ac:dyDescent="0.25">
      <c r="B185" s="607"/>
      <c r="C185" s="799"/>
      <c r="D185" s="799"/>
      <c r="E185" s="799"/>
      <c r="F185" s="398">
        <f>'2 жастағы балалар Ш'!AO72</f>
        <v>0</v>
      </c>
      <c r="G185" s="799"/>
    </row>
    <row r="186" spans="2:7" ht="15" customHeight="1" x14ac:dyDescent="0.25">
      <c r="B186" s="607"/>
      <c r="C186" s="799"/>
      <c r="D186" s="799"/>
      <c r="E186" s="799"/>
      <c r="F186" s="398">
        <f>'2 жастағы балалар Ш'!AP72</f>
        <v>0</v>
      </c>
      <c r="G186" s="799"/>
    </row>
    <row r="187" spans="2:7" ht="15" customHeight="1" x14ac:dyDescent="0.25">
      <c r="B187" s="607">
        <v>19</v>
      </c>
      <c r="C187" s="799"/>
      <c r="D187" s="799"/>
      <c r="E187" s="799"/>
      <c r="F187" s="398">
        <f>'2 жастағы балалар Ш'!AQ72</f>
        <v>0</v>
      </c>
      <c r="G187" s="799"/>
    </row>
    <row r="188" spans="2:7" ht="15" customHeight="1" x14ac:dyDescent="0.25">
      <c r="B188" s="607"/>
      <c r="C188" s="799"/>
      <c r="D188" s="799"/>
      <c r="E188" s="799"/>
      <c r="F188" s="398">
        <f>'2 жастағы балалар Ш'!AR72</f>
        <v>0</v>
      </c>
      <c r="G188" s="799"/>
    </row>
    <row r="189" spans="2:7" ht="15" customHeight="1" x14ac:dyDescent="0.25">
      <c r="B189" s="607"/>
      <c r="C189" s="799"/>
      <c r="D189" s="799"/>
      <c r="E189" s="799"/>
      <c r="F189" s="398">
        <f>'2 жастағы балалар Ш'!AS72</f>
        <v>0</v>
      </c>
      <c r="G189" s="799"/>
    </row>
    <row r="190" spans="2:7" ht="15" customHeight="1" x14ac:dyDescent="0.25">
      <c r="B190" s="607">
        <v>20</v>
      </c>
      <c r="C190" s="799"/>
      <c r="D190" s="799"/>
      <c r="E190" s="799"/>
      <c r="F190" s="398">
        <f>'2 жастағы балалар Ш'!AT72</f>
        <v>0</v>
      </c>
      <c r="G190" s="799"/>
    </row>
    <row r="191" spans="2:7" ht="15" customHeight="1" x14ac:dyDescent="0.25">
      <c r="B191" s="607"/>
      <c r="C191" s="799"/>
      <c r="D191" s="799"/>
      <c r="E191" s="799"/>
      <c r="F191" s="398">
        <f>'2 жастағы балалар Ш'!AU72</f>
        <v>0</v>
      </c>
      <c r="G191" s="799"/>
    </row>
    <row r="192" spans="2:7" ht="15" customHeight="1" x14ac:dyDescent="0.25">
      <c r="B192" s="607"/>
      <c r="C192" s="799"/>
      <c r="D192" s="799"/>
      <c r="E192" s="799"/>
      <c r="F192" s="398">
        <f>'2 жастағы балалар Ш'!AV72</f>
        <v>0</v>
      </c>
      <c r="G192" s="799"/>
    </row>
    <row r="193" spans="2:100" ht="15" customHeight="1" x14ac:dyDescent="0.25">
      <c r="B193" s="607">
        <v>21</v>
      </c>
      <c r="C193" s="799"/>
      <c r="D193" s="799"/>
      <c r="E193" s="799"/>
      <c r="F193" s="398">
        <f>'2 жастағы балалар Ш'!AW72</f>
        <v>0</v>
      </c>
      <c r="G193" s="799"/>
    </row>
    <row r="194" spans="2:100" ht="15" customHeight="1" x14ac:dyDescent="0.25">
      <c r="B194" s="607"/>
      <c r="C194" s="799"/>
      <c r="D194" s="799"/>
      <c r="E194" s="799"/>
      <c r="F194" s="398">
        <f>'2 жастағы балалар Ш'!AX72</f>
        <v>0</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Ш'!AY72</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Ш'!AZ72</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Ш'!BA72</f>
        <v>0</v>
      </c>
      <c r="G197" s="799"/>
    </row>
    <row r="198" spans="2:100" ht="15" customHeight="1" x14ac:dyDescent="0.25">
      <c r="B198" s="607"/>
      <c r="C198" s="799"/>
      <c r="D198" s="799"/>
      <c r="E198" s="799"/>
      <c r="F198" s="398">
        <f>'2 жастағы балалар Ш'!BB72</f>
        <v>0</v>
      </c>
      <c r="G198" s="799"/>
    </row>
    <row r="199" spans="2:100" ht="15" customHeight="1" x14ac:dyDescent="0.25">
      <c r="B199" s="607">
        <v>23</v>
      </c>
      <c r="C199" s="799"/>
      <c r="D199" s="799"/>
      <c r="E199" s="799"/>
      <c r="F199" s="398">
        <f>'2 жастағы балалар Ш'!BC72</f>
        <v>0</v>
      </c>
      <c r="G199" s="799"/>
    </row>
    <row r="200" spans="2:100" ht="15" customHeight="1" x14ac:dyDescent="0.25">
      <c r="B200" s="607"/>
      <c r="C200" s="799"/>
      <c r="D200" s="799"/>
      <c r="E200" s="799"/>
      <c r="F200" s="398">
        <f>'2 жастағы балалар Ш'!BD72</f>
        <v>0</v>
      </c>
      <c r="G200" s="799"/>
    </row>
    <row r="201" spans="2:100" ht="15" customHeight="1" x14ac:dyDescent="0.25">
      <c r="B201" s="607"/>
      <c r="C201" s="799"/>
      <c r="D201" s="799"/>
      <c r="E201" s="799"/>
      <c r="F201" s="398">
        <f>'2 жастағы балалар Ш'!BE72</f>
        <v>0</v>
      </c>
      <c r="G201" s="799"/>
    </row>
    <row r="202" spans="2:100" ht="15" customHeight="1" x14ac:dyDescent="0.25">
      <c r="B202" s="607">
        <v>24</v>
      </c>
      <c r="C202" s="799"/>
      <c r="D202" s="799"/>
      <c r="E202" s="799"/>
      <c r="F202" s="398">
        <f>'2 жастағы балалар Ш'!BF72</f>
        <v>0</v>
      </c>
      <c r="G202" s="799"/>
    </row>
    <row r="203" spans="2:100" ht="15" customHeight="1" x14ac:dyDescent="0.25">
      <c r="B203" s="607"/>
      <c r="C203" s="799"/>
      <c r="D203" s="799"/>
      <c r="E203" s="799"/>
      <c r="F203" s="398">
        <f>'2 жастағы балалар Ш'!BG72</f>
        <v>0</v>
      </c>
      <c r="G203" s="799"/>
    </row>
    <row r="204" spans="2:100" ht="15" customHeight="1" x14ac:dyDescent="0.25">
      <c r="B204" s="607"/>
      <c r="C204" s="799"/>
      <c r="D204" s="799"/>
      <c r="E204" s="799"/>
      <c r="F204" s="398">
        <f>'2 жастағы балалар Ш'!BH72</f>
        <v>0</v>
      </c>
      <c r="G204" s="799"/>
    </row>
    <row r="205" spans="2:100" ht="15" customHeight="1" x14ac:dyDescent="0.25">
      <c r="B205" s="607">
        <v>25</v>
      </c>
      <c r="C205" s="799"/>
      <c r="D205" s="799"/>
      <c r="E205" s="799"/>
      <c r="F205" s="398">
        <f>'2 жастағы балалар Ш'!BI72</f>
        <v>0</v>
      </c>
      <c r="G205" s="799"/>
    </row>
    <row r="206" spans="2:100" ht="15" customHeight="1" x14ac:dyDescent="0.25">
      <c r="B206" s="607"/>
      <c r="C206" s="799"/>
      <c r="D206" s="799"/>
      <c r="E206" s="799"/>
      <c r="F206" s="398">
        <f>'2 жастағы балалар Ш'!BJ72</f>
        <v>0</v>
      </c>
      <c r="G206" s="799"/>
    </row>
    <row r="207" spans="2:100" ht="15" customHeight="1" x14ac:dyDescent="0.25">
      <c r="B207" s="607"/>
      <c r="C207" s="800"/>
      <c r="D207" s="800"/>
      <c r="E207" s="800"/>
      <c r="F207" s="398">
        <f>'2 жастағы балалар Ш'!BK72</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58.5"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Ф'!D131</f>
        <v>0</v>
      </c>
      <c r="D212" s="452">
        <f>'2 жастағы балалар К'!D131</f>
        <v>0</v>
      </c>
      <c r="E212" s="452" t="e">
        <f>'2 жастағы балалар Т'!#REF!</f>
        <v>#REF!</v>
      </c>
      <c r="F212" s="452">
        <f>'2 жастағы балалар Ш'!D131</f>
        <v>0</v>
      </c>
      <c r="G212" s="452" t="e">
        <f>'2 жастағы балалар Ә'!#REF!</f>
        <v>#REF!</v>
      </c>
    </row>
    <row r="213" spans="2:7" ht="15" customHeight="1" x14ac:dyDescent="0.25">
      <c r="B213" s="571"/>
      <c r="C213" s="452">
        <f>'2 жастағы балалар Ф'!E131</f>
        <v>0</v>
      </c>
      <c r="D213" s="452">
        <f>'2 жастағы балалар К'!E131</f>
        <v>0</v>
      </c>
      <c r="E213" s="452" t="e">
        <f>'2 жастағы балалар Т'!#REF!</f>
        <v>#REF!</v>
      </c>
      <c r="F213" s="452">
        <f>'2 жастағы балалар Ш'!E131</f>
        <v>0</v>
      </c>
      <c r="G213" s="452" t="e">
        <f>'2 жастағы балалар Ә'!#REF!</f>
        <v>#REF!</v>
      </c>
    </row>
    <row r="214" spans="2:7" ht="15" customHeight="1" x14ac:dyDescent="0.25">
      <c r="B214" s="572"/>
      <c r="C214" s="452">
        <f>'2 жастағы балалар Ф'!F131</f>
        <v>0</v>
      </c>
      <c r="D214" s="452">
        <f>'2 жастағы балалар К'!F131</f>
        <v>0</v>
      </c>
      <c r="E214" s="452" t="e">
        <f>'2 жастағы балалар Т'!#REF!</f>
        <v>#REF!</v>
      </c>
      <c r="F214" s="452">
        <f>'2 жастағы балалар Ш'!F131</f>
        <v>0</v>
      </c>
      <c r="G214" s="452" t="e">
        <f>'2 жастағы балалар Ә'!#REF!</f>
        <v>#REF!</v>
      </c>
    </row>
    <row r="215" spans="2:7" ht="15" customHeight="1" x14ac:dyDescent="0.25">
      <c r="B215" s="570">
        <v>2</v>
      </c>
      <c r="C215" s="452">
        <f>'2 жастағы балалар Ф'!G131</f>
        <v>0</v>
      </c>
      <c r="D215" s="452">
        <f>'2 жастағы балалар К'!G131</f>
        <v>0</v>
      </c>
      <c r="E215" s="452">
        <f>'2 жастағы балалар Т'!D131</f>
        <v>0</v>
      </c>
      <c r="F215" s="452">
        <f>'2 жастағы балалар Ш'!G131</f>
        <v>0</v>
      </c>
      <c r="G215" s="452">
        <f>'2 жастағы балалар Ә'!D131</f>
        <v>0</v>
      </c>
    </row>
    <row r="216" spans="2:7" ht="15" customHeight="1" x14ac:dyDescent="0.25">
      <c r="B216" s="571"/>
      <c r="C216" s="452">
        <f>'2 жастағы балалар Ф'!H131</f>
        <v>0</v>
      </c>
      <c r="D216" s="452">
        <f>'2 жастағы балалар К'!H131</f>
        <v>0</v>
      </c>
      <c r="E216" s="452">
        <f>'2 жастағы балалар Т'!E131</f>
        <v>0</v>
      </c>
      <c r="F216" s="452">
        <f>'2 жастағы балалар Ш'!H131</f>
        <v>0</v>
      </c>
      <c r="G216" s="452">
        <f>'2 жастағы балалар Ә'!E131</f>
        <v>0</v>
      </c>
    </row>
    <row r="217" spans="2:7" ht="15" customHeight="1" x14ac:dyDescent="0.25">
      <c r="B217" s="572"/>
      <c r="C217" s="452">
        <f>'2 жастағы балалар Ф'!I131</f>
        <v>0</v>
      </c>
      <c r="D217" s="452">
        <f>'2 жастағы балалар К'!I131</f>
        <v>0</v>
      </c>
      <c r="E217" s="452">
        <f>'2 жастағы балалар Т'!F131</f>
        <v>0</v>
      </c>
      <c r="F217" s="452">
        <f>'2 жастағы балалар Ш'!I131</f>
        <v>0</v>
      </c>
      <c r="G217" s="452">
        <f>'2 жастағы балалар Ә'!F131</f>
        <v>0</v>
      </c>
    </row>
    <row r="218" spans="2:7" ht="15" customHeight="1" x14ac:dyDescent="0.25">
      <c r="B218" s="570">
        <v>3</v>
      </c>
      <c r="C218" s="452">
        <f>'2 жастағы балалар Ф'!J131</f>
        <v>0</v>
      </c>
      <c r="D218" s="452">
        <f>'2 жастағы балалар К'!J131</f>
        <v>0</v>
      </c>
      <c r="E218" s="452">
        <f>'2 жастағы балалар Т'!G131</f>
        <v>0</v>
      </c>
      <c r="F218" s="452">
        <f>'2 жастағы балалар Ш'!J131</f>
        <v>0</v>
      </c>
      <c r="G218" s="452">
        <f>'2 жастағы балалар Ә'!G131</f>
        <v>0</v>
      </c>
    </row>
    <row r="219" spans="2:7" ht="15" customHeight="1" x14ac:dyDescent="0.25">
      <c r="B219" s="571"/>
      <c r="C219" s="452">
        <f>'2 жастағы балалар Ф'!K131</f>
        <v>0</v>
      </c>
      <c r="D219" s="452">
        <f>'2 жастағы балалар К'!K131</f>
        <v>0</v>
      </c>
      <c r="E219" s="452">
        <f>'2 жастағы балалар Т'!H131</f>
        <v>0</v>
      </c>
      <c r="F219" s="452">
        <f>'2 жастағы балалар Ш'!K131</f>
        <v>0</v>
      </c>
      <c r="G219" s="452">
        <f>'2 жастағы балалар Ә'!H131</f>
        <v>0</v>
      </c>
    </row>
    <row r="220" spans="2:7" ht="15" customHeight="1" x14ac:dyDescent="0.25">
      <c r="B220" s="572"/>
      <c r="C220" s="452">
        <f>'2 жастағы балалар Ф'!L131</f>
        <v>0</v>
      </c>
      <c r="D220" s="452">
        <f>'2 жастағы балалар К'!L131</f>
        <v>0</v>
      </c>
      <c r="E220" s="452">
        <f>'2 жастағы балалар Т'!I131</f>
        <v>0</v>
      </c>
      <c r="F220" s="452">
        <f>'2 жастағы балалар Ш'!L131</f>
        <v>0</v>
      </c>
      <c r="G220" s="452">
        <f>'2 жастағы балалар Ә'!I131</f>
        <v>0</v>
      </c>
    </row>
    <row r="221" spans="2:7" ht="15" customHeight="1" x14ac:dyDescent="0.25">
      <c r="B221" s="570">
        <v>4</v>
      </c>
      <c r="C221" s="452">
        <f>'2 жастағы балалар Ф'!M131</f>
        <v>0</v>
      </c>
      <c r="D221" s="452">
        <f>'2 жастағы балалар К'!M131</f>
        <v>0</v>
      </c>
      <c r="E221" s="452">
        <f>'2 жастағы балалар Т'!J131</f>
        <v>0</v>
      </c>
      <c r="F221" s="452">
        <f>'2 жастағы балалар Ш'!M131</f>
        <v>0</v>
      </c>
      <c r="G221" s="452">
        <f>'2 жастағы балалар Ә'!J131</f>
        <v>0</v>
      </c>
    </row>
    <row r="222" spans="2:7" ht="15" customHeight="1" x14ac:dyDescent="0.25">
      <c r="B222" s="571"/>
      <c r="C222" s="452">
        <f>'2 жастағы балалар Ф'!N131</f>
        <v>0</v>
      </c>
      <c r="D222" s="452">
        <f>'2 жастағы балалар К'!N131</f>
        <v>0</v>
      </c>
      <c r="E222" s="452">
        <f>'2 жастағы балалар Т'!K131</f>
        <v>0</v>
      </c>
      <c r="F222" s="452">
        <f>'2 жастағы балалар Ш'!N131</f>
        <v>0</v>
      </c>
      <c r="G222" s="452">
        <f>'2 жастағы балалар Ә'!K131</f>
        <v>0</v>
      </c>
    </row>
    <row r="223" spans="2:7" ht="15" customHeight="1" x14ac:dyDescent="0.25">
      <c r="B223" s="572"/>
      <c r="C223" s="452">
        <f>'2 жастағы балалар Ф'!O131</f>
        <v>0</v>
      </c>
      <c r="D223" s="452">
        <f>'2 жастағы балалар К'!O131</f>
        <v>0</v>
      </c>
      <c r="E223" s="452">
        <f>'2 жастағы балалар Т'!L131</f>
        <v>0</v>
      </c>
      <c r="F223" s="452">
        <f>'2 жастағы балалар Ш'!O131</f>
        <v>0</v>
      </c>
      <c r="G223" s="452">
        <f>'2 жастағы балалар Ә'!L131</f>
        <v>0</v>
      </c>
    </row>
    <row r="224" spans="2:7" ht="15" customHeight="1" x14ac:dyDescent="0.25">
      <c r="B224" s="570">
        <v>5</v>
      </c>
      <c r="C224" s="452" t="e">
        <f>'2 жастағы балалар Ф'!#REF!</f>
        <v>#REF!</v>
      </c>
      <c r="D224" s="452" t="e">
        <f>'2 жастағы балалар К'!#REF!</f>
        <v>#REF!</v>
      </c>
      <c r="E224" s="452">
        <f>'2 жастағы балалар Т'!M131</f>
        <v>0</v>
      </c>
      <c r="F224" s="452">
        <f>'2 жастағы балалар Ш'!P131</f>
        <v>0</v>
      </c>
      <c r="G224" s="452">
        <f>'2 жастағы балалар Ә'!M131</f>
        <v>0</v>
      </c>
    </row>
    <row r="225" spans="2:7" ht="15" customHeight="1" x14ac:dyDescent="0.25">
      <c r="B225" s="571"/>
      <c r="C225" s="452" t="e">
        <f>'2 жастағы балалар Ф'!#REF!</f>
        <v>#REF!</v>
      </c>
      <c r="D225" s="452" t="e">
        <f>'2 жастағы балалар К'!#REF!</f>
        <v>#REF!</v>
      </c>
      <c r="E225" s="452">
        <f>'2 жастағы балалар Т'!N131</f>
        <v>0</v>
      </c>
      <c r="F225" s="452">
        <f>'2 жастағы балалар Ш'!Q131</f>
        <v>0</v>
      </c>
      <c r="G225" s="452">
        <f>'2 жастағы балалар Ә'!N131</f>
        <v>0</v>
      </c>
    </row>
    <row r="226" spans="2:7" ht="15" customHeight="1" x14ac:dyDescent="0.25">
      <c r="B226" s="572"/>
      <c r="C226" s="452" t="e">
        <f>'2 жастағы балалар Ф'!#REF!</f>
        <v>#REF!</v>
      </c>
      <c r="D226" s="452" t="e">
        <f>'2 жастағы балалар К'!#REF!</f>
        <v>#REF!</v>
      </c>
      <c r="E226" s="452">
        <f>'2 жастағы балалар Т'!O131</f>
        <v>0</v>
      </c>
      <c r="F226" s="452">
        <f>'2 жастағы балалар Ш'!R131</f>
        <v>0</v>
      </c>
      <c r="G226" s="452">
        <f>'2 жастағы балалар Ә'!O131</f>
        <v>0</v>
      </c>
    </row>
    <row r="227" spans="2:7" ht="15" customHeight="1" x14ac:dyDescent="0.25">
      <c r="B227" s="570">
        <v>6</v>
      </c>
      <c r="C227" s="798"/>
      <c r="D227" s="452">
        <f>'2 жастағы балалар К'!P131</f>
        <v>0</v>
      </c>
      <c r="E227" s="798"/>
      <c r="F227" s="452" t="e">
        <f>'2 жастағы балалар Ш'!#REF!</f>
        <v>#REF!</v>
      </c>
      <c r="G227" s="798"/>
    </row>
    <row r="228" spans="2:7" ht="15" customHeight="1" x14ac:dyDescent="0.25">
      <c r="B228" s="571"/>
      <c r="C228" s="799"/>
      <c r="D228" s="452">
        <f>'2 жастағы балалар К'!Q131</f>
        <v>0</v>
      </c>
      <c r="E228" s="799"/>
      <c r="F228" s="452" t="e">
        <f>'2 жастағы балалар Ш'!#REF!</f>
        <v>#REF!</v>
      </c>
      <c r="G228" s="799"/>
    </row>
    <row r="229" spans="2:7" ht="15" customHeight="1" x14ac:dyDescent="0.25">
      <c r="B229" s="572"/>
      <c r="C229" s="799"/>
      <c r="D229" s="452">
        <f>'2 жастағы балалар К'!R131</f>
        <v>0</v>
      </c>
      <c r="E229" s="799"/>
      <c r="F229" s="452" t="e">
        <f>'2 жастағы балалар Ш'!#REF!</f>
        <v>#REF!</v>
      </c>
      <c r="G229" s="799"/>
    </row>
    <row r="230" spans="2:7" ht="15" customHeight="1" x14ac:dyDescent="0.25">
      <c r="B230" s="570">
        <v>7</v>
      </c>
      <c r="C230" s="799"/>
      <c r="D230" s="452">
        <f>'2 жастағы балалар К'!S131</f>
        <v>0</v>
      </c>
      <c r="E230" s="799"/>
      <c r="F230" s="452" t="e">
        <f>'2 жастағы балалар Ш'!#REF!</f>
        <v>#REF!</v>
      </c>
      <c r="G230" s="799"/>
    </row>
    <row r="231" spans="2:7" ht="15" customHeight="1" x14ac:dyDescent="0.25">
      <c r="B231" s="571"/>
      <c r="C231" s="799"/>
      <c r="D231" s="452">
        <f>'2 жастағы балалар К'!T131</f>
        <v>0</v>
      </c>
      <c r="E231" s="799"/>
      <c r="F231" s="452" t="e">
        <f>'2 жастағы балалар Ш'!#REF!</f>
        <v>#REF!</v>
      </c>
      <c r="G231" s="799"/>
    </row>
    <row r="232" spans="2:7" ht="15" customHeight="1" x14ac:dyDescent="0.25">
      <c r="B232" s="572"/>
      <c r="C232" s="799"/>
      <c r="D232" s="452">
        <f>'2 жастағы балалар К'!U131</f>
        <v>0</v>
      </c>
      <c r="E232" s="799"/>
      <c r="F232" s="452" t="e">
        <f>'2 жастағы балалар Ш'!#REF!</f>
        <v>#REF!</v>
      </c>
      <c r="G232" s="799"/>
    </row>
    <row r="233" spans="2:7" ht="15" customHeight="1" x14ac:dyDescent="0.25">
      <c r="B233" s="570">
        <v>8</v>
      </c>
      <c r="C233" s="799"/>
      <c r="D233" s="452">
        <f>'2 жастағы балалар К'!V131</f>
        <v>0</v>
      </c>
      <c r="E233" s="799"/>
      <c r="F233" s="452" t="e">
        <f>'2 жастағы балалар Ш'!#REF!</f>
        <v>#REF!</v>
      </c>
      <c r="G233" s="799"/>
    </row>
    <row r="234" spans="2:7" ht="15" customHeight="1" x14ac:dyDescent="0.25">
      <c r="B234" s="571"/>
      <c r="C234" s="799"/>
      <c r="D234" s="452">
        <f>'2 жастағы балалар К'!W131</f>
        <v>0</v>
      </c>
      <c r="E234" s="799"/>
      <c r="F234" s="452" t="e">
        <f>'2 жастағы балалар Ш'!#REF!</f>
        <v>#REF!</v>
      </c>
      <c r="G234" s="799"/>
    </row>
    <row r="235" spans="2:7" x14ac:dyDescent="0.25">
      <c r="B235" s="572"/>
      <c r="C235" s="799"/>
      <c r="D235" s="452">
        <f>'2 жастағы балалар К'!X131</f>
        <v>0</v>
      </c>
      <c r="E235" s="799"/>
      <c r="F235" s="452" t="e">
        <f>'2 жастағы балалар Ш'!#REF!</f>
        <v>#REF!</v>
      </c>
      <c r="G235" s="799"/>
    </row>
    <row r="236" spans="2:7" x14ac:dyDescent="0.25">
      <c r="B236" s="570">
        <v>9</v>
      </c>
      <c r="C236" s="799"/>
      <c r="D236" s="452">
        <f>'2 жастағы балалар К'!Y131</f>
        <v>0</v>
      </c>
      <c r="E236" s="799"/>
      <c r="F236" s="452" t="e">
        <f>'2 жастағы балалар Ш'!#REF!</f>
        <v>#REF!</v>
      </c>
      <c r="G236" s="799"/>
    </row>
    <row r="237" spans="2:7" x14ac:dyDescent="0.25">
      <c r="B237" s="571"/>
      <c r="C237" s="799"/>
      <c r="D237" s="452">
        <f>'2 жастағы балалар К'!Z131</f>
        <v>0</v>
      </c>
      <c r="E237" s="799"/>
      <c r="F237" s="452" t="e">
        <f>'2 жастағы балалар Ш'!#REF!</f>
        <v>#REF!</v>
      </c>
      <c r="G237" s="799"/>
    </row>
    <row r="238" spans="2:7" x14ac:dyDescent="0.25">
      <c r="B238" s="572"/>
      <c r="C238" s="799"/>
      <c r="D238" s="452">
        <f>'2 жастағы балалар К'!AA131</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Ш'!S131</f>
        <v>0</v>
      </c>
      <c r="G242" s="799"/>
    </row>
    <row r="243" spans="2:7" x14ac:dyDescent="0.25">
      <c r="B243" s="607"/>
      <c r="C243" s="799"/>
      <c r="D243" s="452" t="e">
        <f>'2 жастағы балалар К'!#REF!</f>
        <v>#REF!</v>
      </c>
      <c r="E243" s="799"/>
      <c r="F243" s="398">
        <f>'2 жастағы балалар Ш'!T131</f>
        <v>0</v>
      </c>
      <c r="G243" s="799"/>
    </row>
    <row r="244" spans="2:7" x14ac:dyDescent="0.25">
      <c r="B244" s="607"/>
      <c r="C244" s="799"/>
      <c r="D244" s="452" t="e">
        <f>'2 жастағы балалар К'!#REF!</f>
        <v>#REF!</v>
      </c>
      <c r="E244" s="799"/>
      <c r="F244" s="398">
        <f>'2 жастағы балалар Ш'!U131</f>
        <v>0</v>
      </c>
      <c r="G244" s="799"/>
    </row>
    <row r="245" spans="2:7" x14ac:dyDescent="0.25">
      <c r="B245" s="607">
        <v>12</v>
      </c>
      <c r="C245" s="799"/>
      <c r="D245" s="452" t="e">
        <f>'2 жастағы балалар К'!#REF!</f>
        <v>#REF!</v>
      </c>
      <c r="E245" s="799"/>
      <c r="F245" s="398">
        <f>'2 жастағы балалар Ш'!V131</f>
        <v>0</v>
      </c>
      <c r="G245" s="799"/>
    </row>
    <row r="246" spans="2:7" x14ac:dyDescent="0.25">
      <c r="B246" s="607"/>
      <c r="C246" s="799"/>
      <c r="D246" s="452" t="e">
        <f>'2 жастағы балалар К'!#REF!</f>
        <v>#REF!</v>
      </c>
      <c r="E246" s="799"/>
      <c r="F246" s="398">
        <f>'2 жастағы балалар Ш'!W131</f>
        <v>0</v>
      </c>
      <c r="G246" s="799"/>
    </row>
    <row r="247" spans="2:7" x14ac:dyDescent="0.25">
      <c r="B247" s="607"/>
      <c r="C247" s="799"/>
      <c r="D247" s="452" t="e">
        <f>'2 жастағы балалар К'!#REF!</f>
        <v>#REF!</v>
      </c>
      <c r="E247" s="799"/>
      <c r="F247" s="398">
        <f>'2 жастағы балалар Ш'!X131</f>
        <v>0</v>
      </c>
      <c r="G247" s="799"/>
    </row>
    <row r="248" spans="2:7" x14ac:dyDescent="0.25">
      <c r="B248" s="607">
        <v>13</v>
      </c>
      <c r="C248" s="799"/>
      <c r="D248" s="452" t="e">
        <f>'2 жастағы балалар К'!#REF!</f>
        <v>#REF!</v>
      </c>
      <c r="E248" s="799"/>
      <c r="F248" s="398">
        <f>'2 жастағы балалар Ш'!Y131</f>
        <v>0</v>
      </c>
      <c r="G248" s="799"/>
    </row>
    <row r="249" spans="2:7" x14ac:dyDescent="0.25">
      <c r="B249" s="607"/>
      <c r="C249" s="799"/>
      <c r="D249" s="452" t="e">
        <f>'2 жастағы балалар К'!#REF!</f>
        <v>#REF!</v>
      </c>
      <c r="E249" s="799"/>
      <c r="F249" s="398">
        <f>'2 жастағы балалар Ш'!Z131</f>
        <v>0</v>
      </c>
      <c r="G249" s="799"/>
    </row>
    <row r="250" spans="2:7" x14ac:dyDescent="0.25">
      <c r="B250" s="607"/>
      <c r="C250" s="799"/>
      <c r="D250" s="452" t="e">
        <f>'2 жастағы балалар К'!#REF!</f>
        <v>#REF!</v>
      </c>
      <c r="E250" s="799"/>
      <c r="F250" s="398">
        <f>'2 жастағы балалар Ш'!AA131</f>
        <v>0</v>
      </c>
      <c r="G250" s="799"/>
    </row>
    <row r="251" spans="2:7" x14ac:dyDescent="0.25">
      <c r="B251" s="607">
        <v>14</v>
      </c>
      <c r="C251" s="799"/>
      <c r="D251" s="452" t="e">
        <f>'2 жастағы балалар К'!#REF!</f>
        <v>#REF!</v>
      </c>
      <c r="E251" s="799"/>
      <c r="F251" s="398">
        <f>'2 жастағы балалар Ш'!AB131</f>
        <v>0</v>
      </c>
      <c r="G251" s="799"/>
    </row>
    <row r="252" spans="2:7" x14ac:dyDescent="0.25">
      <c r="B252" s="607"/>
      <c r="C252" s="799"/>
      <c r="D252" s="452" t="e">
        <f>'2 жастағы балалар К'!#REF!</f>
        <v>#REF!</v>
      </c>
      <c r="E252" s="799"/>
      <c r="F252" s="398">
        <f>'2 жастағы балалар Ш'!AC131</f>
        <v>0</v>
      </c>
      <c r="G252" s="799"/>
    </row>
    <row r="253" spans="2:7" x14ac:dyDescent="0.25">
      <c r="B253" s="607"/>
      <c r="C253" s="799"/>
      <c r="D253" s="452" t="e">
        <f>'2 жастағы балалар К'!#REF!</f>
        <v>#REF!</v>
      </c>
      <c r="E253" s="799"/>
      <c r="F253" s="398">
        <f>'2 жастағы балалар Ш'!AD131</f>
        <v>0</v>
      </c>
      <c r="G253" s="799"/>
    </row>
    <row r="254" spans="2:7" x14ac:dyDescent="0.25">
      <c r="B254" s="607">
        <v>15</v>
      </c>
      <c r="C254" s="799"/>
      <c r="D254" s="452" t="e">
        <f>'2 жастағы балалар К'!#REF!</f>
        <v>#REF!</v>
      </c>
      <c r="E254" s="799"/>
      <c r="F254" s="398">
        <f>'2 жастағы балалар Ш'!AE131</f>
        <v>0</v>
      </c>
      <c r="G254" s="799"/>
    </row>
    <row r="255" spans="2:7" x14ac:dyDescent="0.25">
      <c r="B255" s="607"/>
      <c r="C255" s="799"/>
      <c r="D255" s="452" t="e">
        <f>'2 жастағы балалар К'!#REF!</f>
        <v>#REF!</v>
      </c>
      <c r="E255" s="799"/>
      <c r="F255" s="398">
        <f>'2 жастағы балалар Ш'!AF131</f>
        <v>0</v>
      </c>
      <c r="G255" s="799"/>
    </row>
    <row r="256" spans="2:7" x14ac:dyDescent="0.25">
      <c r="B256" s="607"/>
      <c r="C256" s="799"/>
      <c r="D256" s="452" t="e">
        <f>'2 жастағы балалар К'!#REF!</f>
        <v>#REF!</v>
      </c>
      <c r="E256" s="799"/>
      <c r="F256" s="398">
        <f>'2 жастағы балалар Ш'!AG131</f>
        <v>0</v>
      </c>
      <c r="G256" s="799"/>
    </row>
    <row r="257" spans="2:7" x14ac:dyDescent="0.25">
      <c r="B257" s="607">
        <v>16</v>
      </c>
      <c r="C257" s="799"/>
      <c r="D257" s="798"/>
      <c r="E257" s="799"/>
      <c r="F257" s="398">
        <f>'2 жастағы балалар Ш'!AH131</f>
        <v>0</v>
      </c>
      <c r="G257" s="799"/>
    </row>
    <row r="258" spans="2:7" x14ac:dyDescent="0.25">
      <c r="B258" s="607"/>
      <c r="C258" s="799"/>
      <c r="D258" s="799"/>
      <c r="E258" s="799"/>
      <c r="F258" s="398">
        <f>'2 жастағы балалар Ш'!AI131</f>
        <v>0</v>
      </c>
      <c r="G258" s="799"/>
    </row>
    <row r="259" spans="2:7" x14ac:dyDescent="0.25">
      <c r="B259" s="607"/>
      <c r="C259" s="799"/>
      <c r="D259" s="799"/>
      <c r="E259" s="799"/>
      <c r="F259" s="398">
        <f>'2 жастағы балалар Ш'!AJ131</f>
        <v>0</v>
      </c>
      <c r="G259" s="799"/>
    </row>
    <row r="260" spans="2:7" x14ac:dyDescent="0.25">
      <c r="B260" s="607">
        <v>17</v>
      </c>
      <c r="C260" s="799"/>
      <c r="D260" s="799"/>
      <c r="E260" s="799"/>
      <c r="F260" s="398">
        <f>'2 жастағы балалар Ш'!AK131</f>
        <v>0</v>
      </c>
      <c r="G260" s="799"/>
    </row>
    <row r="261" spans="2:7" x14ac:dyDescent="0.25">
      <c r="B261" s="607"/>
      <c r="C261" s="799"/>
      <c r="D261" s="799"/>
      <c r="E261" s="799"/>
      <c r="F261" s="398">
        <f>'2 жастағы балалар Ш'!AL131</f>
        <v>0</v>
      </c>
      <c r="G261" s="799"/>
    </row>
    <row r="262" spans="2:7" x14ac:dyDescent="0.25">
      <c r="B262" s="607"/>
      <c r="C262" s="799"/>
      <c r="D262" s="799"/>
      <c r="E262" s="799"/>
      <c r="F262" s="398">
        <f>'2 жастағы балалар Ш'!AM131</f>
        <v>0</v>
      </c>
      <c r="G262" s="799"/>
    </row>
    <row r="263" spans="2:7" x14ac:dyDescent="0.25">
      <c r="B263" s="607">
        <v>18</v>
      </c>
      <c r="C263" s="799"/>
      <c r="D263" s="799"/>
      <c r="E263" s="799"/>
      <c r="F263" s="398">
        <f>'2 жастағы балалар Ш'!AN131</f>
        <v>0</v>
      </c>
      <c r="G263" s="799"/>
    </row>
    <row r="264" spans="2:7" x14ac:dyDescent="0.25">
      <c r="B264" s="607"/>
      <c r="C264" s="799"/>
      <c r="D264" s="799"/>
      <c r="E264" s="799"/>
      <c r="F264" s="398">
        <f>'2 жастағы балалар Ш'!AO131</f>
        <v>0</v>
      </c>
      <c r="G264" s="799"/>
    </row>
    <row r="265" spans="2:7" x14ac:dyDescent="0.25">
      <c r="B265" s="607"/>
      <c r="C265" s="799"/>
      <c r="D265" s="799"/>
      <c r="E265" s="799"/>
      <c r="F265" s="398">
        <f>'2 жастағы балалар Ш'!AP131</f>
        <v>0</v>
      </c>
      <c r="G265" s="799"/>
    </row>
    <row r="266" spans="2:7" x14ac:dyDescent="0.25">
      <c r="B266" s="607">
        <v>19</v>
      </c>
      <c r="C266" s="799"/>
      <c r="D266" s="799"/>
      <c r="E266" s="799"/>
      <c r="F266" s="398">
        <f>'2 жастағы балалар Ш'!AQ131</f>
        <v>0</v>
      </c>
      <c r="G266" s="799"/>
    </row>
    <row r="267" spans="2:7" x14ac:dyDescent="0.25">
      <c r="B267" s="607"/>
      <c r="C267" s="799"/>
      <c r="D267" s="799"/>
      <c r="E267" s="799"/>
      <c r="F267" s="398">
        <f>'2 жастағы балалар Ш'!AR131</f>
        <v>0</v>
      </c>
      <c r="G267" s="799"/>
    </row>
    <row r="268" spans="2:7" x14ac:dyDescent="0.25">
      <c r="B268" s="607"/>
      <c r="C268" s="799"/>
      <c r="D268" s="799"/>
      <c r="E268" s="799"/>
      <c r="F268" s="398">
        <f>'2 жастағы балалар Ш'!AS131</f>
        <v>0</v>
      </c>
      <c r="G268" s="799"/>
    </row>
    <row r="269" spans="2:7" x14ac:dyDescent="0.25">
      <c r="B269" s="607">
        <v>20</v>
      </c>
      <c r="C269" s="799"/>
      <c r="D269" s="799"/>
      <c r="E269" s="799"/>
      <c r="F269" s="398">
        <f>'2 жастағы балалар Ш'!AT131</f>
        <v>0</v>
      </c>
      <c r="G269" s="799"/>
    </row>
    <row r="270" spans="2:7" x14ac:dyDescent="0.25">
      <c r="B270" s="607"/>
      <c r="C270" s="799"/>
      <c r="D270" s="799"/>
      <c r="E270" s="799"/>
      <c r="F270" s="398">
        <f>'2 жастағы балалар Ш'!AU131</f>
        <v>0</v>
      </c>
      <c r="G270" s="799"/>
    </row>
    <row r="271" spans="2:7" x14ac:dyDescent="0.25">
      <c r="B271" s="607"/>
      <c r="C271" s="799"/>
      <c r="D271" s="799"/>
      <c r="E271" s="799"/>
      <c r="F271" s="398">
        <f>'2 жастағы балалар Ш'!AV131</f>
        <v>0</v>
      </c>
      <c r="G271" s="799"/>
    </row>
    <row r="272" spans="2:7" x14ac:dyDescent="0.25">
      <c r="B272" s="607">
        <v>21</v>
      </c>
      <c r="C272" s="799"/>
      <c r="D272" s="799"/>
      <c r="E272" s="799"/>
      <c r="F272" s="398">
        <f>'2 жастағы балалар Ш'!AW131</f>
        <v>0</v>
      </c>
      <c r="G272" s="799"/>
    </row>
    <row r="273" spans="2:7" x14ac:dyDescent="0.25">
      <c r="B273" s="607"/>
      <c r="C273" s="799"/>
      <c r="D273" s="799"/>
      <c r="E273" s="799"/>
      <c r="F273" s="398">
        <f>'2 жастағы балалар Ш'!AX131</f>
        <v>0</v>
      </c>
      <c r="G273" s="799"/>
    </row>
    <row r="274" spans="2:7" x14ac:dyDescent="0.25">
      <c r="B274" s="607"/>
      <c r="C274" s="799"/>
      <c r="D274" s="799"/>
      <c r="E274" s="799"/>
      <c r="F274" s="398">
        <f>'2 жастағы балалар Ш'!AY131</f>
        <v>0</v>
      </c>
      <c r="G274" s="799"/>
    </row>
    <row r="275" spans="2:7" x14ac:dyDescent="0.25">
      <c r="B275" s="607">
        <v>22</v>
      </c>
      <c r="C275" s="799"/>
      <c r="D275" s="799"/>
      <c r="E275" s="799"/>
      <c r="F275" s="398">
        <f>'2 жастағы балалар Ш'!AZ131</f>
        <v>0</v>
      </c>
      <c r="G275" s="799"/>
    </row>
    <row r="276" spans="2:7" x14ac:dyDescent="0.25">
      <c r="B276" s="607"/>
      <c r="C276" s="799"/>
      <c r="D276" s="799"/>
      <c r="E276" s="799"/>
      <c r="F276" s="398">
        <f>'2 жастағы балалар Ш'!BA131</f>
        <v>0</v>
      </c>
      <c r="G276" s="799"/>
    </row>
    <row r="277" spans="2:7" x14ac:dyDescent="0.25">
      <c r="B277" s="607"/>
      <c r="C277" s="799"/>
      <c r="D277" s="799"/>
      <c r="E277" s="799"/>
      <c r="F277" s="398">
        <f>'2 жастағы балалар Ш'!BB131</f>
        <v>0</v>
      </c>
      <c r="G277" s="799"/>
    </row>
    <row r="278" spans="2:7" x14ac:dyDescent="0.25">
      <c r="B278" s="607">
        <v>23</v>
      </c>
      <c r="C278" s="799"/>
      <c r="D278" s="799"/>
      <c r="E278" s="799"/>
      <c r="F278" s="398">
        <f>'2 жастағы балалар Ш'!BC131</f>
        <v>0</v>
      </c>
      <c r="G278" s="799"/>
    </row>
    <row r="279" spans="2:7" x14ac:dyDescent="0.25">
      <c r="B279" s="607"/>
      <c r="C279" s="799"/>
      <c r="D279" s="799"/>
      <c r="E279" s="799"/>
      <c r="F279" s="398">
        <f>'2 жастағы балалар Ш'!BD131</f>
        <v>0</v>
      </c>
      <c r="G279" s="799"/>
    </row>
    <row r="280" spans="2:7" x14ac:dyDescent="0.25">
      <c r="B280" s="607"/>
      <c r="C280" s="799"/>
      <c r="D280" s="799"/>
      <c r="E280" s="799"/>
      <c r="F280" s="398">
        <f>'2 жастағы балалар Ш'!BE131</f>
        <v>0</v>
      </c>
      <c r="G280" s="799"/>
    </row>
    <row r="281" spans="2:7" x14ac:dyDescent="0.25">
      <c r="B281" s="607">
        <v>24</v>
      </c>
      <c r="C281" s="799"/>
      <c r="D281" s="799"/>
      <c r="E281" s="799"/>
      <c r="F281" s="398">
        <f>'2 жастағы балалар Ш'!BF131</f>
        <v>0</v>
      </c>
      <c r="G281" s="799"/>
    </row>
    <row r="282" spans="2:7" x14ac:dyDescent="0.25">
      <c r="B282" s="607"/>
      <c r="C282" s="799"/>
      <c r="D282" s="799"/>
      <c r="E282" s="799"/>
      <c r="F282" s="398">
        <f>'2 жастағы балалар Ш'!BG131</f>
        <v>0</v>
      </c>
      <c r="G282" s="799"/>
    </row>
    <row r="283" spans="2:7" x14ac:dyDescent="0.25">
      <c r="B283" s="607"/>
      <c r="C283" s="799"/>
      <c r="D283" s="799"/>
      <c r="E283" s="799"/>
      <c r="F283" s="398">
        <f>'2 жастағы балалар Ш'!BH131</f>
        <v>0</v>
      </c>
      <c r="G283" s="799"/>
    </row>
    <row r="284" spans="2:7" x14ac:dyDescent="0.25">
      <c r="B284" s="607">
        <v>25</v>
      </c>
      <c r="C284" s="799"/>
      <c r="D284" s="799"/>
      <c r="E284" s="799"/>
      <c r="F284" s="398">
        <f>'2 жастағы балалар Ш'!BI131</f>
        <v>0</v>
      </c>
      <c r="G284" s="799"/>
    </row>
    <row r="285" spans="2:7" x14ac:dyDescent="0.25">
      <c r="B285" s="607"/>
      <c r="C285" s="799"/>
      <c r="D285" s="799"/>
      <c r="E285" s="799"/>
      <c r="F285" s="398">
        <f>'2 жастағы балалар Ш'!BJ131</f>
        <v>0</v>
      </c>
      <c r="G285" s="799"/>
    </row>
    <row r="286" spans="2:7" x14ac:dyDescent="0.25">
      <c r="B286" s="607"/>
      <c r="C286" s="800"/>
      <c r="D286" s="800"/>
      <c r="E286" s="800"/>
      <c r="F286" s="398">
        <f>'2 жастағы балалар Ш'!BK131</f>
        <v>0</v>
      </c>
      <c r="G286" s="800"/>
    </row>
    <row r="287" spans="2:7" x14ac:dyDescent="0.25">
      <c r="B287" s="389">
        <f>СВОД3!V26</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75"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4">
    <mergeCell ref="M567:AP567"/>
    <mergeCell ref="B263:B265"/>
    <mergeCell ref="B266:B268"/>
    <mergeCell ref="B269:B271"/>
    <mergeCell ref="B272:B274"/>
    <mergeCell ref="B275:B277"/>
    <mergeCell ref="B278:B280"/>
    <mergeCell ref="C227:C286"/>
    <mergeCell ref="E227:E286"/>
    <mergeCell ref="G227:G286"/>
    <mergeCell ref="B248:B250"/>
    <mergeCell ref="B251:B253"/>
    <mergeCell ref="B254:B256"/>
    <mergeCell ref="B257:B259"/>
    <mergeCell ref="B281:B283"/>
    <mergeCell ref="B284:B286"/>
    <mergeCell ref="B227:B229"/>
    <mergeCell ref="B230:B232"/>
    <mergeCell ref="B260:B262"/>
    <mergeCell ref="B236:B238"/>
    <mergeCell ref="B239:B241"/>
    <mergeCell ref="B245:B247"/>
    <mergeCell ref="B202:B204"/>
    <mergeCell ref="B205:B207"/>
    <mergeCell ref="B151:B153"/>
    <mergeCell ref="B154:B156"/>
    <mergeCell ref="B157:B159"/>
    <mergeCell ref="B160:B162"/>
    <mergeCell ref="B163:B165"/>
    <mergeCell ref="B166:B168"/>
    <mergeCell ref="B169:B171"/>
    <mergeCell ref="B172:B174"/>
    <mergeCell ref="B187:B189"/>
    <mergeCell ref="B75:B77"/>
    <mergeCell ref="B78:B80"/>
    <mergeCell ref="B81:B83"/>
    <mergeCell ref="C81:C128"/>
    <mergeCell ref="B105:B107"/>
    <mergeCell ref="B108:B110"/>
    <mergeCell ref="B111:B113"/>
    <mergeCell ref="B114:B116"/>
    <mergeCell ref="B131:G131"/>
    <mergeCell ref="E81:E128"/>
    <mergeCell ref="G81:G128"/>
    <mergeCell ref="B84:B86"/>
    <mergeCell ref="B87:B89"/>
    <mergeCell ref="B90:B92"/>
    <mergeCell ref="B93:B95"/>
    <mergeCell ref="D93:D128"/>
    <mergeCell ref="B96:B98"/>
    <mergeCell ref="B99:B101"/>
    <mergeCell ref="B102:B104"/>
    <mergeCell ref="B117:B119"/>
    <mergeCell ref="B120:B122"/>
    <mergeCell ref="B123:B125"/>
    <mergeCell ref="B126:B128"/>
    <mergeCell ref="B212:B214"/>
    <mergeCell ref="B133:B135"/>
    <mergeCell ref="B136:B138"/>
    <mergeCell ref="D178:D207"/>
    <mergeCell ref="D257:D286"/>
    <mergeCell ref="B218:B220"/>
    <mergeCell ref="B221:B223"/>
    <mergeCell ref="B224:B226"/>
    <mergeCell ref="B139:B141"/>
    <mergeCell ref="B142:B144"/>
    <mergeCell ref="B145:B147"/>
    <mergeCell ref="B148:B150"/>
    <mergeCell ref="C148:C207"/>
    <mergeCell ref="B210:G210"/>
    <mergeCell ref="G148:G207"/>
    <mergeCell ref="E148:E207"/>
    <mergeCell ref="B175:B177"/>
    <mergeCell ref="B178:B180"/>
    <mergeCell ref="B181:B183"/>
    <mergeCell ref="B184:B186"/>
    <mergeCell ref="B190:B192"/>
    <mergeCell ref="B193:B195"/>
    <mergeCell ref="B196:B198"/>
    <mergeCell ref="B199:B201"/>
    <mergeCell ref="B4:C4"/>
    <mergeCell ref="B5:C5"/>
    <mergeCell ref="B6:C6"/>
    <mergeCell ref="B7:C7"/>
    <mergeCell ref="C9:E9"/>
    <mergeCell ref="B242:B244"/>
    <mergeCell ref="B233:B235"/>
    <mergeCell ref="B215:B217"/>
    <mergeCell ref="L10:L64"/>
    <mergeCell ref="C14:E14"/>
    <mergeCell ref="B15:B29"/>
    <mergeCell ref="C23:E29"/>
    <mergeCell ref="B30:B34"/>
    <mergeCell ref="I9:K9"/>
    <mergeCell ref="F9:H9"/>
    <mergeCell ref="B10:B14"/>
    <mergeCell ref="C34:E34"/>
    <mergeCell ref="B35:B59"/>
    <mergeCell ref="B60:B64"/>
    <mergeCell ref="C64:E64"/>
    <mergeCell ref="B67:G67"/>
    <mergeCell ref="C45:E59"/>
    <mergeCell ref="B69:B71"/>
    <mergeCell ref="B72:B7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2.75" customHeight="1" x14ac:dyDescent="0.3">
      <c r="B4" s="801" t="s">
        <v>928</v>
      </c>
      <c r="C4" s="801"/>
      <c r="D4" s="26">
        <f>'2 жастағы балалар Ф'!C27</f>
        <v>0</v>
      </c>
      <c r="E4" s="29"/>
      <c r="F4" s="29"/>
      <c r="G4" s="24"/>
      <c r="H4" s="24"/>
    </row>
    <row r="5" spans="2:12" ht="18.75" x14ac:dyDescent="0.3">
      <c r="B5" s="802" t="s">
        <v>905</v>
      </c>
      <c r="C5" s="802"/>
      <c r="D5" s="27">
        <f>'2 жастағы балалар Ф'!A27</f>
        <v>0</v>
      </c>
      <c r="E5" s="27"/>
      <c r="F5" s="27"/>
      <c r="G5" s="24"/>
      <c r="H5" s="24"/>
    </row>
    <row r="6" spans="2:12" ht="84.7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e">
        <f>IF(C70="","",VLOOKUP(C70,$O$509:$P$511,2,TRUE))</f>
        <v>#N/A</v>
      </c>
      <c r="E10" s="453" t="e">
        <f>IF(C71="","",VLOOKUP(C71,$Q$509:$R$511,2,TRUE))</f>
        <v>#N/A</v>
      </c>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453" t="e">
        <f>IF(C72="","",VLOOKUP(C72,$S$509:$T$511,2,TRUE))</f>
        <v>#N/A</v>
      </c>
      <c r="D11" s="453" t="e">
        <f>IF(C73="","",VLOOKUP(C73,$U$509:$V$511,2,TRUE))</f>
        <v>#N/A</v>
      </c>
      <c r="E11" s="453" t="e">
        <f>IF(C74="","",VLOOKUP(C74,$W$509:$X$511,2,TRUE))</f>
        <v>#N/A</v>
      </c>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453" t="e">
        <f>IF(C75="","",VLOOKUP(C75,$Y$509:$Z$511,2,TRUE))</f>
        <v>#N/A</v>
      </c>
      <c r="D12" s="453" t="e">
        <f>IF(C76="","",VLOOKUP(C76,$AA$509:$AB$511,2,TRUE))</f>
        <v>#N/A</v>
      </c>
      <c r="E12" s="453" t="e">
        <f>IF(C77="","",VLOOKUP(C77,$AC$509:$AD$511,2,TRUE))</f>
        <v>#N/A</v>
      </c>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e">
        <f>IF(C80="","",VLOOKUP(C80,$AI$509:$AJ$511,2,TRUE))</f>
        <v>#N/A</v>
      </c>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e">
        <f>IF(D71="","",VLOOKUP(D71,$Q$513:$R$515,2,TRUE))</f>
        <v>#N/A</v>
      </c>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e">
        <f>IF(D74="","",VLOOKUP(D74,$W$513:$X$515,2,TRUE))</f>
        <v>#N/A</v>
      </c>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453" t="e">
        <f>IF(D75="","",VLOOKUP(D75,$Y$513:$Z$515,2,TRUE))</f>
        <v>#N/A</v>
      </c>
      <c r="D17" s="453" t="e">
        <f>IF(D76="","",VLOOKUP(D76,$AA$513:$AB$515,2,TRUE))</f>
        <v>#N/A</v>
      </c>
      <c r="E17" s="453" t="e">
        <f>IF(D77="","",VLOOKUP(D77,$AC$513:$AD$515,2,TRUE))</f>
        <v>#N/A</v>
      </c>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453" t="e">
        <f>IF(D78="","",VLOOKUP(D78,$AE$513:$AF$515,2,TRUE))</f>
        <v>#N/A</v>
      </c>
      <c r="D18" s="453" t="e">
        <f>IF(D79="","",VLOOKUP(D79,$AG$513:$AH$515,2,TRUE))</f>
        <v>#N/A</v>
      </c>
      <c r="E18" s="453" t="e">
        <f>IF(D80="","",VLOOKUP(D80,$AI$513:$AJ$515,2,TRUE))</f>
        <v>#N/A</v>
      </c>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e">
        <f>IF(D86="","",VLOOKUP(D86,$Q$517:$R$519,2,TRUE))</f>
        <v>#N/A</v>
      </c>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453" t="e">
        <f>IF(D87="","",VLOOKUP(D87,$S$517:$T$519,2,TRUE))</f>
        <v>#N/A</v>
      </c>
      <c r="D21" s="453" t="e">
        <f>IF(D88="","",VLOOKUP(D88,$U$517:$V$519,2,TRUE))</f>
        <v>#N/A</v>
      </c>
      <c r="E21" s="453" t="e">
        <f>IF(D89="","",VLOOKUP(D89,$W$517:$X$519,2,TRUE))</f>
        <v>#N/A</v>
      </c>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453" t="e">
        <f>IF(D90="","",VLOOKUP(D90,$Y$517:$Z$519,2,TRUE))</f>
        <v>#N/A</v>
      </c>
      <c r="D22" s="453" t="e">
        <f>IF(D91="","",VLOOKUP(D91,$AA$517:$AB$519,2,TRUE))</f>
        <v>#N/A</v>
      </c>
      <c r="E22" s="453" t="e">
        <f>IF(D92="","",VLOOKUP(D92,$AC$517:$AD$519,2,TRUE))</f>
        <v>#N/A</v>
      </c>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786"/>
      <c r="D23" s="787"/>
      <c r="E23" s="788"/>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e">
        <f>IF(E74="","",VLOOKUP(E74,$W$521:$X$523,2,TRUE))</f>
        <v>#N/A</v>
      </c>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453" t="e">
        <f>IF(E75="","",VLOOKUP(E75,$Y$521:$Z$523,2,TRUE))</f>
        <v>#N/A</v>
      </c>
      <c r="D32" s="453" t="e">
        <f>IF(E76="","",VLOOKUP(E76,$AA$521:$AB$523,2,TRUE))</f>
        <v>#N/A</v>
      </c>
      <c r="E32" s="453" t="e">
        <f>IF(E77="","",VLOOKUP(E77,$AC$521:$AD$523,2,TRUE))</f>
        <v>#N/A</v>
      </c>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453" t="e">
        <f>IF(E78="","",VLOOKUP(E78,$AE$521:$AF$523,2,TRUE))</f>
        <v>#N/A</v>
      </c>
      <c r="D33" s="453" t="e">
        <f>IF(E79="","",VLOOKUP(E79,$AG$521:$AH$523,2,TRUE))</f>
        <v>#N/A</v>
      </c>
      <c r="E33" s="453" t="e">
        <f>IF(E80="","",VLOOKUP(E80,$AI$521:$AJ$523,2,TRUE))</f>
        <v>#N/A</v>
      </c>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2"/>
      <c r="D34" s="823"/>
      <c r="E34" s="823"/>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453" t="e">
        <f>IF(F69="","",VLOOKUP(F69,$M$525:$N$527,2,TRUE))</f>
        <v>#N/A</v>
      </c>
      <c r="D35" s="453" t="e">
        <f>IF(F70="","",VLOOKUP(F70,$O$525:$P$527,2,TRUE))</f>
        <v>#N/A</v>
      </c>
      <c r="E35" s="453" t="e">
        <f>IF(F71="","",VLOOKUP(F71,$Q$525:$R$527,2,TRUE))</f>
        <v>#N/A</v>
      </c>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453" t="e">
        <f>IF(F72="","",VLOOKUP(F72,$S$525:$T$527,2,TRUE))</f>
        <v>#N/A</v>
      </c>
      <c r="D36" s="453" t="e">
        <f>IF(F73="","",VLOOKUP(F73,$U$525:$V$527,2,TRUE))</f>
        <v>#N/A</v>
      </c>
      <c r="E36" s="453" t="e">
        <f>IF(F74="","",VLOOKUP(F74,$W$525:$X$527,2,TRUE))</f>
        <v>#N/A</v>
      </c>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453" t="e">
        <f>IF(F75="","",VLOOKUP(F75,$Y$525:$Z$527,2,TRUE))</f>
        <v>#N/A</v>
      </c>
      <c r="D37" s="453" t="e">
        <f>IF(F76="","",VLOOKUP(F76,$AA$525:$AB$527,2,TRUE))</f>
        <v>#N/A</v>
      </c>
      <c r="E37" s="453" t="e">
        <f>IF(F77="","",VLOOKUP(F77,$AC$525:$AD$527,2,TRUE))</f>
        <v>#N/A</v>
      </c>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453" t="e">
        <f>IF(F78="","",VLOOKUP(F78,$AE$525:$AF$527,2,TRUE))</f>
        <v>#N/A</v>
      </c>
      <c r="D38" s="453" t="e">
        <f>IF(F79="","",VLOOKUP(F79,$AG$525:$AH$527,2,TRUE))</f>
        <v>#N/A</v>
      </c>
      <c r="E38" s="453" t="e">
        <f>IF(F80="","",VLOOKUP(F80,$AI$525:$AJ$527,2,TRUE))</f>
        <v>#N/A</v>
      </c>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453" t="e">
        <f>IF(F81="","",VLOOKUP(F81,$AK$525:$AL$527,2,TRUE))</f>
        <v>#N/A</v>
      </c>
      <c r="D39" s="453" t="e">
        <f>IF(F82="","",VLOOKUP(F82,$AM$525:$AN$527,2,TRUE))</f>
        <v>#N/A</v>
      </c>
      <c r="E39" s="453" t="e">
        <f>IF(F83="","",VLOOKUP(F83,$AO$525:$AP$527,2,TRUE))</f>
        <v>#N/A</v>
      </c>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10"/>
      <c r="D47" s="811"/>
      <c r="E47" s="812"/>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10"/>
      <c r="D48" s="811"/>
      <c r="E48" s="812"/>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10"/>
      <c r="D49" s="811"/>
      <c r="E49" s="812"/>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10"/>
      <c r="D50" s="811"/>
      <c r="E50" s="812"/>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10"/>
      <c r="D51" s="811"/>
      <c r="E51" s="812"/>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10"/>
      <c r="D52" s="811"/>
      <c r="E52" s="812"/>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10"/>
      <c r="D53" s="811"/>
      <c r="E53" s="812"/>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10"/>
      <c r="D54" s="811"/>
      <c r="E54" s="812"/>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10"/>
      <c r="D55" s="811"/>
      <c r="E55" s="812"/>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10"/>
      <c r="D56" s="811"/>
      <c r="E56" s="812"/>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10"/>
      <c r="D57" s="811"/>
      <c r="E57" s="812"/>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10"/>
      <c r="D58" s="811"/>
      <c r="E58" s="812"/>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13"/>
      <c r="D59" s="814"/>
      <c r="E59" s="815"/>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e">
        <f>IF(G74="","",VLOOKUP(G74,$W$541:$X$543,2,TRUE))</f>
        <v>#N/A</v>
      </c>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453" t="e">
        <f>IF(G75="","",VLOOKUP(G75,$Y$541:$Z$543,2,TRUE))</f>
        <v>#N/A</v>
      </c>
      <c r="D62" s="453" t="e">
        <f>IF(G76="","",VLOOKUP(G76,$AA$541:$AB$543,2,TRUE))</f>
        <v>#N/A</v>
      </c>
      <c r="E62" s="453" t="e">
        <f>IF(G77="","",VLOOKUP(G77,$AC$541:$AD$543,2,TRUE))</f>
        <v>#N/A</v>
      </c>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453" t="e">
        <f>IF(G78="","",VLOOKUP(G78,$AE$541:$AF$543,2,TRUE))</f>
        <v>#N/A</v>
      </c>
      <c r="D63" s="453" t="e">
        <f>IF(G79="","",VLOOKUP(G79,$AG$541:$AH$543,2,TRUE))</f>
        <v>#N/A</v>
      </c>
      <c r="E63" s="453" t="e">
        <f>IF(G80="","",VLOOKUP(G80,$AI$541:$AJ$543,2,TRUE))</f>
        <v>#N/A</v>
      </c>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05"/>
      <c r="D64" s="806"/>
      <c r="E64" s="806"/>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57.75" customHeight="1" x14ac:dyDescent="0.25">
      <c r="B68" s="35"/>
      <c r="C68" s="21" t="s">
        <v>915</v>
      </c>
      <c r="D68" s="21" t="s">
        <v>733</v>
      </c>
      <c r="E68" s="21" t="s">
        <v>916</v>
      </c>
      <c r="F68" s="21" t="s">
        <v>904</v>
      </c>
      <c r="G68" s="62" t="s">
        <v>917</v>
      </c>
    </row>
    <row r="69" spans="2:7" ht="15" customHeight="1" x14ac:dyDescent="0.25">
      <c r="B69" s="570">
        <v>1</v>
      </c>
      <c r="C69" s="452">
        <f>'2 жастағы балалар Ф'!D27</f>
        <v>0</v>
      </c>
      <c r="D69" s="452">
        <f>'2 жастағы балалар К'!D27</f>
        <v>0</v>
      </c>
      <c r="E69" s="452" t="e">
        <f>'2 жастағы балалар Т'!#REF!</f>
        <v>#REF!</v>
      </c>
      <c r="F69" s="452">
        <f>'2 жастағы балалар Ш'!D27</f>
        <v>0</v>
      </c>
      <c r="G69" s="452" t="e">
        <f>'2 жастағы балалар Ә'!#REF!</f>
        <v>#REF!</v>
      </c>
    </row>
    <row r="70" spans="2:7" ht="15" customHeight="1" x14ac:dyDescent="0.25">
      <c r="B70" s="571"/>
      <c r="C70" s="452">
        <f>'2 жастағы балалар Ф'!E27</f>
        <v>0</v>
      </c>
      <c r="D70" s="452">
        <f>'2 жастағы балалар К'!E27</f>
        <v>0</v>
      </c>
      <c r="E70" s="452" t="e">
        <f>'2 жастағы балалар Т'!#REF!</f>
        <v>#REF!</v>
      </c>
      <c r="F70" s="452">
        <f>'2 жастағы балалар Ш'!E27</f>
        <v>0</v>
      </c>
      <c r="G70" s="452" t="e">
        <f>'2 жастағы балалар Ә'!#REF!</f>
        <v>#REF!</v>
      </c>
    </row>
    <row r="71" spans="2:7" ht="15" customHeight="1" x14ac:dyDescent="0.25">
      <c r="B71" s="572"/>
      <c r="C71" s="452">
        <f>'2 жастағы балалар Ф'!F27</f>
        <v>0</v>
      </c>
      <c r="D71" s="452">
        <f>'2 жастағы балалар К'!F27</f>
        <v>0</v>
      </c>
      <c r="E71" s="452" t="e">
        <f>'2 жастағы балалар Т'!#REF!</f>
        <v>#REF!</v>
      </c>
      <c r="F71" s="452">
        <f>'2 жастағы балалар Ш'!F27</f>
        <v>0</v>
      </c>
      <c r="G71" s="452" t="e">
        <f>'2 жастағы балалар Ә'!#REF!</f>
        <v>#REF!</v>
      </c>
    </row>
    <row r="72" spans="2:7" ht="15" customHeight="1" x14ac:dyDescent="0.25">
      <c r="B72" s="570">
        <v>2</v>
      </c>
      <c r="C72" s="452">
        <f>'2 жастағы балалар Ф'!G27</f>
        <v>0</v>
      </c>
      <c r="D72" s="452">
        <f>'2 жастағы балалар К'!G27</f>
        <v>0</v>
      </c>
      <c r="E72" s="452">
        <f>'2 жастағы балалар Т'!D27</f>
        <v>0</v>
      </c>
      <c r="F72" s="452">
        <f>'2 жастағы балалар Ш'!G27</f>
        <v>0</v>
      </c>
      <c r="G72" s="452">
        <f>'2 жастағы балалар Ә'!D27</f>
        <v>0</v>
      </c>
    </row>
    <row r="73" spans="2:7" ht="15" customHeight="1" x14ac:dyDescent="0.25">
      <c r="B73" s="571"/>
      <c r="C73" s="452">
        <f>'2 жастағы балалар Ф'!H27</f>
        <v>0</v>
      </c>
      <c r="D73" s="452">
        <f>'2 жастағы балалар К'!H27</f>
        <v>0</v>
      </c>
      <c r="E73" s="452">
        <f>'2 жастағы балалар Т'!E27</f>
        <v>0</v>
      </c>
      <c r="F73" s="452">
        <f>'2 жастағы балалар Ш'!H27</f>
        <v>0</v>
      </c>
      <c r="G73" s="452">
        <f>'2 жастағы балалар Ә'!E27</f>
        <v>0</v>
      </c>
    </row>
    <row r="74" spans="2:7" ht="15" customHeight="1" x14ac:dyDescent="0.25">
      <c r="B74" s="572"/>
      <c r="C74" s="452">
        <f>'2 жастағы балалар Ф'!I27</f>
        <v>0</v>
      </c>
      <c r="D74" s="452">
        <f>'2 жастағы балалар К'!I27</f>
        <v>0</v>
      </c>
      <c r="E74" s="452">
        <f>'2 жастағы балалар Т'!F27</f>
        <v>0</v>
      </c>
      <c r="F74" s="452">
        <f>'2 жастағы балалар Ш'!I27</f>
        <v>0</v>
      </c>
      <c r="G74" s="452">
        <f>'2 жастағы балалар Ә'!F27</f>
        <v>0</v>
      </c>
    </row>
    <row r="75" spans="2:7" ht="15" customHeight="1" x14ac:dyDescent="0.25">
      <c r="B75" s="570">
        <v>3</v>
      </c>
      <c r="C75" s="452">
        <f>'2 жастағы балалар Ф'!J27</f>
        <v>0</v>
      </c>
      <c r="D75" s="452">
        <f>'2 жастағы балалар К'!J27</f>
        <v>0</v>
      </c>
      <c r="E75" s="452">
        <f>'2 жастағы балалар Т'!G27</f>
        <v>0</v>
      </c>
      <c r="F75" s="452">
        <f>'2 жастағы балалар Ш'!J27</f>
        <v>0</v>
      </c>
      <c r="G75" s="452">
        <f>'2 жастағы балалар Ә'!G27</f>
        <v>0</v>
      </c>
    </row>
    <row r="76" spans="2:7" ht="15" customHeight="1" x14ac:dyDescent="0.25">
      <c r="B76" s="571"/>
      <c r="C76" s="452">
        <f>'2 жастағы балалар Ф'!K27</f>
        <v>0</v>
      </c>
      <c r="D76" s="452">
        <f>'2 жастағы балалар К'!K27</f>
        <v>0</v>
      </c>
      <c r="E76" s="452">
        <f>'2 жастағы балалар Т'!H27</f>
        <v>0</v>
      </c>
      <c r="F76" s="452">
        <f>'2 жастағы балалар Ш'!K27</f>
        <v>0</v>
      </c>
      <c r="G76" s="452">
        <f>'2 жастағы балалар Ә'!H27</f>
        <v>0</v>
      </c>
    </row>
    <row r="77" spans="2:7" ht="15" customHeight="1" x14ac:dyDescent="0.25">
      <c r="B77" s="572"/>
      <c r="C77" s="452">
        <f>'2 жастағы балалар Ф'!L27</f>
        <v>0</v>
      </c>
      <c r="D77" s="452">
        <f>'2 жастағы балалар К'!L27</f>
        <v>0</v>
      </c>
      <c r="E77" s="452">
        <f>'2 жастағы балалар Т'!I27</f>
        <v>0</v>
      </c>
      <c r="F77" s="452">
        <f>'2 жастағы балалар Ш'!L27</f>
        <v>0</v>
      </c>
      <c r="G77" s="452">
        <f>'2 жастағы балалар Ә'!I27</f>
        <v>0</v>
      </c>
    </row>
    <row r="78" spans="2:7" ht="15" customHeight="1" x14ac:dyDescent="0.25">
      <c r="B78" s="570">
        <v>4</v>
      </c>
      <c r="C78" s="452">
        <f>'2 жастағы балалар Ф'!M27</f>
        <v>0</v>
      </c>
      <c r="D78" s="452">
        <f>'2 жастағы балалар К'!M27</f>
        <v>0</v>
      </c>
      <c r="E78" s="452">
        <f>'2 жастағы балалар Т'!J27</f>
        <v>0</v>
      </c>
      <c r="F78" s="452">
        <f>'2 жастағы балалар Ш'!M27</f>
        <v>0</v>
      </c>
      <c r="G78" s="452">
        <f>'2 жастағы балалар Ә'!J27</f>
        <v>0</v>
      </c>
    </row>
    <row r="79" spans="2:7" ht="15" customHeight="1" x14ac:dyDescent="0.25">
      <c r="B79" s="571"/>
      <c r="C79" s="452">
        <f>'2 жастағы балалар Ф'!N27</f>
        <v>0</v>
      </c>
      <c r="D79" s="452">
        <f>'2 жастағы балалар К'!N27</f>
        <v>0</v>
      </c>
      <c r="E79" s="452">
        <f>'2 жастағы балалар Т'!K27</f>
        <v>0</v>
      </c>
      <c r="F79" s="452">
        <f>'2 жастағы балалар Ш'!N27</f>
        <v>0</v>
      </c>
      <c r="G79" s="452">
        <f>'2 жастағы балалар Ә'!K27</f>
        <v>0</v>
      </c>
    </row>
    <row r="80" spans="2:7" ht="15" customHeight="1" x14ac:dyDescent="0.25">
      <c r="B80" s="572"/>
      <c r="C80" s="452">
        <f>'2 жастағы балалар Ф'!O27</f>
        <v>0</v>
      </c>
      <c r="D80" s="452">
        <f>'2 жастағы балалар К'!O27</f>
        <v>0</v>
      </c>
      <c r="E80" s="452">
        <f>'2 жастағы балалар Т'!L27</f>
        <v>0</v>
      </c>
      <c r="F80" s="452">
        <f>'2 жастағы балалар Ш'!O27</f>
        <v>0</v>
      </c>
      <c r="G80" s="452">
        <f>'2 жастағы балалар Ә'!L27</f>
        <v>0</v>
      </c>
    </row>
    <row r="81" spans="2:7" ht="15" customHeight="1" x14ac:dyDescent="0.25">
      <c r="B81" s="570">
        <v>5</v>
      </c>
      <c r="C81" s="798"/>
      <c r="D81" s="452" t="e">
        <f>'2 жастағы балалар К'!#REF!</f>
        <v>#REF!</v>
      </c>
      <c r="E81" s="798"/>
      <c r="F81" s="452">
        <f>'2 жастағы балалар Ш'!P27</f>
        <v>0</v>
      </c>
      <c r="G81" s="798"/>
    </row>
    <row r="82" spans="2:7" ht="15" customHeight="1" x14ac:dyDescent="0.25">
      <c r="B82" s="571"/>
      <c r="C82" s="799"/>
      <c r="D82" s="452" t="e">
        <f>'2 жастағы балалар К'!#REF!</f>
        <v>#REF!</v>
      </c>
      <c r="E82" s="799"/>
      <c r="F82" s="452">
        <f>'2 жастағы балалар Ш'!Q27</f>
        <v>0</v>
      </c>
      <c r="G82" s="799"/>
    </row>
    <row r="83" spans="2:7" ht="15" customHeight="1" x14ac:dyDescent="0.25">
      <c r="B83" s="572"/>
      <c r="C83" s="799"/>
      <c r="D83" s="452" t="e">
        <f>'2 жастағы балалар К'!#REF!</f>
        <v>#REF!</v>
      </c>
      <c r="E83" s="799"/>
      <c r="F83" s="452">
        <f>'2 жастағы балалар Ш'!R27</f>
        <v>0</v>
      </c>
      <c r="G83" s="799"/>
    </row>
    <row r="84" spans="2:7" ht="15" customHeight="1" x14ac:dyDescent="0.25">
      <c r="B84" s="570">
        <v>6</v>
      </c>
      <c r="C84" s="799"/>
      <c r="D84" s="452">
        <f>'2 жастағы балалар К'!P27</f>
        <v>0</v>
      </c>
      <c r="E84" s="799"/>
      <c r="F84" s="452" t="e">
        <f>'2 жастағы балалар Ш'!#REF!</f>
        <v>#REF!</v>
      </c>
      <c r="G84" s="799"/>
    </row>
    <row r="85" spans="2:7" ht="15" customHeight="1" x14ac:dyDescent="0.25">
      <c r="B85" s="571"/>
      <c r="C85" s="799"/>
      <c r="D85" s="452">
        <f>'2 жастағы балалар К'!Q27</f>
        <v>0</v>
      </c>
      <c r="E85" s="799"/>
      <c r="F85" s="452" t="e">
        <f>'2 жастағы балалар Ш'!#REF!</f>
        <v>#REF!</v>
      </c>
      <c r="G85" s="799"/>
    </row>
    <row r="86" spans="2:7" ht="15" customHeight="1" x14ac:dyDescent="0.25">
      <c r="B86" s="572"/>
      <c r="C86" s="799"/>
      <c r="D86" s="452">
        <f>'2 жастағы балалар К'!R27</f>
        <v>0</v>
      </c>
      <c r="E86" s="799"/>
      <c r="F86" s="452" t="e">
        <f>'2 жастағы балалар Ш'!#REF!</f>
        <v>#REF!</v>
      </c>
      <c r="G86" s="799"/>
    </row>
    <row r="87" spans="2:7" ht="15" customHeight="1" x14ac:dyDescent="0.25">
      <c r="B87" s="570">
        <v>7</v>
      </c>
      <c r="C87" s="799"/>
      <c r="D87" s="452">
        <f>'2 жастағы балалар К'!S27</f>
        <v>0</v>
      </c>
      <c r="E87" s="799"/>
      <c r="F87" s="452" t="e">
        <f>'2 жастағы балалар Ш'!#REF!</f>
        <v>#REF!</v>
      </c>
      <c r="G87" s="799"/>
    </row>
    <row r="88" spans="2:7" ht="15" customHeight="1" x14ac:dyDescent="0.25">
      <c r="B88" s="571"/>
      <c r="C88" s="799"/>
      <c r="D88" s="452">
        <f>'2 жастағы балалар К'!T27</f>
        <v>0</v>
      </c>
      <c r="E88" s="799"/>
      <c r="F88" s="452" t="e">
        <f>'2 жастағы балалар Ш'!#REF!</f>
        <v>#REF!</v>
      </c>
      <c r="G88" s="799"/>
    </row>
    <row r="89" spans="2:7" ht="15" customHeight="1" x14ac:dyDescent="0.25">
      <c r="B89" s="572"/>
      <c r="C89" s="799"/>
      <c r="D89" s="452">
        <f>'2 жастағы балалар К'!U27</f>
        <v>0</v>
      </c>
      <c r="E89" s="799"/>
      <c r="F89" s="452" t="e">
        <f>'2 жастағы балалар Ш'!#REF!</f>
        <v>#REF!</v>
      </c>
      <c r="G89" s="799"/>
    </row>
    <row r="90" spans="2:7" ht="15" customHeight="1" x14ac:dyDescent="0.25">
      <c r="B90" s="570">
        <v>8</v>
      </c>
      <c r="C90" s="799"/>
      <c r="D90" s="452">
        <f>'2 жастағы балалар К'!V27</f>
        <v>0</v>
      </c>
      <c r="E90" s="799"/>
      <c r="F90" s="452" t="e">
        <f>'2 жастағы балалар Ш'!#REF!</f>
        <v>#REF!</v>
      </c>
      <c r="G90" s="799"/>
    </row>
    <row r="91" spans="2:7" ht="15" customHeight="1" x14ac:dyDescent="0.25">
      <c r="B91" s="571"/>
      <c r="C91" s="799"/>
      <c r="D91" s="452">
        <f>'2 жастағы балалар К'!W27</f>
        <v>0</v>
      </c>
      <c r="E91" s="799"/>
      <c r="F91" s="452" t="e">
        <f>'2 жастағы балалар Ш'!#REF!</f>
        <v>#REF!</v>
      </c>
      <c r="G91" s="799"/>
    </row>
    <row r="92" spans="2:7" ht="15" customHeight="1" x14ac:dyDescent="0.25">
      <c r="B92" s="572"/>
      <c r="C92" s="799"/>
      <c r="D92" s="452">
        <f>'2 жастағы балалар К'!X27</f>
        <v>0</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Ш'!V27</f>
        <v>0</v>
      </c>
      <c r="G102" s="799"/>
    </row>
    <row r="103" spans="2:7" ht="15" customHeight="1" x14ac:dyDescent="0.25">
      <c r="B103" s="607"/>
      <c r="C103" s="799"/>
      <c r="D103" s="799"/>
      <c r="E103" s="799"/>
      <c r="F103" s="398">
        <f>'2 жастағы балалар Ш'!W27</f>
        <v>0</v>
      </c>
      <c r="G103" s="799"/>
    </row>
    <row r="104" spans="2:7" ht="15" customHeight="1" x14ac:dyDescent="0.25">
      <c r="B104" s="607"/>
      <c r="C104" s="799"/>
      <c r="D104" s="799"/>
      <c r="E104" s="799"/>
      <c r="F104" s="398">
        <f>'2 жастағы балалар Ш'!X27</f>
        <v>0</v>
      </c>
      <c r="G104" s="799"/>
    </row>
    <row r="105" spans="2:7" ht="15" customHeight="1" x14ac:dyDescent="0.25">
      <c r="B105" s="607">
        <v>13</v>
      </c>
      <c r="C105" s="799"/>
      <c r="D105" s="799"/>
      <c r="E105" s="799"/>
      <c r="F105" s="398">
        <f>'2 жастағы балалар Ш'!Y27</f>
        <v>0</v>
      </c>
      <c r="G105" s="799"/>
    </row>
    <row r="106" spans="2:7" ht="15" customHeight="1" x14ac:dyDescent="0.25">
      <c r="B106" s="607"/>
      <c r="C106" s="799"/>
      <c r="D106" s="799"/>
      <c r="E106" s="799"/>
      <c r="F106" s="398">
        <f>'2 жастағы балалар Ш'!Z27</f>
        <v>0</v>
      </c>
      <c r="G106" s="799"/>
    </row>
    <row r="107" spans="2:7" ht="15" customHeight="1" x14ac:dyDescent="0.25">
      <c r="B107" s="607"/>
      <c r="C107" s="799"/>
      <c r="D107" s="799"/>
      <c r="E107" s="799"/>
      <c r="F107" s="398">
        <f>'2 жастағы балалар Ш'!AA27</f>
        <v>0</v>
      </c>
      <c r="G107" s="799"/>
    </row>
    <row r="108" spans="2:7" ht="15" customHeight="1" x14ac:dyDescent="0.25">
      <c r="B108" s="607">
        <v>14</v>
      </c>
      <c r="C108" s="799"/>
      <c r="D108" s="799"/>
      <c r="E108" s="799"/>
      <c r="F108" s="398">
        <f>'2 жастағы балалар Ш'!AB27</f>
        <v>0</v>
      </c>
      <c r="G108" s="799"/>
    </row>
    <row r="109" spans="2:7" ht="15" customHeight="1" x14ac:dyDescent="0.25">
      <c r="B109" s="607"/>
      <c r="C109" s="799"/>
      <c r="D109" s="799"/>
      <c r="E109" s="799"/>
      <c r="F109" s="398">
        <f>'2 жастағы балалар Ш'!AC27</f>
        <v>0</v>
      </c>
      <c r="G109" s="799"/>
    </row>
    <row r="110" spans="2:7" ht="15" customHeight="1" x14ac:dyDescent="0.25">
      <c r="B110" s="607"/>
      <c r="C110" s="799"/>
      <c r="D110" s="799"/>
      <c r="E110" s="799"/>
      <c r="F110" s="398">
        <f>'2 жастағы балалар Ш'!AD27</f>
        <v>0</v>
      </c>
      <c r="G110" s="799"/>
    </row>
    <row r="111" spans="2:7" ht="15" customHeight="1" x14ac:dyDescent="0.25">
      <c r="B111" s="607">
        <v>15</v>
      </c>
      <c r="C111" s="799"/>
      <c r="D111" s="799"/>
      <c r="E111" s="799"/>
      <c r="F111" s="398">
        <f>'2 жастағы балалар Ш'!AE27</f>
        <v>0</v>
      </c>
      <c r="G111" s="799"/>
    </row>
    <row r="112" spans="2:7" ht="15" customHeight="1" x14ac:dyDescent="0.25">
      <c r="B112" s="607"/>
      <c r="C112" s="799"/>
      <c r="D112" s="799"/>
      <c r="E112" s="799"/>
      <c r="F112" s="398">
        <f>'2 жастағы балалар Ш'!AF27</f>
        <v>0</v>
      </c>
      <c r="G112" s="799"/>
    </row>
    <row r="113" spans="2:7" ht="15" customHeight="1" x14ac:dyDescent="0.25">
      <c r="B113" s="607"/>
      <c r="C113" s="799"/>
      <c r="D113" s="799"/>
      <c r="E113" s="799"/>
      <c r="F113" s="398">
        <f>'2 жастағы балалар Ш'!AG27</f>
        <v>0</v>
      </c>
      <c r="G113" s="799"/>
    </row>
    <row r="114" spans="2:7" ht="15" customHeight="1" x14ac:dyDescent="0.25">
      <c r="B114" s="607">
        <v>16</v>
      </c>
      <c r="C114" s="799"/>
      <c r="D114" s="799"/>
      <c r="E114" s="799"/>
      <c r="F114" s="398">
        <f>'2 жастағы балалар Ш'!AH27</f>
        <v>0</v>
      </c>
      <c r="G114" s="799"/>
    </row>
    <row r="115" spans="2:7" ht="15" customHeight="1" x14ac:dyDescent="0.25">
      <c r="B115" s="607"/>
      <c r="C115" s="799"/>
      <c r="D115" s="799"/>
      <c r="E115" s="799"/>
      <c r="F115" s="398">
        <f>'2 жастағы балалар Ш'!AI27</f>
        <v>0</v>
      </c>
      <c r="G115" s="799"/>
    </row>
    <row r="116" spans="2:7" ht="15" customHeight="1" x14ac:dyDescent="0.25">
      <c r="B116" s="607"/>
      <c r="C116" s="799"/>
      <c r="D116" s="799"/>
      <c r="E116" s="799"/>
      <c r="F116" s="398">
        <f>'2 жастағы балалар Ш'!AJ27</f>
        <v>0</v>
      </c>
      <c r="G116" s="799"/>
    </row>
    <row r="117" spans="2:7" ht="15" customHeight="1" x14ac:dyDescent="0.25">
      <c r="B117" s="607">
        <v>17</v>
      </c>
      <c r="C117" s="799"/>
      <c r="D117" s="799"/>
      <c r="E117" s="799"/>
      <c r="F117" s="398">
        <f>'2 жастағы балалар Ш'!AK27</f>
        <v>0</v>
      </c>
      <c r="G117" s="799"/>
    </row>
    <row r="118" spans="2:7" ht="15" customHeight="1" x14ac:dyDescent="0.25">
      <c r="B118" s="607"/>
      <c r="C118" s="799"/>
      <c r="D118" s="799"/>
      <c r="E118" s="799"/>
      <c r="F118" s="398">
        <f>'2 жастағы балалар Ш'!AL27</f>
        <v>0</v>
      </c>
      <c r="G118" s="799"/>
    </row>
    <row r="119" spans="2:7" ht="15" customHeight="1" x14ac:dyDescent="0.25">
      <c r="B119" s="607"/>
      <c r="C119" s="799"/>
      <c r="D119" s="799"/>
      <c r="E119" s="799"/>
      <c r="F119" s="398">
        <f>'2 жастағы балалар Ш'!AM27</f>
        <v>0</v>
      </c>
      <c r="G119" s="799"/>
    </row>
    <row r="120" spans="2:7" ht="15" customHeight="1" x14ac:dyDescent="0.25">
      <c r="B120" s="607">
        <v>18</v>
      </c>
      <c r="C120" s="799"/>
      <c r="D120" s="799"/>
      <c r="E120" s="799"/>
      <c r="F120" s="398">
        <f>'2 жастағы балалар Ш'!AN27</f>
        <v>0</v>
      </c>
      <c r="G120" s="799"/>
    </row>
    <row r="121" spans="2:7" ht="15" customHeight="1" x14ac:dyDescent="0.25">
      <c r="B121" s="607"/>
      <c r="C121" s="799"/>
      <c r="D121" s="799"/>
      <c r="E121" s="799"/>
      <c r="F121" s="398">
        <f>'2 жастағы балалар Ш'!AO27</f>
        <v>0</v>
      </c>
      <c r="G121" s="799"/>
    </row>
    <row r="122" spans="2:7" ht="15" customHeight="1" x14ac:dyDescent="0.25">
      <c r="B122" s="607"/>
      <c r="C122" s="799"/>
      <c r="D122" s="799"/>
      <c r="E122" s="799"/>
      <c r="F122" s="398">
        <f>'2 жастағы балалар Ш'!AP27</f>
        <v>0</v>
      </c>
      <c r="G122" s="799"/>
    </row>
    <row r="123" spans="2:7" ht="15" customHeight="1" x14ac:dyDescent="0.25">
      <c r="B123" s="607">
        <v>19</v>
      </c>
      <c r="C123" s="799"/>
      <c r="D123" s="799"/>
      <c r="E123" s="799"/>
      <c r="F123" s="398">
        <f>'2 жастағы балалар Ш'!AQ27</f>
        <v>0</v>
      </c>
      <c r="G123" s="799"/>
    </row>
    <row r="124" spans="2:7" ht="15" customHeight="1" x14ac:dyDescent="0.25">
      <c r="B124" s="607"/>
      <c r="C124" s="799"/>
      <c r="D124" s="799"/>
      <c r="E124" s="799"/>
      <c r="F124" s="398">
        <f>'2 жастағы балалар Ш'!AR27</f>
        <v>0</v>
      </c>
      <c r="G124" s="799"/>
    </row>
    <row r="125" spans="2:7" ht="15" customHeight="1" x14ac:dyDescent="0.25">
      <c r="B125" s="607"/>
      <c r="C125" s="799"/>
      <c r="D125" s="799"/>
      <c r="E125" s="799"/>
      <c r="F125" s="398">
        <f>'2 жастағы балалар Ш'!AS27</f>
        <v>0</v>
      </c>
      <c r="G125" s="799"/>
    </row>
    <row r="126" spans="2:7" ht="15" customHeight="1" x14ac:dyDescent="0.25">
      <c r="B126" s="607">
        <v>20</v>
      </c>
      <c r="C126" s="799"/>
      <c r="D126" s="799"/>
      <c r="E126" s="799"/>
      <c r="F126" s="398">
        <f>'2 жастағы балалар Ш'!AT27</f>
        <v>0</v>
      </c>
      <c r="G126" s="799"/>
    </row>
    <row r="127" spans="2:7" ht="15" customHeight="1" x14ac:dyDescent="0.25">
      <c r="B127" s="607"/>
      <c r="C127" s="799"/>
      <c r="D127" s="799"/>
      <c r="E127" s="799"/>
      <c r="F127" s="398">
        <f>'2 жастағы балалар Ш'!AU27</f>
        <v>0</v>
      </c>
      <c r="G127" s="799"/>
    </row>
    <row r="128" spans="2:7" ht="15" customHeight="1" x14ac:dyDescent="0.25">
      <c r="B128" s="607"/>
      <c r="C128" s="800"/>
      <c r="D128" s="800"/>
      <c r="E128" s="800"/>
      <c r="F128" s="398">
        <f>'2 жастағы балалар Ш'!AV27</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Ф'!D73</f>
        <v>0</v>
      </c>
      <c r="D133" s="452">
        <f>'2 жастағы балалар К'!D73</f>
        <v>0</v>
      </c>
      <c r="E133" s="452" t="e">
        <f>'2 жастағы балалар Т'!#REF!</f>
        <v>#REF!</v>
      </c>
      <c r="F133" s="452">
        <f>'2 жастағы балалар Ш'!D73</f>
        <v>0</v>
      </c>
      <c r="G133" s="452" t="e">
        <f>'2 жастағы балалар Ә'!#REF!</f>
        <v>#REF!</v>
      </c>
    </row>
    <row r="134" spans="2:7" x14ac:dyDescent="0.25">
      <c r="B134" s="571"/>
      <c r="C134" s="452">
        <f>'2 жастағы балалар Ф'!E73</f>
        <v>0</v>
      </c>
      <c r="D134" s="452">
        <f>'2 жастағы балалар К'!E73</f>
        <v>0</v>
      </c>
      <c r="E134" s="452" t="e">
        <f>'2 жастағы балалар Т'!#REF!</f>
        <v>#REF!</v>
      </c>
      <c r="F134" s="452">
        <f>'2 жастағы балалар Ш'!E73</f>
        <v>0</v>
      </c>
      <c r="G134" s="452" t="e">
        <f>'2 жастағы балалар Ә'!#REF!</f>
        <v>#REF!</v>
      </c>
    </row>
    <row r="135" spans="2:7" x14ac:dyDescent="0.25">
      <c r="B135" s="572"/>
      <c r="C135" s="452">
        <f>'2 жастағы балалар Ф'!F73</f>
        <v>0</v>
      </c>
      <c r="D135" s="452">
        <f>'2 жастағы балалар К'!F73</f>
        <v>0</v>
      </c>
      <c r="E135" s="452" t="e">
        <f>'2 жастағы балалар Т'!#REF!</f>
        <v>#REF!</v>
      </c>
      <c r="F135" s="452">
        <f>'2 жастағы балалар Ш'!F73</f>
        <v>0</v>
      </c>
      <c r="G135" s="452" t="e">
        <f>'2 жастағы балалар Ә'!#REF!</f>
        <v>#REF!</v>
      </c>
    </row>
    <row r="136" spans="2:7" x14ac:dyDescent="0.25">
      <c r="B136" s="570">
        <v>2</v>
      </c>
      <c r="C136" s="452">
        <f>'2 жастағы балалар Ф'!G73</f>
        <v>0</v>
      </c>
      <c r="D136" s="452">
        <f>'2 жастағы балалар К'!G73</f>
        <v>0</v>
      </c>
      <c r="E136" s="452">
        <f>'2 жастағы балалар Т'!D73</f>
        <v>0</v>
      </c>
      <c r="F136" s="452">
        <f>'2 жастағы балалар Ш'!G73</f>
        <v>0</v>
      </c>
      <c r="G136" s="452">
        <f>'2 жастағы балалар Ә'!D73</f>
        <v>0</v>
      </c>
    </row>
    <row r="137" spans="2:7" x14ac:dyDescent="0.25">
      <c r="B137" s="571"/>
      <c r="C137" s="452">
        <f>'2 жастағы балалар Ф'!H73</f>
        <v>0</v>
      </c>
      <c r="D137" s="452">
        <f>'2 жастағы балалар К'!H73</f>
        <v>0</v>
      </c>
      <c r="E137" s="452">
        <f>'2 жастағы балалар Т'!E73</f>
        <v>0</v>
      </c>
      <c r="F137" s="452">
        <f>'2 жастағы балалар Ш'!H73</f>
        <v>0</v>
      </c>
      <c r="G137" s="452">
        <f>'2 жастағы балалар Ә'!E73</f>
        <v>0</v>
      </c>
    </row>
    <row r="138" spans="2:7" x14ac:dyDescent="0.25">
      <c r="B138" s="572"/>
      <c r="C138" s="452">
        <f>'2 жастағы балалар Ф'!I73</f>
        <v>0</v>
      </c>
      <c r="D138" s="452">
        <f>'2 жастағы балалар К'!I73</f>
        <v>0</v>
      </c>
      <c r="E138" s="452">
        <f>'2 жастағы балалар Т'!F73</f>
        <v>0</v>
      </c>
      <c r="F138" s="452">
        <f>'2 жастағы балалар Ш'!I73</f>
        <v>0</v>
      </c>
      <c r="G138" s="452">
        <f>'2 жастағы балалар Ә'!F73</f>
        <v>0</v>
      </c>
    </row>
    <row r="139" spans="2:7" x14ac:dyDescent="0.25">
      <c r="B139" s="570">
        <v>3</v>
      </c>
      <c r="C139" s="452">
        <f>'2 жастағы балалар Ф'!J73</f>
        <v>0</v>
      </c>
      <c r="D139" s="452">
        <f>'2 жастағы балалар К'!J73</f>
        <v>0</v>
      </c>
      <c r="E139" s="452">
        <f>'2 жастағы балалар Т'!G73</f>
        <v>0</v>
      </c>
      <c r="F139" s="452">
        <f>'2 жастағы балалар Ш'!J73</f>
        <v>0</v>
      </c>
      <c r="G139" s="452">
        <f>'2 жастағы балалар Ә'!G73</f>
        <v>0</v>
      </c>
    </row>
    <row r="140" spans="2:7" x14ac:dyDescent="0.25">
      <c r="B140" s="571"/>
      <c r="C140" s="452">
        <f>'2 жастағы балалар Ф'!K73</f>
        <v>0</v>
      </c>
      <c r="D140" s="452">
        <f>'2 жастағы балалар К'!K73</f>
        <v>0</v>
      </c>
      <c r="E140" s="452">
        <f>'2 жастағы балалар Т'!H73</f>
        <v>0</v>
      </c>
      <c r="F140" s="452">
        <f>'2 жастағы балалар Ш'!K73</f>
        <v>0</v>
      </c>
      <c r="G140" s="452">
        <f>'2 жастағы балалар Ә'!H73</f>
        <v>0</v>
      </c>
    </row>
    <row r="141" spans="2:7" x14ac:dyDescent="0.25">
      <c r="B141" s="572"/>
      <c r="C141" s="452">
        <f>'2 жастағы балалар Ф'!L73</f>
        <v>0</v>
      </c>
      <c r="D141" s="452">
        <f>'2 жастағы балалар К'!L73</f>
        <v>0</v>
      </c>
      <c r="E141" s="452">
        <f>'2 жастағы балалар Т'!I73</f>
        <v>0</v>
      </c>
      <c r="F141" s="452">
        <f>'2 жастағы балалар Ш'!L73</f>
        <v>0</v>
      </c>
      <c r="G141" s="452">
        <f>'2 жастағы балалар Ә'!I73</f>
        <v>0</v>
      </c>
    </row>
    <row r="142" spans="2:7" x14ac:dyDescent="0.25">
      <c r="B142" s="570">
        <v>4</v>
      </c>
      <c r="C142" s="452">
        <f>'2 жастағы балалар Ф'!M73</f>
        <v>0</v>
      </c>
      <c r="D142" s="452">
        <f>'2 жастағы балалар К'!M73</f>
        <v>0</v>
      </c>
      <c r="E142" s="452">
        <f>'2 жастағы балалар Т'!J73</f>
        <v>0</v>
      </c>
      <c r="F142" s="452">
        <f>'2 жастағы балалар Ш'!M73</f>
        <v>0</v>
      </c>
      <c r="G142" s="452">
        <f>'2 жастағы балалар Ә'!J73</f>
        <v>0</v>
      </c>
    </row>
    <row r="143" spans="2:7" x14ac:dyDescent="0.25">
      <c r="B143" s="571"/>
      <c r="C143" s="452">
        <f>'2 жастағы балалар Ф'!N73</f>
        <v>0</v>
      </c>
      <c r="D143" s="452">
        <f>'2 жастағы балалар К'!N73</f>
        <v>0</v>
      </c>
      <c r="E143" s="452">
        <f>'2 жастағы балалар Т'!K73</f>
        <v>0</v>
      </c>
      <c r="F143" s="452">
        <f>'2 жастағы балалар Ш'!N73</f>
        <v>0</v>
      </c>
      <c r="G143" s="452">
        <f>'2 жастағы балалар Ә'!K73</f>
        <v>0</v>
      </c>
    </row>
    <row r="144" spans="2:7" x14ac:dyDescent="0.25">
      <c r="B144" s="572"/>
      <c r="C144" s="452">
        <f>'2 жастағы балалар Ф'!O73</f>
        <v>0</v>
      </c>
      <c r="D144" s="452">
        <f>'2 жастағы балалар К'!O73</f>
        <v>0</v>
      </c>
      <c r="E144" s="452">
        <f>'2 жастағы балалар Т'!L73</f>
        <v>0</v>
      </c>
      <c r="F144" s="452">
        <f>'2 жастағы балалар Ш'!O73</f>
        <v>0</v>
      </c>
      <c r="G144" s="452">
        <f>'2 жастағы балалар Ә'!L73</f>
        <v>0</v>
      </c>
    </row>
    <row r="145" spans="2:7" x14ac:dyDescent="0.25">
      <c r="B145" s="570">
        <v>5</v>
      </c>
      <c r="C145" s="452" t="e">
        <f>'2 жастағы балалар Ф'!#REF!</f>
        <v>#REF!</v>
      </c>
      <c r="D145" s="452" t="e">
        <f>'2 жастағы балалар К'!#REF!</f>
        <v>#REF!</v>
      </c>
      <c r="E145" s="452">
        <f>'2 жастағы балалар Т'!M73</f>
        <v>0</v>
      </c>
      <c r="F145" s="452">
        <f>'2 жастағы балалар Ш'!P73</f>
        <v>0</v>
      </c>
      <c r="G145" s="452">
        <f>'2 жастағы балалар Ә'!M73</f>
        <v>0</v>
      </c>
    </row>
    <row r="146" spans="2:7" x14ac:dyDescent="0.25">
      <c r="B146" s="571"/>
      <c r="C146" s="452" t="e">
        <f>'2 жастағы балалар Ф'!#REF!</f>
        <v>#REF!</v>
      </c>
      <c r="D146" s="452" t="e">
        <f>'2 жастағы балалар К'!#REF!</f>
        <v>#REF!</v>
      </c>
      <c r="E146" s="452">
        <f>'2 жастағы балалар Т'!N73</f>
        <v>0</v>
      </c>
      <c r="F146" s="452">
        <f>'2 жастағы балалар Ш'!Q73</f>
        <v>0</v>
      </c>
      <c r="G146" s="452">
        <f>'2 жастағы балалар Ә'!N73</f>
        <v>0</v>
      </c>
    </row>
    <row r="147" spans="2:7" x14ac:dyDescent="0.25">
      <c r="B147" s="572"/>
      <c r="C147" s="452" t="e">
        <f>'2 жастағы балалар Ф'!#REF!</f>
        <v>#REF!</v>
      </c>
      <c r="D147" s="452" t="e">
        <f>'2 жастағы балалар К'!#REF!</f>
        <v>#REF!</v>
      </c>
      <c r="E147" s="452">
        <f>'2 жастағы балалар Т'!O73</f>
        <v>0</v>
      </c>
      <c r="F147" s="452">
        <f>'2 жастағы балалар Ш'!R73</f>
        <v>0</v>
      </c>
      <c r="G147" s="452">
        <f>'2 жастағы балалар Ә'!O73</f>
        <v>0</v>
      </c>
    </row>
    <row r="148" spans="2:7" x14ac:dyDescent="0.25">
      <c r="B148" s="570">
        <v>6</v>
      </c>
      <c r="C148" s="798"/>
      <c r="D148" s="452">
        <f>'2 жастағы балалар К'!P73</f>
        <v>0</v>
      </c>
      <c r="E148" s="798"/>
      <c r="F148" s="452" t="e">
        <f>'2 жастағы балалар Ш'!#REF!</f>
        <v>#REF!</v>
      </c>
      <c r="G148" s="798"/>
    </row>
    <row r="149" spans="2:7" x14ac:dyDescent="0.25">
      <c r="B149" s="571"/>
      <c r="C149" s="799"/>
      <c r="D149" s="452">
        <f>'2 жастағы балалар К'!Q73</f>
        <v>0</v>
      </c>
      <c r="E149" s="799"/>
      <c r="F149" s="452" t="e">
        <f>'2 жастағы балалар Ш'!#REF!</f>
        <v>#REF!</v>
      </c>
      <c r="G149" s="799"/>
    </row>
    <row r="150" spans="2:7" x14ac:dyDescent="0.25">
      <c r="B150" s="572"/>
      <c r="C150" s="799"/>
      <c r="D150" s="452">
        <f>'2 жастағы балалар К'!R73</f>
        <v>0</v>
      </c>
      <c r="E150" s="799"/>
      <c r="F150" s="452" t="e">
        <f>'2 жастағы балалар Ш'!#REF!</f>
        <v>#REF!</v>
      </c>
      <c r="G150" s="799"/>
    </row>
    <row r="151" spans="2:7" x14ac:dyDescent="0.25">
      <c r="B151" s="570">
        <v>7</v>
      </c>
      <c r="C151" s="799"/>
      <c r="D151" s="452">
        <f>'2 жастағы балалар К'!S73</f>
        <v>0</v>
      </c>
      <c r="E151" s="799"/>
      <c r="F151" s="452" t="e">
        <f>'2 жастағы балалар Ш'!#REF!</f>
        <v>#REF!</v>
      </c>
      <c r="G151" s="799"/>
    </row>
    <row r="152" spans="2:7" x14ac:dyDescent="0.25">
      <c r="B152" s="571"/>
      <c r="C152" s="799"/>
      <c r="D152" s="452">
        <f>'2 жастағы балалар К'!T73</f>
        <v>0</v>
      </c>
      <c r="E152" s="799"/>
      <c r="F152" s="452" t="e">
        <f>'2 жастағы балалар Ш'!#REF!</f>
        <v>#REF!</v>
      </c>
      <c r="G152" s="799"/>
    </row>
    <row r="153" spans="2:7" x14ac:dyDescent="0.25">
      <c r="B153" s="572"/>
      <c r="C153" s="799"/>
      <c r="D153" s="452">
        <f>'2 жастағы балалар К'!U73</f>
        <v>0</v>
      </c>
      <c r="E153" s="799"/>
      <c r="F153" s="452" t="e">
        <f>'2 жастағы балалар Ш'!#REF!</f>
        <v>#REF!</v>
      </c>
      <c r="G153" s="799"/>
    </row>
    <row r="154" spans="2:7" x14ac:dyDescent="0.25">
      <c r="B154" s="570">
        <v>8</v>
      </c>
      <c r="C154" s="799"/>
      <c r="D154" s="452">
        <f>'2 жастағы балалар К'!V73</f>
        <v>0</v>
      </c>
      <c r="E154" s="799"/>
      <c r="F154" s="452" t="e">
        <f>'2 жастағы балалар Ш'!#REF!</f>
        <v>#REF!</v>
      </c>
      <c r="G154" s="799"/>
    </row>
    <row r="155" spans="2:7" x14ac:dyDescent="0.25">
      <c r="B155" s="571"/>
      <c r="C155" s="799"/>
      <c r="D155" s="452">
        <f>'2 жастағы балалар К'!W73</f>
        <v>0</v>
      </c>
      <c r="E155" s="799"/>
      <c r="F155" s="452" t="e">
        <f>'2 жастағы балалар Ш'!#REF!</f>
        <v>#REF!</v>
      </c>
      <c r="G155" s="799"/>
    </row>
    <row r="156" spans="2:7" x14ac:dyDescent="0.25">
      <c r="B156" s="572"/>
      <c r="C156" s="799"/>
      <c r="D156" s="452">
        <f>'2 жастағы балалар К'!X73</f>
        <v>0</v>
      </c>
      <c r="E156" s="799"/>
      <c r="F156" s="452" t="e">
        <f>'2 жастағы балалар Ш'!#REF!</f>
        <v>#REF!</v>
      </c>
      <c r="G156" s="799"/>
    </row>
    <row r="157" spans="2:7" x14ac:dyDescent="0.25">
      <c r="B157" s="570">
        <v>9</v>
      </c>
      <c r="C157" s="799"/>
      <c r="D157" s="452">
        <f>'2 жастағы балалар К'!Y73</f>
        <v>0</v>
      </c>
      <c r="E157" s="799"/>
      <c r="F157" s="452" t="e">
        <f>'2 жастағы балалар Ш'!#REF!</f>
        <v>#REF!</v>
      </c>
      <c r="G157" s="799"/>
    </row>
    <row r="158" spans="2:7" x14ac:dyDescent="0.25">
      <c r="B158" s="571"/>
      <c r="C158" s="799"/>
      <c r="D158" s="452">
        <f>'2 жастағы балалар К'!Z73</f>
        <v>0</v>
      </c>
      <c r="E158" s="799"/>
      <c r="F158" s="452" t="e">
        <f>'2 жастағы балалар Ш'!#REF!</f>
        <v>#REF!</v>
      </c>
      <c r="G158" s="799"/>
    </row>
    <row r="159" spans="2:7" ht="15" customHeight="1" x14ac:dyDescent="0.25">
      <c r="B159" s="572"/>
      <c r="C159" s="799"/>
      <c r="D159" s="452">
        <f>'2 жастағы балалар К'!AA73</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Ш'!S73</f>
        <v>0</v>
      </c>
      <c r="G163" s="799"/>
    </row>
    <row r="164" spans="2:7" x14ac:dyDescent="0.25">
      <c r="B164" s="607"/>
      <c r="C164" s="799"/>
      <c r="D164" s="452" t="e">
        <f>'2 жастағы балалар К'!#REF!</f>
        <v>#REF!</v>
      </c>
      <c r="E164" s="799"/>
      <c r="F164" s="398">
        <f>'2 жастағы балалар Ш'!T73</f>
        <v>0</v>
      </c>
      <c r="G164" s="799"/>
    </row>
    <row r="165" spans="2:7" x14ac:dyDescent="0.25">
      <c r="B165" s="607"/>
      <c r="C165" s="799"/>
      <c r="D165" s="452" t="e">
        <f>'2 жастағы балалар К'!#REF!</f>
        <v>#REF!</v>
      </c>
      <c r="E165" s="799"/>
      <c r="F165" s="398">
        <f>'2 жастағы балалар Ш'!U73</f>
        <v>0</v>
      </c>
      <c r="G165" s="799"/>
    </row>
    <row r="166" spans="2:7" ht="15" customHeight="1" x14ac:dyDescent="0.25">
      <c r="B166" s="607">
        <v>12</v>
      </c>
      <c r="C166" s="799"/>
      <c r="D166" s="452" t="e">
        <f>'2 жастағы балалар К'!#REF!</f>
        <v>#REF!</v>
      </c>
      <c r="E166" s="799"/>
      <c r="F166" s="398">
        <f>'2 жастағы балалар Ш'!V73</f>
        <v>0</v>
      </c>
      <c r="G166" s="799"/>
    </row>
    <row r="167" spans="2:7" ht="15" customHeight="1" x14ac:dyDescent="0.25">
      <c r="B167" s="607"/>
      <c r="C167" s="799"/>
      <c r="D167" s="452" t="e">
        <f>'2 жастағы балалар К'!#REF!</f>
        <v>#REF!</v>
      </c>
      <c r="E167" s="799"/>
      <c r="F167" s="398">
        <f>'2 жастағы балалар Ш'!W73</f>
        <v>0</v>
      </c>
      <c r="G167" s="799"/>
    </row>
    <row r="168" spans="2:7" ht="15" customHeight="1" x14ac:dyDescent="0.25">
      <c r="B168" s="607"/>
      <c r="C168" s="799"/>
      <c r="D168" s="452" t="e">
        <f>'2 жастағы балалар К'!#REF!</f>
        <v>#REF!</v>
      </c>
      <c r="E168" s="799"/>
      <c r="F168" s="398">
        <f>'2 жастағы балалар Ш'!X73</f>
        <v>0</v>
      </c>
      <c r="G168" s="799"/>
    </row>
    <row r="169" spans="2:7" ht="15" customHeight="1" x14ac:dyDescent="0.25">
      <c r="B169" s="607">
        <v>13</v>
      </c>
      <c r="C169" s="799"/>
      <c r="D169" s="452" t="e">
        <f>'2 жастағы балалар К'!#REF!</f>
        <v>#REF!</v>
      </c>
      <c r="E169" s="799"/>
      <c r="F169" s="398">
        <f>'2 жастағы балалар Ш'!Y73</f>
        <v>0</v>
      </c>
      <c r="G169" s="799"/>
    </row>
    <row r="170" spans="2:7" ht="15" customHeight="1" x14ac:dyDescent="0.25">
      <c r="B170" s="607"/>
      <c r="C170" s="799"/>
      <c r="D170" s="452" t="e">
        <f>'2 жастағы балалар К'!#REF!</f>
        <v>#REF!</v>
      </c>
      <c r="E170" s="799"/>
      <c r="F170" s="398">
        <f>'2 жастағы балалар Ш'!Z73</f>
        <v>0</v>
      </c>
      <c r="G170" s="799"/>
    </row>
    <row r="171" spans="2:7" ht="15" customHeight="1" x14ac:dyDescent="0.25">
      <c r="B171" s="607"/>
      <c r="C171" s="799"/>
      <c r="D171" s="452" t="e">
        <f>'2 жастағы балалар К'!#REF!</f>
        <v>#REF!</v>
      </c>
      <c r="E171" s="799"/>
      <c r="F171" s="398">
        <f>'2 жастағы балалар Ш'!AA73</f>
        <v>0</v>
      </c>
      <c r="G171" s="799"/>
    </row>
    <row r="172" spans="2:7" ht="15" customHeight="1" x14ac:dyDescent="0.25">
      <c r="B172" s="607">
        <v>14</v>
      </c>
      <c r="C172" s="799"/>
      <c r="D172" s="452" t="e">
        <f>'2 жастағы балалар К'!#REF!</f>
        <v>#REF!</v>
      </c>
      <c r="E172" s="799"/>
      <c r="F172" s="398">
        <f>'2 жастағы балалар Ш'!AB73</f>
        <v>0</v>
      </c>
      <c r="G172" s="799"/>
    </row>
    <row r="173" spans="2:7" ht="15" customHeight="1" x14ac:dyDescent="0.25">
      <c r="B173" s="607"/>
      <c r="C173" s="799"/>
      <c r="D173" s="452" t="e">
        <f>'2 жастағы балалар К'!#REF!</f>
        <v>#REF!</v>
      </c>
      <c r="E173" s="799"/>
      <c r="F173" s="398">
        <f>'2 жастағы балалар Ш'!AC73</f>
        <v>0</v>
      </c>
      <c r="G173" s="799"/>
    </row>
    <row r="174" spans="2:7" ht="15" customHeight="1" x14ac:dyDescent="0.25">
      <c r="B174" s="607"/>
      <c r="C174" s="799"/>
      <c r="D174" s="452" t="e">
        <f>'2 жастағы балалар К'!#REF!</f>
        <v>#REF!</v>
      </c>
      <c r="E174" s="799"/>
      <c r="F174" s="398">
        <f>'2 жастағы балалар Ш'!AD73</f>
        <v>0</v>
      </c>
      <c r="G174" s="799"/>
    </row>
    <row r="175" spans="2:7" ht="15" customHeight="1" x14ac:dyDescent="0.25">
      <c r="B175" s="607">
        <v>15</v>
      </c>
      <c r="C175" s="799"/>
      <c r="D175" s="452" t="e">
        <f>'2 жастағы балалар К'!#REF!</f>
        <v>#REF!</v>
      </c>
      <c r="E175" s="799"/>
      <c r="F175" s="398">
        <f>'2 жастағы балалар Ш'!AE73</f>
        <v>0</v>
      </c>
      <c r="G175" s="799"/>
    </row>
    <row r="176" spans="2:7" ht="15" customHeight="1" x14ac:dyDescent="0.25">
      <c r="B176" s="607"/>
      <c r="C176" s="799"/>
      <c r="D176" s="452" t="e">
        <f>'2 жастағы балалар К'!#REF!</f>
        <v>#REF!</v>
      </c>
      <c r="E176" s="799"/>
      <c r="F176" s="398">
        <f>'2 жастағы балалар Ш'!AF73</f>
        <v>0</v>
      </c>
      <c r="G176" s="799"/>
    </row>
    <row r="177" spans="2:7" ht="15" customHeight="1" x14ac:dyDescent="0.25">
      <c r="B177" s="607"/>
      <c r="C177" s="799"/>
      <c r="D177" s="452" t="e">
        <f>'2 жастағы балалар К'!#REF!</f>
        <v>#REF!</v>
      </c>
      <c r="E177" s="799"/>
      <c r="F177" s="398">
        <f>'2 жастағы балалар Ш'!AG73</f>
        <v>0</v>
      </c>
      <c r="G177" s="799"/>
    </row>
    <row r="178" spans="2:7" ht="15" customHeight="1" x14ac:dyDescent="0.25">
      <c r="B178" s="607">
        <v>16</v>
      </c>
      <c r="C178" s="799"/>
      <c r="D178" s="798"/>
      <c r="E178" s="799"/>
      <c r="F178" s="398">
        <f>'2 жастағы балалар Ш'!AH73</f>
        <v>0</v>
      </c>
      <c r="G178" s="799"/>
    </row>
    <row r="179" spans="2:7" ht="15" customHeight="1" x14ac:dyDescent="0.25">
      <c r="B179" s="607"/>
      <c r="C179" s="799"/>
      <c r="D179" s="799"/>
      <c r="E179" s="799"/>
      <c r="F179" s="398">
        <f>'2 жастағы балалар Ш'!AI73</f>
        <v>0</v>
      </c>
      <c r="G179" s="799"/>
    </row>
    <row r="180" spans="2:7" ht="15" customHeight="1" x14ac:dyDescent="0.25">
      <c r="B180" s="607"/>
      <c r="C180" s="799"/>
      <c r="D180" s="799"/>
      <c r="E180" s="799"/>
      <c r="F180" s="398">
        <f>'2 жастағы балалар Ш'!AJ73</f>
        <v>0</v>
      </c>
      <c r="G180" s="799"/>
    </row>
    <row r="181" spans="2:7" ht="15" customHeight="1" x14ac:dyDescent="0.25">
      <c r="B181" s="607">
        <v>17</v>
      </c>
      <c r="C181" s="799"/>
      <c r="D181" s="799"/>
      <c r="E181" s="799"/>
      <c r="F181" s="398">
        <f>'2 жастағы балалар Ш'!AK73</f>
        <v>0</v>
      </c>
      <c r="G181" s="799"/>
    </row>
    <row r="182" spans="2:7" ht="15" customHeight="1" x14ac:dyDescent="0.25">
      <c r="B182" s="607"/>
      <c r="C182" s="799"/>
      <c r="D182" s="799"/>
      <c r="E182" s="799"/>
      <c r="F182" s="398">
        <f>'2 жастағы балалар Ш'!AL73</f>
        <v>0</v>
      </c>
      <c r="G182" s="799"/>
    </row>
    <row r="183" spans="2:7" ht="15" customHeight="1" x14ac:dyDescent="0.25">
      <c r="B183" s="607"/>
      <c r="C183" s="799"/>
      <c r="D183" s="799"/>
      <c r="E183" s="799"/>
      <c r="F183" s="398">
        <f>'2 жастағы балалар Ш'!AM73</f>
        <v>0</v>
      </c>
      <c r="G183" s="799"/>
    </row>
    <row r="184" spans="2:7" ht="15" customHeight="1" x14ac:dyDescent="0.25">
      <c r="B184" s="607">
        <v>18</v>
      </c>
      <c r="C184" s="799"/>
      <c r="D184" s="799"/>
      <c r="E184" s="799"/>
      <c r="F184" s="398">
        <f>'2 жастағы балалар Ш'!AN73</f>
        <v>0</v>
      </c>
      <c r="G184" s="799"/>
    </row>
    <row r="185" spans="2:7" ht="15" customHeight="1" x14ac:dyDescent="0.25">
      <c r="B185" s="607"/>
      <c r="C185" s="799"/>
      <c r="D185" s="799"/>
      <c r="E185" s="799"/>
      <c r="F185" s="398">
        <f>'2 жастағы балалар Ш'!AO73</f>
        <v>0</v>
      </c>
      <c r="G185" s="799"/>
    </row>
    <row r="186" spans="2:7" ht="15" customHeight="1" x14ac:dyDescent="0.25">
      <c r="B186" s="607"/>
      <c r="C186" s="799"/>
      <c r="D186" s="799"/>
      <c r="E186" s="799"/>
      <c r="F186" s="398">
        <f>'2 жастағы балалар Ш'!AP73</f>
        <v>0</v>
      </c>
      <c r="G186" s="799"/>
    </row>
    <row r="187" spans="2:7" ht="15" customHeight="1" x14ac:dyDescent="0.25">
      <c r="B187" s="607">
        <v>19</v>
      </c>
      <c r="C187" s="799"/>
      <c r="D187" s="799"/>
      <c r="E187" s="799"/>
      <c r="F187" s="398">
        <f>'2 жастағы балалар Ш'!AQ73</f>
        <v>0</v>
      </c>
      <c r="G187" s="799"/>
    </row>
    <row r="188" spans="2:7" ht="15" customHeight="1" x14ac:dyDescent="0.25">
      <c r="B188" s="607"/>
      <c r="C188" s="799"/>
      <c r="D188" s="799"/>
      <c r="E188" s="799"/>
      <c r="F188" s="398">
        <f>'2 жастағы балалар Ш'!AR73</f>
        <v>0</v>
      </c>
      <c r="G188" s="799"/>
    </row>
    <row r="189" spans="2:7" ht="15" customHeight="1" x14ac:dyDescent="0.25">
      <c r="B189" s="607"/>
      <c r="C189" s="799"/>
      <c r="D189" s="799"/>
      <c r="E189" s="799"/>
      <c r="F189" s="398">
        <f>'2 жастағы балалар Ш'!AS73</f>
        <v>0</v>
      </c>
      <c r="G189" s="799"/>
    </row>
    <row r="190" spans="2:7" ht="15" customHeight="1" x14ac:dyDescent="0.25">
      <c r="B190" s="607">
        <v>20</v>
      </c>
      <c r="C190" s="799"/>
      <c r="D190" s="799"/>
      <c r="E190" s="799"/>
      <c r="F190" s="398">
        <f>'2 жастағы балалар Ш'!AT73</f>
        <v>0</v>
      </c>
      <c r="G190" s="799"/>
    </row>
    <row r="191" spans="2:7" ht="15" customHeight="1" x14ac:dyDescent="0.25">
      <c r="B191" s="607"/>
      <c r="C191" s="799"/>
      <c r="D191" s="799"/>
      <c r="E191" s="799"/>
      <c r="F191" s="398">
        <f>'2 жастағы балалар Ш'!AU73</f>
        <v>0</v>
      </c>
      <c r="G191" s="799"/>
    </row>
    <row r="192" spans="2:7" ht="15" customHeight="1" x14ac:dyDescent="0.25">
      <c r="B192" s="607"/>
      <c r="C192" s="799"/>
      <c r="D192" s="799"/>
      <c r="E192" s="799"/>
      <c r="F192" s="398">
        <f>'2 жастағы балалар Ш'!AV73</f>
        <v>0</v>
      </c>
      <c r="G192" s="799"/>
    </row>
    <row r="193" spans="2:100" ht="15" customHeight="1" x14ac:dyDescent="0.25">
      <c r="B193" s="607">
        <v>21</v>
      </c>
      <c r="C193" s="799"/>
      <c r="D193" s="799"/>
      <c r="E193" s="799"/>
      <c r="F193" s="398">
        <f>'2 жастағы балалар Ш'!AW73</f>
        <v>0</v>
      </c>
      <c r="G193" s="799"/>
    </row>
    <row r="194" spans="2:100" ht="15" customHeight="1" x14ac:dyDescent="0.25">
      <c r="B194" s="607"/>
      <c r="C194" s="799"/>
      <c r="D194" s="799"/>
      <c r="E194" s="799"/>
      <c r="F194" s="398">
        <f>'2 жастағы балалар Ш'!AX73</f>
        <v>0</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Ш'!AY73</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Ш'!AZ73</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Ш'!BA73</f>
        <v>0</v>
      </c>
      <c r="G197" s="799"/>
    </row>
    <row r="198" spans="2:100" ht="15" customHeight="1" x14ac:dyDescent="0.25">
      <c r="B198" s="607"/>
      <c r="C198" s="799"/>
      <c r="D198" s="799"/>
      <c r="E198" s="799"/>
      <c r="F198" s="398">
        <f>'2 жастағы балалар Ш'!BB73</f>
        <v>0</v>
      </c>
      <c r="G198" s="799"/>
    </row>
    <row r="199" spans="2:100" ht="15" customHeight="1" x14ac:dyDescent="0.25">
      <c r="B199" s="607">
        <v>23</v>
      </c>
      <c r="C199" s="799"/>
      <c r="D199" s="799"/>
      <c r="E199" s="799"/>
      <c r="F199" s="398">
        <f>'2 жастағы балалар Ш'!BC73</f>
        <v>0</v>
      </c>
      <c r="G199" s="799"/>
    </row>
    <row r="200" spans="2:100" ht="15" customHeight="1" x14ac:dyDescent="0.25">
      <c r="B200" s="607"/>
      <c r="C200" s="799"/>
      <c r="D200" s="799"/>
      <c r="E200" s="799"/>
      <c r="F200" s="398">
        <f>'2 жастағы балалар Ш'!BD73</f>
        <v>0</v>
      </c>
      <c r="G200" s="799"/>
    </row>
    <row r="201" spans="2:100" ht="15" customHeight="1" x14ac:dyDescent="0.25">
      <c r="B201" s="607"/>
      <c r="C201" s="799"/>
      <c r="D201" s="799"/>
      <c r="E201" s="799"/>
      <c r="F201" s="398">
        <f>'2 жастағы балалар Ш'!BE73</f>
        <v>0</v>
      </c>
      <c r="G201" s="799"/>
    </row>
    <row r="202" spans="2:100" ht="15" customHeight="1" x14ac:dyDescent="0.25">
      <c r="B202" s="607">
        <v>24</v>
      </c>
      <c r="C202" s="799"/>
      <c r="D202" s="799"/>
      <c r="E202" s="799"/>
      <c r="F202" s="398">
        <f>'2 жастағы балалар Ш'!BF73</f>
        <v>0</v>
      </c>
      <c r="G202" s="799"/>
    </row>
    <row r="203" spans="2:100" ht="15" customHeight="1" x14ac:dyDescent="0.25">
      <c r="B203" s="607"/>
      <c r="C203" s="799"/>
      <c r="D203" s="799"/>
      <c r="E203" s="799"/>
      <c r="F203" s="398">
        <f>'2 жастағы балалар Ш'!BG73</f>
        <v>0</v>
      </c>
      <c r="G203" s="799"/>
    </row>
    <row r="204" spans="2:100" ht="15" customHeight="1" x14ac:dyDescent="0.25">
      <c r="B204" s="607"/>
      <c r="C204" s="799"/>
      <c r="D204" s="799"/>
      <c r="E204" s="799"/>
      <c r="F204" s="398">
        <f>'2 жастағы балалар Ш'!BH73</f>
        <v>0</v>
      </c>
      <c r="G204" s="799"/>
    </row>
    <row r="205" spans="2:100" ht="15" customHeight="1" x14ac:dyDescent="0.25">
      <c r="B205" s="607">
        <v>25</v>
      </c>
      <c r="C205" s="799"/>
      <c r="D205" s="799"/>
      <c r="E205" s="799"/>
      <c r="F205" s="398">
        <f>'2 жастағы балалар Ш'!BI73</f>
        <v>0</v>
      </c>
      <c r="G205" s="799"/>
    </row>
    <row r="206" spans="2:100" ht="15" customHeight="1" x14ac:dyDescent="0.25">
      <c r="B206" s="607"/>
      <c r="C206" s="799"/>
      <c r="D206" s="799"/>
      <c r="E206" s="799"/>
      <c r="F206" s="398">
        <f>'2 жастағы балалар Ш'!BJ73</f>
        <v>0</v>
      </c>
      <c r="G206" s="799"/>
    </row>
    <row r="207" spans="2:100" ht="15" customHeight="1" x14ac:dyDescent="0.25">
      <c r="B207" s="607"/>
      <c r="C207" s="800"/>
      <c r="D207" s="800"/>
      <c r="E207" s="800"/>
      <c r="F207" s="398">
        <f>'2 жастағы балалар Ш'!BK73</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39"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Ф'!D132</f>
        <v>0</v>
      </c>
      <c r="D212" s="452">
        <f>'2 жастағы балалар К'!D132</f>
        <v>0</v>
      </c>
      <c r="E212" s="452" t="e">
        <f>'2 жастағы балалар Т'!#REF!</f>
        <v>#REF!</v>
      </c>
      <c r="F212" s="452">
        <f>'2 жастағы балалар Ш'!D132</f>
        <v>0</v>
      </c>
      <c r="G212" s="452" t="e">
        <f>'2 жастағы балалар Ә'!#REF!</f>
        <v>#REF!</v>
      </c>
    </row>
    <row r="213" spans="2:7" ht="15" customHeight="1" x14ac:dyDescent="0.25">
      <c r="B213" s="571"/>
      <c r="C213" s="452">
        <f>'2 жастағы балалар Ф'!E132</f>
        <v>0</v>
      </c>
      <c r="D213" s="452">
        <f>'2 жастағы балалар К'!E132</f>
        <v>0</v>
      </c>
      <c r="E213" s="452" t="e">
        <f>'2 жастағы балалар Т'!#REF!</f>
        <v>#REF!</v>
      </c>
      <c r="F213" s="452">
        <f>'2 жастағы балалар Ш'!E132</f>
        <v>0</v>
      </c>
      <c r="G213" s="452" t="e">
        <f>'2 жастағы балалар Ә'!#REF!</f>
        <v>#REF!</v>
      </c>
    </row>
    <row r="214" spans="2:7" ht="15" customHeight="1" x14ac:dyDescent="0.25">
      <c r="B214" s="572"/>
      <c r="C214" s="452">
        <f>'2 жастағы балалар Ф'!F132</f>
        <v>0</v>
      </c>
      <c r="D214" s="452">
        <f>'2 жастағы балалар К'!F132</f>
        <v>0</v>
      </c>
      <c r="E214" s="452" t="e">
        <f>'2 жастағы балалар Т'!#REF!</f>
        <v>#REF!</v>
      </c>
      <c r="F214" s="452">
        <f>'2 жастағы балалар Ш'!F132</f>
        <v>0</v>
      </c>
      <c r="G214" s="452" t="e">
        <f>'2 жастағы балалар Ә'!#REF!</f>
        <v>#REF!</v>
      </c>
    </row>
    <row r="215" spans="2:7" ht="15" customHeight="1" x14ac:dyDescent="0.25">
      <c r="B215" s="570">
        <v>2</v>
      </c>
      <c r="C215" s="452">
        <f>'2 жастағы балалар Ф'!G132</f>
        <v>0</v>
      </c>
      <c r="D215" s="452">
        <f>'2 жастағы балалар К'!G132</f>
        <v>0</v>
      </c>
      <c r="E215" s="452">
        <f>'2 жастағы балалар Т'!D132</f>
        <v>0</v>
      </c>
      <c r="F215" s="452">
        <f>'2 жастағы балалар Ш'!G132</f>
        <v>0</v>
      </c>
      <c r="G215" s="452">
        <f>'2 жастағы балалар Ә'!D132</f>
        <v>0</v>
      </c>
    </row>
    <row r="216" spans="2:7" ht="15" customHeight="1" x14ac:dyDescent="0.25">
      <c r="B216" s="571"/>
      <c r="C216" s="452">
        <f>'2 жастағы балалар Ф'!H132</f>
        <v>0</v>
      </c>
      <c r="D216" s="452">
        <f>'2 жастағы балалар К'!H132</f>
        <v>0</v>
      </c>
      <c r="E216" s="452">
        <f>'2 жастағы балалар Т'!E132</f>
        <v>0</v>
      </c>
      <c r="F216" s="452">
        <f>'2 жастағы балалар Ш'!H132</f>
        <v>0</v>
      </c>
      <c r="G216" s="452">
        <f>'2 жастағы балалар Ә'!E132</f>
        <v>0</v>
      </c>
    </row>
    <row r="217" spans="2:7" ht="15" customHeight="1" x14ac:dyDescent="0.25">
      <c r="B217" s="572"/>
      <c r="C217" s="452">
        <f>'2 жастағы балалар Ф'!I132</f>
        <v>0</v>
      </c>
      <c r="D217" s="452">
        <f>'2 жастағы балалар К'!I132</f>
        <v>0</v>
      </c>
      <c r="E217" s="452">
        <f>'2 жастағы балалар Т'!F132</f>
        <v>0</v>
      </c>
      <c r="F217" s="452">
        <f>'2 жастағы балалар Ш'!I132</f>
        <v>0</v>
      </c>
      <c r="G217" s="452">
        <f>'2 жастағы балалар Ә'!F132</f>
        <v>0</v>
      </c>
    </row>
    <row r="218" spans="2:7" ht="15" customHeight="1" x14ac:dyDescent="0.25">
      <c r="B218" s="570">
        <v>3</v>
      </c>
      <c r="C218" s="452">
        <f>'2 жастағы балалар Ф'!J132</f>
        <v>0</v>
      </c>
      <c r="D218" s="452">
        <f>'2 жастағы балалар К'!J132</f>
        <v>0</v>
      </c>
      <c r="E218" s="452">
        <f>'2 жастағы балалар Т'!G132</f>
        <v>0</v>
      </c>
      <c r="F218" s="452">
        <f>'2 жастағы балалар Ш'!J132</f>
        <v>0</v>
      </c>
      <c r="G218" s="452">
        <f>'2 жастағы балалар Ә'!G132</f>
        <v>0</v>
      </c>
    </row>
    <row r="219" spans="2:7" ht="15" customHeight="1" x14ac:dyDescent="0.25">
      <c r="B219" s="571"/>
      <c r="C219" s="452">
        <f>'2 жастағы балалар Ф'!K132</f>
        <v>0</v>
      </c>
      <c r="D219" s="452">
        <f>'2 жастағы балалар К'!K132</f>
        <v>0</v>
      </c>
      <c r="E219" s="452">
        <f>'2 жастағы балалар Т'!H132</f>
        <v>0</v>
      </c>
      <c r="F219" s="452">
        <f>'2 жастағы балалар Ш'!K132</f>
        <v>0</v>
      </c>
      <c r="G219" s="452">
        <f>'2 жастағы балалар Ә'!H132</f>
        <v>0</v>
      </c>
    </row>
    <row r="220" spans="2:7" ht="15" customHeight="1" x14ac:dyDescent="0.25">
      <c r="B220" s="572"/>
      <c r="C220" s="452">
        <f>'2 жастағы балалар Ф'!L132</f>
        <v>0</v>
      </c>
      <c r="D220" s="452">
        <f>'2 жастағы балалар К'!L132</f>
        <v>0</v>
      </c>
      <c r="E220" s="452">
        <f>'2 жастағы балалар Т'!I132</f>
        <v>0</v>
      </c>
      <c r="F220" s="452">
        <f>'2 жастағы балалар Ш'!L132</f>
        <v>0</v>
      </c>
      <c r="G220" s="452">
        <f>'2 жастағы балалар Ә'!I132</f>
        <v>0</v>
      </c>
    </row>
    <row r="221" spans="2:7" ht="15" customHeight="1" x14ac:dyDescent="0.25">
      <c r="B221" s="570">
        <v>4</v>
      </c>
      <c r="C221" s="452">
        <f>'2 жастағы балалар Ф'!M132</f>
        <v>0</v>
      </c>
      <c r="D221" s="452">
        <f>'2 жастағы балалар К'!M132</f>
        <v>0</v>
      </c>
      <c r="E221" s="452">
        <f>'2 жастағы балалар Т'!J132</f>
        <v>0</v>
      </c>
      <c r="F221" s="452">
        <f>'2 жастағы балалар Ш'!M132</f>
        <v>0</v>
      </c>
      <c r="G221" s="452">
        <f>'2 жастағы балалар Ә'!J132</f>
        <v>0</v>
      </c>
    </row>
    <row r="222" spans="2:7" ht="15" customHeight="1" x14ac:dyDescent="0.25">
      <c r="B222" s="571"/>
      <c r="C222" s="452">
        <f>'2 жастағы балалар Ф'!N132</f>
        <v>0</v>
      </c>
      <c r="D222" s="452">
        <f>'2 жастағы балалар К'!N132</f>
        <v>0</v>
      </c>
      <c r="E222" s="452">
        <f>'2 жастағы балалар Т'!K132</f>
        <v>0</v>
      </c>
      <c r="F222" s="452">
        <f>'2 жастағы балалар Ш'!N132</f>
        <v>0</v>
      </c>
      <c r="G222" s="452">
        <f>'2 жастағы балалар Ә'!K132</f>
        <v>0</v>
      </c>
    </row>
    <row r="223" spans="2:7" ht="15" customHeight="1" x14ac:dyDescent="0.25">
      <c r="B223" s="572"/>
      <c r="C223" s="452">
        <f>'2 жастағы балалар Ф'!O132</f>
        <v>0</v>
      </c>
      <c r="D223" s="452">
        <f>'2 жастағы балалар К'!O132</f>
        <v>0</v>
      </c>
      <c r="E223" s="452">
        <f>'2 жастағы балалар Т'!L132</f>
        <v>0</v>
      </c>
      <c r="F223" s="452">
        <f>'2 жастағы балалар Ш'!O132</f>
        <v>0</v>
      </c>
      <c r="G223" s="452">
        <f>'2 жастағы балалар Ә'!L132</f>
        <v>0</v>
      </c>
    </row>
    <row r="224" spans="2:7" ht="15" customHeight="1" x14ac:dyDescent="0.25">
      <c r="B224" s="570">
        <v>5</v>
      </c>
      <c r="C224" s="452" t="e">
        <f>'2 жастағы балалар Ф'!#REF!</f>
        <v>#REF!</v>
      </c>
      <c r="D224" s="452" t="e">
        <f>'2 жастағы балалар К'!#REF!</f>
        <v>#REF!</v>
      </c>
      <c r="E224" s="452">
        <f>'2 жастағы балалар Т'!M132</f>
        <v>0</v>
      </c>
      <c r="F224" s="452">
        <f>'2 жастағы балалар Ш'!P132</f>
        <v>0</v>
      </c>
      <c r="G224" s="452">
        <f>'2 жастағы балалар Ә'!M132</f>
        <v>0</v>
      </c>
    </row>
    <row r="225" spans="2:7" ht="15" customHeight="1" x14ac:dyDescent="0.25">
      <c r="B225" s="571"/>
      <c r="C225" s="452" t="e">
        <f>'2 жастағы балалар Ф'!#REF!</f>
        <v>#REF!</v>
      </c>
      <c r="D225" s="452" t="e">
        <f>'2 жастағы балалар К'!#REF!</f>
        <v>#REF!</v>
      </c>
      <c r="E225" s="452">
        <f>'2 жастағы балалар Т'!N132</f>
        <v>0</v>
      </c>
      <c r="F225" s="452">
        <f>'2 жастағы балалар Ш'!Q132</f>
        <v>0</v>
      </c>
      <c r="G225" s="452">
        <f>'2 жастағы балалар Ә'!N132</f>
        <v>0</v>
      </c>
    </row>
    <row r="226" spans="2:7" ht="15" customHeight="1" x14ac:dyDescent="0.25">
      <c r="B226" s="572"/>
      <c r="C226" s="452" t="e">
        <f>'2 жастағы балалар Ф'!#REF!</f>
        <v>#REF!</v>
      </c>
      <c r="D226" s="452" t="e">
        <f>'2 жастағы балалар К'!#REF!</f>
        <v>#REF!</v>
      </c>
      <c r="E226" s="452">
        <f>'2 жастағы балалар Т'!O132</f>
        <v>0</v>
      </c>
      <c r="F226" s="452">
        <f>'2 жастағы балалар Ш'!R132</f>
        <v>0</v>
      </c>
      <c r="G226" s="452">
        <f>'2 жастағы балалар Ә'!O132</f>
        <v>0</v>
      </c>
    </row>
    <row r="227" spans="2:7" ht="15" customHeight="1" x14ac:dyDescent="0.25">
      <c r="B227" s="570">
        <v>6</v>
      </c>
      <c r="C227" s="798"/>
      <c r="D227" s="452">
        <f>'2 жастағы балалар К'!P132</f>
        <v>0</v>
      </c>
      <c r="E227" s="798"/>
      <c r="F227" s="452" t="e">
        <f>'2 жастағы балалар Ш'!#REF!</f>
        <v>#REF!</v>
      </c>
      <c r="G227" s="798"/>
    </row>
    <row r="228" spans="2:7" ht="15" customHeight="1" x14ac:dyDescent="0.25">
      <c r="B228" s="571"/>
      <c r="C228" s="799"/>
      <c r="D228" s="452">
        <f>'2 жастағы балалар К'!Q132</f>
        <v>0</v>
      </c>
      <c r="E228" s="799"/>
      <c r="F228" s="452" t="e">
        <f>'2 жастағы балалар Ш'!#REF!</f>
        <v>#REF!</v>
      </c>
      <c r="G228" s="799"/>
    </row>
    <row r="229" spans="2:7" ht="15" customHeight="1" x14ac:dyDescent="0.25">
      <c r="B229" s="572"/>
      <c r="C229" s="799"/>
      <c r="D229" s="452">
        <f>'2 жастағы балалар К'!R132</f>
        <v>0</v>
      </c>
      <c r="E229" s="799"/>
      <c r="F229" s="452" t="e">
        <f>'2 жастағы балалар Ш'!#REF!</f>
        <v>#REF!</v>
      </c>
      <c r="G229" s="799"/>
    </row>
    <row r="230" spans="2:7" ht="15" customHeight="1" x14ac:dyDescent="0.25">
      <c r="B230" s="570">
        <v>7</v>
      </c>
      <c r="C230" s="799"/>
      <c r="D230" s="452">
        <f>'2 жастағы балалар К'!S132</f>
        <v>0</v>
      </c>
      <c r="E230" s="799"/>
      <c r="F230" s="452" t="e">
        <f>'2 жастағы балалар Ш'!#REF!</f>
        <v>#REF!</v>
      </c>
      <c r="G230" s="799"/>
    </row>
    <row r="231" spans="2:7" ht="15" customHeight="1" x14ac:dyDescent="0.25">
      <c r="B231" s="571"/>
      <c r="C231" s="799"/>
      <c r="D231" s="452">
        <f>'2 жастағы балалар К'!T132</f>
        <v>0</v>
      </c>
      <c r="E231" s="799"/>
      <c r="F231" s="452" t="e">
        <f>'2 жастағы балалар Ш'!#REF!</f>
        <v>#REF!</v>
      </c>
      <c r="G231" s="799"/>
    </row>
    <row r="232" spans="2:7" ht="15" customHeight="1" x14ac:dyDescent="0.25">
      <c r="B232" s="572"/>
      <c r="C232" s="799"/>
      <c r="D232" s="452">
        <f>'2 жастағы балалар К'!U132</f>
        <v>0</v>
      </c>
      <c r="E232" s="799"/>
      <c r="F232" s="452" t="e">
        <f>'2 жастағы балалар Ш'!#REF!</f>
        <v>#REF!</v>
      </c>
      <c r="G232" s="799"/>
    </row>
    <row r="233" spans="2:7" ht="15" customHeight="1" x14ac:dyDescent="0.25">
      <c r="B233" s="570">
        <v>8</v>
      </c>
      <c r="C233" s="799"/>
      <c r="D233" s="452">
        <f>'2 жастағы балалар К'!V132</f>
        <v>0</v>
      </c>
      <c r="E233" s="799"/>
      <c r="F233" s="452" t="e">
        <f>'2 жастағы балалар Ш'!#REF!</f>
        <v>#REF!</v>
      </c>
      <c r="G233" s="799"/>
    </row>
    <row r="234" spans="2:7" ht="15" customHeight="1" x14ac:dyDescent="0.25">
      <c r="B234" s="571"/>
      <c r="C234" s="799"/>
      <c r="D234" s="452">
        <f>'2 жастағы балалар К'!W132</f>
        <v>0</v>
      </c>
      <c r="E234" s="799"/>
      <c r="F234" s="452" t="e">
        <f>'2 жастағы балалар Ш'!#REF!</f>
        <v>#REF!</v>
      </c>
      <c r="G234" s="799"/>
    </row>
    <row r="235" spans="2:7" x14ac:dyDescent="0.25">
      <c r="B235" s="572"/>
      <c r="C235" s="799"/>
      <c r="D235" s="452">
        <f>'2 жастағы балалар К'!X132</f>
        <v>0</v>
      </c>
      <c r="E235" s="799"/>
      <c r="F235" s="452" t="e">
        <f>'2 жастағы балалар Ш'!#REF!</f>
        <v>#REF!</v>
      </c>
      <c r="G235" s="799"/>
    </row>
    <row r="236" spans="2:7" x14ac:dyDescent="0.25">
      <c r="B236" s="570">
        <v>9</v>
      </c>
      <c r="C236" s="799"/>
      <c r="D236" s="452">
        <f>'2 жастағы балалар К'!Y132</f>
        <v>0</v>
      </c>
      <c r="E236" s="799"/>
      <c r="F236" s="452" t="e">
        <f>'2 жастағы балалар Ш'!#REF!</f>
        <v>#REF!</v>
      </c>
      <c r="G236" s="799"/>
    </row>
    <row r="237" spans="2:7" x14ac:dyDescent="0.25">
      <c r="B237" s="571"/>
      <c r="C237" s="799"/>
      <c r="D237" s="452">
        <f>'2 жастағы балалар К'!Z132</f>
        <v>0</v>
      </c>
      <c r="E237" s="799"/>
      <c r="F237" s="452" t="e">
        <f>'2 жастағы балалар Ш'!#REF!</f>
        <v>#REF!</v>
      </c>
      <c r="G237" s="799"/>
    </row>
    <row r="238" spans="2:7" x14ac:dyDescent="0.25">
      <c r="B238" s="572"/>
      <c r="C238" s="799"/>
      <c r="D238" s="452">
        <f>'2 жастағы балалар К'!AA132</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Ш'!S132</f>
        <v>0</v>
      </c>
      <c r="G242" s="799"/>
    </row>
    <row r="243" spans="2:7" x14ac:dyDescent="0.25">
      <c r="B243" s="607"/>
      <c r="C243" s="799"/>
      <c r="D243" s="452" t="e">
        <f>'2 жастағы балалар К'!#REF!</f>
        <v>#REF!</v>
      </c>
      <c r="E243" s="799"/>
      <c r="F243" s="398">
        <f>'2 жастағы балалар Ш'!T132</f>
        <v>0</v>
      </c>
      <c r="G243" s="799"/>
    </row>
    <row r="244" spans="2:7" x14ac:dyDescent="0.25">
      <c r="B244" s="607"/>
      <c r="C244" s="799"/>
      <c r="D244" s="452" t="e">
        <f>'2 жастағы балалар К'!#REF!</f>
        <v>#REF!</v>
      </c>
      <c r="E244" s="799"/>
      <c r="F244" s="398">
        <f>'2 жастағы балалар Ш'!U132</f>
        <v>0</v>
      </c>
      <c r="G244" s="799"/>
    </row>
    <row r="245" spans="2:7" x14ac:dyDescent="0.25">
      <c r="B245" s="607">
        <v>12</v>
      </c>
      <c r="C245" s="799"/>
      <c r="D245" s="452" t="e">
        <f>'2 жастағы балалар К'!#REF!</f>
        <v>#REF!</v>
      </c>
      <c r="E245" s="799"/>
      <c r="F245" s="398">
        <f>'2 жастағы балалар Ш'!V132</f>
        <v>0</v>
      </c>
      <c r="G245" s="799"/>
    </row>
    <row r="246" spans="2:7" x14ac:dyDescent="0.25">
      <c r="B246" s="607"/>
      <c r="C246" s="799"/>
      <c r="D246" s="452" t="e">
        <f>'2 жастағы балалар К'!#REF!</f>
        <v>#REF!</v>
      </c>
      <c r="E246" s="799"/>
      <c r="F246" s="398">
        <f>'2 жастағы балалар Ш'!W132</f>
        <v>0</v>
      </c>
      <c r="G246" s="799"/>
    </row>
    <row r="247" spans="2:7" x14ac:dyDescent="0.25">
      <c r="B247" s="607"/>
      <c r="C247" s="799"/>
      <c r="D247" s="452" t="e">
        <f>'2 жастағы балалар К'!#REF!</f>
        <v>#REF!</v>
      </c>
      <c r="E247" s="799"/>
      <c r="F247" s="398">
        <f>'2 жастағы балалар Ш'!X132</f>
        <v>0</v>
      </c>
      <c r="G247" s="799"/>
    </row>
    <row r="248" spans="2:7" x14ac:dyDescent="0.25">
      <c r="B248" s="607">
        <v>13</v>
      </c>
      <c r="C248" s="799"/>
      <c r="D248" s="452" t="e">
        <f>'2 жастағы балалар К'!#REF!</f>
        <v>#REF!</v>
      </c>
      <c r="E248" s="799"/>
      <c r="F248" s="398">
        <f>'2 жастағы балалар Ш'!Y132</f>
        <v>0</v>
      </c>
      <c r="G248" s="799"/>
    </row>
    <row r="249" spans="2:7" x14ac:dyDescent="0.25">
      <c r="B249" s="607"/>
      <c r="C249" s="799"/>
      <c r="D249" s="452" t="e">
        <f>'2 жастағы балалар К'!#REF!</f>
        <v>#REF!</v>
      </c>
      <c r="E249" s="799"/>
      <c r="F249" s="398">
        <f>'2 жастағы балалар Ш'!Z132</f>
        <v>0</v>
      </c>
      <c r="G249" s="799"/>
    </row>
    <row r="250" spans="2:7" x14ac:dyDescent="0.25">
      <c r="B250" s="607"/>
      <c r="C250" s="799"/>
      <c r="D250" s="452" t="e">
        <f>'2 жастағы балалар К'!#REF!</f>
        <v>#REF!</v>
      </c>
      <c r="E250" s="799"/>
      <c r="F250" s="398">
        <f>'2 жастағы балалар Ш'!AA132</f>
        <v>0</v>
      </c>
      <c r="G250" s="799"/>
    </row>
    <row r="251" spans="2:7" x14ac:dyDescent="0.25">
      <c r="B251" s="607">
        <v>14</v>
      </c>
      <c r="C251" s="799"/>
      <c r="D251" s="452" t="e">
        <f>'2 жастағы балалар К'!#REF!</f>
        <v>#REF!</v>
      </c>
      <c r="E251" s="799"/>
      <c r="F251" s="398">
        <f>'2 жастағы балалар Ш'!AB132</f>
        <v>0</v>
      </c>
      <c r="G251" s="799"/>
    </row>
    <row r="252" spans="2:7" x14ac:dyDescent="0.25">
      <c r="B252" s="607"/>
      <c r="C252" s="799"/>
      <c r="D252" s="452" t="e">
        <f>'2 жастағы балалар К'!#REF!</f>
        <v>#REF!</v>
      </c>
      <c r="E252" s="799"/>
      <c r="F252" s="398">
        <f>'2 жастағы балалар Ш'!AC132</f>
        <v>0</v>
      </c>
      <c r="G252" s="799"/>
    </row>
    <row r="253" spans="2:7" x14ac:dyDescent="0.25">
      <c r="B253" s="607"/>
      <c r="C253" s="799"/>
      <c r="D253" s="452" t="e">
        <f>'2 жастағы балалар К'!#REF!</f>
        <v>#REF!</v>
      </c>
      <c r="E253" s="799"/>
      <c r="F253" s="398">
        <f>'2 жастағы балалар Ш'!AD132</f>
        <v>0</v>
      </c>
      <c r="G253" s="799"/>
    </row>
    <row r="254" spans="2:7" x14ac:dyDescent="0.25">
      <c r="B254" s="607">
        <v>15</v>
      </c>
      <c r="C254" s="799"/>
      <c r="D254" s="452" t="e">
        <f>'2 жастағы балалар К'!#REF!</f>
        <v>#REF!</v>
      </c>
      <c r="E254" s="799"/>
      <c r="F254" s="398">
        <f>'2 жастағы балалар Ш'!AE132</f>
        <v>0</v>
      </c>
      <c r="G254" s="799"/>
    </row>
    <row r="255" spans="2:7" x14ac:dyDescent="0.25">
      <c r="B255" s="607"/>
      <c r="C255" s="799"/>
      <c r="D255" s="452" t="e">
        <f>'2 жастағы балалар К'!#REF!</f>
        <v>#REF!</v>
      </c>
      <c r="E255" s="799"/>
      <c r="F255" s="398">
        <f>'2 жастағы балалар Ш'!AF132</f>
        <v>0</v>
      </c>
      <c r="G255" s="799"/>
    </row>
    <row r="256" spans="2:7" x14ac:dyDescent="0.25">
      <c r="B256" s="607"/>
      <c r="C256" s="799"/>
      <c r="D256" s="452" t="e">
        <f>'2 жастағы балалар К'!#REF!</f>
        <v>#REF!</v>
      </c>
      <c r="E256" s="799"/>
      <c r="F256" s="398">
        <f>'2 жастағы балалар Ш'!AG132</f>
        <v>0</v>
      </c>
      <c r="G256" s="799"/>
    </row>
    <row r="257" spans="2:7" x14ac:dyDescent="0.25">
      <c r="B257" s="607">
        <v>16</v>
      </c>
      <c r="C257" s="799"/>
      <c r="D257" s="798"/>
      <c r="E257" s="799"/>
      <c r="F257" s="398">
        <f>'2 жастағы балалар Ш'!AH132</f>
        <v>0</v>
      </c>
      <c r="G257" s="799"/>
    </row>
    <row r="258" spans="2:7" x14ac:dyDescent="0.25">
      <c r="B258" s="607"/>
      <c r="C258" s="799"/>
      <c r="D258" s="799"/>
      <c r="E258" s="799"/>
      <c r="F258" s="398">
        <f>'2 жастағы балалар Ш'!AI132</f>
        <v>0</v>
      </c>
      <c r="G258" s="799"/>
    </row>
    <row r="259" spans="2:7" x14ac:dyDescent="0.25">
      <c r="B259" s="607"/>
      <c r="C259" s="799"/>
      <c r="D259" s="799"/>
      <c r="E259" s="799"/>
      <c r="F259" s="398">
        <f>'2 жастағы балалар Ш'!AJ132</f>
        <v>0</v>
      </c>
      <c r="G259" s="799"/>
    </row>
    <row r="260" spans="2:7" x14ac:dyDescent="0.25">
      <c r="B260" s="607">
        <v>17</v>
      </c>
      <c r="C260" s="799"/>
      <c r="D260" s="799"/>
      <c r="E260" s="799"/>
      <c r="F260" s="398">
        <f>'2 жастағы балалар Ш'!AK132</f>
        <v>0</v>
      </c>
      <c r="G260" s="799"/>
    </row>
    <row r="261" spans="2:7" x14ac:dyDescent="0.25">
      <c r="B261" s="607"/>
      <c r="C261" s="799"/>
      <c r="D261" s="799"/>
      <c r="E261" s="799"/>
      <c r="F261" s="398">
        <f>'2 жастағы балалар Ш'!AL132</f>
        <v>0</v>
      </c>
      <c r="G261" s="799"/>
    </row>
    <row r="262" spans="2:7" x14ac:dyDescent="0.25">
      <c r="B262" s="607"/>
      <c r="C262" s="799"/>
      <c r="D262" s="799"/>
      <c r="E262" s="799"/>
      <c r="F262" s="398">
        <f>'2 жастағы балалар Ш'!AM132</f>
        <v>0</v>
      </c>
      <c r="G262" s="799"/>
    </row>
    <row r="263" spans="2:7" x14ac:dyDescent="0.25">
      <c r="B263" s="607">
        <v>18</v>
      </c>
      <c r="C263" s="799"/>
      <c r="D263" s="799"/>
      <c r="E263" s="799"/>
      <c r="F263" s="398">
        <f>'2 жастағы балалар Ш'!AN132</f>
        <v>0</v>
      </c>
      <c r="G263" s="799"/>
    </row>
    <row r="264" spans="2:7" x14ac:dyDescent="0.25">
      <c r="B264" s="607"/>
      <c r="C264" s="799"/>
      <c r="D264" s="799"/>
      <c r="E264" s="799"/>
      <c r="F264" s="398">
        <f>'2 жастағы балалар Ш'!AO132</f>
        <v>0</v>
      </c>
      <c r="G264" s="799"/>
    </row>
    <row r="265" spans="2:7" x14ac:dyDescent="0.25">
      <c r="B265" s="607"/>
      <c r="C265" s="799"/>
      <c r="D265" s="799"/>
      <c r="E265" s="799"/>
      <c r="F265" s="398">
        <f>'2 жастағы балалар Ш'!AP132</f>
        <v>0</v>
      </c>
      <c r="G265" s="799"/>
    </row>
    <row r="266" spans="2:7" x14ac:dyDescent="0.25">
      <c r="B266" s="607">
        <v>19</v>
      </c>
      <c r="C266" s="799"/>
      <c r="D266" s="799"/>
      <c r="E266" s="799"/>
      <c r="F266" s="398">
        <f>'2 жастағы балалар Ш'!AQ132</f>
        <v>0</v>
      </c>
      <c r="G266" s="799"/>
    </row>
    <row r="267" spans="2:7" x14ac:dyDescent="0.25">
      <c r="B267" s="607"/>
      <c r="C267" s="799"/>
      <c r="D267" s="799"/>
      <c r="E267" s="799"/>
      <c r="F267" s="398">
        <f>'2 жастағы балалар Ш'!AR132</f>
        <v>0</v>
      </c>
      <c r="G267" s="799"/>
    </row>
    <row r="268" spans="2:7" x14ac:dyDescent="0.25">
      <c r="B268" s="607"/>
      <c r="C268" s="799"/>
      <c r="D268" s="799"/>
      <c r="E268" s="799"/>
      <c r="F268" s="398">
        <f>'2 жастағы балалар Ш'!AS132</f>
        <v>0</v>
      </c>
      <c r="G268" s="799"/>
    </row>
    <row r="269" spans="2:7" x14ac:dyDescent="0.25">
      <c r="B269" s="607">
        <v>20</v>
      </c>
      <c r="C269" s="799"/>
      <c r="D269" s="799"/>
      <c r="E269" s="799"/>
      <c r="F269" s="398">
        <f>'2 жастағы балалар Ш'!AT132</f>
        <v>0</v>
      </c>
      <c r="G269" s="799"/>
    </row>
    <row r="270" spans="2:7" x14ac:dyDescent="0.25">
      <c r="B270" s="607"/>
      <c r="C270" s="799"/>
      <c r="D270" s="799"/>
      <c r="E270" s="799"/>
      <c r="F270" s="398">
        <f>'2 жастағы балалар Ш'!AU132</f>
        <v>0</v>
      </c>
      <c r="G270" s="799"/>
    </row>
    <row r="271" spans="2:7" x14ac:dyDescent="0.25">
      <c r="B271" s="607"/>
      <c r="C271" s="799"/>
      <c r="D271" s="799"/>
      <c r="E271" s="799"/>
      <c r="F271" s="398">
        <f>'2 жастағы балалар Ш'!AV132</f>
        <v>0</v>
      </c>
      <c r="G271" s="799"/>
    </row>
    <row r="272" spans="2:7" x14ac:dyDescent="0.25">
      <c r="B272" s="607">
        <v>21</v>
      </c>
      <c r="C272" s="799"/>
      <c r="D272" s="799"/>
      <c r="E272" s="799"/>
      <c r="F272" s="398">
        <f>'2 жастағы балалар Ш'!AW132</f>
        <v>0</v>
      </c>
      <c r="G272" s="799"/>
    </row>
    <row r="273" spans="2:7" x14ac:dyDescent="0.25">
      <c r="B273" s="607"/>
      <c r="C273" s="799"/>
      <c r="D273" s="799"/>
      <c r="E273" s="799"/>
      <c r="F273" s="398">
        <f>'2 жастағы балалар Ш'!AX132</f>
        <v>0</v>
      </c>
      <c r="G273" s="799"/>
    </row>
    <row r="274" spans="2:7" x14ac:dyDescent="0.25">
      <c r="B274" s="607"/>
      <c r="C274" s="799"/>
      <c r="D274" s="799"/>
      <c r="E274" s="799"/>
      <c r="F274" s="398">
        <f>'2 жастағы балалар Ш'!AY132</f>
        <v>0</v>
      </c>
      <c r="G274" s="799"/>
    </row>
    <row r="275" spans="2:7" x14ac:dyDescent="0.25">
      <c r="B275" s="607">
        <v>22</v>
      </c>
      <c r="C275" s="799"/>
      <c r="D275" s="799"/>
      <c r="E275" s="799"/>
      <c r="F275" s="398">
        <f>'2 жастағы балалар Ш'!AZ132</f>
        <v>0</v>
      </c>
      <c r="G275" s="799"/>
    </row>
    <row r="276" spans="2:7" x14ac:dyDescent="0.25">
      <c r="B276" s="607"/>
      <c r="C276" s="799"/>
      <c r="D276" s="799"/>
      <c r="E276" s="799"/>
      <c r="F276" s="398">
        <f>'2 жастағы балалар Ш'!BA132</f>
        <v>0</v>
      </c>
      <c r="G276" s="799"/>
    </row>
    <row r="277" spans="2:7" x14ac:dyDescent="0.25">
      <c r="B277" s="607"/>
      <c r="C277" s="799"/>
      <c r="D277" s="799"/>
      <c r="E277" s="799"/>
      <c r="F277" s="398">
        <f>'2 жастағы балалар Ш'!BB132</f>
        <v>0</v>
      </c>
      <c r="G277" s="799"/>
    </row>
    <row r="278" spans="2:7" x14ac:dyDescent="0.25">
      <c r="B278" s="607">
        <v>23</v>
      </c>
      <c r="C278" s="799"/>
      <c r="D278" s="799"/>
      <c r="E278" s="799"/>
      <c r="F278" s="398">
        <f>'2 жастағы балалар Ш'!BC132</f>
        <v>0</v>
      </c>
      <c r="G278" s="799"/>
    </row>
    <row r="279" spans="2:7" x14ac:dyDescent="0.25">
      <c r="B279" s="607"/>
      <c r="C279" s="799"/>
      <c r="D279" s="799"/>
      <c r="E279" s="799"/>
      <c r="F279" s="398">
        <f>'2 жастағы балалар Ш'!BD132</f>
        <v>0</v>
      </c>
      <c r="G279" s="799"/>
    </row>
    <row r="280" spans="2:7" x14ac:dyDescent="0.25">
      <c r="B280" s="607"/>
      <c r="C280" s="799"/>
      <c r="D280" s="799"/>
      <c r="E280" s="799"/>
      <c r="F280" s="398">
        <f>'2 жастағы балалар Ш'!BE132</f>
        <v>0</v>
      </c>
      <c r="G280" s="799"/>
    </row>
    <row r="281" spans="2:7" x14ac:dyDescent="0.25">
      <c r="B281" s="607">
        <v>24</v>
      </c>
      <c r="C281" s="799"/>
      <c r="D281" s="799"/>
      <c r="E281" s="799"/>
      <c r="F281" s="398">
        <f>'2 жастағы балалар Ш'!BF132</f>
        <v>0</v>
      </c>
      <c r="G281" s="799"/>
    </row>
    <row r="282" spans="2:7" x14ac:dyDescent="0.25">
      <c r="B282" s="607"/>
      <c r="C282" s="799"/>
      <c r="D282" s="799"/>
      <c r="E282" s="799"/>
      <c r="F282" s="398">
        <f>'2 жастағы балалар Ш'!BG132</f>
        <v>0</v>
      </c>
      <c r="G282" s="799"/>
    </row>
    <row r="283" spans="2:7" x14ac:dyDescent="0.25">
      <c r="B283" s="607"/>
      <c r="C283" s="799"/>
      <c r="D283" s="799"/>
      <c r="E283" s="799"/>
      <c r="F283" s="398">
        <f>'2 жастағы балалар Ш'!BH132</f>
        <v>0</v>
      </c>
      <c r="G283" s="799"/>
    </row>
    <row r="284" spans="2:7" x14ac:dyDescent="0.25">
      <c r="B284" s="607">
        <v>25</v>
      </c>
      <c r="C284" s="799"/>
      <c r="D284" s="799"/>
      <c r="E284" s="799"/>
      <c r="F284" s="398">
        <f>'2 жастағы балалар Ш'!BI132</f>
        <v>0</v>
      </c>
      <c r="G284" s="799"/>
    </row>
    <row r="285" spans="2:7" x14ac:dyDescent="0.25">
      <c r="B285" s="607"/>
      <c r="C285" s="799"/>
      <c r="D285" s="799"/>
      <c r="E285" s="799"/>
      <c r="F285" s="398">
        <f>'2 жастағы балалар Ш'!BJ132</f>
        <v>0</v>
      </c>
      <c r="G285" s="799"/>
    </row>
    <row r="286" spans="2:7" x14ac:dyDescent="0.25">
      <c r="B286" s="607"/>
      <c r="C286" s="800"/>
      <c r="D286" s="800"/>
      <c r="E286" s="800"/>
      <c r="F286" s="398">
        <f>'2 жастағы балалар Ш'!BK132</f>
        <v>0</v>
      </c>
      <c r="G286" s="800"/>
    </row>
    <row r="287" spans="2:7" x14ac:dyDescent="0.25">
      <c r="B287" s="389">
        <f>СВОД3!V27</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75"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4">
    <mergeCell ref="M567:AP567"/>
    <mergeCell ref="B263:B265"/>
    <mergeCell ref="B266:B268"/>
    <mergeCell ref="B269:B271"/>
    <mergeCell ref="B272:B274"/>
    <mergeCell ref="B275:B277"/>
    <mergeCell ref="B278:B280"/>
    <mergeCell ref="C227:C286"/>
    <mergeCell ref="E227:E286"/>
    <mergeCell ref="G227:G286"/>
    <mergeCell ref="B248:B250"/>
    <mergeCell ref="B251:B253"/>
    <mergeCell ref="B254:B256"/>
    <mergeCell ref="B257:B259"/>
    <mergeCell ref="B281:B283"/>
    <mergeCell ref="B284:B286"/>
    <mergeCell ref="B227:B229"/>
    <mergeCell ref="B230:B232"/>
    <mergeCell ref="B260:B262"/>
    <mergeCell ref="B236:B238"/>
    <mergeCell ref="B239:B241"/>
    <mergeCell ref="B245:B247"/>
    <mergeCell ref="B202:B204"/>
    <mergeCell ref="B205:B207"/>
    <mergeCell ref="B151:B153"/>
    <mergeCell ref="B154:B156"/>
    <mergeCell ref="B157:B159"/>
    <mergeCell ref="B160:B162"/>
    <mergeCell ref="B163:B165"/>
    <mergeCell ref="B166:B168"/>
    <mergeCell ref="B169:B171"/>
    <mergeCell ref="B172:B174"/>
    <mergeCell ref="B187:B189"/>
    <mergeCell ref="B75:B77"/>
    <mergeCell ref="B78:B80"/>
    <mergeCell ref="B81:B83"/>
    <mergeCell ref="C81:C128"/>
    <mergeCell ref="B105:B107"/>
    <mergeCell ref="B108:B110"/>
    <mergeCell ref="B111:B113"/>
    <mergeCell ref="B114:B116"/>
    <mergeCell ref="B131:G131"/>
    <mergeCell ref="E81:E128"/>
    <mergeCell ref="G81:G128"/>
    <mergeCell ref="B84:B86"/>
    <mergeCell ref="B87:B89"/>
    <mergeCell ref="B90:B92"/>
    <mergeCell ref="B93:B95"/>
    <mergeCell ref="D93:D128"/>
    <mergeCell ref="B96:B98"/>
    <mergeCell ref="B99:B101"/>
    <mergeCell ref="B102:B104"/>
    <mergeCell ref="B117:B119"/>
    <mergeCell ref="B120:B122"/>
    <mergeCell ref="B123:B125"/>
    <mergeCell ref="B126:B128"/>
    <mergeCell ref="B212:B214"/>
    <mergeCell ref="B133:B135"/>
    <mergeCell ref="B136:B138"/>
    <mergeCell ref="D178:D207"/>
    <mergeCell ref="D257:D286"/>
    <mergeCell ref="B218:B220"/>
    <mergeCell ref="B221:B223"/>
    <mergeCell ref="B224:B226"/>
    <mergeCell ref="B139:B141"/>
    <mergeCell ref="B142:B144"/>
    <mergeCell ref="B145:B147"/>
    <mergeCell ref="B148:B150"/>
    <mergeCell ref="C148:C207"/>
    <mergeCell ref="B210:G210"/>
    <mergeCell ref="G148:G207"/>
    <mergeCell ref="E148:E207"/>
    <mergeCell ref="B175:B177"/>
    <mergeCell ref="B178:B180"/>
    <mergeCell ref="B181:B183"/>
    <mergeCell ref="B184:B186"/>
    <mergeCell ref="B190:B192"/>
    <mergeCell ref="B193:B195"/>
    <mergeCell ref="B196:B198"/>
    <mergeCell ref="B199:B201"/>
    <mergeCell ref="B4:C4"/>
    <mergeCell ref="B5:C5"/>
    <mergeCell ref="B6:C6"/>
    <mergeCell ref="B7:C7"/>
    <mergeCell ref="C9:E9"/>
    <mergeCell ref="B242:B244"/>
    <mergeCell ref="B233:B235"/>
    <mergeCell ref="B215:B217"/>
    <mergeCell ref="L10:L64"/>
    <mergeCell ref="C14:E14"/>
    <mergeCell ref="B15:B29"/>
    <mergeCell ref="C23:E29"/>
    <mergeCell ref="B30:B34"/>
    <mergeCell ref="I9:K9"/>
    <mergeCell ref="F9:H9"/>
    <mergeCell ref="B10:B14"/>
    <mergeCell ref="C34:E34"/>
    <mergeCell ref="B35:B59"/>
    <mergeCell ref="B60:B64"/>
    <mergeCell ref="C64:E64"/>
    <mergeCell ref="B67:G67"/>
    <mergeCell ref="C45:E59"/>
    <mergeCell ref="B69:B71"/>
    <mergeCell ref="B72:B7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39.75" customHeight="1" x14ac:dyDescent="0.3">
      <c r="B4" s="801" t="s">
        <v>928</v>
      </c>
      <c r="C4" s="801"/>
      <c r="D4" s="26">
        <f>'2 жастағы балалар Ф'!C28</f>
        <v>0</v>
      </c>
      <c r="E4" s="29"/>
      <c r="F4" s="29"/>
      <c r="G4" s="24"/>
      <c r="H4" s="24"/>
    </row>
    <row r="5" spans="2:12" ht="18.75" x14ac:dyDescent="0.3">
      <c r="B5" s="802" t="s">
        <v>905</v>
      </c>
      <c r="C5" s="802"/>
      <c r="D5" s="27">
        <f>'2 жастағы балалар Ф'!A28</f>
        <v>0</v>
      </c>
      <c r="E5" s="27"/>
      <c r="F5" s="27"/>
      <c r="G5" s="24"/>
      <c r="H5" s="24"/>
    </row>
    <row r="6" spans="2:12" ht="82.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e">
        <f>IF(C70="","",VLOOKUP(C70,$O$509:$P$511,2,TRUE))</f>
        <v>#N/A</v>
      </c>
      <c r="E10" s="453" t="e">
        <f>IF(C71="","",VLOOKUP(C71,$Q$509:$R$511,2,TRUE))</f>
        <v>#N/A</v>
      </c>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453" t="e">
        <f>IF(C72="","",VLOOKUP(C72,$S$509:$T$511,2,TRUE))</f>
        <v>#N/A</v>
      </c>
      <c r="D11" s="453" t="e">
        <f>IF(C73="","",VLOOKUP(C73,$U$509:$V$511,2,TRUE))</f>
        <v>#N/A</v>
      </c>
      <c r="E11" s="453" t="e">
        <f>IF(C74="","",VLOOKUP(C74,$W$509:$X$511,2,TRUE))</f>
        <v>#N/A</v>
      </c>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453" t="e">
        <f>IF(C75="","",VLOOKUP(C75,$Y$509:$Z$511,2,TRUE))</f>
        <v>#N/A</v>
      </c>
      <c r="D12" s="453" t="e">
        <f>IF(C76="","",VLOOKUP(C76,$AA$509:$AB$511,2,TRUE))</f>
        <v>#N/A</v>
      </c>
      <c r="E12" s="453" t="e">
        <f>IF(C77="","",VLOOKUP(C77,$AC$509:$AD$511,2,TRUE))</f>
        <v>#N/A</v>
      </c>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e">
        <f>IF(C80="","",VLOOKUP(C80,$AI$509:$AJ$511,2,TRUE))</f>
        <v>#N/A</v>
      </c>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e">
        <f>IF(D71="","",VLOOKUP(D71,$Q$513:$R$515,2,TRUE))</f>
        <v>#N/A</v>
      </c>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e">
        <f>IF(D74="","",VLOOKUP(D74,$W$513:$X$515,2,TRUE))</f>
        <v>#N/A</v>
      </c>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453" t="e">
        <f>IF(D75="","",VLOOKUP(D75,$Y$513:$Z$515,2,TRUE))</f>
        <v>#N/A</v>
      </c>
      <c r="D17" s="453" t="e">
        <f>IF(D76="","",VLOOKUP(D76,$AA$513:$AB$515,2,TRUE))</f>
        <v>#N/A</v>
      </c>
      <c r="E17" s="453" t="e">
        <f>IF(D77="","",VLOOKUP(D77,$AC$513:$AD$515,2,TRUE))</f>
        <v>#N/A</v>
      </c>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453" t="e">
        <f>IF(D78="","",VLOOKUP(D78,$AE$513:$AF$515,2,TRUE))</f>
        <v>#N/A</v>
      </c>
      <c r="D18" s="453" t="e">
        <f>IF(D79="","",VLOOKUP(D79,$AG$513:$AH$515,2,TRUE))</f>
        <v>#N/A</v>
      </c>
      <c r="E18" s="453" t="e">
        <f>IF(D80="","",VLOOKUP(D80,$AI$513:$AJ$515,2,TRUE))</f>
        <v>#N/A</v>
      </c>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e">
        <f>IF(D86="","",VLOOKUP(D86,$Q$517:$R$519,2,TRUE))</f>
        <v>#N/A</v>
      </c>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453" t="e">
        <f>IF(D87="","",VLOOKUP(D87,$S$517:$T$519,2,TRUE))</f>
        <v>#N/A</v>
      </c>
      <c r="D21" s="453" t="e">
        <f>IF(D88="","",VLOOKUP(D88,$U$517:$V$519,2,TRUE))</f>
        <v>#N/A</v>
      </c>
      <c r="E21" s="453" t="e">
        <f>IF(D89="","",VLOOKUP(D89,$W$517:$X$519,2,TRUE))</f>
        <v>#N/A</v>
      </c>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453" t="e">
        <f>IF(D90="","",VLOOKUP(D90,$Y$517:$Z$519,2,TRUE))</f>
        <v>#N/A</v>
      </c>
      <c r="D22" s="453" t="e">
        <f>IF(D91="","",VLOOKUP(D91,$AA$517:$AB$519,2,TRUE))</f>
        <v>#N/A</v>
      </c>
      <c r="E22" s="453" t="e">
        <f>IF(D92="","",VLOOKUP(D92,$AC$517:$AD$519,2,TRUE))</f>
        <v>#N/A</v>
      </c>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786"/>
      <c r="D23" s="787"/>
      <c r="E23" s="788"/>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e">
        <f>IF(E74="","",VLOOKUP(E74,$W$521:$X$523,2,TRUE))</f>
        <v>#N/A</v>
      </c>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453" t="e">
        <f>IF(E75="","",VLOOKUP(E75,$Y$521:$Z$523,2,TRUE))</f>
        <v>#N/A</v>
      </c>
      <c r="D32" s="453" t="e">
        <f>IF(E76="","",VLOOKUP(E76,$AA$521:$AB$523,2,TRUE))</f>
        <v>#N/A</v>
      </c>
      <c r="E32" s="453" t="e">
        <f>IF(E77="","",VLOOKUP(E77,$AC$521:$AD$523,2,TRUE))</f>
        <v>#N/A</v>
      </c>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453" t="e">
        <f>IF(E78="","",VLOOKUP(E78,$AE$521:$AF$523,2,TRUE))</f>
        <v>#N/A</v>
      </c>
      <c r="D33" s="453" t="e">
        <f>IF(E79="","",VLOOKUP(E79,$AG$521:$AH$523,2,TRUE))</f>
        <v>#N/A</v>
      </c>
      <c r="E33" s="453" t="e">
        <f>IF(E80="","",VLOOKUP(E80,$AI$521:$AJ$523,2,TRUE))</f>
        <v>#N/A</v>
      </c>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2"/>
      <c r="D34" s="823"/>
      <c r="E34" s="823"/>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453" t="e">
        <f>IF(F69="","",VLOOKUP(F69,$M$525:$N$527,2,TRUE))</f>
        <v>#N/A</v>
      </c>
      <c r="D35" s="453" t="e">
        <f>IF(F70="","",VLOOKUP(F70,$O$525:$P$527,2,TRUE))</f>
        <v>#N/A</v>
      </c>
      <c r="E35" s="453" t="e">
        <f>IF(F71="","",VLOOKUP(F71,$Q$525:$R$527,2,TRUE))</f>
        <v>#N/A</v>
      </c>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453" t="e">
        <f>IF(F72="","",VLOOKUP(F72,$S$525:$T$527,2,TRUE))</f>
        <v>#N/A</v>
      </c>
      <c r="D36" s="453" t="e">
        <f>IF(F73="","",VLOOKUP(F73,$U$525:$V$527,2,TRUE))</f>
        <v>#N/A</v>
      </c>
      <c r="E36" s="453" t="e">
        <f>IF(F74="","",VLOOKUP(F74,$W$525:$X$527,2,TRUE))</f>
        <v>#N/A</v>
      </c>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453" t="e">
        <f>IF(F75="","",VLOOKUP(F75,$Y$525:$Z$527,2,TRUE))</f>
        <v>#N/A</v>
      </c>
      <c r="D37" s="453" t="e">
        <f>IF(F76="","",VLOOKUP(F76,$AA$525:$AB$527,2,TRUE))</f>
        <v>#N/A</v>
      </c>
      <c r="E37" s="453" t="e">
        <f>IF(F77="","",VLOOKUP(F77,$AC$525:$AD$527,2,TRUE))</f>
        <v>#N/A</v>
      </c>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453" t="e">
        <f>IF(F78="","",VLOOKUP(F78,$AE$525:$AF$527,2,TRUE))</f>
        <v>#N/A</v>
      </c>
      <c r="D38" s="453" t="e">
        <f>IF(F79="","",VLOOKUP(F79,$AG$525:$AH$527,2,TRUE))</f>
        <v>#N/A</v>
      </c>
      <c r="E38" s="453" t="e">
        <f>IF(F80="","",VLOOKUP(F80,$AI$525:$AJ$527,2,TRUE))</f>
        <v>#N/A</v>
      </c>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453" t="e">
        <f>IF(F81="","",VLOOKUP(F81,$AK$525:$AL$527,2,TRUE))</f>
        <v>#N/A</v>
      </c>
      <c r="D39" s="453" t="e">
        <f>IF(F82="","",VLOOKUP(F82,$AM$525:$AN$527,2,TRUE))</f>
        <v>#N/A</v>
      </c>
      <c r="E39" s="453" t="e">
        <f>IF(F83="","",VLOOKUP(F83,$AO$525:$AP$527,2,TRUE))</f>
        <v>#N/A</v>
      </c>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10"/>
      <c r="D47" s="811"/>
      <c r="E47" s="812"/>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10"/>
      <c r="D48" s="811"/>
      <c r="E48" s="812"/>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10"/>
      <c r="D49" s="811"/>
      <c r="E49" s="812"/>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10"/>
      <c r="D50" s="811"/>
      <c r="E50" s="812"/>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10"/>
      <c r="D51" s="811"/>
      <c r="E51" s="812"/>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10"/>
      <c r="D52" s="811"/>
      <c r="E52" s="812"/>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10"/>
      <c r="D53" s="811"/>
      <c r="E53" s="812"/>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10"/>
      <c r="D54" s="811"/>
      <c r="E54" s="812"/>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10"/>
      <c r="D55" s="811"/>
      <c r="E55" s="812"/>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10"/>
      <c r="D56" s="811"/>
      <c r="E56" s="812"/>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10"/>
      <c r="D57" s="811"/>
      <c r="E57" s="812"/>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10"/>
      <c r="D58" s="811"/>
      <c r="E58" s="812"/>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13"/>
      <c r="D59" s="814"/>
      <c r="E59" s="815"/>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e">
        <f>IF(G74="","",VLOOKUP(G74,$W$541:$X$543,2,TRUE))</f>
        <v>#N/A</v>
      </c>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453" t="e">
        <f>IF(G75="","",VLOOKUP(G75,$Y$541:$Z$543,2,TRUE))</f>
        <v>#N/A</v>
      </c>
      <c r="D62" s="453" t="e">
        <f>IF(G76="","",VLOOKUP(G76,$AA$541:$AB$543,2,TRUE))</f>
        <v>#N/A</v>
      </c>
      <c r="E62" s="453" t="e">
        <f>IF(G77="","",VLOOKUP(G77,$AC$541:$AD$543,2,TRUE))</f>
        <v>#N/A</v>
      </c>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453" t="e">
        <f>IF(G78="","",VLOOKUP(G78,$AE$541:$AF$543,2,TRUE))</f>
        <v>#N/A</v>
      </c>
      <c r="D63" s="453" t="e">
        <f>IF(G79="","",VLOOKUP(G79,$AG$541:$AH$543,2,TRUE))</f>
        <v>#N/A</v>
      </c>
      <c r="E63" s="453" t="e">
        <f>IF(G80="","",VLOOKUP(G80,$AI$541:$AJ$543,2,TRUE))</f>
        <v>#N/A</v>
      </c>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05"/>
      <c r="D64" s="806"/>
      <c r="E64" s="806"/>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50.25" customHeight="1" x14ac:dyDescent="0.25">
      <c r="B68" s="35"/>
      <c r="C68" s="21" t="s">
        <v>915</v>
      </c>
      <c r="D68" s="21" t="s">
        <v>733</v>
      </c>
      <c r="E68" s="21" t="s">
        <v>916</v>
      </c>
      <c r="F68" s="21" t="s">
        <v>904</v>
      </c>
      <c r="G68" s="62" t="s">
        <v>917</v>
      </c>
    </row>
    <row r="69" spans="2:7" ht="15" customHeight="1" x14ac:dyDescent="0.25">
      <c r="B69" s="570">
        <v>1</v>
      </c>
      <c r="C69" s="452">
        <f>'2 жастағы балалар Ф'!D28</f>
        <v>0</v>
      </c>
      <c r="D69" s="452">
        <f>'2 жастағы балалар К'!D28</f>
        <v>0</v>
      </c>
      <c r="E69" s="452" t="e">
        <f>'2 жастағы балалар Т'!#REF!</f>
        <v>#REF!</v>
      </c>
      <c r="F69" s="452">
        <f>'2 жастағы балалар Ш'!D28</f>
        <v>0</v>
      </c>
      <c r="G69" s="452" t="e">
        <f>'2 жастағы балалар Ә'!#REF!</f>
        <v>#REF!</v>
      </c>
    </row>
    <row r="70" spans="2:7" ht="15" customHeight="1" x14ac:dyDescent="0.25">
      <c r="B70" s="571"/>
      <c r="C70" s="452">
        <f>'2 жастағы балалар Ф'!E28</f>
        <v>0</v>
      </c>
      <c r="D70" s="452">
        <f>'2 жастағы балалар К'!E28</f>
        <v>0</v>
      </c>
      <c r="E70" s="452" t="e">
        <f>'2 жастағы балалар Т'!#REF!</f>
        <v>#REF!</v>
      </c>
      <c r="F70" s="452">
        <f>'2 жастағы балалар Ш'!E28</f>
        <v>0</v>
      </c>
      <c r="G70" s="452" t="e">
        <f>'2 жастағы балалар Ә'!#REF!</f>
        <v>#REF!</v>
      </c>
    </row>
    <row r="71" spans="2:7" ht="15" customHeight="1" x14ac:dyDescent="0.25">
      <c r="B71" s="572"/>
      <c r="C71" s="452">
        <f>'2 жастағы балалар Ф'!F28</f>
        <v>0</v>
      </c>
      <c r="D71" s="452">
        <f>'2 жастағы балалар К'!F28</f>
        <v>0</v>
      </c>
      <c r="E71" s="452" t="e">
        <f>'2 жастағы балалар Т'!#REF!</f>
        <v>#REF!</v>
      </c>
      <c r="F71" s="452">
        <f>'2 жастағы балалар Ш'!F28</f>
        <v>0</v>
      </c>
      <c r="G71" s="452" t="e">
        <f>'2 жастағы балалар Ә'!#REF!</f>
        <v>#REF!</v>
      </c>
    </row>
    <row r="72" spans="2:7" ht="15" customHeight="1" x14ac:dyDescent="0.25">
      <c r="B72" s="570">
        <v>2</v>
      </c>
      <c r="C72" s="452">
        <f>'2 жастағы балалар Ф'!G28</f>
        <v>0</v>
      </c>
      <c r="D72" s="452">
        <f>'2 жастағы балалар К'!G28</f>
        <v>0</v>
      </c>
      <c r="E72" s="452">
        <f>'2 жастағы балалар Т'!D28</f>
        <v>0</v>
      </c>
      <c r="F72" s="452">
        <f>'2 жастағы балалар Ш'!G28</f>
        <v>0</v>
      </c>
      <c r="G72" s="452">
        <f>'2 жастағы балалар Ә'!D28</f>
        <v>0</v>
      </c>
    </row>
    <row r="73" spans="2:7" ht="15" customHeight="1" x14ac:dyDescent="0.25">
      <c r="B73" s="571"/>
      <c r="C73" s="452">
        <f>'2 жастағы балалар Ф'!H28</f>
        <v>0</v>
      </c>
      <c r="D73" s="452">
        <f>'2 жастағы балалар К'!H28</f>
        <v>0</v>
      </c>
      <c r="E73" s="452">
        <f>'2 жастағы балалар Т'!E28</f>
        <v>0</v>
      </c>
      <c r="F73" s="452">
        <f>'2 жастағы балалар Ш'!H28</f>
        <v>0</v>
      </c>
      <c r="G73" s="452">
        <f>'2 жастағы балалар Ә'!E28</f>
        <v>0</v>
      </c>
    </row>
    <row r="74" spans="2:7" ht="15" customHeight="1" x14ac:dyDescent="0.25">
      <c r="B74" s="572"/>
      <c r="C74" s="452">
        <f>'2 жастағы балалар Ф'!I28</f>
        <v>0</v>
      </c>
      <c r="D74" s="452">
        <f>'2 жастағы балалар К'!I28</f>
        <v>0</v>
      </c>
      <c r="E74" s="452">
        <f>'2 жастағы балалар Т'!F28</f>
        <v>0</v>
      </c>
      <c r="F74" s="452">
        <f>'2 жастағы балалар Ш'!I28</f>
        <v>0</v>
      </c>
      <c r="G74" s="452">
        <f>'2 жастағы балалар Ә'!F28</f>
        <v>0</v>
      </c>
    </row>
    <row r="75" spans="2:7" ht="15" customHeight="1" x14ac:dyDescent="0.25">
      <c r="B75" s="570">
        <v>3</v>
      </c>
      <c r="C75" s="452">
        <f>'2 жастағы балалар Ф'!J28</f>
        <v>0</v>
      </c>
      <c r="D75" s="452">
        <f>'2 жастағы балалар К'!J28</f>
        <v>0</v>
      </c>
      <c r="E75" s="452">
        <f>'2 жастағы балалар Т'!G28</f>
        <v>0</v>
      </c>
      <c r="F75" s="452">
        <f>'2 жастағы балалар Ш'!J28</f>
        <v>0</v>
      </c>
      <c r="G75" s="452">
        <f>'2 жастағы балалар Ә'!G28</f>
        <v>0</v>
      </c>
    </row>
    <row r="76" spans="2:7" ht="15" customHeight="1" x14ac:dyDescent="0.25">
      <c r="B76" s="571"/>
      <c r="C76" s="452">
        <f>'2 жастағы балалар Ф'!K28</f>
        <v>0</v>
      </c>
      <c r="D76" s="452">
        <f>'2 жастағы балалар К'!K28</f>
        <v>0</v>
      </c>
      <c r="E76" s="452">
        <f>'2 жастағы балалар Т'!H28</f>
        <v>0</v>
      </c>
      <c r="F76" s="452">
        <f>'2 жастағы балалар Ш'!K28</f>
        <v>0</v>
      </c>
      <c r="G76" s="452">
        <f>'2 жастағы балалар Ә'!H28</f>
        <v>0</v>
      </c>
    </row>
    <row r="77" spans="2:7" ht="15" customHeight="1" x14ac:dyDescent="0.25">
      <c r="B77" s="572"/>
      <c r="C77" s="452">
        <f>'2 жастағы балалар Ф'!L28</f>
        <v>0</v>
      </c>
      <c r="D77" s="452">
        <f>'2 жастағы балалар К'!L28</f>
        <v>0</v>
      </c>
      <c r="E77" s="452">
        <f>'2 жастағы балалар Т'!I28</f>
        <v>0</v>
      </c>
      <c r="F77" s="452">
        <f>'2 жастағы балалар Ш'!L28</f>
        <v>0</v>
      </c>
      <c r="G77" s="452">
        <f>'2 жастағы балалар Ә'!I28</f>
        <v>0</v>
      </c>
    </row>
    <row r="78" spans="2:7" ht="15" customHeight="1" x14ac:dyDescent="0.25">
      <c r="B78" s="570">
        <v>4</v>
      </c>
      <c r="C78" s="452">
        <f>'2 жастағы балалар Ф'!M28</f>
        <v>0</v>
      </c>
      <c r="D78" s="452">
        <f>'2 жастағы балалар К'!M28</f>
        <v>0</v>
      </c>
      <c r="E78" s="452">
        <f>'2 жастағы балалар Т'!J28</f>
        <v>0</v>
      </c>
      <c r="F78" s="452">
        <f>'2 жастағы балалар Ш'!M28</f>
        <v>0</v>
      </c>
      <c r="G78" s="452">
        <f>'2 жастағы балалар Ә'!J28</f>
        <v>0</v>
      </c>
    </row>
    <row r="79" spans="2:7" ht="15" customHeight="1" x14ac:dyDescent="0.25">
      <c r="B79" s="571"/>
      <c r="C79" s="452">
        <f>'2 жастағы балалар Ф'!N28</f>
        <v>0</v>
      </c>
      <c r="D79" s="452">
        <f>'2 жастағы балалар К'!N28</f>
        <v>0</v>
      </c>
      <c r="E79" s="452">
        <f>'2 жастағы балалар Т'!K28</f>
        <v>0</v>
      </c>
      <c r="F79" s="452">
        <f>'2 жастағы балалар Ш'!N28</f>
        <v>0</v>
      </c>
      <c r="G79" s="452">
        <f>'2 жастағы балалар Ә'!K28</f>
        <v>0</v>
      </c>
    </row>
    <row r="80" spans="2:7" ht="15" customHeight="1" x14ac:dyDescent="0.25">
      <c r="B80" s="572"/>
      <c r="C80" s="452">
        <f>'2 жастағы балалар Ф'!O28</f>
        <v>0</v>
      </c>
      <c r="D80" s="452">
        <f>'2 жастағы балалар К'!O28</f>
        <v>0</v>
      </c>
      <c r="E80" s="452">
        <f>'2 жастағы балалар Т'!L28</f>
        <v>0</v>
      </c>
      <c r="F80" s="452">
        <f>'2 жастағы балалар Ш'!O28</f>
        <v>0</v>
      </c>
      <c r="G80" s="452">
        <f>'2 жастағы балалар Ә'!L28</f>
        <v>0</v>
      </c>
    </row>
    <row r="81" spans="2:7" ht="15" customHeight="1" x14ac:dyDescent="0.25">
      <c r="B81" s="570">
        <v>5</v>
      </c>
      <c r="C81" s="798"/>
      <c r="D81" s="452" t="e">
        <f>'2 жастағы балалар К'!#REF!</f>
        <v>#REF!</v>
      </c>
      <c r="E81" s="798"/>
      <c r="F81" s="452">
        <f>'2 жастағы балалар Ш'!P28</f>
        <v>0</v>
      </c>
      <c r="G81" s="798"/>
    </row>
    <row r="82" spans="2:7" ht="15" customHeight="1" x14ac:dyDescent="0.25">
      <c r="B82" s="571"/>
      <c r="C82" s="799"/>
      <c r="D82" s="452" t="e">
        <f>'2 жастағы балалар К'!#REF!</f>
        <v>#REF!</v>
      </c>
      <c r="E82" s="799"/>
      <c r="F82" s="452">
        <f>'2 жастағы балалар Ш'!Q28</f>
        <v>0</v>
      </c>
      <c r="G82" s="799"/>
    </row>
    <row r="83" spans="2:7" ht="15" customHeight="1" x14ac:dyDescent="0.25">
      <c r="B83" s="572"/>
      <c r="C83" s="799"/>
      <c r="D83" s="452" t="e">
        <f>'2 жастағы балалар К'!#REF!</f>
        <v>#REF!</v>
      </c>
      <c r="E83" s="799"/>
      <c r="F83" s="452">
        <f>'2 жастағы балалар Ш'!R28</f>
        <v>0</v>
      </c>
      <c r="G83" s="799"/>
    </row>
    <row r="84" spans="2:7" ht="15" customHeight="1" x14ac:dyDescent="0.25">
      <c r="B84" s="570">
        <v>6</v>
      </c>
      <c r="C84" s="799"/>
      <c r="D84" s="452">
        <f>'2 жастағы балалар К'!P28</f>
        <v>0</v>
      </c>
      <c r="E84" s="799"/>
      <c r="F84" s="452" t="e">
        <f>'2 жастағы балалар Ш'!#REF!</f>
        <v>#REF!</v>
      </c>
      <c r="G84" s="799"/>
    </row>
    <row r="85" spans="2:7" ht="15" customHeight="1" x14ac:dyDescent="0.25">
      <c r="B85" s="571"/>
      <c r="C85" s="799"/>
      <c r="D85" s="452">
        <f>'2 жастағы балалар К'!Q28</f>
        <v>0</v>
      </c>
      <c r="E85" s="799"/>
      <c r="F85" s="452" t="e">
        <f>'2 жастағы балалар Ш'!#REF!</f>
        <v>#REF!</v>
      </c>
      <c r="G85" s="799"/>
    </row>
    <row r="86" spans="2:7" ht="15" customHeight="1" x14ac:dyDescent="0.25">
      <c r="B86" s="572"/>
      <c r="C86" s="799"/>
      <c r="D86" s="452">
        <f>'2 жастағы балалар К'!R28</f>
        <v>0</v>
      </c>
      <c r="E86" s="799"/>
      <c r="F86" s="452" t="e">
        <f>'2 жастағы балалар Ш'!#REF!</f>
        <v>#REF!</v>
      </c>
      <c r="G86" s="799"/>
    </row>
    <row r="87" spans="2:7" ht="15" customHeight="1" x14ac:dyDescent="0.25">
      <c r="B87" s="570">
        <v>7</v>
      </c>
      <c r="C87" s="799"/>
      <c r="D87" s="452">
        <f>'2 жастағы балалар К'!S28</f>
        <v>0</v>
      </c>
      <c r="E87" s="799"/>
      <c r="F87" s="452" t="e">
        <f>'2 жастағы балалар Ш'!#REF!</f>
        <v>#REF!</v>
      </c>
      <c r="G87" s="799"/>
    </row>
    <row r="88" spans="2:7" ht="15" customHeight="1" x14ac:dyDescent="0.25">
      <c r="B88" s="571"/>
      <c r="C88" s="799"/>
      <c r="D88" s="452">
        <f>'2 жастағы балалар К'!T28</f>
        <v>0</v>
      </c>
      <c r="E88" s="799"/>
      <c r="F88" s="452" t="e">
        <f>'2 жастағы балалар Ш'!#REF!</f>
        <v>#REF!</v>
      </c>
      <c r="G88" s="799"/>
    </row>
    <row r="89" spans="2:7" ht="15" customHeight="1" x14ac:dyDescent="0.25">
      <c r="B89" s="572"/>
      <c r="C89" s="799"/>
      <c r="D89" s="452">
        <f>'2 жастағы балалар К'!U28</f>
        <v>0</v>
      </c>
      <c r="E89" s="799"/>
      <c r="F89" s="452" t="e">
        <f>'2 жастағы балалар Ш'!#REF!</f>
        <v>#REF!</v>
      </c>
      <c r="G89" s="799"/>
    </row>
    <row r="90" spans="2:7" ht="15" customHeight="1" x14ac:dyDescent="0.25">
      <c r="B90" s="570">
        <v>8</v>
      </c>
      <c r="C90" s="799"/>
      <c r="D90" s="452">
        <f>'2 жастағы балалар К'!V28</f>
        <v>0</v>
      </c>
      <c r="E90" s="799"/>
      <c r="F90" s="452" t="e">
        <f>'2 жастағы балалар Ш'!#REF!</f>
        <v>#REF!</v>
      </c>
      <c r="G90" s="799"/>
    </row>
    <row r="91" spans="2:7" ht="15" customHeight="1" x14ac:dyDescent="0.25">
      <c r="B91" s="571"/>
      <c r="C91" s="799"/>
      <c r="D91" s="452">
        <f>'2 жастағы балалар К'!W28</f>
        <v>0</v>
      </c>
      <c r="E91" s="799"/>
      <c r="F91" s="452" t="e">
        <f>'2 жастағы балалар Ш'!#REF!</f>
        <v>#REF!</v>
      </c>
      <c r="G91" s="799"/>
    </row>
    <row r="92" spans="2:7" ht="15" customHeight="1" x14ac:dyDescent="0.25">
      <c r="B92" s="572"/>
      <c r="C92" s="799"/>
      <c r="D92" s="452">
        <f>'2 жастағы балалар К'!X28</f>
        <v>0</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Ш'!V28</f>
        <v>0</v>
      </c>
      <c r="G102" s="799"/>
    </row>
    <row r="103" spans="2:7" ht="15" customHeight="1" x14ac:dyDescent="0.25">
      <c r="B103" s="607"/>
      <c r="C103" s="799"/>
      <c r="D103" s="799"/>
      <c r="E103" s="799"/>
      <c r="F103" s="398">
        <f>'2 жастағы балалар Ш'!W28</f>
        <v>0</v>
      </c>
      <c r="G103" s="799"/>
    </row>
    <row r="104" spans="2:7" ht="15" customHeight="1" x14ac:dyDescent="0.25">
      <c r="B104" s="607"/>
      <c r="C104" s="799"/>
      <c r="D104" s="799"/>
      <c r="E104" s="799"/>
      <c r="F104" s="398">
        <f>'2 жастағы балалар Ш'!X28</f>
        <v>0</v>
      </c>
      <c r="G104" s="799"/>
    </row>
    <row r="105" spans="2:7" ht="15" customHeight="1" x14ac:dyDescent="0.25">
      <c r="B105" s="607">
        <v>13</v>
      </c>
      <c r="C105" s="799"/>
      <c r="D105" s="799"/>
      <c r="E105" s="799"/>
      <c r="F105" s="398">
        <f>'2 жастағы балалар Ш'!Y28</f>
        <v>0</v>
      </c>
      <c r="G105" s="799"/>
    </row>
    <row r="106" spans="2:7" ht="15" customHeight="1" x14ac:dyDescent="0.25">
      <c r="B106" s="607"/>
      <c r="C106" s="799"/>
      <c r="D106" s="799"/>
      <c r="E106" s="799"/>
      <c r="F106" s="398">
        <f>'2 жастағы балалар Ш'!Z28</f>
        <v>0</v>
      </c>
      <c r="G106" s="799"/>
    </row>
    <row r="107" spans="2:7" ht="15" customHeight="1" x14ac:dyDescent="0.25">
      <c r="B107" s="607"/>
      <c r="C107" s="799"/>
      <c r="D107" s="799"/>
      <c r="E107" s="799"/>
      <c r="F107" s="398">
        <f>'2 жастағы балалар Ш'!AA28</f>
        <v>0</v>
      </c>
      <c r="G107" s="799"/>
    </row>
    <row r="108" spans="2:7" ht="15" customHeight="1" x14ac:dyDescent="0.25">
      <c r="B108" s="607">
        <v>14</v>
      </c>
      <c r="C108" s="799"/>
      <c r="D108" s="799"/>
      <c r="E108" s="799"/>
      <c r="F108" s="398">
        <f>'2 жастағы балалар Ш'!AB28</f>
        <v>0</v>
      </c>
      <c r="G108" s="799"/>
    </row>
    <row r="109" spans="2:7" ht="15" customHeight="1" x14ac:dyDescent="0.25">
      <c r="B109" s="607"/>
      <c r="C109" s="799"/>
      <c r="D109" s="799"/>
      <c r="E109" s="799"/>
      <c r="F109" s="398">
        <f>'2 жастағы балалар Ш'!AC28</f>
        <v>0</v>
      </c>
      <c r="G109" s="799"/>
    </row>
    <row r="110" spans="2:7" ht="15" customHeight="1" x14ac:dyDescent="0.25">
      <c r="B110" s="607"/>
      <c r="C110" s="799"/>
      <c r="D110" s="799"/>
      <c r="E110" s="799"/>
      <c r="F110" s="398">
        <f>'2 жастағы балалар Ш'!AD28</f>
        <v>0</v>
      </c>
      <c r="G110" s="799"/>
    </row>
    <row r="111" spans="2:7" ht="15" customHeight="1" x14ac:dyDescent="0.25">
      <c r="B111" s="607">
        <v>15</v>
      </c>
      <c r="C111" s="799"/>
      <c r="D111" s="799"/>
      <c r="E111" s="799"/>
      <c r="F111" s="398">
        <f>'2 жастағы балалар Ш'!AE28</f>
        <v>0</v>
      </c>
      <c r="G111" s="799"/>
    </row>
    <row r="112" spans="2:7" ht="15" customHeight="1" x14ac:dyDescent="0.25">
      <c r="B112" s="607"/>
      <c r="C112" s="799"/>
      <c r="D112" s="799"/>
      <c r="E112" s="799"/>
      <c r="F112" s="398">
        <f>'2 жастағы балалар Ш'!AF28</f>
        <v>0</v>
      </c>
      <c r="G112" s="799"/>
    </row>
    <row r="113" spans="2:7" ht="15" customHeight="1" x14ac:dyDescent="0.25">
      <c r="B113" s="607"/>
      <c r="C113" s="799"/>
      <c r="D113" s="799"/>
      <c r="E113" s="799"/>
      <c r="F113" s="398">
        <f>'2 жастағы балалар Ш'!AG28</f>
        <v>0</v>
      </c>
      <c r="G113" s="799"/>
    </row>
    <row r="114" spans="2:7" ht="15" customHeight="1" x14ac:dyDescent="0.25">
      <c r="B114" s="607">
        <v>16</v>
      </c>
      <c r="C114" s="799"/>
      <c r="D114" s="799"/>
      <c r="E114" s="799"/>
      <c r="F114" s="398">
        <f>'2 жастағы балалар Ш'!AH28</f>
        <v>0</v>
      </c>
      <c r="G114" s="799"/>
    </row>
    <row r="115" spans="2:7" ht="15" customHeight="1" x14ac:dyDescent="0.25">
      <c r="B115" s="607"/>
      <c r="C115" s="799"/>
      <c r="D115" s="799"/>
      <c r="E115" s="799"/>
      <c r="F115" s="398">
        <f>'2 жастағы балалар Ш'!AI28</f>
        <v>0</v>
      </c>
      <c r="G115" s="799"/>
    </row>
    <row r="116" spans="2:7" ht="15" customHeight="1" x14ac:dyDescent="0.25">
      <c r="B116" s="607"/>
      <c r="C116" s="799"/>
      <c r="D116" s="799"/>
      <c r="E116" s="799"/>
      <c r="F116" s="398">
        <f>'2 жастағы балалар Ш'!AJ28</f>
        <v>0</v>
      </c>
      <c r="G116" s="799"/>
    </row>
    <row r="117" spans="2:7" ht="15" customHeight="1" x14ac:dyDescent="0.25">
      <c r="B117" s="607">
        <v>17</v>
      </c>
      <c r="C117" s="799"/>
      <c r="D117" s="799"/>
      <c r="E117" s="799"/>
      <c r="F117" s="398">
        <f>'2 жастағы балалар Ш'!AK28</f>
        <v>0</v>
      </c>
      <c r="G117" s="799"/>
    </row>
    <row r="118" spans="2:7" ht="15" customHeight="1" x14ac:dyDescent="0.25">
      <c r="B118" s="607"/>
      <c r="C118" s="799"/>
      <c r="D118" s="799"/>
      <c r="E118" s="799"/>
      <c r="F118" s="398">
        <f>'2 жастағы балалар Ш'!AL28</f>
        <v>0</v>
      </c>
      <c r="G118" s="799"/>
    </row>
    <row r="119" spans="2:7" ht="15" customHeight="1" x14ac:dyDescent="0.25">
      <c r="B119" s="607"/>
      <c r="C119" s="799"/>
      <c r="D119" s="799"/>
      <c r="E119" s="799"/>
      <c r="F119" s="398">
        <f>'2 жастағы балалар Ш'!AM28</f>
        <v>0</v>
      </c>
      <c r="G119" s="799"/>
    </row>
    <row r="120" spans="2:7" ht="15" customHeight="1" x14ac:dyDescent="0.25">
      <c r="B120" s="607">
        <v>18</v>
      </c>
      <c r="C120" s="799"/>
      <c r="D120" s="799"/>
      <c r="E120" s="799"/>
      <c r="F120" s="398">
        <f>'2 жастағы балалар Ш'!AN28</f>
        <v>0</v>
      </c>
      <c r="G120" s="799"/>
    </row>
    <row r="121" spans="2:7" ht="15" customHeight="1" x14ac:dyDescent="0.25">
      <c r="B121" s="607"/>
      <c r="C121" s="799"/>
      <c r="D121" s="799"/>
      <c r="E121" s="799"/>
      <c r="F121" s="398">
        <f>'2 жастағы балалар Ш'!AO28</f>
        <v>0</v>
      </c>
      <c r="G121" s="799"/>
    </row>
    <row r="122" spans="2:7" ht="15" customHeight="1" x14ac:dyDescent="0.25">
      <c r="B122" s="607"/>
      <c r="C122" s="799"/>
      <c r="D122" s="799"/>
      <c r="E122" s="799"/>
      <c r="F122" s="398">
        <f>'2 жастағы балалар Ш'!AP28</f>
        <v>0</v>
      </c>
      <c r="G122" s="799"/>
    </row>
    <row r="123" spans="2:7" ht="15" customHeight="1" x14ac:dyDescent="0.25">
      <c r="B123" s="607">
        <v>19</v>
      </c>
      <c r="C123" s="799"/>
      <c r="D123" s="799"/>
      <c r="E123" s="799"/>
      <c r="F123" s="398">
        <f>'2 жастағы балалар Ш'!AQ28</f>
        <v>0</v>
      </c>
      <c r="G123" s="799"/>
    </row>
    <row r="124" spans="2:7" ht="15" customHeight="1" x14ac:dyDescent="0.25">
      <c r="B124" s="607"/>
      <c r="C124" s="799"/>
      <c r="D124" s="799"/>
      <c r="E124" s="799"/>
      <c r="F124" s="398">
        <f>'2 жастағы балалар Ш'!AR28</f>
        <v>0</v>
      </c>
      <c r="G124" s="799"/>
    </row>
    <row r="125" spans="2:7" ht="15" customHeight="1" x14ac:dyDescent="0.25">
      <c r="B125" s="607"/>
      <c r="C125" s="799"/>
      <c r="D125" s="799"/>
      <c r="E125" s="799"/>
      <c r="F125" s="398">
        <f>'2 жастағы балалар Ш'!AS28</f>
        <v>0</v>
      </c>
      <c r="G125" s="799"/>
    </row>
    <row r="126" spans="2:7" ht="15" customHeight="1" x14ac:dyDescent="0.25">
      <c r="B126" s="607">
        <v>20</v>
      </c>
      <c r="C126" s="799"/>
      <c r="D126" s="799"/>
      <c r="E126" s="799"/>
      <c r="F126" s="398">
        <f>'2 жастағы балалар Ш'!AT28</f>
        <v>0</v>
      </c>
      <c r="G126" s="799"/>
    </row>
    <row r="127" spans="2:7" ht="15" customHeight="1" x14ac:dyDescent="0.25">
      <c r="B127" s="607"/>
      <c r="C127" s="799"/>
      <c r="D127" s="799"/>
      <c r="E127" s="799"/>
      <c r="F127" s="398">
        <f>'2 жастағы балалар Ш'!AU28</f>
        <v>0</v>
      </c>
      <c r="G127" s="799"/>
    </row>
    <row r="128" spans="2:7" ht="15" customHeight="1" x14ac:dyDescent="0.25">
      <c r="B128" s="607"/>
      <c r="C128" s="800"/>
      <c r="D128" s="800"/>
      <c r="E128" s="800"/>
      <c r="F128" s="398">
        <f>'2 жастағы балалар Ш'!AV28</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Ф'!D74</f>
        <v>0</v>
      </c>
      <c r="D133" s="452">
        <f>'2 жастағы балалар К'!D74</f>
        <v>0</v>
      </c>
      <c r="E133" s="452" t="e">
        <f>'2 жастағы балалар Т'!#REF!</f>
        <v>#REF!</v>
      </c>
      <c r="F133" s="452">
        <f>'2 жастағы балалар Ш'!D74</f>
        <v>0</v>
      </c>
      <c r="G133" s="452" t="e">
        <f>'2 жастағы балалар Ә'!#REF!</f>
        <v>#REF!</v>
      </c>
    </row>
    <row r="134" spans="2:7" x14ac:dyDescent="0.25">
      <c r="B134" s="571"/>
      <c r="C134" s="452">
        <f>'2 жастағы балалар Ф'!E74</f>
        <v>0</v>
      </c>
      <c r="D134" s="452">
        <f>'2 жастағы балалар К'!E74</f>
        <v>0</v>
      </c>
      <c r="E134" s="452" t="e">
        <f>'2 жастағы балалар Т'!#REF!</f>
        <v>#REF!</v>
      </c>
      <c r="F134" s="452">
        <f>'2 жастағы балалар Ш'!E74</f>
        <v>0</v>
      </c>
      <c r="G134" s="452" t="e">
        <f>'2 жастағы балалар Ә'!#REF!</f>
        <v>#REF!</v>
      </c>
    </row>
    <row r="135" spans="2:7" x14ac:dyDescent="0.25">
      <c r="B135" s="572"/>
      <c r="C135" s="452">
        <f>'2 жастағы балалар Ф'!F74</f>
        <v>0</v>
      </c>
      <c r="D135" s="452">
        <f>'2 жастағы балалар К'!F74</f>
        <v>0</v>
      </c>
      <c r="E135" s="452" t="e">
        <f>'2 жастағы балалар Т'!#REF!</f>
        <v>#REF!</v>
      </c>
      <c r="F135" s="452">
        <f>'2 жастағы балалар Ш'!F74</f>
        <v>0</v>
      </c>
      <c r="G135" s="452" t="e">
        <f>'2 жастағы балалар Ә'!#REF!</f>
        <v>#REF!</v>
      </c>
    </row>
    <row r="136" spans="2:7" x14ac:dyDescent="0.25">
      <c r="B136" s="570">
        <v>2</v>
      </c>
      <c r="C136" s="452">
        <f>'2 жастағы балалар Ф'!G74</f>
        <v>0</v>
      </c>
      <c r="D136" s="452">
        <f>'2 жастағы балалар К'!G74</f>
        <v>0</v>
      </c>
      <c r="E136" s="452">
        <f>'2 жастағы балалар Т'!D74</f>
        <v>0</v>
      </c>
      <c r="F136" s="452">
        <f>'2 жастағы балалар Ш'!G74</f>
        <v>0</v>
      </c>
      <c r="G136" s="452">
        <f>'2 жастағы балалар Ә'!D74</f>
        <v>0</v>
      </c>
    </row>
    <row r="137" spans="2:7" x14ac:dyDescent="0.25">
      <c r="B137" s="571"/>
      <c r="C137" s="452">
        <f>'2 жастағы балалар Ф'!H74</f>
        <v>0</v>
      </c>
      <c r="D137" s="452">
        <f>'2 жастағы балалар К'!H74</f>
        <v>0</v>
      </c>
      <c r="E137" s="452">
        <f>'2 жастағы балалар Т'!E74</f>
        <v>0</v>
      </c>
      <c r="F137" s="452">
        <f>'2 жастағы балалар Ш'!H74</f>
        <v>0</v>
      </c>
      <c r="G137" s="452">
        <f>'2 жастағы балалар Ә'!E74</f>
        <v>0</v>
      </c>
    </row>
    <row r="138" spans="2:7" x14ac:dyDescent="0.25">
      <c r="B138" s="572"/>
      <c r="C138" s="452">
        <f>'2 жастағы балалар Ф'!I74</f>
        <v>0</v>
      </c>
      <c r="D138" s="452">
        <f>'2 жастағы балалар К'!I74</f>
        <v>0</v>
      </c>
      <c r="E138" s="452">
        <f>'2 жастағы балалар Т'!F74</f>
        <v>0</v>
      </c>
      <c r="F138" s="452">
        <f>'2 жастағы балалар Ш'!I74</f>
        <v>0</v>
      </c>
      <c r="G138" s="452">
        <f>'2 жастағы балалар Ә'!F74</f>
        <v>0</v>
      </c>
    </row>
    <row r="139" spans="2:7" x14ac:dyDescent="0.25">
      <c r="B139" s="570">
        <v>3</v>
      </c>
      <c r="C139" s="452">
        <f>'2 жастағы балалар Ф'!J74</f>
        <v>0</v>
      </c>
      <c r="D139" s="452">
        <f>'2 жастағы балалар К'!J74</f>
        <v>0</v>
      </c>
      <c r="E139" s="452">
        <f>'2 жастағы балалар Т'!G74</f>
        <v>0</v>
      </c>
      <c r="F139" s="452">
        <f>'2 жастағы балалар Ш'!J74</f>
        <v>0</v>
      </c>
      <c r="G139" s="452">
        <f>'2 жастағы балалар Ә'!G74</f>
        <v>0</v>
      </c>
    </row>
    <row r="140" spans="2:7" x14ac:dyDescent="0.25">
      <c r="B140" s="571"/>
      <c r="C140" s="452">
        <f>'2 жастағы балалар Ф'!K74</f>
        <v>0</v>
      </c>
      <c r="D140" s="452">
        <f>'2 жастағы балалар К'!K74</f>
        <v>0</v>
      </c>
      <c r="E140" s="452">
        <f>'2 жастағы балалар Т'!H74</f>
        <v>0</v>
      </c>
      <c r="F140" s="452">
        <f>'2 жастағы балалар Ш'!K74</f>
        <v>0</v>
      </c>
      <c r="G140" s="452">
        <f>'2 жастағы балалар Ә'!H74</f>
        <v>0</v>
      </c>
    </row>
    <row r="141" spans="2:7" x14ac:dyDescent="0.25">
      <c r="B141" s="572"/>
      <c r="C141" s="452">
        <f>'2 жастағы балалар Ф'!L74</f>
        <v>0</v>
      </c>
      <c r="D141" s="452">
        <f>'2 жастағы балалар К'!L74</f>
        <v>0</v>
      </c>
      <c r="E141" s="452">
        <f>'2 жастағы балалар Т'!I74</f>
        <v>0</v>
      </c>
      <c r="F141" s="452">
        <f>'2 жастағы балалар Ш'!L74</f>
        <v>0</v>
      </c>
      <c r="G141" s="452">
        <f>'2 жастағы балалар Ә'!I74</f>
        <v>0</v>
      </c>
    </row>
    <row r="142" spans="2:7" x14ac:dyDescent="0.25">
      <c r="B142" s="570">
        <v>4</v>
      </c>
      <c r="C142" s="452">
        <f>'2 жастағы балалар Ф'!M74</f>
        <v>0</v>
      </c>
      <c r="D142" s="452">
        <f>'2 жастағы балалар К'!M74</f>
        <v>0</v>
      </c>
      <c r="E142" s="452">
        <f>'2 жастағы балалар Т'!J74</f>
        <v>0</v>
      </c>
      <c r="F142" s="452">
        <f>'2 жастағы балалар Ш'!M74</f>
        <v>0</v>
      </c>
      <c r="G142" s="452">
        <f>'2 жастағы балалар Ә'!J74</f>
        <v>0</v>
      </c>
    </row>
    <row r="143" spans="2:7" x14ac:dyDescent="0.25">
      <c r="B143" s="571"/>
      <c r="C143" s="452">
        <f>'2 жастағы балалар Ф'!N74</f>
        <v>0</v>
      </c>
      <c r="D143" s="452">
        <f>'2 жастағы балалар К'!N74</f>
        <v>0</v>
      </c>
      <c r="E143" s="452">
        <f>'2 жастағы балалар Т'!K74</f>
        <v>0</v>
      </c>
      <c r="F143" s="452">
        <f>'2 жастағы балалар Ш'!N74</f>
        <v>0</v>
      </c>
      <c r="G143" s="452">
        <f>'2 жастағы балалар Ә'!K74</f>
        <v>0</v>
      </c>
    </row>
    <row r="144" spans="2:7" x14ac:dyDescent="0.25">
      <c r="B144" s="572"/>
      <c r="C144" s="452">
        <f>'2 жастағы балалар Ф'!O74</f>
        <v>0</v>
      </c>
      <c r="D144" s="452">
        <f>'2 жастағы балалар К'!O74</f>
        <v>0</v>
      </c>
      <c r="E144" s="452">
        <f>'2 жастағы балалар Т'!L74</f>
        <v>0</v>
      </c>
      <c r="F144" s="452">
        <f>'2 жастағы балалар Ш'!O74</f>
        <v>0</v>
      </c>
      <c r="G144" s="452">
        <f>'2 жастағы балалар Ә'!L74</f>
        <v>0</v>
      </c>
    </row>
    <row r="145" spans="2:7" x14ac:dyDescent="0.25">
      <c r="B145" s="570">
        <v>5</v>
      </c>
      <c r="C145" s="452" t="e">
        <f>'2 жастағы балалар Ф'!#REF!</f>
        <v>#REF!</v>
      </c>
      <c r="D145" s="452" t="e">
        <f>'2 жастағы балалар К'!#REF!</f>
        <v>#REF!</v>
      </c>
      <c r="E145" s="452">
        <f>'2 жастағы балалар Т'!M74</f>
        <v>0</v>
      </c>
      <c r="F145" s="452">
        <f>'2 жастағы балалар Ш'!P74</f>
        <v>0</v>
      </c>
      <c r="G145" s="452">
        <f>'2 жастағы балалар Ә'!M74</f>
        <v>0</v>
      </c>
    </row>
    <row r="146" spans="2:7" x14ac:dyDescent="0.25">
      <c r="B146" s="571"/>
      <c r="C146" s="452" t="e">
        <f>'2 жастағы балалар Ф'!#REF!</f>
        <v>#REF!</v>
      </c>
      <c r="D146" s="452" t="e">
        <f>'2 жастағы балалар К'!#REF!</f>
        <v>#REF!</v>
      </c>
      <c r="E146" s="452">
        <f>'2 жастағы балалар Т'!N74</f>
        <v>0</v>
      </c>
      <c r="F146" s="452">
        <f>'2 жастағы балалар Ш'!Q74</f>
        <v>0</v>
      </c>
      <c r="G146" s="452">
        <f>'2 жастағы балалар Ә'!N74</f>
        <v>0</v>
      </c>
    </row>
    <row r="147" spans="2:7" x14ac:dyDescent="0.25">
      <c r="B147" s="572"/>
      <c r="C147" s="452" t="e">
        <f>'2 жастағы балалар Ф'!#REF!</f>
        <v>#REF!</v>
      </c>
      <c r="D147" s="452" t="e">
        <f>'2 жастағы балалар К'!#REF!</f>
        <v>#REF!</v>
      </c>
      <c r="E147" s="452">
        <f>'2 жастағы балалар Т'!O74</f>
        <v>0</v>
      </c>
      <c r="F147" s="452">
        <f>'2 жастағы балалар Ш'!R74</f>
        <v>0</v>
      </c>
      <c r="G147" s="452">
        <f>'2 жастағы балалар Ә'!O74</f>
        <v>0</v>
      </c>
    </row>
    <row r="148" spans="2:7" x14ac:dyDescent="0.25">
      <c r="B148" s="570">
        <v>6</v>
      </c>
      <c r="C148" s="798"/>
      <c r="D148" s="452">
        <f>'2 жастағы балалар К'!P74</f>
        <v>0</v>
      </c>
      <c r="E148" s="798"/>
      <c r="F148" s="452" t="e">
        <f>'2 жастағы балалар Ш'!#REF!</f>
        <v>#REF!</v>
      </c>
      <c r="G148" s="798"/>
    </row>
    <row r="149" spans="2:7" x14ac:dyDescent="0.25">
      <c r="B149" s="571"/>
      <c r="C149" s="799"/>
      <c r="D149" s="452">
        <f>'2 жастағы балалар К'!Q74</f>
        <v>0</v>
      </c>
      <c r="E149" s="799"/>
      <c r="F149" s="452" t="e">
        <f>'2 жастағы балалар Ш'!#REF!</f>
        <v>#REF!</v>
      </c>
      <c r="G149" s="799"/>
    </row>
    <row r="150" spans="2:7" x14ac:dyDescent="0.25">
      <c r="B150" s="572"/>
      <c r="C150" s="799"/>
      <c r="D150" s="452">
        <f>'2 жастағы балалар К'!R74</f>
        <v>0</v>
      </c>
      <c r="E150" s="799"/>
      <c r="F150" s="452" t="e">
        <f>'2 жастағы балалар Ш'!#REF!</f>
        <v>#REF!</v>
      </c>
      <c r="G150" s="799"/>
    </row>
    <row r="151" spans="2:7" x14ac:dyDescent="0.25">
      <c r="B151" s="570">
        <v>7</v>
      </c>
      <c r="C151" s="799"/>
      <c r="D151" s="452">
        <f>'2 жастағы балалар К'!S74</f>
        <v>0</v>
      </c>
      <c r="E151" s="799"/>
      <c r="F151" s="452" t="e">
        <f>'2 жастағы балалар Ш'!#REF!</f>
        <v>#REF!</v>
      </c>
      <c r="G151" s="799"/>
    </row>
    <row r="152" spans="2:7" x14ac:dyDescent="0.25">
      <c r="B152" s="571"/>
      <c r="C152" s="799"/>
      <c r="D152" s="452">
        <f>'2 жастағы балалар К'!T74</f>
        <v>0</v>
      </c>
      <c r="E152" s="799"/>
      <c r="F152" s="452" t="e">
        <f>'2 жастағы балалар Ш'!#REF!</f>
        <v>#REF!</v>
      </c>
      <c r="G152" s="799"/>
    </row>
    <row r="153" spans="2:7" x14ac:dyDescent="0.25">
      <c r="B153" s="572"/>
      <c r="C153" s="799"/>
      <c r="D153" s="452">
        <f>'2 жастағы балалар К'!U74</f>
        <v>0</v>
      </c>
      <c r="E153" s="799"/>
      <c r="F153" s="452" t="e">
        <f>'2 жастағы балалар Ш'!#REF!</f>
        <v>#REF!</v>
      </c>
      <c r="G153" s="799"/>
    </row>
    <row r="154" spans="2:7" x14ac:dyDescent="0.25">
      <c r="B154" s="570">
        <v>8</v>
      </c>
      <c r="C154" s="799"/>
      <c r="D154" s="452">
        <f>'2 жастағы балалар К'!V74</f>
        <v>0</v>
      </c>
      <c r="E154" s="799"/>
      <c r="F154" s="452" t="e">
        <f>'2 жастағы балалар Ш'!#REF!</f>
        <v>#REF!</v>
      </c>
      <c r="G154" s="799"/>
    </row>
    <row r="155" spans="2:7" x14ac:dyDescent="0.25">
      <c r="B155" s="571"/>
      <c r="C155" s="799"/>
      <c r="D155" s="452">
        <f>'2 жастағы балалар К'!W74</f>
        <v>0</v>
      </c>
      <c r="E155" s="799"/>
      <c r="F155" s="452" t="e">
        <f>'2 жастағы балалар Ш'!#REF!</f>
        <v>#REF!</v>
      </c>
      <c r="G155" s="799"/>
    </row>
    <row r="156" spans="2:7" x14ac:dyDescent="0.25">
      <c r="B156" s="572"/>
      <c r="C156" s="799"/>
      <c r="D156" s="452">
        <f>'2 жастағы балалар К'!X74</f>
        <v>0</v>
      </c>
      <c r="E156" s="799"/>
      <c r="F156" s="452" t="e">
        <f>'2 жастағы балалар Ш'!#REF!</f>
        <v>#REF!</v>
      </c>
      <c r="G156" s="799"/>
    </row>
    <row r="157" spans="2:7" x14ac:dyDescent="0.25">
      <c r="B157" s="570">
        <v>9</v>
      </c>
      <c r="C157" s="799"/>
      <c r="D157" s="452">
        <f>'2 жастағы балалар К'!Y74</f>
        <v>0</v>
      </c>
      <c r="E157" s="799"/>
      <c r="F157" s="452" t="e">
        <f>'2 жастағы балалар Ш'!#REF!</f>
        <v>#REF!</v>
      </c>
      <c r="G157" s="799"/>
    </row>
    <row r="158" spans="2:7" x14ac:dyDescent="0.25">
      <c r="B158" s="571"/>
      <c r="C158" s="799"/>
      <c r="D158" s="452">
        <f>'2 жастағы балалар К'!Z74</f>
        <v>0</v>
      </c>
      <c r="E158" s="799"/>
      <c r="F158" s="452" t="e">
        <f>'2 жастағы балалар Ш'!#REF!</f>
        <v>#REF!</v>
      </c>
      <c r="G158" s="799"/>
    </row>
    <row r="159" spans="2:7" ht="15" customHeight="1" x14ac:dyDescent="0.25">
      <c r="B159" s="572"/>
      <c r="C159" s="799"/>
      <c r="D159" s="452">
        <f>'2 жастағы балалар К'!AA74</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Ш'!S74</f>
        <v>0</v>
      </c>
      <c r="G163" s="799"/>
    </row>
    <row r="164" spans="2:7" x14ac:dyDescent="0.25">
      <c r="B164" s="607"/>
      <c r="C164" s="799"/>
      <c r="D164" s="452" t="e">
        <f>'2 жастағы балалар К'!#REF!</f>
        <v>#REF!</v>
      </c>
      <c r="E164" s="799"/>
      <c r="F164" s="398">
        <f>'2 жастағы балалар Ш'!T74</f>
        <v>0</v>
      </c>
      <c r="G164" s="799"/>
    </row>
    <row r="165" spans="2:7" x14ac:dyDescent="0.25">
      <c r="B165" s="607"/>
      <c r="C165" s="799"/>
      <c r="D165" s="452" t="e">
        <f>'2 жастағы балалар К'!#REF!</f>
        <v>#REF!</v>
      </c>
      <c r="E165" s="799"/>
      <c r="F165" s="398">
        <f>'2 жастағы балалар Ш'!U74</f>
        <v>0</v>
      </c>
      <c r="G165" s="799"/>
    </row>
    <row r="166" spans="2:7" ht="15" customHeight="1" x14ac:dyDescent="0.25">
      <c r="B166" s="607">
        <v>12</v>
      </c>
      <c r="C166" s="799"/>
      <c r="D166" s="452" t="e">
        <f>'2 жастағы балалар К'!#REF!</f>
        <v>#REF!</v>
      </c>
      <c r="E166" s="799"/>
      <c r="F166" s="398">
        <f>'2 жастағы балалар Ш'!V74</f>
        <v>0</v>
      </c>
      <c r="G166" s="799"/>
    </row>
    <row r="167" spans="2:7" ht="15" customHeight="1" x14ac:dyDescent="0.25">
      <c r="B167" s="607"/>
      <c r="C167" s="799"/>
      <c r="D167" s="452" t="e">
        <f>'2 жастағы балалар К'!#REF!</f>
        <v>#REF!</v>
      </c>
      <c r="E167" s="799"/>
      <c r="F167" s="398">
        <f>'2 жастағы балалар Ш'!W74</f>
        <v>0</v>
      </c>
      <c r="G167" s="799"/>
    </row>
    <row r="168" spans="2:7" ht="15" customHeight="1" x14ac:dyDescent="0.25">
      <c r="B168" s="607"/>
      <c r="C168" s="799"/>
      <c r="D168" s="452" t="e">
        <f>'2 жастағы балалар К'!#REF!</f>
        <v>#REF!</v>
      </c>
      <c r="E168" s="799"/>
      <c r="F168" s="398">
        <f>'2 жастағы балалар Ш'!X74</f>
        <v>0</v>
      </c>
      <c r="G168" s="799"/>
    </row>
    <row r="169" spans="2:7" ht="15" customHeight="1" x14ac:dyDescent="0.25">
      <c r="B169" s="607">
        <v>13</v>
      </c>
      <c r="C169" s="799"/>
      <c r="D169" s="452" t="e">
        <f>'2 жастағы балалар К'!#REF!</f>
        <v>#REF!</v>
      </c>
      <c r="E169" s="799"/>
      <c r="F169" s="398">
        <f>'2 жастағы балалар Ш'!Y74</f>
        <v>0</v>
      </c>
      <c r="G169" s="799"/>
    </row>
    <row r="170" spans="2:7" ht="15" customHeight="1" x14ac:dyDescent="0.25">
      <c r="B170" s="607"/>
      <c r="C170" s="799"/>
      <c r="D170" s="452" t="e">
        <f>'2 жастағы балалар К'!#REF!</f>
        <v>#REF!</v>
      </c>
      <c r="E170" s="799"/>
      <c r="F170" s="398">
        <f>'2 жастағы балалар Ш'!Z74</f>
        <v>0</v>
      </c>
      <c r="G170" s="799"/>
    </row>
    <row r="171" spans="2:7" ht="15" customHeight="1" x14ac:dyDescent="0.25">
      <c r="B171" s="607"/>
      <c r="C171" s="799"/>
      <c r="D171" s="452" t="e">
        <f>'2 жастағы балалар К'!#REF!</f>
        <v>#REF!</v>
      </c>
      <c r="E171" s="799"/>
      <c r="F171" s="398">
        <f>'2 жастағы балалар Ш'!AA74</f>
        <v>0</v>
      </c>
      <c r="G171" s="799"/>
    </row>
    <row r="172" spans="2:7" ht="15" customHeight="1" x14ac:dyDescent="0.25">
      <c r="B172" s="607">
        <v>14</v>
      </c>
      <c r="C172" s="799"/>
      <c r="D172" s="452" t="e">
        <f>'2 жастағы балалар К'!#REF!</f>
        <v>#REF!</v>
      </c>
      <c r="E172" s="799"/>
      <c r="F172" s="398">
        <f>'2 жастағы балалар Ш'!AB74</f>
        <v>0</v>
      </c>
      <c r="G172" s="799"/>
    </row>
    <row r="173" spans="2:7" ht="15" customHeight="1" x14ac:dyDescent="0.25">
      <c r="B173" s="607"/>
      <c r="C173" s="799"/>
      <c r="D173" s="452" t="e">
        <f>'2 жастағы балалар К'!#REF!</f>
        <v>#REF!</v>
      </c>
      <c r="E173" s="799"/>
      <c r="F173" s="398">
        <f>'2 жастағы балалар Ш'!AC74</f>
        <v>0</v>
      </c>
      <c r="G173" s="799"/>
    </row>
    <row r="174" spans="2:7" ht="15" customHeight="1" x14ac:dyDescent="0.25">
      <c r="B174" s="607"/>
      <c r="C174" s="799"/>
      <c r="D174" s="452" t="e">
        <f>'2 жастағы балалар К'!#REF!</f>
        <v>#REF!</v>
      </c>
      <c r="E174" s="799"/>
      <c r="F174" s="398">
        <f>'2 жастағы балалар Ш'!AD74</f>
        <v>0</v>
      </c>
      <c r="G174" s="799"/>
    </row>
    <row r="175" spans="2:7" ht="15" customHeight="1" x14ac:dyDescent="0.25">
      <c r="B175" s="607">
        <v>15</v>
      </c>
      <c r="C175" s="799"/>
      <c r="D175" s="452" t="e">
        <f>'2 жастағы балалар К'!#REF!</f>
        <v>#REF!</v>
      </c>
      <c r="E175" s="799"/>
      <c r="F175" s="398">
        <f>'2 жастағы балалар Ш'!AE74</f>
        <v>0</v>
      </c>
      <c r="G175" s="799"/>
    </row>
    <row r="176" spans="2:7" ht="15" customHeight="1" x14ac:dyDescent="0.25">
      <c r="B176" s="607"/>
      <c r="C176" s="799"/>
      <c r="D176" s="452" t="e">
        <f>'2 жастағы балалар К'!#REF!</f>
        <v>#REF!</v>
      </c>
      <c r="E176" s="799"/>
      <c r="F176" s="398">
        <f>'2 жастағы балалар Ш'!AF74</f>
        <v>0</v>
      </c>
      <c r="G176" s="799"/>
    </row>
    <row r="177" spans="2:7" ht="15" customHeight="1" x14ac:dyDescent="0.25">
      <c r="B177" s="607"/>
      <c r="C177" s="799"/>
      <c r="D177" s="452" t="e">
        <f>'2 жастағы балалар К'!#REF!</f>
        <v>#REF!</v>
      </c>
      <c r="E177" s="799"/>
      <c r="F177" s="398">
        <f>'2 жастағы балалар Ш'!AG74</f>
        <v>0</v>
      </c>
      <c r="G177" s="799"/>
    </row>
    <row r="178" spans="2:7" ht="15" customHeight="1" x14ac:dyDescent="0.25">
      <c r="B178" s="607">
        <v>16</v>
      </c>
      <c r="C178" s="799"/>
      <c r="D178" s="798"/>
      <c r="E178" s="799"/>
      <c r="F178" s="398">
        <f>'2 жастағы балалар Ш'!AH74</f>
        <v>0</v>
      </c>
      <c r="G178" s="799"/>
    </row>
    <row r="179" spans="2:7" ht="15" customHeight="1" x14ac:dyDescent="0.25">
      <c r="B179" s="607"/>
      <c r="C179" s="799"/>
      <c r="D179" s="799"/>
      <c r="E179" s="799"/>
      <c r="F179" s="398">
        <f>'2 жастағы балалар Ш'!AI74</f>
        <v>0</v>
      </c>
      <c r="G179" s="799"/>
    </row>
    <row r="180" spans="2:7" ht="15" customHeight="1" x14ac:dyDescent="0.25">
      <c r="B180" s="607"/>
      <c r="C180" s="799"/>
      <c r="D180" s="799"/>
      <c r="E180" s="799"/>
      <c r="F180" s="398">
        <f>'2 жастағы балалар Ш'!AJ74</f>
        <v>0</v>
      </c>
      <c r="G180" s="799"/>
    </row>
    <row r="181" spans="2:7" ht="15" customHeight="1" x14ac:dyDescent="0.25">
      <c r="B181" s="607">
        <v>17</v>
      </c>
      <c r="C181" s="799"/>
      <c r="D181" s="799"/>
      <c r="E181" s="799"/>
      <c r="F181" s="398">
        <f>'2 жастағы балалар Ш'!AK74</f>
        <v>0</v>
      </c>
      <c r="G181" s="799"/>
    </row>
    <row r="182" spans="2:7" ht="15" customHeight="1" x14ac:dyDescent="0.25">
      <c r="B182" s="607"/>
      <c r="C182" s="799"/>
      <c r="D182" s="799"/>
      <c r="E182" s="799"/>
      <c r="F182" s="398">
        <f>'2 жастағы балалар Ш'!AL74</f>
        <v>0</v>
      </c>
      <c r="G182" s="799"/>
    </row>
    <row r="183" spans="2:7" ht="15" customHeight="1" x14ac:dyDescent="0.25">
      <c r="B183" s="607"/>
      <c r="C183" s="799"/>
      <c r="D183" s="799"/>
      <c r="E183" s="799"/>
      <c r="F183" s="398">
        <f>'2 жастағы балалар Ш'!AM74</f>
        <v>0</v>
      </c>
      <c r="G183" s="799"/>
    </row>
    <row r="184" spans="2:7" ht="15" customHeight="1" x14ac:dyDescent="0.25">
      <c r="B184" s="607">
        <v>18</v>
      </c>
      <c r="C184" s="799"/>
      <c r="D184" s="799"/>
      <c r="E184" s="799"/>
      <c r="F184" s="398">
        <f>'2 жастағы балалар Ш'!AN74</f>
        <v>0</v>
      </c>
      <c r="G184" s="799"/>
    </row>
    <row r="185" spans="2:7" ht="15" customHeight="1" x14ac:dyDescent="0.25">
      <c r="B185" s="607"/>
      <c r="C185" s="799"/>
      <c r="D185" s="799"/>
      <c r="E185" s="799"/>
      <c r="F185" s="398">
        <f>'2 жастағы балалар Ш'!AO74</f>
        <v>0</v>
      </c>
      <c r="G185" s="799"/>
    </row>
    <row r="186" spans="2:7" ht="15" customHeight="1" x14ac:dyDescent="0.25">
      <c r="B186" s="607"/>
      <c r="C186" s="799"/>
      <c r="D186" s="799"/>
      <c r="E186" s="799"/>
      <c r="F186" s="398">
        <f>'2 жастағы балалар Ш'!AP74</f>
        <v>0</v>
      </c>
      <c r="G186" s="799"/>
    </row>
    <row r="187" spans="2:7" ht="15" customHeight="1" x14ac:dyDescent="0.25">
      <c r="B187" s="607">
        <v>19</v>
      </c>
      <c r="C187" s="799"/>
      <c r="D187" s="799"/>
      <c r="E187" s="799"/>
      <c r="F187" s="398">
        <f>'2 жастағы балалар Ш'!AQ74</f>
        <v>0</v>
      </c>
      <c r="G187" s="799"/>
    </row>
    <row r="188" spans="2:7" ht="15" customHeight="1" x14ac:dyDescent="0.25">
      <c r="B188" s="607"/>
      <c r="C188" s="799"/>
      <c r="D188" s="799"/>
      <c r="E188" s="799"/>
      <c r="F188" s="398">
        <f>'2 жастағы балалар Ш'!AR74</f>
        <v>0</v>
      </c>
      <c r="G188" s="799"/>
    </row>
    <row r="189" spans="2:7" ht="15" customHeight="1" x14ac:dyDescent="0.25">
      <c r="B189" s="607"/>
      <c r="C189" s="799"/>
      <c r="D189" s="799"/>
      <c r="E189" s="799"/>
      <c r="F189" s="398">
        <f>'2 жастағы балалар Ш'!AS74</f>
        <v>0</v>
      </c>
      <c r="G189" s="799"/>
    </row>
    <row r="190" spans="2:7" ht="15" customHeight="1" x14ac:dyDescent="0.25">
      <c r="B190" s="607">
        <v>20</v>
      </c>
      <c r="C190" s="799"/>
      <c r="D190" s="799"/>
      <c r="E190" s="799"/>
      <c r="F190" s="398">
        <f>'2 жастағы балалар Ш'!AT74</f>
        <v>0</v>
      </c>
      <c r="G190" s="799"/>
    </row>
    <row r="191" spans="2:7" ht="15" customHeight="1" x14ac:dyDescent="0.25">
      <c r="B191" s="607"/>
      <c r="C191" s="799"/>
      <c r="D191" s="799"/>
      <c r="E191" s="799"/>
      <c r="F191" s="398">
        <f>'2 жастағы балалар Ш'!AU74</f>
        <v>0</v>
      </c>
      <c r="G191" s="799"/>
    </row>
    <row r="192" spans="2:7" ht="15" customHeight="1" x14ac:dyDescent="0.25">
      <c r="B192" s="607"/>
      <c r="C192" s="799"/>
      <c r="D192" s="799"/>
      <c r="E192" s="799"/>
      <c r="F192" s="398">
        <f>'2 жастағы балалар Ш'!AV74</f>
        <v>0</v>
      </c>
      <c r="G192" s="799"/>
    </row>
    <row r="193" spans="2:100" ht="15" customHeight="1" x14ac:dyDescent="0.25">
      <c r="B193" s="607">
        <v>21</v>
      </c>
      <c r="C193" s="799"/>
      <c r="D193" s="799"/>
      <c r="E193" s="799"/>
      <c r="F193" s="398">
        <f>'2 жастағы балалар Ш'!AW74</f>
        <v>0</v>
      </c>
      <c r="G193" s="799"/>
    </row>
    <row r="194" spans="2:100" ht="15" customHeight="1" x14ac:dyDescent="0.25">
      <c r="B194" s="607"/>
      <c r="C194" s="799"/>
      <c r="D194" s="799"/>
      <c r="E194" s="799"/>
      <c r="F194" s="398">
        <f>'2 жастағы балалар Ш'!AX74</f>
        <v>0</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Ш'!AY74</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Ш'!AZ74</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Ш'!BA74</f>
        <v>0</v>
      </c>
      <c r="G197" s="799"/>
    </row>
    <row r="198" spans="2:100" ht="15" customHeight="1" x14ac:dyDescent="0.25">
      <c r="B198" s="607"/>
      <c r="C198" s="799"/>
      <c r="D198" s="799"/>
      <c r="E198" s="799"/>
      <c r="F198" s="398">
        <f>'2 жастағы балалар Ш'!BB74</f>
        <v>0</v>
      </c>
      <c r="G198" s="799"/>
    </row>
    <row r="199" spans="2:100" ht="15" customHeight="1" x14ac:dyDescent="0.25">
      <c r="B199" s="607">
        <v>23</v>
      </c>
      <c r="C199" s="799"/>
      <c r="D199" s="799"/>
      <c r="E199" s="799"/>
      <c r="F199" s="398">
        <f>'2 жастағы балалар Ш'!BC74</f>
        <v>0</v>
      </c>
      <c r="G199" s="799"/>
    </row>
    <row r="200" spans="2:100" ht="15" customHeight="1" x14ac:dyDescent="0.25">
      <c r="B200" s="607"/>
      <c r="C200" s="799"/>
      <c r="D200" s="799"/>
      <c r="E200" s="799"/>
      <c r="F200" s="398">
        <f>'2 жастағы балалар Ш'!BD74</f>
        <v>0</v>
      </c>
      <c r="G200" s="799"/>
    </row>
    <row r="201" spans="2:100" ht="15" customHeight="1" x14ac:dyDescent="0.25">
      <c r="B201" s="607"/>
      <c r="C201" s="799"/>
      <c r="D201" s="799"/>
      <c r="E201" s="799"/>
      <c r="F201" s="398">
        <f>'2 жастағы балалар Ш'!BE74</f>
        <v>0</v>
      </c>
      <c r="G201" s="799"/>
    </row>
    <row r="202" spans="2:100" ht="15" customHeight="1" x14ac:dyDescent="0.25">
      <c r="B202" s="607">
        <v>24</v>
      </c>
      <c r="C202" s="799"/>
      <c r="D202" s="799"/>
      <c r="E202" s="799"/>
      <c r="F202" s="398">
        <f>'2 жастағы балалар Ш'!BF74</f>
        <v>0</v>
      </c>
      <c r="G202" s="799"/>
    </row>
    <row r="203" spans="2:100" ht="15" customHeight="1" x14ac:dyDescent="0.25">
      <c r="B203" s="607"/>
      <c r="C203" s="799"/>
      <c r="D203" s="799"/>
      <c r="E203" s="799"/>
      <c r="F203" s="398">
        <f>'2 жастағы балалар Ш'!BG74</f>
        <v>0</v>
      </c>
      <c r="G203" s="799"/>
    </row>
    <row r="204" spans="2:100" ht="15" customHeight="1" x14ac:dyDescent="0.25">
      <c r="B204" s="607"/>
      <c r="C204" s="799"/>
      <c r="D204" s="799"/>
      <c r="E204" s="799"/>
      <c r="F204" s="398">
        <f>'2 жастағы балалар Ш'!BH74</f>
        <v>0</v>
      </c>
      <c r="G204" s="799"/>
    </row>
    <row r="205" spans="2:100" ht="15" customHeight="1" x14ac:dyDescent="0.25">
      <c r="B205" s="607">
        <v>25</v>
      </c>
      <c r="C205" s="799"/>
      <c r="D205" s="799"/>
      <c r="E205" s="799"/>
      <c r="F205" s="398">
        <f>'2 жастағы балалар Ш'!BI74</f>
        <v>0</v>
      </c>
      <c r="G205" s="799"/>
    </row>
    <row r="206" spans="2:100" ht="15" customHeight="1" x14ac:dyDescent="0.25">
      <c r="B206" s="607"/>
      <c r="C206" s="799"/>
      <c r="D206" s="799"/>
      <c r="E206" s="799"/>
      <c r="F206" s="398">
        <f>'2 жастағы балалар Ш'!BJ74</f>
        <v>0</v>
      </c>
      <c r="G206" s="799"/>
    </row>
    <row r="207" spans="2:100" ht="15" customHeight="1" x14ac:dyDescent="0.25">
      <c r="B207" s="607"/>
      <c r="C207" s="800"/>
      <c r="D207" s="800"/>
      <c r="E207" s="800"/>
      <c r="F207" s="398">
        <f>'2 жастағы балалар Ш'!BK74</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51"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Ф'!D133</f>
        <v>0</v>
      </c>
      <c r="D212" s="452">
        <f>'2 жастағы балалар К'!D133</f>
        <v>0</v>
      </c>
      <c r="E212" s="452" t="e">
        <f>'2 жастағы балалар Т'!#REF!</f>
        <v>#REF!</v>
      </c>
      <c r="F212" s="452">
        <f>'2 жастағы балалар Ш'!D133</f>
        <v>0</v>
      </c>
      <c r="G212" s="452" t="e">
        <f>'2 жастағы балалар Ә'!#REF!</f>
        <v>#REF!</v>
      </c>
    </row>
    <row r="213" spans="2:7" ht="15" customHeight="1" x14ac:dyDescent="0.25">
      <c r="B213" s="571"/>
      <c r="C213" s="452">
        <f>'2 жастағы балалар Ф'!E133</f>
        <v>0</v>
      </c>
      <c r="D213" s="452">
        <f>'2 жастағы балалар К'!E133</f>
        <v>0</v>
      </c>
      <c r="E213" s="452" t="e">
        <f>'2 жастағы балалар Т'!#REF!</f>
        <v>#REF!</v>
      </c>
      <c r="F213" s="452">
        <f>'2 жастағы балалар Ш'!E133</f>
        <v>0</v>
      </c>
      <c r="G213" s="452" t="e">
        <f>'2 жастағы балалар Ә'!#REF!</f>
        <v>#REF!</v>
      </c>
    </row>
    <row r="214" spans="2:7" ht="15" customHeight="1" x14ac:dyDescent="0.25">
      <c r="B214" s="572"/>
      <c r="C214" s="452">
        <f>'2 жастағы балалар Ф'!F133</f>
        <v>0</v>
      </c>
      <c r="D214" s="452">
        <f>'2 жастағы балалар К'!F133</f>
        <v>0</v>
      </c>
      <c r="E214" s="452" t="e">
        <f>'2 жастағы балалар Т'!#REF!</f>
        <v>#REF!</v>
      </c>
      <c r="F214" s="452">
        <f>'2 жастағы балалар Ш'!F133</f>
        <v>0</v>
      </c>
      <c r="G214" s="452" t="e">
        <f>'2 жастағы балалар Ә'!#REF!</f>
        <v>#REF!</v>
      </c>
    </row>
    <row r="215" spans="2:7" ht="15" customHeight="1" x14ac:dyDescent="0.25">
      <c r="B215" s="570">
        <v>2</v>
      </c>
      <c r="C215" s="452">
        <f>'2 жастағы балалар Ф'!G133</f>
        <v>0</v>
      </c>
      <c r="D215" s="452">
        <f>'2 жастағы балалар К'!G133</f>
        <v>0</v>
      </c>
      <c r="E215" s="452">
        <f>'2 жастағы балалар Т'!D133</f>
        <v>0</v>
      </c>
      <c r="F215" s="452">
        <f>'2 жастағы балалар Ш'!G133</f>
        <v>0</v>
      </c>
      <c r="G215" s="452">
        <f>'2 жастағы балалар Ә'!D133</f>
        <v>0</v>
      </c>
    </row>
    <row r="216" spans="2:7" ht="15" customHeight="1" x14ac:dyDescent="0.25">
      <c r="B216" s="571"/>
      <c r="C216" s="452">
        <f>'2 жастағы балалар Ф'!H133</f>
        <v>0</v>
      </c>
      <c r="D216" s="452">
        <f>'2 жастағы балалар К'!H133</f>
        <v>0</v>
      </c>
      <c r="E216" s="452">
        <f>'2 жастағы балалар Т'!E133</f>
        <v>0</v>
      </c>
      <c r="F216" s="452">
        <f>'2 жастағы балалар Ш'!H133</f>
        <v>0</v>
      </c>
      <c r="G216" s="452">
        <f>'2 жастағы балалар Ә'!E133</f>
        <v>0</v>
      </c>
    </row>
    <row r="217" spans="2:7" ht="15" customHeight="1" x14ac:dyDescent="0.25">
      <c r="B217" s="572"/>
      <c r="C217" s="452">
        <f>'2 жастағы балалар Ф'!I133</f>
        <v>0</v>
      </c>
      <c r="D217" s="452">
        <f>'2 жастағы балалар К'!I133</f>
        <v>0</v>
      </c>
      <c r="E217" s="452">
        <f>'2 жастағы балалар Т'!F133</f>
        <v>0</v>
      </c>
      <c r="F217" s="452">
        <f>'2 жастағы балалар Ш'!I133</f>
        <v>0</v>
      </c>
      <c r="G217" s="452">
        <f>'2 жастағы балалар Ә'!F133</f>
        <v>0</v>
      </c>
    </row>
    <row r="218" spans="2:7" ht="15" customHeight="1" x14ac:dyDescent="0.25">
      <c r="B218" s="570">
        <v>3</v>
      </c>
      <c r="C218" s="452">
        <f>'2 жастағы балалар Ф'!J133</f>
        <v>0</v>
      </c>
      <c r="D218" s="452">
        <f>'2 жастағы балалар К'!J133</f>
        <v>0</v>
      </c>
      <c r="E218" s="452">
        <f>'2 жастағы балалар Т'!G133</f>
        <v>0</v>
      </c>
      <c r="F218" s="452">
        <f>'2 жастағы балалар Ш'!J133</f>
        <v>0</v>
      </c>
      <c r="G218" s="452">
        <f>'2 жастағы балалар Ә'!G133</f>
        <v>0</v>
      </c>
    </row>
    <row r="219" spans="2:7" ht="15" customHeight="1" x14ac:dyDescent="0.25">
      <c r="B219" s="571"/>
      <c r="C219" s="452">
        <f>'2 жастағы балалар Ф'!K133</f>
        <v>0</v>
      </c>
      <c r="D219" s="452">
        <f>'2 жастағы балалар К'!K133</f>
        <v>0</v>
      </c>
      <c r="E219" s="452">
        <f>'2 жастағы балалар Т'!H133</f>
        <v>0</v>
      </c>
      <c r="F219" s="452">
        <f>'2 жастағы балалар Ш'!K133</f>
        <v>0</v>
      </c>
      <c r="G219" s="452">
        <f>'2 жастағы балалар Ә'!H133</f>
        <v>0</v>
      </c>
    </row>
    <row r="220" spans="2:7" ht="15" customHeight="1" x14ac:dyDescent="0.25">
      <c r="B220" s="572"/>
      <c r="C220" s="452">
        <f>'2 жастағы балалар Ф'!L133</f>
        <v>0</v>
      </c>
      <c r="D220" s="452">
        <f>'2 жастағы балалар К'!L133</f>
        <v>0</v>
      </c>
      <c r="E220" s="452">
        <f>'2 жастағы балалар Т'!I133</f>
        <v>0</v>
      </c>
      <c r="F220" s="452">
        <f>'2 жастағы балалар Ш'!L133</f>
        <v>0</v>
      </c>
      <c r="G220" s="452">
        <f>'2 жастағы балалар Ә'!I133</f>
        <v>0</v>
      </c>
    </row>
    <row r="221" spans="2:7" ht="15" customHeight="1" x14ac:dyDescent="0.25">
      <c r="B221" s="570">
        <v>4</v>
      </c>
      <c r="C221" s="452">
        <f>'2 жастағы балалар Ф'!M133</f>
        <v>0</v>
      </c>
      <c r="D221" s="452">
        <f>'2 жастағы балалар К'!M133</f>
        <v>0</v>
      </c>
      <c r="E221" s="452">
        <f>'2 жастағы балалар Т'!J133</f>
        <v>0</v>
      </c>
      <c r="F221" s="452">
        <f>'2 жастағы балалар Ш'!M133</f>
        <v>0</v>
      </c>
      <c r="G221" s="452">
        <f>'2 жастағы балалар Ә'!J133</f>
        <v>0</v>
      </c>
    </row>
    <row r="222" spans="2:7" ht="15" customHeight="1" x14ac:dyDescent="0.25">
      <c r="B222" s="571"/>
      <c r="C222" s="452">
        <f>'2 жастағы балалар Ф'!N133</f>
        <v>0</v>
      </c>
      <c r="D222" s="452">
        <f>'2 жастағы балалар К'!N133</f>
        <v>0</v>
      </c>
      <c r="E222" s="452">
        <f>'2 жастағы балалар Т'!K133</f>
        <v>0</v>
      </c>
      <c r="F222" s="452">
        <f>'2 жастағы балалар Ш'!N133</f>
        <v>0</v>
      </c>
      <c r="G222" s="452">
        <f>'2 жастағы балалар Ә'!K133</f>
        <v>0</v>
      </c>
    </row>
    <row r="223" spans="2:7" ht="15" customHeight="1" x14ac:dyDescent="0.25">
      <c r="B223" s="572"/>
      <c r="C223" s="452">
        <f>'2 жастағы балалар Ф'!O133</f>
        <v>0</v>
      </c>
      <c r="D223" s="452">
        <f>'2 жастағы балалар К'!O133</f>
        <v>0</v>
      </c>
      <c r="E223" s="452">
        <f>'2 жастағы балалар Т'!L133</f>
        <v>0</v>
      </c>
      <c r="F223" s="452">
        <f>'2 жастағы балалар Ш'!O133</f>
        <v>0</v>
      </c>
      <c r="G223" s="452">
        <f>'2 жастағы балалар Ә'!L133</f>
        <v>0</v>
      </c>
    </row>
    <row r="224" spans="2:7" ht="15" customHeight="1" x14ac:dyDescent="0.25">
      <c r="B224" s="570">
        <v>5</v>
      </c>
      <c r="C224" s="452" t="e">
        <f>'2 жастағы балалар Ф'!#REF!</f>
        <v>#REF!</v>
      </c>
      <c r="D224" s="452" t="e">
        <f>'2 жастағы балалар К'!#REF!</f>
        <v>#REF!</v>
      </c>
      <c r="E224" s="452">
        <f>'2 жастағы балалар Т'!M133</f>
        <v>0</v>
      </c>
      <c r="F224" s="452">
        <f>'2 жастағы балалар Ш'!P133</f>
        <v>0</v>
      </c>
      <c r="G224" s="452">
        <f>'2 жастағы балалар Ә'!M133</f>
        <v>0</v>
      </c>
    </row>
    <row r="225" spans="2:7" ht="15" customHeight="1" x14ac:dyDescent="0.25">
      <c r="B225" s="571"/>
      <c r="C225" s="452" t="e">
        <f>'2 жастағы балалар Ф'!#REF!</f>
        <v>#REF!</v>
      </c>
      <c r="D225" s="452" t="e">
        <f>'2 жастағы балалар К'!#REF!</f>
        <v>#REF!</v>
      </c>
      <c r="E225" s="452">
        <f>'2 жастағы балалар Т'!N133</f>
        <v>0</v>
      </c>
      <c r="F225" s="452">
        <f>'2 жастағы балалар Ш'!Q133</f>
        <v>0</v>
      </c>
      <c r="G225" s="452">
        <f>'2 жастағы балалар Ә'!N133</f>
        <v>0</v>
      </c>
    </row>
    <row r="226" spans="2:7" ht="15" customHeight="1" x14ac:dyDescent="0.25">
      <c r="B226" s="572"/>
      <c r="C226" s="452" t="e">
        <f>'2 жастағы балалар Ф'!#REF!</f>
        <v>#REF!</v>
      </c>
      <c r="D226" s="452" t="e">
        <f>'2 жастағы балалар К'!#REF!</f>
        <v>#REF!</v>
      </c>
      <c r="E226" s="452">
        <f>'2 жастағы балалар Т'!O133</f>
        <v>0</v>
      </c>
      <c r="F226" s="452">
        <f>'2 жастағы балалар Ш'!R133</f>
        <v>0</v>
      </c>
      <c r="G226" s="452">
        <f>'2 жастағы балалар Ә'!O133</f>
        <v>0</v>
      </c>
    </row>
    <row r="227" spans="2:7" ht="15" customHeight="1" x14ac:dyDescent="0.25">
      <c r="B227" s="570">
        <v>6</v>
      </c>
      <c r="C227" s="798"/>
      <c r="D227" s="452">
        <f>'2 жастағы балалар К'!P133</f>
        <v>0</v>
      </c>
      <c r="E227" s="798"/>
      <c r="F227" s="452" t="e">
        <f>'2 жастағы балалар Ш'!#REF!</f>
        <v>#REF!</v>
      </c>
      <c r="G227" s="798"/>
    </row>
    <row r="228" spans="2:7" ht="15" customHeight="1" x14ac:dyDescent="0.25">
      <c r="B228" s="571"/>
      <c r="C228" s="799"/>
      <c r="D228" s="452">
        <f>'2 жастағы балалар К'!Q133</f>
        <v>0</v>
      </c>
      <c r="E228" s="799"/>
      <c r="F228" s="452" t="e">
        <f>'2 жастағы балалар Ш'!#REF!</f>
        <v>#REF!</v>
      </c>
      <c r="G228" s="799"/>
    </row>
    <row r="229" spans="2:7" ht="15" customHeight="1" x14ac:dyDescent="0.25">
      <c r="B229" s="572"/>
      <c r="C229" s="799"/>
      <c r="D229" s="452">
        <f>'2 жастағы балалар К'!R133</f>
        <v>0</v>
      </c>
      <c r="E229" s="799"/>
      <c r="F229" s="452" t="e">
        <f>'2 жастағы балалар Ш'!#REF!</f>
        <v>#REF!</v>
      </c>
      <c r="G229" s="799"/>
    </row>
    <row r="230" spans="2:7" ht="15" customHeight="1" x14ac:dyDescent="0.25">
      <c r="B230" s="570">
        <v>7</v>
      </c>
      <c r="C230" s="799"/>
      <c r="D230" s="452">
        <f>'2 жастағы балалар К'!S133</f>
        <v>0</v>
      </c>
      <c r="E230" s="799"/>
      <c r="F230" s="452" t="e">
        <f>'2 жастағы балалар Ш'!#REF!</f>
        <v>#REF!</v>
      </c>
      <c r="G230" s="799"/>
    </row>
    <row r="231" spans="2:7" ht="15" customHeight="1" x14ac:dyDescent="0.25">
      <c r="B231" s="571"/>
      <c r="C231" s="799"/>
      <c r="D231" s="452">
        <f>'2 жастағы балалар К'!T133</f>
        <v>0</v>
      </c>
      <c r="E231" s="799"/>
      <c r="F231" s="452" t="e">
        <f>'2 жастағы балалар Ш'!#REF!</f>
        <v>#REF!</v>
      </c>
      <c r="G231" s="799"/>
    </row>
    <row r="232" spans="2:7" ht="15" customHeight="1" x14ac:dyDescent="0.25">
      <c r="B232" s="572"/>
      <c r="C232" s="799"/>
      <c r="D232" s="452">
        <f>'2 жастағы балалар К'!U133</f>
        <v>0</v>
      </c>
      <c r="E232" s="799"/>
      <c r="F232" s="452" t="e">
        <f>'2 жастағы балалар Ш'!#REF!</f>
        <v>#REF!</v>
      </c>
      <c r="G232" s="799"/>
    </row>
    <row r="233" spans="2:7" ht="15" customHeight="1" x14ac:dyDescent="0.25">
      <c r="B233" s="570">
        <v>8</v>
      </c>
      <c r="C233" s="799"/>
      <c r="D233" s="452">
        <f>'2 жастағы балалар К'!V133</f>
        <v>0</v>
      </c>
      <c r="E233" s="799"/>
      <c r="F233" s="452" t="e">
        <f>'2 жастағы балалар Ш'!#REF!</f>
        <v>#REF!</v>
      </c>
      <c r="G233" s="799"/>
    </row>
    <row r="234" spans="2:7" ht="15" customHeight="1" x14ac:dyDescent="0.25">
      <c r="B234" s="571"/>
      <c r="C234" s="799"/>
      <c r="D234" s="452">
        <f>'2 жастағы балалар К'!W133</f>
        <v>0</v>
      </c>
      <c r="E234" s="799"/>
      <c r="F234" s="452" t="e">
        <f>'2 жастағы балалар Ш'!#REF!</f>
        <v>#REF!</v>
      </c>
      <c r="G234" s="799"/>
    </row>
    <row r="235" spans="2:7" x14ac:dyDescent="0.25">
      <c r="B235" s="572"/>
      <c r="C235" s="799"/>
      <c r="D235" s="452">
        <f>'2 жастағы балалар К'!X133</f>
        <v>0</v>
      </c>
      <c r="E235" s="799"/>
      <c r="F235" s="452" t="e">
        <f>'2 жастағы балалар Ш'!#REF!</f>
        <v>#REF!</v>
      </c>
      <c r="G235" s="799"/>
    </row>
    <row r="236" spans="2:7" x14ac:dyDescent="0.25">
      <c r="B236" s="570">
        <v>9</v>
      </c>
      <c r="C236" s="799"/>
      <c r="D236" s="452">
        <f>'2 жастағы балалар К'!Y133</f>
        <v>0</v>
      </c>
      <c r="E236" s="799"/>
      <c r="F236" s="452" t="e">
        <f>'2 жастағы балалар Ш'!#REF!</f>
        <v>#REF!</v>
      </c>
      <c r="G236" s="799"/>
    </row>
    <row r="237" spans="2:7" x14ac:dyDescent="0.25">
      <c r="B237" s="571"/>
      <c r="C237" s="799"/>
      <c r="D237" s="452">
        <f>'2 жастағы балалар К'!Z133</f>
        <v>0</v>
      </c>
      <c r="E237" s="799"/>
      <c r="F237" s="452" t="e">
        <f>'2 жастағы балалар Ш'!#REF!</f>
        <v>#REF!</v>
      </c>
      <c r="G237" s="799"/>
    </row>
    <row r="238" spans="2:7" x14ac:dyDescent="0.25">
      <c r="B238" s="572"/>
      <c r="C238" s="799"/>
      <c r="D238" s="452">
        <f>'2 жастағы балалар К'!AA133</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Ш'!S133</f>
        <v>0</v>
      </c>
      <c r="G242" s="799"/>
    </row>
    <row r="243" spans="2:7" x14ac:dyDescent="0.25">
      <c r="B243" s="607"/>
      <c r="C243" s="799"/>
      <c r="D243" s="452" t="e">
        <f>'2 жастағы балалар К'!#REF!</f>
        <v>#REF!</v>
      </c>
      <c r="E243" s="799"/>
      <c r="F243" s="398">
        <f>'2 жастағы балалар Ш'!T133</f>
        <v>0</v>
      </c>
      <c r="G243" s="799"/>
    </row>
    <row r="244" spans="2:7" x14ac:dyDescent="0.25">
      <c r="B244" s="607"/>
      <c r="C244" s="799"/>
      <c r="D244" s="452" t="e">
        <f>'2 жастағы балалар К'!#REF!</f>
        <v>#REF!</v>
      </c>
      <c r="E244" s="799"/>
      <c r="F244" s="398">
        <f>'2 жастағы балалар Ш'!U133</f>
        <v>0</v>
      </c>
      <c r="G244" s="799"/>
    </row>
    <row r="245" spans="2:7" x14ac:dyDescent="0.25">
      <c r="B245" s="607">
        <v>12</v>
      </c>
      <c r="C245" s="799"/>
      <c r="D245" s="452" t="e">
        <f>'2 жастағы балалар К'!#REF!</f>
        <v>#REF!</v>
      </c>
      <c r="E245" s="799"/>
      <c r="F245" s="398">
        <f>'2 жастағы балалар Ш'!V133</f>
        <v>0</v>
      </c>
      <c r="G245" s="799"/>
    </row>
    <row r="246" spans="2:7" x14ac:dyDescent="0.25">
      <c r="B246" s="607"/>
      <c r="C246" s="799"/>
      <c r="D246" s="452" t="e">
        <f>'2 жастағы балалар К'!#REF!</f>
        <v>#REF!</v>
      </c>
      <c r="E246" s="799"/>
      <c r="F246" s="398">
        <f>'2 жастағы балалар Ш'!W133</f>
        <v>0</v>
      </c>
      <c r="G246" s="799"/>
    </row>
    <row r="247" spans="2:7" x14ac:dyDescent="0.25">
      <c r="B247" s="607"/>
      <c r="C247" s="799"/>
      <c r="D247" s="452" t="e">
        <f>'2 жастағы балалар К'!#REF!</f>
        <v>#REF!</v>
      </c>
      <c r="E247" s="799"/>
      <c r="F247" s="398">
        <f>'2 жастағы балалар Ш'!X133</f>
        <v>0</v>
      </c>
      <c r="G247" s="799"/>
    </row>
    <row r="248" spans="2:7" x14ac:dyDescent="0.25">
      <c r="B248" s="607">
        <v>13</v>
      </c>
      <c r="C248" s="799"/>
      <c r="D248" s="452" t="e">
        <f>'2 жастағы балалар К'!#REF!</f>
        <v>#REF!</v>
      </c>
      <c r="E248" s="799"/>
      <c r="F248" s="398">
        <f>'2 жастағы балалар Ш'!Y133</f>
        <v>0</v>
      </c>
      <c r="G248" s="799"/>
    </row>
    <row r="249" spans="2:7" x14ac:dyDescent="0.25">
      <c r="B249" s="607"/>
      <c r="C249" s="799"/>
      <c r="D249" s="452" t="e">
        <f>'2 жастағы балалар К'!#REF!</f>
        <v>#REF!</v>
      </c>
      <c r="E249" s="799"/>
      <c r="F249" s="398">
        <f>'2 жастағы балалар Ш'!Z133</f>
        <v>0</v>
      </c>
      <c r="G249" s="799"/>
    </row>
    <row r="250" spans="2:7" x14ac:dyDescent="0.25">
      <c r="B250" s="607"/>
      <c r="C250" s="799"/>
      <c r="D250" s="452" t="e">
        <f>'2 жастағы балалар К'!#REF!</f>
        <v>#REF!</v>
      </c>
      <c r="E250" s="799"/>
      <c r="F250" s="398">
        <f>'2 жастағы балалар Ш'!AA133</f>
        <v>0</v>
      </c>
      <c r="G250" s="799"/>
    </row>
    <row r="251" spans="2:7" x14ac:dyDescent="0.25">
      <c r="B251" s="607">
        <v>14</v>
      </c>
      <c r="C251" s="799"/>
      <c r="D251" s="452" t="e">
        <f>'2 жастағы балалар К'!#REF!</f>
        <v>#REF!</v>
      </c>
      <c r="E251" s="799"/>
      <c r="F251" s="398">
        <f>'2 жастағы балалар Ш'!AB133</f>
        <v>0</v>
      </c>
      <c r="G251" s="799"/>
    </row>
    <row r="252" spans="2:7" x14ac:dyDescent="0.25">
      <c r="B252" s="607"/>
      <c r="C252" s="799"/>
      <c r="D252" s="452" t="e">
        <f>'2 жастағы балалар К'!#REF!</f>
        <v>#REF!</v>
      </c>
      <c r="E252" s="799"/>
      <c r="F252" s="398">
        <f>'2 жастағы балалар Ш'!AC133</f>
        <v>0</v>
      </c>
      <c r="G252" s="799"/>
    </row>
    <row r="253" spans="2:7" x14ac:dyDescent="0.25">
      <c r="B253" s="607"/>
      <c r="C253" s="799"/>
      <c r="D253" s="452" t="e">
        <f>'2 жастағы балалар К'!#REF!</f>
        <v>#REF!</v>
      </c>
      <c r="E253" s="799"/>
      <c r="F253" s="398">
        <f>'2 жастағы балалар Ш'!AD133</f>
        <v>0</v>
      </c>
      <c r="G253" s="799"/>
    </row>
    <row r="254" spans="2:7" x14ac:dyDescent="0.25">
      <c r="B254" s="607">
        <v>15</v>
      </c>
      <c r="C254" s="799"/>
      <c r="D254" s="452" t="e">
        <f>'2 жастағы балалар К'!#REF!</f>
        <v>#REF!</v>
      </c>
      <c r="E254" s="799"/>
      <c r="F254" s="398">
        <f>'2 жастағы балалар Ш'!AE133</f>
        <v>0</v>
      </c>
      <c r="G254" s="799"/>
    </row>
    <row r="255" spans="2:7" x14ac:dyDescent="0.25">
      <c r="B255" s="607"/>
      <c r="C255" s="799"/>
      <c r="D255" s="452" t="e">
        <f>'2 жастағы балалар К'!#REF!</f>
        <v>#REF!</v>
      </c>
      <c r="E255" s="799"/>
      <c r="F255" s="398">
        <f>'2 жастағы балалар Ш'!AF133</f>
        <v>0</v>
      </c>
      <c r="G255" s="799"/>
    </row>
    <row r="256" spans="2:7" x14ac:dyDescent="0.25">
      <c r="B256" s="607"/>
      <c r="C256" s="799"/>
      <c r="D256" s="452" t="e">
        <f>'2 жастағы балалар К'!#REF!</f>
        <v>#REF!</v>
      </c>
      <c r="E256" s="799"/>
      <c r="F256" s="398">
        <f>'2 жастағы балалар Ш'!AG133</f>
        <v>0</v>
      </c>
      <c r="G256" s="799"/>
    </row>
    <row r="257" spans="2:7" x14ac:dyDescent="0.25">
      <c r="B257" s="607">
        <v>16</v>
      </c>
      <c r="C257" s="799"/>
      <c r="D257" s="798"/>
      <c r="E257" s="799"/>
      <c r="F257" s="398">
        <f>'2 жастағы балалар Ш'!AH133</f>
        <v>0</v>
      </c>
      <c r="G257" s="799"/>
    </row>
    <row r="258" spans="2:7" x14ac:dyDescent="0.25">
      <c r="B258" s="607"/>
      <c r="C258" s="799"/>
      <c r="D258" s="799"/>
      <c r="E258" s="799"/>
      <c r="F258" s="398">
        <f>'2 жастағы балалар Ш'!AI133</f>
        <v>0</v>
      </c>
      <c r="G258" s="799"/>
    </row>
    <row r="259" spans="2:7" x14ac:dyDescent="0.25">
      <c r="B259" s="607"/>
      <c r="C259" s="799"/>
      <c r="D259" s="799"/>
      <c r="E259" s="799"/>
      <c r="F259" s="398">
        <f>'2 жастағы балалар Ш'!AJ133</f>
        <v>0</v>
      </c>
      <c r="G259" s="799"/>
    </row>
    <row r="260" spans="2:7" x14ac:dyDescent="0.25">
      <c r="B260" s="607">
        <v>17</v>
      </c>
      <c r="C260" s="799"/>
      <c r="D260" s="799"/>
      <c r="E260" s="799"/>
      <c r="F260" s="398">
        <f>'2 жастағы балалар Ш'!AK133</f>
        <v>0</v>
      </c>
      <c r="G260" s="799"/>
    </row>
    <row r="261" spans="2:7" x14ac:dyDescent="0.25">
      <c r="B261" s="607"/>
      <c r="C261" s="799"/>
      <c r="D261" s="799"/>
      <c r="E261" s="799"/>
      <c r="F261" s="398">
        <f>'2 жастағы балалар Ш'!AL133</f>
        <v>0</v>
      </c>
      <c r="G261" s="799"/>
    </row>
    <row r="262" spans="2:7" x14ac:dyDescent="0.25">
      <c r="B262" s="607"/>
      <c r="C262" s="799"/>
      <c r="D262" s="799"/>
      <c r="E262" s="799"/>
      <c r="F262" s="398">
        <f>'2 жастағы балалар Ш'!AM133</f>
        <v>0</v>
      </c>
      <c r="G262" s="799"/>
    </row>
    <row r="263" spans="2:7" x14ac:dyDescent="0.25">
      <c r="B263" s="607">
        <v>18</v>
      </c>
      <c r="C263" s="799"/>
      <c r="D263" s="799"/>
      <c r="E263" s="799"/>
      <c r="F263" s="398">
        <f>'2 жастағы балалар Ш'!AN133</f>
        <v>0</v>
      </c>
      <c r="G263" s="799"/>
    </row>
    <row r="264" spans="2:7" x14ac:dyDescent="0.25">
      <c r="B264" s="607"/>
      <c r="C264" s="799"/>
      <c r="D264" s="799"/>
      <c r="E264" s="799"/>
      <c r="F264" s="398">
        <f>'2 жастағы балалар Ш'!AO133</f>
        <v>0</v>
      </c>
      <c r="G264" s="799"/>
    </row>
    <row r="265" spans="2:7" x14ac:dyDescent="0.25">
      <c r="B265" s="607"/>
      <c r="C265" s="799"/>
      <c r="D265" s="799"/>
      <c r="E265" s="799"/>
      <c r="F265" s="398">
        <f>'2 жастағы балалар Ш'!AP133</f>
        <v>0</v>
      </c>
      <c r="G265" s="799"/>
    </row>
    <row r="266" spans="2:7" x14ac:dyDescent="0.25">
      <c r="B266" s="607">
        <v>19</v>
      </c>
      <c r="C266" s="799"/>
      <c r="D266" s="799"/>
      <c r="E266" s="799"/>
      <c r="F266" s="398">
        <f>'2 жастағы балалар Ш'!AQ133</f>
        <v>0</v>
      </c>
      <c r="G266" s="799"/>
    </row>
    <row r="267" spans="2:7" x14ac:dyDescent="0.25">
      <c r="B267" s="607"/>
      <c r="C267" s="799"/>
      <c r="D267" s="799"/>
      <c r="E267" s="799"/>
      <c r="F267" s="398">
        <f>'2 жастағы балалар Ш'!AR133</f>
        <v>0</v>
      </c>
      <c r="G267" s="799"/>
    </row>
    <row r="268" spans="2:7" x14ac:dyDescent="0.25">
      <c r="B268" s="607"/>
      <c r="C268" s="799"/>
      <c r="D268" s="799"/>
      <c r="E268" s="799"/>
      <c r="F268" s="398">
        <f>'2 жастағы балалар Ш'!AS133</f>
        <v>0</v>
      </c>
      <c r="G268" s="799"/>
    </row>
    <row r="269" spans="2:7" x14ac:dyDescent="0.25">
      <c r="B269" s="607">
        <v>20</v>
      </c>
      <c r="C269" s="799"/>
      <c r="D269" s="799"/>
      <c r="E269" s="799"/>
      <c r="F269" s="398">
        <f>'2 жастағы балалар Ш'!AT133</f>
        <v>0</v>
      </c>
      <c r="G269" s="799"/>
    </row>
    <row r="270" spans="2:7" x14ac:dyDescent="0.25">
      <c r="B270" s="607"/>
      <c r="C270" s="799"/>
      <c r="D270" s="799"/>
      <c r="E270" s="799"/>
      <c r="F270" s="398">
        <f>'2 жастағы балалар Ш'!AU133</f>
        <v>0</v>
      </c>
      <c r="G270" s="799"/>
    </row>
    <row r="271" spans="2:7" x14ac:dyDescent="0.25">
      <c r="B271" s="607"/>
      <c r="C271" s="799"/>
      <c r="D271" s="799"/>
      <c r="E271" s="799"/>
      <c r="F271" s="398">
        <f>'2 жастағы балалар Ш'!AV133</f>
        <v>0</v>
      </c>
      <c r="G271" s="799"/>
    </row>
    <row r="272" spans="2:7" x14ac:dyDescent="0.25">
      <c r="B272" s="607">
        <v>21</v>
      </c>
      <c r="C272" s="799"/>
      <c r="D272" s="799"/>
      <c r="E272" s="799"/>
      <c r="F272" s="398">
        <f>'2 жастағы балалар Ш'!AW133</f>
        <v>0</v>
      </c>
      <c r="G272" s="799"/>
    </row>
    <row r="273" spans="2:7" x14ac:dyDescent="0.25">
      <c r="B273" s="607"/>
      <c r="C273" s="799"/>
      <c r="D273" s="799"/>
      <c r="E273" s="799"/>
      <c r="F273" s="398">
        <f>'2 жастағы балалар Ш'!AX133</f>
        <v>0</v>
      </c>
      <c r="G273" s="799"/>
    </row>
    <row r="274" spans="2:7" x14ac:dyDescent="0.25">
      <c r="B274" s="607"/>
      <c r="C274" s="799"/>
      <c r="D274" s="799"/>
      <c r="E274" s="799"/>
      <c r="F274" s="398">
        <f>'2 жастағы балалар Ш'!AY133</f>
        <v>0</v>
      </c>
      <c r="G274" s="799"/>
    </row>
    <row r="275" spans="2:7" x14ac:dyDescent="0.25">
      <c r="B275" s="607">
        <v>22</v>
      </c>
      <c r="C275" s="799"/>
      <c r="D275" s="799"/>
      <c r="E275" s="799"/>
      <c r="F275" s="398">
        <f>'2 жастағы балалар Ш'!AZ133</f>
        <v>0</v>
      </c>
      <c r="G275" s="799"/>
    </row>
    <row r="276" spans="2:7" x14ac:dyDescent="0.25">
      <c r="B276" s="607"/>
      <c r="C276" s="799"/>
      <c r="D276" s="799"/>
      <c r="E276" s="799"/>
      <c r="F276" s="398">
        <f>'2 жастағы балалар Ш'!BA133</f>
        <v>0</v>
      </c>
      <c r="G276" s="799"/>
    </row>
    <row r="277" spans="2:7" x14ac:dyDescent="0.25">
      <c r="B277" s="607"/>
      <c r="C277" s="799"/>
      <c r="D277" s="799"/>
      <c r="E277" s="799"/>
      <c r="F277" s="398">
        <f>'2 жастағы балалар Ш'!BB133</f>
        <v>0</v>
      </c>
      <c r="G277" s="799"/>
    </row>
    <row r="278" spans="2:7" x14ac:dyDescent="0.25">
      <c r="B278" s="607">
        <v>23</v>
      </c>
      <c r="C278" s="799"/>
      <c r="D278" s="799"/>
      <c r="E278" s="799"/>
      <c r="F278" s="398">
        <f>'2 жастағы балалар Ш'!BC133</f>
        <v>0</v>
      </c>
      <c r="G278" s="799"/>
    </row>
    <row r="279" spans="2:7" x14ac:dyDescent="0.25">
      <c r="B279" s="607"/>
      <c r="C279" s="799"/>
      <c r="D279" s="799"/>
      <c r="E279" s="799"/>
      <c r="F279" s="398">
        <f>'2 жастағы балалар Ш'!BD133</f>
        <v>0</v>
      </c>
      <c r="G279" s="799"/>
    </row>
    <row r="280" spans="2:7" x14ac:dyDescent="0.25">
      <c r="B280" s="607"/>
      <c r="C280" s="799"/>
      <c r="D280" s="799"/>
      <c r="E280" s="799"/>
      <c r="F280" s="398">
        <f>'2 жастағы балалар Ш'!BE133</f>
        <v>0</v>
      </c>
      <c r="G280" s="799"/>
    </row>
    <row r="281" spans="2:7" x14ac:dyDescent="0.25">
      <c r="B281" s="607">
        <v>24</v>
      </c>
      <c r="C281" s="799"/>
      <c r="D281" s="799"/>
      <c r="E281" s="799"/>
      <c r="F281" s="398">
        <f>'2 жастағы балалар Ш'!BF133</f>
        <v>0</v>
      </c>
      <c r="G281" s="799"/>
    </row>
    <row r="282" spans="2:7" x14ac:dyDescent="0.25">
      <c r="B282" s="607"/>
      <c r="C282" s="799"/>
      <c r="D282" s="799"/>
      <c r="E282" s="799"/>
      <c r="F282" s="398">
        <f>'2 жастағы балалар Ш'!BG133</f>
        <v>0</v>
      </c>
      <c r="G282" s="799"/>
    </row>
    <row r="283" spans="2:7" x14ac:dyDescent="0.25">
      <c r="B283" s="607"/>
      <c r="C283" s="799"/>
      <c r="D283" s="799"/>
      <c r="E283" s="799"/>
      <c r="F283" s="398">
        <f>'2 жастағы балалар Ш'!BH133</f>
        <v>0</v>
      </c>
      <c r="G283" s="799"/>
    </row>
    <row r="284" spans="2:7" x14ac:dyDescent="0.25">
      <c r="B284" s="607">
        <v>25</v>
      </c>
      <c r="C284" s="799"/>
      <c r="D284" s="799"/>
      <c r="E284" s="799"/>
      <c r="F284" s="398">
        <f>'2 жастағы балалар Ш'!BI133</f>
        <v>0</v>
      </c>
      <c r="G284" s="799"/>
    </row>
    <row r="285" spans="2:7" x14ac:dyDescent="0.25">
      <c r="B285" s="607"/>
      <c r="C285" s="799"/>
      <c r="D285" s="799"/>
      <c r="E285" s="799"/>
      <c r="F285" s="398">
        <f>'2 жастағы балалар Ш'!BJ133</f>
        <v>0</v>
      </c>
      <c r="G285" s="799"/>
    </row>
    <row r="286" spans="2:7" x14ac:dyDescent="0.25">
      <c r="B286" s="607"/>
      <c r="C286" s="800"/>
      <c r="D286" s="800"/>
      <c r="E286" s="800"/>
      <c r="F286" s="398">
        <f>'2 жастағы балалар Ш'!BK133</f>
        <v>0</v>
      </c>
      <c r="G286" s="800"/>
    </row>
    <row r="287" spans="2:7" x14ac:dyDescent="0.25">
      <c r="B287" s="389">
        <f>СВОД3!V28</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 customHeight="1"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4">
    <mergeCell ref="M567:AP567"/>
    <mergeCell ref="B263:B265"/>
    <mergeCell ref="B266:B268"/>
    <mergeCell ref="B269:B271"/>
    <mergeCell ref="B272:B274"/>
    <mergeCell ref="B275:B277"/>
    <mergeCell ref="B278:B280"/>
    <mergeCell ref="C227:C286"/>
    <mergeCell ref="E227:E286"/>
    <mergeCell ref="G227:G286"/>
    <mergeCell ref="B248:B250"/>
    <mergeCell ref="B251:B253"/>
    <mergeCell ref="B254:B256"/>
    <mergeCell ref="B257:B259"/>
    <mergeCell ref="B281:B283"/>
    <mergeCell ref="B284:B286"/>
    <mergeCell ref="B227:B229"/>
    <mergeCell ref="B230:B232"/>
    <mergeCell ref="B260:B262"/>
    <mergeCell ref="B236:B238"/>
    <mergeCell ref="B239:B241"/>
    <mergeCell ref="B245:B247"/>
    <mergeCell ref="B202:B204"/>
    <mergeCell ref="B205:B207"/>
    <mergeCell ref="B151:B153"/>
    <mergeCell ref="B154:B156"/>
    <mergeCell ref="B157:B159"/>
    <mergeCell ref="B160:B162"/>
    <mergeCell ref="B163:B165"/>
    <mergeCell ref="B166:B168"/>
    <mergeCell ref="B169:B171"/>
    <mergeCell ref="B172:B174"/>
    <mergeCell ref="B187:B189"/>
    <mergeCell ref="B75:B77"/>
    <mergeCell ref="B78:B80"/>
    <mergeCell ref="B81:B83"/>
    <mergeCell ref="C81:C128"/>
    <mergeCell ref="B105:B107"/>
    <mergeCell ref="B108:B110"/>
    <mergeCell ref="B111:B113"/>
    <mergeCell ref="B114:B116"/>
    <mergeCell ref="B131:G131"/>
    <mergeCell ref="E81:E128"/>
    <mergeCell ref="G81:G128"/>
    <mergeCell ref="B84:B86"/>
    <mergeCell ref="B87:B89"/>
    <mergeCell ref="B90:B92"/>
    <mergeCell ref="B93:B95"/>
    <mergeCell ref="D93:D128"/>
    <mergeCell ref="B96:B98"/>
    <mergeCell ref="B99:B101"/>
    <mergeCell ref="B102:B104"/>
    <mergeCell ref="B117:B119"/>
    <mergeCell ref="B120:B122"/>
    <mergeCell ref="B123:B125"/>
    <mergeCell ref="B126:B128"/>
    <mergeCell ref="B212:B214"/>
    <mergeCell ref="B133:B135"/>
    <mergeCell ref="B136:B138"/>
    <mergeCell ref="D178:D207"/>
    <mergeCell ref="D257:D286"/>
    <mergeCell ref="B218:B220"/>
    <mergeCell ref="B221:B223"/>
    <mergeCell ref="B224:B226"/>
    <mergeCell ref="B139:B141"/>
    <mergeCell ref="B142:B144"/>
    <mergeCell ref="B145:B147"/>
    <mergeCell ref="B148:B150"/>
    <mergeCell ref="C148:C207"/>
    <mergeCell ref="B210:G210"/>
    <mergeCell ref="G148:G207"/>
    <mergeCell ref="E148:E207"/>
    <mergeCell ref="B175:B177"/>
    <mergeCell ref="B178:B180"/>
    <mergeCell ref="B181:B183"/>
    <mergeCell ref="B184:B186"/>
    <mergeCell ref="B190:B192"/>
    <mergeCell ref="B193:B195"/>
    <mergeCell ref="B196:B198"/>
    <mergeCell ref="B199:B201"/>
    <mergeCell ref="B4:C4"/>
    <mergeCell ref="B5:C5"/>
    <mergeCell ref="B6:C6"/>
    <mergeCell ref="B7:C7"/>
    <mergeCell ref="C9:E9"/>
    <mergeCell ref="B242:B244"/>
    <mergeCell ref="B233:B235"/>
    <mergeCell ref="B215:B217"/>
    <mergeCell ref="L10:L64"/>
    <mergeCell ref="C14:E14"/>
    <mergeCell ref="B15:B29"/>
    <mergeCell ref="C23:E29"/>
    <mergeCell ref="B30:B34"/>
    <mergeCell ref="I9:K9"/>
    <mergeCell ref="F9:H9"/>
    <mergeCell ref="B10:B14"/>
    <mergeCell ref="C34:E34"/>
    <mergeCell ref="B35:B59"/>
    <mergeCell ref="B60:B64"/>
    <mergeCell ref="C64:E64"/>
    <mergeCell ref="B67:G67"/>
    <mergeCell ref="C45:E59"/>
    <mergeCell ref="B69:B71"/>
    <mergeCell ref="B72:B7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39.75" customHeight="1" x14ac:dyDescent="0.3">
      <c r="B4" s="801" t="s">
        <v>928</v>
      </c>
      <c r="C4" s="801"/>
      <c r="D4" s="26">
        <f>'2 жастағы балалар Ф'!C29</f>
        <v>0</v>
      </c>
      <c r="E4" s="29"/>
      <c r="F4" s="29"/>
      <c r="G4" s="24"/>
      <c r="H4" s="24"/>
    </row>
    <row r="5" spans="2:12" ht="18.75" x14ac:dyDescent="0.3">
      <c r="B5" s="802" t="s">
        <v>905</v>
      </c>
      <c r="C5" s="802"/>
      <c r="D5" s="27">
        <f>'2 жастағы балалар Ф'!A29</f>
        <v>0</v>
      </c>
      <c r="E5" s="27"/>
      <c r="F5" s="27"/>
      <c r="G5" s="24"/>
      <c r="H5" s="24"/>
    </row>
    <row r="6" spans="2:12" ht="82.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e">
        <f>IF(C70="","",VLOOKUP(C70,$O$509:$P$511,2,TRUE))</f>
        <v>#N/A</v>
      </c>
      <c r="E10" s="453" t="e">
        <f>IF(C71="","",VLOOKUP(C71,$Q$509:$R$511,2,TRUE))</f>
        <v>#N/A</v>
      </c>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453" t="e">
        <f>IF(C72="","",VLOOKUP(C72,$S$509:$T$511,2,TRUE))</f>
        <v>#N/A</v>
      </c>
      <c r="D11" s="453" t="e">
        <f>IF(C73="","",VLOOKUP(C73,$U$509:$V$511,2,TRUE))</f>
        <v>#N/A</v>
      </c>
      <c r="E11" s="453" t="e">
        <f>IF(C74="","",VLOOKUP(C74,$W$509:$X$511,2,TRUE))</f>
        <v>#N/A</v>
      </c>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453" t="e">
        <f>IF(C75="","",VLOOKUP(C75,$Y$509:$Z$511,2,TRUE))</f>
        <v>#N/A</v>
      </c>
      <c r="D12" s="453" t="e">
        <f>IF(C76="","",VLOOKUP(C76,$AA$509:$AB$511,2,TRUE))</f>
        <v>#N/A</v>
      </c>
      <c r="E12" s="453" t="e">
        <f>IF(C77="","",VLOOKUP(C77,$AC$509:$AD$511,2,TRUE))</f>
        <v>#N/A</v>
      </c>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e">
        <f>IF(C80="","",VLOOKUP(C80,$AI$509:$AJ$511,2,TRUE))</f>
        <v>#N/A</v>
      </c>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e">
        <f>IF(D71="","",VLOOKUP(D71,$Q$513:$R$515,2,TRUE))</f>
        <v>#N/A</v>
      </c>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e">
        <f>IF(D74="","",VLOOKUP(D74,$W$513:$X$515,2,TRUE))</f>
        <v>#N/A</v>
      </c>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453" t="e">
        <f>IF(D75="","",VLOOKUP(D75,$Y$513:$Z$515,2,TRUE))</f>
        <v>#N/A</v>
      </c>
      <c r="D17" s="453" t="e">
        <f>IF(D76="","",VLOOKUP(D76,$AA$513:$AB$515,2,TRUE))</f>
        <v>#N/A</v>
      </c>
      <c r="E17" s="453" t="e">
        <f>IF(D77="","",VLOOKUP(D77,$AC$513:$AD$515,2,TRUE))</f>
        <v>#N/A</v>
      </c>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453" t="e">
        <f>IF(D78="","",VLOOKUP(D78,$AE$513:$AF$515,2,TRUE))</f>
        <v>#N/A</v>
      </c>
      <c r="D18" s="453" t="e">
        <f>IF(D79="","",VLOOKUP(D79,$AG$513:$AH$515,2,TRUE))</f>
        <v>#N/A</v>
      </c>
      <c r="E18" s="453" t="e">
        <f>IF(D80="","",VLOOKUP(D80,$AI$513:$AJ$515,2,TRUE))</f>
        <v>#N/A</v>
      </c>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e">
        <f>IF(D86="","",VLOOKUP(D86,$Q$517:$R$519,2,TRUE))</f>
        <v>#N/A</v>
      </c>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453" t="e">
        <f>IF(D87="","",VLOOKUP(D87,$S$517:$T$519,2,TRUE))</f>
        <v>#N/A</v>
      </c>
      <c r="D21" s="453" t="e">
        <f>IF(D88="","",VLOOKUP(D88,$U$517:$V$519,2,TRUE))</f>
        <v>#N/A</v>
      </c>
      <c r="E21" s="453" t="e">
        <f>IF(D89="","",VLOOKUP(D89,$W$517:$X$519,2,TRUE))</f>
        <v>#N/A</v>
      </c>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453" t="e">
        <f>IF(D90="","",VLOOKUP(D90,$Y$517:$Z$519,2,TRUE))</f>
        <v>#N/A</v>
      </c>
      <c r="D22" s="453" t="e">
        <f>IF(D91="","",VLOOKUP(D91,$AA$517:$AB$519,2,TRUE))</f>
        <v>#N/A</v>
      </c>
      <c r="E22" s="453" t="e">
        <f>IF(D92="","",VLOOKUP(D92,$AC$517:$AD$519,2,TRUE))</f>
        <v>#N/A</v>
      </c>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786"/>
      <c r="D23" s="787"/>
      <c r="E23" s="788"/>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e">
        <f>IF(E74="","",VLOOKUP(E74,$W$521:$X$523,2,TRUE))</f>
        <v>#N/A</v>
      </c>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453" t="e">
        <f>IF(E75="","",VLOOKUP(E75,$Y$521:$Z$523,2,TRUE))</f>
        <v>#N/A</v>
      </c>
      <c r="D32" s="453" t="e">
        <f>IF(E76="","",VLOOKUP(E76,$AA$521:$AB$523,2,TRUE))</f>
        <v>#N/A</v>
      </c>
      <c r="E32" s="453" t="e">
        <f>IF(E77="","",VLOOKUP(E77,$AC$521:$AD$523,2,TRUE))</f>
        <v>#N/A</v>
      </c>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453" t="e">
        <f>IF(E78="","",VLOOKUP(E78,$AE$521:$AF$523,2,TRUE))</f>
        <v>#N/A</v>
      </c>
      <c r="D33" s="453" t="e">
        <f>IF(E79="","",VLOOKUP(E79,$AG$521:$AH$523,2,TRUE))</f>
        <v>#N/A</v>
      </c>
      <c r="E33" s="453" t="e">
        <f>IF(E80="","",VLOOKUP(E80,$AI$521:$AJ$523,2,TRUE))</f>
        <v>#N/A</v>
      </c>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2"/>
      <c r="D34" s="823"/>
      <c r="E34" s="823"/>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453" t="e">
        <f>IF(F69="","",VLOOKUP(F69,$M$525:$N$527,2,TRUE))</f>
        <v>#N/A</v>
      </c>
      <c r="D35" s="453" t="e">
        <f>IF(F70="","",VLOOKUP(F70,$O$525:$P$527,2,TRUE))</f>
        <v>#N/A</v>
      </c>
      <c r="E35" s="453" t="e">
        <f>IF(F71="","",VLOOKUP(F71,$Q$525:$R$527,2,TRUE))</f>
        <v>#N/A</v>
      </c>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453" t="e">
        <f>IF(F72="","",VLOOKUP(F72,$S$525:$T$527,2,TRUE))</f>
        <v>#N/A</v>
      </c>
      <c r="D36" s="453" t="e">
        <f>IF(F73="","",VLOOKUP(F73,$U$525:$V$527,2,TRUE))</f>
        <v>#N/A</v>
      </c>
      <c r="E36" s="453" t="e">
        <f>IF(F74="","",VLOOKUP(F74,$W$525:$X$527,2,TRUE))</f>
        <v>#N/A</v>
      </c>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453" t="e">
        <f>IF(F75="","",VLOOKUP(F75,$Y$525:$Z$527,2,TRUE))</f>
        <v>#N/A</v>
      </c>
      <c r="D37" s="453" t="e">
        <f>IF(F76="","",VLOOKUP(F76,$AA$525:$AB$527,2,TRUE))</f>
        <v>#N/A</v>
      </c>
      <c r="E37" s="453" t="e">
        <f>IF(F77="","",VLOOKUP(F77,$AC$525:$AD$527,2,TRUE))</f>
        <v>#N/A</v>
      </c>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453" t="e">
        <f>IF(F78="","",VLOOKUP(F78,$AE$525:$AF$527,2,TRUE))</f>
        <v>#N/A</v>
      </c>
      <c r="D38" s="453" t="e">
        <f>IF(F79="","",VLOOKUP(F79,$AG$525:$AH$527,2,TRUE))</f>
        <v>#N/A</v>
      </c>
      <c r="E38" s="453" t="e">
        <f>IF(F80="","",VLOOKUP(F80,$AI$525:$AJ$527,2,TRUE))</f>
        <v>#N/A</v>
      </c>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453" t="e">
        <f>IF(F81="","",VLOOKUP(F81,$AK$525:$AL$527,2,TRUE))</f>
        <v>#N/A</v>
      </c>
      <c r="D39" s="453" t="e">
        <f>IF(F82="","",VLOOKUP(F82,$AM$525:$AN$527,2,TRUE))</f>
        <v>#N/A</v>
      </c>
      <c r="E39" s="453" t="e">
        <f>IF(F83="","",VLOOKUP(F83,$AO$525:$AP$527,2,TRUE))</f>
        <v>#N/A</v>
      </c>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10"/>
      <c r="D47" s="811"/>
      <c r="E47" s="812"/>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10"/>
      <c r="D48" s="811"/>
      <c r="E48" s="812"/>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10"/>
      <c r="D49" s="811"/>
      <c r="E49" s="812"/>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10"/>
      <c r="D50" s="811"/>
      <c r="E50" s="812"/>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10"/>
      <c r="D51" s="811"/>
      <c r="E51" s="812"/>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10"/>
      <c r="D52" s="811"/>
      <c r="E52" s="812"/>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10"/>
      <c r="D53" s="811"/>
      <c r="E53" s="812"/>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10"/>
      <c r="D54" s="811"/>
      <c r="E54" s="812"/>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10"/>
      <c r="D55" s="811"/>
      <c r="E55" s="812"/>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10"/>
      <c r="D56" s="811"/>
      <c r="E56" s="812"/>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10"/>
      <c r="D57" s="811"/>
      <c r="E57" s="812"/>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10"/>
      <c r="D58" s="811"/>
      <c r="E58" s="812"/>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13"/>
      <c r="D59" s="814"/>
      <c r="E59" s="815"/>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e">
        <f>IF(G74="","",VLOOKUP(G74,$W$541:$X$543,2,TRUE))</f>
        <v>#N/A</v>
      </c>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453" t="e">
        <f>IF(G75="","",VLOOKUP(G75,$Y$541:$Z$543,2,TRUE))</f>
        <v>#N/A</v>
      </c>
      <c r="D62" s="453" t="e">
        <f>IF(G76="","",VLOOKUP(G76,$AA$541:$AB$543,2,TRUE))</f>
        <v>#N/A</v>
      </c>
      <c r="E62" s="453" t="e">
        <f>IF(G77="","",VLOOKUP(G77,$AC$541:$AD$543,2,TRUE))</f>
        <v>#N/A</v>
      </c>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453" t="e">
        <f>IF(G78="","",VLOOKUP(G78,$AE$541:$AF$543,2,TRUE))</f>
        <v>#N/A</v>
      </c>
      <c r="D63" s="453" t="e">
        <f>IF(G79="","",VLOOKUP(G79,$AG$541:$AH$543,2,TRUE))</f>
        <v>#N/A</v>
      </c>
      <c r="E63" s="453" t="e">
        <f>IF(G80="","",VLOOKUP(G80,$AI$541:$AJ$543,2,TRUE))</f>
        <v>#N/A</v>
      </c>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05"/>
      <c r="D64" s="806"/>
      <c r="E64" s="806"/>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51" customHeight="1" x14ac:dyDescent="0.25">
      <c r="B68" s="35"/>
      <c r="C68" s="21" t="s">
        <v>915</v>
      </c>
      <c r="D68" s="21" t="s">
        <v>733</v>
      </c>
      <c r="E68" s="21" t="s">
        <v>916</v>
      </c>
      <c r="F68" s="21" t="s">
        <v>904</v>
      </c>
      <c r="G68" s="62" t="s">
        <v>917</v>
      </c>
    </row>
    <row r="69" spans="2:7" ht="15" customHeight="1" x14ac:dyDescent="0.25">
      <c r="B69" s="570">
        <v>1</v>
      </c>
      <c r="C69" s="452">
        <f>'2 жастағы балалар Ф'!D29</f>
        <v>0</v>
      </c>
      <c r="D69" s="452">
        <f>'2 жастағы балалар К'!D29</f>
        <v>0</v>
      </c>
      <c r="E69" s="452" t="e">
        <f>'2 жастағы балалар Т'!#REF!</f>
        <v>#REF!</v>
      </c>
      <c r="F69" s="452">
        <f>'2 жастағы балалар Ш'!D29</f>
        <v>0</v>
      </c>
      <c r="G69" s="452" t="e">
        <f>'2 жастағы балалар Ә'!#REF!</f>
        <v>#REF!</v>
      </c>
    </row>
    <row r="70" spans="2:7" ht="15" customHeight="1" x14ac:dyDescent="0.25">
      <c r="B70" s="571"/>
      <c r="C70" s="452">
        <f>'2 жастағы балалар Ф'!E29</f>
        <v>0</v>
      </c>
      <c r="D70" s="452">
        <f>'2 жастағы балалар К'!E29</f>
        <v>0</v>
      </c>
      <c r="E70" s="452" t="e">
        <f>'2 жастағы балалар Т'!#REF!</f>
        <v>#REF!</v>
      </c>
      <c r="F70" s="452">
        <f>'2 жастағы балалар Ш'!E29</f>
        <v>0</v>
      </c>
      <c r="G70" s="452" t="e">
        <f>'2 жастағы балалар Ә'!#REF!</f>
        <v>#REF!</v>
      </c>
    </row>
    <row r="71" spans="2:7" ht="15" customHeight="1" x14ac:dyDescent="0.25">
      <c r="B71" s="572"/>
      <c r="C71" s="452">
        <f>'2 жастағы балалар Ф'!F29</f>
        <v>0</v>
      </c>
      <c r="D71" s="452">
        <f>'2 жастағы балалар К'!F29</f>
        <v>0</v>
      </c>
      <c r="E71" s="452" t="e">
        <f>'2 жастағы балалар Т'!#REF!</f>
        <v>#REF!</v>
      </c>
      <c r="F71" s="452">
        <f>'2 жастағы балалар Ш'!F29</f>
        <v>0</v>
      </c>
      <c r="G71" s="452" t="e">
        <f>'2 жастағы балалар Ә'!#REF!</f>
        <v>#REF!</v>
      </c>
    </row>
    <row r="72" spans="2:7" ht="15" customHeight="1" x14ac:dyDescent="0.25">
      <c r="B72" s="570">
        <v>2</v>
      </c>
      <c r="C72" s="452">
        <f>'2 жастағы балалар Ф'!G29</f>
        <v>0</v>
      </c>
      <c r="D72" s="452">
        <f>'2 жастағы балалар К'!G29</f>
        <v>0</v>
      </c>
      <c r="E72" s="452">
        <f>'2 жастағы балалар Т'!D29</f>
        <v>0</v>
      </c>
      <c r="F72" s="452">
        <f>'2 жастағы балалар Ш'!G29</f>
        <v>0</v>
      </c>
      <c r="G72" s="452">
        <f>'2 жастағы балалар Ә'!D29</f>
        <v>0</v>
      </c>
    </row>
    <row r="73" spans="2:7" ht="15" customHeight="1" x14ac:dyDescent="0.25">
      <c r="B73" s="571"/>
      <c r="C73" s="452">
        <f>'2 жастағы балалар Ф'!H29</f>
        <v>0</v>
      </c>
      <c r="D73" s="452">
        <f>'2 жастағы балалар К'!H29</f>
        <v>0</v>
      </c>
      <c r="E73" s="452">
        <f>'2 жастағы балалар Т'!E29</f>
        <v>0</v>
      </c>
      <c r="F73" s="452">
        <f>'2 жастағы балалар Ш'!H29</f>
        <v>0</v>
      </c>
      <c r="G73" s="452">
        <f>'2 жастағы балалар Ә'!E29</f>
        <v>0</v>
      </c>
    </row>
    <row r="74" spans="2:7" ht="15" customHeight="1" x14ac:dyDescent="0.25">
      <c r="B74" s="572"/>
      <c r="C74" s="452">
        <f>'2 жастағы балалар Ф'!I29</f>
        <v>0</v>
      </c>
      <c r="D74" s="452">
        <f>'2 жастағы балалар К'!I29</f>
        <v>0</v>
      </c>
      <c r="E74" s="452">
        <f>'2 жастағы балалар Т'!F29</f>
        <v>0</v>
      </c>
      <c r="F74" s="452">
        <f>'2 жастағы балалар Ш'!I29</f>
        <v>0</v>
      </c>
      <c r="G74" s="452">
        <f>'2 жастағы балалар Ә'!F29</f>
        <v>0</v>
      </c>
    </row>
    <row r="75" spans="2:7" ht="15" customHeight="1" x14ac:dyDescent="0.25">
      <c r="B75" s="570">
        <v>3</v>
      </c>
      <c r="C75" s="452">
        <f>'2 жастағы балалар Ф'!J29</f>
        <v>0</v>
      </c>
      <c r="D75" s="452">
        <f>'2 жастағы балалар К'!J29</f>
        <v>0</v>
      </c>
      <c r="E75" s="452">
        <f>'2 жастағы балалар Т'!G29</f>
        <v>0</v>
      </c>
      <c r="F75" s="452">
        <f>'2 жастағы балалар Ш'!J29</f>
        <v>0</v>
      </c>
      <c r="G75" s="452">
        <f>'2 жастағы балалар Ә'!G29</f>
        <v>0</v>
      </c>
    </row>
    <row r="76" spans="2:7" ht="15" customHeight="1" x14ac:dyDescent="0.25">
      <c r="B76" s="571"/>
      <c r="C76" s="452">
        <f>'2 жастағы балалар Ф'!K29</f>
        <v>0</v>
      </c>
      <c r="D76" s="452">
        <f>'2 жастағы балалар К'!K29</f>
        <v>0</v>
      </c>
      <c r="E76" s="452">
        <f>'2 жастағы балалар Т'!H29</f>
        <v>0</v>
      </c>
      <c r="F76" s="452">
        <f>'2 жастағы балалар Ш'!K29</f>
        <v>0</v>
      </c>
      <c r="G76" s="452">
        <f>'2 жастағы балалар Ә'!H29</f>
        <v>0</v>
      </c>
    </row>
    <row r="77" spans="2:7" ht="15" customHeight="1" x14ac:dyDescent="0.25">
      <c r="B77" s="572"/>
      <c r="C77" s="452">
        <f>'2 жастағы балалар Ф'!L29</f>
        <v>0</v>
      </c>
      <c r="D77" s="452">
        <f>'2 жастағы балалар К'!L29</f>
        <v>0</v>
      </c>
      <c r="E77" s="452">
        <f>'2 жастағы балалар Т'!I29</f>
        <v>0</v>
      </c>
      <c r="F77" s="452">
        <f>'2 жастағы балалар Ш'!L29</f>
        <v>0</v>
      </c>
      <c r="G77" s="452">
        <f>'2 жастағы балалар Ә'!I29</f>
        <v>0</v>
      </c>
    </row>
    <row r="78" spans="2:7" ht="15" customHeight="1" x14ac:dyDescent="0.25">
      <c r="B78" s="570">
        <v>4</v>
      </c>
      <c r="C78" s="452">
        <f>'2 жастағы балалар Ф'!M29</f>
        <v>0</v>
      </c>
      <c r="D78" s="452">
        <f>'2 жастағы балалар К'!M29</f>
        <v>0</v>
      </c>
      <c r="E78" s="452">
        <f>'2 жастағы балалар Т'!J29</f>
        <v>0</v>
      </c>
      <c r="F78" s="452">
        <f>'2 жастағы балалар Ш'!M29</f>
        <v>0</v>
      </c>
      <c r="G78" s="452">
        <f>'2 жастағы балалар Ә'!J29</f>
        <v>0</v>
      </c>
    </row>
    <row r="79" spans="2:7" ht="15" customHeight="1" x14ac:dyDescent="0.25">
      <c r="B79" s="571"/>
      <c r="C79" s="452">
        <f>'2 жастағы балалар Ф'!N29</f>
        <v>0</v>
      </c>
      <c r="D79" s="452">
        <f>'2 жастағы балалар К'!N29</f>
        <v>0</v>
      </c>
      <c r="E79" s="452">
        <f>'2 жастағы балалар Т'!K29</f>
        <v>0</v>
      </c>
      <c r="F79" s="452">
        <f>'2 жастағы балалар Ш'!N29</f>
        <v>0</v>
      </c>
      <c r="G79" s="452">
        <f>'2 жастағы балалар Ә'!K29</f>
        <v>0</v>
      </c>
    </row>
    <row r="80" spans="2:7" ht="15" customHeight="1" x14ac:dyDescent="0.25">
      <c r="B80" s="572"/>
      <c r="C80" s="452">
        <f>'2 жастағы балалар Ф'!O29</f>
        <v>0</v>
      </c>
      <c r="D80" s="452">
        <f>'2 жастағы балалар К'!O29</f>
        <v>0</v>
      </c>
      <c r="E80" s="452">
        <f>'2 жастағы балалар Т'!L29</f>
        <v>0</v>
      </c>
      <c r="F80" s="452">
        <f>'2 жастағы балалар Ш'!O29</f>
        <v>0</v>
      </c>
      <c r="G80" s="452">
        <f>'2 жастағы балалар Ә'!L29</f>
        <v>0</v>
      </c>
    </row>
    <row r="81" spans="2:7" ht="15" customHeight="1" x14ac:dyDescent="0.25">
      <c r="B81" s="570">
        <v>5</v>
      </c>
      <c r="C81" s="798"/>
      <c r="D81" s="452" t="e">
        <f>'2 жастағы балалар К'!#REF!</f>
        <v>#REF!</v>
      </c>
      <c r="E81" s="798"/>
      <c r="F81" s="452">
        <f>'2 жастағы балалар Ш'!P29</f>
        <v>0</v>
      </c>
      <c r="G81" s="798"/>
    </row>
    <row r="82" spans="2:7" ht="15" customHeight="1" x14ac:dyDescent="0.25">
      <c r="B82" s="571"/>
      <c r="C82" s="799"/>
      <c r="D82" s="452" t="e">
        <f>'2 жастағы балалар К'!#REF!</f>
        <v>#REF!</v>
      </c>
      <c r="E82" s="799"/>
      <c r="F82" s="452">
        <f>'2 жастағы балалар Ш'!Q29</f>
        <v>0</v>
      </c>
      <c r="G82" s="799"/>
    </row>
    <row r="83" spans="2:7" ht="15" customHeight="1" x14ac:dyDescent="0.25">
      <c r="B83" s="572"/>
      <c r="C83" s="799"/>
      <c r="D83" s="452" t="e">
        <f>'2 жастағы балалар К'!#REF!</f>
        <v>#REF!</v>
      </c>
      <c r="E83" s="799"/>
      <c r="F83" s="452">
        <f>'2 жастағы балалар Ш'!R29</f>
        <v>0</v>
      </c>
      <c r="G83" s="799"/>
    </row>
    <row r="84" spans="2:7" ht="15" customHeight="1" x14ac:dyDescent="0.25">
      <c r="B84" s="570">
        <v>6</v>
      </c>
      <c r="C84" s="799"/>
      <c r="D84" s="452">
        <f>'2 жастағы балалар К'!P29</f>
        <v>0</v>
      </c>
      <c r="E84" s="799"/>
      <c r="F84" s="452" t="e">
        <f>'2 жастағы балалар Ш'!#REF!</f>
        <v>#REF!</v>
      </c>
      <c r="G84" s="799"/>
    </row>
    <row r="85" spans="2:7" ht="15" customHeight="1" x14ac:dyDescent="0.25">
      <c r="B85" s="571"/>
      <c r="C85" s="799"/>
      <c r="D85" s="452">
        <f>'2 жастағы балалар К'!Q29</f>
        <v>0</v>
      </c>
      <c r="E85" s="799"/>
      <c r="F85" s="452" t="e">
        <f>'2 жастағы балалар Ш'!#REF!</f>
        <v>#REF!</v>
      </c>
      <c r="G85" s="799"/>
    </row>
    <row r="86" spans="2:7" ht="15" customHeight="1" x14ac:dyDescent="0.25">
      <c r="B86" s="572"/>
      <c r="C86" s="799"/>
      <c r="D86" s="452">
        <f>'2 жастағы балалар К'!R29</f>
        <v>0</v>
      </c>
      <c r="E86" s="799"/>
      <c r="F86" s="452" t="e">
        <f>'2 жастағы балалар Ш'!#REF!</f>
        <v>#REF!</v>
      </c>
      <c r="G86" s="799"/>
    </row>
    <row r="87" spans="2:7" ht="15" customHeight="1" x14ac:dyDescent="0.25">
      <c r="B87" s="570">
        <v>7</v>
      </c>
      <c r="C87" s="799"/>
      <c r="D87" s="452">
        <f>'2 жастағы балалар К'!S29</f>
        <v>0</v>
      </c>
      <c r="E87" s="799"/>
      <c r="F87" s="452" t="e">
        <f>'2 жастағы балалар Ш'!#REF!</f>
        <v>#REF!</v>
      </c>
      <c r="G87" s="799"/>
    </row>
    <row r="88" spans="2:7" ht="15" customHeight="1" x14ac:dyDescent="0.25">
      <c r="B88" s="571"/>
      <c r="C88" s="799"/>
      <c r="D88" s="452">
        <f>'2 жастағы балалар К'!T29</f>
        <v>0</v>
      </c>
      <c r="E88" s="799"/>
      <c r="F88" s="452" t="e">
        <f>'2 жастағы балалар Ш'!#REF!</f>
        <v>#REF!</v>
      </c>
      <c r="G88" s="799"/>
    </row>
    <row r="89" spans="2:7" ht="15" customHeight="1" x14ac:dyDescent="0.25">
      <c r="B89" s="572"/>
      <c r="C89" s="799"/>
      <c r="D89" s="452">
        <f>'2 жастағы балалар К'!U29</f>
        <v>0</v>
      </c>
      <c r="E89" s="799"/>
      <c r="F89" s="452" t="e">
        <f>'2 жастағы балалар Ш'!#REF!</f>
        <v>#REF!</v>
      </c>
      <c r="G89" s="799"/>
    </row>
    <row r="90" spans="2:7" ht="15" customHeight="1" x14ac:dyDescent="0.25">
      <c r="B90" s="570">
        <v>8</v>
      </c>
      <c r="C90" s="799"/>
      <c r="D90" s="452">
        <f>'2 жастағы балалар К'!V29</f>
        <v>0</v>
      </c>
      <c r="E90" s="799"/>
      <c r="F90" s="452" t="e">
        <f>'2 жастағы балалар Ш'!#REF!</f>
        <v>#REF!</v>
      </c>
      <c r="G90" s="799"/>
    </row>
    <row r="91" spans="2:7" ht="15" customHeight="1" x14ac:dyDescent="0.25">
      <c r="B91" s="571"/>
      <c r="C91" s="799"/>
      <c r="D91" s="452">
        <f>'2 жастағы балалар К'!W29</f>
        <v>0</v>
      </c>
      <c r="E91" s="799"/>
      <c r="F91" s="452" t="e">
        <f>'2 жастағы балалар Ш'!#REF!</f>
        <v>#REF!</v>
      </c>
      <c r="G91" s="799"/>
    </row>
    <row r="92" spans="2:7" ht="15" customHeight="1" x14ac:dyDescent="0.25">
      <c r="B92" s="572"/>
      <c r="C92" s="799"/>
      <c r="D92" s="452">
        <f>'2 жастағы балалар К'!X29</f>
        <v>0</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Ш'!V29</f>
        <v>0</v>
      </c>
      <c r="G102" s="799"/>
    </row>
    <row r="103" spans="2:7" ht="15" customHeight="1" x14ac:dyDescent="0.25">
      <c r="B103" s="607"/>
      <c r="C103" s="799"/>
      <c r="D103" s="799"/>
      <c r="E103" s="799"/>
      <c r="F103" s="398">
        <f>'2 жастағы балалар Ш'!W29</f>
        <v>0</v>
      </c>
      <c r="G103" s="799"/>
    </row>
    <row r="104" spans="2:7" ht="15" customHeight="1" x14ac:dyDescent="0.25">
      <c r="B104" s="607"/>
      <c r="C104" s="799"/>
      <c r="D104" s="799"/>
      <c r="E104" s="799"/>
      <c r="F104" s="398">
        <f>'2 жастағы балалар Ш'!X29</f>
        <v>0</v>
      </c>
      <c r="G104" s="799"/>
    </row>
    <row r="105" spans="2:7" ht="15" customHeight="1" x14ac:dyDescent="0.25">
      <c r="B105" s="607">
        <v>13</v>
      </c>
      <c r="C105" s="799"/>
      <c r="D105" s="799"/>
      <c r="E105" s="799"/>
      <c r="F105" s="398">
        <f>'2 жастағы балалар Ш'!Y29</f>
        <v>0</v>
      </c>
      <c r="G105" s="799"/>
    </row>
    <row r="106" spans="2:7" ht="15" customHeight="1" x14ac:dyDescent="0.25">
      <c r="B106" s="607"/>
      <c r="C106" s="799"/>
      <c r="D106" s="799"/>
      <c r="E106" s="799"/>
      <c r="F106" s="398">
        <f>'2 жастағы балалар Ш'!Z29</f>
        <v>0</v>
      </c>
      <c r="G106" s="799"/>
    </row>
    <row r="107" spans="2:7" ht="15" customHeight="1" x14ac:dyDescent="0.25">
      <c r="B107" s="607"/>
      <c r="C107" s="799"/>
      <c r="D107" s="799"/>
      <c r="E107" s="799"/>
      <c r="F107" s="398">
        <f>'2 жастағы балалар Ш'!AA29</f>
        <v>0</v>
      </c>
      <c r="G107" s="799"/>
    </row>
    <row r="108" spans="2:7" ht="15" customHeight="1" x14ac:dyDescent="0.25">
      <c r="B108" s="607">
        <v>14</v>
      </c>
      <c r="C108" s="799"/>
      <c r="D108" s="799"/>
      <c r="E108" s="799"/>
      <c r="F108" s="398">
        <f>'2 жастағы балалар Ш'!AB29</f>
        <v>0</v>
      </c>
      <c r="G108" s="799"/>
    </row>
    <row r="109" spans="2:7" ht="15" customHeight="1" x14ac:dyDescent="0.25">
      <c r="B109" s="607"/>
      <c r="C109" s="799"/>
      <c r="D109" s="799"/>
      <c r="E109" s="799"/>
      <c r="F109" s="398">
        <f>'2 жастағы балалар Ш'!AC29</f>
        <v>0</v>
      </c>
      <c r="G109" s="799"/>
    </row>
    <row r="110" spans="2:7" ht="15" customHeight="1" x14ac:dyDescent="0.25">
      <c r="B110" s="607"/>
      <c r="C110" s="799"/>
      <c r="D110" s="799"/>
      <c r="E110" s="799"/>
      <c r="F110" s="398">
        <f>'2 жастағы балалар Ш'!AD29</f>
        <v>0</v>
      </c>
      <c r="G110" s="799"/>
    </row>
    <row r="111" spans="2:7" ht="15" customHeight="1" x14ac:dyDescent="0.25">
      <c r="B111" s="607">
        <v>15</v>
      </c>
      <c r="C111" s="799"/>
      <c r="D111" s="799"/>
      <c r="E111" s="799"/>
      <c r="F111" s="398">
        <f>'2 жастағы балалар Ш'!AE29</f>
        <v>0</v>
      </c>
      <c r="G111" s="799"/>
    </row>
    <row r="112" spans="2:7" ht="15" customHeight="1" x14ac:dyDescent="0.25">
      <c r="B112" s="607"/>
      <c r="C112" s="799"/>
      <c r="D112" s="799"/>
      <c r="E112" s="799"/>
      <c r="F112" s="398">
        <f>'2 жастағы балалар Ш'!AF29</f>
        <v>0</v>
      </c>
      <c r="G112" s="799"/>
    </row>
    <row r="113" spans="2:7" ht="15" customHeight="1" x14ac:dyDescent="0.25">
      <c r="B113" s="607"/>
      <c r="C113" s="799"/>
      <c r="D113" s="799"/>
      <c r="E113" s="799"/>
      <c r="F113" s="398">
        <f>'2 жастағы балалар Ш'!AG29</f>
        <v>0</v>
      </c>
      <c r="G113" s="799"/>
    </row>
    <row r="114" spans="2:7" ht="15" customHeight="1" x14ac:dyDescent="0.25">
      <c r="B114" s="607">
        <v>16</v>
      </c>
      <c r="C114" s="799"/>
      <c r="D114" s="799"/>
      <c r="E114" s="799"/>
      <c r="F114" s="398">
        <f>'2 жастағы балалар Ш'!AH29</f>
        <v>0</v>
      </c>
      <c r="G114" s="799"/>
    </row>
    <row r="115" spans="2:7" ht="15" customHeight="1" x14ac:dyDescent="0.25">
      <c r="B115" s="607"/>
      <c r="C115" s="799"/>
      <c r="D115" s="799"/>
      <c r="E115" s="799"/>
      <c r="F115" s="398">
        <f>'2 жастағы балалар Ш'!AI29</f>
        <v>0</v>
      </c>
      <c r="G115" s="799"/>
    </row>
    <row r="116" spans="2:7" ht="15" customHeight="1" x14ac:dyDescent="0.25">
      <c r="B116" s="607"/>
      <c r="C116" s="799"/>
      <c r="D116" s="799"/>
      <c r="E116" s="799"/>
      <c r="F116" s="398">
        <f>'2 жастағы балалар Ш'!AJ29</f>
        <v>0</v>
      </c>
      <c r="G116" s="799"/>
    </row>
    <row r="117" spans="2:7" ht="15" customHeight="1" x14ac:dyDescent="0.25">
      <c r="B117" s="607">
        <v>17</v>
      </c>
      <c r="C117" s="799"/>
      <c r="D117" s="799"/>
      <c r="E117" s="799"/>
      <c r="F117" s="398">
        <f>'2 жастағы балалар Ш'!AK29</f>
        <v>0</v>
      </c>
      <c r="G117" s="799"/>
    </row>
    <row r="118" spans="2:7" ht="15" customHeight="1" x14ac:dyDescent="0.25">
      <c r="B118" s="607"/>
      <c r="C118" s="799"/>
      <c r="D118" s="799"/>
      <c r="E118" s="799"/>
      <c r="F118" s="398">
        <f>'2 жастағы балалар Ш'!AL29</f>
        <v>0</v>
      </c>
      <c r="G118" s="799"/>
    </row>
    <row r="119" spans="2:7" ht="15" customHeight="1" x14ac:dyDescent="0.25">
      <c r="B119" s="607"/>
      <c r="C119" s="799"/>
      <c r="D119" s="799"/>
      <c r="E119" s="799"/>
      <c r="F119" s="398">
        <f>'2 жастағы балалар Ш'!AM29</f>
        <v>0</v>
      </c>
      <c r="G119" s="799"/>
    </row>
    <row r="120" spans="2:7" ht="15" customHeight="1" x14ac:dyDescent="0.25">
      <c r="B120" s="607">
        <v>18</v>
      </c>
      <c r="C120" s="799"/>
      <c r="D120" s="799"/>
      <c r="E120" s="799"/>
      <c r="F120" s="398">
        <f>'2 жастағы балалар Ш'!AN29</f>
        <v>0</v>
      </c>
      <c r="G120" s="799"/>
    </row>
    <row r="121" spans="2:7" ht="15" customHeight="1" x14ac:dyDescent="0.25">
      <c r="B121" s="607"/>
      <c r="C121" s="799"/>
      <c r="D121" s="799"/>
      <c r="E121" s="799"/>
      <c r="F121" s="398">
        <f>'2 жастағы балалар Ш'!AO29</f>
        <v>0</v>
      </c>
      <c r="G121" s="799"/>
    </row>
    <row r="122" spans="2:7" ht="15" customHeight="1" x14ac:dyDescent="0.25">
      <c r="B122" s="607"/>
      <c r="C122" s="799"/>
      <c r="D122" s="799"/>
      <c r="E122" s="799"/>
      <c r="F122" s="398">
        <f>'2 жастағы балалар Ш'!AP29</f>
        <v>0</v>
      </c>
      <c r="G122" s="799"/>
    </row>
    <row r="123" spans="2:7" ht="15" customHeight="1" x14ac:dyDescent="0.25">
      <c r="B123" s="607">
        <v>19</v>
      </c>
      <c r="C123" s="799"/>
      <c r="D123" s="799"/>
      <c r="E123" s="799"/>
      <c r="F123" s="398">
        <f>'2 жастағы балалар Ш'!AQ29</f>
        <v>0</v>
      </c>
      <c r="G123" s="799"/>
    </row>
    <row r="124" spans="2:7" ht="15" customHeight="1" x14ac:dyDescent="0.25">
      <c r="B124" s="607"/>
      <c r="C124" s="799"/>
      <c r="D124" s="799"/>
      <c r="E124" s="799"/>
      <c r="F124" s="398">
        <f>'2 жастағы балалар Ш'!AR29</f>
        <v>0</v>
      </c>
      <c r="G124" s="799"/>
    </row>
    <row r="125" spans="2:7" ht="15" customHeight="1" x14ac:dyDescent="0.25">
      <c r="B125" s="607"/>
      <c r="C125" s="799"/>
      <c r="D125" s="799"/>
      <c r="E125" s="799"/>
      <c r="F125" s="398">
        <f>'2 жастағы балалар Ш'!AS29</f>
        <v>0</v>
      </c>
      <c r="G125" s="799"/>
    </row>
    <row r="126" spans="2:7" ht="15" customHeight="1" x14ac:dyDescent="0.25">
      <c r="B126" s="607">
        <v>20</v>
      </c>
      <c r="C126" s="799"/>
      <c r="D126" s="799"/>
      <c r="E126" s="799"/>
      <c r="F126" s="398">
        <f>'2 жастағы балалар Ш'!AT29</f>
        <v>0</v>
      </c>
      <c r="G126" s="799"/>
    </row>
    <row r="127" spans="2:7" ht="15" customHeight="1" x14ac:dyDescent="0.25">
      <c r="B127" s="607"/>
      <c r="C127" s="799"/>
      <c r="D127" s="799"/>
      <c r="E127" s="799"/>
      <c r="F127" s="398">
        <f>'2 жастағы балалар Ш'!AU29</f>
        <v>0</v>
      </c>
      <c r="G127" s="799"/>
    </row>
    <row r="128" spans="2:7" ht="15" customHeight="1" x14ac:dyDescent="0.25">
      <c r="B128" s="607"/>
      <c r="C128" s="800"/>
      <c r="D128" s="800"/>
      <c r="E128" s="800"/>
      <c r="F128" s="398">
        <f>'2 жастағы балалар Ш'!AV29</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Ф'!D75</f>
        <v>0</v>
      </c>
      <c r="D133" s="452">
        <f>'2 жастағы балалар К'!D75</f>
        <v>0</v>
      </c>
      <c r="E133" s="452" t="e">
        <f>'2 жастағы балалар Т'!#REF!</f>
        <v>#REF!</v>
      </c>
      <c r="F133" s="452">
        <f>'2 жастағы балалар Ш'!D75</f>
        <v>0</v>
      </c>
      <c r="G133" s="452" t="e">
        <f>'2 жастағы балалар Ә'!#REF!</f>
        <v>#REF!</v>
      </c>
    </row>
    <row r="134" spans="2:7" x14ac:dyDescent="0.25">
      <c r="B134" s="571"/>
      <c r="C134" s="452">
        <f>'2 жастағы балалар Ф'!E75</f>
        <v>0</v>
      </c>
      <c r="D134" s="452">
        <f>'2 жастағы балалар К'!E75</f>
        <v>0</v>
      </c>
      <c r="E134" s="452" t="e">
        <f>'2 жастағы балалар Т'!#REF!</f>
        <v>#REF!</v>
      </c>
      <c r="F134" s="452">
        <f>'2 жастағы балалар Ш'!E75</f>
        <v>0</v>
      </c>
      <c r="G134" s="452" t="e">
        <f>'2 жастағы балалар Ә'!#REF!</f>
        <v>#REF!</v>
      </c>
    </row>
    <row r="135" spans="2:7" x14ac:dyDescent="0.25">
      <c r="B135" s="572"/>
      <c r="C135" s="452">
        <f>'2 жастағы балалар Ф'!F75</f>
        <v>0</v>
      </c>
      <c r="D135" s="452">
        <f>'2 жастағы балалар К'!F75</f>
        <v>0</v>
      </c>
      <c r="E135" s="452" t="e">
        <f>'2 жастағы балалар Т'!#REF!</f>
        <v>#REF!</v>
      </c>
      <c r="F135" s="452">
        <f>'2 жастағы балалар Ш'!F75</f>
        <v>0</v>
      </c>
      <c r="G135" s="452" t="e">
        <f>'2 жастағы балалар Ә'!#REF!</f>
        <v>#REF!</v>
      </c>
    </row>
    <row r="136" spans="2:7" x14ac:dyDescent="0.25">
      <c r="B136" s="570">
        <v>2</v>
      </c>
      <c r="C136" s="452">
        <f>'2 жастағы балалар Ф'!G75</f>
        <v>0</v>
      </c>
      <c r="D136" s="452">
        <f>'2 жастағы балалар К'!G75</f>
        <v>0</v>
      </c>
      <c r="E136" s="452">
        <f>'2 жастағы балалар Т'!D75</f>
        <v>0</v>
      </c>
      <c r="F136" s="452">
        <f>'2 жастағы балалар Ш'!G75</f>
        <v>0</v>
      </c>
      <c r="G136" s="452">
        <f>'2 жастағы балалар Ә'!D75</f>
        <v>0</v>
      </c>
    </row>
    <row r="137" spans="2:7" x14ac:dyDescent="0.25">
      <c r="B137" s="571"/>
      <c r="C137" s="452">
        <f>'2 жастағы балалар Ф'!H75</f>
        <v>0</v>
      </c>
      <c r="D137" s="452">
        <f>'2 жастағы балалар К'!H75</f>
        <v>0</v>
      </c>
      <c r="E137" s="452">
        <f>'2 жастағы балалар Т'!E75</f>
        <v>0</v>
      </c>
      <c r="F137" s="452">
        <f>'2 жастағы балалар Ш'!H75</f>
        <v>0</v>
      </c>
      <c r="G137" s="452">
        <f>'2 жастағы балалар Ә'!E75</f>
        <v>0</v>
      </c>
    </row>
    <row r="138" spans="2:7" x14ac:dyDescent="0.25">
      <c r="B138" s="572"/>
      <c r="C138" s="452">
        <f>'2 жастағы балалар Ф'!I75</f>
        <v>0</v>
      </c>
      <c r="D138" s="452">
        <f>'2 жастағы балалар К'!I75</f>
        <v>0</v>
      </c>
      <c r="E138" s="452">
        <f>'2 жастағы балалар Т'!F75</f>
        <v>0</v>
      </c>
      <c r="F138" s="452">
        <f>'2 жастағы балалар Ш'!I75</f>
        <v>0</v>
      </c>
      <c r="G138" s="452">
        <f>'2 жастағы балалар Ә'!F75</f>
        <v>0</v>
      </c>
    </row>
    <row r="139" spans="2:7" x14ac:dyDescent="0.25">
      <c r="B139" s="570">
        <v>3</v>
      </c>
      <c r="C139" s="452">
        <f>'2 жастағы балалар Ф'!J75</f>
        <v>0</v>
      </c>
      <c r="D139" s="452">
        <f>'2 жастағы балалар К'!J75</f>
        <v>0</v>
      </c>
      <c r="E139" s="452">
        <f>'2 жастағы балалар Т'!G75</f>
        <v>0</v>
      </c>
      <c r="F139" s="452">
        <f>'2 жастағы балалар Ш'!J75</f>
        <v>0</v>
      </c>
      <c r="G139" s="452">
        <f>'2 жастағы балалар Ә'!G75</f>
        <v>0</v>
      </c>
    </row>
    <row r="140" spans="2:7" x14ac:dyDescent="0.25">
      <c r="B140" s="571"/>
      <c r="C140" s="452">
        <f>'2 жастағы балалар Ф'!K75</f>
        <v>0</v>
      </c>
      <c r="D140" s="452">
        <f>'2 жастағы балалар К'!K75</f>
        <v>0</v>
      </c>
      <c r="E140" s="452">
        <f>'2 жастағы балалар Т'!H75</f>
        <v>0</v>
      </c>
      <c r="F140" s="452">
        <f>'2 жастағы балалар Ш'!K75</f>
        <v>0</v>
      </c>
      <c r="G140" s="452">
        <f>'2 жастағы балалар Ә'!H75</f>
        <v>0</v>
      </c>
    </row>
    <row r="141" spans="2:7" x14ac:dyDescent="0.25">
      <c r="B141" s="572"/>
      <c r="C141" s="452">
        <f>'2 жастағы балалар Ф'!L75</f>
        <v>0</v>
      </c>
      <c r="D141" s="452">
        <f>'2 жастағы балалар К'!L75</f>
        <v>0</v>
      </c>
      <c r="E141" s="452">
        <f>'2 жастағы балалар Т'!I75</f>
        <v>0</v>
      </c>
      <c r="F141" s="452">
        <f>'2 жастағы балалар Ш'!L75</f>
        <v>0</v>
      </c>
      <c r="G141" s="452">
        <f>'2 жастағы балалар Ә'!I75</f>
        <v>0</v>
      </c>
    </row>
    <row r="142" spans="2:7" x14ac:dyDescent="0.25">
      <c r="B142" s="570">
        <v>4</v>
      </c>
      <c r="C142" s="452">
        <f>'2 жастағы балалар Ф'!M75</f>
        <v>0</v>
      </c>
      <c r="D142" s="452">
        <f>'2 жастағы балалар К'!M75</f>
        <v>0</v>
      </c>
      <c r="E142" s="452">
        <f>'2 жастағы балалар Т'!J75</f>
        <v>0</v>
      </c>
      <c r="F142" s="452">
        <f>'2 жастағы балалар Ш'!M75</f>
        <v>0</v>
      </c>
      <c r="G142" s="452">
        <f>'2 жастағы балалар Ә'!J75</f>
        <v>0</v>
      </c>
    </row>
    <row r="143" spans="2:7" x14ac:dyDescent="0.25">
      <c r="B143" s="571"/>
      <c r="C143" s="452">
        <f>'2 жастағы балалар Ф'!N75</f>
        <v>0</v>
      </c>
      <c r="D143" s="452">
        <f>'2 жастағы балалар К'!N75</f>
        <v>0</v>
      </c>
      <c r="E143" s="452">
        <f>'2 жастағы балалар Т'!K75</f>
        <v>0</v>
      </c>
      <c r="F143" s="452">
        <f>'2 жастағы балалар Ш'!N75</f>
        <v>0</v>
      </c>
      <c r="G143" s="452">
        <f>'2 жастағы балалар Ә'!K75</f>
        <v>0</v>
      </c>
    </row>
    <row r="144" spans="2:7" x14ac:dyDescent="0.25">
      <c r="B144" s="572"/>
      <c r="C144" s="452">
        <f>'2 жастағы балалар Ф'!O75</f>
        <v>0</v>
      </c>
      <c r="D144" s="452">
        <f>'2 жастағы балалар К'!O75</f>
        <v>0</v>
      </c>
      <c r="E144" s="452">
        <f>'2 жастағы балалар Т'!L75</f>
        <v>0</v>
      </c>
      <c r="F144" s="452">
        <f>'2 жастағы балалар Ш'!O75</f>
        <v>0</v>
      </c>
      <c r="G144" s="452">
        <f>'2 жастағы балалар Ә'!L75</f>
        <v>0</v>
      </c>
    </row>
    <row r="145" spans="2:7" x14ac:dyDescent="0.25">
      <c r="B145" s="570">
        <v>5</v>
      </c>
      <c r="C145" s="452" t="e">
        <f>'2 жастағы балалар Ф'!#REF!</f>
        <v>#REF!</v>
      </c>
      <c r="D145" s="452" t="e">
        <f>'2 жастағы балалар К'!#REF!</f>
        <v>#REF!</v>
      </c>
      <c r="E145" s="452">
        <f>'2 жастағы балалар Т'!M75</f>
        <v>0</v>
      </c>
      <c r="F145" s="452">
        <f>'2 жастағы балалар Ш'!P75</f>
        <v>0</v>
      </c>
      <c r="G145" s="452">
        <f>'2 жастағы балалар Ә'!M75</f>
        <v>0</v>
      </c>
    </row>
    <row r="146" spans="2:7" x14ac:dyDescent="0.25">
      <c r="B146" s="571"/>
      <c r="C146" s="452" t="e">
        <f>'2 жастағы балалар Ф'!#REF!</f>
        <v>#REF!</v>
      </c>
      <c r="D146" s="452" t="e">
        <f>'2 жастағы балалар К'!#REF!</f>
        <v>#REF!</v>
      </c>
      <c r="E146" s="452">
        <f>'2 жастағы балалар Т'!N75</f>
        <v>0</v>
      </c>
      <c r="F146" s="452">
        <f>'2 жастағы балалар Ш'!Q75</f>
        <v>0</v>
      </c>
      <c r="G146" s="452">
        <f>'2 жастағы балалар Ә'!N75</f>
        <v>0</v>
      </c>
    </row>
    <row r="147" spans="2:7" x14ac:dyDescent="0.25">
      <c r="B147" s="572"/>
      <c r="C147" s="452" t="e">
        <f>'2 жастағы балалар Ф'!#REF!</f>
        <v>#REF!</v>
      </c>
      <c r="D147" s="452" t="e">
        <f>'2 жастағы балалар К'!#REF!</f>
        <v>#REF!</v>
      </c>
      <c r="E147" s="452">
        <f>'2 жастағы балалар Т'!O75</f>
        <v>0</v>
      </c>
      <c r="F147" s="452">
        <f>'2 жастағы балалар Ш'!R75</f>
        <v>0</v>
      </c>
      <c r="G147" s="452">
        <f>'2 жастағы балалар Ә'!O75</f>
        <v>0</v>
      </c>
    </row>
    <row r="148" spans="2:7" x14ac:dyDescent="0.25">
      <c r="B148" s="570">
        <v>6</v>
      </c>
      <c r="C148" s="798"/>
      <c r="D148" s="452">
        <f>'2 жастағы балалар К'!P75</f>
        <v>0</v>
      </c>
      <c r="E148" s="798"/>
      <c r="F148" s="452" t="e">
        <f>'2 жастағы балалар Ш'!#REF!</f>
        <v>#REF!</v>
      </c>
      <c r="G148" s="798"/>
    </row>
    <row r="149" spans="2:7" x14ac:dyDescent="0.25">
      <c r="B149" s="571"/>
      <c r="C149" s="799"/>
      <c r="D149" s="452">
        <f>'2 жастағы балалар К'!Q75</f>
        <v>0</v>
      </c>
      <c r="E149" s="799"/>
      <c r="F149" s="452" t="e">
        <f>'2 жастағы балалар Ш'!#REF!</f>
        <v>#REF!</v>
      </c>
      <c r="G149" s="799"/>
    </row>
    <row r="150" spans="2:7" x14ac:dyDescent="0.25">
      <c r="B150" s="572"/>
      <c r="C150" s="799"/>
      <c r="D150" s="452">
        <f>'2 жастағы балалар К'!R75</f>
        <v>0</v>
      </c>
      <c r="E150" s="799"/>
      <c r="F150" s="452" t="e">
        <f>'2 жастағы балалар Ш'!#REF!</f>
        <v>#REF!</v>
      </c>
      <c r="G150" s="799"/>
    </row>
    <row r="151" spans="2:7" x14ac:dyDescent="0.25">
      <c r="B151" s="570">
        <v>7</v>
      </c>
      <c r="C151" s="799"/>
      <c r="D151" s="452">
        <f>'2 жастағы балалар К'!S75</f>
        <v>0</v>
      </c>
      <c r="E151" s="799"/>
      <c r="F151" s="452" t="e">
        <f>'2 жастағы балалар Ш'!#REF!</f>
        <v>#REF!</v>
      </c>
      <c r="G151" s="799"/>
    </row>
    <row r="152" spans="2:7" x14ac:dyDescent="0.25">
      <c r="B152" s="571"/>
      <c r="C152" s="799"/>
      <c r="D152" s="452">
        <f>'2 жастағы балалар К'!T75</f>
        <v>0</v>
      </c>
      <c r="E152" s="799"/>
      <c r="F152" s="452" t="e">
        <f>'2 жастағы балалар Ш'!#REF!</f>
        <v>#REF!</v>
      </c>
      <c r="G152" s="799"/>
    </row>
    <row r="153" spans="2:7" x14ac:dyDescent="0.25">
      <c r="B153" s="572"/>
      <c r="C153" s="799"/>
      <c r="D153" s="452">
        <f>'2 жастағы балалар К'!U75</f>
        <v>0</v>
      </c>
      <c r="E153" s="799"/>
      <c r="F153" s="452" t="e">
        <f>'2 жастағы балалар Ш'!#REF!</f>
        <v>#REF!</v>
      </c>
      <c r="G153" s="799"/>
    </row>
    <row r="154" spans="2:7" x14ac:dyDescent="0.25">
      <c r="B154" s="570">
        <v>8</v>
      </c>
      <c r="C154" s="799"/>
      <c r="D154" s="452">
        <f>'2 жастағы балалар К'!V75</f>
        <v>0</v>
      </c>
      <c r="E154" s="799"/>
      <c r="F154" s="452" t="e">
        <f>'2 жастағы балалар Ш'!#REF!</f>
        <v>#REF!</v>
      </c>
      <c r="G154" s="799"/>
    </row>
    <row r="155" spans="2:7" x14ac:dyDescent="0.25">
      <c r="B155" s="571"/>
      <c r="C155" s="799"/>
      <c r="D155" s="452">
        <f>'2 жастағы балалар К'!W75</f>
        <v>0</v>
      </c>
      <c r="E155" s="799"/>
      <c r="F155" s="452" t="e">
        <f>'2 жастағы балалар Ш'!#REF!</f>
        <v>#REF!</v>
      </c>
      <c r="G155" s="799"/>
    </row>
    <row r="156" spans="2:7" x14ac:dyDescent="0.25">
      <c r="B156" s="572"/>
      <c r="C156" s="799"/>
      <c r="D156" s="452">
        <f>'2 жастағы балалар К'!X75</f>
        <v>0</v>
      </c>
      <c r="E156" s="799"/>
      <c r="F156" s="452" t="e">
        <f>'2 жастағы балалар Ш'!#REF!</f>
        <v>#REF!</v>
      </c>
      <c r="G156" s="799"/>
    </row>
    <row r="157" spans="2:7" x14ac:dyDescent="0.25">
      <c r="B157" s="570">
        <v>9</v>
      </c>
      <c r="C157" s="799"/>
      <c r="D157" s="452">
        <f>'2 жастағы балалар К'!Y75</f>
        <v>0</v>
      </c>
      <c r="E157" s="799"/>
      <c r="F157" s="452" t="e">
        <f>'2 жастағы балалар Ш'!#REF!</f>
        <v>#REF!</v>
      </c>
      <c r="G157" s="799"/>
    </row>
    <row r="158" spans="2:7" x14ac:dyDescent="0.25">
      <c r="B158" s="571"/>
      <c r="C158" s="799"/>
      <c r="D158" s="452">
        <f>'2 жастағы балалар К'!Z75</f>
        <v>0</v>
      </c>
      <c r="E158" s="799"/>
      <c r="F158" s="452" t="e">
        <f>'2 жастағы балалар Ш'!#REF!</f>
        <v>#REF!</v>
      </c>
      <c r="G158" s="799"/>
    </row>
    <row r="159" spans="2:7" ht="15" customHeight="1" x14ac:dyDescent="0.25">
      <c r="B159" s="572"/>
      <c r="C159" s="799"/>
      <c r="D159" s="452">
        <f>'2 жастағы балалар К'!AA75</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Ш'!S75</f>
        <v>0</v>
      </c>
      <c r="G163" s="799"/>
    </row>
    <row r="164" spans="2:7" x14ac:dyDescent="0.25">
      <c r="B164" s="607"/>
      <c r="C164" s="799"/>
      <c r="D164" s="452" t="e">
        <f>'2 жастағы балалар К'!#REF!</f>
        <v>#REF!</v>
      </c>
      <c r="E164" s="799"/>
      <c r="F164" s="398">
        <f>'2 жастағы балалар Ш'!T75</f>
        <v>0</v>
      </c>
      <c r="G164" s="799"/>
    </row>
    <row r="165" spans="2:7" x14ac:dyDescent="0.25">
      <c r="B165" s="607"/>
      <c r="C165" s="799"/>
      <c r="D165" s="452" t="e">
        <f>'2 жастағы балалар К'!#REF!</f>
        <v>#REF!</v>
      </c>
      <c r="E165" s="799"/>
      <c r="F165" s="398">
        <f>'2 жастағы балалар Ш'!U75</f>
        <v>0</v>
      </c>
      <c r="G165" s="799"/>
    </row>
    <row r="166" spans="2:7" ht="15" customHeight="1" x14ac:dyDescent="0.25">
      <c r="B166" s="607">
        <v>12</v>
      </c>
      <c r="C166" s="799"/>
      <c r="D166" s="452" t="e">
        <f>'2 жастағы балалар К'!#REF!</f>
        <v>#REF!</v>
      </c>
      <c r="E166" s="799"/>
      <c r="F166" s="398">
        <f>'2 жастағы балалар Ш'!V75</f>
        <v>0</v>
      </c>
      <c r="G166" s="799"/>
    </row>
    <row r="167" spans="2:7" ht="15" customHeight="1" x14ac:dyDescent="0.25">
      <c r="B167" s="607"/>
      <c r="C167" s="799"/>
      <c r="D167" s="452" t="e">
        <f>'2 жастағы балалар К'!#REF!</f>
        <v>#REF!</v>
      </c>
      <c r="E167" s="799"/>
      <c r="F167" s="398">
        <f>'2 жастағы балалар Ш'!W75</f>
        <v>0</v>
      </c>
      <c r="G167" s="799"/>
    </row>
    <row r="168" spans="2:7" ht="15" customHeight="1" x14ac:dyDescent="0.25">
      <c r="B168" s="607"/>
      <c r="C168" s="799"/>
      <c r="D168" s="452" t="e">
        <f>'2 жастағы балалар К'!#REF!</f>
        <v>#REF!</v>
      </c>
      <c r="E168" s="799"/>
      <c r="F168" s="398">
        <f>'2 жастағы балалар Ш'!X75</f>
        <v>0</v>
      </c>
      <c r="G168" s="799"/>
    </row>
    <row r="169" spans="2:7" ht="15" customHeight="1" x14ac:dyDescent="0.25">
      <c r="B169" s="607">
        <v>13</v>
      </c>
      <c r="C169" s="799"/>
      <c r="D169" s="452" t="e">
        <f>'2 жастағы балалар К'!#REF!</f>
        <v>#REF!</v>
      </c>
      <c r="E169" s="799"/>
      <c r="F169" s="398">
        <f>'2 жастағы балалар Ш'!Y75</f>
        <v>0</v>
      </c>
      <c r="G169" s="799"/>
    </row>
    <row r="170" spans="2:7" ht="15" customHeight="1" x14ac:dyDescent="0.25">
      <c r="B170" s="607"/>
      <c r="C170" s="799"/>
      <c r="D170" s="452" t="e">
        <f>'2 жастағы балалар К'!#REF!</f>
        <v>#REF!</v>
      </c>
      <c r="E170" s="799"/>
      <c r="F170" s="398">
        <f>'2 жастағы балалар Ш'!Z75</f>
        <v>0</v>
      </c>
      <c r="G170" s="799"/>
    </row>
    <row r="171" spans="2:7" ht="15" customHeight="1" x14ac:dyDescent="0.25">
      <c r="B171" s="607"/>
      <c r="C171" s="799"/>
      <c r="D171" s="452" t="e">
        <f>'2 жастағы балалар К'!#REF!</f>
        <v>#REF!</v>
      </c>
      <c r="E171" s="799"/>
      <c r="F171" s="398">
        <f>'2 жастағы балалар Ш'!AA75</f>
        <v>0</v>
      </c>
      <c r="G171" s="799"/>
    </row>
    <row r="172" spans="2:7" ht="15" customHeight="1" x14ac:dyDescent="0.25">
      <c r="B172" s="607">
        <v>14</v>
      </c>
      <c r="C172" s="799"/>
      <c r="D172" s="452" t="e">
        <f>'2 жастағы балалар К'!#REF!</f>
        <v>#REF!</v>
      </c>
      <c r="E172" s="799"/>
      <c r="F172" s="398">
        <f>'2 жастағы балалар Ш'!AB75</f>
        <v>0</v>
      </c>
      <c r="G172" s="799"/>
    </row>
    <row r="173" spans="2:7" ht="15" customHeight="1" x14ac:dyDescent="0.25">
      <c r="B173" s="607"/>
      <c r="C173" s="799"/>
      <c r="D173" s="452" t="e">
        <f>'2 жастағы балалар К'!#REF!</f>
        <v>#REF!</v>
      </c>
      <c r="E173" s="799"/>
      <c r="F173" s="398">
        <f>'2 жастағы балалар Ш'!AC75</f>
        <v>0</v>
      </c>
      <c r="G173" s="799"/>
    </row>
    <row r="174" spans="2:7" ht="15" customHeight="1" x14ac:dyDescent="0.25">
      <c r="B174" s="607"/>
      <c r="C174" s="799"/>
      <c r="D174" s="452" t="e">
        <f>'2 жастағы балалар К'!#REF!</f>
        <v>#REF!</v>
      </c>
      <c r="E174" s="799"/>
      <c r="F174" s="398">
        <f>'2 жастағы балалар Ш'!AD75</f>
        <v>0</v>
      </c>
      <c r="G174" s="799"/>
    </row>
    <row r="175" spans="2:7" ht="15" customHeight="1" x14ac:dyDescent="0.25">
      <c r="B175" s="607">
        <v>15</v>
      </c>
      <c r="C175" s="799"/>
      <c r="D175" s="452" t="e">
        <f>'2 жастағы балалар К'!#REF!</f>
        <v>#REF!</v>
      </c>
      <c r="E175" s="799"/>
      <c r="F175" s="398">
        <f>'2 жастағы балалар Ш'!AE75</f>
        <v>0</v>
      </c>
      <c r="G175" s="799"/>
    </row>
    <row r="176" spans="2:7" ht="15" customHeight="1" x14ac:dyDescent="0.25">
      <c r="B176" s="607"/>
      <c r="C176" s="799"/>
      <c r="D176" s="452" t="e">
        <f>'2 жастағы балалар К'!#REF!</f>
        <v>#REF!</v>
      </c>
      <c r="E176" s="799"/>
      <c r="F176" s="398">
        <f>'2 жастағы балалар Ш'!AF75</f>
        <v>0</v>
      </c>
      <c r="G176" s="799"/>
    </row>
    <row r="177" spans="2:7" ht="15" customHeight="1" x14ac:dyDescent="0.25">
      <c r="B177" s="607"/>
      <c r="C177" s="799"/>
      <c r="D177" s="452" t="e">
        <f>'2 жастағы балалар К'!#REF!</f>
        <v>#REF!</v>
      </c>
      <c r="E177" s="799"/>
      <c r="F177" s="398">
        <f>'2 жастағы балалар Ш'!AG75</f>
        <v>0</v>
      </c>
      <c r="G177" s="799"/>
    </row>
    <row r="178" spans="2:7" ht="15" customHeight="1" x14ac:dyDescent="0.25">
      <c r="B178" s="607">
        <v>16</v>
      </c>
      <c r="C178" s="799"/>
      <c r="D178" s="798"/>
      <c r="E178" s="799"/>
      <c r="F178" s="398">
        <f>'2 жастағы балалар Ш'!AH75</f>
        <v>0</v>
      </c>
      <c r="G178" s="799"/>
    </row>
    <row r="179" spans="2:7" ht="15" customHeight="1" x14ac:dyDescent="0.25">
      <c r="B179" s="607"/>
      <c r="C179" s="799"/>
      <c r="D179" s="799"/>
      <c r="E179" s="799"/>
      <c r="F179" s="398">
        <f>'2 жастағы балалар Ш'!AI75</f>
        <v>0</v>
      </c>
      <c r="G179" s="799"/>
    </row>
    <row r="180" spans="2:7" ht="15" customHeight="1" x14ac:dyDescent="0.25">
      <c r="B180" s="607"/>
      <c r="C180" s="799"/>
      <c r="D180" s="799"/>
      <c r="E180" s="799"/>
      <c r="F180" s="398">
        <f>'2 жастағы балалар Ш'!AJ75</f>
        <v>0</v>
      </c>
      <c r="G180" s="799"/>
    </row>
    <row r="181" spans="2:7" ht="15" customHeight="1" x14ac:dyDescent="0.25">
      <c r="B181" s="607">
        <v>17</v>
      </c>
      <c r="C181" s="799"/>
      <c r="D181" s="799"/>
      <c r="E181" s="799"/>
      <c r="F181" s="398">
        <f>'2 жастағы балалар Ш'!AK75</f>
        <v>0</v>
      </c>
      <c r="G181" s="799"/>
    </row>
    <row r="182" spans="2:7" ht="15" customHeight="1" x14ac:dyDescent="0.25">
      <c r="B182" s="607"/>
      <c r="C182" s="799"/>
      <c r="D182" s="799"/>
      <c r="E182" s="799"/>
      <c r="F182" s="398">
        <f>'2 жастағы балалар Ш'!AL75</f>
        <v>0</v>
      </c>
      <c r="G182" s="799"/>
    </row>
    <row r="183" spans="2:7" ht="15" customHeight="1" x14ac:dyDescent="0.25">
      <c r="B183" s="607"/>
      <c r="C183" s="799"/>
      <c r="D183" s="799"/>
      <c r="E183" s="799"/>
      <c r="F183" s="398">
        <f>'2 жастағы балалар Ш'!AM75</f>
        <v>0</v>
      </c>
      <c r="G183" s="799"/>
    </row>
    <row r="184" spans="2:7" ht="15" customHeight="1" x14ac:dyDescent="0.25">
      <c r="B184" s="607">
        <v>18</v>
      </c>
      <c r="C184" s="799"/>
      <c r="D184" s="799"/>
      <c r="E184" s="799"/>
      <c r="F184" s="398">
        <f>'2 жастағы балалар Ш'!AN75</f>
        <v>0</v>
      </c>
      <c r="G184" s="799"/>
    </row>
    <row r="185" spans="2:7" ht="15" customHeight="1" x14ac:dyDescent="0.25">
      <c r="B185" s="607"/>
      <c r="C185" s="799"/>
      <c r="D185" s="799"/>
      <c r="E185" s="799"/>
      <c r="F185" s="398">
        <f>'2 жастағы балалар Ш'!AO75</f>
        <v>0</v>
      </c>
      <c r="G185" s="799"/>
    </row>
    <row r="186" spans="2:7" ht="15" customHeight="1" x14ac:dyDescent="0.25">
      <c r="B186" s="607"/>
      <c r="C186" s="799"/>
      <c r="D186" s="799"/>
      <c r="E186" s="799"/>
      <c r="F186" s="398">
        <f>'2 жастағы балалар Ш'!AP75</f>
        <v>0</v>
      </c>
      <c r="G186" s="799"/>
    </row>
    <row r="187" spans="2:7" ht="15" customHeight="1" x14ac:dyDescent="0.25">
      <c r="B187" s="607">
        <v>19</v>
      </c>
      <c r="C187" s="799"/>
      <c r="D187" s="799"/>
      <c r="E187" s="799"/>
      <c r="F187" s="398">
        <f>'2 жастағы балалар Ш'!AQ75</f>
        <v>0</v>
      </c>
      <c r="G187" s="799"/>
    </row>
    <row r="188" spans="2:7" ht="15" customHeight="1" x14ac:dyDescent="0.25">
      <c r="B188" s="607"/>
      <c r="C188" s="799"/>
      <c r="D188" s="799"/>
      <c r="E188" s="799"/>
      <c r="F188" s="398">
        <f>'2 жастағы балалар Ш'!AR75</f>
        <v>0</v>
      </c>
      <c r="G188" s="799"/>
    </row>
    <row r="189" spans="2:7" ht="15" customHeight="1" x14ac:dyDescent="0.25">
      <c r="B189" s="607"/>
      <c r="C189" s="799"/>
      <c r="D189" s="799"/>
      <c r="E189" s="799"/>
      <c r="F189" s="398">
        <f>'2 жастағы балалар Ш'!AS75</f>
        <v>0</v>
      </c>
      <c r="G189" s="799"/>
    </row>
    <row r="190" spans="2:7" ht="15" customHeight="1" x14ac:dyDescent="0.25">
      <c r="B190" s="607">
        <v>20</v>
      </c>
      <c r="C190" s="799"/>
      <c r="D190" s="799"/>
      <c r="E190" s="799"/>
      <c r="F190" s="398">
        <f>'2 жастағы балалар Ш'!AT75</f>
        <v>0</v>
      </c>
      <c r="G190" s="799"/>
    </row>
    <row r="191" spans="2:7" ht="15" customHeight="1" x14ac:dyDescent="0.25">
      <c r="B191" s="607"/>
      <c r="C191" s="799"/>
      <c r="D191" s="799"/>
      <c r="E191" s="799"/>
      <c r="F191" s="398">
        <f>'2 жастағы балалар Ш'!AU75</f>
        <v>0</v>
      </c>
      <c r="G191" s="799"/>
    </row>
    <row r="192" spans="2:7" ht="15" customHeight="1" x14ac:dyDescent="0.25">
      <c r="B192" s="607"/>
      <c r="C192" s="799"/>
      <c r="D192" s="799"/>
      <c r="E192" s="799"/>
      <c r="F192" s="398">
        <f>'2 жастағы балалар Ш'!AV75</f>
        <v>0</v>
      </c>
      <c r="G192" s="799"/>
    </row>
    <row r="193" spans="2:100" ht="15" customHeight="1" x14ac:dyDescent="0.25">
      <c r="B193" s="607">
        <v>21</v>
      </c>
      <c r="C193" s="799"/>
      <c r="D193" s="799"/>
      <c r="E193" s="799"/>
      <c r="F193" s="398">
        <f>'2 жастағы балалар Ш'!AW75</f>
        <v>0</v>
      </c>
      <c r="G193" s="799"/>
    </row>
    <row r="194" spans="2:100" ht="15" customHeight="1" x14ac:dyDescent="0.25">
      <c r="B194" s="607"/>
      <c r="C194" s="799"/>
      <c r="D194" s="799"/>
      <c r="E194" s="799"/>
      <c r="F194" s="398">
        <f>'2 жастағы балалар Ш'!AX75</f>
        <v>0</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Ш'!AY75</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Ш'!AZ75</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Ш'!BA75</f>
        <v>0</v>
      </c>
      <c r="G197" s="799"/>
    </row>
    <row r="198" spans="2:100" ht="15" customHeight="1" x14ac:dyDescent="0.25">
      <c r="B198" s="607"/>
      <c r="C198" s="799"/>
      <c r="D198" s="799"/>
      <c r="E198" s="799"/>
      <c r="F198" s="398">
        <f>'2 жастағы балалар Ш'!BB75</f>
        <v>0</v>
      </c>
      <c r="G198" s="799"/>
    </row>
    <row r="199" spans="2:100" ht="15" customHeight="1" x14ac:dyDescent="0.25">
      <c r="B199" s="607">
        <v>23</v>
      </c>
      <c r="C199" s="799"/>
      <c r="D199" s="799"/>
      <c r="E199" s="799"/>
      <c r="F199" s="398">
        <f>'2 жастағы балалар Ш'!BC75</f>
        <v>0</v>
      </c>
      <c r="G199" s="799"/>
    </row>
    <row r="200" spans="2:100" ht="15" customHeight="1" x14ac:dyDescent="0.25">
      <c r="B200" s="607"/>
      <c r="C200" s="799"/>
      <c r="D200" s="799"/>
      <c r="E200" s="799"/>
      <c r="F200" s="398">
        <f>'2 жастағы балалар Ш'!BD75</f>
        <v>0</v>
      </c>
      <c r="G200" s="799"/>
    </row>
    <row r="201" spans="2:100" ht="15" customHeight="1" x14ac:dyDescent="0.25">
      <c r="B201" s="607"/>
      <c r="C201" s="799"/>
      <c r="D201" s="799"/>
      <c r="E201" s="799"/>
      <c r="F201" s="398">
        <f>'2 жастағы балалар Ш'!BE75</f>
        <v>0</v>
      </c>
      <c r="G201" s="799"/>
    </row>
    <row r="202" spans="2:100" ht="15" customHeight="1" x14ac:dyDescent="0.25">
      <c r="B202" s="607">
        <v>24</v>
      </c>
      <c r="C202" s="799"/>
      <c r="D202" s="799"/>
      <c r="E202" s="799"/>
      <c r="F202" s="398">
        <f>'2 жастағы балалар Ш'!BF75</f>
        <v>0</v>
      </c>
      <c r="G202" s="799"/>
    </row>
    <row r="203" spans="2:100" ht="15" customHeight="1" x14ac:dyDescent="0.25">
      <c r="B203" s="607"/>
      <c r="C203" s="799"/>
      <c r="D203" s="799"/>
      <c r="E203" s="799"/>
      <c r="F203" s="398">
        <f>'2 жастағы балалар Ш'!BG75</f>
        <v>0</v>
      </c>
      <c r="G203" s="799"/>
    </row>
    <row r="204" spans="2:100" ht="15" customHeight="1" x14ac:dyDescent="0.25">
      <c r="B204" s="607"/>
      <c r="C204" s="799"/>
      <c r="D204" s="799"/>
      <c r="E204" s="799"/>
      <c r="F204" s="398">
        <f>'2 жастағы балалар Ш'!BH75</f>
        <v>0</v>
      </c>
      <c r="G204" s="799"/>
    </row>
    <row r="205" spans="2:100" ht="15" customHeight="1" x14ac:dyDescent="0.25">
      <c r="B205" s="607">
        <v>25</v>
      </c>
      <c r="C205" s="799"/>
      <c r="D205" s="799"/>
      <c r="E205" s="799"/>
      <c r="F205" s="398">
        <f>'2 жастағы балалар Ш'!BI75</f>
        <v>0</v>
      </c>
      <c r="G205" s="799"/>
    </row>
    <row r="206" spans="2:100" ht="15" customHeight="1" x14ac:dyDescent="0.25">
      <c r="B206" s="607"/>
      <c r="C206" s="799"/>
      <c r="D206" s="799"/>
      <c r="E206" s="799"/>
      <c r="F206" s="398">
        <f>'2 жастағы балалар Ш'!BJ75</f>
        <v>0</v>
      </c>
      <c r="G206" s="799"/>
    </row>
    <row r="207" spans="2:100" ht="15" customHeight="1" x14ac:dyDescent="0.25">
      <c r="B207" s="607"/>
      <c r="C207" s="800"/>
      <c r="D207" s="800"/>
      <c r="E207" s="800"/>
      <c r="F207" s="398">
        <f>'2 жастағы балалар Ш'!BK75</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51"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Ф'!D134</f>
        <v>0</v>
      </c>
      <c r="D212" s="452">
        <f>'2 жастағы балалар К'!D134</f>
        <v>0</v>
      </c>
      <c r="E212" s="452" t="e">
        <f>'2 жастағы балалар Т'!#REF!</f>
        <v>#REF!</v>
      </c>
      <c r="F212" s="452">
        <f>'2 жастағы балалар Ш'!D134</f>
        <v>0</v>
      </c>
      <c r="G212" s="452" t="e">
        <f>'2 жастағы балалар Ә'!#REF!</f>
        <v>#REF!</v>
      </c>
    </row>
    <row r="213" spans="2:7" ht="15" customHeight="1" x14ac:dyDescent="0.25">
      <c r="B213" s="571"/>
      <c r="C213" s="452">
        <f>'2 жастағы балалар Ф'!E134</f>
        <v>0</v>
      </c>
      <c r="D213" s="452">
        <f>'2 жастағы балалар К'!E134</f>
        <v>0</v>
      </c>
      <c r="E213" s="452" t="e">
        <f>'2 жастағы балалар Т'!#REF!</f>
        <v>#REF!</v>
      </c>
      <c r="F213" s="452">
        <f>'2 жастағы балалар Ш'!E134</f>
        <v>0</v>
      </c>
      <c r="G213" s="452" t="e">
        <f>'2 жастағы балалар Ә'!#REF!</f>
        <v>#REF!</v>
      </c>
    </row>
    <row r="214" spans="2:7" ht="15" customHeight="1" x14ac:dyDescent="0.25">
      <c r="B214" s="572"/>
      <c r="C214" s="452">
        <f>'2 жастағы балалар Ф'!F134</f>
        <v>0</v>
      </c>
      <c r="D214" s="452">
        <f>'2 жастағы балалар К'!F134</f>
        <v>0</v>
      </c>
      <c r="E214" s="452" t="e">
        <f>'2 жастағы балалар Т'!#REF!</f>
        <v>#REF!</v>
      </c>
      <c r="F214" s="452">
        <f>'2 жастағы балалар Ш'!F134</f>
        <v>0</v>
      </c>
      <c r="G214" s="452" t="e">
        <f>'2 жастағы балалар Ә'!#REF!</f>
        <v>#REF!</v>
      </c>
    </row>
    <row r="215" spans="2:7" ht="15" customHeight="1" x14ac:dyDescent="0.25">
      <c r="B215" s="570">
        <v>2</v>
      </c>
      <c r="C215" s="452">
        <f>'2 жастағы балалар Ф'!G134</f>
        <v>0</v>
      </c>
      <c r="D215" s="452">
        <f>'2 жастағы балалар К'!G134</f>
        <v>0</v>
      </c>
      <c r="E215" s="452">
        <f>'2 жастағы балалар Т'!D134</f>
        <v>0</v>
      </c>
      <c r="F215" s="452">
        <f>'2 жастағы балалар Ш'!G134</f>
        <v>0</v>
      </c>
      <c r="G215" s="452">
        <f>'2 жастағы балалар Ә'!D134</f>
        <v>0</v>
      </c>
    </row>
    <row r="216" spans="2:7" ht="15" customHeight="1" x14ac:dyDescent="0.25">
      <c r="B216" s="571"/>
      <c r="C216" s="452">
        <f>'2 жастағы балалар Ф'!H134</f>
        <v>0</v>
      </c>
      <c r="D216" s="452">
        <f>'2 жастағы балалар К'!H134</f>
        <v>0</v>
      </c>
      <c r="E216" s="452">
        <f>'2 жастағы балалар Т'!E134</f>
        <v>0</v>
      </c>
      <c r="F216" s="452">
        <f>'2 жастағы балалар Ш'!H134</f>
        <v>0</v>
      </c>
      <c r="G216" s="452">
        <f>'2 жастағы балалар Ә'!E134</f>
        <v>0</v>
      </c>
    </row>
    <row r="217" spans="2:7" ht="15" customHeight="1" x14ac:dyDescent="0.25">
      <c r="B217" s="572"/>
      <c r="C217" s="452">
        <f>'2 жастағы балалар Ф'!I134</f>
        <v>0</v>
      </c>
      <c r="D217" s="452">
        <f>'2 жастағы балалар К'!I134</f>
        <v>0</v>
      </c>
      <c r="E217" s="452">
        <f>'2 жастағы балалар Т'!F134</f>
        <v>0</v>
      </c>
      <c r="F217" s="452">
        <f>'2 жастағы балалар Ш'!I134</f>
        <v>0</v>
      </c>
      <c r="G217" s="452">
        <f>'2 жастағы балалар Ә'!F134</f>
        <v>0</v>
      </c>
    </row>
    <row r="218" spans="2:7" ht="15" customHeight="1" x14ac:dyDescent="0.25">
      <c r="B218" s="570">
        <v>3</v>
      </c>
      <c r="C218" s="452">
        <f>'2 жастағы балалар Ф'!J134</f>
        <v>0</v>
      </c>
      <c r="D218" s="452">
        <f>'2 жастағы балалар К'!J134</f>
        <v>0</v>
      </c>
      <c r="E218" s="452">
        <f>'2 жастағы балалар Т'!G134</f>
        <v>0</v>
      </c>
      <c r="F218" s="452">
        <f>'2 жастағы балалар Ш'!J134</f>
        <v>0</v>
      </c>
      <c r="G218" s="452">
        <f>'2 жастағы балалар Ә'!G134</f>
        <v>0</v>
      </c>
    </row>
    <row r="219" spans="2:7" ht="15" customHeight="1" x14ac:dyDescent="0.25">
      <c r="B219" s="571"/>
      <c r="C219" s="452">
        <f>'2 жастағы балалар Ф'!K134</f>
        <v>0</v>
      </c>
      <c r="D219" s="452">
        <f>'2 жастағы балалар К'!K134</f>
        <v>0</v>
      </c>
      <c r="E219" s="452">
        <f>'2 жастағы балалар Т'!H134</f>
        <v>0</v>
      </c>
      <c r="F219" s="452">
        <f>'2 жастағы балалар Ш'!K134</f>
        <v>0</v>
      </c>
      <c r="G219" s="452">
        <f>'2 жастағы балалар Ә'!H134</f>
        <v>0</v>
      </c>
    </row>
    <row r="220" spans="2:7" ht="15" customHeight="1" x14ac:dyDescent="0.25">
      <c r="B220" s="572"/>
      <c r="C220" s="452">
        <f>'2 жастағы балалар Ф'!L134</f>
        <v>0</v>
      </c>
      <c r="D220" s="452">
        <f>'2 жастағы балалар К'!L134</f>
        <v>0</v>
      </c>
      <c r="E220" s="452">
        <f>'2 жастағы балалар Т'!I134</f>
        <v>0</v>
      </c>
      <c r="F220" s="452">
        <f>'2 жастағы балалар Ш'!L134</f>
        <v>0</v>
      </c>
      <c r="G220" s="452">
        <f>'2 жастағы балалар Ә'!I134</f>
        <v>0</v>
      </c>
    </row>
    <row r="221" spans="2:7" ht="15" customHeight="1" x14ac:dyDescent="0.25">
      <c r="B221" s="570">
        <v>4</v>
      </c>
      <c r="C221" s="452">
        <f>'2 жастағы балалар Ф'!M134</f>
        <v>0</v>
      </c>
      <c r="D221" s="452">
        <f>'2 жастағы балалар К'!M134</f>
        <v>0</v>
      </c>
      <c r="E221" s="452">
        <f>'2 жастағы балалар Т'!J134</f>
        <v>0</v>
      </c>
      <c r="F221" s="452">
        <f>'2 жастағы балалар Ш'!M134</f>
        <v>0</v>
      </c>
      <c r="G221" s="452">
        <f>'2 жастағы балалар Ә'!J134</f>
        <v>0</v>
      </c>
    </row>
    <row r="222" spans="2:7" ht="15" customHeight="1" x14ac:dyDescent="0.25">
      <c r="B222" s="571"/>
      <c r="C222" s="452">
        <f>'2 жастағы балалар Ф'!N134</f>
        <v>0</v>
      </c>
      <c r="D222" s="452">
        <f>'2 жастағы балалар К'!N134</f>
        <v>0</v>
      </c>
      <c r="E222" s="452">
        <f>'2 жастағы балалар Т'!K134</f>
        <v>0</v>
      </c>
      <c r="F222" s="452">
        <f>'2 жастағы балалар Ш'!N134</f>
        <v>0</v>
      </c>
      <c r="G222" s="452">
        <f>'2 жастағы балалар Ә'!K134</f>
        <v>0</v>
      </c>
    </row>
    <row r="223" spans="2:7" ht="15" customHeight="1" x14ac:dyDescent="0.25">
      <c r="B223" s="572"/>
      <c r="C223" s="452">
        <f>'2 жастағы балалар Ф'!O134</f>
        <v>0</v>
      </c>
      <c r="D223" s="452">
        <f>'2 жастағы балалар К'!O134</f>
        <v>0</v>
      </c>
      <c r="E223" s="452">
        <f>'2 жастағы балалар Т'!L134</f>
        <v>0</v>
      </c>
      <c r="F223" s="452">
        <f>'2 жастағы балалар Ш'!O134</f>
        <v>0</v>
      </c>
      <c r="G223" s="452">
        <f>'2 жастағы балалар Ә'!L134</f>
        <v>0</v>
      </c>
    </row>
    <row r="224" spans="2:7" ht="15" customHeight="1" x14ac:dyDescent="0.25">
      <c r="B224" s="570">
        <v>5</v>
      </c>
      <c r="C224" s="452" t="e">
        <f>'2 жастағы балалар Ф'!#REF!</f>
        <v>#REF!</v>
      </c>
      <c r="D224" s="452" t="e">
        <f>'2 жастағы балалар К'!#REF!</f>
        <v>#REF!</v>
      </c>
      <c r="E224" s="452">
        <f>'2 жастағы балалар Т'!M134</f>
        <v>0</v>
      </c>
      <c r="F224" s="452">
        <f>'2 жастағы балалар Ш'!P134</f>
        <v>0</v>
      </c>
      <c r="G224" s="452">
        <f>'2 жастағы балалар Ә'!M134</f>
        <v>0</v>
      </c>
    </row>
    <row r="225" spans="2:7" ht="15" customHeight="1" x14ac:dyDescent="0.25">
      <c r="B225" s="571"/>
      <c r="C225" s="452" t="e">
        <f>'2 жастағы балалар Ф'!#REF!</f>
        <v>#REF!</v>
      </c>
      <c r="D225" s="452" t="e">
        <f>'2 жастағы балалар К'!#REF!</f>
        <v>#REF!</v>
      </c>
      <c r="E225" s="452">
        <f>'2 жастағы балалар Т'!N134</f>
        <v>0</v>
      </c>
      <c r="F225" s="452">
        <f>'2 жастағы балалар Ш'!Q134</f>
        <v>0</v>
      </c>
      <c r="G225" s="452">
        <f>'2 жастағы балалар Ә'!N134</f>
        <v>0</v>
      </c>
    </row>
    <row r="226" spans="2:7" ht="15" customHeight="1" x14ac:dyDescent="0.25">
      <c r="B226" s="572"/>
      <c r="C226" s="452" t="e">
        <f>'2 жастағы балалар Ф'!#REF!</f>
        <v>#REF!</v>
      </c>
      <c r="D226" s="452" t="e">
        <f>'2 жастағы балалар К'!#REF!</f>
        <v>#REF!</v>
      </c>
      <c r="E226" s="452">
        <f>'2 жастағы балалар Т'!O134</f>
        <v>0</v>
      </c>
      <c r="F226" s="452">
        <f>'2 жастағы балалар Ш'!R134</f>
        <v>0</v>
      </c>
      <c r="G226" s="452">
        <f>'2 жастағы балалар Ә'!O134</f>
        <v>0</v>
      </c>
    </row>
    <row r="227" spans="2:7" ht="15" customHeight="1" x14ac:dyDescent="0.25">
      <c r="B227" s="570">
        <v>6</v>
      </c>
      <c r="C227" s="798"/>
      <c r="D227" s="452">
        <f>'2 жастағы балалар К'!P134</f>
        <v>0</v>
      </c>
      <c r="E227" s="798"/>
      <c r="F227" s="452" t="e">
        <f>'2 жастағы балалар Ш'!#REF!</f>
        <v>#REF!</v>
      </c>
      <c r="G227" s="798"/>
    </row>
    <row r="228" spans="2:7" ht="15" customHeight="1" x14ac:dyDescent="0.25">
      <c r="B228" s="571"/>
      <c r="C228" s="799"/>
      <c r="D228" s="452">
        <f>'2 жастағы балалар К'!Q134</f>
        <v>0</v>
      </c>
      <c r="E228" s="799"/>
      <c r="F228" s="452" t="e">
        <f>'2 жастағы балалар Ш'!#REF!</f>
        <v>#REF!</v>
      </c>
      <c r="G228" s="799"/>
    </row>
    <row r="229" spans="2:7" ht="15" customHeight="1" x14ac:dyDescent="0.25">
      <c r="B229" s="572"/>
      <c r="C229" s="799"/>
      <c r="D229" s="452">
        <f>'2 жастағы балалар К'!R134</f>
        <v>0</v>
      </c>
      <c r="E229" s="799"/>
      <c r="F229" s="452" t="e">
        <f>'2 жастағы балалар Ш'!#REF!</f>
        <v>#REF!</v>
      </c>
      <c r="G229" s="799"/>
    </row>
    <row r="230" spans="2:7" ht="15" customHeight="1" x14ac:dyDescent="0.25">
      <c r="B230" s="570">
        <v>7</v>
      </c>
      <c r="C230" s="799"/>
      <c r="D230" s="452">
        <f>'2 жастағы балалар К'!S134</f>
        <v>0</v>
      </c>
      <c r="E230" s="799"/>
      <c r="F230" s="452" t="e">
        <f>'2 жастағы балалар Ш'!#REF!</f>
        <v>#REF!</v>
      </c>
      <c r="G230" s="799"/>
    </row>
    <row r="231" spans="2:7" ht="15" customHeight="1" x14ac:dyDescent="0.25">
      <c r="B231" s="571"/>
      <c r="C231" s="799"/>
      <c r="D231" s="452">
        <f>'2 жастағы балалар К'!T134</f>
        <v>0</v>
      </c>
      <c r="E231" s="799"/>
      <c r="F231" s="452" t="e">
        <f>'2 жастағы балалар Ш'!#REF!</f>
        <v>#REF!</v>
      </c>
      <c r="G231" s="799"/>
    </row>
    <row r="232" spans="2:7" ht="15" customHeight="1" x14ac:dyDescent="0.25">
      <c r="B232" s="572"/>
      <c r="C232" s="799"/>
      <c r="D232" s="452">
        <f>'2 жастағы балалар К'!U134</f>
        <v>0</v>
      </c>
      <c r="E232" s="799"/>
      <c r="F232" s="452" t="e">
        <f>'2 жастағы балалар Ш'!#REF!</f>
        <v>#REF!</v>
      </c>
      <c r="G232" s="799"/>
    </row>
    <row r="233" spans="2:7" ht="15" customHeight="1" x14ac:dyDescent="0.25">
      <c r="B233" s="570">
        <v>8</v>
      </c>
      <c r="C233" s="799"/>
      <c r="D233" s="452">
        <f>'2 жастағы балалар К'!V134</f>
        <v>0</v>
      </c>
      <c r="E233" s="799"/>
      <c r="F233" s="452" t="e">
        <f>'2 жастағы балалар Ш'!#REF!</f>
        <v>#REF!</v>
      </c>
      <c r="G233" s="799"/>
    </row>
    <row r="234" spans="2:7" ht="15" customHeight="1" x14ac:dyDescent="0.25">
      <c r="B234" s="571"/>
      <c r="C234" s="799"/>
      <c r="D234" s="452">
        <f>'2 жастағы балалар К'!W134</f>
        <v>0</v>
      </c>
      <c r="E234" s="799"/>
      <c r="F234" s="452" t="e">
        <f>'2 жастағы балалар Ш'!#REF!</f>
        <v>#REF!</v>
      </c>
      <c r="G234" s="799"/>
    </row>
    <row r="235" spans="2:7" x14ac:dyDescent="0.25">
      <c r="B235" s="572"/>
      <c r="C235" s="799"/>
      <c r="D235" s="452">
        <f>'2 жастағы балалар К'!X134</f>
        <v>0</v>
      </c>
      <c r="E235" s="799"/>
      <c r="F235" s="452" t="e">
        <f>'2 жастағы балалар Ш'!#REF!</f>
        <v>#REF!</v>
      </c>
      <c r="G235" s="799"/>
    </row>
    <row r="236" spans="2:7" x14ac:dyDescent="0.25">
      <c r="B236" s="570">
        <v>9</v>
      </c>
      <c r="C236" s="799"/>
      <c r="D236" s="452">
        <f>'2 жастағы балалар К'!Y134</f>
        <v>0</v>
      </c>
      <c r="E236" s="799"/>
      <c r="F236" s="452" t="e">
        <f>'2 жастағы балалар Ш'!#REF!</f>
        <v>#REF!</v>
      </c>
      <c r="G236" s="799"/>
    </row>
    <row r="237" spans="2:7" x14ac:dyDescent="0.25">
      <c r="B237" s="571"/>
      <c r="C237" s="799"/>
      <c r="D237" s="452">
        <f>'2 жастағы балалар К'!Z134</f>
        <v>0</v>
      </c>
      <c r="E237" s="799"/>
      <c r="F237" s="452" t="e">
        <f>'2 жастағы балалар Ш'!#REF!</f>
        <v>#REF!</v>
      </c>
      <c r="G237" s="799"/>
    </row>
    <row r="238" spans="2:7" x14ac:dyDescent="0.25">
      <c r="B238" s="572"/>
      <c r="C238" s="799"/>
      <c r="D238" s="452">
        <f>'2 жастағы балалар К'!AA134</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Ш'!S134</f>
        <v>0</v>
      </c>
      <c r="G242" s="799"/>
    </row>
    <row r="243" spans="2:7" x14ac:dyDescent="0.25">
      <c r="B243" s="607"/>
      <c r="C243" s="799"/>
      <c r="D243" s="452" t="e">
        <f>'2 жастағы балалар К'!#REF!</f>
        <v>#REF!</v>
      </c>
      <c r="E243" s="799"/>
      <c r="F243" s="398">
        <f>'2 жастағы балалар Ш'!T134</f>
        <v>0</v>
      </c>
      <c r="G243" s="799"/>
    </row>
    <row r="244" spans="2:7" x14ac:dyDescent="0.25">
      <c r="B244" s="607"/>
      <c r="C244" s="799"/>
      <c r="D244" s="452" t="e">
        <f>'2 жастағы балалар К'!#REF!</f>
        <v>#REF!</v>
      </c>
      <c r="E244" s="799"/>
      <c r="F244" s="398">
        <f>'2 жастағы балалар Ш'!U134</f>
        <v>0</v>
      </c>
      <c r="G244" s="799"/>
    </row>
    <row r="245" spans="2:7" x14ac:dyDescent="0.25">
      <c r="B245" s="607">
        <v>12</v>
      </c>
      <c r="C245" s="799"/>
      <c r="D245" s="452" t="e">
        <f>'2 жастағы балалар К'!#REF!</f>
        <v>#REF!</v>
      </c>
      <c r="E245" s="799"/>
      <c r="F245" s="398">
        <f>'2 жастағы балалар Ш'!V134</f>
        <v>0</v>
      </c>
      <c r="G245" s="799"/>
    </row>
    <row r="246" spans="2:7" x14ac:dyDescent="0.25">
      <c r="B246" s="607"/>
      <c r="C246" s="799"/>
      <c r="D246" s="452" t="e">
        <f>'2 жастағы балалар К'!#REF!</f>
        <v>#REF!</v>
      </c>
      <c r="E246" s="799"/>
      <c r="F246" s="398">
        <f>'2 жастағы балалар Ш'!W134</f>
        <v>0</v>
      </c>
      <c r="G246" s="799"/>
    </row>
    <row r="247" spans="2:7" x14ac:dyDescent="0.25">
      <c r="B247" s="607"/>
      <c r="C247" s="799"/>
      <c r="D247" s="452" t="e">
        <f>'2 жастағы балалар К'!#REF!</f>
        <v>#REF!</v>
      </c>
      <c r="E247" s="799"/>
      <c r="F247" s="398">
        <f>'2 жастағы балалар Ш'!X134</f>
        <v>0</v>
      </c>
      <c r="G247" s="799"/>
    </row>
    <row r="248" spans="2:7" x14ac:dyDescent="0.25">
      <c r="B248" s="607">
        <v>13</v>
      </c>
      <c r="C248" s="799"/>
      <c r="D248" s="452" t="e">
        <f>'2 жастағы балалар К'!#REF!</f>
        <v>#REF!</v>
      </c>
      <c r="E248" s="799"/>
      <c r="F248" s="398">
        <f>'2 жастағы балалар Ш'!Y134</f>
        <v>0</v>
      </c>
      <c r="G248" s="799"/>
    </row>
    <row r="249" spans="2:7" x14ac:dyDescent="0.25">
      <c r="B249" s="607"/>
      <c r="C249" s="799"/>
      <c r="D249" s="452" t="e">
        <f>'2 жастағы балалар К'!#REF!</f>
        <v>#REF!</v>
      </c>
      <c r="E249" s="799"/>
      <c r="F249" s="398">
        <f>'2 жастағы балалар Ш'!Z134</f>
        <v>0</v>
      </c>
      <c r="G249" s="799"/>
    </row>
    <row r="250" spans="2:7" x14ac:dyDescent="0.25">
      <c r="B250" s="607"/>
      <c r="C250" s="799"/>
      <c r="D250" s="452" t="e">
        <f>'2 жастағы балалар К'!#REF!</f>
        <v>#REF!</v>
      </c>
      <c r="E250" s="799"/>
      <c r="F250" s="398">
        <f>'2 жастағы балалар Ш'!AA134</f>
        <v>0</v>
      </c>
      <c r="G250" s="799"/>
    </row>
    <row r="251" spans="2:7" x14ac:dyDescent="0.25">
      <c r="B251" s="607">
        <v>14</v>
      </c>
      <c r="C251" s="799"/>
      <c r="D251" s="452" t="e">
        <f>'2 жастағы балалар К'!#REF!</f>
        <v>#REF!</v>
      </c>
      <c r="E251" s="799"/>
      <c r="F251" s="398">
        <f>'2 жастағы балалар Ш'!AB134</f>
        <v>0</v>
      </c>
      <c r="G251" s="799"/>
    </row>
    <row r="252" spans="2:7" x14ac:dyDescent="0.25">
      <c r="B252" s="607"/>
      <c r="C252" s="799"/>
      <c r="D252" s="452" t="e">
        <f>'2 жастағы балалар К'!#REF!</f>
        <v>#REF!</v>
      </c>
      <c r="E252" s="799"/>
      <c r="F252" s="398">
        <f>'2 жастағы балалар Ш'!AC134</f>
        <v>0</v>
      </c>
      <c r="G252" s="799"/>
    </row>
    <row r="253" spans="2:7" x14ac:dyDescent="0.25">
      <c r="B253" s="607"/>
      <c r="C253" s="799"/>
      <c r="D253" s="452" t="e">
        <f>'2 жастағы балалар К'!#REF!</f>
        <v>#REF!</v>
      </c>
      <c r="E253" s="799"/>
      <c r="F253" s="398">
        <f>'2 жастағы балалар Ш'!AD134</f>
        <v>0</v>
      </c>
      <c r="G253" s="799"/>
    </row>
    <row r="254" spans="2:7" x14ac:dyDescent="0.25">
      <c r="B254" s="607">
        <v>15</v>
      </c>
      <c r="C254" s="799"/>
      <c r="D254" s="452" t="e">
        <f>'2 жастағы балалар К'!#REF!</f>
        <v>#REF!</v>
      </c>
      <c r="E254" s="799"/>
      <c r="F254" s="398">
        <f>'2 жастағы балалар Ш'!AE134</f>
        <v>0</v>
      </c>
      <c r="G254" s="799"/>
    </row>
    <row r="255" spans="2:7" x14ac:dyDescent="0.25">
      <c r="B255" s="607"/>
      <c r="C255" s="799"/>
      <c r="D255" s="452" t="e">
        <f>'2 жастағы балалар К'!#REF!</f>
        <v>#REF!</v>
      </c>
      <c r="E255" s="799"/>
      <c r="F255" s="398">
        <f>'2 жастағы балалар Ш'!AF134</f>
        <v>0</v>
      </c>
      <c r="G255" s="799"/>
    </row>
    <row r="256" spans="2:7" x14ac:dyDescent="0.25">
      <c r="B256" s="607"/>
      <c r="C256" s="799"/>
      <c r="D256" s="452" t="e">
        <f>'2 жастағы балалар К'!#REF!</f>
        <v>#REF!</v>
      </c>
      <c r="E256" s="799"/>
      <c r="F256" s="398">
        <f>'2 жастағы балалар Ш'!AG134</f>
        <v>0</v>
      </c>
      <c r="G256" s="799"/>
    </row>
    <row r="257" spans="2:7" x14ac:dyDescent="0.25">
      <c r="B257" s="607">
        <v>16</v>
      </c>
      <c r="C257" s="799"/>
      <c r="D257" s="798"/>
      <c r="E257" s="799"/>
      <c r="F257" s="398">
        <f>'2 жастағы балалар Ш'!AH134</f>
        <v>0</v>
      </c>
      <c r="G257" s="799"/>
    </row>
    <row r="258" spans="2:7" x14ac:dyDescent="0.25">
      <c r="B258" s="607"/>
      <c r="C258" s="799"/>
      <c r="D258" s="799"/>
      <c r="E258" s="799"/>
      <c r="F258" s="398">
        <f>'2 жастағы балалар Ш'!AI134</f>
        <v>0</v>
      </c>
      <c r="G258" s="799"/>
    </row>
    <row r="259" spans="2:7" x14ac:dyDescent="0.25">
      <c r="B259" s="607"/>
      <c r="C259" s="799"/>
      <c r="D259" s="799"/>
      <c r="E259" s="799"/>
      <c r="F259" s="398">
        <f>'2 жастағы балалар Ш'!AJ134</f>
        <v>0</v>
      </c>
      <c r="G259" s="799"/>
    </row>
    <row r="260" spans="2:7" x14ac:dyDescent="0.25">
      <c r="B260" s="607">
        <v>17</v>
      </c>
      <c r="C260" s="799"/>
      <c r="D260" s="799"/>
      <c r="E260" s="799"/>
      <c r="F260" s="398">
        <f>'2 жастағы балалар Ш'!AK134</f>
        <v>0</v>
      </c>
      <c r="G260" s="799"/>
    </row>
    <row r="261" spans="2:7" x14ac:dyDescent="0.25">
      <c r="B261" s="607"/>
      <c r="C261" s="799"/>
      <c r="D261" s="799"/>
      <c r="E261" s="799"/>
      <c r="F261" s="398">
        <f>'2 жастағы балалар Ш'!AL134</f>
        <v>0</v>
      </c>
      <c r="G261" s="799"/>
    </row>
    <row r="262" spans="2:7" x14ac:dyDescent="0.25">
      <c r="B262" s="607"/>
      <c r="C262" s="799"/>
      <c r="D262" s="799"/>
      <c r="E262" s="799"/>
      <c r="F262" s="398">
        <f>'2 жастағы балалар Ш'!AM134</f>
        <v>0</v>
      </c>
      <c r="G262" s="799"/>
    </row>
    <row r="263" spans="2:7" x14ac:dyDescent="0.25">
      <c r="B263" s="607">
        <v>18</v>
      </c>
      <c r="C263" s="799"/>
      <c r="D263" s="799"/>
      <c r="E263" s="799"/>
      <c r="F263" s="398">
        <f>'2 жастағы балалар Ш'!AN134</f>
        <v>0</v>
      </c>
      <c r="G263" s="799"/>
    </row>
    <row r="264" spans="2:7" x14ac:dyDescent="0.25">
      <c r="B264" s="607"/>
      <c r="C264" s="799"/>
      <c r="D264" s="799"/>
      <c r="E264" s="799"/>
      <c r="F264" s="398">
        <f>'2 жастағы балалар Ш'!AO134</f>
        <v>0</v>
      </c>
      <c r="G264" s="799"/>
    </row>
    <row r="265" spans="2:7" x14ac:dyDescent="0.25">
      <c r="B265" s="607"/>
      <c r="C265" s="799"/>
      <c r="D265" s="799"/>
      <c r="E265" s="799"/>
      <c r="F265" s="398">
        <f>'2 жастағы балалар Ш'!AP134</f>
        <v>0</v>
      </c>
      <c r="G265" s="799"/>
    </row>
    <row r="266" spans="2:7" x14ac:dyDescent="0.25">
      <c r="B266" s="607">
        <v>19</v>
      </c>
      <c r="C266" s="799"/>
      <c r="D266" s="799"/>
      <c r="E266" s="799"/>
      <c r="F266" s="398">
        <f>'2 жастағы балалар Ш'!AQ134</f>
        <v>0</v>
      </c>
      <c r="G266" s="799"/>
    </row>
    <row r="267" spans="2:7" x14ac:dyDescent="0.25">
      <c r="B267" s="607"/>
      <c r="C267" s="799"/>
      <c r="D267" s="799"/>
      <c r="E267" s="799"/>
      <c r="F267" s="398">
        <f>'2 жастағы балалар Ш'!AR134</f>
        <v>0</v>
      </c>
      <c r="G267" s="799"/>
    </row>
    <row r="268" spans="2:7" x14ac:dyDescent="0.25">
      <c r="B268" s="607"/>
      <c r="C268" s="799"/>
      <c r="D268" s="799"/>
      <c r="E268" s="799"/>
      <c r="F268" s="398">
        <f>'2 жастағы балалар Ш'!AS134</f>
        <v>0</v>
      </c>
      <c r="G268" s="799"/>
    </row>
    <row r="269" spans="2:7" x14ac:dyDescent="0.25">
      <c r="B269" s="607">
        <v>20</v>
      </c>
      <c r="C269" s="799"/>
      <c r="D269" s="799"/>
      <c r="E269" s="799"/>
      <c r="F269" s="398">
        <f>'2 жастағы балалар Ш'!AT134</f>
        <v>0</v>
      </c>
      <c r="G269" s="799"/>
    </row>
    <row r="270" spans="2:7" x14ac:dyDescent="0.25">
      <c r="B270" s="607"/>
      <c r="C270" s="799"/>
      <c r="D270" s="799"/>
      <c r="E270" s="799"/>
      <c r="F270" s="398">
        <f>'2 жастағы балалар Ш'!AU134</f>
        <v>0</v>
      </c>
      <c r="G270" s="799"/>
    </row>
    <row r="271" spans="2:7" x14ac:dyDescent="0.25">
      <c r="B271" s="607"/>
      <c r="C271" s="799"/>
      <c r="D271" s="799"/>
      <c r="E271" s="799"/>
      <c r="F271" s="398">
        <f>'2 жастағы балалар Ш'!AV134</f>
        <v>0</v>
      </c>
      <c r="G271" s="799"/>
    </row>
    <row r="272" spans="2:7" x14ac:dyDescent="0.25">
      <c r="B272" s="607">
        <v>21</v>
      </c>
      <c r="C272" s="799"/>
      <c r="D272" s="799"/>
      <c r="E272" s="799"/>
      <c r="F272" s="398">
        <f>'2 жастағы балалар Ш'!AW134</f>
        <v>0</v>
      </c>
      <c r="G272" s="799"/>
    </row>
    <row r="273" spans="2:7" x14ac:dyDescent="0.25">
      <c r="B273" s="607"/>
      <c r="C273" s="799"/>
      <c r="D273" s="799"/>
      <c r="E273" s="799"/>
      <c r="F273" s="398">
        <f>'2 жастағы балалар Ш'!AX134</f>
        <v>0</v>
      </c>
      <c r="G273" s="799"/>
    </row>
    <row r="274" spans="2:7" x14ac:dyDescent="0.25">
      <c r="B274" s="607"/>
      <c r="C274" s="799"/>
      <c r="D274" s="799"/>
      <c r="E274" s="799"/>
      <c r="F274" s="398">
        <f>'2 жастағы балалар Ш'!AY134</f>
        <v>0</v>
      </c>
      <c r="G274" s="799"/>
    </row>
    <row r="275" spans="2:7" x14ac:dyDescent="0.25">
      <c r="B275" s="607">
        <v>22</v>
      </c>
      <c r="C275" s="799"/>
      <c r="D275" s="799"/>
      <c r="E275" s="799"/>
      <c r="F275" s="398">
        <f>'2 жастағы балалар Ш'!AZ134</f>
        <v>0</v>
      </c>
      <c r="G275" s="799"/>
    </row>
    <row r="276" spans="2:7" x14ac:dyDescent="0.25">
      <c r="B276" s="607"/>
      <c r="C276" s="799"/>
      <c r="D276" s="799"/>
      <c r="E276" s="799"/>
      <c r="F276" s="398">
        <f>'2 жастағы балалар Ш'!BA134</f>
        <v>0</v>
      </c>
      <c r="G276" s="799"/>
    </row>
    <row r="277" spans="2:7" x14ac:dyDescent="0.25">
      <c r="B277" s="607"/>
      <c r="C277" s="799"/>
      <c r="D277" s="799"/>
      <c r="E277" s="799"/>
      <c r="F277" s="398">
        <f>'2 жастағы балалар Ш'!BB134</f>
        <v>0</v>
      </c>
      <c r="G277" s="799"/>
    </row>
    <row r="278" spans="2:7" x14ac:dyDescent="0.25">
      <c r="B278" s="607">
        <v>23</v>
      </c>
      <c r="C278" s="799"/>
      <c r="D278" s="799"/>
      <c r="E278" s="799"/>
      <c r="F278" s="398">
        <f>'2 жастағы балалар Ш'!BC134</f>
        <v>0</v>
      </c>
      <c r="G278" s="799"/>
    </row>
    <row r="279" spans="2:7" x14ac:dyDescent="0.25">
      <c r="B279" s="607"/>
      <c r="C279" s="799"/>
      <c r="D279" s="799"/>
      <c r="E279" s="799"/>
      <c r="F279" s="398">
        <f>'2 жастағы балалар Ш'!BD134</f>
        <v>0</v>
      </c>
      <c r="G279" s="799"/>
    </row>
    <row r="280" spans="2:7" x14ac:dyDescent="0.25">
      <c r="B280" s="607"/>
      <c r="C280" s="799"/>
      <c r="D280" s="799"/>
      <c r="E280" s="799"/>
      <c r="F280" s="398">
        <f>'2 жастағы балалар Ш'!BE134</f>
        <v>0</v>
      </c>
      <c r="G280" s="799"/>
    </row>
    <row r="281" spans="2:7" x14ac:dyDescent="0.25">
      <c r="B281" s="607">
        <v>24</v>
      </c>
      <c r="C281" s="799"/>
      <c r="D281" s="799"/>
      <c r="E281" s="799"/>
      <c r="F281" s="398">
        <f>'2 жастағы балалар Ш'!BF134</f>
        <v>0</v>
      </c>
      <c r="G281" s="799"/>
    </row>
    <row r="282" spans="2:7" x14ac:dyDescent="0.25">
      <c r="B282" s="607"/>
      <c r="C282" s="799"/>
      <c r="D282" s="799"/>
      <c r="E282" s="799"/>
      <c r="F282" s="398">
        <f>'2 жастағы балалар Ш'!BG134</f>
        <v>0</v>
      </c>
      <c r="G282" s="799"/>
    </row>
    <row r="283" spans="2:7" x14ac:dyDescent="0.25">
      <c r="B283" s="607"/>
      <c r="C283" s="799"/>
      <c r="D283" s="799"/>
      <c r="E283" s="799"/>
      <c r="F283" s="398">
        <f>'2 жастағы балалар Ш'!BH134</f>
        <v>0</v>
      </c>
      <c r="G283" s="799"/>
    </row>
    <row r="284" spans="2:7" x14ac:dyDescent="0.25">
      <c r="B284" s="607">
        <v>25</v>
      </c>
      <c r="C284" s="799"/>
      <c r="D284" s="799"/>
      <c r="E284" s="799"/>
      <c r="F284" s="398">
        <f>'2 жастағы балалар Ш'!BI134</f>
        <v>0</v>
      </c>
      <c r="G284" s="799"/>
    </row>
    <row r="285" spans="2:7" x14ac:dyDescent="0.25">
      <c r="B285" s="607"/>
      <c r="C285" s="799"/>
      <c r="D285" s="799"/>
      <c r="E285" s="799"/>
      <c r="F285" s="398">
        <f>'2 жастағы балалар Ш'!BJ134</f>
        <v>0</v>
      </c>
      <c r="G285" s="799"/>
    </row>
    <row r="286" spans="2:7" x14ac:dyDescent="0.25">
      <c r="B286" s="607"/>
      <c r="C286" s="800"/>
      <c r="D286" s="800"/>
      <c r="E286" s="800"/>
      <c r="F286" s="398">
        <f>'2 жастағы балалар Ш'!BK134</f>
        <v>0</v>
      </c>
      <c r="G286" s="800"/>
    </row>
    <row r="287" spans="2:7" x14ac:dyDescent="0.25">
      <c r="B287" s="389">
        <f>СВОД3!V29</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 customHeight="1"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4">
    <mergeCell ref="M567:AP567"/>
    <mergeCell ref="B263:B265"/>
    <mergeCell ref="B266:B268"/>
    <mergeCell ref="B269:B271"/>
    <mergeCell ref="B272:B274"/>
    <mergeCell ref="B275:B277"/>
    <mergeCell ref="B278:B280"/>
    <mergeCell ref="C227:C286"/>
    <mergeCell ref="E227:E286"/>
    <mergeCell ref="G227:G286"/>
    <mergeCell ref="B248:B250"/>
    <mergeCell ref="B251:B253"/>
    <mergeCell ref="B254:B256"/>
    <mergeCell ref="B257:B259"/>
    <mergeCell ref="B281:B283"/>
    <mergeCell ref="B284:B286"/>
    <mergeCell ref="B227:B229"/>
    <mergeCell ref="B230:B232"/>
    <mergeCell ref="B260:B262"/>
    <mergeCell ref="B236:B238"/>
    <mergeCell ref="B239:B241"/>
    <mergeCell ref="B245:B247"/>
    <mergeCell ref="B202:B204"/>
    <mergeCell ref="B205:B207"/>
    <mergeCell ref="B151:B153"/>
    <mergeCell ref="B154:B156"/>
    <mergeCell ref="B157:B159"/>
    <mergeCell ref="B160:B162"/>
    <mergeCell ref="B163:B165"/>
    <mergeCell ref="B166:B168"/>
    <mergeCell ref="B169:B171"/>
    <mergeCell ref="B172:B174"/>
    <mergeCell ref="B187:B189"/>
    <mergeCell ref="B75:B77"/>
    <mergeCell ref="B78:B80"/>
    <mergeCell ref="B81:B83"/>
    <mergeCell ref="C81:C128"/>
    <mergeCell ref="B105:B107"/>
    <mergeCell ref="B108:B110"/>
    <mergeCell ref="B111:B113"/>
    <mergeCell ref="B114:B116"/>
    <mergeCell ref="B131:G131"/>
    <mergeCell ref="E81:E128"/>
    <mergeCell ref="G81:G128"/>
    <mergeCell ref="B84:B86"/>
    <mergeCell ref="B87:B89"/>
    <mergeCell ref="B90:B92"/>
    <mergeCell ref="B93:B95"/>
    <mergeCell ref="D93:D128"/>
    <mergeCell ref="B96:B98"/>
    <mergeCell ref="B99:B101"/>
    <mergeCell ref="B102:B104"/>
    <mergeCell ref="B117:B119"/>
    <mergeCell ref="B120:B122"/>
    <mergeCell ref="B123:B125"/>
    <mergeCell ref="B126:B128"/>
    <mergeCell ref="B212:B214"/>
    <mergeCell ref="B133:B135"/>
    <mergeCell ref="B136:B138"/>
    <mergeCell ref="D178:D207"/>
    <mergeCell ref="D257:D286"/>
    <mergeCell ref="B218:B220"/>
    <mergeCell ref="B221:B223"/>
    <mergeCell ref="B224:B226"/>
    <mergeCell ref="B139:B141"/>
    <mergeCell ref="B142:B144"/>
    <mergeCell ref="B145:B147"/>
    <mergeCell ref="B148:B150"/>
    <mergeCell ref="C148:C207"/>
    <mergeCell ref="B210:G210"/>
    <mergeCell ref="G148:G207"/>
    <mergeCell ref="E148:E207"/>
    <mergeCell ref="B175:B177"/>
    <mergeCell ref="B178:B180"/>
    <mergeCell ref="B181:B183"/>
    <mergeCell ref="B184:B186"/>
    <mergeCell ref="B190:B192"/>
    <mergeCell ref="B193:B195"/>
    <mergeCell ref="B196:B198"/>
    <mergeCell ref="B199:B201"/>
    <mergeCell ref="B4:C4"/>
    <mergeCell ref="B5:C5"/>
    <mergeCell ref="B6:C6"/>
    <mergeCell ref="B7:C7"/>
    <mergeCell ref="C9:E9"/>
    <mergeCell ref="B242:B244"/>
    <mergeCell ref="B233:B235"/>
    <mergeCell ref="B215:B217"/>
    <mergeCell ref="L10:L64"/>
    <mergeCell ref="C14:E14"/>
    <mergeCell ref="B15:B29"/>
    <mergeCell ref="C23:E29"/>
    <mergeCell ref="B30:B34"/>
    <mergeCell ref="I9:K9"/>
    <mergeCell ref="F9:H9"/>
    <mergeCell ref="B10:B14"/>
    <mergeCell ref="C34:E34"/>
    <mergeCell ref="B35:B59"/>
    <mergeCell ref="B60:B64"/>
    <mergeCell ref="C64:E64"/>
    <mergeCell ref="B67:G67"/>
    <mergeCell ref="C45:E59"/>
    <mergeCell ref="B69:B71"/>
    <mergeCell ref="B72:B7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39.75" customHeight="1" x14ac:dyDescent="0.3">
      <c r="B4" s="801" t="s">
        <v>928</v>
      </c>
      <c r="C4" s="801"/>
      <c r="D4" s="26">
        <f>'2 жастағы балалар Ф'!C30</f>
        <v>0</v>
      </c>
      <c r="E4" s="29"/>
      <c r="F4" s="29"/>
      <c r="G4" s="24"/>
      <c r="H4" s="24"/>
    </row>
    <row r="5" spans="2:12" ht="18.75" x14ac:dyDescent="0.3">
      <c r="B5" s="802" t="s">
        <v>905</v>
      </c>
      <c r="C5" s="802"/>
      <c r="D5" s="27">
        <f>'2 жастағы балалар Ф'!A30</f>
        <v>0</v>
      </c>
      <c r="E5" s="27"/>
      <c r="F5" s="27"/>
      <c r="G5" s="24"/>
      <c r="H5" s="24"/>
    </row>
    <row r="6" spans="2:12" ht="92.2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e">
        <f>IF(C70="","",VLOOKUP(C70,$O$509:$P$511,2,TRUE))</f>
        <v>#N/A</v>
      </c>
      <c r="E10" s="453" t="e">
        <f>IF(C71="","",VLOOKUP(C71,$Q$509:$R$511,2,TRUE))</f>
        <v>#N/A</v>
      </c>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453" t="e">
        <f>IF(C72="","",VLOOKUP(C72,$S$509:$T$511,2,TRUE))</f>
        <v>#N/A</v>
      </c>
      <c r="D11" s="453" t="e">
        <f>IF(C73="","",VLOOKUP(C73,$U$509:$V$511,2,TRUE))</f>
        <v>#N/A</v>
      </c>
      <c r="E11" s="453" t="e">
        <f>IF(C74="","",VLOOKUP(C74,$W$509:$X$511,2,TRUE))</f>
        <v>#N/A</v>
      </c>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453" t="e">
        <f>IF(C75="","",VLOOKUP(C75,$Y$509:$Z$511,2,TRUE))</f>
        <v>#N/A</v>
      </c>
      <c r="D12" s="453" t="e">
        <f>IF(C76="","",VLOOKUP(C76,$AA$509:$AB$511,2,TRUE))</f>
        <v>#N/A</v>
      </c>
      <c r="E12" s="453" t="e">
        <f>IF(C77="","",VLOOKUP(C77,$AC$509:$AD$511,2,TRUE))</f>
        <v>#N/A</v>
      </c>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e">
        <f>IF(C80="","",VLOOKUP(C80,$AI$509:$AJ$511,2,TRUE))</f>
        <v>#N/A</v>
      </c>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e">
        <f>IF(D71="","",VLOOKUP(D71,$Q$513:$R$515,2,TRUE))</f>
        <v>#N/A</v>
      </c>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e">
        <f>IF(D74="","",VLOOKUP(D74,$W$513:$X$515,2,TRUE))</f>
        <v>#N/A</v>
      </c>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453" t="e">
        <f>IF(D75="","",VLOOKUP(D75,$Y$513:$Z$515,2,TRUE))</f>
        <v>#N/A</v>
      </c>
      <c r="D17" s="453" t="e">
        <f>IF(D76="","",VLOOKUP(D76,$AA$513:$AB$515,2,TRUE))</f>
        <v>#N/A</v>
      </c>
      <c r="E17" s="453" t="e">
        <f>IF(D77="","",VLOOKUP(D77,$AC$513:$AD$515,2,TRUE))</f>
        <v>#N/A</v>
      </c>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453" t="e">
        <f>IF(D78="","",VLOOKUP(D78,$AE$513:$AF$515,2,TRUE))</f>
        <v>#N/A</v>
      </c>
      <c r="D18" s="453" t="e">
        <f>IF(D79="","",VLOOKUP(D79,$AG$513:$AH$515,2,TRUE))</f>
        <v>#N/A</v>
      </c>
      <c r="E18" s="453" t="e">
        <f>IF(D80="","",VLOOKUP(D80,$AI$513:$AJ$515,2,TRUE))</f>
        <v>#N/A</v>
      </c>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e">
        <f>IF(D86="","",VLOOKUP(D86,$Q$517:$R$519,2,TRUE))</f>
        <v>#N/A</v>
      </c>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453" t="e">
        <f>IF(D87="","",VLOOKUP(D87,$S$517:$T$519,2,TRUE))</f>
        <v>#N/A</v>
      </c>
      <c r="D21" s="453" t="e">
        <f>IF(D88="","",VLOOKUP(D88,$U$517:$V$519,2,TRUE))</f>
        <v>#N/A</v>
      </c>
      <c r="E21" s="453" t="e">
        <f>IF(D89="","",VLOOKUP(D89,$W$517:$X$519,2,TRUE))</f>
        <v>#N/A</v>
      </c>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453" t="e">
        <f>IF(D90="","",VLOOKUP(D90,$Y$517:$Z$519,2,TRUE))</f>
        <v>#N/A</v>
      </c>
      <c r="D22" s="453" t="e">
        <f>IF(D91="","",VLOOKUP(D91,$AA$517:$AB$519,2,TRUE))</f>
        <v>#N/A</v>
      </c>
      <c r="E22" s="453" t="e">
        <f>IF(D92="","",VLOOKUP(D92,$AC$517:$AD$519,2,TRUE))</f>
        <v>#N/A</v>
      </c>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786"/>
      <c r="D23" s="787"/>
      <c r="E23" s="788"/>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e">
        <f>IF(E74="","",VLOOKUP(E74,$W$521:$X$523,2,TRUE))</f>
        <v>#N/A</v>
      </c>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453" t="e">
        <f>IF(E75="","",VLOOKUP(E75,$Y$521:$Z$523,2,TRUE))</f>
        <v>#N/A</v>
      </c>
      <c r="D32" s="453" t="e">
        <f>IF(E76="","",VLOOKUP(E76,$AA$521:$AB$523,2,TRUE))</f>
        <v>#N/A</v>
      </c>
      <c r="E32" s="453" t="e">
        <f>IF(E77="","",VLOOKUP(E77,$AC$521:$AD$523,2,TRUE))</f>
        <v>#N/A</v>
      </c>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453" t="e">
        <f>IF(E78="","",VLOOKUP(E78,$AE$521:$AF$523,2,TRUE))</f>
        <v>#N/A</v>
      </c>
      <c r="D33" s="453" t="e">
        <f>IF(E79="","",VLOOKUP(E79,$AG$521:$AH$523,2,TRUE))</f>
        <v>#N/A</v>
      </c>
      <c r="E33" s="453" t="e">
        <f>IF(E80="","",VLOOKUP(E80,$AI$521:$AJ$523,2,TRUE))</f>
        <v>#N/A</v>
      </c>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2"/>
      <c r="D34" s="823"/>
      <c r="E34" s="823"/>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453" t="e">
        <f>IF(F69="","",VLOOKUP(F69,$M$525:$N$527,2,TRUE))</f>
        <v>#N/A</v>
      </c>
      <c r="D35" s="453" t="e">
        <f>IF(F70="","",VLOOKUP(F70,$O$525:$P$527,2,TRUE))</f>
        <v>#N/A</v>
      </c>
      <c r="E35" s="453" t="e">
        <f>IF(F71="","",VLOOKUP(F71,$Q$525:$R$527,2,TRUE))</f>
        <v>#N/A</v>
      </c>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453" t="e">
        <f>IF(F72="","",VLOOKUP(F72,$S$525:$T$527,2,TRUE))</f>
        <v>#N/A</v>
      </c>
      <c r="D36" s="453" t="e">
        <f>IF(F73="","",VLOOKUP(F73,$U$525:$V$527,2,TRUE))</f>
        <v>#N/A</v>
      </c>
      <c r="E36" s="453" t="e">
        <f>IF(F74="","",VLOOKUP(F74,$W$525:$X$527,2,TRUE))</f>
        <v>#N/A</v>
      </c>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453" t="e">
        <f>IF(F75="","",VLOOKUP(F75,$Y$525:$Z$527,2,TRUE))</f>
        <v>#N/A</v>
      </c>
      <c r="D37" s="453" t="e">
        <f>IF(F76="","",VLOOKUP(F76,$AA$525:$AB$527,2,TRUE))</f>
        <v>#N/A</v>
      </c>
      <c r="E37" s="453" t="e">
        <f>IF(F77="","",VLOOKUP(F77,$AC$525:$AD$527,2,TRUE))</f>
        <v>#N/A</v>
      </c>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453" t="e">
        <f>IF(F78="","",VLOOKUP(F78,$AE$525:$AF$527,2,TRUE))</f>
        <v>#N/A</v>
      </c>
      <c r="D38" s="453" t="e">
        <f>IF(F79="","",VLOOKUP(F79,$AG$525:$AH$527,2,TRUE))</f>
        <v>#N/A</v>
      </c>
      <c r="E38" s="453" t="e">
        <f>IF(F80="","",VLOOKUP(F80,$AI$525:$AJ$527,2,TRUE))</f>
        <v>#N/A</v>
      </c>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453" t="e">
        <f>IF(F81="","",VLOOKUP(F81,$AK$525:$AL$527,2,TRUE))</f>
        <v>#N/A</v>
      </c>
      <c r="D39" s="453" t="e">
        <f>IF(F82="","",VLOOKUP(F82,$AM$525:$AN$527,2,TRUE))</f>
        <v>#N/A</v>
      </c>
      <c r="E39" s="453" t="e">
        <f>IF(F83="","",VLOOKUP(F83,$AO$525:$AP$527,2,TRUE))</f>
        <v>#N/A</v>
      </c>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10"/>
      <c r="D47" s="811"/>
      <c r="E47" s="812"/>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10"/>
      <c r="D48" s="811"/>
      <c r="E48" s="812"/>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10"/>
      <c r="D49" s="811"/>
      <c r="E49" s="812"/>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10"/>
      <c r="D50" s="811"/>
      <c r="E50" s="812"/>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10"/>
      <c r="D51" s="811"/>
      <c r="E51" s="812"/>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10"/>
      <c r="D52" s="811"/>
      <c r="E52" s="812"/>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10"/>
      <c r="D53" s="811"/>
      <c r="E53" s="812"/>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10"/>
      <c r="D54" s="811"/>
      <c r="E54" s="812"/>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10"/>
      <c r="D55" s="811"/>
      <c r="E55" s="812"/>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10"/>
      <c r="D56" s="811"/>
      <c r="E56" s="812"/>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10"/>
      <c r="D57" s="811"/>
      <c r="E57" s="812"/>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10"/>
      <c r="D58" s="811"/>
      <c r="E58" s="812"/>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13"/>
      <c r="D59" s="814"/>
      <c r="E59" s="815"/>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e">
        <f>IF(G74="","",VLOOKUP(G74,$W$541:$X$543,2,TRUE))</f>
        <v>#N/A</v>
      </c>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453" t="e">
        <f>IF(G75="","",VLOOKUP(G75,$Y$541:$Z$543,2,TRUE))</f>
        <v>#N/A</v>
      </c>
      <c r="D62" s="453" t="e">
        <f>IF(G76="","",VLOOKUP(G76,$AA$541:$AB$543,2,TRUE))</f>
        <v>#N/A</v>
      </c>
      <c r="E62" s="453" t="e">
        <f>IF(G77="","",VLOOKUP(G77,$AC$541:$AD$543,2,TRUE))</f>
        <v>#N/A</v>
      </c>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453" t="e">
        <f>IF(G78="","",VLOOKUP(G78,$AE$541:$AF$543,2,TRUE))</f>
        <v>#N/A</v>
      </c>
      <c r="D63" s="453" t="e">
        <f>IF(G79="","",VLOOKUP(G79,$AG$541:$AH$543,2,TRUE))</f>
        <v>#N/A</v>
      </c>
      <c r="E63" s="453" t="e">
        <f>IF(G80="","",VLOOKUP(G80,$AI$541:$AJ$543,2,TRUE))</f>
        <v>#N/A</v>
      </c>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05"/>
      <c r="D64" s="806"/>
      <c r="E64" s="806"/>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48.75" customHeight="1" x14ac:dyDescent="0.25">
      <c r="B68" s="35"/>
      <c r="C68" s="21" t="s">
        <v>915</v>
      </c>
      <c r="D68" s="21" t="s">
        <v>733</v>
      </c>
      <c r="E68" s="21" t="s">
        <v>916</v>
      </c>
      <c r="F68" s="21" t="s">
        <v>904</v>
      </c>
      <c r="G68" s="62" t="s">
        <v>917</v>
      </c>
    </row>
    <row r="69" spans="2:7" ht="15" customHeight="1" x14ac:dyDescent="0.25">
      <c r="B69" s="570">
        <v>1</v>
      </c>
      <c r="C69" s="452">
        <f>'2 жастағы балалар Ф'!D30</f>
        <v>0</v>
      </c>
      <c r="D69" s="452">
        <f>'2 жастағы балалар К'!D30</f>
        <v>0</v>
      </c>
      <c r="E69" s="452" t="e">
        <f>'2 жастағы балалар Т'!#REF!</f>
        <v>#REF!</v>
      </c>
      <c r="F69" s="452">
        <f>'2 жастағы балалар Ш'!D30</f>
        <v>0</v>
      </c>
      <c r="G69" s="452" t="e">
        <f>'2 жастағы балалар Ә'!#REF!</f>
        <v>#REF!</v>
      </c>
    </row>
    <row r="70" spans="2:7" ht="15" customHeight="1" x14ac:dyDescent="0.25">
      <c r="B70" s="571"/>
      <c r="C70" s="452">
        <f>'2 жастағы балалар Ф'!E30</f>
        <v>0</v>
      </c>
      <c r="D70" s="452">
        <f>'2 жастағы балалар К'!E30</f>
        <v>0</v>
      </c>
      <c r="E70" s="452" t="e">
        <f>'2 жастағы балалар Т'!#REF!</f>
        <v>#REF!</v>
      </c>
      <c r="F70" s="452">
        <f>'2 жастағы балалар Ш'!E30</f>
        <v>0</v>
      </c>
      <c r="G70" s="452" t="e">
        <f>'2 жастағы балалар Ә'!#REF!</f>
        <v>#REF!</v>
      </c>
    </row>
    <row r="71" spans="2:7" ht="15" customHeight="1" x14ac:dyDescent="0.25">
      <c r="B71" s="572"/>
      <c r="C71" s="452">
        <f>'2 жастағы балалар Ф'!F30</f>
        <v>0</v>
      </c>
      <c r="D71" s="452">
        <f>'2 жастағы балалар К'!F30</f>
        <v>0</v>
      </c>
      <c r="E71" s="452" t="e">
        <f>'2 жастағы балалар Т'!#REF!</f>
        <v>#REF!</v>
      </c>
      <c r="F71" s="452">
        <f>'2 жастағы балалар Ш'!F30</f>
        <v>0</v>
      </c>
      <c r="G71" s="452" t="e">
        <f>'2 жастағы балалар Ә'!#REF!</f>
        <v>#REF!</v>
      </c>
    </row>
    <row r="72" spans="2:7" ht="15" customHeight="1" x14ac:dyDescent="0.25">
      <c r="B72" s="570">
        <v>2</v>
      </c>
      <c r="C72" s="452">
        <f>'2 жастағы балалар Ф'!G30</f>
        <v>0</v>
      </c>
      <c r="D72" s="452">
        <f>'2 жастағы балалар К'!G30</f>
        <v>0</v>
      </c>
      <c r="E72" s="452">
        <f>'2 жастағы балалар Т'!D30</f>
        <v>0</v>
      </c>
      <c r="F72" s="452">
        <f>'2 жастағы балалар Ш'!G30</f>
        <v>0</v>
      </c>
      <c r="G72" s="452">
        <f>'2 жастағы балалар Ә'!D30</f>
        <v>0</v>
      </c>
    </row>
    <row r="73" spans="2:7" ht="15" customHeight="1" x14ac:dyDescent="0.25">
      <c r="B73" s="571"/>
      <c r="C73" s="452">
        <f>'2 жастағы балалар Ф'!H30</f>
        <v>0</v>
      </c>
      <c r="D73" s="452">
        <f>'2 жастағы балалар К'!H30</f>
        <v>0</v>
      </c>
      <c r="E73" s="452">
        <f>'2 жастағы балалар Т'!E30</f>
        <v>0</v>
      </c>
      <c r="F73" s="452">
        <f>'2 жастағы балалар Ш'!H30</f>
        <v>0</v>
      </c>
      <c r="G73" s="452">
        <f>'2 жастағы балалар Ә'!E30</f>
        <v>0</v>
      </c>
    </row>
    <row r="74" spans="2:7" ht="15" customHeight="1" x14ac:dyDescent="0.25">
      <c r="B74" s="572"/>
      <c r="C74" s="452">
        <f>'2 жастағы балалар Ф'!I30</f>
        <v>0</v>
      </c>
      <c r="D74" s="452">
        <f>'2 жастағы балалар К'!I30</f>
        <v>0</v>
      </c>
      <c r="E74" s="452">
        <f>'2 жастағы балалар Т'!F30</f>
        <v>0</v>
      </c>
      <c r="F74" s="452">
        <f>'2 жастағы балалар Ш'!I30</f>
        <v>0</v>
      </c>
      <c r="G74" s="452">
        <f>'2 жастағы балалар Ә'!F30</f>
        <v>0</v>
      </c>
    </row>
    <row r="75" spans="2:7" ht="15" customHeight="1" x14ac:dyDescent="0.25">
      <c r="B75" s="570">
        <v>3</v>
      </c>
      <c r="C75" s="452">
        <f>'2 жастағы балалар Ф'!J30</f>
        <v>0</v>
      </c>
      <c r="D75" s="452">
        <f>'2 жастағы балалар К'!J30</f>
        <v>0</v>
      </c>
      <c r="E75" s="452">
        <f>'2 жастағы балалар Т'!G30</f>
        <v>0</v>
      </c>
      <c r="F75" s="452">
        <f>'2 жастағы балалар Ш'!J30</f>
        <v>0</v>
      </c>
      <c r="G75" s="452">
        <f>'2 жастағы балалар Ә'!G30</f>
        <v>0</v>
      </c>
    </row>
    <row r="76" spans="2:7" ht="15" customHeight="1" x14ac:dyDescent="0.25">
      <c r="B76" s="571"/>
      <c r="C76" s="452">
        <f>'2 жастағы балалар Ф'!K30</f>
        <v>0</v>
      </c>
      <c r="D76" s="452">
        <f>'2 жастағы балалар К'!K30</f>
        <v>0</v>
      </c>
      <c r="E76" s="452">
        <f>'2 жастағы балалар Т'!H30</f>
        <v>0</v>
      </c>
      <c r="F76" s="452">
        <f>'2 жастағы балалар Ш'!K30</f>
        <v>0</v>
      </c>
      <c r="G76" s="452">
        <f>'2 жастағы балалар Ә'!H30</f>
        <v>0</v>
      </c>
    </row>
    <row r="77" spans="2:7" ht="15" customHeight="1" x14ac:dyDescent="0.25">
      <c r="B77" s="572"/>
      <c r="C77" s="452">
        <f>'2 жастағы балалар Ф'!L30</f>
        <v>0</v>
      </c>
      <c r="D77" s="452">
        <f>'2 жастағы балалар К'!L30</f>
        <v>0</v>
      </c>
      <c r="E77" s="452">
        <f>'2 жастағы балалар Т'!I30</f>
        <v>0</v>
      </c>
      <c r="F77" s="452">
        <f>'2 жастағы балалар Ш'!L30</f>
        <v>0</v>
      </c>
      <c r="G77" s="452">
        <f>'2 жастағы балалар Ә'!I30</f>
        <v>0</v>
      </c>
    </row>
    <row r="78" spans="2:7" ht="15" customHeight="1" x14ac:dyDescent="0.25">
      <c r="B78" s="570">
        <v>4</v>
      </c>
      <c r="C78" s="452">
        <f>'2 жастағы балалар Ф'!M30</f>
        <v>0</v>
      </c>
      <c r="D78" s="452">
        <f>'2 жастағы балалар К'!M30</f>
        <v>0</v>
      </c>
      <c r="E78" s="452">
        <f>'2 жастағы балалар Т'!J30</f>
        <v>0</v>
      </c>
      <c r="F78" s="452">
        <f>'2 жастағы балалар Ш'!M30</f>
        <v>0</v>
      </c>
      <c r="G78" s="452">
        <f>'2 жастағы балалар Ә'!J30</f>
        <v>0</v>
      </c>
    </row>
    <row r="79" spans="2:7" ht="15" customHeight="1" x14ac:dyDescent="0.25">
      <c r="B79" s="571"/>
      <c r="C79" s="452">
        <f>'2 жастағы балалар Ф'!N30</f>
        <v>0</v>
      </c>
      <c r="D79" s="452">
        <f>'2 жастағы балалар К'!N30</f>
        <v>0</v>
      </c>
      <c r="E79" s="452">
        <f>'2 жастағы балалар Т'!K30</f>
        <v>0</v>
      </c>
      <c r="F79" s="452">
        <f>'2 жастағы балалар Ш'!N30</f>
        <v>0</v>
      </c>
      <c r="G79" s="452">
        <f>'2 жастағы балалар Ә'!K30</f>
        <v>0</v>
      </c>
    </row>
    <row r="80" spans="2:7" ht="15" customHeight="1" x14ac:dyDescent="0.25">
      <c r="B80" s="572"/>
      <c r="C80" s="452">
        <f>'2 жастағы балалар Ф'!O30</f>
        <v>0</v>
      </c>
      <c r="D80" s="452">
        <f>'2 жастағы балалар К'!O30</f>
        <v>0</v>
      </c>
      <c r="E80" s="452">
        <f>'2 жастағы балалар Т'!L30</f>
        <v>0</v>
      </c>
      <c r="F80" s="452">
        <f>'2 жастағы балалар Ш'!O30</f>
        <v>0</v>
      </c>
      <c r="G80" s="452">
        <f>'2 жастағы балалар Ә'!L30</f>
        <v>0</v>
      </c>
    </row>
    <row r="81" spans="2:7" ht="15" customHeight="1" x14ac:dyDescent="0.25">
      <c r="B81" s="570">
        <v>5</v>
      </c>
      <c r="C81" s="798"/>
      <c r="D81" s="452" t="e">
        <f>'2 жастағы балалар К'!#REF!</f>
        <v>#REF!</v>
      </c>
      <c r="E81" s="798"/>
      <c r="F81" s="452">
        <f>'2 жастағы балалар Ш'!P30</f>
        <v>0</v>
      </c>
      <c r="G81" s="798"/>
    </row>
    <row r="82" spans="2:7" ht="15" customHeight="1" x14ac:dyDescent="0.25">
      <c r="B82" s="571"/>
      <c r="C82" s="799"/>
      <c r="D82" s="452" t="e">
        <f>'2 жастағы балалар К'!#REF!</f>
        <v>#REF!</v>
      </c>
      <c r="E82" s="799"/>
      <c r="F82" s="452">
        <f>'2 жастағы балалар Ш'!Q30</f>
        <v>0</v>
      </c>
      <c r="G82" s="799"/>
    </row>
    <row r="83" spans="2:7" ht="15" customHeight="1" x14ac:dyDescent="0.25">
      <c r="B83" s="572"/>
      <c r="C83" s="799"/>
      <c r="D83" s="452" t="e">
        <f>'2 жастағы балалар К'!#REF!</f>
        <v>#REF!</v>
      </c>
      <c r="E83" s="799"/>
      <c r="F83" s="452">
        <f>'2 жастағы балалар Ш'!R30</f>
        <v>0</v>
      </c>
      <c r="G83" s="799"/>
    </row>
    <row r="84" spans="2:7" ht="15" customHeight="1" x14ac:dyDescent="0.25">
      <c r="B84" s="570">
        <v>6</v>
      </c>
      <c r="C84" s="799"/>
      <c r="D84" s="452">
        <f>'2 жастағы балалар К'!P30</f>
        <v>0</v>
      </c>
      <c r="E84" s="799"/>
      <c r="F84" s="452" t="e">
        <f>'2 жастағы балалар Ш'!#REF!</f>
        <v>#REF!</v>
      </c>
      <c r="G84" s="799"/>
    </row>
    <row r="85" spans="2:7" ht="15" customHeight="1" x14ac:dyDescent="0.25">
      <c r="B85" s="571"/>
      <c r="C85" s="799"/>
      <c r="D85" s="452">
        <f>'2 жастағы балалар К'!Q30</f>
        <v>0</v>
      </c>
      <c r="E85" s="799"/>
      <c r="F85" s="452" t="e">
        <f>'2 жастағы балалар Ш'!#REF!</f>
        <v>#REF!</v>
      </c>
      <c r="G85" s="799"/>
    </row>
    <row r="86" spans="2:7" ht="15" customHeight="1" x14ac:dyDescent="0.25">
      <c r="B86" s="572"/>
      <c r="C86" s="799"/>
      <c r="D86" s="452">
        <f>'2 жастағы балалар К'!R30</f>
        <v>0</v>
      </c>
      <c r="E86" s="799"/>
      <c r="F86" s="452" t="e">
        <f>'2 жастағы балалар Ш'!#REF!</f>
        <v>#REF!</v>
      </c>
      <c r="G86" s="799"/>
    </row>
    <row r="87" spans="2:7" ht="15" customHeight="1" x14ac:dyDescent="0.25">
      <c r="B87" s="570">
        <v>7</v>
      </c>
      <c r="C87" s="799"/>
      <c r="D87" s="452">
        <f>'2 жастағы балалар К'!S30</f>
        <v>0</v>
      </c>
      <c r="E87" s="799"/>
      <c r="F87" s="452" t="e">
        <f>'2 жастағы балалар Ш'!#REF!</f>
        <v>#REF!</v>
      </c>
      <c r="G87" s="799"/>
    </row>
    <row r="88" spans="2:7" ht="15" customHeight="1" x14ac:dyDescent="0.25">
      <c r="B88" s="571"/>
      <c r="C88" s="799"/>
      <c r="D88" s="452">
        <f>'2 жастағы балалар К'!T30</f>
        <v>0</v>
      </c>
      <c r="E88" s="799"/>
      <c r="F88" s="452" t="e">
        <f>'2 жастағы балалар Ш'!#REF!</f>
        <v>#REF!</v>
      </c>
      <c r="G88" s="799"/>
    </row>
    <row r="89" spans="2:7" ht="15" customHeight="1" x14ac:dyDescent="0.25">
      <c r="B89" s="572"/>
      <c r="C89" s="799"/>
      <c r="D89" s="452">
        <f>'2 жастағы балалар К'!U30</f>
        <v>0</v>
      </c>
      <c r="E89" s="799"/>
      <c r="F89" s="452" t="e">
        <f>'2 жастағы балалар Ш'!#REF!</f>
        <v>#REF!</v>
      </c>
      <c r="G89" s="799"/>
    </row>
    <row r="90" spans="2:7" ht="15" customHeight="1" x14ac:dyDescent="0.25">
      <c r="B90" s="570">
        <v>8</v>
      </c>
      <c r="C90" s="799"/>
      <c r="D90" s="452">
        <f>'2 жастағы балалар К'!V30</f>
        <v>0</v>
      </c>
      <c r="E90" s="799"/>
      <c r="F90" s="452" t="e">
        <f>'2 жастағы балалар Ш'!#REF!</f>
        <v>#REF!</v>
      </c>
      <c r="G90" s="799"/>
    </row>
    <row r="91" spans="2:7" ht="15" customHeight="1" x14ac:dyDescent="0.25">
      <c r="B91" s="571"/>
      <c r="C91" s="799"/>
      <c r="D91" s="452">
        <f>'2 жастағы балалар К'!W30</f>
        <v>0</v>
      </c>
      <c r="E91" s="799"/>
      <c r="F91" s="452" t="e">
        <f>'2 жастағы балалар Ш'!#REF!</f>
        <v>#REF!</v>
      </c>
      <c r="G91" s="799"/>
    </row>
    <row r="92" spans="2:7" ht="15" customHeight="1" x14ac:dyDescent="0.25">
      <c r="B92" s="572"/>
      <c r="C92" s="799"/>
      <c r="D92" s="452">
        <f>'2 жастағы балалар К'!X30</f>
        <v>0</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Ш'!V30</f>
        <v>0</v>
      </c>
      <c r="G102" s="799"/>
    </row>
    <row r="103" spans="2:7" ht="15" customHeight="1" x14ac:dyDescent="0.25">
      <c r="B103" s="607"/>
      <c r="C103" s="799"/>
      <c r="D103" s="799"/>
      <c r="E103" s="799"/>
      <c r="F103" s="398">
        <f>'2 жастағы балалар Ш'!W30</f>
        <v>0</v>
      </c>
      <c r="G103" s="799"/>
    </row>
    <row r="104" spans="2:7" ht="15" customHeight="1" x14ac:dyDescent="0.25">
      <c r="B104" s="607"/>
      <c r="C104" s="799"/>
      <c r="D104" s="799"/>
      <c r="E104" s="799"/>
      <c r="F104" s="398">
        <f>'2 жастағы балалар Ш'!X30</f>
        <v>0</v>
      </c>
      <c r="G104" s="799"/>
    </row>
    <row r="105" spans="2:7" ht="15" customHeight="1" x14ac:dyDescent="0.25">
      <c r="B105" s="607">
        <v>13</v>
      </c>
      <c r="C105" s="799"/>
      <c r="D105" s="799"/>
      <c r="E105" s="799"/>
      <c r="F105" s="398">
        <f>'2 жастағы балалар Ш'!Y30</f>
        <v>0</v>
      </c>
      <c r="G105" s="799"/>
    </row>
    <row r="106" spans="2:7" ht="15" customHeight="1" x14ac:dyDescent="0.25">
      <c r="B106" s="607"/>
      <c r="C106" s="799"/>
      <c r="D106" s="799"/>
      <c r="E106" s="799"/>
      <c r="F106" s="398">
        <f>'2 жастағы балалар Ш'!Z30</f>
        <v>0</v>
      </c>
      <c r="G106" s="799"/>
    </row>
    <row r="107" spans="2:7" ht="15" customHeight="1" x14ac:dyDescent="0.25">
      <c r="B107" s="607"/>
      <c r="C107" s="799"/>
      <c r="D107" s="799"/>
      <c r="E107" s="799"/>
      <c r="F107" s="398">
        <f>'2 жастағы балалар Ш'!AA30</f>
        <v>0</v>
      </c>
      <c r="G107" s="799"/>
    </row>
    <row r="108" spans="2:7" ht="15" customHeight="1" x14ac:dyDescent="0.25">
      <c r="B108" s="607">
        <v>14</v>
      </c>
      <c r="C108" s="799"/>
      <c r="D108" s="799"/>
      <c r="E108" s="799"/>
      <c r="F108" s="398">
        <f>'2 жастағы балалар Ш'!AB30</f>
        <v>0</v>
      </c>
      <c r="G108" s="799"/>
    </row>
    <row r="109" spans="2:7" ht="15" customHeight="1" x14ac:dyDescent="0.25">
      <c r="B109" s="607"/>
      <c r="C109" s="799"/>
      <c r="D109" s="799"/>
      <c r="E109" s="799"/>
      <c r="F109" s="398">
        <f>'2 жастағы балалар Ш'!AC30</f>
        <v>0</v>
      </c>
      <c r="G109" s="799"/>
    </row>
    <row r="110" spans="2:7" ht="15" customHeight="1" x14ac:dyDescent="0.25">
      <c r="B110" s="607"/>
      <c r="C110" s="799"/>
      <c r="D110" s="799"/>
      <c r="E110" s="799"/>
      <c r="F110" s="398">
        <f>'2 жастағы балалар Ш'!AD30</f>
        <v>0</v>
      </c>
      <c r="G110" s="799"/>
    </row>
    <row r="111" spans="2:7" ht="15" customHeight="1" x14ac:dyDescent="0.25">
      <c r="B111" s="607">
        <v>15</v>
      </c>
      <c r="C111" s="799"/>
      <c r="D111" s="799"/>
      <c r="E111" s="799"/>
      <c r="F111" s="398">
        <f>'2 жастағы балалар Ш'!AE30</f>
        <v>0</v>
      </c>
      <c r="G111" s="799"/>
    </row>
    <row r="112" spans="2:7" ht="15" customHeight="1" x14ac:dyDescent="0.25">
      <c r="B112" s="607"/>
      <c r="C112" s="799"/>
      <c r="D112" s="799"/>
      <c r="E112" s="799"/>
      <c r="F112" s="398">
        <f>'2 жастағы балалар Ш'!AF30</f>
        <v>0</v>
      </c>
      <c r="G112" s="799"/>
    </row>
    <row r="113" spans="2:7" ht="15" customHeight="1" x14ac:dyDescent="0.25">
      <c r="B113" s="607"/>
      <c r="C113" s="799"/>
      <c r="D113" s="799"/>
      <c r="E113" s="799"/>
      <c r="F113" s="398">
        <f>'2 жастағы балалар Ш'!AG30</f>
        <v>0</v>
      </c>
      <c r="G113" s="799"/>
    </row>
    <row r="114" spans="2:7" ht="15" customHeight="1" x14ac:dyDescent="0.25">
      <c r="B114" s="607">
        <v>16</v>
      </c>
      <c r="C114" s="799"/>
      <c r="D114" s="799"/>
      <c r="E114" s="799"/>
      <c r="F114" s="398">
        <f>'2 жастағы балалар Ш'!AH30</f>
        <v>0</v>
      </c>
      <c r="G114" s="799"/>
    </row>
    <row r="115" spans="2:7" ht="15" customHeight="1" x14ac:dyDescent="0.25">
      <c r="B115" s="607"/>
      <c r="C115" s="799"/>
      <c r="D115" s="799"/>
      <c r="E115" s="799"/>
      <c r="F115" s="398">
        <f>'2 жастағы балалар Ш'!AI30</f>
        <v>0</v>
      </c>
      <c r="G115" s="799"/>
    </row>
    <row r="116" spans="2:7" ht="15" customHeight="1" x14ac:dyDescent="0.25">
      <c r="B116" s="607"/>
      <c r="C116" s="799"/>
      <c r="D116" s="799"/>
      <c r="E116" s="799"/>
      <c r="F116" s="398">
        <f>'2 жастағы балалар Ш'!AJ30</f>
        <v>0</v>
      </c>
      <c r="G116" s="799"/>
    </row>
    <row r="117" spans="2:7" ht="15" customHeight="1" x14ac:dyDescent="0.25">
      <c r="B117" s="607">
        <v>17</v>
      </c>
      <c r="C117" s="799"/>
      <c r="D117" s="799"/>
      <c r="E117" s="799"/>
      <c r="F117" s="398">
        <f>'2 жастағы балалар Ш'!AK30</f>
        <v>0</v>
      </c>
      <c r="G117" s="799"/>
    </row>
    <row r="118" spans="2:7" ht="15" customHeight="1" x14ac:dyDescent="0.25">
      <c r="B118" s="607"/>
      <c r="C118" s="799"/>
      <c r="D118" s="799"/>
      <c r="E118" s="799"/>
      <c r="F118" s="398">
        <f>'2 жастағы балалар Ш'!AL30</f>
        <v>0</v>
      </c>
      <c r="G118" s="799"/>
    </row>
    <row r="119" spans="2:7" ht="15" customHeight="1" x14ac:dyDescent="0.25">
      <c r="B119" s="607"/>
      <c r="C119" s="799"/>
      <c r="D119" s="799"/>
      <c r="E119" s="799"/>
      <c r="F119" s="398">
        <f>'2 жастағы балалар Ш'!AM30</f>
        <v>0</v>
      </c>
      <c r="G119" s="799"/>
    </row>
    <row r="120" spans="2:7" ht="15" customHeight="1" x14ac:dyDescent="0.25">
      <c r="B120" s="607">
        <v>18</v>
      </c>
      <c r="C120" s="799"/>
      <c r="D120" s="799"/>
      <c r="E120" s="799"/>
      <c r="F120" s="398">
        <f>'2 жастағы балалар Ш'!AN30</f>
        <v>0</v>
      </c>
      <c r="G120" s="799"/>
    </row>
    <row r="121" spans="2:7" ht="15" customHeight="1" x14ac:dyDescent="0.25">
      <c r="B121" s="607"/>
      <c r="C121" s="799"/>
      <c r="D121" s="799"/>
      <c r="E121" s="799"/>
      <c r="F121" s="398">
        <f>'2 жастағы балалар Ш'!AO30</f>
        <v>0</v>
      </c>
      <c r="G121" s="799"/>
    </row>
    <row r="122" spans="2:7" ht="15" customHeight="1" x14ac:dyDescent="0.25">
      <c r="B122" s="607"/>
      <c r="C122" s="799"/>
      <c r="D122" s="799"/>
      <c r="E122" s="799"/>
      <c r="F122" s="398">
        <f>'2 жастағы балалар Ш'!AP30</f>
        <v>0</v>
      </c>
      <c r="G122" s="799"/>
    </row>
    <row r="123" spans="2:7" ht="15" customHeight="1" x14ac:dyDescent="0.25">
      <c r="B123" s="607">
        <v>19</v>
      </c>
      <c r="C123" s="799"/>
      <c r="D123" s="799"/>
      <c r="E123" s="799"/>
      <c r="F123" s="398">
        <f>'2 жастағы балалар Ш'!AQ30</f>
        <v>0</v>
      </c>
      <c r="G123" s="799"/>
    </row>
    <row r="124" spans="2:7" ht="15" customHeight="1" x14ac:dyDescent="0.25">
      <c r="B124" s="607"/>
      <c r="C124" s="799"/>
      <c r="D124" s="799"/>
      <c r="E124" s="799"/>
      <c r="F124" s="398">
        <f>'2 жастағы балалар Ш'!AR30</f>
        <v>0</v>
      </c>
      <c r="G124" s="799"/>
    </row>
    <row r="125" spans="2:7" ht="15" customHeight="1" x14ac:dyDescent="0.25">
      <c r="B125" s="607"/>
      <c r="C125" s="799"/>
      <c r="D125" s="799"/>
      <c r="E125" s="799"/>
      <c r="F125" s="398">
        <f>'2 жастағы балалар Ш'!AS30</f>
        <v>0</v>
      </c>
      <c r="G125" s="799"/>
    </row>
    <row r="126" spans="2:7" ht="15" customHeight="1" x14ac:dyDescent="0.25">
      <c r="B126" s="607">
        <v>20</v>
      </c>
      <c r="C126" s="799"/>
      <c r="D126" s="799"/>
      <c r="E126" s="799"/>
      <c r="F126" s="398">
        <f>'2 жастағы балалар Ш'!AT30</f>
        <v>0</v>
      </c>
      <c r="G126" s="799"/>
    </row>
    <row r="127" spans="2:7" ht="15" customHeight="1" x14ac:dyDescent="0.25">
      <c r="B127" s="607"/>
      <c r="C127" s="799"/>
      <c r="D127" s="799"/>
      <c r="E127" s="799"/>
      <c r="F127" s="398">
        <f>'2 жастағы балалар Ш'!AU30</f>
        <v>0</v>
      </c>
      <c r="G127" s="799"/>
    </row>
    <row r="128" spans="2:7" ht="15" customHeight="1" x14ac:dyDescent="0.25">
      <c r="B128" s="607"/>
      <c r="C128" s="800"/>
      <c r="D128" s="800"/>
      <c r="E128" s="800"/>
      <c r="F128" s="398">
        <f>'2 жастағы балалар Ш'!AV30</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Ф'!D76</f>
        <v>0</v>
      </c>
      <c r="D133" s="452">
        <f>'2 жастағы балалар К'!D76</f>
        <v>0</v>
      </c>
      <c r="E133" s="452" t="e">
        <f>'2 жастағы балалар Т'!#REF!</f>
        <v>#REF!</v>
      </c>
      <c r="F133" s="452">
        <f>'2 жастағы балалар Ш'!D76</f>
        <v>0</v>
      </c>
      <c r="G133" s="452" t="e">
        <f>'2 жастағы балалар Ә'!#REF!</f>
        <v>#REF!</v>
      </c>
    </row>
    <row r="134" spans="2:7" x14ac:dyDescent="0.25">
      <c r="B134" s="571"/>
      <c r="C134" s="452">
        <f>'2 жастағы балалар Ф'!E76</f>
        <v>0</v>
      </c>
      <c r="D134" s="452">
        <f>'2 жастағы балалар К'!E76</f>
        <v>0</v>
      </c>
      <c r="E134" s="452" t="e">
        <f>'2 жастағы балалар Т'!#REF!</f>
        <v>#REF!</v>
      </c>
      <c r="F134" s="452">
        <f>'2 жастағы балалар Ш'!E76</f>
        <v>0</v>
      </c>
      <c r="G134" s="452" t="e">
        <f>'2 жастағы балалар Ә'!#REF!</f>
        <v>#REF!</v>
      </c>
    </row>
    <row r="135" spans="2:7" x14ac:dyDescent="0.25">
      <c r="B135" s="572"/>
      <c r="C135" s="452">
        <f>'2 жастағы балалар Ф'!F76</f>
        <v>0</v>
      </c>
      <c r="D135" s="452">
        <f>'2 жастағы балалар К'!F76</f>
        <v>0</v>
      </c>
      <c r="E135" s="452" t="e">
        <f>'2 жастағы балалар Т'!#REF!</f>
        <v>#REF!</v>
      </c>
      <c r="F135" s="452">
        <f>'2 жастағы балалар Ш'!F76</f>
        <v>0</v>
      </c>
      <c r="G135" s="452" t="e">
        <f>'2 жастағы балалар Ә'!#REF!</f>
        <v>#REF!</v>
      </c>
    </row>
    <row r="136" spans="2:7" x14ac:dyDescent="0.25">
      <c r="B136" s="570">
        <v>2</v>
      </c>
      <c r="C136" s="452">
        <f>'2 жастағы балалар Ф'!G76</f>
        <v>0</v>
      </c>
      <c r="D136" s="452">
        <f>'2 жастағы балалар К'!G76</f>
        <v>0</v>
      </c>
      <c r="E136" s="452">
        <f>'2 жастағы балалар Т'!D76</f>
        <v>0</v>
      </c>
      <c r="F136" s="452">
        <f>'2 жастағы балалар Ш'!G76</f>
        <v>0</v>
      </c>
      <c r="G136" s="452">
        <f>'2 жастағы балалар Ә'!D76</f>
        <v>0</v>
      </c>
    </row>
    <row r="137" spans="2:7" x14ac:dyDescent="0.25">
      <c r="B137" s="571"/>
      <c r="C137" s="452">
        <f>'2 жастағы балалар Ф'!H76</f>
        <v>0</v>
      </c>
      <c r="D137" s="452">
        <f>'2 жастағы балалар К'!H76</f>
        <v>0</v>
      </c>
      <c r="E137" s="452">
        <f>'2 жастағы балалар Т'!E76</f>
        <v>0</v>
      </c>
      <c r="F137" s="452">
        <f>'2 жастағы балалар Ш'!H76</f>
        <v>0</v>
      </c>
      <c r="G137" s="452">
        <f>'2 жастағы балалар Ә'!E76</f>
        <v>0</v>
      </c>
    </row>
    <row r="138" spans="2:7" x14ac:dyDescent="0.25">
      <c r="B138" s="572"/>
      <c r="C138" s="452">
        <f>'2 жастағы балалар Ф'!I76</f>
        <v>0</v>
      </c>
      <c r="D138" s="452">
        <f>'2 жастағы балалар К'!I76</f>
        <v>0</v>
      </c>
      <c r="E138" s="452">
        <f>'2 жастағы балалар Т'!F76</f>
        <v>0</v>
      </c>
      <c r="F138" s="452">
        <f>'2 жастағы балалар Ш'!I76</f>
        <v>0</v>
      </c>
      <c r="G138" s="452">
        <f>'2 жастағы балалар Ә'!F76</f>
        <v>0</v>
      </c>
    </row>
    <row r="139" spans="2:7" x14ac:dyDescent="0.25">
      <c r="B139" s="570">
        <v>3</v>
      </c>
      <c r="C139" s="452">
        <f>'2 жастағы балалар Ф'!J76</f>
        <v>0</v>
      </c>
      <c r="D139" s="452">
        <f>'2 жастағы балалар К'!J76</f>
        <v>0</v>
      </c>
      <c r="E139" s="452">
        <f>'2 жастағы балалар Т'!G76</f>
        <v>0</v>
      </c>
      <c r="F139" s="452">
        <f>'2 жастағы балалар Ш'!J76</f>
        <v>0</v>
      </c>
      <c r="G139" s="452">
        <f>'2 жастағы балалар Ә'!G76</f>
        <v>0</v>
      </c>
    </row>
    <row r="140" spans="2:7" x14ac:dyDescent="0.25">
      <c r="B140" s="571"/>
      <c r="C140" s="452">
        <f>'2 жастағы балалар Ф'!K76</f>
        <v>0</v>
      </c>
      <c r="D140" s="452">
        <f>'2 жастағы балалар К'!K76</f>
        <v>0</v>
      </c>
      <c r="E140" s="452">
        <f>'2 жастағы балалар Т'!H76</f>
        <v>0</v>
      </c>
      <c r="F140" s="452">
        <f>'2 жастағы балалар Ш'!K76</f>
        <v>0</v>
      </c>
      <c r="G140" s="452">
        <f>'2 жастағы балалар Ә'!H76</f>
        <v>0</v>
      </c>
    </row>
    <row r="141" spans="2:7" x14ac:dyDescent="0.25">
      <c r="B141" s="572"/>
      <c r="C141" s="452">
        <f>'2 жастағы балалар Ф'!L76</f>
        <v>0</v>
      </c>
      <c r="D141" s="452">
        <f>'2 жастағы балалар К'!L76</f>
        <v>0</v>
      </c>
      <c r="E141" s="452">
        <f>'2 жастағы балалар Т'!I76</f>
        <v>0</v>
      </c>
      <c r="F141" s="452">
        <f>'2 жастағы балалар Ш'!L76</f>
        <v>0</v>
      </c>
      <c r="G141" s="452">
        <f>'2 жастағы балалар Ә'!I76</f>
        <v>0</v>
      </c>
    </row>
    <row r="142" spans="2:7" x14ac:dyDescent="0.25">
      <c r="B142" s="570">
        <v>4</v>
      </c>
      <c r="C142" s="452">
        <f>'2 жастағы балалар Ф'!M76</f>
        <v>0</v>
      </c>
      <c r="D142" s="452">
        <f>'2 жастағы балалар К'!M76</f>
        <v>0</v>
      </c>
      <c r="E142" s="452">
        <f>'2 жастағы балалар Т'!J76</f>
        <v>0</v>
      </c>
      <c r="F142" s="452">
        <f>'2 жастағы балалар Ш'!M76</f>
        <v>0</v>
      </c>
      <c r="G142" s="452">
        <f>'2 жастағы балалар Ә'!J76</f>
        <v>0</v>
      </c>
    </row>
    <row r="143" spans="2:7" x14ac:dyDescent="0.25">
      <c r="B143" s="571"/>
      <c r="C143" s="452">
        <f>'2 жастағы балалар Ф'!N76</f>
        <v>0</v>
      </c>
      <c r="D143" s="452">
        <f>'2 жастағы балалар К'!N76</f>
        <v>0</v>
      </c>
      <c r="E143" s="452">
        <f>'2 жастағы балалар Т'!K76</f>
        <v>0</v>
      </c>
      <c r="F143" s="452">
        <f>'2 жастағы балалар Ш'!N76</f>
        <v>0</v>
      </c>
      <c r="G143" s="452">
        <f>'2 жастағы балалар Ә'!K76</f>
        <v>0</v>
      </c>
    </row>
    <row r="144" spans="2:7" x14ac:dyDescent="0.25">
      <c r="B144" s="572"/>
      <c r="C144" s="452">
        <f>'2 жастағы балалар Ф'!O76</f>
        <v>0</v>
      </c>
      <c r="D144" s="452">
        <f>'2 жастағы балалар К'!O76</f>
        <v>0</v>
      </c>
      <c r="E144" s="452">
        <f>'2 жастағы балалар Т'!L76</f>
        <v>0</v>
      </c>
      <c r="F144" s="452">
        <f>'2 жастағы балалар Ш'!O76</f>
        <v>0</v>
      </c>
      <c r="G144" s="452">
        <f>'2 жастағы балалар Ә'!L76</f>
        <v>0</v>
      </c>
    </row>
    <row r="145" spans="2:7" x14ac:dyDescent="0.25">
      <c r="B145" s="570">
        <v>5</v>
      </c>
      <c r="C145" s="452" t="e">
        <f>'2 жастағы балалар Ф'!#REF!</f>
        <v>#REF!</v>
      </c>
      <c r="D145" s="452" t="e">
        <f>'2 жастағы балалар К'!#REF!</f>
        <v>#REF!</v>
      </c>
      <c r="E145" s="452">
        <f>'2 жастағы балалар Т'!M76</f>
        <v>0</v>
      </c>
      <c r="F145" s="452">
        <f>'2 жастағы балалар Ш'!P76</f>
        <v>0</v>
      </c>
      <c r="G145" s="452">
        <f>'2 жастағы балалар Ә'!M76</f>
        <v>0</v>
      </c>
    </row>
    <row r="146" spans="2:7" x14ac:dyDescent="0.25">
      <c r="B146" s="571"/>
      <c r="C146" s="452" t="e">
        <f>'2 жастағы балалар Ф'!#REF!</f>
        <v>#REF!</v>
      </c>
      <c r="D146" s="452" t="e">
        <f>'2 жастағы балалар К'!#REF!</f>
        <v>#REF!</v>
      </c>
      <c r="E146" s="452">
        <f>'2 жастағы балалар Т'!N76</f>
        <v>0</v>
      </c>
      <c r="F146" s="452">
        <f>'2 жастағы балалар Ш'!Q76</f>
        <v>0</v>
      </c>
      <c r="G146" s="452">
        <f>'2 жастағы балалар Ә'!N76</f>
        <v>0</v>
      </c>
    </row>
    <row r="147" spans="2:7" x14ac:dyDescent="0.25">
      <c r="B147" s="572"/>
      <c r="C147" s="452" t="e">
        <f>'2 жастағы балалар Ф'!#REF!</f>
        <v>#REF!</v>
      </c>
      <c r="D147" s="452" t="e">
        <f>'2 жастағы балалар К'!#REF!</f>
        <v>#REF!</v>
      </c>
      <c r="E147" s="452">
        <f>'2 жастағы балалар Т'!O76</f>
        <v>0</v>
      </c>
      <c r="F147" s="452">
        <f>'2 жастағы балалар Ш'!R76</f>
        <v>0</v>
      </c>
      <c r="G147" s="452">
        <f>'2 жастағы балалар Ә'!O76</f>
        <v>0</v>
      </c>
    </row>
    <row r="148" spans="2:7" x14ac:dyDescent="0.25">
      <c r="B148" s="570">
        <v>6</v>
      </c>
      <c r="C148" s="798"/>
      <c r="D148" s="452">
        <f>'2 жастағы балалар К'!P76</f>
        <v>0</v>
      </c>
      <c r="E148" s="798"/>
      <c r="F148" s="452" t="e">
        <f>'2 жастағы балалар Ш'!#REF!</f>
        <v>#REF!</v>
      </c>
      <c r="G148" s="798"/>
    </row>
    <row r="149" spans="2:7" x14ac:dyDescent="0.25">
      <c r="B149" s="571"/>
      <c r="C149" s="799"/>
      <c r="D149" s="452">
        <f>'2 жастағы балалар К'!Q76</f>
        <v>0</v>
      </c>
      <c r="E149" s="799"/>
      <c r="F149" s="452" t="e">
        <f>'2 жастағы балалар Ш'!#REF!</f>
        <v>#REF!</v>
      </c>
      <c r="G149" s="799"/>
    </row>
    <row r="150" spans="2:7" x14ac:dyDescent="0.25">
      <c r="B150" s="572"/>
      <c r="C150" s="799"/>
      <c r="D150" s="452">
        <f>'2 жастағы балалар К'!R76</f>
        <v>0</v>
      </c>
      <c r="E150" s="799"/>
      <c r="F150" s="452" t="e">
        <f>'2 жастағы балалар Ш'!#REF!</f>
        <v>#REF!</v>
      </c>
      <c r="G150" s="799"/>
    </row>
    <row r="151" spans="2:7" x14ac:dyDescent="0.25">
      <c r="B151" s="570">
        <v>7</v>
      </c>
      <c r="C151" s="799"/>
      <c r="D151" s="452">
        <f>'2 жастағы балалар К'!S76</f>
        <v>0</v>
      </c>
      <c r="E151" s="799"/>
      <c r="F151" s="452" t="e">
        <f>'2 жастағы балалар Ш'!#REF!</f>
        <v>#REF!</v>
      </c>
      <c r="G151" s="799"/>
    </row>
    <row r="152" spans="2:7" x14ac:dyDescent="0.25">
      <c r="B152" s="571"/>
      <c r="C152" s="799"/>
      <c r="D152" s="452">
        <f>'2 жастағы балалар К'!T76</f>
        <v>0</v>
      </c>
      <c r="E152" s="799"/>
      <c r="F152" s="452" t="e">
        <f>'2 жастағы балалар Ш'!#REF!</f>
        <v>#REF!</v>
      </c>
      <c r="G152" s="799"/>
    </row>
    <row r="153" spans="2:7" x14ac:dyDescent="0.25">
      <c r="B153" s="572"/>
      <c r="C153" s="799"/>
      <c r="D153" s="452">
        <f>'2 жастағы балалар К'!U76</f>
        <v>0</v>
      </c>
      <c r="E153" s="799"/>
      <c r="F153" s="452" t="e">
        <f>'2 жастағы балалар Ш'!#REF!</f>
        <v>#REF!</v>
      </c>
      <c r="G153" s="799"/>
    </row>
    <row r="154" spans="2:7" x14ac:dyDescent="0.25">
      <c r="B154" s="570">
        <v>8</v>
      </c>
      <c r="C154" s="799"/>
      <c r="D154" s="452">
        <f>'2 жастағы балалар К'!V76</f>
        <v>0</v>
      </c>
      <c r="E154" s="799"/>
      <c r="F154" s="452" t="e">
        <f>'2 жастағы балалар Ш'!#REF!</f>
        <v>#REF!</v>
      </c>
      <c r="G154" s="799"/>
    </row>
    <row r="155" spans="2:7" x14ac:dyDescent="0.25">
      <c r="B155" s="571"/>
      <c r="C155" s="799"/>
      <c r="D155" s="452">
        <f>'2 жастағы балалар К'!W76</f>
        <v>0</v>
      </c>
      <c r="E155" s="799"/>
      <c r="F155" s="452" t="e">
        <f>'2 жастағы балалар Ш'!#REF!</f>
        <v>#REF!</v>
      </c>
      <c r="G155" s="799"/>
    </row>
    <row r="156" spans="2:7" x14ac:dyDescent="0.25">
      <c r="B156" s="572"/>
      <c r="C156" s="799"/>
      <c r="D156" s="452">
        <f>'2 жастағы балалар К'!X76</f>
        <v>0</v>
      </c>
      <c r="E156" s="799"/>
      <c r="F156" s="452" t="e">
        <f>'2 жастағы балалар Ш'!#REF!</f>
        <v>#REF!</v>
      </c>
      <c r="G156" s="799"/>
    </row>
    <row r="157" spans="2:7" x14ac:dyDescent="0.25">
      <c r="B157" s="570">
        <v>9</v>
      </c>
      <c r="C157" s="799"/>
      <c r="D157" s="452">
        <f>'2 жастағы балалар К'!Y76</f>
        <v>0</v>
      </c>
      <c r="E157" s="799"/>
      <c r="F157" s="452" t="e">
        <f>'2 жастағы балалар Ш'!#REF!</f>
        <v>#REF!</v>
      </c>
      <c r="G157" s="799"/>
    </row>
    <row r="158" spans="2:7" x14ac:dyDescent="0.25">
      <c r="B158" s="571"/>
      <c r="C158" s="799"/>
      <c r="D158" s="452">
        <f>'2 жастағы балалар К'!Z76</f>
        <v>0</v>
      </c>
      <c r="E158" s="799"/>
      <c r="F158" s="452" t="e">
        <f>'2 жастағы балалар Ш'!#REF!</f>
        <v>#REF!</v>
      </c>
      <c r="G158" s="799"/>
    </row>
    <row r="159" spans="2:7" ht="15" customHeight="1" x14ac:dyDescent="0.25">
      <c r="B159" s="572"/>
      <c r="C159" s="799"/>
      <c r="D159" s="452">
        <f>'2 жастағы балалар К'!AA76</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Ш'!S76</f>
        <v>0</v>
      </c>
      <c r="G163" s="799"/>
    </row>
    <row r="164" spans="2:7" x14ac:dyDescent="0.25">
      <c r="B164" s="607"/>
      <c r="C164" s="799"/>
      <c r="D164" s="452" t="e">
        <f>'2 жастағы балалар К'!#REF!</f>
        <v>#REF!</v>
      </c>
      <c r="E164" s="799"/>
      <c r="F164" s="398">
        <f>'2 жастағы балалар Ш'!T76</f>
        <v>0</v>
      </c>
      <c r="G164" s="799"/>
    </row>
    <row r="165" spans="2:7" x14ac:dyDescent="0.25">
      <c r="B165" s="607"/>
      <c r="C165" s="799"/>
      <c r="D165" s="452" t="e">
        <f>'2 жастағы балалар К'!#REF!</f>
        <v>#REF!</v>
      </c>
      <c r="E165" s="799"/>
      <c r="F165" s="398">
        <f>'2 жастағы балалар Ш'!U76</f>
        <v>0</v>
      </c>
      <c r="G165" s="799"/>
    </row>
    <row r="166" spans="2:7" ht="15" customHeight="1" x14ac:dyDescent="0.25">
      <c r="B166" s="607">
        <v>12</v>
      </c>
      <c r="C166" s="799"/>
      <c r="D166" s="452" t="e">
        <f>'2 жастағы балалар К'!#REF!</f>
        <v>#REF!</v>
      </c>
      <c r="E166" s="799"/>
      <c r="F166" s="398">
        <f>'2 жастағы балалар Ш'!V76</f>
        <v>0</v>
      </c>
      <c r="G166" s="799"/>
    </row>
    <row r="167" spans="2:7" ht="15" customHeight="1" x14ac:dyDescent="0.25">
      <c r="B167" s="607"/>
      <c r="C167" s="799"/>
      <c r="D167" s="452" t="e">
        <f>'2 жастағы балалар К'!#REF!</f>
        <v>#REF!</v>
      </c>
      <c r="E167" s="799"/>
      <c r="F167" s="398">
        <f>'2 жастағы балалар Ш'!W76</f>
        <v>0</v>
      </c>
      <c r="G167" s="799"/>
    </row>
    <row r="168" spans="2:7" ht="15" customHeight="1" x14ac:dyDescent="0.25">
      <c r="B168" s="607"/>
      <c r="C168" s="799"/>
      <c r="D168" s="452" t="e">
        <f>'2 жастағы балалар К'!#REF!</f>
        <v>#REF!</v>
      </c>
      <c r="E168" s="799"/>
      <c r="F168" s="398">
        <f>'2 жастағы балалар Ш'!X76</f>
        <v>0</v>
      </c>
      <c r="G168" s="799"/>
    </row>
    <row r="169" spans="2:7" ht="15" customHeight="1" x14ac:dyDescent="0.25">
      <c r="B169" s="607">
        <v>13</v>
      </c>
      <c r="C169" s="799"/>
      <c r="D169" s="452" t="e">
        <f>'2 жастағы балалар К'!#REF!</f>
        <v>#REF!</v>
      </c>
      <c r="E169" s="799"/>
      <c r="F169" s="398">
        <f>'2 жастағы балалар Ш'!Y76</f>
        <v>0</v>
      </c>
      <c r="G169" s="799"/>
    </row>
    <row r="170" spans="2:7" ht="15" customHeight="1" x14ac:dyDescent="0.25">
      <c r="B170" s="607"/>
      <c r="C170" s="799"/>
      <c r="D170" s="452" t="e">
        <f>'2 жастағы балалар К'!#REF!</f>
        <v>#REF!</v>
      </c>
      <c r="E170" s="799"/>
      <c r="F170" s="398">
        <f>'2 жастағы балалар Ш'!Z76</f>
        <v>0</v>
      </c>
      <c r="G170" s="799"/>
    </row>
    <row r="171" spans="2:7" ht="15" customHeight="1" x14ac:dyDescent="0.25">
      <c r="B171" s="607"/>
      <c r="C171" s="799"/>
      <c r="D171" s="452" t="e">
        <f>'2 жастағы балалар К'!#REF!</f>
        <v>#REF!</v>
      </c>
      <c r="E171" s="799"/>
      <c r="F171" s="398">
        <f>'2 жастағы балалар Ш'!AA76</f>
        <v>0</v>
      </c>
      <c r="G171" s="799"/>
    </row>
    <row r="172" spans="2:7" ht="15" customHeight="1" x14ac:dyDescent="0.25">
      <c r="B172" s="607">
        <v>14</v>
      </c>
      <c r="C172" s="799"/>
      <c r="D172" s="452" t="e">
        <f>'2 жастағы балалар К'!#REF!</f>
        <v>#REF!</v>
      </c>
      <c r="E172" s="799"/>
      <c r="F172" s="398">
        <f>'2 жастағы балалар Ш'!AB76</f>
        <v>0</v>
      </c>
      <c r="G172" s="799"/>
    </row>
    <row r="173" spans="2:7" ht="15" customHeight="1" x14ac:dyDescent="0.25">
      <c r="B173" s="607"/>
      <c r="C173" s="799"/>
      <c r="D173" s="452" t="e">
        <f>'2 жастағы балалар К'!#REF!</f>
        <v>#REF!</v>
      </c>
      <c r="E173" s="799"/>
      <c r="F173" s="398">
        <f>'2 жастағы балалар Ш'!AC76</f>
        <v>0</v>
      </c>
      <c r="G173" s="799"/>
    </row>
    <row r="174" spans="2:7" ht="15" customHeight="1" x14ac:dyDescent="0.25">
      <c r="B174" s="607"/>
      <c r="C174" s="799"/>
      <c r="D174" s="452" t="e">
        <f>'2 жастағы балалар К'!#REF!</f>
        <v>#REF!</v>
      </c>
      <c r="E174" s="799"/>
      <c r="F174" s="398">
        <f>'2 жастағы балалар Ш'!AD76</f>
        <v>0</v>
      </c>
      <c r="G174" s="799"/>
    </row>
    <row r="175" spans="2:7" ht="15" customHeight="1" x14ac:dyDescent="0.25">
      <c r="B175" s="607">
        <v>15</v>
      </c>
      <c r="C175" s="799"/>
      <c r="D175" s="452" t="e">
        <f>'2 жастағы балалар К'!#REF!</f>
        <v>#REF!</v>
      </c>
      <c r="E175" s="799"/>
      <c r="F175" s="398">
        <f>'2 жастағы балалар Ш'!AE76</f>
        <v>0</v>
      </c>
      <c r="G175" s="799"/>
    </row>
    <row r="176" spans="2:7" ht="15" customHeight="1" x14ac:dyDescent="0.25">
      <c r="B176" s="607"/>
      <c r="C176" s="799"/>
      <c r="D176" s="452" t="e">
        <f>'2 жастағы балалар К'!#REF!</f>
        <v>#REF!</v>
      </c>
      <c r="E176" s="799"/>
      <c r="F176" s="398">
        <f>'2 жастағы балалар Ш'!AF76</f>
        <v>0</v>
      </c>
      <c r="G176" s="799"/>
    </row>
    <row r="177" spans="2:7" ht="15" customHeight="1" x14ac:dyDescent="0.25">
      <c r="B177" s="607"/>
      <c r="C177" s="799"/>
      <c r="D177" s="452" t="e">
        <f>'2 жастағы балалар К'!#REF!</f>
        <v>#REF!</v>
      </c>
      <c r="E177" s="799"/>
      <c r="F177" s="398">
        <f>'2 жастағы балалар Ш'!AG76</f>
        <v>0</v>
      </c>
      <c r="G177" s="799"/>
    </row>
    <row r="178" spans="2:7" ht="15" customHeight="1" x14ac:dyDescent="0.25">
      <c r="B178" s="607">
        <v>16</v>
      </c>
      <c r="C178" s="799"/>
      <c r="D178" s="798"/>
      <c r="E178" s="799"/>
      <c r="F178" s="398">
        <f>'2 жастағы балалар Ш'!AH76</f>
        <v>0</v>
      </c>
      <c r="G178" s="799"/>
    </row>
    <row r="179" spans="2:7" ht="15" customHeight="1" x14ac:dyDescent="0.25">
      <c r="B179" s="607"/>
      <c r="C179" s="799"/>
      <c r="D179" s="799"/>
      <c r="E179" s="799"/>
      <c r="F179" s="398">
        <f>'2 жастағы балалар Ш'!AI76</f>
        <v>0</v>
      </c>
      <c r="G179" s="799"/>
    </row>
    <row r="180" spans="2:7" ht="15" customHeight="1" x14ac:dyDescent="0.25">
      <c r="B180" s="607"/>
      <c r="C180" s="799"/>
      <c r="D180" s="799"/>
      <c r="E180" s="799"/>
      <c r="F180" s="398">
        <f>'2 жастағы балалар Ш'!AJ76</f>
        <v>0</v>
      </c>
      <c r="G180" s="799"/>
    </row>
    <row r="181" spans="2:7" ht="15" customHeight="1" x14ac:dyDescent="0.25">
      <c r="B181" s="607">
        <v>17</v>
      </c>
      <c r="C181" s="799"/>
      <c r="D181" s="799"/>
      <c r="E181" s="799"/>
      <c r="F181" s="398">
        <f>'2 жастағы балалар Ш'!AK76</f>
        <v>0</v>
      </c>
      <c r="G181" s="799"/>
    </row>
    <row r="182" spans="2:7" ht="15" customHeight="1" x14ac:dyDescent="0.25">
      <c r="B182" s="607"/>
      <c r="C182" s="799"/>
      <c r="D182" s="799"/>
      <c r="E182" s="799"/>
      <c r="F182" s="398">
        <f>'2 жастағы балалар Ш'!AL76</f>
        <v>0</v>
      </c>
      <c r="G182" s="799"/>
    </row>
    <row r="183" spans="2:7" ht="15" customHeight="1" x14ac:dyDescent="0.25">
      <c r="B183" s="607"/>
      <c r="C183" s="799"/>
      <c r="D183" s="799"/>
      <c r="E183" s="799"/>
      <c r="F183" s="398">
        <f>'2 жастағы балалар Ш'!AM76</f>
        <v>0</v>
      </c>
      <c r="G183" s="799"/>
    </row>
    <row r="184" spans="2:7" ht="15" customHeight="1" x14ac:dyDescent="0.25">
      <c r="B184" s="607">
        <v>18</v>
      </c>
      <c r="C184" s="799"/>
      <c r="D184" s="799"/>
      <c r="E184" s="799"/>
      <c r="F184" s="398">
        <f>'2 жастағы балалар Ш'!AN76</f>
        <v>0</v>
      </c>
      <c r="G184" s="799"/>
    </row>
    <row r="185" spans="2:7" ht="15" customHeight="1" x14ac:dyDescent="0.25">
      <c r="B185" s="607"/>
      <c r="C185" s="799"/>
      <c r="D185" s="799"/>
      <c r="E185" s="799"/>
      <c r="F185" s="398">
        <f>'2 жастағы балалар Ш'!AO76</f>
        <v>0</v>
      </c>
      <c r="G185" s="799"/>
    </row>
    <row r="186" spans="2:7" ht="15" customHeight="1" x14ac:dyDescent="0.25">
      <c r="B186" s="607"/>
      <c r="C186" s="799"/>
      <c r="D186" s="799"/>
      <c r="E186" s="799"/>
      <c r="F186" s="398">
        <f>'2 жастағы балалар Ш'!AP76</f>
        <v>0</v>
      </c>
      <c r="G186" s="799"/>
    </row>
    <row r="187" spans="2:7" ht="15" customHeight="1" x14ac:dyDescent="0.25">
      <c r="B187" s="607">
        <v>19</v>
      </c>
      <c r="C187" s="799"/>
      <c r="D187" s="799"/>
      <c r="E187" s="799"/>
      <c r="F187" s="398">
        <f>'2 жастағы балалар Ш'!AQ76</f>
        <v>0</v>
      </c>
      <c r="G187" s="799"/>
    </row>
    <row r="188" spans="2:7" ht="15" customHeight="1" x14ac:dyDescent="0.25">
      <c r="B188" s="607"/>
      <c r="C188" s="799"/>
      <c r="D188" s="799"/>
      <c r="E188" s="799"/>
      <c r="F188" s="398">
        <f>'2 жастағы балалар Ш'!AR76</f>
        <v>0</v>
      </c>
      <c r="G188" s="799"/>
    </row>
    <row r="189" spans="2:7" ht="15" customHeight="1" x14ac:dyDescent="0.25">
      <c r="B189" s="607"/>
      <c r="C189" s="799"/>
      <c r="D189" s="799"/>
      <c r="E189" s="799"/>
      <c r="F189" s="398">
        <f>'2 жастағы балалар Ш'!AS76</f>
        <v>0</v>
      </c>
      <c r="G189" s="799"/>
    </row>
    <row r="190" spans="2:7" ht="15" customHeight="1" x14ac:dyDescent="0.25">
      <c r="B190" s="607">
        <v>20</v>
      </c>
      <c r="C190" s="799"/>
      <c r="D190" s="799"/>
      <c r="E190" s="799"/>
      <c r="F190" s="398">
        <f>'2 жастағы балалар Ш'!AT76</f>
        <v>0</v>
      </c>
      <c r="G190" s="799"/>
    </row>
    <row r="191" spans="2:7" ht="15" customHeight="1" x14ac:dyDescent="0.25">
      <c r="B191" s="607"/>
      <c r="C191" s="799"/>
      <c r="D191" s="799"/>
      <c r="E191" s="799"/>
      <c r="F191" s="398">
        <f>'2 жастағы балалар Ш'!AU76</f>
        <v>0</v>
      </c>
      <c r="G191" s="799"/>
    </row>
    <row r="192" spans="2:7" ht="15" customHeight="1" x14ac:dyDescent="0.25">
      <c r="B192" s="607"/>
      <c r="C192" s="799"/>
      <c r="D192" s="799"/>
      <c r="E192" s="799"/>
      <c r="F192" s="398">
        <f>'2 жастағы балалар Ш'!AV76</f>
        <v>0</v>
      </c>
      <c r="G192" s="799"/>
    </row>
    <row r="193" spans="2:100" ht="15" customHeight="1" x14ac:dyDescent="0.25">
      <c r="B193" s="607">
        <v>21</v>
      </c>
      <c r="C193" s="799"/>
      <c r="D193" s="799"/>
      <c r="E193" s="799"/>
      <c r="F193" s="398">
        <f>'2 жастағы балалар Ш'!AW76</f>
        <v>0</v>
      </c>
      <c r="G193" s="799"/>
    </row>
    <row r="194" spans="2:100" ht="15" customHeight="1" x14ac:dyDescent="0.25">
      <c r="B194" s="607"/>
      <c r="C194" s="799"/>
      <c r="D194" s="799"/>
      <c r="E194" s="799"/>
      <c r="F194" s="398">
        <f>'2 жастағы балалар Ш'!AX76</f>
        <v>0</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Ш'!AY76</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Ш'!AZ76</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Ш'!BA76</f>
        <v>0</v>
      </c>
      <c r="G197" s="799"/>
    </row>
    <row r="198" spans="2:100" ht="15" customHeight="1" x14ac:dyDescent="0.25">
      <c r="B198" s="607"/>
      <c r="C198" s="799"/>
      <c r="D198" s="799"/>
      <c r="E198" s="799"/>
      <c r="F198" s="398">
        <f>'2 жастағы балалар Ш'!BB76</f>
        <v>0</v>
      </c>
      <c r="G198" s="799"/>
    </row>
    <row r="199" spans="2:100" ht="15" customHeight="1" x14ac:dyDescent="0.25">
      <c r="B199" s="607">
        <v>23</v>
      </c>
      <c r="C199" s="799"/>
      <c r="D199" s="799"/>
      <c r="E199" s="799"/>
      <c r="F199" s="398">
        <f>'2 жастағы балалар Ш'!BC76</f>
        <v>0</v>
      </c>
      <c r="G199" s="799"/>
    </row>
    <row r="200" spans="2:100" ht="15" customHeight="1" x14ac:dyDescent="0.25">
      <c r="B200" s="607"/>
      <c r="C200" s="799"/>
      <c r="D200" s="799"/>
      <c r="E200" s="799"/>
      <c r="F200" s="398">
        <f>'2 жастағы балалар Ш'!BD76</f>
        <v>0</v>
      </c>
      <c r="G200" s="799"/>
    </row>
    <row r="201" spans="2:100" ht="15" customHeight="1" x14ac:dyDescent="0.25">
      <c r="B201" s="607"/>
      <c r="C201" s="799"/>
      <c r="D201" s="799"/>
      <c r="E201" s="799"/>
      <c r="F201" s="398">
        <f>'2 жастағы балалар Ш'!BE76</f>
        <v>0</v>
      </c>
      <c r="G201" s="799"/>
    </row>
    <row r="202" spans="2:100" ht="15" customHeight="1" x14ac:dyDescent="0.25">
      <c r="B202" s="607">
        <v>24</v>
      </c>
      <c r="C202" s="799"/>
      <c r="D202" s="799"/>
      <c r="E202" s="799"/>
      <c r="F202" s="398">
        <f>'2 жастағы балалар Ш'!BF76</f>
        <v>0</v>
      </c>
      <c r="G202" s="799"/>
    </row>
    <row r="203" spans="2:100" ht="15" customHeight="1" x14ac:dyDescent="0.25">
      <c r="B203" s="607"/>
      <c r="C203" s="799"/>
      <c r="D203" s="799"/>
      <c r="E203" s="799"/>
      <c r="F203" s="398">
        <f>'2 жастағы балалар Ш'!BG76</f>
        <v>0</v>
      </c>
      <c r="G203" s="799"/>
    </row>
    <row r="204" spans="2:100" ht="15" customHeight="1" x14ac:dyDescent="0.25">
      <c r="B204" s="607"/>
      <c r="C204" s="799"/>
      <c r="D204" s="799"/>
      <c r="E204" s="799"/>
      <c r="F204" s="398">
        <f>'2 жастағы балалар Ш'!BH76</f>
        <v>0</v>
      </c>
      <c r="G204" s="799"/>
    </row>
    <row r="205" spans="2:100" ht="15" customHeight="1" x14ac:dyDescent="0.25">
      <c r="B205" s="607">
        <v>25</v>
      </c>
      <c r="C205" s="799"/>
      <c r="D205" s="799"/>
      <c r="E205" s="799"/>
      <c r="F205" s="398">
        <f>'2 жастағы балалар Ш'!BI76</f>
        <v>0</v>
      </c>
      <c r="G205" s="799"/>
    </row>
    <row r="206" spans="2:100" ht="15" customHeight="1" x14ac:dyDescent="0.25">
      <c r="B206" s="607"/>
      <c r="C206" s="799"/>
      <c r="D206" s="799"/>
      <c r="E206" s="799"/>
      <c r="F206" s="398">
        <f>'2 жастағы балалар Ш'!BJ76</f>
        <v>0</v>
      </c>
      <c r="G206" s="799"/>
    </row>
    <row r="207" spans="2:100" ht="15" customHeight="1" x14ac:dyDescent="0.25">
      <c r="B207" s="607"/>
      <c r="C207" s="800"/>
      <c r="D207" s="800"/>
      <c r="E207" s="800"/>
      <c r="F207" s="398">
        <f>'2 жастағы балалар Ш'!BK76</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51"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Ф'!D135</f>
        <v>0</v>
      </c>
      <c r="D212" s="452">
        <f>'2 жастағы балалар К'!D135</f>
        <v>0</v>
      </c>
      <c r="E212" s="452" t="e">
        <f>'2 жастағы балалар Т'!#REF!</f>
        <v>#REF!</v>
      </c>
      <c r="F212" s="452">
        <f>'2 жастағы балалар Ш'!D135</f>
        <v>0</v>
      </c>
      <c r="G212" s="452" t="e">
        <f>'2 жастағы балалар Ә'!#REF!</f>
        <v>#REF!</v>
      </c>
    </row>
    <row r="213" spans="2:7" ht="15" customHeight="1" x14ac:dyDescent="0.25">
      <c r="B213" s="571"/>
      <c r="C213" s="452">
        <f>'2 жастағы балалар Ф'!E135</f>
        <v>0</v>
      </c>
      <c r="D213" s="452">
        <f>'2 жастағы балалар К'!E135</f>
        <v>0</v>
      </c>
      <c r="E213" s="452" t="e">
        <f>'2 жастағы балалар Т'!#REF!</f>
        <v>#REF!</v>
      </c>
      <c r="F213" s="452">
        <f>'2 жастағы балалар Ш'!E135</f>
        <v>0</v>
      </c>
      <c r="G213" s="452" t="e">
        <f>'2 жастағы балалар Ә'!#REF!</f>
        <v>#REF!</v>
      </c>
    </row>
    <row r="214" spans="2:7" ht="15" customHeight="1" x14ac:dyDescent="0.25">
      <c r="B214" s="572"/>
      <c r="C214" s="452">
        <f>'2 жастағы балалар Ф'!F135</f>
        <v>0</v>
      </c>
      <c r="D214" s="452">
        <f>'2 жастағы балалар К'!F135</f>
        <v>0</v>
      </c>
      <c r="E214" s="452" t="e">
        <f>'2 жастағы балалар Т'!#REF!</f>
        <v>#REF!</v>
      </c>
      <c r="F214" s="452">
        <f>'2 жастағы балалар Ш'!F135</f>
        <v>0</v>
      </c>
      <c r="G214" s="452" t="e">
        <f>'2 жастағы балалар Ә'!#REF!</f>
        <v>#REF!</v>
      </c>
    </row>
    <row r="215" spans="2:7" ht="15" customHeight="1" x14ac:dyDescent="0.25">
      <c r="B215" s="570">
        <v>2</v>
      </c>
      <c r="C215" s="452">
        <f>'2 жастағы балалар Ф'!G135</f>
        <v>0</v>
      </c>
      <c r="D215" s="452">
        <f>'2 жастағы балалар К'!G135</f>
        <v>0</v>
      </c>
      <c r="E215" s="452">
        <f>'2 жастағы балалар Т'!D135</f>
        <v>0</v>
      </c>
      <c r="F215" s="452">
        <f>'2 жастағы балалар Ш'!G135</f>
        <v>0</v>
      </c>
      <c r="G215" s="452">
        <f>'2 жастағы балалар Ә'!D135</f>
        <v>0</v>
      </c>
    </row>
    <row r="216" spans="2:7" ht="15" customHeight="1" x14ac:dyDescent="0.25">
      <c r="B216" s="571"/>
      <c r="C216" s="452">
        <f>'2 жастағы балалар Ф'!H135</f>
        <v>0</v>
      </c>
      <c r="D216" s="452">
        <f>'2 жастағы балалар К'!H135</f>
        <v>0</v>
      </c>
      <c r="E216" s="452">
        <f>'2 жастағы балалар Т'!E135</f>
        <v>0</v>
      </c>
      <c r="F216" s="452">
        <f>'2 жастағы балалар Ш'!H135</f>
        <v>0</v>
      </c>
      <c r="G216" s="452">
        <f>'2 жастағы балалар Ә'!E135</f>
        <v>0</v>
      </c>
    </row>
    <row r="217" spans="2:7" ht="15" customHeight="1" x14ac:dyDescent="0.25">
      <c r="B217" s="572"/>
      <c r="C217" s="452">
        <f>'2 жастағы балалар Ф'!I135</f>
        <v>0</v>
      </c>
      <c r="D217" s="452">
        <f>'2 жастағы балалар К'!I135</f>
        <v>0</v>
      </c>
      <c r="E217" s="452">
        <f>'2 жастағы балалар Т'!F135</f>
        <v>0</v>
      </c>
      <c r="F217" s="452">
        <f>'2 жастағы балалар Ш'!I135</f>
        <v>0</v>
      </c>
      <c r="G217" s="452">
        <f>'2 жастағы балалар Ә'!F135</f>
        <v>0</v>
      </c>
    </row>
    <row r="218" spans="2:7" ht="15" customHeight="1" x14ac:dyDescent="0.25">
      <c r="B218" s="570">
        <v>3</v>
      </c>
      <c r="C218" s="452">
        <f>'2 жастағы балалар Ф'!J135</f>
        <v>0</v>
      </c>
      <c r="D218" s="452">
        <f>'2 жастағы балалар К'!J135</f>
        <v>0</v>
      </c>
      <c r="E218" s="452">
        <f>'2 жастағы балалар Т'!G135</f>
        <v>0</v>
      </c>
      <c r="F218" s="452">
        <f>'2 жастағы балалар Ш'!J135</f>
        <v>0</v>
      </c>
      <c r="G218" s="452">
        <f>'2 жастағы балалар Ә'!G135</f>
        <v>0</v>
      </c>
    </row>
    <row r="219" spans="2:7" ht="15" customHeight="1" x14ac:dyDescent="0.25">
      <c r="B219" s="571"/>
      <c r="C219" s="452">
        <f>'2 жастағы балалар Ф'!K135</f>
        <v>0</v>
      </c>
      <c r="D219" s="452">
        <f>'2 жастағы балалар К'!K135</f>
        <v>0</v>
      </c>
      <c r="E219" s="452">
        <f>'2 жастағы балалар Т'!H135</f>
        <v>0</v>
      </c>
      <c r="F219" s="452">
        <f>'2 жастағы балалар Ш'!K135</f>
        <v>0</v>
      </c>
      <c r="G219" s="452">
        <f>'2 жастағы балалар Ә'!H135</f>
        <v>0</v>
      </c>
    </row>
    <row r="220" spans="2:7" ht="15" customHeight="1" x14ac:dyDescent="0.25">
      <c r="B220" s="572"/>
      <c r="C220" s="452">
        <f>'2 жастағы балалар Ф'!L135</f>
        <v>0</v>
      </c>
      <c r="D220" s="452">
        <f>'2 жастағы балалар К'!L135</f>
        <v>0</v>
      </c>
      <c r="E220" s="452">
        <f>'2 жастағы балалар Т'!I135</f>
        <v>0</v>
      </c>
      <c r="F220" s="452">
        <f>'2 жастағы балалар Ш'!L135</f>
        <v>0</v>
      </c>
      <c r="G220" s="452">
        <f>'2 жастағы балалар Ә'!I135</f>
        <v>0</v>
      </c>
    </row>
    <row r="221" spans="2:7" ht="15" customHeight="1" x14ac:dyDescent="0.25">
      <c r="B221" s="570">
        <v>4</v>
      </c>
      <c r="C221" s="452">
        <f>'2 жастағы балалар Ф'!M135</f>
        <v>0</v>
      </c>
      <c r="D221" s="452">
        <f>'2 жастағы балалар К'!M135</f>
        <v>0</v>
      </c>
      <c r="E221" s="452">
        <f>'2 жастағы балалар Т'!J135</f>
        <v>0</v>
      </c>
      <c r="F221" s="452">
        <f>'2 жастағы балалар Ш'!M135</f>
        <v>0</v>
      </c>
      <c r="G221" s="452">
        <f>'2 жастағы балалар Ә'!J135</f>
        <v>0</v>
      </c>
    </row>
    <row r="222" spans="2:7" ht="15" customHeight="1" x14ac:dyDescent="0.25">
      <c r="B222" s="571"/>
      <c r="C222" s="452">
        <f>'2 жастағы балалар Ф'!N135</f>
        <v>0</v>
      </c>
      <c r="D222" s="452">
        <f>'2 жастағы балалар К'!N135</f>
        <v>0</v>
      </c>
      <c r="E222" s="452">
        <f>'2 жастағы балалар Т'!K135</f>
        <v>0</v>
      </c>
      <c r="F222" s="452">
        <f>'2 жастағы балалар Ш'!N135</f>
        <v>0</v>
      </c>
      <c r="G222" s="452">
        <f>'2 жастағы балалар Ә'!K135</f>
        <v>0</v>
      </c>
    </row>
    <row r="223" spans="2:7" ht="15" customHeight="1" x14ac:dyDescent="0.25">
      <c r="B223" s="572"/>
      <c r="C223" s="452">
        <f>'2 жастағы балалар Ф'!O135</f>
        <v>0</v>
      </c>
      <c r="D223" s="452">
        <f>'2 жастағы балалар К'!O135</f>
        <v>0</v>
      </c>
      <c r="E223" s="452">
        <f>'2 жастағы балалар Т'!L135</f>
        <v>0</v>
      </c>
      <c r="F223" s="452">
        <f>'2 жастағы балалар Ш'!O135</f>
        <v>0</v>
      </c>
      <c r="G223" s="452">
        <f>'2 жастағы балалар Ә'!L135</f>
        <v>0</v>
      </c>
    </row>
    <row r="224" spans="2:7" ht="15" customHeight="1" x14ac:dyDescent="0.25">
      <c r="B224" s="570">
        <v>5</v>
      </c>
      <c r="C224" s="452" t="e">
        <f>'2 жастағы балалар Ф'!#REF!</f>
        <v>#REF!</v>
      </c>
      <c r="D224" s="452" t="e">
        <f>'2 жастағы балалар К'!#REF!</f>
        <v>#REF!</v>
      </c>
      <c r="E224" s="452">
        <f>'2 жастағы балалар Т'!M135</f>
        <v>0</v>
      </c>
      <c r="F224" s="452">
        <f>'2 жастағы балалар Ш'!P135</f>
        <v>0</v>
      </c>
      <c r="G224" s="452">
        <f>'2 жастағы балалар Ә'!M135</f>
        <v>0</v>
      </c>
    </row>
    <row r="225" spans="2:7" ht="15" customHeight="1" x14ac:dyDescent="0.25">
      <c r="B225" s="571"/>
      <c r="C225" s="452" t="e">
        <f>'2 жастағы балалар Ф'!#REF!</f>
        <v>#REF!</v>
      </c>
      <c r="D225" s="452" t="e">
        <f>'2 жастағы балалар К'!#REF!</f>
        <v>#REF!</v>
      </c>
      <c r="E225" s="452">
        <f>'2 жастағы балалар Т'!N135</f>
        <v>0</v>
      </c>
      <c r="F225" s="452">
        <f>'2 жастағы балалар Ш'!Q135</f>
        <v>0</v>
      </c>
      <c r="G225" s="452">
        <f>'2 жастағы балалар Ә'!N135</f>
        <v>0</v>
      </c>
    </row>
    <row r="226" spans="2:7" ht="15" customHeight="1" x14ac:dyDescent="0.25">
      <c r="B226" s="572"/>
      <c r="C226" s="452" t="e">
        <f>'2 жастағы балалар Ф'!#REF!</f>
        <v>#REF!</v>
      </c>
      <c r="D226" s="452" t="e">
        <f>'2 жастағы балалар К'!#REF!</f>
        <v>#REF!</v>
      </c>
      <c r="E226" s="452">
        <f>'2 жастағы балалар Т'!O135</f>
        <v>0</v>
      </c>
      <c r="F226" s="452">
        <f>'2 жастағы балалар Ш'!R135</f>
        <v>0</v>
      </c>
      <c r="G226" s="452">
        <f>'2 жастағы балалар Ә'!O135</f>
        <v>0</v>
      </c>
    </row>
    <row r="227" spans="2:7" ht="15" customHeight="1" x14ac:dyDescent="0.25">
      <c r="B227" s="570">
        <v>6</v>
      </c>
      <c r="C227" s="798"/>
      <c r="D227" s="452">
        <f>'2 жастағы балалар К'!P135</f>
        <v>0</v>
      </c>
      <c r="E227" s="798"/>
      <c r="F227" s="452" t="e">
        <f>'2 жастағы балалар Ш'!#REF!</f>
        <v>#REF!</v>
      </c>
      <c r="G227" s="798"/>
    </row>
    <row r="228" spans="2:7" ht="15" customHeight="1" x14ac:dyDescent="0.25">
      <c r="B228" s="571"/>
      <c r="C228" s="799"/>
      <c r="D228" s="452">
        <f>'2 жастағы балалар К'!Q135</f>
        <v>0</v>
      </c>
      <c r="E228" s="799"/>
      <c r="F228" s="452" t="e">
        <f>'2 жастағы балалар Ш'!#REF!</f>
        <v>#REF!</v>
      </c>
      <c r="G228" s="799"/>
    </row>
    <row r="229" spans="2:7" ht="15" customHeight="1" x14ac:dyDescent="0.25">
      <c r="B229" s="572"/>
      <c r="C229" s="799"/>
      <c r="D229" s="452">
        <f>'2 жастағы балалар К'!R135</f>
        <v>0</v>
      </c>
      <c r="E229" s="799"/>
      <c r="F229" s="452" t="e">
        <f>'2 жастағы балалар Ш'!#REF!</f>
        <v>#REF!</v>
      </c>
      <c r="G229" s="799"/>
    </row>
    <row r="230" spans="2:7" ht="15" customHeight="1" x14ac:dyDescent="0.25">
      <c r="B230" s="570">
        <v>7</v>
      </c>
      <c r="C230" s="799"/>
      <c r="D230" s="452">
        <f>'2 жастағы балалар К'!S135</f>
        <v>0</v>
      </c>
      <c r="E230" s="799"/>
      <c r="F230" s="452" t="e">
        <f>'2 жастағы балалар Ш'!#REF!</f>
        <v>#REF!</v>
      </c>
      <c r="G230" s="799"/>
    </row>
    <row r="231" spans="2:7" ht="15" customHeight="1" x14ac:dyDescent="0.25">
      <c r="B231" s="571"/>
      <c r="C231" s="799"/>
      <c r="D231" s="452">
        <f>'2 жастағы балалар К'!T135</f>
        <v>0</v>
      </c>
      <c r="E231" s="799"/>
      <c r="F231" s="452" t="e">
        <f>'2 жастағы балалар Ш'!#REF!</f>
        <v>#REF!</v>
      </c>
      <c r="G231" s="799"/>
    </row>
    <row r="232" spans="2:7" ht="15" customHeight="1" x14ac:dyDescent="0.25">
      <c r="B232" s="572"/>
      <c r="C232" s="799"/>
      <c r="D232" s="452">
        <f>'2 жастағы балалар К'!U135</f>
        <v>0</v>
      </c>
      <c r="E232" s="799"/>
      <c r="F232" s="452" t="e">
        <f>'2 жастағы балалар Ш'!#REF!</f>
        <v>#REF!</v>
      </c>
      <c r="G232" s="799"/>
    </row>
    <row r="233" spans="2:7" ht="15" customHeight="1" x14ac:dyDescent="0.25">
      <c r="B233" s="570">
        <v>8</v>
      </c>
      <c r="C233" s="799"/>
      <c r="D233" s="452">
        <f>'2 жастағы балалар К'!V135</f>
        <v>0</v>
      </c>
      <c r="E233" s="799"/>
      <c r="F233" s="452" t="e">
        <f>'2 жастағы балалар Ш'!#REF!</f>
        <v>#REF!</v>
      </c>
      <c r="G233" s="799"/>
    </row>
    <row r="234" spans="2:7" ht="15" customHeight="1" x14ac:dyDescent="0.25">
      <c r="B234" s="571"/>
      <c r="C234" s="799"/>
      <c r="D234" s="452">
        <f>'2 жастағы балалар К'!W135</f>
        <v>0</v>
      </c>
      <c r="E234" s="799"/>
      <c r="F234" s="452" t="e">
        <f>'2 жастағы балалар Ш'!#REF!</f>
        <v>#REF!</v>
      </c>
      <c r="G234" s="799"/>
    </row>
    <row r="235" spans="2:7" x14ac:dyDescent="0.25">
      <c r="B235" s="572"/>
      <c r="C235" s="799"/>
      <c r="D235" s="452">
        <f>'2 жастағы балалар К'!X135</f>
        <v>0</v>
      </c>
      <c r="E235" s="799"/>
      <c r="F235" s="452" t="e">
        <f>'2 жастағы балалар Ш'!#REF!</f>
        <v>#REF!</v>
      </c>
      <c r="G235" s="799"/>
    </row>
    <row r="236" spans="2:7" x14ac:dyDescent="0.25">
      <c r="B236" s="570">
        <v>9</v>
      </c>
      <c r="C236" s="799"/>
      <c r="D236" s="452">
        <f>'2 жастағы балалар К'!Y135</f>
        <v>0</v>
      </c>
      <c r="E236" s="799"/>
      <c r="F236" s="452" t="e">
        <f>'2 жастағы балалар Ш'!#REF!</f>
        <v>#REF!</v>
      </c>
      <c r="G236" s="799"/>
    </row>
    <row r="237" spans="2:7" x14ac:dyDescent="0.25">
      <c r="B237" s="571"/>
      <c r="C237" s="799"/>
      <c r="D237" s="452">
        <f>'2 жастағы балалар К'!Z135</f>
        <v>0</v>
      </c>
      <c r="E237" s="799"/>
      <c r="F237" s="452" t="e">
        <f>'2 жастағы балалар Ш'!#REF!</f>
        <v>#REF!</v>
      </c>
      <c r="G237" s="799"/>
    </row>
    <row r="238" spans="2:7" x14ac:dyDescent="0.25">
      <c r="B238" s="572"/>
      <c r="C238" s="799"/>
      <c r="D238" s="452">
        <f>'2 жастағы балалар К'!AA135</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Ш'!S135</f>
        <v>0</v>
      </c>
      <c r="G242" s="799"/>
    </row>
    <row r="243" spans="2:7" x14ac:dyDescent="0.25">
      <c r="B243" s="607"/>
      <c r="C243" s="799"/>
      <c r="D243" s="452" t="e">
        <f>'2 жастағы балалар К'!#REF!</f>
        <v>#REF!</v>
      </c>
      <c r="E243" s="799"/>
      <c r="F243" s="398">
        <f>'2 жастағы балалар Ш'!T135</f>
        <v>0</v>
      </c>
      <c r="G243" s="799"/>
    </row>
    <row r="244" spans="2:7" x14ac:dyDescent="0.25">
      <c r="B244" s="607"/>
      <c r="C244" s="799"/>
      <c r="D244" s="452" t="e">
        <f>'2 жастағы балалар К'!#REF!</f>
        <v>#REF!</v>
      </c>
      <c r="E244" s="799"/>
      <c r="F244" s="398">
        <f>'2 жастағы балалар Ш'!U135</f>
        <v>0</v>
      </c>
      <c r="G244" s="799"/>
    </row>
    <row r="245" spans="2:7" x14ac:dyDescent="0.25">
      <c r="B245" s="607">
        <v>12</v>
      </c>
      <c r="C245" s="799"/>
      <c r="D245" s="452" t="e">
        <f>'2 жастағы балалар К'!#REF!</f>
        <v>#REF!</v>
      </c>
      <c r="E245" s="799"/>
      <c r="F245" s="398">
        <f>'2 жастағы балалар Ш'!V135</f>
        <v>0</v>
      </c>
      <c r="G245" s="799"/>
    </row>
    <row r="246" spans="2:7" x14ac:dyDescent="0.25">
      <c r="B246" s="607"/>
      <c r="C246" s="799"/>
      <c r="D246" s="452" t="e">
        <f>'2 жастағы балалар К'!#REF!</f>
        <v>#REF!</v>
      </c>
      <c r="E246" s="799"/>
      <c r="F246" s="398">
        <f>'2 жастағы балалар Ш'!W135</f>
        <v>0</v>
      </c>
      <c r="G246" s="799"/>
    </row>
    <row r="247" spans="2:7" x14ac:dyDescent="0.25">
      <c r="B247" s="607"/>
      <c r="C247" s="799"/>
      <c r="D247" s="452" t="e">
        <f>'2 жастағы балалар К'!#REF!</f>
        <v>#REF!</v>
      </c>
      <c r="E247" s="799"/>
      <c r="F247" s="398">
        <f>'2 жастағы балалар Ш'!X135</f>
        <v>0</v>
      </c>
      <c r="G247" s="799"/>
    </row>
    <row r="248" spans="2:7" x14ac:dyDescent="0.25">
      <c r="B248" s="607">
        <v>13</v>
      </c>
      <c r="C248" s="799"/>
      <c r="D248" s="452" t="e">
        <f>'2 жастағы балалар К'!#REF!</f>
        <v>#REF!</v>
      </c>
      <c r="E248" s="799"/>
      <c r="F248" s="398">
        <f>'2 жастағы балалар Ш'!Y135</f>
        <v>0</v>
      </c>
      <c r="G248" s="799"/>
    </row>
    <row r="249" spans="2:7" x14ac:dyDescent="0.25">
      <c r="B249" s="607"/>
      <c r="C249" s="799"/>
      <c r="D249" s="452" t="e">
        <f>'2 жастағы балалар К'!#REF!</f>
        <v>#REF!</v>
      </c>
      <c r="E249" s="799"/>
      <c r="F249" s="398">
        <f>'2 жастағы балалар Ш'!Z135</f>
        <v>0</v>
      </c>
      <c r="G249" s="799"/>
    </row>
    <row r="250" spans="2:7" x14ac:dyDescent="0.25">
      <c r="B250" s="607"/>
      <c r="C250" s="799"/>
      <c r="D250" s="452" t="e">
        <f>'2 жастағы балалар К'!#REF!</f>
        <v>#REF!</v>
      </c>
      <c r="E250" s="799"/>
      <c r="F250" s="398">
        <f>'2 жастағы балалар Ш'!AA135</f>
        <v>0</v>
      </c>
      <c r="G250" s="799"/>
    </row>
    <row r="251" spans="2:7" x14ac:dyDescent="0.25">
      <c r="B251" s="607">
        <v>14</v>
      </c>
      <c r="C251" s="799"/>
      <c r="D251" s="452" t="e">
        <f>'2 жастағы балалар К'!#REF!</f>
        <v>#REF!</v>
      </c>
      <c r="E251" s="799"/>
      <c r="F251" s="398">
        <f>'2 жастағы балалар Ш'!AB135</f>
        <v>0</v>
      </c>
      <c r="G251" s="799"/>
    </row>
    <row r="252" spans="2:7" x14ac:dyDescent="0.25">
      <c r="B252" s="607"/>
      <c r="C252" s="799"/>
      <c r="D252" s="452" t="e">
        <f>'2 жастағы балалар К'!#REF!</f>
        <v>#REF!</v>
      </c>
      <c r="E252" s="799"/>
      <c r="F252" s="398">
        <f>'2 жастағы балалар Ш'!AC135</f>
        <v>0</v>
      </c>
      <c r="G252" s="799"/>
    </row>
    <row r="253" spans="2:7" x14ac:dyDescent="0.25">
      <c r="B253" s="607"/>
      <c r="C253" s="799"/>
      <c r="D253" s="452" t="e">
        <f>'2 жастағы балалар К'!#REF!</f>
        <v>#REF!</v>
      </c>
      <c r="E253" s="799"/>
      <c r="F253" s="398">
        <f>'2 жастағы балалар Ш'!AD135</f>
        <v>0</v>
      </c>
      <c r="G253" s="799"/>
    </row>
    <row r="254" spans="2:7" x14ac:dyDescent="0.25">
      <c r="B254" s="607">
        <v>15</v>
      </c>
      <c r="C254" s="799"/>
      <c r="D254" s="452" t="e">
        <f>'2 жастағы балалар К'!#REF!</f>
        <v>#REF!</v>
      </c>
      <c r="E254" s="799"/>
      <c r="F254" s="398">
        <f>'2 жастағы балалар Ш'!AE135</f>
        <v>0</v>
      </c>
      <c r="G254" s="799"/>
    </row>
    <row r="255" spans="2:7" x14ac:dyDescent="0.25">
      <c r="B255" s="607"/>
      <c r="C255" s="799"/>
      <c r="D255" s="452" t="e">
        <f>'2 жастағы балалар К'!#REF!</f>
        <v>#REF!</v>
      </c>
      <c r="E255" s="799"/>
      <c r="F255" s="398">
        <f>'2 жастағы балалар Ш'!AF135</f>
        <v>0</v>
      </c>
      <c r="G255" s="799"/>
    </row>
    <row r="256" spans="2:7" x14ac:dyDescent="0.25">
      <c r="B256" s="607"/>
      <c r="C256" s="799"/>
      <c r="D256" s="452" t="e">
        <f>'2 жастағы балалар К'!#REF!</f>
        <v>#REF!</v>
      </c>
      <c r="E256" s="799"/>
      <c r="F256" s="398">
        <f>'2 жастағы балалар Ш'!AG135</f>
        <v>0</v>
      </c>
      <c r="G256" s="799"/>
    </row>
    <row r="257" spans="2:7" x14ac:dyDescent="0.25">
      <c r="B257" s="607">
        <v>16</v>
      </c>
      <c r="C257" s="799"/>
      <c r="D257" s="798"/>
      <c r="E257" s="799"/>
      <c r="F257" s="398">
        <f>'2 жастағы балалар Ш'!AH135</f>
        <v>0</v>
      </c>
      <c r="G257" s="799"/>
    </row>
    <row r="258" spans="2:7" x14ac:dyDescent="0.25">
      <c r="B258" s="607"/>
      <c r="C258" s="799"/>
      <c r="D258" s="799"/>
      <c r="E258" s="799"/>
      <c r="F258" s="398">
        <f>'2 жастағы балалар Ш'!AI135</f>
        <v>0</v>
      </c>
      <c r="G258" s="799"/>
    </row>
    <row r="259" spans="2:7" x14ac:dyDescent="0.25">
      <c r="B259" s="607"/>
      <c r="C259" s="799"/>
      <c r="D259" s="799"/>
      <c r="E259" s="799"/>
      <c r="F259" s="398">
        <f>'2 жастағы балалар Ш'!AJ135</f>
        <v>0</v>
      </c>
      <c r="G259" s="799"/>
    </row>
    <row r="260" spans="2:7" x14ac:dyDescent="0.25">
      <c r="B260" s="607">
        <v>17</v>
      </c>
      <c r="C260" s="799"/>
      <c r="D260" s="799"/>
      <c r="E260" s="799"/>
      <c r="F260" s="398">
        <f>'2 жастағы балалар Ш'!AK135</f>
        <v>0</v>
      </c>
      <c r="G260" s="799"/>
    </row>
    <row r="261" spans="2:7" x14ac:dyDescent="0.25">
      <c r="B261" s="607"/>
      <c r="C261" s="799"/>
      <c r="D261" s="799"/>
      <c r="E261" s="799"/>
      <c r="F261" s="398">
        <f>'2 жастағы балалар Ш'!AL135</f>
        <v>0</v>
      </c>
      <c r="G261" s="799"/>
    </row>
    <row r="262" spans="2:7" x14ac:dyDescent="0.25">
      <c r="B262" s="607"/>
      <c r="C262" s="799"/>
      <c r="D262" s="799"/>
      <c r="E262" s="799"/>
      <c r="F262" s="398">
        <f>'2 жастағы балалар Ш'!AM135</f>
        <v>0</v>
      </c>
      <c r="G262" s="799"/>
    </row>
    <row r="263" spans="2:7" x14ac:dyDescent="0.25">
      <c r="B263" s="607">
        <v>18</v>
      </c>
      <c r="C263" s="799"/>
      <c r="D263" s="799"/>
      <c r="E263" s="799"/>
      <c r="F263" s="398">
        <f>'2 жастағы балалар Ш'!AN135</f>
        <v>0</v>
      </c>
      <c r="G263" s="799"/>
    </row>
    <row r="264" spans="2:7" x14ac:dyDescent="0.25">
      <c r="B264" s="607"/>
      <c r="C264" s="799"/>
      <c r="D264" s="799"/>
      <c r="E264" s="799"/>
      <c r="F264" s="398">
        <f>'2 жастағы балалар Ш'!AO135</f>
        <v>0</v>
      </c>
      <c r="G264" s="799"/>
    </row>
    <row r="265" spans="2:7" x14ac:dyDescent="0.25">
      <c r="B265" s="607"/>
      <c r="C265" s="799"/>
      <c r="D265" s="799"/>
      <c r="E265" s="799"/>
      <c r="F265" s="398">
        <f>'2 жастағы балалар Ш'!AP135</f>
        <v>0</v>
      </c>
      <c r="G265" s="799"/>
    </row>
    <row r="266" spans="2:7" x14ac:dyDescent="0.25">
      <c r="B266" s="607">
        <v>19</v>
      </c>
      <c r="C266" s="799"/>
      <c r="D266" s="799"/>
      <c r="E266" s="799"/>
      <c r="F266" s="398">
        <f>'2 жастағы балалар Ш'!AQ135</f>
        <v>0</v>
      </c>
      <c r="G266" s="799"/>
    </row>
    <row r="267" spans="2:7" x14ac:dyDescent="0.25">
      <c r="B267" s="607"/>
      <c r="C267" s="799"/>
      <c r="D267" s="799"/>
      <c r="E267" s="799"/>
      <c r="F267" s="398">
        <f>'2 жастағы балалар Ш'!AR135</f>
        <v>0</v>
      </c>
      <c r="G267" s="799"/>
    </row>
    <row r="268" spans="2:7" x14ac:dyDescent="0.25">
      <c r="B268" s="607"/>
      <c r="C268" s="799"/>
      <c r="D268" s="799"/>
      <c r="E268" s="799"/>
      <c r="F268" s="398">
        <f>'2 жастағы балалар Ш'!AS135</f>
        <v>0</v>
      </c>
      <c r="G268" s="799"/>
    </row>
    <row r="269" spans="2:7" x14ac:dyDescent="0.25">
      <c r="B269" s="607">
        <v>20</v>
      </c>
      <c r="C269" s="799"/>
      <c r="D269" s="799"/>
      <c r="E269" s="799"/>
      <c r="F269" s="398">
        <f>'2 жастағы балалар Ш'!AT135</f>
        <v>0</v>
      </c>
      <c r="G269" s="799"/>
    </row>
    <row r="270" spans="2:7" x14ac:dyDescent="0.25">
      <c r="B270" s="607"/>
      <c r="C270" s="799"/>
      <c r="D270" s="799"/>
      <c r="E270" s="799"/>
      <c r="F270" s="398">
        <f>'2 жастағы балалар Ш'!AU135</f>
        <v>0</v>
      </c>
      <c r="G270" s="799"/>
    </row>
    <row r="271" spans="2:7" x14ac:dyDescent="0.25">
      <c r="B271" s="607"/>
      <c r="C271" s="799"/>
      <c r="D271" s="799"/>
      <c r="E271" s="799"/>
      <c r="F271" s="398">
        <f>'2 жастағы балалар Ш'!AV135</f>
        <v>0</v>
      </c>
      <c r="G271" s="799"/>
    </row>
    <row r="272" spans="2:7" x14ac:dyDescent="0.25">
      <c r="B272" s="607">
        <v>21</v>
      </c>
      <c r="C272" s="799"/>
      <c r="D272" s="799"/>
      <c r="E272" s="799"/>
      <c r="F272" s="398">
        <f>'2 жастағы балалар Ш'!AW135</f>
        <v>0</v>
      </c>
      <c r="G272" s="799"/>
    </row>
    <row r="273" spans="2:7" x14ac:dyDescent="0.25">
      <c r="B273" s="607"/>
      <c r="C273" s="799"/>
      <c r="D273" s="799"/>
      <c r="E273" s="799"/>
      <c r="F273" s="398">
        <f>'2 жастағы балалар Ш'!AX135</f>
        <v>0</v>
      </c>
      <c r="G273" s="799"/>
    </row>
    <row r="274" spans="2:7" x14ac:dyDescent="0.25">
      <c r="B274" s="607"/>
      <c r="C274" s="799"/>
      <c r="D274" s="799"/>
      <c r="E274" s="799"/>
      <c r="F274" s="398">
        <f>'2 жастағы балалар Ш'!AY135</f>
        <v>0</v>
      </c>
      <c r="G274" s="799"/>
    </row>
    <row r="275" spans="2:7" x14ac:dyDescent="0.25">
      <c r="B275" s="607">
        <v>22</v>
      </c>
      <c r="C275" s="799"/>
      <c r="D275" s="799"/>
      <c r="E275" s="799"/>
      <c r="F275" s="398">
        <f>'2 жастағы балалар Ш'!AZ135</f>
        <v>0</v>
      </c>
      <c r="G275" s="799"/>
    </row>
    <row r="276" spans="2:7" x14ac:dyDescent="0.25">
      <c r="B276" s="607"/>
      <c r="C276" s="799"/>
      <c r="D276" s="799"/>
      <c r="E276" s="799"/>
      <c r="F276" s="398">
        <f>'2 жастағы балалар Ш'!BA135</f>
        <v>0</v>
      </c>
      <c r="G276" s="799"/>
    </row>
    <row r="277" spans="2:7" x14ac:dyDescent="0.25">
      <c r="B277" s="607"/>
      <c r="C277" s="799"/>
      <c r="D277" s="799"/>
      <c r="E277" s="799"/>
      <c r="F277" s="398">
        <f>'2 жастағы балалар Ш'!BB135</f>
        <v>0</v>
      </c>
      <c r="G277" s="799"/>
    </row>
    <row r="278" spans="2:7" x14ac:dyDescent="0.25">
      <c r="B278" s="607">
        <v>23</v>
      </c>
      <c r="C278" s="799"/>
      <c r="D278" s="799"/>
      <c r="E278" s="799"/>
      <c r="F278" s="398">
        <f>'2 жастағы балалар Ш'!BC135</f>
        <v>0</v>
      </c>
      <c r="G278" s="799"/>
    </row>
    <row r="279" spans="2:7" x14ac:dyDescent="0.25">
      <c r="B279" s="607"/>
      <c r="C279" s="799"/>
      <c r="D279" s="799"/>
      <c r="E279" s="799"/>
      <c r="F279" s="398">
        <f>'2 жастағы балалар Ш'!BD135</f>
        <v>0</v>
      </c>
      <c r="G279" s="799"/>
    </row>
    <row r="280" spans="2:7" x14ac:dyDescent="0.25">
      <c r="B280" s="607"/>
      <c r="C280" s="799"/>
      <c r="D280" s="799"/>
      <c r="E280" s="799"/>
      <c r="F280" s="398">
        <f>'2 жастағы балалар Ш'!BE135</f>
        <v>0</v>
      </c>
      <c r="G280" s="799"/>
    </row>
    <row r="281" spans="2:7" x14ac:dyDescent="0.25">
      <c r="B281" s="607">
        <v>24</v>
      </c>
      <c r="C281" s="799"/>
      <c r="D281" s="799"/>
      <c r="E281" s="799"/>
      <c r="F281" s="398">
        <f>'2 жастағы балалар Ш'!BF135</f>
        <v>0</v>
      </c>
      <c r="G281" s="799"/>
    </row>
    <row r="282" spans="2:7" x14ac:dyDescent="0.25">
      <c r="B282" s="607"/>
      <c r="C282" s="799"/>
      <c r="D282" s="799"/>
      <c r="E282" s="799"/>
      <c r="F282" s="398">
        <f>'2 жастағы балалар Ш'!BG135</f>
        <v>0</v>
      </c>
      <c r="G282" s="799"/>
    </row>
    <row r="283" spans="2:7" x14ac:dyDescent="0.25">
      <c r="B283" s="607"/>
      <c r="C283" s="799"/>
      <c r="D283" s="799"/>
      <c r="E283" s="799"/>
      <c r="F283" s="398">
        <f>'2 жастағы балалар Ш'!BH135</f>
        <v>0</v>
      </c>
      <c r="G283" s="799"/>
    </row>
    <row r="284" spans="2:7" x14ac:dyDescent="0.25">
      <c r="B284" s="607">
        <v>25</v>
      </c>
      <c r="C284" s="799"/>
      <c r="D284" s="799"/>
      <c r="E284" s="799"/>
      <c r="F284" s="398">
        <f>'2 жастағы балалар Ш'!BI135</f>
        <v>0</v>
      </c>
      <c r="G284" s="799"/>
    </row>
    <row r="285" spans="2:7" x14ac:dyDescent="0.25">
      <c r="B285" s="607"/>
      <c r="C285" s="799"/>
      <c r="D285" s="799"/>
      <c r="E285" s="799"/>
      <c r="F285" s="398">
        <f>'2 жастағы балалар Ш'!BJ135</f>
        <v>0</v>
      </c>
      <c r="G285" s="799"/>
    </row>
    <row r="286" spans="2:7" x14ac:dyDescent="0.25">
      <c r="B286" s="607"/>
      <c r="C286" s="800"/>
      <c r="D286" s="800"/>
      <c r="E286" s="800"/>
      <c r="F286" s="398">
        <f>'2 жастағы балалар Ш'!BK135</f>
        <v>0</v>
      </c>
      <c r="G286" s="800"/>
    </row>
    <row r="287" spans="2:7" x14ac:dyDescent="0.25">
      <c r="B287" s="389">
        <f>СВОД3!V30</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75"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4">
    <mergeCell ref="M567:AP567"/>
    <mergeCell ref="B263:B265"/>
    <mergeCell ref="B266:B268"/>
    <mergeCell ref="B269:B271"/>
    <mergeCell ref="B272:B274"/>
    <mergeCell ref="B275:B277"/>
    <mergeCell ref="B278:B280"/>
    <mergeCell ref="C227:C286"/>
    <mergeCell ref="E227:E286"/>
    <mergeCell ref="G227:G286"/>
    <mergeCell ref="B248:B250"/>
    <mergeCell ref="B251:B253"/>
    <mergeCell ref="B254:B256"/>
    <mergeCell ref="B257:B259"/>
    <mergeCell ref="B281:B283"/>
    <mergeCell ref="B284:B286"/>
    <mergeCell ref="B227:B229"/>
    <mergeCell ref="B230:B232"/>
    <mergeCell ref="B260:B262"/>
    <mergeCell ref="B236:B238"/>
    <mergeCell ref="B239:B241"/>
    <mergeCell ref="B245:B247"/>
    <mergeCell ref="B202:B204"/>
    <mergeCell ref="B205:B207"/>
    <mergeCell ref="B151:B153"/>
    <mergeCell ref="B154:B156"/>
    <mergeCell ref="B157:B159"/>
    <mergeCell ref="B160:B162"/>
    <mergeCell ref="B163:B165"/>
    <mergeCell ref="B166:B168"/>
    <mergeCell ref="B169:B171"/>
    <mergeCell ref="B172:B174"/>
    <mergeCell ref="B187:B189"/>
    <mergeCell ref="B75:B77"/>
    <mergeCell ref="B78:B80"/>
    <mergeCell ref="B81:B83"/>
    <mergeCell ref="C81:C128"/>
    <mergeCell ref="B105:B107"/>
    <mergeCell ref="B108:B110"/>
    <mergeCell ref="B111:B113"/>
    <mergeCell ref="B114:B116"/>
    <mergeCell ref="B131:G131"/>
    <mergeCell ref="E81:E128"/>
    <mergeCell ref="G81:G128"/>
    <mergeCell ref="B84:B86"/>
    <mergeCell ref="B87:B89"/>
    <mergeCell ref="B90:B92"/>
    <mergeCell ref="B93:B95"/>
    <mergeCell ref="D93:D128"/>
    <mergeCell ref="B96:B98"/>
    <mergeCell ref="B99:B101"/>
    <mergeCell ref="B102:B104"/>
    <mergeCell ref="B117:B119"/>
    <mergeCell ref="B120:B122"/>
    <mergeCell ref="B123:B125"/>
    <mergeCell ref="B126:B128"/>
    <mergeCell ref="B212:B214"/>
    <mergeCell ref="B133:B135"/>
    <mergeCell ref="B136:B138"/>
    <mergeCell ref="D178:D207"/>
    <mergeCell ref="D257:D286"/>
    <mergeCell ref="B218:B220"/>
    <mergeCell ref="B221:B223"/>
    <mergeCell ref="B224:B226"/>
    <mergeCell ref="B139:B141"/>
    <mergeCell ref="B142:B144"/>
    <mergeCell ref="B145:B147"/>
    <mergeCell ref="B148:B150"/>
    <mergeCell ref="C148:C207"/>
    <mergeCell ref="B210:G210"/>
    <mergeCell ref="G148:G207"/>
    <mergeCell ref="E148:E207"/>
    <mergeCell ref="B175:B177"/>
    <mergeCell ref="B178:B180"/>
    <mergeCell ref="B181:B183"/>
    <mergeCell ref="B184:B186"/>
    <mergeCell ref="B190:B192"/>
    <mergeCell ref="B193:B195"/>
    <mergeCell ref="B196:B198"/>
    <mergeCell ref="B199:B201"/>
    <mergeCell ref="B4:C4"/>
    <mergeCell ref="B5:C5"/>
    <mergeCell ref="B6:C6"/>
    <mergeCell ref="B7:C7"/>
    <mergeCell ref="C9:E9"/>
    <mergeCell ref="B242:B244"/>
    <mergeCell ref="B233:B235"/>
    <mergeCell ref="B215:B217"/>
    <mergeCell ref="L10:L64"/>
    <mergeCell ref="C14:E14"/>
    <mergeCell ref="B15:B29"/>
    <mergeCell ref="C23:E29"/>
    <mergeCell ref="B30:B34"/>
    <mergeCell ref="I9:K9"/>
    <mergeCell ref="F9:H9"/>
    <mergeCell ref="B10:B14"/>
    <mergeCell ref="C34:E34"/>
    <mergeCell ref="B35:B59"/>
    <mergeCell ref="B60:B64"/>
    <mergeCell ref="C64:E64"/>
    <mergeCell ref="B67:G67"/>
    <mergeCell ref="C45:E59"/>
    <mergeCell ref="B69:B71"/>
    <mergeCell ref="B72:B7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AH166"/>
  <sheetViews>
    <sheetView topLeftCell="A145" zoomScale="106" zoomScaleNormal="106" workbookViewId="0">
      <selection activeCell="O158" sqref="O158"/>
    </sheetView>
  </sheetViews>
  <sheetFormatPr defaultRowHeight="15" x14ac:dyDescent="0.25"/>
  <cols>
    <col min="2" max="2" width="4.28515625" customWidth="1"/>
    <col min="3" max="3" width="50.7109375" customWidth="1"/>
    <col min="4" max="4" width="16.28515625" customWidth="1"/>
    <col min="5" max="5" width="26" customWidth="1"/>
    <col min="6" max="6" width="19.42578125" customWidth="1"/>
    <col min="7" max="13" width="12.7109375" customWidth="1"/>
    <col min="14" max="14" width="16.5703125" customWidth="1"/>
    <col min="15" max="15" width="12.7109375" customWidth="1"/>
  </cols>
  <sheetData>
    <row r="2" spans="1:16" ht="15.75" customHeight="1" x14ac:dyDescent="0.25">
      <c r="B2" s="308"/>
      <c r="C2" s="578" t="s">
        <v>1095</v>
      </c>
      <c r="D2" s="578"/>
      <c r="E2" s="578"/>
      <c r="F2" s="578"/>
      <c r="G2" s="578"/>
      <c r="H2" s="578"/>
      <c r="I2" s="578"/>
      <c r="J2" s="578"/>
      <c r="K2" s="578"/>
      <c r="L2" s="578"/>
      <c r="M2" s="578"/>
      <c r="N2" s="578"/>
      <c r="O2" s="308"/>
      <c r="P2" s="308"/>
    </row>
    <row r="3" spans="1:16" ht="15.75" x14ac:dyDescent="0.25">
      <c r="A3" s="308"/>
      <c r="B3" s="308"/>
      <c r="C3" s="578" t="str">
        <f>'2 жастағы балалар Ф'!C3:Q3</f>
        <v>Оқу жылы: 2024-2025                             Топ: "Балдырған"               Өткізу кезеңі: бастапқы       Өткізу мерзімі: қыркүйек 2024 жыл</v>
      </c>
      <c r="D3" s="578"/>
      <c r="E3" s="578"/>
      <c r="F3" s="578"/>
      <c r="G3" s="578"/>
      <c r="H3" s="578"/>
      <c r="I3" s="578"/>
      <c r="J3" s="578"/>
      <c r="K3" s="578"/>
      <c r="L3" s="578"/>
      <c r="M3" s="578"/>
      <c r="N3" s="578"/>
      <c r="O3" s="308"/>
      <c r="P3" s="308"/>
    </row>
    <row r="4" spans="1:16" x14ac:dyDescent="0.25">
      <c r="O4" s="20"/>
    </row>
    <row r="5" spans="1:16" ht="18.75" customHeight="1" x14ac:dyDescent="0.25">
      <c r="B5" s="607" t="s">
        <v>0</v>
      </c>
      <c r="C5" s="607" t="s">
        <v>906</v>
      </c>
      <c r="D5" s="600" t="s">
        <v>1139</v>
      </c>
      <c r="E5" s="600"/>
      <c r="F5" s="600"/>
      <c r="G5" s="600"/>
      <c r="H5" s="600"/>
      <c r="I5" s="600"/>
      <c r="J5" s="600"/>
      <c r="K5" s="600"/>
      <c r="L5" s="606"/>
      <c r="M5" s="546" t="s">
        <v>907</v>
      </c>
      <c r="N5" s="550" t="s">
        <v>908</v>
      </c>
      <c r="O5" s="573" t="s">
        <v>909</v>
      </c>
    </row>
    <row r="6" spans="1:16" x14ac:dyDescent="0.25">
      <c r="B6" s="607"/>
      <c r="C6" s="607"/>
      <c r="D6" s="608" t="s">
        <v>2</v>
      </c>
      <c r="E6" s="608"/>
      <c r="F6" s="608"/>
      <c r="G6" s="608"/>
      <c r="H6" s="608"/>
      <c r="I6" s="608"/>
      <c r="J6" s="608"/>
      <c r="K6" s="608"/>
      <c r="L6" s="608"/>
      <c r="M6" s="547"/>
      <c r="N6" s="551"/>
      <c r="O6" s="574"/>
    </row>
    <row r="7" spans="1:16" ht="15.75" x14ac:dyDescent="0.25">
      <c r="B7" s="607"/>
      <c r="C7" s="610"/>
      <c r="D7" s="604" t="s">
        <v>1186</v>
      </c>
      <c r="E7" s="604"/>
      <c r="F7" s="604"/>
      <c r="G7" s="604" t="s">
        <v>1187</v>
      </c>
      <c r="H7" s="604"/>
      <c r="I7" s="604"/>
      <c r="J7" s="604" t="s">
        <v>1140</v>
      </c>
      <c r="K7" s="604"/>
      <c r="L7" s="604"/>
      <c r="M7" s="548"/>
      <c r="N7" s="551"/>
      <c r="O7" s="574"/>
    </row>
    <row r="8" spans="1:16" ht="80.25" customHeight="1" x14ac:dyDescent="0.25">
      <c r="B8" s="607"/>
      <c r="C8" s="610"/>
      <c r="D8" s="563" t="s">
        <v>1141</v>
      </c>
      <c r="E8" s="563"/>
      <c r="F8" s="563"/>
      <c r="G8" s="563" t="s">
        <v>1142</v>
      </c>
      <c r="H8" s="563"/>
      <c r="I8" s="563"/>
      <c r="J8" s="563" t="s">
        <v>1143</v>
      </c>
      <c r="K8" s="563"/>
      <c r="L8" s="563"/>
      <c r="M8" s="548"/>
      <c r="N8" s="551"/>
      <c r="O8" s="574"/>
    </row>
    <row r="9" spans="1:16" ht="112.5" customHeight="1" x14ac:dyDescent="0.25">
      <c r="B9" s="607"/>
      <c r="C9" s="610"/>
      <c r="D9" s="260" t="s">
        <v>1144</v>
      </c>
      <c r="E9" s="260" t="s">
        <v>725</v>
      </c>
      <c r="F9" s="260" t="s">
        <v>726</v>
      </c>
      <c r="G9" s="260" t="s">
        <v>1145</v>
      </c>
      <c r="H9" s="260" t="s">
        <v>1146</v>
      </c>
      <c r="I9" s="260" t="s">
        <v>1147</v>
      </c>
      <c r="J9" s="260" t="s">
        <v>1148</v>
      </c>
      <c r="K9" s="260" t="s">
        <v>1149</v>
      </c>
      <c r="L9" s="260" t="s">
        <v>877</v>
      </c>
      <c r="M9" s="549"/>
      <c r="N9" s="552"/>
      <c r="O9" s="575"/>
    </row>
    <row r="10" spans="1:16" ht="15.75" x14ac:dyDescent="0.25">
      <c r="B10" s="9">
        <v>1</v>
      </c>
      <c r="C10" s="4" t="str">
        <f>'2 жастағы балалар Ф'!C10</f>
        <v>Аубакирова Жансая</v>
      </c>
      <c r="D10" s="476">
        <v>1</v>
      </c>
      <c r="E10" s="476"/>
      <c r="F10" s="477"/>
      <c r="G10" s="476"/>
      <c r="H10" s="476">
        <v>1</v>
      </c>
      <c r="I10" s="477"/>
      <c r="J10" s="476">
        <v>1</v>
      </c>
      <c r="K10" s="476"/>
      <c r="L10" s="477"/>
      <c r="M10" s="78">
        <f>COUNTA(D10,G10,J10)</f>
        <v>2</v>
      </c>
      <c r="N10" s="2">
        <f>COUNTA(E10,H10:H10,K10)</f>
        <v>1</v>
      </c>
      <c r="O10" s="32">
        <f>COUNTA(F10,I10,L10)</f>
        <v>0</v>
      </c>
      <c r="P10" s="6"/>
    </row>
    <row r="11" spans="1:16" ht="15.75" x14ac:dyDescent="0.25">
      <c r="B11" s="9">
        <v>2</v>
      </c>
      <c r="C11" s="4" t="str">
        <f>'2 жастағы балалар Ф'!C11</f>
        <v>Болат Райана</v>
      </c>
      <c r="D11" s="476"/>
      <c r="E11" s="476">
        <v>1</v>
      </c>
      <c r="F11" s="477"/>
      <c r="G11" s="476"/>
      <c r="H11" s="476">
        <v>1</v>
      </c>
      <c r="I11" s="477"/>
      <c r="J11" s="476"/>
      <c r="K11" s="476">
        <v>1</v>
      </c>
      <c r="L11" s="477"/>
      <c r="M11" s="78">
        <f t="shared" ref="M11:M34" si="0">COUNTA(D11,G11,J11)</f>
        <v>0</v>
      </c>
      <c r="N11" s="2">
        <f t="shared" ref="N11:N34" si="1">COUNTA(E11,H11:H11,K11)</f>
        <v>3</v>
      </c>
      <c r="O11" s="32">
        <f t="shared" ref="O11:O34" si="2">COUNTA(F11,I11,L11)</f>
        <v>0</v>
      </c>
      <c r="P11" s="6"/>
    </row>
    <row r="12" spans="1:16" ht="15.75" x14ac:dyDescent="0.25">
      <c r="B12" s="9">
        <v>3</v>
      </c>
      <c r="C12" s="4" t="str">
        <f>'2 жастағы балалар Ф'!C12</f>
        <v>Жаналыкова Айжамал</v>
      </c>
      <c r="D12" s="476"/>
      <c r="E12" s="476">
        <v>1</v>
      </c>
      <c r="F12" s="477"/>
      <c r="G12" s="476"/>
      <c r="H12" s="476">
        <v>1</v>
      </c>
      <c r="I12" s="477"/>
      <c r="J12" s="476">
        <v>1</v>
      </c>
      <c r="K12" s="476"/>
      <c r="L12" s="477"/>
      <c r="M12" s="78">
        <f t="shared" si="0"/>
        <v>1</v>
      </c>
      <c r="N12" s="2">
        <f t="shared" si="1"/>
        <v>2</v>
      </c>
      <c r="O12" s="32">
        <f t="shared" si="2"/>
        <v>0</v>
      </c>
      <c r="P12" s="6"/>
    </row>
    <row r="13" spans="1:16" ht="15" customHeight="1" x14ac:dyDescent="0.25">
      <c r="B13" s="9">
        <v>4</v>
      </c>
      <c r="C13" s="4" t="str">
        <f>'2 жастағы балалар Ф'!C13</f>
        <v xml:space="preserve">Қошанбай Сезім </v>
      </c>
      <c r="D13" s="476"/>
      <c r="E13" s="476"/>
      <c r="F13" s="477">
        <v>1</v>
      </c>
      <c r="G13" s="476"/>
      <c r="H13" s="476"/>
      <c r="I13" s="477">
        <v>1</v>
      </c>
      <c r="J13" s="476"/>
      <c r="K13" s="476"/>
      <c r="L13" s="477">
        <v>1</v>
      </c>
      <c r="M13" s="78">
        <f t="shared" si="0"/>
        <v>0</v>
      </c>
      <c r="N13" s="2">
        <f t="shared" si="1"/>
        <v>0</v>
      </c>
      <c r="O13" s="32">
        <f t="shared" si="2"/>
        <v>3</v>
      </c>
      <c r="P13" s="6"/>
    </row>
    <row r="14" spans="1:16" ht="15.75" x14ac:dyDescent="0.25">
      <c r="B14" s="9">
        <v>5</v>
      </c>
      <c r="C14" s="4" t="str">
        <f>'2 жастағы балалар Ф'!C14</f>
        <v>Мукажанов Алибек</v>
      </c>
      <c r="D14" s="476"/>
      <c r="E14" s="476"/>
      <c r="F14" s="477">
        <v>1</v>
      </c>
      <c r="G14" s="476"/>
      <c r="H14" s="476"/>
      <c r="I14" s="477">
        <v>1</v>
      </c>
      <c r="J14" s="476"/>
      <c r="K14" s="476"/>
      <c r="L14" s="477">
        <v>1</v>
      </c>
      <c r="M14" s="78">
        <f t="shared" si="0"/>
        <v>0</v>
      </c>
      <c r="N14" s="2">
        <f t="shared" si="1"/>
        <v>0</v>
      </c>
      <c r="O14" s="32">
        <f t="shared" si="2"/>
        <v>3</v>
      </c>
      <c r="P14" s="6"/>
    </row>
    <row r="15" spans="1:16" ht="15.75" x14ac:dyDescent="0.25">
      <c r="B15" s="9">
        <v>6</v>
      </c>
      <c r="C15" s="4" t="str">
        <f>'2 жастағы балалар Ф'!C15</f>
        <v>Серік Нұртаза</v>
      </c>
      <c r="D15" s="476"/>
      <c r="E15" s="476"/>
      <c r="F15" s="477">
        <v>1</v>
      </c>
      <c r="G15" s="476"/>
      <c r="H15" s="476"/>
      <c r="I15" s="477">
        <v>1</v>
      </c>
      <c r="J15" s="476"/>
      <c r="K15" s="476"/>
      <c r="L15" s="477">
        <v>1</v>
      </c>
      <c r="M15" s="78">
        <f t="shared" si="0"/>
        <v>0</v>
      </c>
      <c r="N15" s="2">
        <f t="shared" si="1"/>
        <v>0</v>
      </c>
      <c r="O15" s="32">
        <f t="shared" si="2"/>
        <v>3</v>
      </c>
      <c r="P15" s="6"/>
    </row>
    <row r="16" spans="1:16" ht="15.75" x14ac:dyDescent="0.25">
      <c r="B16" s="9">
        <v>7</v>
      </c>
      <c r="C16" s="4">
        <f>'2 жастағы балалар Ф'!C16</f>
        <v>0</v>
      </c>
      <c r="D16" s="476"/>
      <c r="E16" s="476"/>
      <c r="F16" s="477"/>
      <c r="G16" s="476"/>
      <c r="H16" s="476"/>
      <c r="I16" s="477"/>
      <c r="J16" s="476"/>
      <c r="K16" s="476"/>
      <c r="L16" s="477"/>
      <c r="M16" s="78">
        <f t="shared" si="0"/>
        <v>0</v>
      </c>
      <c r="N16" s="2">
        <f t="shared" si="1"/>
        <v>0</v>
      </c>
      <c r="O16" s="32">
        <f t="shared" si="2"/>
        <v>0</v>
      </c>
      <c r="P16" s="6"/>
    </row>
    <row r="17" spans="2:16" ht="15.75" x14ac:dyDescent="0.25">
      <c r="B17" s="9">
        <v>8</v>
      </c>
      <c r="C17" s="4">
        <f>'2 жастағы балалар Ф'!C17</f>
        <v>0</v>
      </c>
      <c r="D17" s="476"/>
      <c r="E17" s="476"/>
      <c r="F17" s="477"/>
      <c r="G17" s="476"/>
      <c r="H17" s="476"/>
      <c r="I17" s="477"/>
      <c r="J17" s="476"/>
      <c r="K17" s="476"/>
      <c r="L17" s="477"/>
      <c r="M17" s="78">
        <f t="shared" si="0"/>
        <v>0</v>
      </c>
      <c r="N17" s="2">
        <f t="shared" si="1"/>
        <v>0</v>
      </c>
      <c r="O17" s="32">
        <f t="shared" si="2"/>
        <v>0</v>
      </c>
      <c r="P17" s="6"/>
    </row>
    <row r="18" spans="2:16" ht="15.75" x14ac:dyDescent="0.25">
      <c r="B18" s="9">
        <v>9</v>
      </c>
      <c r="C18" s="4">
        <f>'2 жастағы балалар Ф'!C18</f>
        <v>0</v>
      </c>
      <c r="D18" s="476"/>
      <c r="E18" s="476"/>
      <c r="F18" s="477"/>
      <c r="G18" s="476"/>
      <c r="H18" s="476"/>
      <c r="I18" s="477"/>
      <c r="J18" s="476"/>
      <c r="K18" s="476"/>
      <c r="L18" s="477"/>
      <c r="M18" s="78">
        <f t="shared" si="0"/>
        <v>0</v>
      </c>
      <c r="N18" s="2">
        <f t="shared" si="1"/>
        <v>0</v>
      </c>
      <c r="O18" s="32">
        <f t="shared" si="2"/>
        <v>0</v>
      </c>
      <c r="P18" s="6"/>
    </row>
    <row r="19" spans="2:16" ht="15.75" x14ac:dyDescent="0.25">
      <c r="B19" s="9">
        <v>10</v>
      </c>
      <c r="C19" s="4">
        <f>'2 жастағы балалар Ф'!C19</f>
        <v>0</v>
      </c>
      <c r="D19" s="476"/>
      <c r="E19" s="476"/>
      <c r="F19" s="477"/>
      <c r="G19" s="476"/>
      <c r="H19" s="476"/>
      <c r="I19" s="477"/>
      <c r="J19" s="476"/>
      <c r="K19" s="476"/>
      <c r="L19" s="477"/>
      <c r="M19" s="78">
        <f t="shared" si="0"/>
        <v>0</v>
      </c>
      <c r="N19" s="2">
        <f t="shared" si="1"/>
        <v>0</v>
      </c>
      <c r="O19" s="32">
        <f t="shared" si="2"/>
        <v>0</v>
      </c>
      <c r="P19" s="6"/>
    </row>
    <row r="20" spans="2:16" ht="15.75" x14ac:dyDescent="0.25">
      <c r="B20" s="9">
        <v>11</v>
      </c>
      <c r="C20" s="4">
        <f>'2 жастағы балалар Ф'!C20</f>
        <v>0</v>
      </c>
      <c r="D20" s="476"/>
      <c r="E20" s="476"/>
      <c r="F20" s="477"/>
      <c r="G20" s="476"/>
      <c r="H20" s="476"/>
      <c r="I20" s="477"/>
      <c r="J20" s="476"/>
      <c r="K20" s="476"/>
      <c r="L20" s="477"/>
      <c r="M20" s="78">
        <f t="shared" si="0"/>
        <v>0</v>
      </c>
      <c r="N20" s="2">
        <f t="shared" si="1"/>
        <v>0</v>
      </c>
      <c r="O20" s="32">
        <f t="shared" si="2"/>
        <v>0</v>
      </c>
      <c r="P20" s="6"/>
    </row>
    <row r="21" spans="2:16" ht="15.75" x14ac:dyDescent="0.25">
      <c r="B21" s="9">
        <v>12</v>
      </c>
      <c r="C21" s="4">
        <f>'2 жастағы балалар Ф'!C21</f>
        <v>0</v>
      </c>
      <c r="D21" s="476"/>
      <c r="E21" s="476"/>
      <c r="F21" s="477"/>
      <c r="G21" s="476"/>
      <c r="H21" s="476"/>
      <c r="I21" s="477"/>
      <c r="J21" s="476"/>
      <c r="K21" s="476"/>
      <c r="L21" s="477"/>
      <c r="M21" s="78">
        <f t="shared" si="0"/>
        <v>0</v>
      </c>
      <c r="N21" s="2">
        <f t="shared" si="1"/>
        <v>0</v>
      </c>
      <c r="O21" s="32">
        <f t="shared" si="2"/>
        <v>0</v>
      </c>
      <c r="P21" s="6"/>
    </row>
    <row r="22" spans="2:16" ht="15.75" x14ac:dyDescent="0.25">
      <c r="B22" s="9">
        <v>13</v>
      </c>
      <c r="C22" s="4">
        <f>'2 жастағы балалар Ф'!C22</f>
        <v>0</v>
      </c>
      <c r="D22" s="476"/>
      <c r="E22" s="476"/>
      <c r="F22" s="477"/>
      <c r="G22" s="476"/>
      <c r="H22" s="476"/>
      <c r="I22" s="477"/>
      <c r="J22" s="476"/>
      <c r="K22" s="476"/>
      <c r="L22" s="477"/>
      <c r="M22" s="78">
        <f t="shared" si="0"/>
        <v>0</v>
      </c>
      <c r="N22" s="2">
        <f t="shared" si="1"/>
        <v>0</v>
      </c>
      <c r="O22" s="32">
        <f t="shared" si="2"/>
        <v>0</v>
      </c>
      <c r="P22" s="6"/>
    </row>
    <row r="23" spans="2:16" ht="15.75" x14ac:dyDescent="0.25">
      <c r="B23" s="9">
        <v>14</v>
      </c>
      <c r="C23" s="4">
        <f>'2 жастағы балалар Ф'!C23</f>
        <v>0</v>
      </c>
      <c r="D23" s="476"/>
      <c r="E23" s="476"/>
      <c r="F23" s="477"/>
      <c r="G23" s="476"/>
      <c r="H23" s="476"/>
      <c r="I23" s="477"/>
      <c r="J23" s="476"/>
      <c r="K23" s="476"/>
      <c r="L23" s="477"/>
      <c r="M23" s="78">
        <f t="shared" si="0"/>
        <v>0</v>
      </c>
      <c r="N23" s="2">
        <f t="shared" si="1"/>
        <v>0</v>
      </c>
      <c r="O23" s="32">
        <f t="shared" si="2"/>
        <v>0</v>
      </c>
      <c r="P23" s="6"/>
    </row>
    <row r="24" spans="2:16" ht="15.75" x14ac:dyDescent="0.25">
      <c r="B24" s="9">
        <v>15</v>
      </c>
      <c r="C24" s="4">
        <f>'2 жастағы балалар Ф'!C24</f>
        <v>0</v>
      </c>
      <c r="D24" s="476"/>
      <c r="E24" s="476"/>
      <c r="F24" s="477"/>
      <c r="G24" s="476"/>
      <c r="H24" s="476"/>
      <c r="I24" s="477"/>
      <c r="J24" s="476"/>
      <c r="K24" s="476"/>
      <c r="L24" s="477"/>
      <c r="M24" s="78">
        <f t="shared" si="0"/>
        <v>0</v>
      </c>
      <c r="N24" s="2">
        <f t="shared" si="1"/>
        <v>0</v>
      </c>
      <c r="O24" s="32">
        <f t="shared" si="2"/>
        <v>0</v>
      </c>
      <c r="P24" s="6"/>
    </row>
    <row r="25" spans="2:16" ht="15.75" x14ac:dyDescent="0.25">
      <c r="B25" s="9">
        <v>16</v>
      </c>
      <c r="C25" s="4">
        <f>'2 жастағы балалар Ф'!C25</f>
        <v>0</v>
      </c>
      <c r="D25" s="476"/>
      <c r="E25" s="476"/>
      <c r="F25" s="477"/>
      <c r="G25" s="476"/>
      <c r="H25" s="476"/>
      <c r="I25" s="477"/>
      <c r="J25" s="476"/>
      <c r="K25" s="476"/>
      <c r="L25" s="477"/>
      <c r="M25" s="78">
        <f t="shared" si="0"/>
        <v>0</v>
      </c>
      <c r="N25" s="2">
        <f t="shared" si="1"/>
        <v>0</v>
      </c>
      <c r="O25" s="32">
        <f t="shared" si="2"/>
        <v>0</v>
      </c>
      <c r="P25" s="6"/>
    </row>
    <row r="26" spans="2:16" ht="15.75" x14ac:dyDescent="0.25">
      <c r="B26" s="9">
        <v>17</v>
      </c>
      <c r="C26" s="4">
        <f>'2 жастағы балалар Ф'!C26</f>
        <v>0</v>
      </c>
      <c r="D26" s="476"/>
      <c r="E26" s="476"/>
      <c r="F26" s="477"/>
      <c r="G26" s="476"/>
      <c r="H26" s="476"/>
      <c r="I26" s="477"/>
      <c r="J26" s="476"/>
      <c r="K26" s="476"/>
      <c r="L26" s="477"/>
      <c r="M26" s="78">
        <f t="shared" si="0"/>
        <v>0</v>
      </c>
      <c r="N26" s="2">
        <f t="shared" si="1"/>
        <v>0</v>
      </c>
      <c r="O26" s="32">
        <f t="shared" si="2"/>
        <v>0</v>
      </c>
      <c r="P26" s="6"/>
    </row>
    <row r="27" spans="2:16" ht="15.75" x14ac:dyDescent="0.25">
      <c r="B27" s="9">
        <v>18</v>
      </c>
      <c r="C27" s="4">
        <f>'2 жастағы балалар Ф'!C27</f>
        <v>0</v>
      </c>
      <c r="D27" s="476"/>
      <c r="E27" s="476"/>
      <c r="F27" s="477"/>
      <c r="G27" s="476"/>
      <c r="H27" s="476"/>
      <c r="I27" s="477"/>
      <c r="J27" s="476"/>
      <c r="K27" s="476"/>
      <c r="L27" s="477"/>
      <c r="M27" s="78">
        <f t="shared" si="0"/>
        <v>0</v>
      </c>
      <c r="N27" s="2">
        <f t="shared" si="1"/>
        <v>0</v>
      </c>
      <c r="O27" s="32">
        <f t="shared" si="2"/>
        <v>0</v>
      </c>
      <c r="P27" s="6"/>
    </row>
    <row r="28" spans="2:16" ht="15.75" x14ac:dyDescent="0.25">
      <c r="B28" s="9">
        <v>19</v>
      </c>
      <c r="C28" s="4">
        <f>'2 жастағы балалар Ф'!C28</f>
        <v>0</v>
      </c>
      <c r="D28" s="476"/>
      <c r="E28" s="476"/>
      <c r="F28" s="477"/>
      <c r="G28" s="476"/>
      <c r="H28" s="476"/>
      <c r="I28" s="477"/>
      <c r="J28" s="476"/>
      <c r="K28" s="476"/>
      <c r="L28" s="477"/>
      <c r="M28" s="78">
        <f t="shared" si="0"/>
        <v>0</v>
      </c>
      <c r="N28" s="2">
        <f t="shared" si="1"/>
        <v>0</v>
      </c>
      <c r="O28" s="32">
        <f t="shared" si="2"/>
        <v>0</v>
      </c>
      <c r="P28" s="6"/>
    </row>
    <row r="29" spans="2:16" ht="15.75" x14ac:dyDescent="0.25">
      <c r="B29" s="9">
        <v>20</v>
      </c>
      <c r="C29" s="4">
        <f>'2 жастағы балалар Ф'!C29</f>
        <v>0</v>
      </c>
      <c r="D29" s="476"/>
      <c r="E29" s="476"/>
      <c r="F29" s="477"/>
      <c r="G29" s="476"/>
      <c r="H29" s="476"/>
      <c r="I29" s="477"/>
      <c r="J29" s="476"/>
      <c r="K29" s="476"/>
      <c r="L29" s="477"/>
      <c r="M29" s="78">
        <f t="shared" si="0"/>
        <v>0</v>
      </c>
      <c r="N29" s="2">
        <f t="shared" si="1"/>
        <v>0</v>
      </c>
      <c r="O29" s="32">
        <f t="shared" si="2"/>
        <v>0</v>
      </c>
      <c r="P29" s="6"/>
    </row>
    <row r="30" spans="2:16" ht="15.75" x14ac:dyDescent="0.25">
      <c r="B30" s="9">
        <v>21</v>
      </c>
      <c r="C30" s="4">
        <f>'2 жастағы балалар Ф'!C30</f>
        <v>0</v>
      </c>
      <c r="D30" s="476"/>
      <c r="E30" s="476"/>
      <c r="F30" s="477"/>
      <c r="G30" s="476"/>
      <c r="H30" s="476"/>
      <c r="I30" s="477"/>
      <c r="J30" s="476"/>
      <c r="K30" s="476"/>
      <c r="L30" s="477"/>
      <c r="M30" s="78">
        <f t="shared" si="0"/>
        <v>0</v>
      </c>
      <c r="N30" s="2">
        <f t="shared" si="1"/>
        <v>0</v>
      </c>
      <c r="O30" s="32">
        <f t="shared" si="2"/>
        <v>0</v>
      </c>
      <c r="P30" s="6"/>
    </row>
    <row r="31" spans="2:16" ht="15.75" x14ac:dyDescent="0.25">
      <c r="B31" s="9">
        <v>22</v>
      </c>
      <c r="C31" s="4">
        <f>'2 жастағы балалар Ф'!C31</f>
        <v>0</v>
      </c>
      <c r="D31" s="476"/>
      <c r="E31" s="476"/>
      <c r="F31" s="477"/>
      <c r="G31" s="476"/>
      <c r="H31" s="476"/>
      <c r="I31" s="477"/>
      <c r="J31" s="476"/>
      <c r="K31" s="476"/>
      <c r="L31" s="477"/>
      <c r="M31" s="78">
        <f t="shared" si="0"/>
        <v>0</v>
      </c>
      <c r="N31" s="2">
        <f t="shared" si="1"/>
        <v>0</v>
      </c>
      <c r="O31" s="32">
        <f t="shared" si="2"/>
        <v>0</v>
      </c>
      <c r="P31" s="6"/>
    </row>
    <row r="32" spans="2:16" ht="15.75" x14ac:dyDescent="0.25">
      <c r="B32" s="9">
        <v>23</v>
      </c>
      <c r="C32" s="4">
        <f>'2 жастағы балалар Ф'!C32</f>
        <v>0</v>
      </c>
      <c r="D32" s="476"/>
      <c r="E32" s="476"/>
      <c r="F32" s="477"/>
      <c r="G32" s="476"/>
      <c r="H32" s="476"/>
      <c r="I32" s="477"/>
      <c r="J32" s="476"/>
      <c r="K32" s="476"/>
      <c r="L32" s="477"/>
      <c r="M32" s="78">
        <f t="shared" si="0"/>
        <v>0</v>
      </c>
      <c r="N32" s="2">
        <f t="shared" si="1"/>
        <v>0</v>
      </c>
      <c r="O32" s="32">
        <f t="shared" si="2"/>
        <v>0</v>
      </c>
      <c r="P32" s="6"/>
    </row>
    <row r="33" spans="2:17" ht="15.75" x14ac:dyDescent="0.25">
      <c r="B33" s="9">
        <v>24</v>
      </c>
      <c r="C33" s="4">
        <f>'2 жастағы балалар Ф'!C33</f>
        <v>0</v>
      </c>
      <c r="D33" s="476"/>
      <c r="E33" s="476"/>
      <c r="F33" s="477"/>
      <c r="G33" s="476"/>
      <c r="H33" s="476"/>
      <c r="I33" s="477"/>
      <c r="J33" s="476"/>
      <c r="K33" s="476"/>
      <c r="L33" s="477"/>
      <c r="M33" s="78">
        <f t="shared" si="0"/>
        <v>0</v>
      </c>
      <c r="N33" s="2">
        <f t="shared" si="1"/>
        <v>0</v>
      </c>
      <c r="O33" s="32">
        <f t="shared" si="2"/>
        <v>0</v>
      </c>
      <c r="P33" s="6"/>
    </row>
    <row r="34" spans="2:17" ht="15.75" x14ac:dyDescent="0.25">
      <c r="B34" s="9">
        <v>25</v>
      </c>
      <c r="C34" s="4">
        <f>'2 жастағы балалар Ф'!C34</f>
        <v>0</v>
      </c>
      <c r="D34" s="476"/>
      <c r="E34" s="476"/>
      <c r="F34" s="477"/>
      <c r="G34" s="476"/>
      <c r="H34" s="476"/>
      <c r="I34" s="477"/>
      <c r="J34" s="476"/>
      <c r="K34" s="476"/>
      <c r="L34" s="477"/>
      <c r="M34" s="78">
        <f t="shared" si="0"/>
        <v>0</v>
      </c>
      <c r="N34" s="2">
        <f t="shared" si="1"/>
        <v>0</v>
      </c>
      <c r="O34" s="32">
        <f t="shared" si="2"/>
        <v>0</v>
      </c>
      <c r="P34" s="6"/>
    </row>
    <row r="35" spans="2:17" ht="20.25" customHeight="1" x14ac:dyDescent="0.25">
      <c r="B35" s="564" t="s">
        <v>910</v>
      </c>
      <c r="C35" s="565"/>
      <c r="D35" s="109">
        <f t="shared" ref="D35:L35" si="3">SUM(D5:D34)</f>
        <v>1</v>
      </c>
      <c r="E35" s="67">
        <f t="shared" si="3"/>
        <v>2</v>
      </c>
      <c r="F35" s="71">
        <f t="shared" si="3"/>
        <v>3</v>
      </c>
      <c r="G35" s="109">
        <f t="shared" si="3"/>
        <v>0</v>
      </c>
      <c r="H35" s="67">
        <f t="shared" si="3"/>
        <v>3</v>
      </c>
      <c r="I35" s="71">
        <f t="shared" si="3"/>
        <v>3</v>
      </c>
      <c r="J35" s="109">
        <f t="shared" si="3"/>
        <v>2</v>
      </c>
      <c r="K35" s="67">
        <f t="shared" si="3"/>
        <v>1</v>
      </c>
      <c r="L35" s="71">
        <f t="shared" si="3"/>
        <v>3</v>
      </c>
      <c r="M35" s="305"/>
      <c r="N35" s="102"/>
      <c r="O35" s="102"/>
      <c r="P35" s="6"/>
    </row>
    <row r="36" spans="2:17" ht="47.25" customHeight="1" x14ac:dyDescent="0.25">
      <c r="B36" s="553" t="s">
        <v>911</v>
      </c>
      <c r="C36" s="554"/>
      <c r="D36" s="109">
        <f>D35*100/N38</f>
        <v>16.666666666666668</v>
      </c>
      <c r="E36" s="67">
        <f>E35*100/N38</f>
        <v>33.333333333333336</v>
      </c>
      <c r="F36" s="71">
        <f>F35*100/N38</f>
        <v>50</v>
      </c>
      <c r="G36" s="109">
        <f>G35*100/N38</f>
        <v>0</v>
      </c>
      <c r="H36" s="67">
        <f>H35*100/N38</f>
        <v>50</v>
      </c>
      <c r="I36" s="71">
        <f>I35*100/N38</f>
        <v>50</v>
      </c>
      <c r="J36" s="109">
        <f>J35*100/N38</f>
        <v>33.333333333333336</v>
      </c>
      <c r="K36" s="67">
        <f>K35*100/N38</f>
        <v>16.666666666666668</v>
      </c>
      <c r="L36" s="71">
        <f>L35*100/N38</f>
        <v>50</v>
      </c>
      <c r="M36" s="305"/>
      <c r="N36" s="102"/>
      <c r="O36" s="102"/>
      <c r="P36" s="6"/>
    </row>
    <row r="37" spans="2:17" x14ac:dyDescent="0.25">
      <c r="B37" s="555"/>
      <c r="C37" s="556"/>
      <c r="D37" s="556"/>
      <c r="E37" s="556"/>
      <c r="F37" s="556"/>
      <c r="G37" s="601"/>
      <c r="H37" s="602"/>
      <c r="I37" s="602"/>
      <c r="J37" s="602"/>
      <c r="K37" s="602"/>
      <c r="L37" s="602"/>
      <c r="M37" s="603"/>
      <c r="N37" s="326" t="s">
        <v>912</v>
      </c>
      <c r="O37" s="240" t="s">
        <v>1</v>
      </c>
    </row>
    <row r="38" spans="2:17" x14ac:dyDescent="0.25">
      <c r="B38" s="557"/>
      <c r="C38" s="558"/>
      <c r="D38" s="558"/>
      <c r="E38" s="558"/>
      <c r="F38" s="558"/>
      <c r="G38" s="470" t="s">
        <v>910</v>
      </c>
      <c r="H38" s="479"/>
      <c r="I38" s="479"/>
      <c r="J38" s="479"/>
      <c r="K38" s="479"/>
      <c r="L38" s="479"/>
      <c r="M38" s="480"/>
      <c r="N38" s="241">
        <f>'2 жастағы балалар Ф'!Q38</f>
        <v>6</v>
      </c>
      <c r="O38" s="241">
        <v>100</v>
      </c>
    </row>
    <row r="39" spans="2:17" x14ac:dyDescent="0.25">
      <c r="B39" s="557"/>
      <c r="C39" s="558"/>
      <c r="D39" s="558"/>
      <c r="E39" s="558"/>
      <c r="F39" s="558"/>
      <c r="G39" s="471" t="s">
        <v>907</v>
      </c>
      <c r="H39" s="99"/>
      <c r="I39" s="99"/>
      <c r="J39" s="99"/>
      <c r="K39" s="99"/>
      <c r="L39" s="99"/>
      <c r="M39" s="99"/>
      <c r="N39" s="10">
        <f>COUNTIF(M5:M34,"&gt;0")</f>
        <v>2</v>
      </c>
      <c r="O39" s="33">
        <f>(D36+G36+J36)/3</f>
        <v>16.666666666666668</v>
      </c>
    </row>
    <row r="40" spans="2:17" x14ac:dyDescent="0.25">
      <c r="B40" s="557"/>
      <c r="C40" s="558"/>
      <c r="D40" s="558"/>
      <c r="E40" s="558"/>
      <c r="F40" s="558"/>
      <c r="G40" s="472" t="s">
        <v>908</v>
      </c>
      <c r="H40" s="100"/>
      <c r="I40" s="100"/>
      <c r="J40" s="100"/>
      <c r="K40" s="100"/>
      <c r="L40" s="100"/>
      <c r="M40" s="100"/>
      <c r="N40" s="10">
        <f>COUNTIF(N5:N34,"&gt;0")</f>
        <v>3</v>
      </c>
      <c r="O40" s="33">
        <f>(E36+H36+K36)/3</f>
        <v>33.333333333333336</v>
      </c>
    </row>
    <row r="41" spans="2:17" x14ac:dyDescent="0.25">
      <c r="B41" s="560"/>
      <c r="C41" s="561"/>
      <c r="D41" s="561"/>
      <c r="E41" s="561"/>
      <c r="F41" s="561"/>
      <c r="G41" s="473" t="s">
        <v>909</v>
      </c>
      <c r="H41" s="101"/>
      <c r="I41" s="101"/>
      <c r="J41" s="101"/>
      <c r="K41" s="101"/>
      <c r="L41" s="101"/>
      <c r="M41" s="101"/>
      <c r="N41" s="10">
        <f>COUNTIF(O5:O34,"&gt;0")</f>
        <v>3</v>
      </c>
      <c r="O41" s="33">
        <f>(F36++I36+L36)/3</f>
        <v>50</v>
      </c>
    </row>
    <row r="48" spans="2:17" ht="15" customHeight="1" x14ac:dyDescent="0.25">
      <c r="B48" s="318"/>
      <c r="C48" s="598" t="s">
        <v>1095</v>
      </c>
      <c r="D48" s="598"/>
      <c r="E48" s="598"/>
      <c r="F48" s="598"/>
      <c r="G48" s="598"/>
      <c r="H48" s="598"/>
      <c r="I48" s="598"/>
      <c r="J48" s="598"/>
      <c r="K48" s="598"/>
      <c r="L48" s="598"/>
      <c r="M48" s="598"/>
      <c r="N48" s="598"/>
      <c r="O48" s="318"/>
      <c r="P48" s="318"/>
      <c r="Q48" s="318"/>
    </row>
    <row r="49" spans="1:18" ht="15" customHeight="1" x14ac:dyDescent="0.25">
      <c r="A49" s="318"/>
      <c r="B49" s="318"/>
      <c r="C49" s="598" t="str">
        <f>'2 жастағы балалар Ф'!C49:T49</f>
        <v>Оқу жылы: 2024-2025                            Топ: "Балдырған"               Өткізу кезеңі: аралық       Өткізу мерзімі: желтоқсан2024 жыл</v>
      </c>
      <c r="D49" s="598"/>
      <c r="E49" s="598"/>
      <c r="F49" s="598"/>
      <c r="G49" s="598"/>
      <c r="H49" s="598"/>
      <c r="I49" s="598"/>
      <c r="J49" s="598"/>
      <c r="K49" s="598"/>
      <c r="L49" s="598"/>
      <c r="M49" s="598"/>
      <c r="N49" s="598"/>
      <c r="O49" s="318"/>
      <c r="P49" s="318"/>
      <c r="Q49" s="318"/>
    </row>
    <row r="50" spans="1:18" x14ac:dyDescent="0.25">
      <c r="O50" s="20"/>
    </row>
    <row r="51" spans="1:18" ht="16.5" customHeight="1" x14ac:dyDescent="0.25">
      <c r="B51" s="607" t="s">
        <v>0</v>
      </c>
      <c r="C51" s="607" t="s">
        <v>906</v>
      </c>
      <c r="D51" s="600" t="s">
        <v>1139</v>
      </c>
      <c r="E51" s="600"/>
      <c r="F51" s="600"/>
      <c r="G51" s="600"/>
      <c r="H51" s="600"/>
      <c r="I51" s="600"/>
      <c r="J51" s="600"/>
      <c r="K51" s="600"/>
      <c r="L51" s="600"/>
      <c r="M51" s="600"/>
      <c r="N51" s="600"/>
      <c r="O51" s="606"/>
      <c r="P51" s="546" t="s">
        <v>907</v>
      </c>
      <c r="Q51" s="550" t="s">
        <v>908</v>
      </c>
      <c r="R51" s="573" t="s">
        <v>909</v>
      </c>
    </row>
    <row r="52" spans="1:18" ht="15.75" customHeight="1" x14ac:dyDescent="0.25">
      <c r="B52" s="607"/>
      <c r="C52" s="607"/>
      <c r="D52" s="608" t="s">
        <v>2</v>
      </c>
      <c r="E52" s="608"/>
      <c r="F52" s="608"/>
      <c r="G52" s="608"/>
      <c r="H52" s="608"/>
      <c r="I52" s="608"/>
      <c r="J52" s="608"/>
      <c r="K52" s="608"/>
      <c r="L52" s="608"/>
      <c r="M52" s="608"/>
      <c r="N52" s="608"/>
      <c r="O52" s="554"/>
      <c r="P52" s="547"/>
      <c r="Q52" s="551"/>
      <c r="R52" s="574"/>
    </row>
    <row r="53" spans="1:18" ht="15.75" x14ac:dyDescent="0.25">
      <c r="B53" s="607"/>
      <c r="C53" s="610"/>
      <c r="D53" s="604" t="s">
        <v>32</v>
      </c>
      <c r="E53" s="604"/>
      <c r="F53" s="604"/>
      <c r="G53" s="604" t="s">
        <v>33</v>
      </c>
      <c r="H53" s="604"/>
      <c r="I53" s="604"/>
      <c r="J53" s="604" t="s">
        <v>34</v>
      </c>
      <c r="K53" s="604"/>
      <c r="L53" s="604"/>
      <c r="M53" s="604" t="s">
        <v>35</v>
      </c>
      <c r="N53" s="604"/>
      <c r="O53" s="604"/>
      <c r="P53" s="548"/>
      <c r="Q53" s="551"/>
      <c r="R53" s="574"/>
    </row>
    <row r="54" spans="1:18" ht="57.75" customHeight="1" x14ac:dyDescent="0.25">
      <c r="B54" s="607"/>
      <c r="C54" s="610"/>
      <c r="D54" s="563" t="s">
        <v>766</v>
      </c>
      <c r="E54" s="563"/>
      <c r="F54" s="563"/>
      <c r="G54" s="563" t="s">
        <v>767</v>
      </c>
      <c r="H54" s="563"/>
      <c r="I54" s="563"/>
      <c r="J54" s="563" t="s">
        <v>768</v>
      </c>
      <c r="K54" s="563"/>
      <c r="L54" s="563"/>
      <c r="M54" s="563" t="s">
        <v>769</v>
      </c>
      <c r="N54" s="563"/>
      <c r="O54" s="563"/>
      <c r="P54" s="548"/>
      <c r="Q54" s="551"/>
      <c r="R54" s="574"/>
    </row>
    <row r="55" spans="1:18" ht="112.5" customHeight="1" x14ac:dyDescent="0.25">
      <c r="B55" s="607"/>
      <c r="C55" s="610"/>
      <c r="D55" s="260" t="s">
        <v>770</v>
      </c>
      <c r="E55" s="260" t="s">
        <v>725</v>
      </c>
      <c r="F55" s="260" t="s">
        <v>771</v>
      </c>
      <c r="G55" s="260" t="s">
        <v>772</v>
      </c>
      <c r="H55" s="260" t="s">
        <v>773</v>
      </c>
      <c r="I55" s="260" t="s">
        <v>774</v>
      </c>
      <c r="J55" s="260" t="s">
        <v>775</v>
      </c>
      <c r="K55" s="260" t="s">
        <v>776</v>
      </c>
      <c r="L55" s="260" t="s">
        <v>777</v>
      </c>
      <c r="M55" s="260" t="s">
        <v>778</v>
      </c>
      <c r="N55" s="260" t="s">
        <v>779</v>
      </c>
      <c r="O55" s="260" t="s">
        <v>780</v>
      </c>
      <c r="P55" s="549"/>
      <c r="Q55" s="552"/>
      <c r="R55" s="575"/>
    </row>
    <row r="56" spans="1:18" ht="15.75" x14ac:dyDescent="0.25">
      <c r="B56" s="9">
        <v>1</v>
      </c>
      <c r="C56" s="4" t="str">
        <f>'2 жастағы балалар Ф'!C56</f>
        <v>Аубакирова Жансая</v>
      </c>
      <c r="D56" s="476">
        <v>1</v>
      </c>
      <c r="E56" s="476"/>
      <c r="F56" s="477"/>
      <c r="G56" s="476">
        <v>1</v>
      </c>
      <c r="H56" s="476"/>
      <c r="I56" s="477"/>
      <c r="J56" s="476">
        <v>1</v>
      </c>
      <c r="K56" s="476"/>
      <c r="L56" s="477"/>
      <c r="M56" s="476">
        <v>1</v>
      </c>
      <c r="N56" s="476"/>
      <c r="O56" s="477"/>
      <c r="P56" s="79">
        <f>COUNTA(D56,M56,G56,J56)</f>
        <v>4</v>
      </c>
      <c r="Q56" s="2">
        <f>COUNTA(E56,N56,H56:H56,K56)</f>
        <v>0</v>
      </c>
      <c r="R56" s="32">
        <f>COUNTA(F56,O56,I56,L56)</f>
        <v>0</v>
      </c>
    </row>
    <row r="57" spans="1:18" ht="15.75" x14ac:dyDescent="0.25">
      <c r="B57" s="9">
        <v>2</v>
      </c>
      <c r="C57" s="4" t="str">
        <f>'2 жастағы балалар Ф'!C57</f>
        <v>Болат Райана</v>
      </c>
      <c r="D57" s="476"/>
      <c r="E57" s="476">
        <v>1</v>
      </c>
      <c r="F57" s="477"/>
      <c r="G57" s="476">
        <v>1</v>
      </c>
      <c r="H57" s="476"/>
      <c r="I57" s="477"/>
      <c r="J57" s="476"/>
      <c r="K57" s="476">
        <v>1</v>
      </c>
      <c r="L57" s="477"/>
      <c r="M57" s="476">
        <v>1</v>
      </c>
      <c r="N57" s="476"/>
      <c r="O57" s="477"/>
      <c r="P57" s="79">
        <f t="shared" ref="P57:P95" si="4">COUNTA(D57,M57,G57,J57)</f>
        <v>2</v>
      </c>
      <c r="Q57" s="2">
        <f t="shared" ref="Q57:Q95" si="5">COUNTA(E57,N57,H57:H57,K57)</f>
        <v>2</v>
      </c>
      <c r="R57" s="32">
        <f t="shared" ref="R57:R95" si="6">COUNTA(F57,O57,I57,L57)</f>
        <v>0</v>
      </c>
    </row>
    <row r="58" spans="1:18" ht="15.75" x14ac:dyDescent="0.25">
      <c r="B58" s="9">
        <v>3</v>
      </c>
      <c r="C58" s="4" t="str">
        <f>'2 жастағы балалар Ф'!C58</f>
        <v>Жаналыкова Айжамал</v>
      </c>
      <c r="D58" s="476">
        <v>1</v>
      </c>
      <c r="E58" s="476"/>
      <c r="F58" s="477"/>
      <c r="G58" s="476">
        <v>1</v>
      </c>
      <c r="H58" s="476"/>
      <c r="I58" s="477"/>
      <c r="J58" s="476">
        <v>1</v>
      </c>
      <c r="K58" s="476"/>
      <c r="L58" s="477"/>
      <c r="M58" s="476">
        <v>1</v>
      </c>
      <c r="N58" s="476"/>
      <c r="O58" s="477"/>
      <c r="P58" s="79">
        <f t="shared" si="4"/>
        <v>4</v>
      </c>
      <c r="Q58" s="2">
        <f t="shared" si="5"/>
        <v>0</v>
      </c>
      <c r="R58" s="32">
        <f t="shared" si="6"/>
        <v>0</v>
      </c>
    </row>
    <row r="59" spans="1:18" ht="15.75" customHeight="1" x14ac:dyDescent="0.25">
      <c r="B59" s="9">
        <v>4</v>
      </c>
      <c r="C59" s="4" t="str">
        <f>'2 жастағы балалар Ф'!C59</f>
        <v xml:space="preserve">Қошанбай Сезім </v>
      </c>
      <c r="D59" s="476"/>
      <c r="E59" s="476">
        <v>1</v>
      </c>
      <c r="F59" s="477"/>
      <c r="G59" s="476"/>
      <c r="H59" s="476">
        <v>1</v>
      </c>
      <c r="I59" s="477"/>
      <c r="J59" s="476"/>
      <c r="K59" s="476">
        <v>1</v>
      </c>
      <c r="L59" s="477"/>
      <c r="M59" s="476"/>
      <c r="N59" s="476">
        <v>1</v>
      </c>
      <c r="O59" s="477"/>
      <c r="P59" s="79">
        <f t="shared" si="4"/>
        <v>0</v>
      </c>
      <c r="Q59" s="2">
        <f t="shared" si="5"/>
        <v>4</v>
      </c>
      <c r="R59" s="32">
        <f t="shared" si="6"/>
        <v>0</v>
      </c>
    </row>
    <row r="60" spans="1:18" ht="15.75" x14ac:dyDescent="0.25">
      <c r="B60" s="9">
        <v>5</v>
      </c>
      <c r="C60" s="4" t="str">
        <f>'2 жастағы балалар Ф'!C60</f>
        <v>Мукажанов Алибек</v>
      </c>
      <c r="D60" s="476"/>
      <c r="E60" s="476"/>
      <c r="F60" s="477">
        <v>1</v>
      </c>
      <c r="G60" s="476"/>
      <c r="H60" s="476"/>
      <c r="I60" s="477">
        <v>1</v>
      </c>
      <c r="J60" s="476"/>
      <c r="K60" s="476"/>
      <c r="L60" s="477">
        <v>1</v>
      </c>
      <c r="M60" s="476"/>
      <c r="N60" s="476"/>
      <c r="O60" s="477">
        <v>1</v>
      </c>
      <c r="P60" s="79">
        <f t="shared" si="4"/>
        <v>0</v>
      </c>
      <c r="Q60" s="2">
        <f t="shared" si="5"/>
        <v>0</v>
      </c>
      <c r="R60" s="32">
        <f t="shared" si="6"/>
        <v>4</v>
      </c>
    </row>
    <row r="61" spans="1:18" ht="15.75" x14ac:dyDescent="0.25">
      <c r="B61" s="9">
        <v>6</v>
      </c>
      <c r="C61" s="4" t="str">
        <f>'2 жастағы балалар Ф'!C61</f>
        <v>Серік Нұртаза</v>
      </c>
      <c r="D61" s="476"/>
      <c r="E61" s="476">
        <v>1</v>
      </c>
      <c r="F61" s="477"/>
      <c r="G61" s="476"/>
      <c r="H61" s="476">
        <v>1</v>
      </c>
      <c r="I61" s="477"/>
      <c r="J61" s="476"/>
      <c r="K61" s="476">
        <v>1</v>
      </c>
      <c r="L61" s="477"/>
      <c r="M61" s="476"/>
      <c r="N61" s="476">
        <v>1</v>
      </c>
      <c r="O61" s="477"/>
      <c r="P61" s="79">
        <f t="shared" si="4"/>
        <v>0</v>
      </c>
      <c r="Q61" s="2">
        <f t="shared" si="5"/>
        <v>4</v>
      </c>
      <c r="R61" s="32">
        <f t="shared" si="6"/>
        <v>0</v>
      </c>
    </row>
    <row r="62" spans="1:18" ht="15.75" x14ac:dyDescent="0.25">
      <c r="B62" s="9">
        <v>7</v>
      </c>
      <c r="C62" s="4">
        <f>'2 жастағы балалар Ф'!C62</f>
        <v>0</v>
      </c>
      <c r="D62" s="476"/>
      <c r="E62" s="476"/>
      <c r="F62" s="477"/>
      <c r="G62" s="476"/>
      <c r="H62" s="476"/>
      <c r="I62" s="477"/>
      <c r="J62" s="476"/>
      <c r="K62" s="476"/>
      <c r="L62" s="477"/>
      <c r="M62" s="476"/>
      <c r="N62" s="476"/>
      <c r="O62" s="477"/>
      <c r="P62" s="79">
        <f t="shared" si="4"/>
        <v>0</v>
      </c>
      <c r="Q62" s="2">
        <f t="shared" si="5"/>
        <v>0</v>
      </c>
      <c r="R62" s="32">
        <f t="shared" si="6"/>
        <v>0</v>
      </c>
    </row>
    <row r="63" spans="1:18" ht="15.75" x14ac:dyDescent="0.25">
      <c r="B63" s="9">
        <v>8</v>
      </c>
      <c r="C63" s="4">
        <f>'2 жастағы балалар Ф'!C63</f>
        <v>0</v>
      </c>
      <c r="D63" s="476"/>
      <c r="E63" s="476"/>
      <c r="F63" s="477"/>
      <c r="G63" s="476"/>
      <c r="H63" s="476"/>
      <c r="I63" s="477"/>
      <c r="J63" s="476"/>
      <c r="K63" s="476"/>
      <c r="L63" s="477"/>
      <c r="M63" s="476"/>
      <c r="N63" s="476"/>
      <c r="O63" s="477"/>
      <c r="P63" s="79">
        <f t="shared" si="4"/>
        <v>0</v>
      </c>
      <c r="Q63" s="2">
        <f t="shared" si="5"/>
        <v>0</v>
      </c>
      <c r="R63" s="32">
        <f t="shared" si="6"/>
        <v>0</v>
      </c>
    </row>
    <row r="64" spans="1:18" ht="15.75" x14ac:dyDescent="0.25">
      <c r="B64" s="9">
        <v>9</v>
      </c>
      <c r="C64" s="4">
        <f>'2 жастағы балалар Ф'!C64</f>
        <v>0</v>
      </c>
      <c r="D64" s="476"/>
      <c r="E64" s="476"/>
      <c r="F64" s="477"/>
      <c r="G64" s="476"/>
      <c r="H64" s="476"/>
      <c r="I64" s="477"/>
      <c r="J64" s="476"/>
      <c r="K64" s="476"/>
      <c r="L64" s="477"/>
      <c r="M64" s="476"/>
      <c r="N64" s="476"/>
      <c r="O64" s="477"/>
      <c r="P64" s="79">
        <f t="shared" si="4"/>
        <v>0</v>
      </c>
      <c r="Q64" s="2">
        <f t="shared" si="5"/>
        <v>0</v>
      </c>
      <c r="R64" s="32">
        <f t="shared" si="6"/>
        <v>0</v>
      </c>
    </row>
    <row r="65" spans="2:18" ht="15.75" x14ac:dyDescent="0.25">
      <c r="B65" s="9">
        <v>10</v>
      </c>
      <c r="C65" s="4">
        <f>'2 жастағы балалар Ф'!C65</f>
        <v>0</v>
      </c>
      <c r="D65" s="476"/>
      <c r="E65" s="476"/>
      <c r="F65" s="477"/>
      <c r="G65" s="476"/>
      <c r="H65" s="476"/>
      <c r="I65" s="477"/>
      <c r="J65" s="476"/>
      <c r="K65" s="476"/>
      <c r="L65" s="477"/>
      <c r="M65" s="476"/>
      <c r="N65" s="476"/>
      <c r="O65" s="477"/>
      <c r="P65" s="79">
        <f t="shared" si="4"/>
        <v>0</v>
      </c>
      <c r="Q65" s="2">
        <f t="shared" si="5"/>
        <v>0</v>
      </c>
      <c r="R65" s="32">
        <f t="shared" si="6"/>
        <v>0</v>
      </c>
    </row>
    <row r="66" spans="2:18" ht="15.75" x14ac:dyDescent="0.25">
      <c r="B66" s="9">
        <v>11</v>
      </c>
      <c r="C66" s="4">
        <f>'2 жастағы балалар Ф'!C66</f>
        <v>0</v>
      </c>
      <c r="D66" s="476"/>
      <c r="E66" s="476"/>
      <c r="F66" s="477"/>
      <c r="G66" s="476"/>
      <c r="H66" s="476"/>
      <c r="I66" s="477"/>
      <c r="J66" s="476"/>
      <c r="K66" s="476"/>
      <c r="L66" s="477"/>
      <c r="M66" s="476"/>
      <c r="N66" s="476"/>
      <c r="O66" s="477"/>
      <c r="P66" s="79">
        <f t="shared" si="4"/>
        <v>0</v>
      </c>
      <c r="Q66" s="2">
        <f t="shared" si="5"/>
        <v>0</v>
      </c>
      <c r="R66" s="32">
        <f t="shared" si="6"/>
        <v>0</v>
      </c>
    </row>
    <row r="67" spans="2:18" ht="15.75" x14ac:dyDescent="0.25">
      <c r="B67" s="9">
        <v>12</v>
      </c>
      <c r="C67" s="4">
        <f>'2 жастағы балалар Ф'!C67</f>
        <v>0</v>
      </c>
      <c r="D67" s="476"/>
      <c r="E67" s="476"/>
      <c r="F67" s="477"/>
      <c r="G67" s="476"/>
      <c r="H67" s="476"/>
      <c r="I67" s="477"/>
      <c r="J67" s="476"/>
      <c r="K67" s="476"/>
      <c r="L67" s="477"/>
      <c r="M67" s="476"/>
      <c r="N67" s="476"/>
      <c r="O67" s="477"/>
      <c r="P67" s="79">
        <f t="shared" si="4"/>
        <v>0</v>
      </c>
      <c r="Q67" s="2">
        <f t="shared" si="5"/>
        <v>0</v>
      </c>
      <c r="R67" s="32">
        <f t="shared" si="6"/>
        <v>0</v>
      </c>
    </row>
    <row r="68" spans="2:18" ht="15.75" x14ac:dyDescent="0.25">
      <c r="B68" s="9">
        <v>13</v>
      </c>
      <c r="C68" s="4">
        <f>'2 жастағы балалар Ф'!C68</f>
        <v>0</v>
      </c>
      <c r="D68" s="476"/>
      <c r="E68" s="476"/>
      <c r="F68" s="477"/>
      <c r="G68" s="476"/>
      <c r="H68" s="476"/>
      <c r="I68" s="477"/>
      <c r="J68" s="476"/>
      <c r="K68" s="476"/>
      <c r="L68" s="477"/>
      <c r="M68" s="476"/>
      <c r="N68" s="476"/>
      <c r="O68" s="477"/>
      <c r="P68" s="79">
        <f t="shared" si="4"/>
        <v>0</v>
      </c>
      <c r="Q68" s="2">
        <f t="shared" si="5"/>
        <v>0</v>
      </c>
      <c r="R68" s="32">
        <f t="shared" si="6"/>
        <v>0</v>
      </c>
    </row>
    <row r="69" spans="2:18" ht="15.75" x14ac:dyDescent="0.25">
      <c r="B69" s="9">
        <v>14</v>
      </c>
      <c r="C69" s="4">
        <f>'2 жастағы балалар Ф'!C69</f>
        <v>0</v>
      </c>
      <c r="D69" s="476"/>
      <c r="E69" s="476"/>
      <c r="F69" s="477"/>
      <c r="G69" s="476"/>
      <c r="H69" s="476"/>
      <c r="I69" s="477"/>
      <c r="J69" s="476"/>
      <c r="K69" s="476"/>
      <c r="L69" s="477"/>
      <c r="M69" s="476"/>
      <c r="N69" s="476"/>
      <c r="O69" s="477"/>
      <c r="P69" s="79">
        <f t="shared" si="4"/>
        <v>0</v>
      </c>
      <c r="Q69" s="2">
        <f t="shared" si="5"/>
        <v>0</v>
      </c>
      <c r="R69" s="32">
        <f t="shared" si="6"/>
        <v>0</v>
      </c>
    </row>
    <row r="70" spans="2:18" ht="15.75" x14ac:dyDescent="0.25">
      <c r="B70" s="9">
        <v>15</v>
      </c>
      <c r="C70" s="4">
        <f>'2 жастағы балалар Ф'!C70</f>
        <v>0</v>
      </c>
      <c r="D70" s="476"/>
      <c r="E70" s="476"/>
      <c r="F70" s="477"/>
      <c r="G70" s="476"/>
      <c r="H70" s="476"/>
      <c r="I70" s="477"/>
      <c r="J70" s="476"/>
      <c r="K70" s="476"/>
      <c r="L70" s="477"/>
      <c r="M70" s="476"/>
      <c r="N70" s="476"/>
      <c r="O70" s="477"/>
      <c r="P70" s="79">
        <f t="shared" si="4"/>
        <v>0</v>
      </c>
      <c r="Q70" s="2">
        <f t="shared" si="5"/>
        <v>0</v>
      </c>
      <c r="R70" s="32">
        <f t="shared" si="6"/>
        <v>0</v>
      </c>
    </row>
    <row r="71" spans="2:18" ht="15.75" x14ac:dyDescent="0.25">
      <c r="B71" s="9">
        <v>16</v>
      </c>
      <c r="C71" s="4">
        <f>'2 жастағы балалар Ф'!C71</f>
        <v>0</v>
      </c>
      <c r="D71" s="476"/>
      <c r="E71" s="476"/>
      <c r="F71" s="477"/>
      <c r="G71" s="476"/>
      <c r="H71" s="476"/>
      <c r="I71" s="477"/>
      <c r="J71" s="476"/>
      <c r="K71" s="476"/>
      <c r="L71" s="477"/>
      <c r="M71" s="476"/>
      <c r="N71" s="476"/>
      <c r="O71" s="477"/>
      <c r="P71" s="79">
        <f t="shared" si="4"/>
        <v>0</v>
      </c>
      <c r="Q71" s="2">
        <f t="shared" si="5"/>
        <v>0</v>
      </c>
      <c r="R71" s="32">
        <f t="shared" si="6"/>
        <v>0</v>
      </c>
    </row>
    <row r="72" spans="2:18" ht="15.75" x14ac:dyDescent="0.25">
      <c r="B72" s="9">
        <v>17</v>
      </c>
      <c r="C72" s="4">
        <f>'2 жастағы балалар Ф'!C72</f>
        <v>0</v>
      </c>
      <c r="D72" s="476"/>
      <c r="E72" s="476"/>
      <c r="F72" s="477"/>
      <c r="G72" s="476"/>
      <c r="H72" s="476"/>
      <c r="I72" s="477"/>
      <c r="J72" s="476"/>
      <c r="K72" s="476"/>
      <c r="L72" s="477"/>
      <c r="M72" s="476"/>
      <c r="N72" s="476"/>
      <c r="O72" s="477"/>
      <c r="P72" s="79">
        <f t="shared" si="4"/>
        <v>0</v>
      </c>
      <c r="Q72" s="2">
        <f t="shared" si="5"/>
        <v>0</v>
      </c>
      <c r="R72" s="32">
        <f t="shared" si="6"/>
        <v>0</v>
      </c>
    </row>
    <row r="73" spans="2:18" ht="15.75" x14ac:dyDescent="0.25">
      <c r="B73" s="9">
        <v>18</v>
      </c>
      <c r="C73" s="4">
        <f>'2 жастағы балалар Ф'!C73</f>
        <v>0</v>
      </c>
      <c r="D73" s="476"/>
      <c r="E73" s="476"/>
      <c r="F73" s="477"/>
      <c r="G73" s="476"/>
      <c r="H73" s="476"/>
      <c r="I73" s="477"/>
      <c r="J73" s="476"/>
      <c r="K73" s="476"/>
      <c r="L73" s="477"/>
      <c r="M73" s="476"/>
      <c r="N73" s="476"/>
      <c r="O73" s="477"/>
      <c r="P73" s="79">
        <f t="shared" si="4"/>
        <v>0</v>
      </c>
      <c r="Q73" s="2">
        <f t="shared" si="5"/>
        <v>0</v>
      </c>
      <c r="R73" s="32">
        <f t="shared" si="6"/>
        <v>0</v>
      </c>
    </row>
    <row r="74" spans="2:18" ht="15.75" x14ac:dyDescent="0.25">
      <c r="B74" s="9">
        <v>19</v>
      </c>
      <c r="C74" s="4">
        <f>'2 жастағы балалар Ф'!C74</f>
        <v>0</v>
      </c>
      <c r="D74" s="476"/>
      <c r="E74" s="476"/>
      <c r="F74" s="477"/>
      <c r="G74" s="476"/>
      <c r="H74" s="476"/>
      <c r="I74" s="477"/>
      <c r="J74" s="476"/>
      <c r="K74" s="476"/>
      <c r="L74" s="477"/>
      <c r="M74" s="476"/>
      <c r="N74" s="476"/>
      <c r="O74" s="477"/>
      <c r="P74" s="79">
        <f t="shared" si="4"/>
        <v>0</v>
      </c>
      <c r="Q74" s="2">
        <f t="shared" si="5"/>
        <v>0</v>
      </c>
      <c r="R74" s="32">
        <f t="shared" si="6"/>
        <v>0</v>
      </c>
    </row>
    <row r="75" spans="2:18" ht="15.75" x14ac:dyDescent="0.25">
      <c r="B75" s="9">
        <v>20</v>
      </c>
      <c r="C75" s="4">
        <f>'2 жастағы балалар Ф'!C75</f>
        <v>0</v>
      </c>
      <c r="D75" s="476"/>
      <c r="E75" s="476"/>
      <c r="F75" s="477"/>
      <c r="G75" s="476"/>
      <c r="H75" s="476"/>
      <c r="I75" s="477"/>
      <c r="J75" s="476"/>
      <c r="K75" s="476"/>
      <c r="L75" s="477"/>
      <c r="M75" s="476"/>
      <c r="N75" s="476"/>
      <c r="O75" s="477"/>
      <c r="P75" s="79">
        <f t="shared" si="4"/>
        <v>0</v>
      </c>
      <c r="Q75" s="2">
        <f t="shared" si="5"/>
        <v>0</v>
      </c>
      <c r="R75" s="32">
        <f t="shared" si="6"/>
        <v>0</v>
      </c>
    </row>
    <row r="76" spans="2:18" ht="15.75" x14ac:dyDescent="0.25">
      <c r="B76" s="9">
        <v>21</v>
      </c>
      <c r="C76" s="4">
        <f>'2 жастағы балалар Ф'!C76</f>
        <v>0</v>
      </c>
      <c r="D76" s="476"/>
      <c r="E76" s="476"/>
      <c r="F76" s="477"/>
      <c r="G76" s="476"/>
      <c r="H76" s="476"/>
      <c r="I76" s="477"/>
      <c r="J76" s="476"/>
      <c r="K76" s="476"/>
      <c r="L76" s="477"/>
      <c r="M76" s="476"/>
      <c r="N76" s="476"/>
      <c r="O76" s="477"/>
      <c r="P76" s="79">
        <f t="shared" si="4"/>
        <v>0</v>
      </c>
      <c r="Q76" s="2">
        <f t="shared" si="5"/>
        <v>0</v>
      </c>
      <c r="R76" s="32">
        <f t="shared" si="6"/>
        <v>0</v>
      </c>
    </row>
    <row r="77" spans="2:18" ht="15.75" x14ac:dyDescent="0.25">
      <c r="B77" s="9">
        <v>22</v>
      </c>
      <c r="C77" s="4">
        <f>'2 жастағы балалар Ф'!C77</f>
        <v>0</v>
      </c>
      <c r="D77" s="476"/>
      <c r="E77" s="476"/>
      <c r="F77" s="477"/>
      <c r="G77" s="476"/>
      <c r="H77" s="476"/>
      <c r="I77" s="477"/>
      <c r="J77" s="476"/>
      <c r="K77" s="476"/>
      <c r="L77" s="477"/>
      <c r="M77" s="476"/>
      <c r="N77" s="476"/>
      <c r="O77" s="477"/>
      <c r="P77" s="79">
        <f t="shared" si="4"/>
        <v>0</v>
      </c>
      <c r="Q77" s="2">
        <f t="shared" si="5"/>
        <v>0</v>
      </c>
      <c r="R77" s="32">
        <f t="shared" si="6"/>
        <v>0</v>
      </c>
    </row>
    <row r="78" spans="2:18" ht="15.75" x14ac:dyDescent="0.25">
      <c r="B78" s="9">
        <v>23</v>
      </c>
      <c r="C78" s="4">
        <f>'2 жастағы балалар Ф'!C78</f>
        <v>0</v>
      </c>
      <c r="D78" s="476"/>
      <c r="E78" s="476"/>
      <c r="F78" s="477"/>
      <c r="G78" s="476"/>
      <c r="H78" s="476"/>
      <c r="I78" s="477"/>
      <c r="J78" s="476"/>
      <c r="K78" s="476"/>
      <c r="L78" s="477"/>
      <c r="M78" s="476"/>
      <c r="N78" s="476"/>
      <c r="O78" s="477"/>
      <c r="P78" s="79">
        <f t="shared" si="4"/>
        <v>0</v>
      </c>
      <c r="Q78" s="2">
        <f t="shared" si="5"/>
        <v>0</v>
      </c>
      <c r="R78" s="32">
        <f t="shared" si="6"/>
        <v>0</v>
      </c>
    </row>
    <row r="79" spans="2:18" ht="15.75" x14ac:dyDescent="0.25">
      <c r="B79" s="9">
        <v>24</v>
      </c>
      <c r="C79" s="4">
        <f>'2 жастағы балалар Ф'!C79</f>
        <v>0</v>
      </c>
      <c r="D79" s="476"/>
      <c r="E79" s="476"/>
      <c r="F79" s="477"/>
      <c r="G79" s="476"/>
      <c r="H79" s="476"/>
      <c r="I79" s="477"/>
      <c r="J79" s="476"/>
      <c r="K79" s="476"/>
      <c r="L79" s="477"/>
      <c r="M79" s="476"/>
      <c r="N79" s="476"/>
      <c r="O79" s="477"/>
      <c r="P79" s="79">
        <f t="shared" si="4"/>
        <v>0</v>
      </c>
      <c r="Q79" s="2">
        <f t="shared" si="5"/>
        <v>0</v>
      </c>
      <c r="R79" s="32">
        <f t="shared" si="6"/>
        <v>0</v>
      </c>
    </row>
    <row r="80" spans="2:18" ht="15.75" x14ac:dyDescent="0.25">
      <c r="B80" s="9">
        <v>25</v>
      </c>
      <c r="C80" s="4">
        <f>'2 жастағы балалар Ф'!C80</f>
        <v>0</v>
      </c>
      <c r="D80" s="476"/>
      <c r="E80" s="476"/>
      <c r="F80" s="477"/>
      <c r="G80" s="476"/>
      <c r="H80" s="476"/>
      <c r="I80" s="477"/>
      <c r="J80" s="476"/>
      <c r="K80" s="476"/>
      <c r="L80" s="477"/>
      <c r="M80" s="476"/>
      <c r="N80" s="476"/>
      <c r="O80" s="477"/>
      <c r="P80" s="79">
        <f t="shared" si="4"/>
        <v>0</v>
      </c>
      <c r="Q80" s="2">
        <f t="shared" si="5"/>
        <v>0</v>
      </c>
      <c r="R80" s="32">
        <f t="shared" si="6"/>
        <v>0</v>
      </c>
    </row>
    <row r="81" spans="2:18" ht="15.75" x14ac:dyDescent="0.25">
      <c r="B81" s="310">
        <v>26</v>
      </c>
      <c r="C81" s="319" t="str">
        <f>'2 жастағы балалар Ф'!C81</f>
        <v xml:space="preserve">Ахат Адия </v>
      </c>
      <c r="D81" s="456"/>
      <c r="E81" s="456"/>
      <c r="F81" s="457">
        <v>1</v>
      </c>
      <c r="G81" s="456"/>
      <c r="H81" s="456"/>
      <c r="I81" s="457">
        <v>1</v>
      </c>
      <c r="J81" s="456"/>
      <c r="K81" s="456"/>
      <c r="L81" s="457">
        <v>1</v>
      </c>
      <c r="M81" s="456"/>
      <c r="N81" s="456"/>
      <c r="O81" s="457">
        <v>1</v>
      </c>
      <c r="P81" s="79">
        <f t="shared" si="4"/>
        <v>0</v>
      </c>
      <c r="Q81" s="2">
        <f t="shared" si="5"/>
        <v>0</v>
      </c>
      <c r="R81" s="32">
        <f t="shared" si="6"/>
        <v>4</v>
      </c>
    </row>
    <row r="82" spans="2:18" ht="15.75" x14ac:dyDescent="0.25">
      <c r="B82" s="310">
        <v>27</v>
      </c>
      <c r="C82" s="319" t="str">
        <f>'2 жастағы балалар Ф'!C82</f>
        <v xml:space="preserve">Қаирбек Иззат </v>
      </c>
      <c r="D82" s="456"/>
      <c r="E82" s="456"/>
      <c r="F82" s="457">
        <v>1</v>
      </c>
      <c r="G82" s="456"/>
      <c r="H82" s="456"/>
      <c r="I82" s="457">
        <v>1</v>
      </c>
      <c r="J82" s="456"/>
      <c r="K82" s="456"/>
      <c r="L82" s="457">
        <v>1</v>
      </c>
      <c r="M82" s="456"/>
      <c r="N82" s="456"/>
      <c r="O82" s="457">
        <v>1</v>
      </c>
      <c r="P82" s="79">
        <f t="shared" si="4"/>
        <v>0</v>
      </c>
      <c r="Q82" s="2">
        <f t="shared" si="5"/>
        <v>0</v>
      </c>
      <c r="R82" s="32">
        <f t="shared" si="6"/>
        <v>4</v>
      </c>
    </row>
    <row r="83" spans="2:18" ht="15.75" x14ac:dyDescent="0.25">
      <c r="B83" s="310">
        <v>28</v>
      </c>
      <c r="C83" s="319" t="str">
        <f>'2 жастағы балалар Ф'!C83</f>
        <v>Дарханқызы Данеля</v>
      </c>
      <c r="D83" s="456"/>
      <c r="E83" s="456"/>
      <c r="F83" s="457">
        <v>1</v>
      </c>
      <c r="G83" s="456"/>
      <c r="H83" s="456"/>
      <c r="I83" s="457">
        <v>1</v>
      </c>
      <c r="J83" s="456"/>
      <c r="K83" s="456"/>
      <c r="L83" s="457">
        <v>1</v>
      </c>
      <c r="M83" s="456"/>
      <c r="N83" s="456"/>
      <c r="O83" s="457">
        <v>1</v>
      </c>
      <c r="P83" s="79">
        <f t="shared" si="4"/>
        <v>0</v>
      </c>
      <c r="Q83" s="2">
        <f t="shared" si="5"/>
        <v>0</v>
      </c>
      <c r="R83" s="32">
        <f t="shared" si="6"/>
        <v>4</v>
      </c>
    </row>
    <row r="84" spans="2:18" ht="15.75" x14ac:dyDescent="0.25">
      <c r="B84" s="310">
        <v>29</v>
      </c>
      <c r="C84" s="319" t="str">
        <f>'2 жастағы балалар Ф'!C84</f>
        <v>Шаяхметова Аяла</v>
      </c>
      <c r="D84" s="456"/>
      <c r="E84" s="456">
        <v>1</v>
      </c>
      <c r="F84" s="457"/>
      <c r="G84" s="456"/>
      <c r="H84" s="456">
        <v>1</v>
      </c>
      <c r="I84" s="457"/>
      <c r="J84" s="456"/>
      <c r="K84" s="456">
        <v>1</v>
      </c>
      <c r="L84" s="457"/>
      <c r="M84" s="456"/>
      <c r="N84" s="456">
        <v>1</v>
      </c>
      <c r="O84" s="457"/>
      <c r="P84" s="79">
        <f t="shared" si="4"/>
        <v>0</v>
      </c>
      <c r="Q84" s="2">
        <f t="shared" si="5"/>
        <v>4</v>
      </c>
      <c r="R84" s="32">
        <f t="shared" si="6"/>
        <v>0</v>
      </c>
    </row>
    <row r="85" spans="2:18" ht="15.75" x14ac:dyDescent="0.25">
      <c r="B85" s="310">
        <v>30</v>
      </c>
      <c r="C85" s="319">
        <f>'2 жастағы балалар Ф'!C85</f>
        <v>0</v>
      </c>
      <c r="D85" s="456"/>
      <c r="E85" s="456"/>
      <c r="F85" s="457"/>
      <c r="G85" s="456"/>
      <c r="H85" s="456"/>
      <c r="I85" s="457"/>
      <c r="J85" s="456"/>
      <c r="K85" s="456"/>
      <c r="L85" s="457"/>
      <c r="M85" s="456"/>
      <c r="N85" s="456"/>
      <c r="O85" s="457"/>
      <c r="P85" s="79">
        <f t="shared" si="4"/>
        <v>0</v>
      </c>
      <c r="Q85" s="2">
        <f t="shared" si="5"/>
        <v>0</v>
      </c>
      <c r="R85" s="32">
        <f t="shared" si="6"/>
        <v>0</v>
      </c>
    </row>
    <row r="86" spans="2:18" ht="15.75" x14ac:dyDescent="0.25">
      <c r="B86" s="310">
        <v>31</v>
      </c>
      <c r="C86" s="319">
        <f>'2 жастағы балалар Ф'!C86</f>
        <v>0</v>
      </c>
      <c r="D86" s="456"/>
      <c r="E86" s="456"/>
      <c r="F86" s="457"/>
      <c r="G86" s="456"/>
      <c r="H86" s="456"/>
      <c r="I86" s="457"/>
      <c r="J86" s="456"/>
      <c r="K86" s="456"/>
      <c r="L86" s="457"/>
      <c r="M86" s="456"/>
      <c r="N86" s="456"/>
      <c r="O86" s="457"/>
      <c r="P86" s="79">
        <f t="shared" si="4"/>
        <v>0</v>
      </c>
      <c r="Q86" s="2">
        <f t="shared" si="5"/>
        <v>0</v>
      </c>
      <c r="R86" s="32">
        <f t="shared" si="6"/>
        <v>0</v>
      </c>
    </row>
    <row r="87" spans="2:18" ht="15.75" x14ac:dyDescent="0.25">
      <c r="B87" s="310">
        <v>32</v>
      </c>
      <c r="C87" s="319">
        <f>'2 жастағы балалар Ф'!C87</f>
        <v>0</v>
      </c>
      <c r="D87" s="456"/>
      <c r="E87" s="456"/>
      <c r="F87" s="457"/>
      <c r="G87" s="456"/>
      <c r="H87" s="456"/>
      <c r="I87" s="457"/>
      <c r="J87" s="456"/>
      <c r="K87" s="456"/>
      <c r="L87" s="457"/>
      <c r="M87" s="456"/>
      <c r="N87" s="456"/>
      <c r="O87" s="457"/>
      <c r="P87" s="79">
        <f t="shared" si="4"/>
        <v>0</v>
      </c>
      <c r="Q87" s="2">
        <f t="shared" si="5"/>
        <v>0</v>
      </c>
      <c r="R87" s="32">
        <f t="shared" si="6"/>
        <v>0</v>
      </c>
    </row>
    <row r="88" spans="2:18" ht="15.75" x14ac:dyDescent="0.25">
      <c r="B88" s="310">
        <v>33</v>
      </c>
      <c r="C88" s="319">
        <f>'2 жастағы балалар Ф'!C88</f>
        <v>0</v>
      </c>
      <c r="D88" s="456"/>
      <c r="E88" s="456"/>
      <c r="F88" s="457"/>
      <c r="G88" s="456"/>
      <c r="H88" s="456"/>
      <c r="I88" s="457"/>
      <c r="J88" s="456"/>
      <c r="K88" s="456"/>
      <c r="L88" s="457"/>
      <c r="M88" s="456"/>
      <c r="N88" s="456"/>
      <c r="O88" s="457"/>
      <c r="P88" s="79">
        <f t="shared" si="4"/>
        <v>0</v>
      </c>
      <c r="Q88" s="2">
        <f t="shared" si="5"/>
        <v>0</v>
      </c>
      <c r="R88" s="32">
        <f t="shared" si="6"/>
        <v>0</v>
      </c>
    </row>
    <row r="89" spans="2:18" ht="15.75" x14ac:dyDescent="0.25">
      <c r="B89" s="310">
        <v>34</v>
      </c>
      <c r="C89" s="319">
        <f>'2 жастағы балалар Ф'!C89</f>
        <v>0</v>
      </c>
      <c r="D89" s="456"/>
      <c r="E89" s="456"/>
      <c r="F89" s="457"/>
      <c r="G89" s="456"/>
      <c r="H89" s="456"/>
      <c r="I89" s="457"/>
      <c r="J89" s="456"/>
      <c r="K89" s="456"/>
      <c r="L89" s="457"/>
      <c r="M89" s="456"/>
      <c r="N89" s="456"/>
      <c r="O89" s="457"/>
      <c r="P89" s="79">
        <f t="shared" si="4"/>
        <v>0</v>
      </c>
      <c r="Q89" s="2">
        <f t="shared" si="5"/>
        <v>0</v>
      </c>
      <c r="R89" s="32">
        <f t="shared" si="6"/>
        <v>0</v>
      </c>
    </row>
    <row r="90" spans="2:18" ht="15.75" x14ac:dyDescent="0.25">
      <c r="B90" s="310">
        <v>35</v>
      </c>
      <c r="C90" s="319">
        <f>'2 жастағы балалар Ф'!C90</f>
        <v>0</v>
      </c>
      <c r="D90" s="456"/>
      <c r="E90" s="456"/>
      <c r="F90" s="457"/>
      <c r="G90" s="456"/>
      <c r="H90" s="456"/>
      <c r="I90" s="457"/>
      <c r="J90" s="456"/>
      <c r="K90" s="456"/>
      <c r="L90" s="457"/>
      <c r="M90" s="456"/>
      <c r="N90" s="456"/>
      <c r="O90" s="457"/>
      <c r="P90" s="79">
        <f t="shared" si="4"/>
        <v>0</v>
      </c>
      <c r="Q90" s="2">
        <f t="shared" si="5"/>
        <v>0</v>
      </c>
      <c r="R90" s="32">
        <f t="shared" si="6"/>
        <v>0</v>
      </c>
    </row>
    <row r="91" spans="2:18" ht="15.75" x14ac:dyDescent="0.25">
      <c r="B91" s="310">
        <v>36</v>
      </c>
      <c r="C91" s="319">
        <f>'2 жастағы балалар Ф'!C91</f>
        <v>0</v>
      </c>
      <c r="D91" s="456"/>
      <c r="E91" s="456"/>
      <c r="F91" s="457"/>
      <c r="G91" s="456"/>
      <c r="H91" s="456"/>
      <c r="I91" s="457"/>
      <c r="J91" s="456"/>
      <c r="K91" s="456"/>
      <c r="L91" s="457"/>
      <c r="M91" s="456"/>
      <c r="N91" s="456"/>
      <c r="O91" s="457"/>
      <c r="P91" s="79">
        <f t="shared" si="4"/>
        <v>0</v>
      </c>
      <c r="Q91" s="2">
        <f t="shared" si="5"/>
        <v>0</v>
      </c>
      <c r="R91" s="32">
        <f t="shared" si="6"/>
        <v>0</v>
      </c>
    </row>
    <row r="92" spans="2:18" ht="15.75" x14ac:dyDescent="0.25">
      <c r="B92" s="310">
        <v>37</v>
      </c>
      <c r="C92" s="319">
        <f>'2 жастағы балалар Ф'!C92</f>
        <v>0</v>
      </c>
      <c r="D92" s="456"/>
      <c r="E92" s="456"/>
      <c r="F92" s="457"/>
      <c r="G92" s="456"/>
      <c r="H92" s="456"/>
      <c r="I92" s="457"/>
      <c r="J92" s="456"/>
      <c r="K92" s="456"/>
      <c r="L92" s="457"/>
      <c r="M92" s="456"/>
      <c r="N92" s="456"/>
      <c r="O92" s="457"/>
      <c r="P92" s="79">
        <f t="shared" si="4"/>
        <v>0</v>
      </c>
      <c r="Q92" s="2">
        <f t="shared" si="5"/>
        <v>0</v>
      </c>
      <c r="R92" s="32">
        <f t="shared" si="6"/>
        <v>0</v>
      </c>
    </row>
    <row r="93" spans="2:18" ht="15.75" x14ac:dyDescent="0.25">
      <c r="B93" s="310">
        <v>38</v>
      </c>
      <c r="C93" s="319">
        <f>'2 жастағы балалар Ф'!C93</f>
        <v>0</v>
      </c>
      <c r="D93" s="456"/>
      <c r="E93" s="456"/>
      <c r="F93" s="457"/>
      <c r="G93" s="456"/>
      <c r="H93" s="456"/>
      <c r="I93" s="457"/>
      <c r="J93" s="456"/>
      <c r="K93" s="456"/>
      <c r="L93" s="457"/>
      <c r="M93" s="456"/>
      <c r="N93" s="456"/>
      <c r="O93" s="457"/>
      <c r="P93" s="79">
        <f t="shared" si="4"/>
        <v>0</v>
      </c>
      <c r="Q93" s="2">
        <f t="shared" si="5"/>
        <v>0</v>
      </c>
      <c r="R93" s="32">
        <f t="shared" si="6"/>
        <v>0</v>
      </c>
    </row>
    <row r="94" spans="2:18" ht="15.75" x14ac:dyDescent="0.25">
      <c r="B94" s="310">
        <v>39</v>
      </c>
      <c r="C94" s="319">
        <f>'2 жастағы балалар Ф'!C94</f>
        <v>0</v>
      </c>
      <c r="D94" s="456"/>
      <c r="E94" s="456"/>
      <c r="F94" s="457"/>
      <c r="G94" s="456"/>
      <c r="H94" s="456"/>
      <c r="I94" s="457"/>
      <c r="J94" s="456"/>
      <c r="K94" s="456"/>
      <c r="L94" s="457"/>
      <c r="M94" s="456"/>
      <c r="N94" s="456"/>
      <c r="O94" s="457"/>
      <c r="P94" s="79">
        <f t="shared" si="4"/>
        <v>0</v>
      </c>
      <c r="Q94" s="2">
        <f t="shared" si="5"/>
        <v>0</v>
      </c>
      <c r="R94" s="32">
        <f t="shared" si="6"/>
        <v>0</v>
      </c>
    </row>
    <row r="95" spans="2:18" ht="15.75" x14ac:dyDescent="0.25">
      <c r="B95" s="310">
        <v>40</v>
      </c>
      <c r="C95" s="319">
        <f>'2 жастағы балалар Ф'!C95</f>
        <v>0</v>
      </c>
      <c r="D95" s="456"/>
      <c r="E95" s="456"/>
      <c r="F95" s="457"/>
      <c r="G95" s="456"/>
      <c r="H95" s="456"/>
      <c r="I95" s="457"/>
      <c r="J95" s="456"/>
      <c r="K95" s="456"/>
      <c r="L95" s="457"/>
      <c r="M95" s="456"/>
      <c r="N95" s="456"/>
      <c r="O95" s="457"/>
      <c r="P95" s="79">
        <f t="shared" si="4"/>
        <v>0</v>
      </c>
      <c r="Q95" s="2">
        <f t="shared" si="5"/>
        <v>0</v>
      </c>
      <c r="R95" s="32">
        <f t="shared" si="6"/>
        <v>0</v>
      </c>
    </row>
    <row r="96" spans="2:18" ht="22.5" customHeight="1" x14ac:dyDescent="0.25">
      <c r="B96" s="564" t="s">
        <v>910</v>
      </c>
      <c r="C96" s="565"/>
      <c r="D96" s="70">
        <f t="shared" ref="D96:O96" si="7">SUM(D56:D95)</f>
        <v>2</v>
      </c>
      <c r="E96" s="67">
        <f t="shared" si="7"/>
        <v>4</v>
      </c>
      <c r="F96" s="71">
        <f t="shared" si="7"/>
        <v>4</v>
      </c>
      <c r="G96" s="70">
        <f t="shared" si="7"/>
        <v>3</v>
      </c>
      <c r="H96" s="67">
        <f t="shared" si="7"/>
        <v>3</v>
      </c>
      <c r="I96" s="71">
        <f t="shared" si="7"/>
        <v>4</v>
      </c>
      <c r="J96" s="70">
        <f t="shared" si="7"/>
        <v>2</v>
      </c>
      <c r="K96" s="67">
        <f t="shared" si="7"/>
        <v>4</v>
      </c>
      <c r="L96" s="71">
        <f t="shared" si="7"/>
        <v>4</v>
      </c>
      <c r="M96" s="109">
        <f t="shared" si="7"/>
        <v>3</v>
      </c>
      <c r="N96" s="67">
        <f t="shared" si="7"/>
        <v>3</v>
      </c>
      <c r="O96" s="71">
        <f t="shared" si="7"/>
        <v>4</v>
      </c>
      <c r="P96" s="305"/>
      <c r="Q96" s="102"/>
      <c r="R96" s="102"/>
    </row>
    <row r="97" spans="1:18" ht="51" customHeight="1" x14ac:dyDescent="0.25">
      <c r="B97" s="553" t="s">
        <v>911</v>
      </c>
      <c r="C97" s="554"/>
      <c r="D97" s="109">
        <f>D96*100/Q99</f>
        <v>20</v>
      </c>
      <c r="E97" s="67">
        <f>E96*100/Q99</f>
        <v>40</v>
      </c>
      <c r="F97" s="71">
        <f>F96*100/Q99</f>
        <v>40</v>
      </c>
      <c r="G97" s="109">
        <f>G96*100/Q99</f>
        <v>30</v>
      </c>
      <c r="H97" s="67">
        <f>H96*100/Q99</f>
        <v>30</v>
      </c>
      <c r="I97" s="71">
        <f>I96*100/Q99</f>
        <v>40</v>
      </c>
      <c r="J97" s="109">
        <f>J96*100/Q99</f>
        <v>20</v>
      </c>
      <c r="K97" s="67">
        <f>K96*100/Q99</f>
        <v>40</v>
      </c>
      <c r="L97" s="71">
        <f>L96*100/Q99</f>
        <v>40</v>
      </c>
      <c r="M97" s="263">
        <f>M96*100/Q99</f>
        <v>30</v>
      </c>
      <c r="N97" s="264">
        <f>N96*100/Q99</f>
        <v>30</v>
      </c>
      <c r="O97" s="265">
        <f>O96*100/Q99</f>
        <v>40</v>
      </c>
      <c r="P97" s="305"/>
      <c r="Q97" s="102"/>
      <c r="R97" s="102"/>
    </row>
    <row r="98" spans="1:18" x14ac:dyDescent="0.25">
      <c r="B98" s="609"/>
      <c r="C98" s="609"/>
      <c r="D98" s="609"/>
      <c r="E98" s="609"/>
      <c r="F98" s="609"/>
      <c r="G98" s="609"/>
      <c r="H98" s="609"/>
      <c r="I98" s="609"/>
      <c r="J98" s="323"/>
      <c r="K98" s="324"/>
      <c r="L98" s="324"/>
      <c r="M98" s="324"/>
      <c r="N98" s="324"/>
      <c r="O98" s="324"/>
      <c r="P98" s="325"/>
      <c r="Q98" s="326" t="s">
        <v>912</v>
      </c>
      <c r="R98" s="304" t="s">
        <v>1</v>
      </c>
    </row>
    <row r="99" spans="1:18" x14ac:dyDescent="0.25">
      <c r="B99" s="609"/>
      <c r="C99" s="609"/>
      <c r="D99" s="609"/>
      <c r="E99" s="609"/>
      <c r="F99" s="609"/>
      <c r="G99" s="609"/>
      <c r="H99" s="609"/>
      <c r="I99" s="609"/>
      <c r="J99" s="470" t="s">
        <v>910</v>
      </c>
      <c r="K99" s="301"/>
      <c r="L99" s="301"/>
      <c r="M99" s="301"/>
      <c r="N99" s="301"/>
      <c r="O99" s="301"/>
      <c r="P99" s="302"/>
      <c r="Q99" s="303">
        <f>'2 жастағы балалар Ф'!Q99</f>
        <v>10</v>
      </c>
      <c r="R99" s="303">
        <v>100</v>
      </c>
    </row>
    <row r="100" spans="1:18" x14ac:dyDescent="0.25">
      <c r="B100" s="609"/>
      <c r="C100" s="609"/>
      <c r="D100" s="609"/>
      <c r="E100" s="609"/>
      <c r="F100" s="609"/>
      <c r="G100" s="609"/>
      <c r="H100" s="609"/>
      <c r="I100" s="609"/>
      <c r="J100" s="471" t="s">
        <v>907</v>
      </c>
      <c r="K100" s="99"/>
      <c r="L100" s="99"/>
      <c r="M100" s="99"/>
      <c r="N100" s="99"/>
      <c r="O100" s="99"/>
      <c r="P100" s="99"/>
      <c r="Q100" s="10">
        <f>COUNTIF(P56:P95,"&gt;0")</f>
        <v>3</v>
      </c>
      <c r="R100" s="33">
        <f>(D97+M97+G97+J97)/4</f>
        <v>25</v>
      </c>
    </row>
    <row r="101" spans="1:18" x14ac:dyDescent="0.25">
      <c r="B101" s="609"/>
      <c r="C101" s="609"/>
      <c r="D101" s="609"/>
      <c r="E101" s="609"/>
      <c r="F101" s="609"/>
      <c r="G101" s="609"/>
      <c r="H101" s="609"/>
      <c r="I101" s="609"/>
      <c r="J101" s="472" t="s">
        <v>908</v>
      </c>
      <c r="K101" s="100"/>
      <c r="L101" s="100"/>
      <c r="M101" s="100"/>
      <c r="N101" s="100"/>
      <c r="O101" s="100"/>
      <c r="P101" s="100"/>
      <c r="Q101" s="10">
        <f>COUNTIF(Q56:Q95,"&gt;0")</f>
        <v>4</v>
      </c>
      <c r="R101" s="33">
        <f>(E97+N97+H97+K97)/4</f>
        <v>35</v>
      </c>
    </row>
    <row r="102" spans="1:18" x14ac:dyDescent="0.25">
      <c r="B102" s="609"/>
      <c r="C102" s="609"/>
      <c r="D102" s="609"/>
      <c r="E102" s="609"/>
      <c r="F102" s="609"/>
      <c r="G102" s="609"/>
      <c r="H102" s="609"/>
      <c r="I102" s="609"/>
      <c r="J102" s="473" t="s">
        <v>909</v>
      </c>
      <c r="K102" s="101"/>
      <c r="L102" s="101"/>
      <c r="M102" s="101"/>
      <c r="N102" s="101"/>
      <c r="O102" s="101"/>
      <c r="P102" s="101"/>
      <c r="Q102" s="10">
        <f>COUNTIF(R56:R95,"&gt;0")</f>
        <v>4</v>
      </c>
      <c r="R102" s="33">
        <f>(F97+O97+I97+L97)/4</f>
        <v>40</v>
      </c>
    </row>
    <row r="107" spans="1:18" ht="15" customHeight="1" x14ac:dyDescent="0.25">
      <c r="B107" s="318"/>
      <c r="C107" s="598" t="s">
        <v>1095</v>
      </c>
      <c r="D107" s="598"/>
      <c r="E107" s="598"/>
      <c r="F107" s="598"/>
      <c r="G107" s="598"/>
      <c r="H107" s="598"/>
      <c r="I107" s="598"/>
      <c r="J107" s="598"/>
      <c r="K107" s="598"/>
      <c r="L107" s="598"/>
      <c r="M107" s="598"/>
      <c r="N107" s="598"/>
      <c r="O107" s="318"/>
      <c r="P107" s="318"/>
      <c r="Q107" s="318"/>
    </row>
    <row r="108" spans="1:18" ht="15" customHeight="1" x14ac:dyDescent="0.25">
      <c r="A108" s="318"/>
      <c r="B108" s="318"/>
      <c r="C108" s="598" t="str">
        <f>'2 жастағы балалар Ф'!C108:T108</f>
        <v>Оқу жылы: 2024-2025                             Топ: "Балдырған"               Өткізу кезеңі: қортынды     Өткізу мерзімі: мамыр 2025 жыл</v>
      </c>
      <c r="D108" s="598"/>
      <c r="E108" s="598"/>
      <c r="F108" s="598"/>
      <c r="G108" s="598"/>
      <c r="H108" s="598"/>
      <c r="I108" s="598"/>
      <c r="J108" s="598"/>
      <c r="K108" s="598"/>
      <c r="L108" s="598"/>
      <c r="M108" s="598"/>
      <c r="N108" s="598"/>
      <c r="O108" s="318"/>
      <c r="P108" s="318"/>
      <c r="Q108" s="318"/>
    </row>
    <row r="109" spans="1:18" x14ac:dyDescent="0.25">
      <c r="O109" s="20"/>
    </row>
    <row r="110" spans="1:18" ht="15.75" customHeight="1" x14ac:dyDescent="0.25">
      <c r="B110" s="607" t="s">
        <v>0</v>
      </c>
      <c r="C110" s="607" t="s">
        <v>906</v>
      </c>
      <c r="D110" s="600" t="s">
        <v>1139</v>
      </c>
      <c r="E110" s="600"/>
      <c r="F110" s="600"/>
      <c r="G110" s="600"/>
      <c r="H110" s="600"/>
      <c r="I110" s="600"/>
      <c r="J110" s="600"/>
      <c r="K110" s="600"/>
      <c r="L110" s="600"/>
      <c r="M110" s="600"/>
      <c r="N110" s="600"/>
      <c r="O110" s="606"/>
      <c r="P110" s="546" t="s">
        <v>907</v>
      </c>
      <c r="Q110" s="550" t="s">
        <v>908</v>
      </c>
      <c r="R110" s="573" t="s">
        <v>909</v>
      </c>
    </row>
    <row r="111" spans="1:18" ht="15" customHeight="1" x14ac:dyDescent="0.25">
      <c r="B111" s="607"/>
      <c r="C111" s="607"/>
      <c r="D111" s="608" t="s">
        <v>2</v>
      </c>
      <c r="E111" s="608"/>
      <c r="F111" s="608"/>
      <c r="G111" s="608"/>
      <c r="H111" s="608"/>
      <c r="I111" s="608"/>
      <c r="J111" s="608"/>
      <c r="K111" s="608"/>
      <c r="L111" s="608"/>
      <c r="M111" s="608"/>
      <c r="N111" s="608"/>
      <c r="O111" s="554"/>
      <c r="P111" s="547"/>
      <c r="Q111" s="551"/>
      <c r="R111" s="574"/>
    </row>
    <row r="112" spans="1:18" ht="15.75" x14ac:dyDescent="0.25">
      <c r="B112" s="607"/>
      <c r="C112" s="607"/>
      <c r="D112" s="604" t="s">
        <v>32</v>
      </c>
      <c r="E112" s="604"/>
      <c r="F112" s="604"/>
      <c r="G112" s="604" t="s">
        <v>33</v>
      </c>
      <c r="H112" s="604"/>
      <c r="I112" s="604"/>
      <c r="J112" s="604" t="s">
        <v>34</v>
      </c>
      <c r="K112" s="604"/>
      <c r="L112" s="604"/>
      <c r="M112" s="604" t="s">
        <v>35</v>
      </c>
      <c r="N112" s="604"/>
      <c r="O112" s="604"/>
      <c r="P112" s="547"/>
      <c r="Q112" s="551"/>
      <c r="R112" s="574"/>
    </row>
    <row r="113" spans="2:34" ht="66" customHeight="1" x14ac:dyDescent="0.25">
      <c r="B113" s="607"/>
      <c r="C113" s="607"/>
      <c r="D113" s="563" t="s">
        <v>766</v>
      </c>
      <c r="E113" s="563"/>
      <c r="F113" s="563"/>
      <c r="G113" s="563" t="s">
        <v>767</v>
      </c>
      <c r="H113" s="563"/>
      <c r="I113" s="563"/>
      <c r="J113" s="563" t="s">
        <v>768</v>
      </c>
      <c r="K113" s="563"/>
      <c r="L113" s="563"/>
      <c r="M113" s="563" t="s">
        <v>769</v>
      </c>
      <c r="N113" s="563"/>
      <c r="O113" s="563"/>
      <c r="P113" s="548"/>
      <c r="Q113" s="551"/>
      <c r="R113" s="574"/>
    </row>
    <row r="114" spans="2:34" ht="112.5" customHeight="1" x14ac:dyDescent="0.25">
      <c r="B114" s="607"/>
      <c r="C114" s="607"/>
      <c r="D114" s="260" t="s">
        <v>770</v>
      </c>
      <c r="E114" s="260" t="s">
        <v>725</v>
      </c>
      <c r="F114" s="260" t="s">
        <v>771</v>
      </c>
      <c r="G114" s="260" t="s">
        <v>772</v>
      </c>
      <c r="H114" s="260" t="s">
        <v>773</v>
      </c>
      <c r="I114" s="260" t="s">
        <v>774</v>
      </c>
      <c r="J114" s="260" t="s">
        <v>775</v>
      </c>
      <c r="K114" s="260" t="s">
        <v>776</v>
      </c>
      <c r="L114" s="260" t="s">
        <v>777</v>
      </c>
      <c r="M114" s="260" t="s">
        <v>778</v>
      </c>
      <c r="N114" s="260" t="s">
        <v>779</v>
      </c>
      <c r="O114" s="260" t="s">
        <v>780</v>
      </c>
      <c r="P114" s="549"/>
      <c r="Q114" s="552"/>
      <c r="R114" s="575"/>
    </row>
    <row r="115" spans="2:34" ht="15.75" x14ac:dyDescent="0.25">
      <c r="B115" s="9">
        <v>1</v>
      </c>
      <c r="C115" s="4" t="str">
        <f>'2 жастағы балалар Ф'!C115</f>
        <v>Аубакирова Жансая</v>
      </c>
      <c r="D115" s="476">
        <v>1</v>
      </c>
      <c r="E115" s="476"/>
      <c r="F115" s="477"/>
      <c r="G115" s="476">
        <v>1</v>
      </c>
      <c r="H115" s="476"/>
      <c r="I115" s="477"/>
      <c r="J115" s="476">
        <v>1</v>
      </c>
      <c r="K115" s="476"/>
      <c r="L115" s="477"/>
      <c r="M115" s="476">
        <v>1</v>
      </c>
      <c r="N115" s="476"/>
      <c r="O115" s="477"/>
      <c r="P115" s="79">
        <f>COUNTA(D115,M115,G115,J115)</f>
        <v>4</v>
      </c>
      <c r="Q115" s="2">
        <f>COUNTA(E115,N115,H115:H115,K115)</f>
        <v>0</v>
      </c>
      <c r="R115" s="32">
        <f>COUNTA(F115,O115,I115,L115)</f>
        <v>0</v>
      </c>
    </row>
    <row r="116" spans="2:34" ht="15.75" x14ac:dyDescent="0.25">
      <c r="B116" s="9">
        <v>2</v>
      </c>
      <c r="C116" s="4" t="str">
        <f>'2 жастағы балалар Ф'!C116</f>
        <v>Болат Райана</v>
      </c>
      <c r="D116" s="476">
        <v>1</v>
      </c>
      <c r="E116" s="476"/>
      <c r="F116" s="477"/>
      <c r="G116" s="476">
        <v>1</v>
      </c>
      <c r="H116" s="476"/>
      <c r="I116" s="477"/>
      <c r="J116" s="476">
        <v>1</v>
      </c>
      <c r="K116" s="476"/>
      <c r="L116" s="477"/>
      <c r="M116" s="476">
        <v>1</v>
      </c>
      <c r="N116" s="476"/>
      <c r="O116" s="477"/>
      <c r="P116" s="79">
        <f t="shared" ref="P116:P159" si="8">COUNTA(D116,M116,G116,J116)</f>
        <v>4</v>
      </c>
      <c r="Q116" s="2">
        <f t="shared" ref="Q116:Q159" si="9">COUNTA(E116,N116,H116:H116,K116)</f>
        <v>0</v>
      </c>
      <c r="R116" s="32">
        <f t="shared" ref="R116:R159" si="10">COUNTA(F116,O116,I116,L116)</f>
        <v>0</v>
      </c>
    </row>
    <row r="117" spans="2:34" ht="15.75" x14ac:dyDescent="0.25">
      <c r="B117" s="9">
        <v>3</v>
      </c>
      <c r="C117" s="4" t="str">
        <f>'2 жастағы балалар Ф'!C117</f>
        <v>Жаналыкова Айжамал</v>
      </c>
      <c r="D117" s="476">
        <v>1</v>
      </c>
      <c r="E117" s="476"/>
      <c r="F117" s="477"/>
      <c r="G117" s="476">
        <v>1</v>
      </c>
      <c r="H117" s="476"/>
      <c r="I117" s="477"/>
      <c r="J117" s="476">
        <v>1</v>
      </c>
      <c r="K117" s="476"/>
      <c r="L117" s="477"/>
      <c r="M117" s="476">
        <v>1</v>
      </c>
      <c r="N117" s="476"/>
      <c r="O117" s="477"/>
      <c r="P117" s="79">
        <f t="shared" si="8"/>
        <v>4</v>
      </c>
      <c r="Q117" s="2">
        <f t="shared" si="9"/>
        <v>0</v>
      </c>
      <c r="R117" s="32">
        <f t="shared" si="10"/>
        <v>0</v>
      </c>
    </row>
    <row r="118" spans="2:34" ht="15.75" x14ac:dyDescent="0.25">
      <c r="B118" s="9">
        <v>4</v>
      </c>
      <c r="C118" s="4" t="str">
        <f>'2 жастағы балалар Ф'!C118</f>
        <v xml:space="preserve">Қошанбай Сезім </v>
      </c>
      <c r="D118" s="476"/>
      <c r="E118" s="476">
        <v>1</v>
      </c>
      <c r="F118" s="477"/>
      <c r="G118" s="476"/>
      <c r="H118" s="476">
        <v>1</v>
      </c>
      <c r="I118" s="477"/>
      <c r="J118" s="476"/>
      <c r="K118" s="476">
        <v>1</v>
      </c>
      <c r="L118" s="477"/>
      <c r="M118" s="476"/>
      <c r="N118" s="476">
        <v>1</v>
      </c>
      <c r="O118" s="477"/>
      <c r="P118" s="79">
        <f t="shared" si="8"/>
        <v>0</v>
      </c>
      <c r="Q118" s="2">
        <f t="shared" si="9"/>
        <v>4</v>
      </c>
      <c r="R118" s="32">
        <f t="shared" si="10"/>
        <v>0</v>
      </c>
    </row>
    <row r="119" spans="2:34" ht="15.75" x14ac:dyDescent="0.25">
      <c r="B119" s="9">
        <v>5</v>
      </c>
      <c r="C119" s="4">
        <f>'2 жастағы балалар Ф'!C119</f>
        <v>0</v>
      </c>
      <c r="D119" s="476"/>
      <c r="E119" s="476"/>
      <c r="F119" s="477"/>
      <c r="G119" s="476"/>
      <c r="H119" s="476"/>
      <c r="I119" s="477"/>
      <c r="J119" s="476"/>
      <c r="K119" s="476"/>
      <c r="L119" s="477"/>
      <c r="M119" s="476"/>
      <c r="N119" s="476"/>
      <c r="O119" s="477"/>
      <c r="P119" s="79">
        <f t="shared" si="8"/>
        <v>0</v>
      </c>
      <c r="Q119" s="2">
        <f t="shared" si="9"/>
        <v>0</v>
      </c>
      <c r="R119" s="32">
        <f t="shared" si="10"/>
        <v>0</v>
      </c>
    </row>
    <row r="120" spans="2:34" ht="15.75" x14ac:dyDescent="0.25">
      <c r="B120" s="9">
        <v>6</v>
      </c>
      <c r="C120" s="4" t="str">
        <f>'2 жастағы балалар Ф'!C120</f>
        <v>Серік Нұртаза</v>
      </c>
      <c r="D120" s="476"/>
      <c r="E120" s="476">
        <v>1</v>
      </c>
      <c r="F120" s="477"/>
      <c r="G120" s="476"/>
      <c r="H120" s="476">
        <v>1</v>
      </c>
      <c r="I120" s="477"/>
      <c r="J120" s="476"/>
      <c r="K120" s="476">
        <v>1</v>
      </c>
      <c r="L120" s="477"/>
      <c r="M120" s="476"/>
      <c r="N120" s="476">
        <v>1</v>
      </c>
      <c r="O120" s="477"/>
      <c r="P120" s="79">
        <f t="shared" si="8"/>
        <v>0</v>
      </c>
      <c r="Q120" s="2">
        <f t="shared" si="9"/>
        <v>4</v>
      </c>
      <c r="R120" s="32">
        <f t="shared" si="10"/>
        <v>0</v>
      </c>
    </row>
    <row r="121" spans="2:34" ht="15.75" x14ac:dyDescent="0.25">
      <c r="B121" s="9">
        <v>7</v>
      </c>
      <c r="C121" s="4">
        <f>'2 жастағы балалар Ф'!C121</f>
        <v>0</v>
      </c>
      <c r="D121" s="476"/>
      <c r="E121" s="476"/>
      <c r="F121" s="477"/>
      <c r="G121" s="476"/>
      <c r="H121" s="476"/>
      <c r="I121" s="477"/>
      <c r="J121" s="476"/>
      <c r="K121" s="476"/>
      <c r="L121" s="477"/>
      <c r="M121" s="476"/>
      <c r="N121" s="476"/>
      <c r="O121" s="477"/>
      <c r="P121" s="79">
        <f t="shared" si="8"/>
        <v>0</v>
      </c>
      <c r="Q121" s="2">
        <f t="shared" si="9"/>
        <v>0</v>
      </c>
      <c r="R121" s="32">
        <f t="shared" si="10"/>
        <v>0</v>
      </c>
    </row>
    <row r="122" spans="2:34" ht="15.75" x14ac:dyDescent="0.25">
      <c r="B122" s="9">
        <v>8</v>
      </c>
      <c r="C122" s="4">
        <f>'2 жастағы балалар Ф'!C122</f>
        <v>0</v>
      </c>
      <c r="D122" s="476"/>
      <c r="E122" s="476"/>
      <c r="F122" s="477"/>
      <c r="G122" s="476"/>
      <c r="H122" s="476"/>
      <c r="I122" s="477"/>
      <c r="J122" s="476"/>
      <c r="K122" s="476"/>
      <c r="L122" s="477"/>
      <c r="M122" s="476"/>
      <c r="N122" s="476"/>
      <c r="O122" s="477"/>
      <c r="P122" s="79">
        <f t="shared" si="8"/>
        <v>0</v>
      </c>
      <c r="Q122" s="2">
        <f t="shared" si="9"/>
        <v>0</v>
      </c>
      <c r="R122" s="32">
        <f t="shared" si="10"/>
        <v>0</v>
      </c>
    </row>
    <row r="123" spans="2:34" ht="15.75" x14ac:dyDescent="0.25">
      <c r="B123" s="9">
        <v>9</v>
      </c>
      <c r="C123" s="4">
        <f>'2 жастағы балалар Ф'!C123</f>
        <v>0</v>
      </c>
      <c r="D123" s="476"/>
      <c r="E123" s="476"/>
      <c r="F123" s="477"/>
      <c r="G123" s="476"/>
      <c r="H123" s="476"/>
      <c r="I123" s="477"/>
      <c r="J123" s="476"/>
      <c r="K123" s="476"/>
      <c r="L123" s="477"/>
      <c r="M123" s="476"/>
      <c r="N123" s="476"/>
      <c r="O123" s="477"/>
      <c r="P123" s="79">
        <f t="shared" si="8"/>
        <v>0</v>
      </c>
      <c r="Q123" s="2">
        <f t="shared" si="9"/>
        <v>0</v>
      </c>
      <c r="R123" s="32">
        <f t="shared" si="10"/>
        <v>0</v>
      </c>
    </row>
    <row r="124" spans="2:34" ht="15.75" x14ac:dyDescent="0.25">
      <c r="B124" s="9">
        <v>10</v>
      </c>
      <c r="C124" s="4">
        <f>'2 жастағы балалар Ф'!C124</f>
        <v>0</v>
      </c>
      <c r="D124" s="476"/>
      <c r="E124" s="476"/>
      <c r="F124" s="477"/>
      <c r="G124" s="476"/>
      <c r="H124" s="476"/>
      <c r="I124" s="477"/>
      <c r="J124" s="476"/>
      <c r="K124" s="476"/>
      <c r="L124" s="477"/>
      <c r="M124" s="476"/>
      <c r="N124" s="476"/>
      <c r="O124" s="477"/>
      <c r="P124" s="79">
        <f t="shared" si="8"/>
        <v>0</v>
      </c>
      <c r="Q124" s="2">
        <f t="shared" si="9"/>
        <v>0</v>
      </c>
      <c r="R124" s="32">
        <f t="shared" si="10"/>
        <v>0</v>
      </c>
    </row>
    <row r="125" spans="2:34" ht="15.75" x14ac:dyDescent="0.25">
      <c r="B125" s="9">
        <v>11</v>
      </c>
      <c r="C125" s="4">
        <f>'2 жастағы балалар Ф'!C125</f>
        <v>0</v>
      </c>
      <c r="D125" s="476"/>
      <c r="E125" s="476"/>
      <c r="F125" s="477"/>
      <c r="G125" s="476"/>
      <c r="H125" s="476"/>
      <c r="I125" s="477"/>
      <c r="J125" s="476"/>
      <c r="K125" s="476"/>
      <c r="L125" s="477"/>
      <c r="M125" s="476"/>
      <c r="N125" s="476"/>
      <c r="O125" s="477"/>
      <c r="P125" s="79">
        <f t="shared" si="8"/>
        <v>0</v>
      </c>
      <c r="Q125" s="2">
        <f t="shared" si="9"/>
        <v>0</v>
      </c>
      <c r="R125" s="32">
        <f t="shared" si="10"/>
        <v>0</v>
      </c>
    </row>
    <row r="126" spans="2:34" ht="15.75" x14ac:dyDescent="0.25">
      <c r="B126" s="9">
        <v>12</v>
      </c>
      <c r="C126" s="4">
        <f>'2 жастағы балалар Ф'!C126</f>
        <v>0</v>
      </c>
      <c r="D126" s="476"/>
      <c r="E126" s="476"/>
      <c r="F126" s="477"/>
      <c r="G126" s="476"/>
      <c r="H126" s="476"/>
      <c r="I126" s="477"/>
      <c r="J126" s="476"/>
      <c r="K126" s="476"/>
      <c r="L126" s="477"/>
      <c r="M126" s="476"/>
      <c r="N126" s="476"/>
      <c r="O126" s="477"/>
      <c r="P126" s="79">
        <f t="shared" si="8"/>
        <v>0</v>
      </c>
      <c r="Q126" s="2">
        <f t="shared" si="9"/>
        <v>0</v>
      </c>
      <c r="R126" s="32">
        <f t="shared" si="10"/>
        <v>0</v>
      </c>
      <c r="AH126" s="266"/>
    </row>
    <row r="127" spans="2:34" ht="15.75" x14ac:dyDescent="0.25">
      <c r="B127" s="9">
        <v>13</v>
      </c>
      <c r="C127" s="4">
        <f>'2 жастағы балалар Ф'!C127</f>
        <v>0</v>
      </c>
      <c r="D127" s="476"/>
      <c r="E127" s="476"/>
      <c r="F127" s="477"/>
      <c r="G127" s="476"/>
      <c r="H127" s="476"/>
      <c r="I127" s="477"/>
      <c r="J127" s="476"/>
      <c r="K127" s="476"/>
      <c r="L127" s="477"/>
      <c r="M127" s="476"/>
      <c r="N127" s="476"/>
      <c r="O127" s="477"/>
      <c r="P127" s="79">
        <f t="shared" si="8"/>
        <v>0</v>
      </c>
      <c r="Q127" s="2">
        <f t="shared" si="9"/>
        <v>0</v>
      </c>
      <c r="R127" s="32">
        <f t="shared" si="10"/>
        <v>0</v>
      </c>
    </row>
    <row r="128" spans="2:34" ht="15.75" x14ac:dyDescent="0.25">
      <c r="B128" s="9">
        <v>14</v>
      </c>
      <c r="C128" s="4">
        <f>'2 жастағы балалар Ф'!C128</f>
        <v>0</v>
      </c>
      <c r="D128" s="476"/>
      <c r="E128" s="476"/>
      <c r="F128" s="477"/>
      <c r="G128" s="476"/>
      <c r="H128" s="476"/>
      <c r="I128" s="477"/>
      <c r="J128" s="476"/>
      <c r="K128" s="476"/>
      <c r="L128" s="477"/>
      <c r="M128" s="476"/>
      <c r="N128" s="476"/>
      <c r="O128" s="477"/>
      <c r="P128" s="79">
        <f t="shared" si="8"/>
        <v>0</v>
      </c>
      <c r="Q128" s="2">
        <f t="shared" si="9"/>
        <v>0</v>
      </c>
      <c r="R128" s="32">
        <f t="shared" si="10"/>
        <v>0</v>
      </c>
    </row>
    <row r="129" spans="2:33" ht="15.75" x14ac:dyDescent="0.25">
      <c r="B129" s="9">
        <v>15</v>
      </c>
      <c r="C129" s="4">
        <f>'2 жастағы балалар Ф'!C129</f>
        <v>0</v>
      </c>
      <c r="D129" s="476"/>
      <c r="E129" s="476"/>
      <c r="F129" s="477"/>
      <c r="G129" s="476"/>
      <c r="H129" s="476"/>
      <c r="I129" s="477"/>
      <c r="J129" s="476"/>
      <c r="K129" s="476"/>
      <c r="L129" s="477"/>
      <c r="M129" s="476"/>
      <c r="N129" s="476"/>
      <c r="O129" s="477"/>
      <c r="P129" s="79">
        <f t="shared" si="8"/>
        <v>0</v>
      </c>
      <c r="Q129" s="2">
        <f t="shared" si="9"/>
        <v>0</v>
      </c>
      <c r="R129" s="32">
        <f t="shared" si="10"/>
        <v>0</v>
      </c>
    </row>
    <row r="130" spans="2:33" ht="15.75" x14ac:dyDescent="0.25">
      <c r="B130" s="9">
        <v>16</v>
      </c>
      <c r="C130" s="4">
        <f>'2 жастағы балалар Ф'!C130</f>
        <v>0</v>
      </c>
      <c r="D130" s="476"/>
      <c r="E130" s="476"/>
      <c r="F130" s="477"/>
      <c r="G130" s="476"/>
      <c r="H130" s="476"/>
      <c r="I130" s="477"/>
      <c r="J130" s="476"/>
      <c r="K130" s="476"/>
      <c r="L130" s="477"/>
      <c r="M130" s="476"/>
      <c r="N130" s="476"/>
      <c r="O130" s="477"/>
      <c r="P130" s="79">
        <f t="shared" si="8"/>
        <v>0</v>
      </c>
      <c r="Q130" s="2">
        <f t="shared" si="9"/>
        <v>0</v>
      </c>
      <c r="R130" s="32">
        <f t="shared" si="10"/>
        <v>0</v>
      </c>
    </row>
    <row r="131" spans="2:33" ht="15.75" x14ac:dyDescent="0.25">
      <c r="B131" s="9">
        <v>17</v>
      </c>
      <c r="C131" s="4">
        <f>'2 жастағы балалар Ф'!C131</f>
        <v>0</v>
      </c>
      <c r="D131" s="476"/>
      <c r="E131" s="476"/>
      <c r="F131" s="477"/>
      <c r="G131" s="476"/>
      <c r="H131" s="476"/>
      <c r="I131" s="477"/>
      <c r="J131" s="476"/>
      <c r="K131" s="476"/>
      <c r="L131" s="477"/>
      <c r="M131" s="476"/>
      <c r="N131" s="476"/>
      <c r="O131" s="477"/>
      <c r="P131" s="79">
        <f t="shared" si="8"/>
        <v>0</v>
      </c>
      <c r="Q131" s="2">
        <f t="shared" si="9"/>
        <v>0</v>
      </c>
      <c r="R131" s="32">
        <f t="shared" si="10"/>
        <v>0</v>
      </c>
    </row>
    <row r="132" spans="2:33" ht="15.75" x14ac:dyDescent="0.25">
      <c r="B132" s="9">
        <v>18</v>
      </c>
      <c r="C132" s="4">
        <f>'2 жастағы балалар Ф'!C132</f>
        <v>0</v>
      </c>
      <c r="D132" s="476"/>
      <c r="E132" s="476"/>
      <c r="F132" s="477"/>
      <c r="G132" s="476"/>
      <c r="H132" s="476"/>
      <c r="I132" s="477"/>
      <c r="J132" s="476"/>
      <c r="K132" s="476"/>
      <c r="L132" s="477"/>
      <c r="M132" s="476"/>
      <c r="N132" s="476"/>
      <c r="O132" s="477"/>
      <c r="P132" s="79">
        <f t="shared" si="8"/>
        <v>0</v>
      </c>
      <c r="Q132" s="2">
        <f t="shared" si="9"/>
        <v>0</v>
      </c>
      <c r="R132" s="32">
        <f t="shared" si="10"/>
        <v>0</v>
      </c>
    </row>
    <row r="133" spans="2:33" ht="15.75" x14ac:dyDescent="0.25">
      <c r="B133" s="9">
        <v>19</v>
      </c>
      <c r="C133" s="4">
        <f>'2 жастағы балалар Ф'!C133</f>
        <v>0</v>
      </c>
      <c r="D133" s="476"/>
      <c r="E133" s="476"/>
      <c r="F133" s="477"/>
      <c r="G133" s="476"/>
      <c r="H133" s="476"/>
      <c r="I133" s="477"/>
      <c r="J133" s="476"/>
      <c r="K133" s="476"/>
      <c r="L133" s="477"/>
      <c r="M133" s="476"/>
      <c r="N133" s="476"/>
      <c r="O133" s="477"/>
      <c r="P133" s="79">
        <f t="shared" si="8"/>
        <v>0</v>
      </c>
      <c r="Q133" s="2">
        <f t="shared" si="9"/>
        <v>0</v>
      </c>
      <c r="R133" s="32">
        <f t="shared" si="10"/>
        <v>0</v>
      </c>
    </row>
    <row r="134" spans="2:33" ht="15.75" x14ac:dyDescent="0.25">
      <c r="B134" s="9">
        <v>20</v>
      </c>
      <c r="C134" s="4">
        <f>'2 жастағы балалар Ф'!C134</f>
        <v>0</v>
      </c>
      <c r="D134" s="476"/>
      <c r="E134" s="476"/>
      <c r="F134" s="477"/>
      <c r="G134" s="476"/>
      <c r="H134" s="476"/>
      <c r="I134" s="477"/>
      <c r="J134" s="476"/>
      <c r="K134" s="476"/>
      <c r="L134" s="477"/>
      <c r="M134" s="476"/>
      <c r="N134" s="476"/>
      <c r="O134" s="477"/>
      <c r="P134" s="79">
        <f t="shared" si="8"/>
        <v>0</v>
      </c>
      <c r="Q134" s="2">
        <f t="shared" si="9"/>
        <v>0</v>
      </c>
      <c r="R134" s="32">
        <f t="shared" si="10"/>
        <v>0</v>
      </c>
    </row>
    <row r="135" spans="2:33" ht="15.75" x14ac:dyDescent="0.25">
      <c r="B135" s="9">
        <v>21</v>
      </c>
      <c r="C135" s="4">
        <f>'2 жастағы балалар Ф'!C135</f>
        <v>0</v>
      </c>
      <c r="D135" s="476"/>
      <c r="E135" s="476"/>
      <c r="F135" s="477"/>
      <c r="G135" s="476"/>
      <c r="H135" s="476"/>
      <c r="I135" s="477"/>
      <c r="J135" s="476"/>
      <c r="K135" s="476"/>
      <c r="L135" s="477"/>
      <c r="M135" s="476"/>
      <c r="N135" s="476"/>
      <c r="O135" s="477"/>
      <c r="P135" s="79">
        <f t="shared" si="8"/>
        <v>0</v>
      </c>
      <c r="Q135" s="2">
        <f t="shared" si="9"/>
        <v>0</v>
      </c>
      <c r="R135" s="32">
        <f t="shared" si="10"/>
        <v>0</v>
      </c>
    </row>
    <row r="136" spans="2:33" ht="15.75" x14ac:dyDescent="0.25">
      <c r="B136" s="9">
        <v>22</v>
      </c>
      <c r="C136" s="4">
        <f>'2 жастағы балалар Ф'!C136</f>
        <v>0</v>
      </c>
      <c r="D136" s="476"/>
      <c r="E136" s="476"/>
      <c r="F136" s="477"/>
      <c r="G136" s="476"/>
      <c r="H136" s="476"/>
      <c r="I136" s="477"/>
      <c r="J136" s="476"/>
      <c r="K136" s="476"/>
      <c r="L136" s="477"/>
      <c r="M136" s="476"/>
      <c r="N136" s="476"/>
      <c r="O136" s="477"/>
      <c r="P136" s="79">
        <f t="shared" si="8"/>
        <v>0</v>
      </c>
      <c r="Q136" s="2">
        <f t="shared" si="9"/>
        <v>0</v>
      </c>
      <c r="R136" s="32">
        <f t="shared" si="10"/>
        <v>0</v>
      </c>
    </row>
    <row r="137" spans="2:33" ht="15.75" x14ac:dyDescent="0.25">
      <c r="B137" s="9">
        <v>23</v>
      </c>
      <c r="C137" s="4">
        <f>'2 жастағы балалар Ф'!C137</f>
        <v>0</v>
      </c>
      <c r="D137" s="476"/>
      <c r="E137" s="476"/>
      <c r="F137" s="477"/>
      <c r="G137" s="476"/>
      <c r="H137" s="476"/>
      <c r="I137" s="477"/>
      <c r="J137" s="476"/>
      <c r="K137" s="476"/>
      <c r="L137" s="477"/>
      <c r="M137" s="476"/>
      <c r="N137" s="476"/>
      <c r="O137" s="477"/>
      <c r="P137" s="79">
        <f t="shared" si="8"/>
        <v>0</v>
      </c>
      <c r="Q137" s="2">
        <f t="shared" si="9"/>
        <v>0</v>
      </c>
      <c r="R137" s="32">
        <f t="shared" si="10"/>
        <v>0</v>
      </c>
    </row>
    <row r="138" spans="2:33" ht="15.75" x14ac:dyDescent="0.25">
      <c r="B138" s="9">
        <v>24</v>
      </c>
      <c r="C138" s="4">
        <f>'2 жастағы балалар Ф'!C138</f>
        <v>0</v>
      </c>
      <c r="D138" s="476"/>
      <c r="E138" s="476"/>
      <c r="F138" s="477"/>
      <c r="G138" s="476"/>
      <c r="H138" s="476"/>
      <c r="I138" s="477"/>
      <c r="J138" s="476"/>
      <c r="K138" s="476"/>
      <c r="L138" s="477"/>
      <c r="M138" s="476"/>
      <c r="N138" s="476"/>
      <c r="O138" s="477"/>
      <c r="P138" s="79">
        <f t="shared" si="8"/>
        <v>0</v>
      </c>
      <c r="Q138" s="2">
        <f t="shared" si="9"/>
        <v>0</v>
      </c>
      <c r="R138" s="32">
        <f t="shared" si="10"/>
        <v>0</v>
      </c>
    </row>
    <row r="139" spans="2:33" ht="15.75" x14ac:dyDescent="0.25">
      <c r="B139" s="9">
        <v>25</v>
      </c>
      <c r="C139" s="4">
        <f>'2 жастағы балалар Ф'!C139</f>
        <v>0</v>
      </c>
      <c r="D139" s="476"/>
      <c r="E139" s="476"/>
      <c r="F139" s="477"/>
      <c r="G139" s="476"/>
      <c r="H139" s="476"/>
      <c r="I139" s="477"/>
      <c r="J139" s="476"/>
      <c r="K139" s="476"/>
      <c r="L139" s="477"/>
      <c r="M139" s="476"/>
      <c r="N139" s="476"/>
      <c r="O139" s="477"/>
      <c r="P139" s="79">
        <f t="shared" si="8"/>
        <v>0</v>
      </c>
      <c r="Q139" s="2">
        <f t="shared" si="9"/>
        <v>0</v>
      </c>
      <c r="R139" s="32">
        <f t="shared" si="10"/>
        <v>0</v>
      </c>
    </row>
    <row r="140" spans="2:33" ht="15.75" x14ac:dyDescent="0.25">
      <c r="B140" s="310">
        <v>26</v>
      </c>
      <c r="C140" s="319" t="str">
        <f>'2 жастағы балалар Ф'!C140</f>
        <v>Ахат Адия</v>
      </c>
      <c r="D140" s="456"/>
      <c r="E140" s="456">
        <v>1</v>
      </c>
      <c r="F140" s="457"/>
      <c r="G140" s="456"/>
      <c r="H140" s="456">
        <v>1</v>
      </c>
      <c r="I140" s="457"/>
      <c r="J140" s="456"/>
      <c r="K140" s="456">
        <v>1</v>
      </c>
      <c r="L140" s="457"/>
      <c r="M140" s="456"/>
      <c r="N140" s="456">
        <v>1</v>
      </c>
      <c r="O140" s="457"/>
      <c r="P140" s="79">
        <f t="shared" si="8"/>
        <v>0</v>
      </c>
      <c r="Q140" s="2">
        <f t="shared" si="9"/>
        <v>4</v>
      </c>
      <c r="R140" s="32">
        <f t="shared" si="10"/>
        <v>0</v>
      </c>
      <c r="AG140" s="327"/>
    </row>
    <row r="141" spans="2:33" ht="15.75" x14ac:dyDescent="0.25">
      <c r="B141" s="310">
        <v>27</v>
      </c>
      <c r="C141" s="319" t="str">
        <f>'2 жастағы балалар Ф'!C141</f>
        <v>Қаирбек Иззат</v>
      </c>
      <c r="D141" s="456"/>
      <c r="E141" s="456"/>
      <c r="F141" s="457">
        <v>1</v>
      </c>
      <c r="G141" s="456"/>
      <c r="H141" s="456"/>
      <c r="I141" s="457">
        <v>1</v>
      </c>
      <c r="J141" s="456"/>
      <c r="K141" s="456"/>
      <c r="L141" s="457">
        <v>1</v>
      </c>
      <c r="M141" s="456"/>
      <c r="N141" s="456"/>
      <c r="O141" s="457">
        <v>1</v>
      </c>
      <c r="P141" s="79">
        <f t="shared" si="8"/>
        <v>0</v>
      </c>
      <c r="Q141" s="2">
        <f t="shared" si="9"/>
        <v>0</v>
      </c>
      <c r="R141" s="32">
        <f t="shared" si="10"/>
        <v>4</v>
      </c>
    </row>
    <row r="142" spans="2:33" ht="15.75" x14ac:dyDescent="0.25">
      <c r="B142" s="310">
        <v>28</v>
      </c>
      <c r="C142" s="319" t="str">
        <f>'2 жастағы балалар Ф'!C142</f>
        <v>Дарханқызы Данеля</v>
      </c>
      <c r="D142" s="456"/>
      <c r="E142" s="456"/>
      <c r="F142" s="457">
        <v>1</v>
      </c>
      <c r="G142" s="456"/>
      <c r="H142" s="456"/>
      <c r="I142" s="457">
        <v>1</v>
      </c>
      <c r="J142" s="456"/>
      <c r="K142" s="456"/>
      <c r="L142" s="457">
        <v>1</v>
      </c>
      <c r="M142" s="456"/>
      <c r="N142" s="456"/>
      <c r="O142" s="457">
        <v>1</v>
      </c>
      <c r="P142" s="79">
        <f t="shared" si="8"/>
        <v>0</v>
      </c>
      <c r="Q142" s="2">
        <f t="shared" si="9"/>
        <v>0</v>
      </c>
      <c r="R142" s="32">
        <f t="shared" si="10"/>
        <v>4</v>
      </c>
    </row>
    <row r="143" spans="2:33" ht="15.75" x14ac:dyDescent="0.25">
      <c r="B143" s="310">
        <v>29</v>
      </c>
      <c r="C143" s="319" t="str">
        <f>'2 жастағы балалар Ф'!C143</f>
        <v>Шаяхметова Аяла</v>
      </c>
      <c r="D143" s="456"/>
      <c r="E143" s="456">
        <v>1</v>
      </c>
      <c r="F143" s="457"/>
      <c r="G143" s="456"/>
      <c r="H143" s="456">
        <v>1</v>
      </c>
      <c r="I143" s="457"/>
      <c r="J143" s="456"/>
      <c r="K143" s="456">
        <v>1</v>
      </c>
      <c r="L143" s="457"/>
      <c r="M143" s="456"/>
      <c r="N143" s="456">
        <v>1</v>
      </c>
      <c r="O143" s="457"/>
      <c r="P143" s="79">
        <f t="shared" si="8"/>
        <v>0</v>
      </c>
      <c r="Q143" s="2">
        <f t="shared" si="9"/>
        <v>4</v>
      </c>
      <c r="R143" s="32">
        <f t="shared" si="10"/>
        <v>0</v>
      </c>
    </row>
    <row r="144" spans="2:33" ht="15.75" x14ac:dyDescent="0.25">
      <c r="B144" s="310">
        <v>30</v>
      </c>
      <c r="C144" s="319">
        <f>'2 жастағы балалар Ф'!C144</f>
        <v>0</v>
      </c>
      <c r="D144" s="456"/>
      <c r="E144" s="456"/>
      <c r="F144" s="457"/>
      <c r="G144" s="456"/>
      <c r="H144" s="456"/>
      <c r="I144" s="457"/>
      <c r="J144" s="456"/>
      <c r="K144" s="456"/>
      <c r="L144" s="457"/>
      <c r="M144" s="456"/>
      <c r="N144" s="456"/>
      <c r="O144" s="457"/>
      <c r="P144" s="79">
        <f t="shared" si="8"/>
        <v>0</v>
      </c>
      <c r="Q144" s="2">
        <f t="shared" si="9"/>
        <v>0</v>
      </c>
      <c r="R144" s="32">
        <f t="shared" si="10"/>
        <v>0</v>
      </c>
    </row>
    <row r="145" spans="2:18" ht="15.75" x14ac:dyDescent="0.25">
      <c r="B145" s="310">
        <v>31</v>
      </c>
      <c r="C145" s="319">
        <f>'2 жастағы балалар Ф'!C145</f>
        <v>0</v>
      </c>
      <c r="D145" s="456"/>
      <c r="E145" s="456"/>
      <c r="F145" s="457"/>
      <c r="G145" s="456"/>
      <c r="H145" s="456"/>
      <c r="I145" s="457"/>
      <c r="J145" s="456"/>
      <c r="K145" s="456"/>
      <c r="L145" s="457"/>
      <c r="M145" s="456"/>
      <c r="N145" s="456"/>
      <c r="O145" s="457"/>
      <c r="P145" s="79">
        <f t="shared" si="8"/>
        <v>0</v>
      </c>
      <c r="Q145" s="2">
        <f t="shared" si="9"/>
        <v>0</v>
      </c>
      <c r="R145" s="32">
        <f t="shared" si="10"/>
        <v>0</v>
      </c>
    </row>
    <row r="146" spans="2:18" ht="15.75" x14ac:dyDescent="0.25">
      <c r="B146" s="310">
        <v>32</v>
      </c>
      <c r="C146" s="319">
        <f>'2 жастағы балалар Ф'!C146</f>
        <v>0</v>
      </c>
      <c r="D146" s="456"/>
      <c r="E146" s="456"/>
      <c r="F146" s="457"/>
      <c r="G146" s="456"/>
      <c r="H146" s="456"/>
      <c r="I146" s="457"/>
      <c r="J146" s="456"/>
      <c r="K146" s="456"/>
      <c r="L146" s="457"/>
      <c r="M146" s="456"/>
      <c r="N146" s="456"/>
      <c r="O146" s="457"/>
      <c r="P146" s="79">
        <f t="shared" si="8"/>
        <v>0</v>
      </c>
      <c r="Q146" s="2">
        <f t="shared" si="9"/>
        <v>0</v>
      </c>
      <c r="R146" s="32">
        <f t="shared" si="10"/>
        <v>0</v>
      </c>
    </row>
    <row r="147" spans="2:18" ht="15.75" x14ac:dyDescent="0.25">
      <c r="B147" s="310">
        <v>33</v>
      </c>
      <c r="C147" s="319">
        <f>'2 жастағы балалар Ф'!C147</f>
        <v>0</v>
      </c>
      <c r="D147" s="456"/>
      <c r="E147" s="456"/>
      <c r="F147" s="457"/>
      <c r="G147" s="456"/>
      <c r="H147" s="456"/>
      <c r="I147" s="457"/>
      <c r="J147" s="456"/>
      <c r="K147" s="456"/>
      <c r="L147" s="457"/>
      <c r="M147" s="456"/>
      <c r="N147" s="456"/>
      <c r="O147" s="457"/>
      <c r="P147" s="79">
        <f t="shared" si="8"/>
        <v>0</v>
      </c>
      <c r="Q147" s="2">
        <f t="shared" si="9"/>
        <v>0</v>
      </c>
      <c r="R147" s="32">
        <f t="shared" si="10"/>
        <v>0</v>
      </c>
    </row>
    <row r="148" spans="2:18" ht="15.75" x14ac:dyDescent="0.25">
      <c r="B148" s="310">
        <v>34</v>
      </c>
      <c r="C148" s="319">
        <f>'2 жастағы балалар Ф'!C148</f>
        <v>0</v>
      </c>
      <c r="D148" s="456"/>
      <c r="E148" s="456"/>
      <c r="F148" s="457"/>
      <c r="G148" s="456"/>
      <c r="H148" s="456"/>
      <c r="I148" s="457"/>
      <c r="J148" s="456"/>
      <c r="K148" s="456"/>
      <c r="L148" s="457"/>
      <c r="M148" s="456"/>
      <c r="N148" s="456"/>
      <c r="O148" s="457"/>
      <c r="P148" s="79">
        <f t="shared" si="8"/>
        <v>0</v>
      </c>
      <c r="Q148" s="2">
        <f t="shared" si="9"/>
        <v>0</v>
      </c>
      <c r="R148" s="32">
        <f t="shared" si="10"/>
        <v>0</v>
      </c>
    </row>
    <row r="149" spans="2:18" ht="15.75" x14ac:dyDescent="0.25">
      <c r="B149" s="310">
        <v>35</v>
      </c>
      <c r="C149" s="319">
        <f>'2 жастағы балалар Ф'!C149</f>
        <v>0</v>
      </c>
      <c r="D149" s="456"/>
      <c r="E149" s="456"/>
      <c r="F149" s="457"/>
      <c r="G149" s="456"/>
      <c r="H149" s="456"/>
      <c r="I149" s="457"/>
      <c r="J149" s="456"/>
      <c r="K149" s="456"/>
      <c r="L149" s="457"/>
      <c r="M149" s="456"/>
      <c r="N149" s="456"/>
      <c r="O149" s="457"/>
      <c r="P149" s="79">
        <f t="shared" si="8"/>
        <v>0</v>
      </c>
      <c r="Q149" s="2">
        <f t="shared" si="9"/>
        <v>0</v>
      </c>
      <c r="R149" s="32">
        <f t="shared" si="10"/>
        <v>0</v>
      </c>
    </row>
    <row r="150" spans="2:18" ht="15.75" x14ac:dyDescent="0.25">
      <c r="B150" s="310">
        <v>36</v>
      </c>
      <c r="C150" s="319">
        <f>'2 жастағы балалар Ф'!C150</f>
        <v>0</v>
      </c>
      <c r="D150" s="456"/>
      <c r="E150" s="456"/>
      <c r="F150" s="457"/>
      <c r="G150" s="456"/>
      <c r="H150" s="456"/>
      <c r="I150" s="457"/>
      <c r="J150" s="456"/>
      <c r="K150" s="456"/>
      <c r="L150" s="457"/>
      <c r="M150" s="456"/>
      <c r="N150" s="456"/>
      <c r="O150" s="457"/>
      <c r="P150" s="79">
        <f t="shared" si="8"/>
        <v>0</v>
      </c>
      <c r="Q150" s="2">
        <f t="shared" si="9"/>
        <v>0</v>
      </c>
      <c r="R150" s="32">
        <f t="shared" si="10"/>
        <v>0</v>
      </c>
    </row>
    <row r="151" spans="2:18" ht="15.75" x14ac:dyDescent="0.25">
      <c r="B151" s="310">
        <v>37</v>
      </c>
      <c r="C151" s="319">
        <f>'2 жастағы балалар Ф'!C151</f>
        <v>0</v>
      </c>
      <c r="D151" s="456"/>
      <c r="E151" s="456"/>
      <c r="F151" s="457"/>
      <c r="G151" s="456"/>
      <c r="H151" s="456"/>
      <c r="I151" s="457"/>
      <c r="J151" s="456"/>
      <c r="K151" s="456"/>
      <c r="L151" s="457"/>
      <c r="M151" s="456"/>
      <c r="N151" s="456"/>
      <c r="O151" s="457"/>
      <c r="P151" s="79">
        <f t="shared" si="8"/>
        <v>0</v>
      </c>
      <c r="Q151" s="2">
        <f t="shared" si="9"/>
        <v>0</v>
      </c>
      <c r="R151" s="32">
        <f t="shared" si="10"/>
        <v>0</v>
      </c>
    </row>
    <row r="152" spans="2:18" ht="15.75" x14ac:dyDescent="0.25">
      <c r="B152" s="310">
        <v>38</v>
      </c>
      <c r="C152" s="319">
        <f>'2 жастағы балалар Ф'!C152</f>
        <v>0</v>
      </c>
      <c r="D152" s="456"/>
      <c r="E152" s="456"/>
      <c r="F152" s="457"/>
      <c r="G152" s="456"/>
      <c r="H152" s="456"/>
      <c r="I152" s="457"/>
      <c r="J152" s="456"/>
      <c r="K152" s="456"/>
      <c r="L152" s="457"/>
      <c r="M152" s="456"/>
      <c r="N152" s="456"/>
      <c r="O152" s="457"/>
      <c r="P152" s="79">
        <f t="shared" si="8"/>
        <v>0</v>
      </c>
      <c r="Q152" s="2">
        <f t="shared" si="9"/>
        <v>0</v>
      </c>
      <c r="R152" s="32">
        <f t="shared" si="10"/>
        <v>0</v>
      </c>
    </row>
    <row r="153" spans="2:18" ht="15.75" x14ac:dyDescent="0.25">
      <c r="B153" s="310">
        <v>39</v>
      </c>
      <c r="C153" s="319">
        <f>'2 жастағы балалар Ф'!C153</f>
        <v>0</v>
      </c>
      <c r="D153" s="456"/>
      <c r="E153" s="456"/>
      <c r="F153" s="457"/>
      <c r="G153" s="456"/>
      <c r="H153" s="456"/>
      <c r="I153" s="457"/>
      <c r="J153" s="456"/>
      <c r="K153" s="456"/>
      <c r="L153" s="457"/>
      <c r="M153" s="456"/>
      <c r="N153" s="456"/>
      <c r="O153" s="457"/>
      <c r="P153" s="79">
        <f t="shared" si="8"/>
        <v>0</v>
      </c>
      <c r="Q153" s="2">
        <f t="shared" si="9"/>
        <v>0</v>
      </c>
      <c r="R153" s="32">
        <f t="shared" si="10"/>
        <v>0</v>
      </c>
    </row>
    <row r="154" spans="2:18" ht="15.75" x14ac:dyDescent="0.25">
      <c r="B154" s="310">
        <v>40</v>
      </c>
      <c r="C154" s="319">
        <f>'2 жастағы балалар Ф'!C154</f>
        <v>0</v>
      </c>
      <c r="D154" s="456"/>
      <c r="E154" s="456"/>
      <c r="F154" s="457"/>
      <c r="G154" s="456"/>
      <c r="H154" s="456"/>
      <c r="I154" s="457"/>
      <c r="J154" s="456"/>
      <c r="K154" s="456"/>
      <c r="L154" s="457"/>
      <c r="M154" s="456"/>
      <c r="N154" s="456"/>
      <c r="O154" s="457"/>
      <c r="P154" s="79">
        <f t="shared" si="8"/>
        <v>0</v>
      </c>
      <c r="Q154" s="2">
        <f t="shared" si="9"/>
        <v>0</v>
      </c>
      <c r="R154" s="32">
        <f t="shared" si="10"/>
        <v>0</v>
      </c>
    </row>
    <row r="155" spans="2:18" ht="15.75" x14ac:dyDescent="0.25">
      <c r="B155" s="329">
        <v>41</v>
      </c>
      <c r="C155" s="329" t="str">
        <f>'2 жастағы балалар Ф'!C155</f>
        <v>Аманғали Тамерлан</v>
      </c>
      <c r="D155" s="458"/>
      <c r="E155" s="458"/>
      <c r="F155" s="459">
        <v>1</v>
      </c>
      <c r="G155" s="458"/>
      <c r="H155" s="458"/>
      <c r="I155" s="459">
        <v>1</v>
      </c>
      <c r="J155" s="458"/>
      <c r="K155" s="458"/>
      <c r="L155" s="459">
        <v>1</v>
      </c>
      <c r="M155" s="458"/>
      <c r="N155" s="458"/>
      <c r="O155" s="459">
        <v>1</v>
      </c>
      <c r="P155" s="79">
        <f t="shared" si="8"/>
        <v>0</v>
      </c>
      <c r="Q155" s="2">
        <f t="shared" si="9"/>
        <v>0</v>
      </c>
      <c r="R155" s="32">
        <f t="shared" si="10"/>
        <v>4</v>
      </c>
    </row>
    <row r="156" spans="2:18" ht="15.75" x14ac:dyDescent="0.25">
      <c r="B156" s="329">
        <v>42</v>
      </c>
      <c r="C156" s="329" t="str">
        <f>'2 жастағы балалар Ф'!C156</f>
        <v>Даулет Мриям</v>
      </c>
      <c r="D156" s="458">
        <v>1</v>
      </c>
      <c r="E156" s="458"/>
      <c r="F156" s="459"/>
      <c r="G156" s="458">
        <v>1</v>
      </c>
      <c r="H156" s="458"/>
      <c r="I156" s="459"/>
      <c r="J156" s="458">
        <v>1</v>
      </c>
      <c r="K156" s="458"/>
      <c r="L156" s="459"/>
      <c r="M156" s="458">
        <v>1</v>
      </c>
      <c r="N156" s="458"/>
      <c r="O156" s="459"/>
      <c r="P156" s="79">
        <f t="shared" si="8"/>
        <v>4</v>
      </c>
      <c r="Q156" s="2">
        <f t="shared" si="9"/>
        <v>0</v>
      </c>
      <c r="R156" s="32">
        <f t="shared" si="10"/>
        <v>0</v>
      </c>
    </row>
    <row r="157" spans="2:18" ht="15.75" x14ac:dyDescent="0.25">
      <c r="B157" s="329">
        <v>43</v>
      </c>
      <c r="C157" s="329" t="str">
        <f>'2 жастағы балалар Ф'!C157</f>
        <v>Қабдысалым Фатима</v>
      </c>
      <c r="D157" s="458"/>
      <c r="E157" s="458">
        <v>1</v>
      </c>
      <c r="F157" s="459"/>
      <c r="G157" s="458"/>
      <c r="H157" s="458">
        <v>2</v>
      </c>
      <c r="I157" s="459"/>
      <c r="J157" s="458"/>
      <c r="K157" s="458">
        <v>1</v>
      </c>
      <c r="L157" s="459"/>
      <c r="M157" s="458"/>
      <c r="N157" s="458">
        <v>1</v>
      </c>
      <c r="O157" s="459"/>
      <c r="P157" s="79">
        <f t="shared" si="8"/>
        <v>0</v>
      </c>
      <c r="Q157" s="2">
        <f t="shared" si="9"/>
        <v>4</v>
      </c>
      <c r="R157" s="32">
        <f t="shared" si="10"/>
        <v>0</v>
      </c>
    </row>
    <row r="158" spans="2:18" ht="15.75" x14ac:dyDescent="0.25">
      <c r="B158" s="329">
        <v>44</v>
      </c>
      <c r="C158" s="329" t="str">
        <f>'2 жастағы балалар Ф'!C158</f>
        <v>Қасембек Адиль</v>
      </c>
      <c r="D158" s="458"/>
      <c r="E158" s="458"/>
      <c r="F158" s="459">
        <v>1</v>
      </c>
      <c r="G158" s="458"/>
      <c r="H158" s="458"/>
      <c r="I158" s="459">
        <v>1</v>
      </c>
      <c r="J158" s="458"/>
      <c r="K158" s="458"/>
      <c r="L158" s="459">
        <v>1</v>
      </c>
      <c r="M158" s="458"/>
      <c r="N158" s="458"/>
      <c r="O158" s="459">
        <v>1</v>
      </c>
      <c r="P158" s="79">
        <f t="shared" si="8"/>
        <v>0</v>
      </c>
      <c r="Q158" s="2">
        <f t="shared" si="9"/>
        <v>0</v>
      </c>
      <c r="R158" s="32">
        <f t="shared" si="10"/>
        <v>4</v>
      </c>
    </row>
    <row r="159" spans="2:18" ht="15.75" x14ac:dyDescent="0.25">
      <c r="B159" s="329">
        <v>45</v>
      </c>
      <c r="C159" s="329">
        <f>'2 жастағы балалар Ф'!C159</f>
        <v>0</v>
      </c>
      <c r="D159" s="458"/>
      <c r="E159" s="458"/>
      <c r="F159" s="459"/>
      <c r="G159" s="458"/>
      <c r="H159" s="458"/>
      <c r="I159" s="459"/>
      <c r="J159" s="458"/>
      <c r="K159" s="458"/>
      <c r="L159" s="459"/>
      <c r="M159" s="458"/>
      <c r="N159" s="458"/>
      <c r="O159" s="459"/>
      <c r="P159" s="79">
        <f t="shared" si="8"/>
        <v>0</v>
      </c>
      <c r="Q159" s="2">
        <f t="shared" si="9"/>
        <v>0</v>
      </c>
      <c r="R159" s="32">
        <f t="shared" si="10"/>
        <v>0</v>
      </c>
    </row>
    <row r="160" spans="2:18" ht="15" customHeight="1" x14ac:dyDescent="0.25">
      <c r="B160" s="564" t="s">
        <v>910</v>
      </c>
      <c r="C160" s="565"/>
      <c r="D160" s="105">
        <f t="shared" ref="D160:L160" si="11">SUM(D115:D159)</f>
        <v>4</v>
      </c>
      <c r="E160" s="67">
        <f t="shared" si="11"/>
        <v>5</v>
      </c>
      <c r="F160" s="71">
        <f t="shared" si="11"/>
        <v>4</v>
      </c>
      <c r="G160" s="105">
        <f t="shared" si="11"/>
        <v>4</v>
      </c>
      <c r="H160" s="67">
        <f t="shared" si="11"/>
        <v>6</v>
      </c>
      <c r="I160" s="71">
        <f t="shared" si="11"/>
        <v>4</v>
      </c>
      <c r="J160" s="105">
        <f t="shared" si="11"/>
        <v>4</v>
      </c>
      <c r="K160" s="67">
        <f t="shared" si="11"/>
        <v>5</v>
      </c>
      <c r="L160" s="71">
        <f t="shared" si="11"/>
        <v>4</v>
      </c>
      <c r="M160" s="71">
        <f>SUM(M115:M159)</f>
        <v>4</v>
      </c>
      <c r="N160" s="71">
        <f>SUM(N115:N159)</f>
        <v>5</v>
      </c>
      <c r="O160" s="71">
        <f>SUM(O115:O159)</f>
        <v>4</v>
      </c>
      <c r="P160" s="305"/>
      <c r="Q160" s="102"/>
      <c r="R160" s="102"/>
    </row>
    <row r="161" spans="2:18" ht="52.5" customHeight="1" x14ac:dyDescent="0.25">
      <c r="B161" s="553" t="s">
        <v>911</v>
      </c>
      <c r="C161" s="554"/>
      <c r="D161" s="65">
        <f>D160*100/Q163</f>
        <v>30.76923076923077</v>
      </c>
      <c r="E161" s="73">
        <f>E160*100/Q163</f>
        <v>38.46153846153846</v>
      </c>
      <c r="F161" s="74">
        <f>F160*100/Q163</f>
        <v>30.76923076923077</v>
      </c>
      <c r="G161" s="65">
        <f>G160*100/Q163</f>
        <v>30.76923076923077</v>
      </c>
      <c r="H161" s="73">
        <f>H160*100/Q163</f>
        <v>46.153846153846153</v>
      </c>
      <c r="I161" s="74">
        <f>I160*100/Q163</f>
        <v>30.76923076923077</v>
      </c>
      <c r="J161" s="65">
        <f>J160*100/Q163</f>
        <v>30.76923076923077</v>
      </c>
      <c r="K161" s="73">
        <f>K160*100/Q163</f>
        <v>38.46153846153846</v>
      </c>
      <c r="L161" s="74">
        <f>L160*100/Q163</f>
        <v>30.76923076923077</v>
      </c>
      <c r="M161" s="74">
        <f>M160*100/Q163</f>
        <v>30.76923076923077</v>
      </c>
      <c r="N161" s="74">
        <f>N160*100/Q163</f>
        <v>38.46153846153846</v>
      </c>
      <c r="O161" s="74">
        <f>O160*100/Q163</f>
        <v>30.76923076923077</v>
      </c>
      <c r="P161" s="305"/>
      <c r="Q161" s="102"/>
      <c r="R161" s="102"/>
    </row>
    <row r="162" spans="2:18" x14ac:dyDescent="0.25">
      <c r="B162" s="555"/>
      <c r="C162" s="556"/>
      <c r="D162" s="556"/>
      <c r="E162" s="556"/>
      <c r="F162" s="556"/>
      <c r="G162" s="556"/>
      <c r="H162" s="556"/>
      <c r="I162" s="566"/>
      <c r="J162" s="323"/>
      <c r="K162" s="324"/>
      <c r="L162" s="324"/>
      <c r="M162" s="324"/>
      <c r="N162" s="324"/>
      <c r="O162" s="324"/>
      <c r="P162" s="325"/>
      <c r="Q162" s="326" t="s">
        <v>912</v>
      </c>
      <c r="R162" s="326" t="s">
        <v>1</v>
      </c>
    </row>
    <row r="163" spans="2:18" x14ac:dyDescent="0.25">
      <c r="B163" s="557"/>
      <c r="C163" s="558"/>
      <c r="D163" s="558"/>
      <c r="E163" s="558"/>
      <c r="F163" s="558"/>
      <c r="G163" s="558"/>
      <c r="H163" s="558"/>
      <c r="I163" s="559"/>
      <c r="J163" s="470" t="s">
        <v>910</v>
      </c>
      <c r="K163" s="301"/>
      <c r="L163" s="301"/>
      <c r="M163" s="301"/>
      <c r="N163" s="301"/>
      <c r="O163" s="301"/>
      <c r="P163" s="302"/>
      <c r="Q163" s="303">
        <f>'2 жастағы балалар Ф'!Q163</f>
        <v>13</v>
      </c>
      <c r="R163" s="303">
        <v>100</v>
      </c>
    </row>
    <row r="164" spans="2:18" x14ac:dyDescent="0.25">
      <c r="B164" s="557"/>
      <c r="C164" s="558"/>
      <c r="D164" s="558"/>
      <c r="E164" s="558"/>
      <c r="F164" s="558"/>
      <c r="G164" s="558"/>
      <c r="H164" s="558"/>
      <c r="I164" s="559"/>
      <c r="J164" s="471" t="s">
        <v>907</v>
      </c>
      <c r="K164" s="99"/>
      <c r="L164" s="99"/>
      <c r="M164" s="99"/>
      <c r="N164" s="99"/>
      <c r="O164" s="99"/>
      <c r="P164" s="99"/>
      <c r="Q164" s="10">
        <f>COUNTIF(P115:P159,"&gt;0")</f>
        <v>4</v>
      </c>
      <c r="R164" s="33">
        <f>(D161+M161+G161+J161)/4</f>
        <v>30.76923076923077</v>
      </c>
    </row>
    <row r="165" spans="2:18" x14ac:dyDescent="0.25">
      <c r="B165" s="557"/>
      <c r="C165" s="558"/>
      <c r="D165" s="558"/>
      <c r="E165" s="558"/>
      <c r="F165" s="558"/>
      <c r="G165" s="558"/>
      <c r="H165" s="558"/>
      <c r="I165" s="559"/>
      <c r="J165" s="472" t="s">
        <v>908</v>
      </c>
      <c r="K165" s="100"/>
      <c r="L165" s="100"/>
      <c r="M165" s="100"/>
      <c r="N165" s="100"/>
      <c r="O165" s="100"/>
      <c r="P165" s="100"/>
      <c r="Q165" s="10">
        <f>COUNTIF(Q115:Q159,"&gt;0")</f>
        <v>5</v>
      </c>
      <c r="R165" s="33">
        <f>(E161+N161+H161+K161)/4</f>
        <v>40.38461538461538</v>
      </c>
    </row>
    <row r="166" spans="2:18" x14ac:dyDescent="0.25">
      <c r="B166" s="560"/>
      <c r="C166" s="561"/>
      <c r="D166" s="561"/>
      <c r="E166" s="561"/>
      <c r="F166" s="561"/>
      <c r="G166" s="561"/>
      <c r="H166" s="561"/>
      <c r="I166" s="562"/>
      <c r="J166" s="473" t="s">
        <v>909</v>
      </c>
      <c r="K166" s="101"/>
      <c r="L166" s="101"/>
      <c r="M166" s="101"/>
      <c r="N166" s="101"/>
      <c r="O166" s="101"/>
      <c r="P166" s="101"/>
      <c r="Q166" s="10">
        <f>COUNTIF(R115:R159,"&gt;0")</f>
        <v>4</v>
      </c>
      <c r="R166" s="33">
        <f>(F161+O161+I161+L161)/4</f>
        <v>30.76923076923077</v>
      </c>
    </row>
  </sheetData>
  <sheetProtection password="CC4B" sheet="1" selectLockedCells="1"/>
  <mergeCells count="59">
    <mergeCell ref="C2:N2"/>
    <mergeCell ref="C3:N3"/>
    <mergeCell ref="J113:L113"/>
    <mergeCell ref="B98:I102"/>
    <mergeCell ref="D51:O51"/>
    <mergeCell ref="D52:O52"/>
    <mergeCell ref="D54:F54"/>
    <mergeCell ref="B96:C96"/>
    <mergeCell ref="B51:B55"/>
    <mergeCell ref="G112:I112"/>
    <mergeCell ref="O5:O9"/>
    <mergeCell ref="D5:L5"/>
    <mergeCell ref="G54:I54"/>
    <mergeCell ref="C51:C55"/>
    <mergeCell ref="J54:L54"/>
    <mergeCell ref="C5:C9"/>
    <mergeCell ref="B162:I166"/>
    <mergeCell ref="D110:O110"/>
    <mergeCell ref="D111:O111"/>
    <mergeCell ref="M113:O113"/>
    <mergeCell ref="B160:C160"/>
    <mergeCell ref="B161:C161"/>
    <mergeCell ref="D113:F113"/>
    <mergeCell ref="B110:B114"/>
    <mergeCell ref="C110:C114"/>
    <mergeCell ref="D112:F112"/>
    <mergeCell ref="J112:L112"/>
    <mergeCell ref="M112:O112"/>
    <mergeCell ref="N5:N9"/>
    <mergeCell ref="M5:M9"/>
    <mergeCell ref="G8:I8"/>
    <mergeCell ref="J8:L8"/>
    <mergeCell ref="G53:I53"/>
    <mergeCell ref="J53:L53"/>
    <mergeCell ref="C48:N48"/>
    <mergeCell ref="C49:N49"/>
    <mergeCell ref="M53:O53"/>
    <mergeCell ref="R110:R114"/>
    <mergeCell ref="P110:P114"/>
    <mergeCell ref="Q110:Q114"/>
    <mergeCell ref="M54:O54"/>
    <mergeCell ref="G113:I113"/>
    <mergeCell ref="C108:N108"/>
    <mergeCell ref="B97:C97"/>
    <mergeCell ref="Q51:Q55"/>
    <mergeCell ref="R51:R55"/>
    <mergeCell ref="P51:P55"/>
    <mergeCell ref="D53:F53"/>
    <mergeCell ref="C107:N107"/>
    <mergeCell ref="B5:B9"/>
    <mergeCell ref="D6:L6"/>
    <mergeCell ref="G37:M37"/>
    <mergeCell ref="G7:I7"/>
    <mergeCell ref="B37:F41"/>
    <mergeCell ref="B35:C35"/>
    <mergeCell ref="B36:C36"/>
    <mergeCell ref="D7:F7"/>
    <mergeCell ref="J7:L7"/>
    <mergeCell ref="D8:F8"/>
  </mergeCells>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39.75" customHeight="1" x14ac:dyDescent="0.3">
      <c r="B4" s="801" t="s">
        <v>928</v>
      </c>
      <c r="C4" s="801"/>
      <c r="D4" s="26">
        <f>'2 жастағы балалар Ф'!C31</f>
        <v>0</v>
      </c>
      <c r="E4" s="29"/>
      <c r="F4" s="29"/>
      <c r="G4" s="24"/>
      <c r="H4" s="24"/>
    </row>
    <row r="5" spans="2:12" ht="18.75" x14ac:dyDescent="0.3">
      <c r="B5" s="802" t="s">
        <v>905</v>
      </c>
      <c r="C5" s="802"/>
      <c r="D5" s="27">
        <f>'2 жастағы балалар Ф'!A31</f>
        <v>0</v>
      </c>
      <c r="E5" s="27"/>
      <c r="F5" s="27"/>
      <c r="G5" s="24"/>
      <c r="H5" s="24"/>
    </row>
    <row r="6" spans="2:12" ht="84.7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e">
        <f>IF(C70="","",VLOOKUP(C70,$O$509:$P$511,2,TRUE))</f>
        <v>#N/A</v>
      </c>
      <c r="E10" s="453" t="e">
        <f>IF(C71="","",VLOOKUP(C71,$Q$509:$R$511,2,TRUE))</f>
        <v>#N/A</v>
      </c>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453" t="e">
        <f>IF(C72="","",VLOOKUP(C72,$S$509:$T$511,2,TRUE))</f>
        <v>#N/A</v>
      </c>
      <c r="D11" s="453" t="e">
        <f>IF(C73="","",VLOOKUP(C73,$U$509:$V$511,2,TRUE))</f>
        <v>#N/A</v>
      </c>
      <c r="E11" s="453" t="e">
        <f>IF(C74="","",VLOOKUP(C74,$W$509:$X$511,2,TRUE))</f>
        <v>#N/A</v>
      </c>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453" t="e">
        <f>IF(C75="","",VLOOKUP(C75,$Y$509:$Z$511,2,TRUE))</f>
        <v>#N/A</v>
      </c>
      <c r="D12" s="453" t="e">
        <f>IF(C76="","",VLOOKUP(C76,$AA$509:$AB$511,2,TRUE))</f>
        <v>#N/A</v>
      </c>
      <c r="E12" s="453" t="e">
        <f>IF(C77="","",VLOOKUP(C77,$AC$509:$AD$511,2,TRUE))</f>
        <v>#N/A</v>
      </c>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e">
        <f>IF(C80="","",VLOOKUP(C80,$AI$509:$AJ$511,2,TRUE))</f>
        <v>#N/A</v>
      </c>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e">
        <f>IF(D71="","",VLOOKUP(D71,$Q$513:$R$515,2,TRUE))</f>
        <v>#N/A</v>
      </c>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e">
        <f>IF(D74="","",VLOOKUP(D74,$W$513:$X$515,2,TRUE))</f>
        <v>#N/A</v>
      </c>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453" t="e">
        <f>IF(D75="","",VLOOKUP(D75,$Y$513:$Z$515,2,TRUE))</f>
        <v>#N/A</v>
      </c>
      <c r="D17" s="453" t="e">
        <f>IF(D76="","",VLOOKUP(D76,$AA$513:$AB$515,2,TRUE))</f>
        <v>#N/A</v>
      </c>
      <c r="E17" s="453" t="e">
        <f>IF(D77="","",VLOOKUP(D77,$AC$513:$AD$515,2,TRUE))</f>
        <v>#N/A</v>
      </c>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453" t="e">
        <f>IF(D78="","",VLOOKUP(D78,$AE$513:$AF$515,2,TRUE))</f>
        <v>#N/A</v>
      </c>
      <c r="D18" s="453" t="e">
        <f>IF(D79="","",VLOOKUP(D79,$AG$513:$AH$515,2,TRUE))</f>
        <v>#N/A</v>
      </c>
      <c r="E18" s="453" t="e">
        <f>IF(D80="","",VLOOKUP(D80,$AI$513:$AJ$515,2,TRUE))</f>
        <v>#N/A</v>
      </c>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e">
        <f>IF(D86="","",VLOOKUP(D86,$Q$517:$R$519,2,TRUE))</f>
        <v>#N/A</v>
      </c>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453" t="e">
        <f>IF(D87="","",VLOOKUP(D87,$S$517:$T$519,2,TRUE))</f>
        <v>#N/A</v>
      </c>
      <c r="D21" s="453" t="e">
        <f>IF(D88="","",VLOOKUP(D88,$U$517:$V$519,2,TRUE))</f>
        <v>#N/A</v>
      </c>
      <c r="E21" s="453" t="e">
        <f>IF(D89="","",VLOOKUP(D89,$W$517:$X$519,2,TRUE))</f>
        <v>#N/A</v>
      </c>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453" t="e">
        <f>IF(D90="","",VLOOKUP(D90,$Y$517:$Z$519,2,TRUE))</f>
        <v>#N/A</v>
      </c>
      <c r="D22" s="453" t="e">
        <f>IF(D91="","",VLOOKUP(D91,$AA$517:$AB$519,2,TRUE))</f>
        <v>#N/A</v>
      </c>
      <c r="E22" s="453" t="e">
        <f>IF(D92="","",VLOOKUP(D92,$AC$517:$AD$519,2,TRUE))</f>
        <v>#N/A</v>
      </c>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786"/>
      <c r="D23" s="787"/>
      <c r="E23" s="788"/>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e">
        <f>IF(E74="","",VLOOKUP(E74,$W$521:$X$523,2,TRUE))</f>
        <v>#N/A</v>
      </c>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453" t="e">
        <f>IF(E75="","",VLOOKUP(E75,$Y$521:$Z$523,2,TRUE))</f>
        <v>#N/A</v>
      </c>
      <c r="D32" s="453" t="e">
        <f>IF(E76="","",VLOOKUP(E76,$AA$521:$AB$523,2,TRUE))</f>
        <v>#N/A</v>
      </c>
      <c r="E32" s="453" t="e">
        <f>IF(E77="","",VLOOKUP(E77,$AC$521:$AD$523,2,TRUE))</f>
        <v>#N/A</v>
      </c>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453" t="e">
        <f>IF(E78="","",VLOOKUP(E78,$AE$521:$AF$523,2,TRUE))</f>
        <v>#N/A</v>
      </c>
      <c r="D33" s="453" t="e">
        <f>IF(E79="","",VLOOKUP(E79,$AG$521:$AH$523,2,TRUE))</f>
        <v>#N/A</v>
      </c>
      <c r="E33" s="453" t="e">
        <f>IF(E80="","",VLOOKUP(E80,$AI$521:$AJ$523,2,TRUE))</f>
        <v>#N/A</v>
      </c>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2"/>
      <c r="D34" s="823"/>
      <c r="E34" s="823"/>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453" t="e">
        <f>IF(F69="","",VLOOKUP(F69,$M$525:$N$527,2,TRUE))</f>
        <v>#N/A</v>
      </c>
      <c r="D35" s="453" t="e">
        <f>IF(F70="","",VLOOKUP(F70,$O$525:$P$527,2,TRUE))</f>
        <v>#N/A</v>
      </c>
      <c r="E35" s="453" t="e">
        <f>IF(F71="","",VLOOKUP(F71,$Q$525:$R$527,2,TRUE))</f>
        <v>#N/A</v>
      </c>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453" t="e">
        <f>IF(F72="","",VLOOKUP(F72,$S$525:$T$527,2,TRUE))</f>
        <v>#N/A</v>
      </c>
      <c r="D36" s="453" t="e">
        <f>IF(F73="","",VLOOKUP(F73,$U$525:$V$527,2,TRUE))</f>
        <v>#N/A</v>
      </c>
      <c r="E36" s="453" t="e">
        <f>IF(F74="","",VLOOKUP(F74,$W$525:$X$527,2,TRUE))</f>
        <v>#N/A</v>
      </c>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453" t="e">
        <f>IF(F75="","",VLOOKUP(F75,$Y$525:$Z$527,2,TRUE))</f>
        <v>#N/A</v>
      </c>
      <c r="D37" s="453" t="e">
        <f>IF(F76="","",VLOOKUP(F76,$AA$525:$AB$527,2,TRUE))</f>
        <v>#N/A</v>
      </c>
      <c r="E37" s="453" t="e">
        <f>IF(F77="","",VLOOKUP(F77,$AC$525:$AD$527,2,TRUE))</f>
        <v>#N/A</v>
      </c>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453" t="e">
        <f>IF(F78="","",VLOOKUP(F78,$AE$525:$AF$527,2,TRUE))</f>
        <v>#N/A</v>
      </c>
      <c r="D38" s="453" t="e">
        <f>IF(F79="","",VLOOKUP(F79,$AG$525:$AH$527,2,TRUE))</f>
        <v>#N/A</v>
      </c>
      <c r="E38" s="453" t="e">
        <f>IF(F80="","",VLOOKUP(F80,$AI$525:$AJ$527,2,TRUE))</f>
        <v>#N/A</v>
      </c>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453" t="e">
        <f>IF(F81="","",VLOOKUP(F81,$AK$525:$AL$527,2,TRUE))</f>
        <v>#N/A</v>
      </c>
      <c r="D39" s="453" t="e">
        <f>IF(F82="","",VLOOKUP(F82,$AM$525:$AN$527,2,TRUE))</f>
        <v>#N/A</v>
      </c>
      <c r="E39" s="453" t="e">
        <f>IF(F83="","",VLOOKUP(F83,$AO$525:$AP$527,2,TRUE))</f>
        <v>#N/A</v>
      </c>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10"/>
      <c r="D47" s="811"/>
      <c r="E47" s="812"/>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10"/>
      <c r="D48" s="811"/>
      <c r="E48" s="812"/>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10"/>
      <c r="D49" s="811"/>
      <c r="E49" s="812"/>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10"/>
      <c r="D50" s="811"/>
      <c r="E50" s="812"/>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10"/>
      <c r="D51" s="811"/>
      <c r="E51" s="812"/>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10"/>
      <c r="D52" s="811"/>
      <c r="E52" s="812"/>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10"/>
      <c r="D53" s="811"/>
      <c r="E53" s="812"/>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10"/>
      <c r="D54" s="811"/>
      <c r="E54" s="812"/>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10"/>
      <c r="D55" s="811"/>
      <c r="E55" s="812"/>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10"/>
      <c r="D56" s="811"/>
      <c r="E56" s="812"/>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10"/>
      <c r="D57" s="811"/>
      <c r="E57" s="812"/>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10"/>
      <c r="D58" s="811"/>
      <c r="E58" s="812"/>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13"/>
      <c r="D59" s="814"/>
      <c r="E59" s="815"/>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e">
        <f>IF(G74="","",VLOOKUP(G74,$W$541:$X$543,2,TRUE))</f>
        <v>#N/A</v>
      </c>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453" t="e">
        <f>IF(G75="","",VLOOKUP(G75,$Y$541:$Z$543,2,TRUE))</f>
        <v>#N/A</v>
      </c>
      <c r="D62" s="453" t="e">
        <f>IF(G76="","",VLOOKUP(G76,$AA$541:$AB$543,2,TRUE))</f>
        <v>#N/A</v>
      </c>
      <c r="E62" s="453" t="e">
        <f>IF(G77="","",VLOOKUP(G77,$AC$541:$AD$543,2,TRUE))</f>
        <v>#N/A</v>
      </c>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453" t="e">
        <f>IF(G78="","",VLOOKUP(G78,$AE$541:$AF$543,2,TRUE))</f>
        <v>#N/A</v>
      </c>
      <c r="D63" s="453" t="e">
        <f>IF(G79="","",VLOOKUP(G79,$AG$541:$AH$543,2,TRUE))</f>
        <v>#N/A</v>
      </c>
      <c r="E63" s="453" t="e">
        <f>IF(G80="","",VLOOKUP(G80,$AI$541:$AJ$543,2,TRUE))</f>
        <v>#N/A</v>
      </c>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05"/>
      <c r="D64" s="806"/>
      <c r="E64" s="806"/>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56.25" customHeight="1" x14ac:dyDescent="0.25">
      <c r="B68" s="35"/>
      <c r="C68" s="21" t="s">
        <v>915</v>
      </c>
      <c r="D68" s="21" t="s">
        <v>733</v>
      </c>
      <c r="E68" s="21" t="s">
        <v>916</v>
      </c>
      <c r="F68" s="21" t="s">
        <v>904</v>
      </c>
      <c r="G68" s="62" t="s">
        <v>917</v>
      </c>
    </row>
    <row r="69" spans="2:7" ht="15" customHeight="1" x14ac:dyDescent="0.25">
      <c r="B69" s="570">
        <v>1</v>
      </c>
      <c r="C69" s="452">
        <f>'2 жастағы балалар Ф'!D31</f>
        <v>0</v>
      </c>
      <c r="D69" s="452">
        <f>'2 жастағы балалар К'!D31</f>
        <v>0</v>
      </c>
      <c r="E69" s="452" t="e">
        <f>'2 жастағы балалар Т'!#REF!</f>
        <v>#REF!</v>
      </c>
      <c r="F69" s="452">
        <f>'2 жастағы балалар Ш'!D31</f>
        <v>0</v>
      </c>
      <c r="G69" s="452" t="e">
        <f>'2 жастағы балалар Ә'!#REF!</f>
        <v>#REF!</v>
      </c>
    </row>
    <row r="70" spans="2:7" ht="15" customHeight="1" x14ac:dyDescent="0.25">
      <c r="B70" s="571"/>
      <c r="C70" s="452">
        <f>'2 жастағы балалар Ф'!E31</f>
        <v>0</v>
      </c>
      <c r="D70" s="452">
        <f>'2 жастағы балалар К'!E31</f>
        <v>0</v>
      </c>
      <c r="E70" s="452" t="e">
        <f>'2 жастағы балалар Т'!#REF!</f>
        <v>#REF!</v>
      </c>
      <c r="F70" s="452">
        <f>'2 жастағы балалар Ш'!E31</f>
        <v>0</v>
      </c>
      <c r="G70" s="452" t="e">
        <f>'2 жастағы балалар Ә'!#REF!</f>
        <v>#REF!</v>
      </c>
    </row>
    <row r="71" spans="2:7" ht="15" customHeight="1" x14ac:dyDescent="0.25">
      <c r="B71" s="572"/>
      <c r="C71" s="452">
        <f>'2 жастағы балалар Ф'!F31</f>
        <v>0</v>
      </c>
      <c r="D71" s="452">
        <f>'2 жастағы балалар К'!F31</f>
        <v>0</v>
      </c>
      <c r="E71" s="452" t="e">
        <f>'2 жастағы балалар Т'!#REF!</f>
        <v>#REF!</v>
      </c>
      <c r="F71" s="452">
        <f>'2 жастағы балалар Ш'!F31</f>
        <v>0</v>
      </c>
      <c r="G71" s="452" t="e">
        <f>'2 жастағы балалар Ә'!#REF!</f>
        <v>#REF!</v>
      </c>
    </row>
    <row r="72" spans="2:7" ht="15" customHeight="1" x14ac:dyDescent="0.25">
      <c r="B72" s="570">
        <v>2</v>
      </c>
      <c r="C72" s="452">
        <f>'2 жастағы балалар Ф'!G31</f>
        <v>0</v>
      </c>
      <c r="D72" s="452">
        <f>'2 жастағы балалар К'!G31</f>
        <v>0</v>
      </c>
      <c r="E72" s="452">
        <f>'2 жастағы балалар Т'!D31</f>
        <v>0</v>
      </c>
      <c r="F72" s="452">
        <f>'2 жастағы балалар Ш'!G31</f>
        <v>0</v>
      </c>
      <c r="G72" s="452">
        <f>'2 жастағы балалар Ә'!D31</f>
        <v>0</v>
      </c>
    </row>
    <row r="73" spans="2:7" ht="15" customHeight="1" x14ac:dyDescent="0.25">
      <c r="B73" s="571"/>
      <c r="C73" s="452">
        <f>'2 жастағы балалар Ф'!H31</f>
        <v>0</v>
      </c>
      <c r="D73" s="452">
        <f>'2 жастағы балалар К'!H31</f>
        <v>0</v>
      </c>
      <c r="E73" s="452">
        <f>'2 жастағы балалар Т'!E31</f>
        <v>0</v>
      </c>
      <c r="F73" s="452">
        <f>'2 жастағы балалар Ш'!H31</f>
        <v>0</v>
      </c>
      <c r="G73" s="452">
        <f>'2 жастағы балалар Ә'!E31</f>
        <v>0</v>
      </c>
    </row>
    <row r="74" spans="2:7" ht="15" customHeight="1" x14ac:dyDescent="0.25">
      <c r="B74" s="572"/>
      <c r="C74" s="452">
        <f>'2 жастағы балалар Ф'!I31</f>
        <v>0</v>
      </c>
      <c r="D74" s="452">
        <f>'2 жастағы балалар К'!I31</f>
        <v>0</v>
      </c>
      <c r="E74" s="452">
        <f>'2 жастағы балалар Т'!F31</f>
        <v>0</v>
      </c>
      <c r="F74" s="452">
        <f>'2 жастағы балалар Ш'!I31</f>
        <v>0</v>
      </c>
      <c r="G74" s="452">
        <f>'2 жастағы балалар Ә'!F31</f>
        <v>0</v>
      </c>
    </row>
    <row r="75" spans="2:7" ht="15" customHeight="1" x14ac:dyDescent="0.25">
      <c r="B75" s="570">
        <v>3</v>
      </c>
      <c r="C75" s="452">
        <f>'2 жастағы балалар Ф'!J31</f>
        <v>0</v>
      </c>
      <c r="D75" s="452">
        <f>'2 жастағы балалар К'!J31</f>
        <v>0</v>
      </c>
      <c r="E75" s="452">
        <f>'2 жастағы балалар Т'!G31</f>
        <v>0</v>
      </c>
      <c r="F75" s="452">
        <f>'2 жастағы балалар Ш'!J31</f>
        <v>0</v>
      </c>
      <c r="G75" s="452">
        <f>'2 жастағы балалар Ә'!G31</f>
        <v>0</v>
      </c>
    </row>
    <row r="76" spans="2:7" ht="15" customHeight="1" x14ac:dyDescent="0.25">
      <c r="B76" s="571"/>
      <c r="C76" s="452">
        <f>'2 жастағы балалар Ф'!K31</f>
        <v>0</v>
      </c>
      <c r="D76" s="452">
        <f>'2 жастағы балалар К'!K31</f>
        <v>0</v>
      </c>
      <c r="E76" s="452">
        <f>'2 жастағы балалар Т'!H31</f>
        <v>0</v>
      </c>
      <c r="F76" s="452">
        <f>'2 жастағы балалар Ш'!K31</f>
        <v>0</v>
      </c>
      <c r="G76" s="452">
        <f>'2 жастағы балалар Ә'!H31</f>
        <v>0</v>
      </c>
    </row>
    <row r="77" spans="2:7" ht="15" customHeight="1" x14ac:dyDescent="0.25">
      <c r="B77" s="572"/>
      <c r="C77" s="452">
        <f>'2 жастағы балалар Ф'!L31</f>
        <v>0</v>
      </c>
      <c r="D77" s="452">
        <f>'2 жастағы балалар К'!L31</f>
        <v>0</v>
      </c>
      <c r="E77" s="452">
        <f>'2 жастағы балалар Т'!I31</f>
        <v>0</v>
      </c>
      <c r="F77" s="452">
        <f>'2 жастағы балалар Ш'!L31</f>
        <v>0</v>
      </c>
      <c r="G77" s="452">
        <f>'2 жастағы балалар Ә'!I31</f>
        <v>0</v>
      </c>
    </row>
    <row r="78" spans="2:7" ht="15" customHeight="1" x14ac:dyDescent="0.25">
      <c r="B78" s="570">
        <v>4</v>
      </c>
      <c r="C78" s="452">
        <f>'2 жастағы балалар Ф'!M31</f>
        <v>0</v>
      </c>
      <c r="D78" s="452">
        <f>'2 жастағы балалар К'!M31</f>
        <v>0</v>
      </c>
      <c r="E78" s="452">
        <f>'2 жастағы балалар Т'!J31</f>
        <v>0</v>
      </c>
      <c r="F78" s="452">
        <f>'2 жастағы балалар Ш'!M31</f>
        <v>0</v>
      </c>
      <c r="G78" s="452">
        <f>'2 жастағы балалар Ә'!J31</f>
        <v>0</v>
      </c>
    </row>
    <row r="79" spans="2:7" ht="15" customHeight="1" x14ac:dyDescent="0.25">
      <c r="B79" s="571"/>
      <c r="C79" s="452">
        <f>'2 жастағы балалар Ф'!N31</f>
        <v>0</v>
      </c>
      <c r="D79" s="452">
        <f>'2 жастағы балалар К'!N31</f>
        <v>0</v>
      </c>
      <c r="E79" s="452">
        <f>'2 жастағы балалар Т'!K31</f>
        <v>0</v>
      </c>
      <c r="F79" s="452">
        <f>'2 жастағы балалар Ш'!N31</f>
        <v>0</v>
      </c>
      <c r="G79" s="452">
        <f>'2 жастағы балалар Ә'!K31</f>
        <v>0</v>
      </c>
    </row>
    <row r="80" spans="2:7" ht="15" customHeight="1" x14ac:dyDescent="0.25">
      <c r="B80" s="572"/>
      <c r="C80" s="452">
        <f>'2 жастағы балалар Ф'!O31</f>
        <v>0</v>
      </c>
      <c r="D80" s="452">
        <f>'2 жастағы балалар К'!O31</f>
        <v>0</v>
      </c>
      <c r="E80" s="452">
        <f>'2 жастағы балалар Т'!L31</f>
        <v>0</v>
      </c>
      <c r="F80" s="452">
        <f>'2 жастағы балалар Ш'!O31</f>
        <v>0</v>
      </c>
      <c r="G80" s="452">
        <f>'2 жастағы балалар Ә'!L31</f>
        <v>0</v>
      </c>
    </row>
    <row r="81" spans="2:7" ht="15" customHeight="1" x14ac:dyDescent="0.25">
      <c r="B81" s="570">
        <v>5</v>
      </c>
      <c r="C81" s="798"/>
      <c r="D81" s="452" t="e">
        <f>'2 жастағы балалар К'!#REF!</f>
        <v>#REF!</v>
      </c>
      <c r="E81" s="798"/>
      <c r="F81" s="452">
        <f>'2 жастағы балалар Ш'!P31</f>
        <v>0</v>
      </c>
      <c r="G81" s="798"/>
    </row>
    <row r="82" spans="2:7" ht="15" customHeight="1" x14ac:dyDescent="0.25">
      <c r="B82" s="571"/>
      <c r="C82" s="799"/>
      <c r="D82" s="452" t="e">
        <f>'2 жастағы балалар К'!#REF!</f>
        <v>#REF!</v>
      </c>
      <c r="E82" s="799"/>
      <c r="F82" s="452">
        <f>'2 жастағы балалар Ш'!Q31</f>
        <v>0</v>
      </c>
      <c r="G82" s="799"/>
    </row>
    <row r="83" spans="2:7" ht="15" customHeight="1" x14ac:dyDescent="0.25">
      <c r="B83" s="572"/>
      <c r="C83" s="799"/>
      <c r="D83" s="452" t="e">
        <f>'2 жастағы балалар К'!#REF!</f>
        <v>#REF!</v>
      </c>
      <c r="E83" s="799"/>
      <c r="F83" s="452">
        <f>'2 жастағы балалар Ш'!R31</f>
        <v>0</v>
      </c>
      <c r="G83" s="799"/>
    </row>
    <row r="84" spans="2:7" ht="15" customHeight="1" x14ac:dyDescent="0.25">
      <c r="B84" s="570">
        <v>6</v>
      </c>
      <c r="C84" s="799"/>
      <c r="D84" s="452">
        <f>'2 жастағы балалар К'!P31</f>
        <v>0</v>
      </c>
      <c r="E84" s="799"/>
      <c r="F84" s="452" t="e">
        <f>'2 жастағы балалар Ш'!#REF!</f>
        <v>#REF!</v>
      </c>
      <c r="G84" s="799"/>
    </row>
    <row r="85" spans="2:7" ht="15" customHeight="1" x14ac:dyDescent="0.25">
      <c r="B85" s="571"/>
      <c r="C85" s="799"/>
      <c r="D85" s="452">
        <f>'2 жастағы балалар К'!Q31</f>
        <v>0</v>
      </c>
      <c r="E85" s="799"/>
      <c r="F85" s="452" t="e">
        <f>'2 жастағы балалар Ш'!#REF!</f>
        <v>#REF!</v>
      </c>
      <c r="G85" s="799"/>
    </row>
    <row r="86" spans="2:7" ht="15" customHeight="1" x14ac:dyDescent="0.25">
      <c r="B86" s="572"/>
      <c r="C86" s="799"/>
      <c r="D86" s="452">
        <f>'2 жастағы балалар К'!R31</f>
        <v>0</v>
      </c>
      <c r="E86" s="799"/>
      <c r="F86" s="452" t="e">
        <f>'2 жастағы балалар Ш'!#REF!</f>
        <v>#REF!</v>
      </c>
      <c r="G86" s="799"/>
    </row>
    <row r="87" spans="2:7" ht="15" customHeight="1" x14ac:dyDescent="0.25">
      <c r="B87" s="570">
        <v>7</v>
      </c>
      <c r="C87" s="799"/>
      <c r="D87" s="452">
        <f>'2 жастағы балалар К'!S31</f>
        <v>0</v>
      </c>
      <c r="E87" s="799"/>
      <c r="F87" s="452" t="e">
        <f>'2 жастағы балалар Ш'!#REF!</f>
        <v>#REF!</v>
      </c>
      <c r="G87" s="799"/>
    </row>
    <row r="88" spans="2:7" ht="15" customHeight="1" x14ac:dyDescent="0.25">
      <c r="B88" s="571"/>
      <c r="C88" s="799"/>
      <c r="D88" s="452">
        <f>'2 жастағы балалар К'!T31</f>
        <v>0</v>
      </c>
      <c r="E88" s="799"/>
      <c r="F88" s="452" t="e">
        <f>'2 жастағы балалар Ш'!#REF!</f>
        <v>#REF!</v>
      </c>
      <c r="G88" s="799"/>
    </row>
    <row r="89" spans="2:7" ht="15" customHeight="1" x14ac:dyDescent="0.25">
      <c r="B89" s="572"/>
      <c r="C89" s="799"/>
      <c r="D89" s="452">
        <f>'2 жастағы балалар К'!U31</f>
        <v>0</v>
      </c>
      <c r="E89" s="799"/>
      <c r="F89" s="452" t="e">
        <f>'2 жастағы балалар Ш'!#REF!</f>
        <v>#REF!</v>
      </c>
      <c r="G89" s="799"/>
    </row>
    <row r="90" spans="2:7" ht="15" customHeight="1" x14ac:dyDescent="0.25">
      <c r="B90" s="570">
        <v>8</v>
      </c>
      <c r="C90" s="799"/>
      <c r="D90" s="452">
        <f>'2 жастағы балалар К'!V31</f>
        <v>0</v>
      </c>
      <c r="E90" s="799"/>
      <c r="F90" s="452" t="e">
        <f>'2 жастағы балалар Ш'!#REF!</f>
        <v>#REF!</v>
      </c>
      <c r="G90" s="799"/>
    </row>
    <row r="91" spans="2:7" ht="15" customHeight="1" x14ac:dyDescent="0.25">
      <c r="B91" s="571"/>
      <c r="C91" s="799"/>
      <c r="D91" s="452">
        <f>'2 жастағы балалар К'!W31</f>
        <v>0</v>
      </c>
      <c r="E91" s="799"/>
      <c r="F91" s="452" t="e">
        <f>'2 жастағы балалар Ш'!#REF!</f>
        <v>#REF!</v>
      </c>
      <c r="G91" s="799"/>
    </row>
    <row r="92" spans="2:7" ht="15" customHeight="1" x14ac:dyDescent="0.25">
      <c r="B92" s="572"/>
      <c r="C92" s="799"/>
      <c r="D92" s="452">
        <f>'2 жастағы балалар К'!X31</f>
        <v>0</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Ш'!V31</f>
        <v>0</v>
      </c>
      <c r="G102" s="799"/>
    </row>
    <row r="103" spans="2:7" ht="15" customHeight="1" x14ac:dyDescent="0.25">
      <c r="B103" s="607"/>
      <c r="C103" s="799"/>
      <c r="D103" s="799"/>
      <c r="E103" s="799"/>
      <c r="F103" s="398">
        <f>'2 жастағы балалар Ш'!W31</f>
        <v>0</v>
      </c>
      <c r="G103" s="799"/>
    </row>
    <row r="104" spans="2:7" ht="15" customHeight="1" x14ac:dyDescent="0.25">
      <c r="B104" s="607"/>
      <c r="C104" s="799"/>
      <c r="D104" s="799"/>
      <c r="E104" s="799"/>
      <c r="F104" s="398">
        <f>'2 жастағы балалар Ш'!X31</f>
        <v>0</v>
      </c>
      <c r="G104" s="799"/>
    </row>
    <row r="105" spans="2:7" ht="15" customHeight="1" x14ac:dyDescent="0.25">
      <c r="B105" s="607">
        <v>13</v>
      </c>
      <c r="C105" s="799"/>
      <c r="D105" s="799"/>
      <c r="E105" s="799"/>
      <c r="F105" s="398">
        <f>'2 жастағы балалар Ш'!Y31</f>
        <v>0</v>
      </c>
      <c r="G105" s="799"/>
    </row>
    <row r="106" spans="2:7" ht="15" customHeight="1" x14ac:dyDescent="0.25">
      <c r="B106" s="607"/>
      <c r="C106" s="799"/>
      <c r="D106" s="799"/>
      <c r="E106" s="799"/>
      <c r="F106" s="398">
        <f>'2 жастағы балалар Ш'!Z31</f>
        <v>0</v>
      </c>
      <c r="G106" s="799"/>
    </row>
    <row r="107" spans="2:7" ht="15" customHeight="1" x14ac:dyDescent="0.25">
      <c r="B107" s="607"/>
      <c r="C107" s="799"/>
      <c r="D107" s="799"/>
      <c r="E107" s="799"/>
      <c r="F107" s="398">
        <f>'2 жастағы балалар Ш'!AA31</f>
        <v>0</v>
      </c>
      <c r="G107" s="799"/>
    </row>
    <row r="108" spans="2:7" ht="15" customHeight="1" x14ac:dyDescent="0.25">
      <c r="B108" s="607">
        <v>14</v>
      </c>
      <c r="C108" s="799"/>
      <c r="D108" s="799"/>
      <c r="E108" s="799"/>
      <c r="F108" s="398">
        <f>'2 жастағы балалар Ш'!AB31</f>
        <v>0</v>
      </c>
      <c r="G108" s="799"/>
    </row>
    <row r="109" spans="2:7" ht="15" customHeight="1" x14ac:dyDescent="0.25">
      <c r="B109" s="607"/>
      <c r="C109" s="799"/>
      <c r="D109" s="799"/>
      <c r="E109" s="799"/>
      <c r="F109" s="398">
        <f>'2 жастағы балалар Ш'!AC31</f>
        <v>0</v>
      </c>
      <c r="G109" s="799"/>
    </row>
    <row r="110" spans="2:7" ht="15" customHeight="1" x14ac:dyDescent="0.25">
      <c r="B110" s="607"/>
      <c r="C110" s="799"/>
      <c r="D110" s="799"/>
      <c r="E110" s="799"/>
      <c r="F110" s="398">
        <f>'2 жастағы балалар Ш'!AD31</f>
        <v>0</v>
      </c>
      <c r="G110" s="799"/>
    </row>
    <row r="111" spans="2:7" ht="15" customHeight="1" x14ac:dyDescent="0.25">
      <c r="B111" s="607">
        <v>15</v>
      </c>
      <c r="C111" s="799"/>
      <c r="D111" s="799"/>
      <c r="E111" s="799"/>
      <c r="F111" s="398">
        <f>'2 жастағы балалар Ш'!AE31</f>
        <v>0</v>
      </c>
      <c r="G111" s="799"/>
    </row>
    <row r="112" spans="2:7" ht="15" customHeight="1" x14ac:dyDescent="0.25">
      <c r="B112" s="607"/>
      <c r="C112" s="799"/>
      <c r="D112" s="799"/>
      <c r="E112" s="799"/>
      <c r="F112" s="398">
        <f>'2 жастағы балалар Ш'!AF31</f>
        <v>0</v>
      </c>
      <c r="G112" s="799"/>
    </row>
    <row r="113" spans="2:7" ht="15" customHeight="1" x14ac:dyDescent="0.25">
      <c r="B113" s="607"/>
      <c r="C113" s="799"/>
      <c r="D113" s="799"/>
      <c r="E113" s="799"/>
      <c r="F113" s="398">
        <f>'2 жастағы балалар Ш'!AG31</f>
        <v>0</v>
      </c>
      <c r="G113" s="799"/>
    </row>
    <row r="114" spans="2:7" ht="15" customHeight="1" x14ac:dyDescent="0.25">
      <c r="B114" s="607">
        <v>16</v>
      </c>
      <c r="C114" s="799"/>
      <c r="D114" s="799"/>
      <c r="E114" s="799"/>
      <c r="F114" s="398">
        <f>'2 жастағы балалар Ш'!AH31</f>
        <v>0</v>
      </c>
      <c r="G114" s="799"/>
    </row>
    <row r="115" spans="2:7" ht="15" customHeight="1" x14ac:dyDescent="0.25">
      <c r="B115" s="607"/>
      <c r="C115" s="799"/>
      <c r="D115" s="799"/>
      <c r="E115" s="799"/>
      <c r="F115" s="398">
        <f>'2 жастағы балалар Ш'!AI31</f>
        <v>0</v>
      </c>
      <c r="G115" s="799"/>
    </row>
    <row r="116" spans="2:7" ht="15" customHeight="1" x14ac:dyDescent="0.25">
      <c r="B116" s="607"/>
      <c r="C116" s="799"/>
      <c r="D116" s="799"/>
      <c r="E116" s="799"/>
      <c r="F116" s="398">
        <f>'2 жастағы балалар Ш'!AJ31</f>
        <v>0</v>
      </c>
      <c r="G116" s="799"/>
    </row>
    <row r="117" spans="2:7" ht="15" customHeight="1" x14ac:dyDescent="0.25">
      <c r="B117" s="607">
        <v>17</v>
      </c>
      <c r="C117" s="799"/>
      <c r="D117" s="799"/>
      <c r="E117" s="799"/>
      <c r="F117" s="398">
        <f>'2 жастағы балалар Ш'!AK31</f>
        <v>0</v>
      </c>
      <c r="G117" s="799"/>
    </row>
    <row r="118" spans="2:7" ht="15" customHeight="1" x14ac:dyDescent="0.25">
      <c r="B118" s="607"/>
      <c r="C118" s="799"/>
      <c r="D118" s="799"/>
      <c r="E118" s="799"/>
      <c r="F118" s="398">
        <f>'2 жастағы балалар Ш'!AL31</f>
        <v>0</v>
      </c>
      <c r="G118" s="799"/>
    </row>
    <row r="119" spans="2:7" ht="15" customHeight="1" x14ac:dyDescent="0.25">
      <c r="B119" s="607"/>
      <c r="C119" s="799"/>
      <c r="D119" s="799"/>
      <c r="E119" s="799"/>
      <c r="F119" s="398">
        <f>'2 жастағы балалар Ш'!AM31</f>
        <v>0</v>
      </c>
      <c r="G119" s="799"/>
    </row>
    <row r="120" spans="2:7" ht="15" customHeight="1" x14ac:dyDescent="0.25">
      <c r="B120" s="607">
        <v>18</v>
      </c>
      <c r="C120" s="799"/>
      <c r="D120" s="799"/>
      <c r="E120" s="799"/>
      <c r="F120" s="398">
        <f>'2 жастағы балалар Ш'!AN31</f>
        <v>0</v>
      </c>
      <c r="G120" s="799"/>
    </row>
    <row r="121" spans="2:7" ht="15" customHeight="1" x14ac:dyDescent="0.25">
      <c r="B121" s="607"/>
      <c r="C121" s="799"/>
      <c r="D121" s="799"/>
      <c r="E121" s="799"/>
      <c r="F121" s="398">
        <f>'2 жастағы балалар Ш'!AO31</f>
        <v>0</v>
      </c>
      <c r="G121" s="799"/>
    </row>
    <row r="122" spans="2:7" ht="15" customHeight="1" x14ac:dyDescent="0.25">
      <c r="B122" s="607"/>
      <c r="C122" s="799"/>
      <c r="D122" s="799"/>
      <c r="E122" s="799"/>
      <c r="F122" s="398">
        <f>'2 жастағы балалар Ш'!AP31</f>
        <v>0</v>
      </c>
      <c r="G122" s="799"/>
    </row>
    <row r="123" spans="2:7" ht="15" customHeight="1" x14ac:dyDescent="0.25">
      <c r="B123" s="607">
        <v>19</v>
      </c>
      <c r="C123" s="799"/>
      <c r="D123" s="799"/>
      <c r="E123" s="799"/>
      <c r="F123" s="398">
        <f>'2 жастағы балалар Ш'!AQ31</f>
        <v>0</v>
      </c>
      <c r="G123" s="799"/>
    </row>
    <row r="124" spans="2:7" ht="15" customHeight="1" x14ac:dyDescent="0.25">
      <c r="B124" s="607"/>
      <c r="C124" s="799"/>
      <c r="D124" s="799"/>
      <c r="E124" s="799"/>
      <c r="F124" s="398">
        <f>'2 жастағы балалар Ш'!AR31</f>
        <v>0</v>
      </c>
      <c r="G124" s="799"/>
    </row>
    <row r="125" spans="2:7" ht="15" customHeight="1" x14ac:dyDescent="0.25">
      <c r="B125" s="607"/>
      <c r="C125" s="799"/>
      <c r="D125" s="799"/>
      <c r="E125" s="799"/>
      <c r="F125" s="398">
        <f>'2 жастағы балалар Ш'!AS31</f>
        <v>0</v>
      </c>
      <c r="G125" s="799"/>
    </row>
    <row r="126" spans="2:7" ht="15" customHeight="1" x14ac:dyDescent="0.25">
      <c r="B126" s="607">
        <v>20</v>
      </c>
      <c r="C126" s="799"/>
      <c r="D126" s="799"/>
      <c r="E126" s="799"/>
      <c r="F126" s="398">
        <f>'2 жастағы балалар Ш'!AT31</f>
        <v>0</v>
      </c>
      <c r="G126" s="799"/>
    </row>
    <row r="127" spans="2:7" ht="15" customHeight="1" x14ac:dyDescent="0.25">
      <c r="B127" s="607"/>
      <c r="C127" s="799"/>
      <c r="D127" s="799"/>
      <c r="E127" s="799"/>
      <c r="F127" s="398">
        <f>'2 жастағы балалар Ш'!AU31</f>
        <v>0</v>
      </c>
      <c r="G127" s="799"/>
    </row>
    <row r="128" spans="2:7" ht="15" customHeight="1" x14ac:dyDescent="0.25">
      <c r="B128" s="607"/>
      <c r="C128" s="800"/>
      <c r="D128" s="800"/>
      <c r="E128" s="800"/>
      <c r="F128" s="398">
        <f>'2 жастағы балалар Ш'!AV31</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Ф'!D77</f>
        <v>0</v>
      </c>
      <c r="D133" s="452">
        <f>'2 жастағы балалар К'!D77</f>
        <v>0</v>
      </c>
      <c r="E133" s="452" t="e">
        <f>'2 жастағы балалар Т'!#REF!</f>
        <v>#REF!</v>
      </c>
      <c r="F133" s="452">
        <f>'2 жастағы балалар Ш'!D77</f>
        <v>0</v>
      </c>
      <c r="G133" s="452" t="e">
        <f>'2 жастағы балалар Ә'!#REF!</f>
        <v>#REF!</v>
      </c>
    </row>
    <row r="134" spans="2:7" x14ac:dyDescent="0.25">
      <c r="B134" s="571"/>
      <c r="C134" s="452">
        <f>'2 жастағы балалар Ф'!E77</f>
        <v>0</v>
      </c>
      <c r="D134" s="452">
        <f>'2 жастағы балалар К'!E77</f>
        <v>0</v>
      </c>
      <c r="E134" s="452" t="e">
        <f>'2 жастағы балалар Т'!#REF!</f>
        <v>#REF!</v>
      </c>
      <c r="F134" s="452">
        <f>'2 жастағы балалар Ш'!E77</f>
        <v>0</v>
      </c>
      <c r="G134" s="452" t="e">
        <f>'2 жастағы балалар Ә'!#REF!</f>
        <v>#REF!</v>
      </c>
    </row>
    <row r="135" spans="2:7" x14ac:dyDescent="0.25">
      <c r="B135" s="572"/>
      <c r="C135" s="452">
        <f>'2 жастағы балалар Ф'!F77</f>
        <v>0</v>
      </c>
      <c r="D135" s="452">
        <f>'2 жастағы балалар К'!F77</f>
        <v>0</v>
      </c>
      <c r="E135" s="452" t="e">
        <f>'2 жастағы балалар Т'!#REF!</f>
        <v>#REF!</v>
      </c>
      <c r="F135" s="452">
        <f>'2 жастағы балалар Ш'!F77</f>
        <v>0</v>
      </c>
      <c r="G135" s="452" t="e">
        <f>'2 жастағы балалар Ә'!#REF!</f>
        <v>#REF!</v>
      </c>
    </row>
    <row r="136" spans="2:7" x14ac:dyDescent="0.25">
      <c r="B136" s="570">
        <v>2</v>
      </c>
      <c r="C136" s="452">
        <f>'2 жастағы балалар Ф'!G77</f>
        <v>0</v>
      </c>
      <c r="D136" s="452">
        <f>'2 жастағы балалар К'!G77</f>
        <v>0</v>
      </c>
      <c r="E136" s="452">
        <f>'2 жастағы балалар Т'!D77</f>
        <v>0</v>
      </c>
      <c r="F136" s="452">
        <f>'2 жастағы балалар Ш'!G77</f>
        <v>0</v>
      </c>
      <c r="G136" s="452">
        <f>'2 жастағы балалар Ә'!D77</f>
        <v>0</v>
      </c>
    </row>
    <row r="137" spans="2:7" x14ac:dyDescent="0.25">
      <c r="B137" s="571"/>
      <c r="C137" s="452">
        <f>'2 жастағы балалар Ф'!H77</f>
        <v>0</v>
      </c>
      <c r="D137" s="452">
        <f>'2 жастағы балалар К'!H77</f>
        <v>0</v>
      </c>
      <c r="E137" s="452">
        <f>'2 жастағы балалар Т'!E77</f>
        <v>0</v>
      </c>
      <c r="F137" s="452">
        <f>'2 жастағы балалар Ш'!H77</f>
        <v>0</v>
      </c>
      <c r="G137" s="452">
        <f>'2 жастағы балалар Ә'!E77</f>
        <v>0</v>
      </c>
    </row>
    <row r="138" spans="2:7" x14ac:dyDescent="0.25">
      <c r="B138" s="572"/>
      <c r="C138" s="452">
        <f>'2 жастағы балалар Ф'!I77</f>
        <v>0</v>
      </c>
      <c r="D138" s="452">
        <f>'2 жастағы балалар К'!I77</f>
        <v>0</v>
      </c>
      <c r="E138" s="452">
        <f>'2 жастағы балалар Т'!F77</f>
        <v>0</v>
      </c>
      <c r="F138" s="452">
        <f>'2 жастағы балалар Ш'!I77</f>
        <v>0</v>
      </c>
      <c r="G138" s="452">
        <f>'2 жастағы балалар Ә'!F77</f>
        <v>0</v>
      </c>
    </row>
    <row r="139" spans="2:7" x14ac:dyDescent="0.25">
      <c r="B139" s="570">
        <v>3</v>
      </c>
      <c r="C139" s="452">
        <f>'2 жастағы балалар Ф'!J77</f>
        <v>0</v>
      </c>
      <c r="D139" s="452">
        <f>'2 жастағы балалар К'!J77</f>
        <v>0</v>
      </c>
      <c r="E139" s="452">
        <f>'2 жастағы балалар Т'!G77</f>
        <v>0</v>
      </c>
      <c r="F139" s="452">
        <f>'2 жастағы балалар Ш'!J77</f>
        <v>0</v>
      </c>
      <c r="G139" s="452">
        <f>'2 жастағы балалар Ә'!G77</f>
        <v>0</v>
      </c>
    </row>
    <row r="140" spans="2:7" x14ac:dyDescent="0.25">
      <c r="B140" s="571"/>
      <c r="C140" s="452">
        <f>'2 жастағы балалар Ф'!K77</f>
        <v>0</v>
      </c>
      <c r="D140" s="452">
        <f>'2 жастағы балалар К'!K77</f>
        <v>0</v>
      </c>
      <c r="E140" s="452">
        <f>'2 жастағы балалар Т'!H77</f>
        <v>0</v>
      </c>
      <c r="F140" s="452">
        <f>'2 жастағы балалар Ш'!K77</f>
        <v>0</v>
      </c>
      <c r="G140" s="452">
        <f>'2 жастағы балалар Ә'!H77</f>
        <v>0</v>
      </c>
    </row>
    <row r="141" spans="2:7" x14ac:dyDescent="0.25">
      <c r="B141" s="572"/>
      <c r="C141" s="452">
        <f>'2 жастағы балалар Ф'!L77</f>
        <v>0</v>
      </c>
      <c r="D141" s="452">
        <f>'2 жастағы балалар К'!L77</f>
        <v>0</v>
      </c>
      <c r="E141" s="452">
        <f>'2 жастағы балалар Т'!I77</f>
        <v>0</v>
      </c>
      <c r="F141" s="452">
        <f>'2 жастағы балалар Ш'!L77</f>
        <v>0</v>
      </c>
      <c r="G141" s="452">
        <f>'2 жастағы балалар Ә'!I77</f>
        <v>0</v>
      </c>
    </row>
    <row r="142" spans="2:7" x14ac:dyDescent="0.25">
      <c r="B142" s="570">
        <v>4</v>
      </c>
      <c r="C142" s="452">
        <f>'2 жастағы балалар Ф'!M77</f>
        <v>0</v>
      </c>
      <c r="D142" s="452">
        <f>'2 жастағы балалар К'!M77</f>
        <v>0</v>
      </c>
      <c r="E142" s="452">
        <f>'2 жастағы балалар Т'!J77</f>
        <v>0</v>
      </c>
      <c r="F142" s="452">
        <f>'2 жастағы балалар Ш'!M77</f>
        <v>0</v>
      </c>
      <c r="G142" s="452">
        <f>'2 жастағы балалар Ә'!J77</f>
        <v>0</v>
      </c>
    </row>
    <row r="143" spans="2:7" x14ac:dyDescent="0.25">
      <c r="B143" s="571"/>
      <c r="C143" s="452">
        <f>'2 жастағы балалар Ф'!N77</f>
        <v>0</v>
      </c>
      <c r="D143" s="452">
        <f>'2 жастағы балалар К'!N77</f>
        <v>0</v>
      </c>
      <c r="E143" s="452">
        <f>'2 жастағы балалар Т'!K77</f>
        <v>0</v>
      </c>
      <c r="F143" s="452">
        <f>'2 жастағы балалар Ш'!N77</f>
        <v>0</v>
      </c>
      <c r="G143" s="452">
        <f>'2 жастағы балалар Ә'!K77</f>
        <v>0</v>
      </c>
    </row>
    <row r="144" spans="2:7" x14ac:dyDescent="0.25">
      <c r="B144" s="572"/>
      <c r="C144" s="452">
        <f>'2 жастағы балалар Ф'!O77</f>
        <v>0</v>
      </c>
      <c r="D144" s="452">
        <f>'2 жастағы балалар К'!O77</f>
        <v>0</v>
      </c>
      <c r="E144" s="452">
        <f>'2 жастағы балалар Т'!L77</f>
        <v>0</v>
      </c>
      <c r="F144" s="452">
        <f>'2 жастағы балалар Ш'!O77</f>
        <v>0</v>
      </c>
      <c r="G144" s="452">
        <f>'2 жастағы балалар Ә'!L77</f>
        <v>0</v>
      </c>
    </row>
    <row r="145" spans="2:7" x14ac:dyDescent="0.25">
      <c r="B145" s="570">
        <v>5</v>
      </c>
      <c r="C145" s="452" t="e">
        <f>'2 жастағы балалар Ф'!#REF!</f>
        <v>#REF!</v>
      </c>
      <c r="D145" s="452" t="e">
        <f>'2 жастағы балалар К'!#REF!</f>
        <v>#REF!</v>
      </c>
      <c r="E145" s="452">
        <f>'2 жастағы балалар Т'!M77</f>
        <v>0</v>
      </c>
      <c r="F145" s="452">
        <f>'2 жастағы балалар Ш'!P77</f>
        <v>0</v>
      </c>
      <c r="G145" s="452">
        <f>'2 жастағы балалар Ә'!M77</f>
        <v>0</v>
      </c>
    </row>
    <row r="146" spans="2:7" x14ac:dyDescent="0.25">
      <c r="B146" s="571"/>
      <c r="C146" s="452" t="e">
        <f>'2 жастағы балалар Ф'!#REF!</f>
        <v>#REF!</v>
      </c>
      <c r="D146" s="452" t="e">
        <f>'2 жастағы балалар К'!#REF!</f>
        <v>#REF!</v>
      </c>
      <c r="E146" s="452">
        <f>'2 жастағы балалар Т'!N77</f>
        <v>0</v>
      </c>
      <c r="F146" s="452">
        <f>'2 жастағы балалар Ш'!Q77</f>
        <v>0</v>
      </c>
      <c r="G146" s="452">
        <f>'2 жастағы балалар Ә'!N77</f>
        <v>0</v>
      </c>
    </row>
    <row r="147" spans="2:7" x14ac:dyDescent="0.25">
      <c r="B147" s="572"/>
      <c r="C147" s="452" t="e">
        <f>'2 жастағы балалар Ф'!#REF!</f>
        <v>#REF!</v>
      </c>
      <c r="D147" s="452" t="e">
        <f>'2 жастағы балалар К'!#REF!</f>
        <v>#REF!</v>
      </c>
      <c r="E147" s="452">
        <f>'2 жастағы балалар Т'!O77</f>
        <v>0</v>
      </c>
      <c r="F147" s="452">
        <f>'2 жастағы балалар Ш'!R77</f>
        <v>0</v>
      </c>
      <c r="G147" s="452">
        <f>'2 жастағы балалар Ә'!O77</f>
        <v>0</v>
      </c>
    </row>
    <row r="148" spans="2:7" x14ac:dyDescent="0.25">
      <c r="B148" s="570">
        <v>6</v>
      </c>
      <c r="C148" s="798"/>
      <c r="D148" s="452">
        <f>'2 жастағы балалар К'!P77</f>
        <v>0</v>
      </c>
      <c r="E148" s="798"/>
      <c r="F148" s="452" t="e">
        <f>'2 жастағы балалар Ш'!#REF!</f>
        <v>#REF!</v>
      </c>
      <c r="G148" s="798"/>
    </row>
    <row r="149" spans="2:7" x14ac:dyDescent="0.25">
      <c r="B149" s="571"/>
      <c r="C149" s="799"/>
      <c r="D149" s="452">
        <f>'2 жастағы балалар К'!Q77</f>
        <v>0</v>
      </c>
      <c r="E149" s="799"/>
      <c r="F149" s="452" t="e">
        <f>'2 жастағы балалар Ш'!#REF!</f>
        <v>#REF!</v>
      </c>
      <c r="G149" s="799"/>
    </row>
    <row r="150" spans="2:7" x14ac:dyDescent="0.25">
      <c r="B150" s="572"/>
      <c r="C150" s="799"/>
      <c r="D150" s="452">
        <f>'2 жастағы балалар К'!R77</f>
        <v>0</v>
      </c>
      <c r="E150" s="799"/>
      <c r="F150" s="452" t="e">
        <f>'2 жастағы балалар Ш'!#REF!</f>
        <v>#REF!</v>
      </c>
      <c r="G150" s="799"/>
    </row>
    <row r="151" spans="2:7" x14ac:dyDescent="0.25">
      <c r="B151" s="570">
        <v>7</v>
      </c>
      <c r="C151" s="799"/>
      <c r="D151" s="452">
        <f>'2 жастағы балалар К'!S77</f>
        <v>0</v>
      </c>
      <c r="E151" s="799"/>
      <c r="F151" s="452" t="e">
        <f>'2 жастағы балалар Ш'!#REF!</f>
        <v>#REF!</v>
      </c>
      <c r="G151" s="799"/>
    </row>
    <row r="152" spans="2:7" x14ac:dyDescent="0.25">
      <c r="B152" s="571"/>
      <c r="C152" s="799"/>
      <c r="D152" s="452">
        <f>'2 жастағы балалар К'!T77</f>
        <v>0</v>
      </c>
      <c r="E152" s="799"/>
      <c r="F152" s="452" t="e">
        <f>'2 жастағы балалар Ш'!#REF!</f>
        <v>#REF!</v>
      </c>
      <c r="G152" s="799"/>
    </row>
    <row r="153" spans="2:7" x14ac:dyDescent="0.25">
      <c r="B153" s="572"/>
      <c r="C153" s="799"/>
      <c r="D153" s="452">
        <f>'2 жастағы балалар К'!U77</f>
        <v>0</v>
      </c>
      <c r="E153" s="799"/>
      <c r="F153" s="452" t="e">
        <f>'2 жастағы балалар Ш'!#REF!</f>
        <v>#REF!</v>
      </c>
      <c r="G153" s="799"/>
    </row>
    <row r="154" spans="2:7" x14ac:dyDescent="0.25">
      <c r="B154" s="570">
        <v>8</v>
      </c>
      <c r="C154" s="799"/>
      <c r="D154" s="452">
        <f>'2 жастағы балалар К'!V77</f>
        <v>0</v>
      </c>
      <c r="E154" s="799"/>
      <c r="F154" s="452" t="e">
        <f>'2 жастағы балалар Ш'!#REF!</f>
        <v>#REF!</v>
      </c>
      <c r="G154" s="799"/>
    </row>
    <row r="155" spans="2:7" x14ac:dyDescent="0.25">
      <c r="B155" s="571"/>
      <c r="C155" s="799"/>
      <c r="D155" s="452">
        <f>'2 жастағы балалар К'!W77</f>
        <v>0</v>
      </c>
      <c r="E155" s="799"/>
      <c r="F155" s="452" t="e">
        <f>'2 жастағы балалар Ш'!#REF!</f>
        <v>#REF!</v>
      </c>
      <c r="G155" s="799"/>
    </row>
    <row r="156" spans="2:7" x14ac:dyDescent="0.25">
      <c r="B156" s="572"/>
      <c r="C156" s="799"/>
      <c r="D156" s="452">
        <f>'2 жастағы балалар К'!X77</f>
        <v>0</v>
      </c>
      <c r="E156" s="799"/>
      <c r="F156" s="452" t="e">
        <f>'2 жастағы балалар Ш'!#REF!</f>
        <v>#REF!</v>
      </c>
      <c r="G156" s="799"/>
    </row>
    <row r="157" spans="2:7" x14ac:dyDescent="0.25">
      <c r="B157" s="570">
        <v>9</v>
      </c>
      <c r="C157" s="799"/>
      <c r="D157" s="452">
        <f>'2 жастағы балалар К'!Y77</f>
        <v>0</v>
      </c>
      <c r="E157" s="799"/>
      <c r="F157" s="452" t="e">
        <f>'2 жастағы балалар Ш'!#REF!</f>
        <v>#REF!</v>
      </c>
      <c r="G157" s="799"/>
    </row>
    <row r="158" spans="2:7" x14ac:dyDescent="0.25">
      <c r="B158" s="571"/>
      <c r="C158" s="799"/>
      <c r="D158" s="452">
        <f>'2 жастағы балалар К'!Z77</f>
        <v>0</v>
      </c>
      <c r="E158" s="799"/>
      <c r="F158" s="452" t="e">
        <f>'2 жастағы балалар Ш'!#REF!</f>
        <v>#REF!</v>
      </c>
      <c r="G158" s="799"/>
    </row>
    <row r="159" spans="2:7" ht="15" customHeight="1" x14ac:dyDescent="0.25">
      <c r="B159" s="572"/>
      <c r="C159" s="799"/>
      <c r="D159" s="452">
        <f>'2 жастағы балалар К'!AA77</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Ш'!S77</f>
        <v>0</v>
      </c>
      <c r="G163" s="799"/>
    </row>
    <row r="164" spans="2:7" x14ac:dyDescent="0.25">
      <c r="B164" s="607"/>
      <c r="C164" s="799"/>
      <c r="D164" s="452" t="e">
        <f>'2 жастағы балалар К'!#REF!</f>
        <v>#REF!</v>
      </c>
      <c r="E164" s="799"/>
      <c r="F164" s="398">
        <f>'2 жастағы балалар Ш'!T77</f>
        <v>0</v>
      </c>
      <c r="G164" s="799"/>
    </row>
    <row r="165" spans="2:7" x14ac:dyDescent="0.25">
      <c r="B165" s="607"/>
      <c r="C165" s="799"/>
      <c r="D165" s="452" t="e">
        <f>'2 жастағы балалар К'!#REF!</f>
        <v>#REF!</v>
      </c>
      <c r="E165" s="799"/>
      <c r="F165" s="398">
        <f>'2 жастағы балалар Ш'!U77</f>
        <v>0</v>
      </c>
      <c r="G165" s="799"/>
    </row>
    <row r="166" spans="2:7" ht="15" customHeight="1" x14ac:dyDescent="0.25">
      <c r="B166" s="607">
        <v>12</v>
      </c>
      <c r="C166" s="799"/>
      <c r="D166" s="452" t="e">
        <f>'2 жастағы балалар К'!#REF!</f>
        <v>#REF!</v>
      </c>
      <c r="E166" s="799"/>
      <c r="F166" s="398">
        <f>'2 жастағы балалар Ш'!V77</f>
        <v>0</v>
      </c>
      <c r="G166" s="799"/>
    </row>
    <row r="167" spans="2:7" ht="15" customHeight="1" x14ac:dyDescent="0.25">
      <c r="B167" s="607"/>
      <c r="C167" s="799"/>
      <c r="D167" s="452" t="e">
        <f>'2 жастағы балалар К'!#REF!</f>
        <v>#REF!</v>
      </c>
      <c r="E167" s="799"/>
      <c r="F167" s="398">
        <f>'2 жастағы балалар Ш'!W77</f>
        <v>0</v>
      </c>
      <c r="G167" s="799"/>
    </row>
    <row r="168" spans="2:7" ht="15" customHeight="1" x14ac:dyDescent="0.25">
      <c r="B168" s="607"/>
      <c r="C168" s="799"/>
      <c r="D168" s="452" t="e">
        <f>'2 жастағы балалар К'!#REF!</f>
        <v>#REF!</v>
      </c>
      <c r="E168" s="799"/>
      <c r="F168" s="398">
        <f>'2 жастағы балалар Ш'!X77</f>
        <v>0</v>
      </c>
      <c r="G168" s="799"/>
    </row>
    <row r="169" spans="2:7" ht="15" customHeight="1" x14ac:dyDescent="0.25">
      <c r="B169" s="607">
        <v>13</v>
      </c>
      <c r="C169" s="799"/>
      <c r="D169" s="452" t="e">
        <f>'2 жастағы балалар К'!#REF!</f>
        <v>#REF!</v>
      </c>
      <c r="E169" s="799"/>
      <c r="F169" s="398">
        <f>'2 жастағы балалар Ш'!Y77</f>
        <v>0</v>
      </c>
      <c r="G169" s="799"/>
    </row>
    <row r="170" spans="2:7" ht="15" customHeight="1" x14ac:dyDescent="0.25">
      <c r="B170" s="607"/>
      <c r="C170" s="799"/>
      <c r="D170" s="452" t="e">
        <f>'2 жастағы балалар К'!#REF!</f>
        <v>#REF!</v>
      </c>
      <c r="E170" s="799"/>
      <c r="F170" s="398">
        <f>'2 жастағы балалар Ш'!Z77</f>
        <v>0</v>
      </c>
      <c r="G170" s="799"/>
    </row>
    <row r="171" spans="2:7" ht="15" customHeight="1" x14ac:dyDescent="0.25">
      <c r="B171" s="607"/>
      <c r="C171" s="799"/>
      <c r="D171" s="452" t="e">
        <f>'2 жастағы балалар К'!#REF!</f>
        <v>#REF!</v>
      </c>
      <c r="E171" s="799"/>
      <c r="F171" s="398">
        <f>'2 жастағы балалар Ш'!AA77</f>
        <v>0</v>
      </c>
      <c r="G171" s="799"/>
    </row>
    <row r="172" spans="2:7" ht="15" customHeight="1" x14ac:dyDescent="0.25">
      <c r="B172" s="607">
        <v>14</v>
      </c>
      <c r="C172" s="799"/>
      <c r="D172" s="452" t="e">
        <f>'2 жастағы балалар К'!#REF!</f>
        <v>#REF!</v>
      </c>
      <c r="E172" s="799"/>
      <c r="F172" s="398">
        <f>'2 жастағы балалар Ш'!AB77</f>
        <v>0</v>
      </c>
      <c r="G172" s="799"/>
    </row>
    <row r="173" spans="2:7" ht="15" customHeight="1" x14ac:dyDescent="0.25">
      <c r="B173" s="607"/>
      <c r="C173" s="799"/>
      <c r="D173" s="452" t="e">
        <f>'2 жастағы балалар К'!#REF!</f>
        <v>#REF!</v>
      </c>
      <c r="E173" s="799"/>
      <c r="F173" s="398">
        <f>'2 жастағы балалар Ш'!AC77</f>
        <v>0</v>
      </c>
      <c r="G173" s="799"/>
    </row>
    <row r="174" spans="2:7" ht="15" customHeight="1" x14ac:dyDescent="0.25">
      <c r="B174" s="607"/>
      <c r="C174" s="799"/>
      <c r="D174" s="452" t="e">
        <f>'2 жастағы балалар К'!#REF!</f>
        <v>#REF!</v>
      </c>
      <c r="E174" s="799"/>
      <c r="F174" s="398">
        <f>'2 жастағы балалар Ш'!AD77</f>
        <v>0</v>
      </c>
      <c r="G174" s="799"/>
    </row>
    <row r="175" spans="2:7" ht="15" customHeight="1" x14ac:dyDescent="0.25">
      <c r="B175" s="607">
        <v>15</v>
      </c>
      <c r="C175" s="799"/>
      <c r="D175" s="452" t="e">
        <f>'2 жастағы балалар К'!#REF!</f>
        <v>#REF!</v>
      </c>
      <c r="E175" s="799"/>
      <c r="F175" s="398">
        <f>'2 жастағы балалар Ш'!AE77</f>
        <v>0</v>
      </c>
      <c r="G175" s="799"/>
    </row>
    <row r="176" spans="2:7" ht="15" customHeight="1" x14ac:dyDescent="0.25">
      <c r="B176" s="607"/>
      <c r="C176" s="799"/>
      <c r="D176" s="452" t="e">
        <f>'2 жастағы балалар К'!#REF!</f>
        <v>#REF!</v>
      </c>
      <c r="E176" s="799"/>
      <c r="F176" s="398">
        <f>'2 жастағы балалар Ш'!AF77</f>
        <v>0</v>
      </c>
      <c r="G176" s="799"/>
    </row>
    <row r="177" spans="2:7" ht="15" customHeight="1" x14ac:dyDescent="0.25">
      <c r="B177" s="607"/>
      <c r="C177" s="799"/>
      <c r="D177" s="452" t="e">
        <f>'2 жастағы балалар К'!#REF!</f>
        <v>#REF!</v>
      </c>
      <c r="E177" s="799"/>
      <c r="F177" s="398">
        <f>'2 жастағы балалар Ш'!AG77</f>
        <v>0</v>
      </c>
      <c r="G177" s="799"/>
    </row>
    <row r="178" spans="2:7" ht="15" customHeight="1" x14ac:dyDescent="0.25">
      <c r="B178" s="607">
        <v>16</v>
      </c>
      <c r="C178" s="799"/>
      <c r="D178" s="798"/>
      <c r="E178" s="799"/>
      <c r="F178" s="398">
        <f>'2 жастағы балалар Ш'!AH77</f>
        <v>0</v>
      </c>
      <c r="G178" s="799"/>
    </row>
    <row r="179" spans="2:7" ht="15" customHeight="1" x14ac:dyDescent="0.25">
      <c r="B179" s="607"/>
      <c r="C179" s="799"/>
      <c r="D179" s="799"/>
      <c r="E179" s="799"/>
      <c r="F179" s="398">
        <f>'2 жастағы балалар Ш'!AI77</f>
        <v>0</v>
      </c>
      <c r="G179" s="799"/>
    </row>
    <row r="180" spans="2:7" ht="15" customHeight="1" x14ac:dyDescent="0.25">
      <c r="B180" s="607"/>
      <c r="C180" s="799"/>
      <c r="D180" s="799"/>
      <c r="E180" s="799"/>
      <c r="F180" s="398">
        <f>'2 жастағы балалар Ш'!AJ77</f>
        <v>0</v>
      </c>
      <c r="G180" s="799"/>
    </row>
    <row r="181" spans="2:7" ht="15" customHeight="1" x14ac:dyDescent="0.25">
      <c r="B181" s="607">
        <v>17</v>
      </c>
      <c r="C181" s="799"/>
      <c r="D181" s="799"/>
      <c r="E181" s="799"/>
      <c r="F181" s="398">
        <f>'2 жастағы балалар Ш'!AK77</f>
        <v>0</v>
      </c>
      <c r="G181" s="799"/>
    </row>
    <row r="182" spans="2:7" ht="15" customHeight="1" x14ac:dyDescent="0.25">
      <c r="B182" s="607"/>
      <c r="C182" s="799"/>
      <c r="D182" s="799"/>
      <c r="E182" s="799"/>
      <c r="F182" s="398">
        <f>'2 жастағы балалар Ш'!AL77</f>
        <v>0</v>
      </c>
      <c r="G182" s="799"/>
    </row>
    <row r="183" spans="2:7" ht="15" customHeight="1" x14ac:dyDescent="0.25">
      <c r="B183" s="607"/>
      <c r="C183" s="799"/>
      <c r="D183" s="799"/>
      <c r="E183" s="799"/>
      <c r="F183" s="398">
        <f>'2 жастағы балалар Ш'!AM77</f>
        <v>0</v>
      </c>
      <c r="G183" s="799"/>
    </row>
    <row r="184" spans="2:7" ht="15" customHeight="1" x14ac:dyDescent="0.25">
      <c r="B184" s="607">
        <v>18</v>
      </c>
      <c r="C184" s="799"/>
      <c r="D184" s="799"/>
      <c r="E184" s="799"/>
      <c r="F184" s="398">
        <f>'2 жастағы балалар Ш'!AN77</f>
        <v>0</v>
      </c>
      <c r="G184" s="799"/>
    </row>
    <row r="185" spans="2:7" ht="15" customHeight="1" x14ac:dyDescent="0.25">
      <c r="B185" s="607"/>
      <c r="C185" s="799"/>
      <c r="D185" s="799"/>
      <c r="E185" s="799"/>
      <c r="F185" s="398">
        <f>'2 жастағы балалар Ш'!AO77</f>
        <v>0</v>
      </c>
      <c r="G185" s="799"/>
    </row>
    <row r="186" spans="2:7" ht="15" customHeight="1" x14ac:dyDescent="0.25">
      <c r="B186" s="607"/>
      <c r="C186" s="799"/>
      <c r="D186" s="799"/>
      <c r="E186" s="799"/>
      <c r="F186" s="398">
        <f>'2 жастағы балалар Ш'!AP77</f>
        <v>0</v>
      </c>
      <c r="G186" s="799"/>
    </row>
    <row r="187" spans="2:7" ht="15" customHeight="1" x14ac:dyDescent="0.25">
      <c r="B187" s="607">
        <v>19</v>
      </c>
      <c r="C187" s="799"/>
      <c r="D187" s="799"/>
      <c r="E187" s="799"/>
      <c r="F187" s="398">
        <f>'2 жастағы балалар Ш'!AQ77</f>
        <v>0</v>
      </c>
      <c r="G187" s="799"/>
    </row>
    <row r="188" spans="2:7" ht="15" customHeight="1" x14ac:dyDescent="0.25">
      <c r="B188" s="607"/>
      <c r="C188" s="799"/>
      <c r="D188" s="799"/>
      <c r="E188" s="799"/>
      <c r="F188" s="398">
        <f>'2 жастағы балалар Ш'!AR77</f>
        <v>0</v>
      </c>
      <c r="G188" s="799"/>
    </row>
    <row r="189" spans="2:7" ht="15" customHeight="1" x14ac:dyDescent="0.25">
      <c r="B189" s="607"/>
      <c r="C189" s="799"/>
      <c r="D189" s="799"/>
      <c r="E189" s="799"/>
      <c r="F189" s="398">
        <f>'2 жастағы балалар Ш'!AS77</f>
        <v>0</v>
      </c>
      <c r="G189" s="799"/>
    </row>
    <row r="190" spans="2:7" ht="15" customHeight="1" x14ac:dyDescent="0.25">
      <c r="B190" s="607">
        <v>20</v>
      </c>
      <c r="C190" s="799"/>
      <c r="D190" s="799"/>
      <c r="E190" s="799"/>
      <c r="F190" s="398">
        <f>'2 жастағы балалар Ш'!AT77</f>
        <v>0</v>
      </c>
      <c r="G190" s="799"/>
    </row>
    <row r="191" spans="2:7" ht="15" customHeight="1" x14ac:dyDescent="0.25">
      <c r="B191" s="607"/>
      <c r="C191" s="799"/>
      <c r="D191" s="799"/>
      <c r="E191" s="799"/>
      <c r="F191" s="398">
        <f>'2 жастағы балалар Ш'!AU77</f>
        <v>0</v>
      </c>
      <c r="G191" s="799"/>
    </row>
    <row r="192" spans="2:7" ht="15" customHeight="1" x14ac:dyDescent="0.25">
      <c r="B192" s="607"/>
      <c r="C192" s="799"/>
      <c r="D192" s="799"/>
      <c r="E192" s="799"/>
      <c r="F192" s="398">
        <f>'2 жастағы балалар Ш'!AV77</f>
        <v>0</v>
      </c>
      <c r="G192" s="799"/>
    </row>
    <row r="193" spans="2:100" ht="15" customHeight="1" x14ac:dyDescent="0.25">
      <c r="B193" s="607">
        <v>21</v>
      </c>
      <c r="C193" s="799"/>
      <c r="D193" s="799"/>
      <c r="E193" s="799"/>
      <c r="F193" s="398">
        <f>'2 жастағы балалар Ш'!AW77</f>
        <v>0</v>
      </c>
      <c r="G193" s="799"/>
    </row>
    <row r="194" spans="2:100" ht="15" customHeight="1" x14ac:dyDescent="0.25">
      <c r="B194" s="607"/>
      <c r="C194" s="799"/>
      <c r="D194" s="799"/>
      <c r="E194" s="799"/>
      <c r="F194" s="398">
        <f>'2 жастағы балалар Ш'!AX77</f>
        <v>0</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Ш'!AY77</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Ш'!AZ77</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Ш'!BA77</f>
        <v>0</v>
      </c>
      <c r="G197" s="799"/>
    </row>
    <row r="198" spans="2:100" ht="15" customHeight="1" x14ac:dyDescent="0.25">
      <c r="B198" s="607"/>
      <c r="C198" s="799"/>
      <c r="D198" s="799"/>
      <c r="E198" s="799"/>
      <c r="F198" s="398">
        <f>'2 жастағы балалар Ш'!BB77</f>
        <v>0</v>
      </c>
      <c r="G198" s="799"/>
    </row>
    <row r="199" spans="2:100" ht="15" customHeight="1" x14ac:dyDescent="0.25">
      <c r="B199" s="607">
        <v>23</v>
      </c>
      <c r="C199" s="799"/>
      <c r="D199" s="799"/>
      <c r="E199" s="799"/>
      <c r="F199" s="398">
        <f>'2 жастағы балалар Ш'!BC77</f>
        <v>0</v>
      </c>
      <c r="G199" s="799"/>
    </row>
    <row r="200" spans="2:100" ht="15" customHeight="1" x14ac:dyDescent="0.25">
      <c r="B200" s="607"/>
      <c r="C200" s="799"/>
      <c r="D200" s="799"/>
      <c r="E200" s="799"/>
      <c r="F200" s="398">
        <f>'2 жастағы балалар Ш'!BD77</f>
        <v>0</v>
      </c>
      <c r="G200" s="799"/>
    </row>
    <row r="201" spans="2:100" ht="15" customHeight="1" x14ac:dyDescent="0.25">
      <c r="B201" s="607"/>
      <c r="C201" s="799"/>
      <c r="D201" s="799"/>
      <c r="E201" s="799"/>
      <c r="F201" s="398">
        <f>'2 жастағы балалар Ш'!BE77</f>
        <v>0</v>
      </c>
      <c r="G201" s="799"/>
    </row>
    <row r="202" spans="2:100" ht="15" customHeight="1" x14ac:dyDescent="0.25">
      <c r="B202" s="607">
        <v>24</v>
      </c>
      <c r="C202" s="799"/>
      <c r="D202" s="799"/>
      <c r="E202" s="799"/>
      <c r="F202" s="398">
        <f>'2 жастағы балалар Ш'!BF77</f>
        <v>0</v>
      </c>
      <c r="G202" s="799"/>
    </row>
    <row r="203" spans="2:100" ht="15" customHeight="1" x14ac:dyDescent="0.25">
      <c r="B203" s="607"/>
      <c r="C203" s="799"/>
      <c r="D203" s="799"/>
      <c r="E203" s="799"/>
      <c r="F203" s="398">
        <f>'2 жастағы балалар Ш'!BG77</f>
        <v>0</v>
      </c>
      <c r="G203" s="799"/>
    </row>
    <row r="204" spans="2:100" ht="15" customHeight="1" x14ac:dyDescent="0.25">
      <c r="B204" s="607"/>
      <c r="C204" s="799"/>
      <c r="D204" s="799"/>
      <c r="E204" s="799"/>
      <c r="F204" s="398">
        <f>'2 жастағы балалар Ш'!BH77</f>
        <v>0</v>
      </c>
      <c r="G204" s="799"/>
    </row>
    <row r="205" spans="2:100" ht="15" customHeight="1" x14ac:dyDescent="0.25">
      <c r="B205" s="607">
        <v>25</v>
      </c>
      <c r="C205" s="799"/>
      <c r="D205" s="799"/>
      <c r="E205" s="799"/>
      <c r="F205" s="398">
        <f>'2 жастағы балалар Ш'!BI77</f>
        <v>0</v>
      </c>
      <c r="G205" s="799"/>
    </row>
    <row r="206" spans="2:100" ht="15" customHeight="1" x14ac:dyDescent="0.25">
      <c r="B206" s="607"/>
      <c r="C206" s="799"/>
      <c r="D206" s="799"/>
      <c r="E206" s="799"/>
      <c r="F206" s="398">
        <f>'2 жастағы балалар Ш'!BJ77</f>
        <v>0</v>
      </c>
      <c r="G206" s="799"/>
    </row>
    <row r="207" spans="2:100" ht="15" customHeight="1" x14ac:dyDescent="0.25">
      <c r="B207" s="607"/>
      <c r="C207" s="800"/>
      <c r="D207" s="800"/>
      <c r="E207" s="800"/>
      <c r="F207" s="398">
        <f>'2 жастағы балалар Ш'!BK77</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54"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Ф'!D136</f>
        <v>0</v>
      </c>
      <c r="D212" s="452">
        <f>'2 жастағы балалар К'!D136</f>
        <v>0</v>
      </c>
      <c r="E212" s="452" t="e">
        <f>'2 жастағы балалар Т'!#REF!</f>
        <v>#REF!</v>
      </c>
      <c r="F212" s="452">
        <f>'2 жастағы балалар Ш'!D136</f>
        <v>0</v>
      </c>
      <c r="G212" s="452" t="e">
        <f>'2 жастағы балалар Ә'!#REF!</f>
        <v>#REF!</v>
      </c>
    </row>
    <row r="213" spans="2:7" ht="15" customHeight="1" x14ac:dyDescent="0.25">
      <c r="B213" s="571"/>
      <c r="C213" s="452">
        <f>'2 жастағы балалар Ф'!E136</f>
        <v>0</v>
      </c>
      <c r="D213" s="452">
        <f>'2 жастағы балалар К'!E136</f>
        <v>0</v>
      </c>
      <c r="E213" s="452" t="e">
        <f>'2 жастағы балалар Т'!#REF!</f>
        <v>#REF!</v>
      </c>
      <c r="F213" s="452">
        <f>'2 жастағы балалар Ш'!E136</f>
        <v>0</v>
      </c>
      <c r="G213" s="452" t="e">
        <f>'2 жастағы балалар Ә'!#REF!</f>
        <v>#REF!</v>
      </c>
    </row>
    <row r="214" spans="2:7" ht="15" customHeight="1" x14ac:dyDescent="0.25">
      <c r="B214" s="572"/>
      <c r="C214" s="452">
        <f>'2 жастағы балалар Ф'!F136</f>
        <v>0</v>
      </c>
      <c r="D214" s="452">
        <f>'2 жастағы балалар К'!F136</f>
        <v>0</v>
      </c>
      <c r="E214" s="452" t="e">
        <f>'2 жастағы балалар Т'!#REF!</f>
        <v>#REF!</v>
      </c>
      <c r="F214" s="452">
        <f>'2 жастағы балалар Ш'!F136</f>
        <v>0</v>
      </c>
      <c r="G214" s="452" t="e">
        <f>'2 жастағы балалар Ә'!#REF!</f>
        <v>#REF!</v>
      </c>
    </row>
    <row r="215" spans="2:7" ht="15" customHeight="1" x14ac:dyDescent="0.25">
      <c r="B215" s="570">
        <v>2</v>
      </c>
      <c r="C215" s="452">
        <f>'2 жастағы балалар Ф'!G136</f>
        <v>0</v>
      </c>
      <c r="D215" s="452">
        <f>'2 жастағы балалар К'!G136</f>
        <v>0</v>
      </c>
      <c r="E215" s="452">
        <f>'2 жастағы балалар Т'!D136</f>
        <v>0</v>
      </c>
      <c r="F215" s="452">
        <f>'2 жастағы балалар Ш'!G136</f>
        <v>0</v>
      </c>
      <c r="G215" s="452">
        <f>'2 жастағы балалар Ә'!D136</f>
        <v>0</v>
      </c>
    </row>
    <row r="216" spans="2:7" ht="15" customHeight="1" x14ac:dyDescent="0.25">
      <c r="B216" s="571"/>
      <c r="C216" s="452">
        <f>'2 жастағы балалар Ф'!H136</f>
        <v>0</v>
      </c>
      <c r="D216" s="452">
        <f>'2 жастағы балалар К'!H136</f>
        <v>0</v>
      </c>
      <c r="E216" s="452">
        <f>'2 жастағы балалар Т'!E136</f>
        <v>0</v>
      </c>
      <c r="F216" s="452">
        <f>'2 жастағы балалар Ш'!H136</f>
        <v>0</v>
      </c>
      <c r="G216" s="452">
        <f>'2 жастағы балалар Ә'!E136</f>
        <v>0</v>
      </c>
    </row>
    <row r="217" spans="2:7" ht="15" customHeight="1" x14ac:dyDescent="0.25">
      <c r="B217" s="572"/>
      <c r="C217" s="452">
        <f>'2 жастағы балалар Ф'!I136</f>
        <v>0</v>
      </c>
      <c r="D217" s="452">
        <f>'2 жастағы балалар К'!I136</f>
        <v>0</v>
      </c>
      <c r="E217" s="452">
        <f>'2 жастағы балалар Т'!F136</f>
        <v>0</v>
      </c>
      <c r="F217" s="452">
        <f>'2 жастағы балалар Ш'!I136</f>
        <v>0</v>
      </c>
      <c r="G217" s="452">
        <f>'2 жастағы балалар Ә'!F136</f>
        <v>0</v>
      </c>
    </row>
    <row r="218" spans="2:7" ht="15" customHeight="1" x14ac:dyDescent="0.25">
      <c r="B218" s="570">
        <v>3</v>
      </c>
      <c r="C218" s="452">
        <f>'2 жастағы балалар Ф'!J136</f>
        <v>0</v>
      </c>
      <c r="D218" s="452">
        <f>'2 жастағы балалар К'!J136</f>
        <v>0</v>
      </c>
      <c r="E218" s="452">
        <f>'2 жастағы балалар Т'!G136</f>
        <v>0</v>
      </c>
      <c r="F218" s="452">
        <f>'2 жастағы балалар Ш'!J136</f>
        <v>0</v>
      </c>
      <c r="G218" s="452">
        <f>'2 жастағы балалар Ә'!G136</f>
        <v>0</v>
      </c>
    </row>
    <row r="219" spans="2:7" ht="15" customHeight="1" x14ac:dyDescent="0.25">
      <c r="B219" s="571"/>
      <c r="C219" s="452">
        <f>'2 жастағы балалар Ф'!K136</f>
        <v>0</v>
      </c>
      <c r="D219" s="452">
        <f>'2 жастағы балалар К'!K136</f>
        <v>0</v>
      </c>
      <c r="E219" s="452">
        <f>'2 жастағы балалар Т'!H136</f>
        <v>0</v>
      </c>
      <c r="F219" s="452">
        <f>'2 жастағы балалар Ш'!K136</f>
        <v>0</v>
      </c>
      <c r="G219" s="452">
        <f>'2 жастағы балалар Ә'!H136</f>
        <v>0</v>
      </c>
    </row>
    <row r="220" spans="2:7" ht="15" customHeight="1" x14ac:dyDescent="0.25">
      <c r="B220" s="572"/>
      <c r="C220" s="452">
        <f>'2 жастағы балалар Ф'!L136</f>
        <v>0</v>
      </c>
      <c r="D220" s="452">
        <f>'2 жастағы балалар К'!L136</f>
        <v>0</v>
      </c>
      <c r="E220" s="452">
        <f>'2 жастағы балалар Т'!I136</f>
        <v>0</v>
      </c>
      <c r="F220" s="452">
        <f>'2 жастағы балалар Ш'!L136</f>
        <v>0</v>
      </c>
      <c r="G220" s="452">
        <f>'2 жастағы балалар Ә'!I136</f>
        <v>0</v>
      </c>
    </row>
    <row r="221" spans="2:7" ht="15" customHeight="1" x14ac:dyDescent="0.25">
      <c r="B221" s="570">
        <v>4</v>
      </c>
      <c r="C221" s="452">
        <f>'2 жастағы балалар Ф'!M136</f>
        <v>0</v>
      </c>
      <c r="D221" s="452">
        <f>'2 жастағы балалар К'!M136</f>
        <v>0</v>
      </c>
      <c r="E221" s="452">
        <f>'2 жастағы балалар Т'!J136</f>
        <v>0</v>
      </c>
      <c r="F221" s="452">
        <f>'2 жастағы балалар Ш'!M136</f>
        <v>0</v>
      </c>
      <c r="G221" s="452">
        <f>'2 жастағы балалар Ә'!J136</f>
        <v>0</v>
      </c>
    </row>
    <row r="222" spans="2:7" ht="15" customHeight="1" x14ac:dyDescent="0.25">
      <c r="B222" s="571"/>
      <c r="C222" s="452">
        <f>'2 жастағы балалар Ф'!N136</f>
        <v>0</v>
      </c>
      <c r="D222" s="452">
        <f>'2 жастағы балалар К'!N136</f>
        <v>0</v>
      </c>
      <c r="E222" s="452">
        <f>'2 жастағы балалар Т'!K136</f>
        <v>0</v>
      </c>
      <c r="F222" s="452">
        <f>'2 жастағы балалар Ш'!N136</f>
        <v>0</v>
      </c>
      <c r="G222" s="452">
        <f>'2 жастағы балалар Ә'!K136</f>
        <v>0</v>
      </c>
    </row>
    <row r="223" spans="2:7" ht="15" customHeight="1" x14ac:dyDescent="0.25">
      <c r="B223" s="572"/>
      <c r="C223" s="452">
        <f>'2 жастағы балалар Ф'!O136</f>
        <v>0</v>
      </c>
      <c r="D223" s="452">
        <f>'2 жастағы балалар К'!O136</f>
        <v>0</v>
      </c>
      <c r="E223" s="452">
        <f>'2 жастағы балалар Т'!L136</f>
        <v>0</v>
      </c>
      <c r="F223" s="452">
        <f>'2 жастағы балалар Ш'!O136</f>
        <v>0</v>
      </c>
      <c r="G223" s="452">
        <f>'2 жастағы балалар Ә'!L136</f>
        <v>0</v>
      </c>
    </row>
    <row r="224" spans="2:7" ht="15" customHeight="1" x14ac:dyDescent="0.25">
      <c r="B224" s="570">
        <v>5</v>
      </c>
      <c r="C224" s="452" t="e">
        <f>'2 жастағы балалар Ф'!#REF!</f>
        <v>#REF!</v>
      </c>
      <c r="D224" s="452" t="e">
        <f>'2 жастағы балалар К'!#REF!</f>
        <v>#REF!</v>
      </c>
      <c r="E224" s="452">
        <f>'2 жастағы балалар Т'!M136</f>
        <v>0</v>
      </c>
      <c r="F224" s="452">
        <f>'2 жастағы балалар Ш'!P136</f>
        <v>0</v>
      </c>
      <c r="G224" s="452">
        <f>'2 жастағы балалар Ә'!M136</f>
        <v>0</v>
      </c>
    </row>
    <row r="225" spans="2:7" ht="15" customHeight="1" x14ac:dyDescent="0.25">
      <c r="B225" s="571"/>
      <c r="C225" s="452" t="e">
        <f>'2 жастағы балалар Ф'!#REF!</f>
        <v>#REF!</v>
      </c>
      <c r="D225" s="452" t="e">
        <f>'2 жастағы балалар К'!#REF!</f>
        <v>#REF!</v>
      </c>
      <c r="E225" s="452">
        <f>'2 жастағы балалар Т'!N136</f>
        <v>0</v>
      </c>
      <c r="F225" s="452">
        <f>'2 жастағы балалар Ш'!Q136</f>
        <v>0</v>
      </c>
      <c r="G225" s="452">
        <f>'2 жастағы балалар Ә'!N136</f>
        <v>0</v>
      </c>
    </row>
    <row r="226" spans="2:7" ht="15" customHeight="1" x14ac:dyDescent="0.25">
      <c r="B226" s="572"/>
      <c r="C226" s="452" t="e">
        <f>'2 жастағы балалар Ф'!#REF!</f>
        <v>#REF!</v>
      </c>
      <c r="D226" s="452" t="e">
        <f>'2 жастағы балалар К'!#REF!</f>
        <v>#REF!</v>
      </c>
      <c r="E226" s="452">
        <f>'2 жастағы балалар Т'!O136</f>
        <v>0</v>
      </c>
      <c r="F226" s="452">
        <f>'2 жастағы балалар Ш'!R136</f>
        <v>0</v>
      </c>
      <c r="G226" s="452">
        <f>'2 жастағы балалар Ә'!O136</f>
        <v>0</v>
      </c>
    </row>
    <row r="227" spans="2:7" ht="15" customHeight="1" x14ac:dyDescent="0.25">
      <c r="B227" s="570">
        <v>6</v>
      </c>
      <c r="C227" s="798"/>
      <c r="D227" s="452">
        <f>'2 жастағы балалар К'!P136</f>
        <v>0</v>
      </c>
      <c r="E227" s="798"/>
      <c r="F227" s="452" t="e">
        <f>'2 жастағы балалар Ш'!#REF!</f>
        <v>#REF!</v>
      </c>
      <c r="G227" s="798"/>
    </row>
    <row r="228" spans="2:7" ht="15" customHeight="1" x14ac:dyDescent="0.25">
      <c r="B228" s="571"/>
      <c r="C228" s="799"/>
      <c r="D228" s="452">
        <f>'2 жастағы балалар К'!Q136</f>
        <v>0</v>
      </c>
      <c r="E228" s="799"/>
      <c r="F228" s="452" t="e">
        <f>'2 жастағы балалар Ш'!#REF!</f>
        <v>#REF!</v>
      </c>
      <c r="G228" s="799"/>
    </row>
    <row r="229" spans="2:7" ht="15" customHeight="1" x14ac:dyDescent="0.25">
      <c r="B229" s="572"/>
      <c r="C229" s="799"/>
      <c r="D229" s="452">
        <f>'2 жастағы балалар К'!R136</f>
        <v>0</v>
      </c>
      <c r="E229" s="799"/>
      <c r="F229" s="452" t="e">
        <f>'2 жастағы балалар Ш'!#REF!</f>
        <v>#REF!</v>
      </c>
      <c r="G229" s="799"/>
    </row>
    <row r="230" spans="2:7" ht="15" customHeight="1" x14ac:dyDescent="0.25">
      <c r="B230" s="570">
        <v>7</v>
      </c>
      <c r="C230" s="799"/>
      <c r="D230" s="452">
        <f>'2 жастағы балалар К'!S136</f>
        <v>0</v>
      </c>
      <c r="E230" s="799"/>
      <c r="F230" s="452" t="e">
        <f>'2 жастағы балалар Ш'!#REF!</f>
        <v>#REF!</v>
      </c>
      <c r="G230" s="799"/>
    </row>
    <row r="231" spans="2:7" ht="15" customHeight="1" x14ac:dyDescent="0.25">
      <c r="B231" s="571"/>
      <c r="C231" s="799"/>
      <c r="D231" s="452">
        <f>'2 жастағы балалар К'!T136</f>
        <v>0</v>
      </c>
      <c r="E231" s="799"/>
      <c r="F231" s="452" t="e">
        <f>'2 жастағы балалар Ш'!#REF!</f>
        <v>#REF!</v>
      </c>
      <c r="G231" s="799"/>
    </row>
    <row r="232" spans="2:7" ht="15" customHeight="1" x14ac:dyDescent="0.25">
      <c r="B232" s="572"/>
      <c r="C232" s="799"/>
      <c r="D232" s="452">
        <f>'2 жастағы балалар К'!U136</f>
        <v>0</v>
      </c>
      <c r="E232" s="799"/>
      <c r="F232" s="452" t="e">
        <f>'2 жастағы балалар Ш'!#REF!</f>
        <v>#REF!</v>
      </c>
      <c r="G232" s="799"/>
    </row>
    <row r="233" spans="2:7" ht="15" customHeight="1" x14ac:dyDescent="0.25">
      <c r="B233" s="570">
        <v>8</v>
      </c>
      <c r="C233" s="799"/>
      <c r="D233" s="452">
        <f>'2 жастағы балалар К'!V136</f>
        <v>0</v>
      </c>
      <c r="E233" s="799"/>
      <c r="F233" s="452" t="e">
        <f>'2 жастағы балалар Ш'!#REF!</f>
        <v>#REF!</v>
      </c>
      <c r="G233" s="799"/>
    </row>
    <row r="234" spans="2:7" ht="15" customHeight="1" x14ac:dyDescent="0.25">
      <c r="B234" s="571"/>
      <c r="C234" s="799"/>
      <c r="D234" s="452">
        <f>'2 жастағы балалар К'!W136</f>
        <v>0</v>
      </c>
      <c r="E234" s="799"/>
      <c r="F234" s="452" t="e">
        <f>'2 жастағы балалар Ш'!#REF!</f>
        <v>#REF!</v>
      </c>
      <c r="G234" s="799"/>
    </row>
    <row r="235" spans="2:7" x14ac:dyDescent="0.25">
      <c r="B235" s="572"/>
      <c r="C235" s="799"/>
      <c r="D235" s="452">
        <f>'2 жастағы балалар К'!X136</f>
        <v>0</v>
      </c>
      <c r="E235" s="799"/>
      <c r="F235" s="452" t="e">
        <f>'2 жастағы балалар Ш'!#REF!</f>
        <v>#REF!</v>
      </c>
      <c r="G235" s="799"/>
    </row>
    <row r="236" spans="2:7" x14ac:dyDescent="0.25">
      <c r="B236" s="570">
        <v>9</v>
      </c>
      <c r="C236" s="799"/>
      <c r="D236" s="452">
        <f>'2 жастағы балалар К'!Y136</f>
        <v>0</v>
      </c>
      <c r="E236" s="799"/>
      <c r="F236" s="452" t="e">
        <f>'2 жастағы балалар Ш'!#REF!</f>
        <v>#REF!</v>
      </c>
      <c r="G236" s="799"/>
    </row>
    <row r="237" spans="2:7" x14ac:dyDescent="0.25">
      <c r="B237" s="571"/>
      <c r="C237" s="799"/>
      <c r="D237" s="452">
        <f>'2 жастағы балалар К'!Z136</f>
        <v>0</v>
      </c>
      <c r="E237" s="799"/>
      <c r="F237" s="452" t="e">
        <f>'2 жастағы балалар Ш'!#REF!</f>
        <v>#REF!</v>
      </c>
      <c r="G237" s="799"/>
    </row>
    <row r="238" spans="2:7" x14ac:dyDescent="0.25">
      <c r="B238" s="572"/>
      <c r="C238" s="799"/>
      <c r="D238" s="452">
        <f>'2 жастағы балалар К'!AA136</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Ш'!S136</f>
        <v>0</v>
      </c>
      <c r="G242" s="799"/>
    </row>
    <row r="243" spans="2:7" x14ac:dyDescent="0.25">
      <c r="B243" s="607"/>
      <c r="C243" s="799"/>
      <c r="D243" s="452" t="e">
        <f>'2 жастағы балалар К'!#REF!</f>
        <v>#REF!</v>
      </c>
      <c r="E243" s="799"/>
      <c r="F243" s="398">
        <f>'2 жастағы балалар Ш'!T136</f>
        <v>0</v>
      </c>
      <c r="G243" s="799"/>
    </row>
    <row r="244" spans="2:7" x14ac:dyDescent="0.25">
      <c r="B244" s="607"/>
      <c r="C244" s="799"/>
      <c r="D244" s="452" t="e">
        <f>'2 жастағы балалар К'!#REF!</f>
        <v>#REF!</v>
      </c>
      <c r="E244" s="799"/>
      <c r="F244" s="398">
        <f>'2 жастағы балалар Ш'!U136</f>
        <v>0</v>
      </c>
      <c r="G244" s="799"/>
    </row>
    <row r="245" spans="2:7" x14ac:dyDescent="0.25">
      <c r="B245" s="607">
        <v>12</v>
      </c>
      <c r="C245" s="799"/>
      <c r="D245" s="452" t="e">
        <f>'2 жастағы балалар К'!#REF!</f>
        <v>#REF!</v>
      </c>
      <c r="E245" s="799"/>
      <c r="F245" s="398">
        <f>'2 жастағы балалар Ш'!V136</f>
        <v>0</v>
      </c>
      <c r="G245" s="799"/>
    </row>
    <row r="246" spans="2:7" x14ac:dyDescent="0.25">
      <c r="B246" s="607"/>
      <c r="C246" s="799"/>
      <c r="D246" s="452" t="e">
        <f>'2 жастағы балалар К'!#REF!</f>
        <v>#REF!</v>
      </c>
      <c r="E246" s="799"/>
      <c r="F246" s="398">
        <f>'2 жастағы балалар Ш'!W136</f>
        <v>0</v>
      </c>
      <c r="G246" s="799"/>
    </row>
    <row r="247" spans="2:7" x14ac:dyDescent="0.25">
      <c r="B247" s="607"/>
      <c r="C247" s="799"/>
      <c r="D247" s="452" t="e">
        <f>'2 жастағы балалар К'!#REF!</f>
        <v>#REF!</v>
      </c>
      <c r="E247" s="799"/>
      <c r="F247" s="398">
        <f>'2 жастағы балалар Ш'!X136</f>
        <v>0</v>
      </c>
      <c r="G247" s="799"/>
    </row>
    <row r="248" spans="2:7" x14ac:dyDescent="0.25">
      <c r="B248" s="607">
        <v>13</v>
      </c>
      <c r="C248" s="799"/>
      <c r="D248" s="452" t="e">
        <f>'2 жастағы балалар К'!#REF!</f>
        <v>#REF!</v>
      </c>
      <c r="E248" s="799"/>
      <c r="F248" s="398">
        <f>'2 жастағы балалар Ш'!Y136</f>
        <v>0</v>
      </c>
      <c r="G248" s="799"/>
    </row>
    <row r="249" spans="2:7" x14ac:dyDescent="0.25">
      <c r="B249" s="607"/>
      <c r="C249" s="799"/>
      <c r="D249" s="452" t="e">
        <f>'2 жастағы балалар К'!#REF!</f>
        <v>#REF!</v>
      </c>
      <c r="E249" s="799"/>
      <c r="F249" s="398">
        <f>'2 жастағы балалар Ш'!Z136</f>
        <v>0</v>
      </c>
      <c r="G249" s="799"/>
    </row>
    <row r="250" spans="2:7" x14ac:dyDescent="0.25">
      <c r="B250" s="607"/>
      <c r="C250" s="799"/>
      <c r="D250" s="452" t="e">
        <f>'2 жастағы балалар К'!#REF!</f>
        <v>#REF!</v>
      </c>
      <c r="E250" s="799"/>
      <c r="F250" s="398">
        <f>'2 жастағы балалар Ш'!AA136</f>
        <v>0</v>
      </c>
      <c r="G250" s="799"/>
    </row>
    <row r="251" spans="2:7" x14ac:dyDescent="0.25">
      <c r="B251" s="607">
        <v>14</v>
      </c>
      <c r="C251" s="799"/>
      <c r="D251" s="452" t="e">
        <f>'2 жастағы балалар К'!#REF!</f>
        <v>#REF!</v>
      </c>
      <c r="E251" s="799"/>
      <c r="F251" s="398">
        <f>'2 жастағы балалар Ш'!AB136</f>
        <v>0</v>
      </c>
      <c r="G251" s="799"/>
    </row>
    <row r="252" spans="2:7" x14ac:dyDescent="0.25">
      <c r="B252" s="607"/>
      <c r="C252" s="799"/>
      <c r="D252" s="452" t="e">
        <f>'2 жастағы балалар К'!#REF!</f>
        <v>#REF!</v>
      </c>
      <c r="E252" s="799"/>
      <c r="F252" s="398">
        <f>'2 жастағы балалар Ш'!AC136</f>
        <v>0</v>
      </c>
      <c r="G252" s="799"/>
    </row>
    <row r="253" spans="2:7" x14ac:dyDescent="0.25">
      <c r="B253" s="607"/>
      <c r="C253" s="799"/>
      <c r="D253" s="452" t="e">
        <f>'2 жастағы балалар К'!#REF!</f>
        <v>#REF!</v>
      </c>
      <c r="E253" s="799"/>
      <c r="F253" s="398">
        <f>'2 жастағы балалар Ш'!AD136</f>
        <v>0</v>
      </c>
      <c r="G253" s="799"/>
    </row>
    <row r="254" spans="2:7" x14ac:dyDescent="0.25">
      <c r="B254" s="607">
        <v>15</v>
      </c>
      <c r="C254" s="799"/>
      <c r="D254" s="452" t="e">
        <f>'2 жастағы балалар К'!#REF!</f>
        <v>#REF!</v>
      </c>
      <c r="E254" s="799"/>
      <c r="F254" s="398">
        <f>'2 жастағы балалар Ш'!AE136</f>
        <v>0</v>
      </c>
      <c r="G254" s="799"/>
    </row>
    <row r="255" spans="2:7" x14ac:dyDescent="0.25">
      <c r="B255" s="607"/>
      <c r="C255" s="799"/>
      <c r="D255" s="452" t="e">
        <f>'2 жастағы балалар К'!#REF!</f>
        <v>#REF!</v>
      </c>
      <c r="E255" s="799"/>
      <c r="F255" s="398">
        <f>'2 жастағы балалар Ш'!AF136</f>
        <v>0</v>
      </c>
      <c r="G255" s="799"/>
    </row>
    <row r="256" spans="2:7" x14ac:dyDescent="0.25">
      <c r="B256" s="607"/>
      <c r="C256" s="799"/>
      <c r="D256" s="452" t="e">
        <f>'2 жастағы балалар К'!#REF!</f>
        <v>#REF!</v>
      </c>
      <c r="E256" s="799"/>
      <c r="F256" s="398">
        <f>'2 жастағы балалар Ш'!AG136</f>
        <v>0</v>
      </c>
      <c r="G256" s="799"/>
    </row>
    <row r="257" spans="2:7" x14ac:dyDescent="0.25">
      <c r="B257" s="607">
        <v>16</v>
      </c>
      <c r="C257" s="799"/>
      <c r="D257" s="798"/>
      <c r="E257" s="799"/>
      <c r="F257" s="398">
        <f>'2 жастағы балалар Ш'!AH136</f>
        <v>0</v>
      </c>
      <c r="G257" s="799"/>
    </row>
    <row r="258" spans="2:7" x14ac:dyDescent="0.25">
      <c r="B258" s="607"/>
      <c r="C258" s="799"/>
      <c r="D258" s="799"/>
      <c r="E258" s="799"/>
      <c r="F258" s="398">
        <f>'2 жастағы балалар Ш'!AI136</f>
        <v>0</v>
      </c>
      <c r="G258" s="799"/>
    </row>
    <row r="259" spans="2:7" x14ac:dyDescent="0.25">
      <c r="B259" s="607"/>
      <c r="C259" s="799"/>
      <c r="D259" s="799"/>
      <c r="E259" s="799"/>
      <c r="F259" s="398">
        <f>'2 жастағы балалар Ш'!AJ136</f>
        <v>0</v>
      </c>
      <c r="G259" s="799"/>
    </row>
    <row r="260" spans="2:7" x14ac:dyDescent="0.25">
      <c r="B260" s="607">
        <v>17</v>
      </c>
      <c r="C260" s="799"/>
      <c r="D260" s="799"/>
      <c r="E260" s="799"/>
      <c r="F260" s="398">
        <f>'2 жастағы балалар Ш'!AK136</f>
        <v>0</v>
      </c>
      <c r="G260" s="799"/>
    </row>
    <row r="261" spans="2:7" x14ac:dyDescent="0.25">
      <c r="B261" s="607"/>
      <c r="C261" s="799"/>
      <c r="D261" s="799"/>
      <c r="E261" s="799"/>
      <c r="F261" s="398">
        <f>'2 жастағы балалар Ш'!AL136</f>
        <v>0</v>
      </c>
      <c r="G261" s="799"/>
    </row>
    <row r="262" spans="2:7" x14ac:dyDescent="0.25">
      <c r="B262" s="607"/>
      <c r="C262" s="799"/>
      <c r="D262" s="799"/>
      <c r="E262" s="799"/>
      <c r="F262" s="398">
        <f>'2 жастағы балалар Ш'!AM136</f>
        <v>0</v>
      </c>
      <c r="G262" s="799"/>
    </row>
    <row r="263" spans="2:7" x14ac:dyDescent="0.25">
      <c r="B263" s="607">
        <v>18</v>
      </c>
      <c r="C263" s="799"/>
      <c r="D263" s="799"/>
      <c r="E263" s="799"/>
      <c r="F263" s="398">
        <f>'2 жастағы балалар Ш'!AN136</f>
        <v>0</v>
      </c>
      <c r="G263" s="799"/>
    </row>
    <row r="264" spans="2:7" x14ac:dyDescent="0.25">
      <c r="B264" s="607"/>
      <c r="C264" s="799"/>
      <c r="D264" s="799"/>
      <c r="E264" s="799"/>
      <c r="F264" s="398">
        <f>'2 жастағы балалар Ш'!AO136</f>
        <v>0</v>
      </c>
      <c r="G264" s="799"/>
    </row>
    <row r="265" spans="2:7" x14ac:dyDescent="0.25">
      <c r="B265" s="607"/>
      <c r="C265" s="799"/>
      <c r="D265" s="799"/>
      <c r="E265" s="799"/>
      <c r="F265" s="398">
        <f>'2 жастағы балалар Ш'!AP136</f>
        <v>0</v>
      </c>
      <c r="G265" s="799"/>
    </row>
    <row r="266" spans="2:7" x14ac:dyDescent="0.25">
      <c r="B266" s="607">
        <v>19</v>
      </c>
      <c r="C266" s="799"/>
      <c r="D266" s="799"/>
      <c r="E266" s="799"/>
      <c r="F266" s="398">
        <f>'2 жастағы балалар Ш'!AQ136</f>
        <v>0</v>
      </c>
      <c r="G266" s="799"/>
    </row>
    <row r="267" spans="2:7" x14ac:dyDescent="0.25">
      <c r="B267" s="607"/>
      <c r="C267" s="799"/>
      <c r="D267" s="799"/>
      <c r="E267" s="799"/>
      <c r="F267" s="398">
        <f>'2 жастағы балалар Ш'!AR136</f>
        <v>0</v>
      </c>
      <c r="G267" s="799"/>
    </row>
    <row r="268" spans="2:7" x14ac:dyDescent="0.25">
      <c r="B268" s="607"/>
      <c r="C268" s="799"/>
      <c r="D268" s="799"/>
      <c r="E268" s="799"/>
      <c r="F268" s="398">
        <f>'2 жастағы балалар Ш'!AS136</f>
        <v>0</v>
      </c>
      <c r="G268" s="799"/>
    </row>
    <row r="269" spans="2:7" x14ac:dyDescent="0.25">
      <c r="B269" s="607">
        <v>20</v>
      </c>
      <c r="C269" s="799"/>
      <c r="D269" s="799"/>
      <c r="E269" s="799"/>
      <c r="F269" s="398">
        <f>'2 жастағы балалар Ш'!AT136</f>
        <v>0</v>
      </c>
      <c r="G269" s="799"/>
    </row>
    <row r="270" spans="2:7" x14ac:dyDescent="0.25">
      <c r="B270" s="607"/>
      <c r="C270" s="799"/>
      <c r="D270" s="799"/>
      <c r="E270" s="799"/>
      <c r="F270" s="398">
        <f>'2 жастағы балалар Ш'!AU136</f>
        <v>0</v>
      </c>
      <c r="G270" s="799"/>
    </row>
    <row r="271" spans="2:7" x14ac:dyDescent="0.25">
      <c r="B271" s="607"/>
      <c r="C271" s="799"/>
      <c r="D271" s="799"/>
      <c r="E271" s="799"/>
      <c r="F271" s="398">
        <f>'2 жастағы балалар Ш'!AV136</f>
        <v>0</v>
      </c>
      <c r="G271" s="799"/>
    </row>
    <row r="272" spans="2:7" x14ac:dyDescent="0.25">
      <c r="B272" s="607">
        <v>21</v>
      </c>
      <c r="C272" s="799"/>
      <c r="D272" s="799"/>
      <c r="E272" s="799"/>
      <c r="F272" s="398">
        <f>'2 жастағы балалар Ш'!AW136</f>
        <v>0</v>
      </c>
      <c r="G272" s="799"/>
    </row>
    <row r="273" spans="2:7" x14ac:dyDescent="0.25">
      <c r="B273" s="607"/>
      <c r="C273" s="799"/>
      <c r="D273" s="799"/>
      <c r="E273" s="799"/>
      <c r="F273" s="398">
        <f>'2 жастағы балалар Ш'!AX136</f>
        <v>0</v>
      </c>
      <c r="G273" s="799"/>
    </row>
    <row r="274" spans="2:7" x14ac:dyDescent="0.25">
      <c r="B274" s="607"/>
      <c r="C274" s="799"/>
      <c r="D274" s="799"/>
      <c r="E274" s="799"/>
      <c r="F274" s="398">
        <f>'2 жастағы балалар Ш'!AY136</f>
        <v>0</v>
      </c>
      <c r="G274" s="799"/>
    </row>
    <row r="275" spans="2:7" x14ac:dyDescent="0.25">
      <c r="B275" s="607">
        <v>22</v>
      </c>
      <c r="C275" s="799"/>
      <c r="D275" s="799"/>
      <c r="E275" s="799"/>
      <c r="F275" s="398">
        <f>'2 жастағы балалар Ш'!AZ136</f>
        <v>0</v>
      </c>
      <c r="G275" s="799"/>
    </row>
    <row r="276" spans="2:7" x14ac:dyDescent="0.25">
      <c r="B276" s="607"/>
      <c r="C276" s="799"/>
      <c r="D276" s="799"/>
      <c r="E276" s="799"/>
      <c r="F276" s="398">
        <f>'2 жастағы балалар Ш'!BA136</f>
        <v>0</v>
      </c>
      <c r="G276" s="799"/>
    </row>
    <row r="277" spans="2:7" x14ac:dyDescent="0.25">
      <c r="B277" s="607"/>
      <c r="C277" s="799"/>
      <c r="D277" s="799"/>
      <c r="E277" s="799"/>
      <c r="F277" s="398">
        <f>'2 жастағы балалар Ш'!BB136</f>
        <v>0</v>
      </c>
      <c r="G277" s="799"/>
    </row>
    <row r="278" spans="2:7" x14ac:dyDescent="0.25">
      <c r="B278" s="607">
        <v>23</v>
      </c>
      <c r="C278" s="799"/>
      <c r="D278" s="799"/>
      <c r="E278" s="799"/>
      <c r="F278" s="398">
        <f>'2 жастағы балалар Ш'!BC136</f>
        <v>0</v>
      </c>
      <c r="G278" s="799"/>
    </row>
    <row r="279" spans="2:7" x14ac:dyDescent="0.25">
      <c r="B279" s="607"/>
      <c r="C279" s="799"/>
      <c r="D279" s="799"/>
      <c r="E279" s="799"/>
      <c r="F279" s="398">
        <f>'2 жастағы балалар Ш'!BD136</f>
        <v>0</v>
      </c>
      <c r="G279" s="799"/>
    </row>
    <row r="280" spans="2:7" x14ac:dyDescent="0.25">
      <c r="B280" s="607"/>
      <c r="C280" s="799"/>
      <c r="D280" s="799"/>
      <c r="E280" s="799"/>
      <c r="F280" s="398">
        <f>'2 жастағы балалар Ш'!BE136</f>
        <v>0</v>
      </c>
      <c r="G280" s="799"/>
    </row>
    <row r="281" spans="2:7" x14ac:dyDescent="0.25">
      <c r="B281" s="607">
        <v>24</v>
      </c>
      <c r="C281" s="799"/>
      <c r="D281" s="799"/>
      <c r="E281" s="799"/>
      <c r="F281" s="398">
        <f>'2 жастағы балалар Ш'!BF136</f>
        <v>0</v>
      </c>
      <c r="G281" s="799"/>
    </row>
    <row r="282" spans="2:7" x14ac:dyDescent="0.25">
      <c r="B282" s="607"/>
      <c r="C282" s="799"/>
      <c r="D282" s="799"/>
      <c r="E282" s="799"/>
      <c r="F282" s="398">
        <f>'2 жастағы балалар Ш'!BG136</f>
        <v>0</v>
      </c>
      <c r="G282" s="799"/>
    </row>
    <row r="283" spans="2:7" x14ac:dyDescent="0.25">
      <c r="B283" s="607"/>
      <c r="C283" s="799"/>
      <c r="D283" s="799"/>
      <c r="E283" s="799"/>
      <c r="F283" s="398">
        <f>'2 жастағы балалар Ш'!BH136</f>
        <v>0</v>
      </c>
      <c r="G283" s="799"/>
    </row>
    <row r="284" spans="2:7" x14ac:dyDescent="0.25">
      <c r="B284" s="607">
        <v>25</v>
      </c>
      <c r="C284" s="799"/>
      <c r="D284" s="799"/>
      <c r="E284" s="799"/>
      <c r="F284" s="398">
        <f>'2 жастағы балалар Ш'!BI136</f>
        <v>0</v>
      </c>
      <c r="G284" s="799"/>
    </row>
    <row r="285" spans="2:7" x14ac:dyDescent="0.25">
      <c r="B285" s="607"/>
      <c r="C285" s="799"/>
      <c r="D285" s="799"/>
      <c r="E285" s="799"/>
      <c r="F285" s="398">
        <f>'2 жастағы балалар Ш'!BJ136</f>
        <v>0</v>
      </c>
      <c r="G285" s="799"/>
    </row>
    <row r="286" spans="2:7" x14ac:dyDescent="0.25">
      <c r="B286" s="607"/>
      <c r="C286" s="800"/>
      <c r="D286" s="800"/>
      <c r="E286" s="800"/>
      <c r="F286" s="398">
        <f>'2 жастағы балалар Ш'!BK136</f>
        <v>0</v>
      </c>
      <c r="G286" s="800"/>
    </row>
    <row r="287" spans="2:7" x14ac:dyDescent="0.25">
      <c r="B287" s="389">
        <f>СВОД3!V31</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604" spans="13:42" ht="15" customHeight="1" x14ac:dyDescent="0.25"/>
    <row r="605" spans="13:42" ht="15" customHeight="1" x14ac:dyDescent="0.25"/>
    <row r="606" spans="13:42" ht="15" customHeight="1" x14ac:dyDescent="0.25"/>
    <row r="607" spans="13:42" ht="15" customHeight="1" x14ac:dyDescent="0.25"/>
    <row r="608" spans="13:42" ht="15" customHeight="1" x14ac:dyDescent="0.25"/>
    <row r="609" ht="15" customHeight="1" x14ac:dyDescent="0.25"/>
    <row r="610" ht="15" customHeight="1" x14ac:dyDescent="0.25"/>
    <row r="611" ht="15" customHeight="1" x14ac:dyDescent="0.25"/>
    <row r="612" ht="15" customHeight="1" x14ac:dyDescent="0.25"/>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75"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4">
    <mergeCell ref="M567:AP567"/>
    <mergeCell ref="B263:B265"/>
    <mergeCell ref="B266:B268"/>
    <mergeCell ref="B269:B271"/>
    <mergeCell ref="B272:B274"/>
    <mergeCell ref="B275:B277"/>
    <mergeCell ref="B278:B280"/>
    <mergeCell ref="C227:C286"/>
    <mergeCell ref="E227:E286"/>
    <mergeCell ref="G227:G286"/>
    <mergeCell ref="B248:B250"/>
    <mergeCell ref="B251:B253"/>
    <mergeCell ref="B254:B256"/>
    <mergeCell ref="B257:B259"/>
    <mergeCell ref="B281:B283"/>
    <mergeCell ref="B284:B286"/>
    <mergeCell ref="B227:B229"/>
    <mergeCell ref="B230:B232"/>
    <mergeCell ref="B260:B262"/>
    <mergeCell ref="B236:B238"/>
    <mergeCell ref="B239:B241"/>
    <mergeCell ref="B245:B247"/>
    <mergeCell ref="B202:B204"/>
    <mergeCell ref="B205:B207"/>
    <mergeCell ref="B151:B153"/>
    <mergeCell ref="B154:B156"/>
    <mergeCell ref="B157:B159"/>
    <mergeCell ref="B160:B162"/>
    <mergeCell ref="B163:B165"/>
    <mergeCell ref="B166:B168"/>
    <mergeCell ref="B169:B171"/>
    <mergeCell ref="B172:B174"/>
    <mergeCell ref="B187:B189"/>
    <mergeCell ref="B75:B77"/>
    <mergeCell ref="B78:B80"/>
    <mergeCell ref="B81:B83"/>
    <mergeCell ref="C81:C128"/>
    <mergeCell ref="B105:B107"/>
    <mergeCell ref="B108:B110"/>
    <mergeCell ref="B111:B113"/>
    <mergeCell ref="B114:B116"/>
    <mergeCell ref="B131:G131"/>
    <mergeCell ref="E81:E128"/>
    <mergeCell ref="G81:G128"/>
    <mergeCell ref="B84:B86"/>
    <mergeCell ref="B87:B89"/>
    <mergeCell ref="B90:B92"/>
    <mergeCell ref="B93:B95"/>
    <mergeCell ref="D93:D128"/>
    <mergeCell ref="B96:B98"/>
    <mergeCell ref="B99:B101"/>
    <mergeCell ref="B102:B104"/>
    <mergeCell ref="B117:B119"/>
    <mergeCell ref="B120:B122"/>
    <mergeCell ref="B123:B125"/>
    <mergeCell ref="B126:B128"/>
    <mergeCell ref="B212:B214"/>
    <mergeCell ref="B133:B135"/>
    <mergeCell ref="B136:B138"/>
    <mergeCell ref="D178:D207"/>
    <mergeCell ref="D257:D286"/>
    <mergeCell ref="B218:B220"/>
    <mergeCell ref="B221:B223"/>
    <mergeCell ref="B224:B226"/>
    <mergeCell ref="B139:B141"/>
    <mergeCell ref="B142:B144"/>
    <mergeCell ref="B145:B147"/>
    <mergeCell ref="B148:B150"/>
    <mergeCell ref="C148:C207"/>
    <mergeCell ref="B210:G210"/>
    <mergeCell ref="G148:G207"/>
    <mergeCell ref="E148:E207"/>
    <mergeCell ref="B175:B177"/>
    <mergeCell ref="B178:B180"/>
    <mergeCell ref="B181:B183"/>
    <mergeCell ref="B184:B186"/>
    <mergeCell ref="B190:B192"/>
    <mergeCell ref="B193:B195"/>
    <mergeCell ref="B196:B198"/>
    <mergeCell ref="B199:B201"/>
    <mergeCell ref="B4:C4"/>
    <mergeCell ref="B5:C5"/>
    <mergeCell ref="B6:C6"/>
    <mergeCell ref="B7:C7"/>
    <mergeCell ref="C9:E9"/>
    <mergeCell ref="B242:B244"/>
    <mergeCell ref="B233:B235"/>
    <mergeCell ref="B215:B217"/>
    <mergeCell ref="L10:L64"/>
    <mergeCell ref="C14:E14"/>
    <mergeCell ref="B15:B29"/>
    <mergeCell ref="C23:E29"/>
    <mergeCell ref="B30:B34"/>
    <mergeCell ref="I9:K9"/>
    <mergeCell ref="F9:H9"/>
    <mergeCell ref="B10:B14"/>
    <mergeCell ref="C34:E34"/>
    <mergeCell ref="B35:B59"/>
    <mergeCell ref="B60:B64"/>
    <mergeCell ref="C64:E64"/>
    <mergeCell ref="B67:G67"/>
    <mergeCell ref="C45:E59"/>
    <mergeCell ref="B69:B71"/>
    <mergeCell ref="B72:B7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39.75" customHeight="1" x14ac:dyDescent="0.3">
      <c r="B4" s="801" t="s">
        <v>928</v>
      </c>
      <c r="C4" s="801"/>
      <c r="D4" s="26">
        <f>'2 жастағы балалар Ф'!C32</f>
        <v>0</v>
      </c>
      <c r="E4" s="29"/>
      <c r="F4" s="29"/>
      <c r="G4" s="24"/>
      <c r="H4" s="24"/>
    </row>
    <row r="5" spans="2:12" ht="18.75" x14ac:dyDescent="0.3">
      <c r="B5" s="802" t="s">
        <v>905</v>
      </c>
      <c r="C5" s="802"/>
      <c r="D5" s="27">
        <f>'2 жастағы балалар Ф'!A32</f>
        <v>0</v>
      </c>
      <c r="E5" s="27"/>
      <c r="F5" s="27"/>
      <c r="G5" s="24"/>
      <c r="H5" s="24"/>
    </row>
    <row r="6" spans="2:12" ht="90"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e">
        <f>IF(C70="","",VLOOKUP(C70,$O$509:$P$511,2,TRUE))</f>
        <v>#N/A</v>
      </c>
      <c r="E10" s="453" t="e">
        <f>IF(C71="","",VLOOKUP(C71,$Q$509:$R$511,2,TRUE))</f>
        <v>#N/A</v>
      </c>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453" t="e">
        <f>IF(C72="","",VLOOKUP(C72,$S$509:$T$511,2,TRUE))</f>
        <v>#N/A</v>
      </c>
      <c r="D11" s="453" t="e">
        <f>IF(C73="","",VLOOKUP(C73,$U$509:$V$511,2,TRUE))</f>
        <v>#N/A</v>
      </c>
      <c r="E11" s="453" t="e">
        <f>IF(C74="","",VLOOKUP(C74,$W$509:$X$511,2,TRUE))</f>
        <v>#N/A</v>
      </c>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453" t="e">
        <f>IF(C75="","",VLOOKUP(C75,$Y$509:$Z$511,2,TRUE))</f>
        <v>#N/A</v>
      </c>
      <c r="D12" s="453" t="e">
        <f>IF(C76="","",VLOOKUP(C76,$AA$509:$AB$511,2,TRUE))</f>
        <v>#N/A</v>
      </c>
      <c r="E12" s="453" t="e">
        <f>IF(C77="","",VLOOKUP(C77,$AC$509:$AD$511,2,TRUE))</f>
        <v>#N/A</v>
      </c>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e">
        <f>IF(C80="","",VLOOKUP(C80,$AI$509:$AJ$511,2,TRUE))</f>
        <v>#N/A</v>
      </c>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e">
        <f>IF(D71="","",VLOOKUP(D71,$Q$513:$R$515,2,TRUE))</f>
        <v>#N/A</v>
      </c>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e">
        <f>IF(D74="","",VLOOKUP(D74,$W$513:$X$515,2,TRUE))</f>
        <v>#N/A</v>
      </c>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453" t="e">
        <f>IF(D75="","",VLOOKUP(D75,$Y$513:$Z$515,2,TRUE))</f>
        <v>#N/A</v>
      </c>
      <c r="D17" s="453" t="e">
        <f>IF(D76="","",VLOOKUP(D76,$AA$513:$AB$515,2,TRUE))</f>
        <v>#N/A</v>
      </c>
      <c r="E17" s="453" t="e">
        <f>IF(D77="","",VLOOKUP(D77,$AC$513:$AD$515,2,TRUE))</f>
        <v>#N/A</v>
      </c>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453" t="e">
        <f>IF(D78="","",VLOOKUP(D78,$AE$513:$AF$515,2,TRUE))</f>
        <v>#N/A</v>
      </c>
      <c r="D18" s="453" t="e">
        <f>IF(D79="","",VLOOKUP(D79,$AG$513:$AH$515,2,TRUE))</f>
        <v>#N/A</v>
      </c>
      <c r="E18" s="453" t="e">
        <f>IF(D80="","",VLOOKUP(D80,$AI$513:$AJ$515,2,TRUE))</f>
        <v>#N/A</v>
      </c>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e">
        <f>IF(D86="","",VLOOKUP(D86,$Q$517:$R$519,2,TRUE))</f>
        <v>#N/A</v>
      </c>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453" t="e">
        <f>IF(D87="","",VLOOKUP(D87,$S$517:$T$519,2,TRUE))</f>
        <v>#N/A</v>
      </c>
      <c r="D21" s="453" t="e">
        <f>IF(D88="","",VLOOKUP(D88,$U$517:$V$519,2,TRUE))</f>
        <v>#N/A</v>
      </c>
      <c r="E21" s="453" t="e">
        <f>IF(D89="","",VLOOKUP(D89,$W$517:$X$519,2,TRUE))</f>
        <v>#N/A</v>
      </c>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453" t="e">
        <f>IF(D90="","",VLOOKUP(D90,$Y$517:$Z$519,2,TRUE))</f>
        <v>#N/A</v>
      </c>
      <c r="D22" s="453" t="e">
        <f>IF(D91="","",VLOOKUP(D91,$AA$517:$AB$519,2,TRUE))</f>
        <v>#N/A</v>
      </c>
      <c r="E22" s="453" t="e">
        <f>IF(D92="","",VLOOKUP(D92,$AC$517:$AD$519,2,TRUE))</f>
        <v>#N/A</v>
      </c>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786"/>
      <c r="D23" s="787"/>
      <c r="E23" s="788"/>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e">
        <f>IF(E74="","",VLOOKUP(E74,$W$521:$X$523,2,TRUE))</f>
        <v>#N/A</v>
      </c>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453" t="e">
        <f>IF(E75="","",VLOOKUP(E75,$Y$521:$Z$523,2,TRUE))</f>
        <v>#N/A</v>
      </c>
      <c r="D32" s="453" t="e">
        <f>IF(E76="","",VLOOKUP(E76,$AA$521:$AB$523,2,TRUE))</f>
        <v>#N/A</v>
      </c>
      <c r="E32" s="453" t="e">
        <f>IF(E77="","",VLOOKUP(E77,$AC$521:$AD$523,2,TRUE))</f>
        <v>#N/A</v>
      </c>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453" t="e">
        <f>IF(E78="","",VLOOKUP(E78,$AE$521:$AF$523,2,TRUE))</f>
        <v>#N/A</v>
      </c>
      <c r="D33" s="453" t="e">
        <f>IF(E79="","",VLOOKUP(E79,$AG$521:$AH$523,2,TRUE))</f>
        <v>#N/A</v>
      </c>
      <c r="E33" s="453" t="e">
        <f>IF(E80="","",VLOOKUP(E80,$AI$521:$AJ$523,2,TRUE))</f>
        <v>#N/A</v>
      </c>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2"/>
      <c r="D34" s="823"/>
      <c r="E34" s="823"/>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453" t="e">
        <f>IF(F69="","",VLOOKUP(F69,$M$525:$N$527,2,TRUE))</f>
        <v>#N/A</v>
      </c>
      <c r="D35" s="453" t="e">
        <f>IF(F70="","",VLOOKUP(F70,$O$525:$P$527,2,TRUE))</f>
        <v>#N/A</v>
      </c>
      <c r="E35" s="453" t="e">
        <f>IF(F71="","",VLOOKUP(F71,$Q$525:$R$527,2,TRUE))</f>
        <v>#N/A</v>
      </c>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453" t="e">
        <f>IF(F72="","",VLOOKUP(F72,$S$525:$T$527,2,TRUE))</f>
        <v>#N/A</v>
      </c>
      <c r="D36" s="453" t="e">
        <f>IF(F73="","",VLOOKUP(F73,$U$525:$V$527,2,TRUE))</f>
        <v>#N/A</v>
      </c>
      <c r="E36" s="453" t="e">
        <f>IF(F74="","",VLOOKUP(F74,$W$525:$X$527,2,TRUE))</f>
        <v>#N/A</v>
      </c>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453" t="e">
        <f>IF(F75="","",VLOOKUP(F75,$Y$525:$Z$527,2,TRUE))</f>
        <v>#N/A</v>
      </c>
      <c r="D37" s="453" t="e">
        <f>IF(F76="","",VLOOKUP(F76,$AA$525:$AB$527,2,TRUE))</f>
        <v>#N/A</v>
      </c>
      <c r="E37" s="453" t="e">
        <f>IF(F77="","",VLOOKUP(F77,$AC$525:$AD$527,2,TRUE))</f>
        <v>#N/A</v>
      </c>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453" t="e">
        <f>IF(F78="","",VLOOKUP(F78,$AE$525:$AF$527,2,TRUE))</f>
        <v>#N/A</v>
      </c>
      <c r="D38" s="453" t="e">
        <f>IF(F79="","",VLOOKUP(F79,$AG$525:$AH$527,2,TRUE))</f>
        <v>#N/A</v>
      </c>
      <c r="E38" s="453" t="e">
        <f>IF(F80="","",VLOOKUP(F80,$AI$525:$AJ$527,2,TRUE))</f>
        <v>#N/A</v>
      </c>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453" t="e">
        <f>IF(F81="","",VLOOKUP(F81,$AK$525:$AL$527,2,TRUE))</f>
        <v>#N/A</v>
      </c>
      <c r="D39" s="453" t="e">
        <f>IF(F82="","",VLOOKUP(F82,$AM$525:$AN$527,2,TRUE))</f>
        <v>#N/A</v>
      </c>
      <c r="E39" s="453" t="e">
        <f>IF(F83="","",VLOOKUP(F83,$AO$525:$AP$527,2,TRUE))</f>
        <v>#N/A</v>
      </c>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10"/>
      <c r="D47" s="811"/>
      <c r="E47" s="812"/>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10"/>
      <c r="D48" s="811"/>
      <c r="E48" s="812"/>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10"/>
      <c r="D49" s="811"/>
      <c r="E49" s="812"/>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10"/>
      <c r="D50" s="811"/>
      <c r="E50" s="812"/>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10"/>
      <c r="D51" s="811"/>
      <c r="E51" s="812"/>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10"/>
      <c r="D52" s="811"/>
      <c r="E52" s="812"/>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10"/>
      <c r="D53" s="811"/>
      <c r="E53" s="812"/>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10"/>
      <c r="D54" s="811"/>
      <c r="E54" s="812"/>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10"/>
      <c r="D55" s="811"/>
      <c r="E55" s="812"/>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10"/>
      <c r="D56" s="811"/>
      <c r="E56" s="812"/>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10"/>
      <c r="D57" s="811"/>
      <c r="E57" s="812"/>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10"/>
      <c r="D58" s="811"/>
      <c r="E58" s="812"/>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13"/>
      <c r="D59" s="814"/>
      <c r="E59" s="815"/>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e">
        <f>IF(G74="","",VLOOKUP(G74,$W$541:$X$543,2,TRUE))</f>
        <v>#N/A</v>
      </c>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453" t="e">
        <f>IF(G75="","",VLOOKUP(G75,$Y$541:$Z$543,2,TRUE))</f>
        <v>#N/A</v>
      </c>
      <c r="D62" s="453" t="e">
        <f>IF(G76="","",VLOOKUP(G76,$AA$541:$AB$543,2,TRUE))</f>
        <v>#N/A</v>
      </c>
      <c r="E62" s="453" t="e">
        <f>IF(G77="","",VLOOKUP(G77,$AC$541:$AD$543,2,TRUE))</f>
        <v>#N/A</v>
      </c>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453" t="e">
        <f>IF(G78="","",VLOOKUP(G78,$AE$541:$AF$543,2,TRUE))</f>
        <v>#N/A</v>
      </c>
      <c r="D63" s="453" t="e">
        <f>IF(G79="","",VLOOKUP(G79,$AG$541:$AH$543,2,TRUE))</f>
        <v>#N/A</v>
      </c>
      <c r="E63" s="453" t="e">
        <f>IF(G80="","",VLOOKUP(G80,$AI$541:$AJ$543,2,TRUE))</f>
        <v>#N/A</v>
      </c>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05"/>
      <c r="D64" s="806"/>
      <c r="E64" s="806"/>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57.75" customHeight="1" x14ac:dyDescent="0.25">
      <c r="B68" s="35"/>
      <c r="C68" s="21" t="s">
        <v>915</v>
      </c>
      <c r="D68" s="21" t="s">
        <v>733</v>
      </c>
      <c r="E68" s="21" t="s">
        <v>916</v>
      </c>
      <c r="F68" s="21" t="s">
        <v>904</v>
      </c>
      <c r="G68" s="62" t="s">
        <v>917</v>
      </c>
    </row>
    <row r="69" spans="2:7" ht="15" customHeight="1" x14ac:dyDescent="0.25">
      <c r="B69" s="570">
        <v>1</v>
      </c>
      <c r="C69" s="452">
        <f>'2 жастағы балалар Ф'!D32</f>
        <v>0</v>
      </c>
      <c r="D69" s="452">
        <f>'2 жастағы балалар К'!D32</f>
        <v>0</v>
      </c>
      <c r="E69" s="452" t="e">
        <f>'2 жастағы балалар Т'!#REF!</f>
        <v>#REF!</v>
      </c>
      <c r="F69" s="452">
        <f>'2 жастағы балалар Ш'!D32</f>
        <v>0</v>
      </c>
      <c r="G69" s="452" t="e">
        <f>'2 жастағы балалар Ә'!#REF!</f>
        <v>#REF!</v>
      </c>
    </row>
    <row r="70" spans="2:7" ht="15" customHeight="1" x14ac:dyDescent="0.25">
      <c r="B70" s="571"/>
      <c r="C70" s="452">
        <f>'2 жастағы балалар Ф'!E32</f>
        <v>0</v>
      </c>
      <c r="D70" s="452">
        <f>'2 жастағы балалар К'!E32</f>
        <v>0</v>
      </c>
      <c r="E70" s="452" t="e">
        <f>'2 жастағы балалар Т'!#REF!</f>
        <v>#REF!</v>
      </c>
      <c r="F70" s="452">
        <f>'2 жастағы балалар Ш'!E32</f>
        <v>0</v>
      </c>
      <c r="G70" s="452" t="e">
        <f>'2 жастағы балалар Ә'!#REF!</f>
        <v>#REF!</v>
      </c>
    </row>
    <row r="71" spans="2:7" ht="15" customHeight="1" x14ac:dyDescent="0.25">
      <c r="B71" s="572"/>
      <c r="C71" s="452">
        <f>'2 жастағы балалар Ф'!F32</f>
        <v>0</v>
      </c>
      <c r="D71" s="452">
        <f>'2 жастағы балалар К'!F32</f>
        <v>0</v>
      </c>
      <c r="E71" s="452" t="e">
        <f>'2 жастағы балалар Т'!#REF!</f>
        <v>#REF!</v>
      </c>
      <c r="F71" s="452">
        <f>'2 жастағы балалар Ш'!F32</f>
        <v>0</v>
      </c>
      <c r="G71" s="452" t="e">
        <f>'2 жастағы балалар Ә'!#REF!</f>
        <v>#REF!</v>
      </c>
    </row>
    <row r="72" spans="2:7" ht="15" customHeight="1" x14ac:dyDescent="0.25">
      <c r="B72" s="570">
        <v>2</v>
      </c>
      <c r="C72" s="452">
        <f>'2 жастағы балалар Ф'!G32</f>
        <v>0</v>
      </c>
      <c r="D72" s="452">
        <f>'2 жастағы балалар К'!G32</f>
        <v>0</v>
      </c>
      <c r="E72" s="452">
        <f>'2 жастағы балалар Т'!D32</f>
        <v>0</v>
      </c>
      <c r="F72" s="452">
        <f>'2 жастағы балалар Ш'!G32</f>
        <v>0</v>
      </c>
      <c r="G72" s="452">
        <f>'2 жастағы балалар Ә'!D32</f>
        <v>0</v>
      </c>
    </row>
    <row r="73" spans="2:7" ht="15" customHeight="1" x14ac:dyDescent="0.25">
      <c r="B73" s="571"/>
      <c r="C73" s="452">
        <f>'2 жастағы балалар Ф'!H32</f>
        <v>0</v>
      </c>
      <c r="D73" s="452">
        <f>'2 жастағы балалар К'!H32</f>
        <v>0</v>
      </c>
      <c r="E73" s="452">
        <f>'2 жастағы балалар Т'!E32</f>
        <v>0</v>
      </c>
      <c r="F73" s="452">
        <f>'2 жастағы балалар Ш'!H32</f>
        <v>0</v>
      </c>
      <c r="G73" s="452">
        <f>'2 жастағы балалар Ә'!E32</f>
        <v>0</v>
      </c>
    </row>
    <row r="74" spans="2:7" ht="15" customHeight="1" x14ac:dyDescent="0.25">
      <c r="B74" s="572"/>
      <c r="C74" s="452">
        <f>'2 жастағы балалар Ф'!I32</f>
        <v>0</v>
      </c>
      <c r="D74" s="452">
        <f>'2 жастағы балалар К'!I32</f>
        <v>0</v>
      </c>
      <c r="E74" s="452">
        <f>'2 жастағы балалар Т'!F32</f>
        <v>0</v>
      </c>
      <c r="F74" s="452">
        <f>'2 жастағы балалар Ш'!I32</f>
        <v>0</v>
      </c>
      <c r="G74" s="452">
        <f>'2 жастағы балалар Ә'!F32</f>
        <v>0</v>
      </c>
    </row>
    <row r="75" spans="2:7" ht="15" customHeight="1" x14ac:dyDescent="0.25">
      <c r="B75" s="570">
        <v>3</v>
      </c>
      <c r="C75" s="452">
        <f>'2 жастағы балалар Ф'!J32</f>
        <v>0</v>
      </c>
      <c r="D75" s="452">
        <f>'2 жастағы балалар К'!J32</f>
        <v>0</v>
      </c>
      <c r="E75" s="452">
        <f>'2 жастағы балалар Т'!G32</f>
        <v>0</v>
      </c>
      <c r="F75" s="452">
        <f>'2 жастағы балалар Ш'!J32</f>
        <v>0</v>
      </c>
      <c r="G75" s="452">
        <f>'2 жастағы балалар Ә'!G32</f>
        <v>0</v>
      </c>
    </row>
    <row r="76" spans="2:7" ht="15" customHeight="1" x14ac:dyDescent="0.25">
      <c r="B76" s="571"/>
      <c r="C76" s="452">
        <f>'2 жастағы балалар Ф'!K32</f>
        <v>0</v>
      </c>
      <c r="D76" s="452">
        <f>'2 жастағы балалар К'!K32</f>
        <v>0</v>
      </c>
      <c r="E76" s="452">
        <f>'2 жастағы балалар Т'!H32</f>
        <v>0</v>
      </c>
      <c r="F76" s="452">
        <f>'2 жастағы балалар Ш'!K32</f>
        <v>0</v>
      </c>
      <c r="G76" s="452">
        <f>'2 жастағы балалар Ә'!H32</f>
        <v>0</v>
      </c>
    </row>
    <row r="77" spans="2:7" ht="15" customHeight="1" x14ac:dyDescent="0.25">
      <c r="B77" s="572"/>
      <c r="C77" s="452">
        <f>'2 жастағы балалар Ф'!L32</f>
        <v>0</v>
      </c>
      <c r="D77" s="452">
        <f>'2 жастағы балалар К'!L32</f>
        <v>0</v>
      </c>
      <c r="E77" s="452">
        <f>'2 жастағы балалар Т'!I32</f>
        <v>0</v>
      </c>
      <c r="F77" s="452">
        <f>'2 жастағы балалар Ш'!L32</f>
        <v>0</v>
      </c>
      <c r="G77" s="452">
        <f>'2 жастағы балалар Ә'!I32</f>
        <v>0</v>
      </c>
    </row>
    <row r="78" spans="2:7" ht="15" customHeight="1" x14ac:dyDescent="0.25">
      <c r="B78" s="570">
        <v>4</v>
      </c>
      <c r="C78" s="452">
        <f>'2 жастағы балалар Ф'!M32</f>
        <v>0</v>
      </c>
      <c r="D78" s="452">
        <f>'2 жастағы балалар К'!M32</f>
        <v>0</v>
      </c>
      <c r="E78" s="452">
        <f>'2 жастағы балалар Т'!J32</f>
        <v>0</v>
      </c>
      <c r="F78" s="452">
        <f>'2 жастағы балалар Ш'!M32</f>
        <v>0</v>
      </c>
      <c r="G78" s="452">
        <f>'2 жастағы балалар Ә'!J32</f>
        <v>0</v>
      </c>
    </row>
    <row r="79" spans="2:7" ht="15" customHeight="1" x14ac:dyDescent="0.25">
      <c r="B79" s="571"/>
      <c r="C79" s="452">
        <f>'2 жастағы балалар Ф'!N32</f>
        <v>0</v>
      </c>
      <c r="D79" s="452">
        <f>'2 жастағы балалар К'!N32</f>
        <v>0</v>
      </c>
      <c r="E79" s="452">
        <f>'2 жастағы балалар Т'!K32</f>
        <v>0</v>
      </c>
      <c r="F79" s="452">
        <f>'2 жастағы балалар Ш'!N32</f>
        <v>0</v>
      </c>
      <c r="G79" s="452">
        <f>'2 жастағы балалар Ә'!K32</f>
        <v>0</v>
      </c>
    </row>
    <row r="80" spans="2:7" ht="15" customHeight="1" x14ac:dyDescent="0.25">
      <c r="B80" s="572"/>
      <c r="C80" s="452">
        <f>'2 жастағы балалар Ф'!O32</f>
        <v>0</v>
      </c>
      <c r="D80" s="452">
        <f>'2 жастағы балалар К'!O32</f>
        <v>0</v>
      </c>
      <c r="E80" s="452">
        <f>'2 жастағы балалар Т'!L32</f>
        <v>0</v>
      </c>
      <c r="F80" s="452">
        <f>'2 жастағы балалар Ш'!O32</f>
        <v>0</v>
      </c>
      <c r="G80" s="452">
        <f>'2 жастағы балалар Ә'!L32</f>
        <v>0</v>
      </c>
    </row>
    <row r="81" spans="2:7" ht="15" customHeight="1" x14ac:dyDescent="0.25">
      <c r="B81" s="570">
        <v>5</v>
      </c>
      <c r="C81" s="798"/>
      <c r="D81" s="452" t="e">
        <f>'2 жастағы балалар К'!#REF!</f>
        <v>#REF!</v>
      </c>
      <c r="E81" s="798"/>
      <c r="F81" s="452">
        <f>'2 жастағы балалар Ш'!P32</f>
        <v>0</v>
      </c>
      <c r="G81" s="798"/>
    </row>
    <row r="82" spans="2:7" ht="15" customHeight="1" x14ac:dyDescent="0.25">
      <c r="B82" s="571"/>
      <c r="C82" s="799"/>
      <c r="D82" s="452" t="e">
        <f>'2 жастағы балалар К'!#REF!</f>
        <v>#REF!</v>
      </c>
      <c r="E82" s="799"/>
      <c r="F82" s="452">
        <f>'2 жастағы балалар Ш'!Q32</f>
        <v>0</v>
      </c>
      <c r="G82" s="799"/>
    </row>
    <row r="83" spans="2:7" ht="15" customHeight="1" x14ac:dyDescent="0.25">
      <c r="B83" s="572"/>
      <c r="C83" s="799"/>
      <c r="D83" s="452" t="e">
        <f>'2 жастағы балалар К'!#REF!</f>
        <v>#REF!</v>
      </c>
      <c r="E83" s="799"/>
      <c r="F83" s="452">
        <f>'2 жастағы балалар Ш'!R32</f>
        <v>0</v>
      </c>
      <c r="G83" s="799"/>
    </row>
    <row r="84" spans="2:7" ht="15" customHeight="1" x14ac:dyDescent="0.25">
      <c r="B84" s="570">
        <v>6</v>
      </c>
      <c r="C84" s="799"/>
      <c r="D84" s="452">
        <f>'2 жастағы балалар К'!P32</f>
        <v>0</v>
      </c>
      <c r="E84" s="799"/>
      <c r="F84" s="452" t="e">
        <f>'2 жастағы балалар Ш'!#REF!</f>
        <v>#REF!</v>
      </c>
      <c r="G84" s="799"/>
    </row>
    <row r="85" spans="2:7" ht="15" customHeight="1" x14ac:dyDescent="0.25">
      <c r="B85" s="571"/>
      <c r="C85" s="799"/>
      <c r="D85" s="452">
        <f>'2 жастағы балалар К'!Q32</f>
        <v>0</v>
      </c>
      <c r="E85" s="799"/>
      <c r="F85" s="452" t="e">
        <f>'2 жастағы балалар Ш'!#REF!</f>
        <v>#REF!</v>
      </c>
      <c r="G85" s="799"/>
    </row>
    <row r="86" spans="2:7" ht="15" customHeight="1" x14ac:dyDescent="0.25">
      <c r="B86" s="572"/>
      <c r="C86" s="799"/>
      <c r="D86" s="452">
        <f>'2 жастағы балалар К'!R32</f>
        <v>0</v>
      </c>
      <c r="E86" s="799"/>
      <c r="F86" s="452" t="e">
        <f>'2 жастағы балалар Ш'!#REF!</f>
        <v>#REF!</v>
      </c>
      <c r="G86" s="799"/>
    </row>
    <row r="87" spans="2:7" ht="15" customHeight="1" x14ac:dyDescent="0.25">
      <c r="B87" s="570">
        <v>7</v>
      </c>
      <c r="C87" s="799"/>
      <c r="D87" s="452">
        <f>'2 жастағы балалар К'!S32</f>
        <v>0</v>
      </c>
      <c r="E87" s="799"/>
      <c r="F87" s="452" t="e">
        <f>'2 жастағы балалар Ш'!#REF!</f>
        <v>#REF!</v>
      </c>
      <c r="G87" s="799"/>
    </row>
    <row r="88" spans="2:7" ht="15" customHeight="1" x14ac:dyDescent="0.25">
      <c r="B88" s="571"/>
      <c r="C88" s="799"/>
      <c r="D88" s="452">
        <f>'2 жастағы балалар К'!T32</f>
        <v>0</v>
      </c>
      <c r="E88" s="799"/>
      <c r="F88" s="452" t="e">
        <f>'2 жастағы балалар Ш'!#REF!</f>
        <v>#REF!</v>
      </c>
      <c r="G88" s="799"/>
    </row>
    <row r="89" spans="2:7" ht="15" customHeight="1" x14ac:dyDescent="0.25">
      <c r="B89" s="572"/>
      <c r="C89" s="799"/>
      <c r="D89" s="452">
        <f>'2 жастағы балалар К'!U32</f>
        <v>0</v>
      </c>
      <c r="E89" s="799"/>
      <c r="F89" s="452" t="e">
        <f>'2 жастағы балалар Ш'!#REF!</f>
        <v>#REF!</v>
      </c>
      <c r="G89" s="799"/>
    </row>
    <row r="90" spans="2:7" ht="15" customHeight="1" x14ac:dyDescent="0.25">
      <c r="B90" s="570">
        <v>8</v>
      </c>
      <c r="C90" s="799"/>
      <c r="D90" s="452">
        <f>'2 жастағы балалар К'!V32</f>
        <v>0</v>
      </c>
      <c r="E90" s="799"/>
      <c r="F90" s="452" t="e">
        <f>'2 жастағы балалар Ш'!#REF!</f>
        <v>#REF!</v>
      </c>
      <c r="G90" s="799"/>
    </row>
    <row r="91" spans="2:7" ht="15" customHeight="1" x14ac:dyDescent="0.25">
      <c r="B91" s="571"/>
      <c r="C91" s="799"/>
      <c r="D91" s="452">
        <f>'2 жастағы балалар К'!W32</f>
        <v>0</v>
      </c>
      <c r="E91" s="799"/>
      <c r="F91" s="452" t="e">
        <f>'2 жастағы балалар Ш'!#REF!</f>
        <v>#REF!</v>
      </c>
      <c r="G91" s="799"/>
    </row>
    <row r="92" spans="2:7" ht="15" customHeight="1" x14ac:dyDescent="0.25">
      <c r="B92" s="572"/>
      <c r="C92" s="799"/>
      <c r="D92" s="452">
        <f>'2 жастағы балалар К'!X32</f>
        <v>0</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Ш'!V32</f>
        <v>0</v>
      </c>
      <c r="G102" s="799"/>
    </row>
    <row r="103" spans="2:7" ht="15" customHeight="1" x14ac:dyDescent="0.25">
      <c r="B103" s="607"/>
      <c r="C103" s="799"/>
      <c r="D103" s="799"/>
      <c r="E103" s="799"/>
      <c r="F103" s="398">
        <f>'2 жастағы балалар Ш'!W32</f>
        <v>0</v>
      </c>
      <c r="G103" s="799"/>
    </row>
    <row r="104" spans="2:7" ht="15" customHeight="1" x14ac:dyDescent="0.25">
      <c r="B104" s="607"/>
      <c r="C104" s="799"/>
      <c r="D104" s="799"/>
      <c r="E104" s="799"/>
      <c r="F104" s="398">
        <f>'2 жастағы балалар Ш'!X32</f>
        <v>0</v>
      </c>
      <c r="G104" s="799"/>
    </row>
    <row r="105" spans="2:7" ht="15" customHeight="1" x14ac:dyDescent="0.25">
      <c r="B105" s="607">
        <v>13</v>
      </c>
      <c r="C105" s="799"/>
      <c r="D105" s="799"/>
      <c r="E105" s="799"/>
      <c r="F105" s="398">
        <f>'2 жастағы балалар Ш'!Y32</f>
        <v>0</v>
      </c>
      <c r="G105" s="799"/>
    </row>
    <row r="106" spans="2:7" ht="15" customHeight="1" x14ac:dyDescent="0.25">
      <c r="B106" s="607"/>
      <c r="C106" s="799"/>
      <c r="D106" s="799"/>
      <c r="E106" s="799"/>
      <c r="F106" s="398">
        <f>'2 жастағы балалар Ш'!Z32</f>
        <v>0</v>
      </c>
      <c r="G106" s="799"/>
    </row>
    <row r="107" spans="2:7" ht="15" customHeight="1" x14ac:dyDescent="0.25">
      <c r="B107" s="607"/>
      <c r="C107" s="799"/>
      <c r="D107" s="799"/>
      <c r="E107" s="799"/>
      <c r="F107" s="398">
        <f>'2 жастағы балалар Ш'!AA32</f>
        <v>0</v>
      </c>
      <c r="G107" s="799"/>
    </row>
    <row r="108" spans="2:7" ht="15" customHeight="1" x14ac:dyDescent="0.25">
      <c r="B108" s="607">
        <v>14</v>
      </c>
      <c r="C108" s="799"/>
      <c r="D108" s="799"/>
      <c r="E108" s="799"/>
      <c r="F108" s="398">
        <f>'2 жастағы балалар Ш'!AB32</f>
        <v>0</v>
      </c>
      <c r="G108" s="799"/>
    </row>
    <row r="109" spans="2:7" ht="15" customHeight="1" x14ac:dyDescent="0.25">
      <c r="B109" s="607"/>
      <c r="C109" s="799"/>
      <c r="D109" s="799"/>
      <c r="E109" s="799"/>
      <c r="F109" s="398">
        <f>'2 жастағы балалар Ш'!AC32</f>
        <v>0</v>
      </c>
      <c r="G109" s="799"/>
    </row>
    <row r="110" spans="2:7" ht="15" customHeight="1" x14ac:dyDescent="0.25">
      <c r="B110" s="607"/>
      <c r="C110" s="799"/>
      <c r="D110" s="799"/>
      <c r="E110" s="799"/>
      <c r="F110" s="398">
        <f>'2 жастағы балалар Ш'!AD32</f>
        <v>0</v>
      </c>
      <c r="G110" s="799"/>
    </row>
    <row r="111" spans="2:7" ht="15" customHeight="1" x14ac:dyDescent="0.25">
      <c r="B111" s="607">
        <v>15</v>
      </c>
      <c r="C111" s="799"/>
      <c r="D111" s="799"/>
      <c r="E111" s="799"/>
      <c r="F111" s="398">
        <f>'2 жастағы балалар Ш'!AE32</f>
        <v>0</v>
      </c>
      <c r="G111" s="799"/>
    </row>
    <row r="112" spans="2:7" ht="15" customHeight="1" x14ac:dyDescent="0.25">
      <c r="B112" s="607"/>
      <c r="C112" s="799"/>
      <c r="D112" s="799"/>
      <c r="E112" s="799"/>
      <c r="F112" s="398">
        <f>'2 жастағы балалар Ш'!AF32</f>
        <v>0</v>
      </c>
      <c r="G112" s="799"/>
    </row>
    <row r="113" spans="2:7" ht="15" customHeight="1" x14ac:dyDescent="0.25">
      <c r="B113" s="607"/>
      <c r="C113" s="799"/>
      <c r="D113" s="799"/>
      <c r="E113" s="799"/>
      <c r="F113" s="398">
        <f>'2 жастағы балалар Ш'!AG32</f>
        <v>0</v>
      </c>
      <c r="G113" s="799"/>
    </row>
    <row r="114" spans="2:7" ht="15" customHeight="1" x14ac:dyDescent="0.25">
      <c r="B114" s="607">
        <v>16</v>
      </c>
      <c r="C114" s="799"/>
      <c r="D114" s="799"/>
      <c r="E114" s="799"/>
      <c r="F114" s="398">
        <f>'2 жастағы балалар Ш'!AH32</f>
        <v>0</v>
      </c>
      <c r="G114" s="799"/>
    </row>
    <row r="115" spans="2:7" ht="15" customHeight="1" x14ac:dyDescent="0.25">
      <c r="B115" s="607"/>
      <c r="C115" s="799"/>
      <c r="D115" s="799"/>
      <c r="E115" s="799"/>
      <c r="F115" s="398">
        <f>'2 жастағы балалар Ш'!AI32</f>
        <v>0</v>
      </c>
      <c r="G115" s="799"/>
    </row>
    <row r="116" spans="2:7" ht="15" customHeight="1" x14ac:dyDescent="0.25">
      <c r="B116" s="607"/>
      <c r="C116" s="799"/>
      <c r="D116" s="799"/>
      <c r="E116" s="799"/>
      <c r="F116" s="398">
        <f>'2 жастағы балалар Ш'!AJ32</f>
        <v>0</v>
      </c>
      <c r="G116" s="799"/>
    </row>
    <row r="117" spans="2:7" ht="15" customHeight="1" x14ac:dyDescent="0.25">
      <c r="B117" s="607">
        <v>17</v>
      </c>
      <c r="C117" s="799"/>
      <c r="D117" s="799"/>
      <c r="E117" s="799"/>
      <c r="F117" s="398">
        <f>'2 жастағы балалар Ш'!AK32</f>
        <v>0</v>
      </c>
      <c r="G117" s="799"/>
    </row>
    <row r="118" spans="2:7" ht="15" customHeight="1" x14ac:dyDescent="0.25">
      <c r="B118" s="607"/>
      <c r="C118" s="799"/>
      <c r="D118" s="799"/>
      <c r="E118" s="799"/>
      <c r="F118" s="398">
        <f>'2 жастағы балалар Ш'!AL32</f>
        <v>0</v>
      </c>
      <c r="G118" s="799"/>
    </row>
    <row r="119" spans="2:7" ht="15" customHeight="1" x14ac:dyDescent="0.25">
      <c r="B119" s="607"/>
      <c r="C119" s="799"/>
      <c r="D119" s="799"/>
      <c r="E119" s="799"/>
      <c r="F119" s="398">
        <f>'2 жастағы балалар Ш'!AM32</f>
        <v>0</v>
      </c>
      <c r="G119" s="799"/>
    </row>
    <row r="120" spans="2:7" ht="15" customHeight="1" x14ac:dyDescent="0.25">
      <c r="B120" s="607">
        <v>18</v>
      </c>
      <c r="C120" s="799"/>
      <c r="D120" s="799"/>
      <c r="E120" s="799"/>
      <c r="F120" s="398">
        <f>'2 жастағы балалар Ш'!AN32</f>
        <v>0</v>
      </c>
      <c r="G120" s="799"/>
    </row>
    <row r="121" spans="2:7" ht="15" customHeight="1" x14ac:dyDescent="0.25">
      <c r="B121" s="607"/>
      <c r="C121" s="799"/>
      <c r="D121" s="799"/>
      <c r="E121" s="799"/>
      <c r="F121" s="398">
        <f>'2 жастағы балалар Ш'!AO32</f>
        <v>0</v>
      </c>
      <c r="G121" s="799"/>
    </row>
    <row r="122" spans="2:7" ht="15" customHeight="1" x14ac:dyDescent="0.25">
      <c r="B122" s="607"/>
      <c r="C122" s="799"/>
      <c r="D122" s="799"/>
      <c r="E122" s="799"/>
      <c r="F122" s="398">
        <f>'2 жастағы балалар Ш'!AP32</f>
        <v>0</v>
      </c>
      <c r="G122" s="799"/>
    </row>
    <row r="123" spans="2:7" ht="15" customHeight="1" x14ac:dyDescent="0.25">
      <c r="B123" s="607">
        <v>19</v>
      </c>
      <c r="C123" s="799"/>
      <c r="D123" s="799"/>
      <c r="E123" s="799"/>
      <c r="F123" s="398">
        <f>'2 жастағы балалар Ш'!AQ32</f>
        <v>0</v>
      </c>
      <c r="G123" s="799"/>
    </row>
    <row r="124" spans="2:7" ht="15" customHeight="1" x14ac:dyDescent="0.25">
      <c r="B124" s="607"/>
      <c r="C124" s="799"/>
      <c r="D124" s="799"/>
      <c r="E124" s="799"/>
      <c r="F124" s="398">
        <f>'2 жастағы балалар Ш'!AR32</f>
        <v>0</v>
      </c>
      <c r="G124" s="799"/>
    </row>
    <row r="125" spans="2:7" ht="15" customHeight="1" x14ac:dyDescent="0.25">
      <c r="B125" s="607"/>
      <c r="C125" s="799"/>
      <c r="D125" s="799"/>
      <c r="E125" s="799"/>
      <c r="F125" s="398">
        <f>'2 жастағы балалар Ш'!AS32</f>
        <v>0</v>
      </c>
      <c r="G125" s="799"/>
    </row>
    <row r="126" spans="2:7" ht="15" customHeight="1" x14ac:dyDescent="0.25">
      <c r="B126" s="607">
        <v>20</v>
      </c>
      <c r="C126" s="799"/>
      <c r="D126" s="799"/>
      <c r="E126" s="799"/>
      <c r="F126" s="398">
        <f>'2 жастағы балалар Ш'!AT32</f>
        <v>0</v>
      </c>
      <c r="G126" s="799"/>
    </row>
    <row r="127" spans="2:7" ht="15" customHeight="1" x14ac:dyDescent="0.25">
      <c r="B127" s="607"/>
      <c r="C127" s="799"/>
      <c r="D127" s="799"/>
      <c r="E127" s="799"/>
      <c r="F127" s="398">
        <f>'2 жастағы балалар Ш'!AU32</f>
        <v>0</v>
      </c>
      <c r="G127" s="799"/>
    </row>
    <row r="128" spans="2:7" ht="15" customHeight="1" x14ac:dyDescent="0.25">
      <c r="B128" s="607"/>
      <c r="C128" s="800"/>
      <c r="D128" s="800"/>
      <c r="E128" s="800"/>
      <c r="F128" s="398">
        <f>'2 жастағы балалар Ш'!AV32</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Ф'!D78</f>
        <v>0</v>
      </c>
      <c r="D133" s="452">
        <f>'2 жастағы балалар К'!D78</f>
        <v>0</v>
      </c>
      <c r="E133" s="452" t="e">
        <f>'2 жастағы балалар Т'!#REF!</f>
        <v>#REF!</v>
      </c>
      <c r="F133" s="452">
        <f>'2 жастағы балалар Ш'!D78</f>
        <v>0</v>
      </c>
      <c r="G133" s="452" t="e">
        <f>'2 жастағы балалар Ә'!#REF!</f>
        <v>#REF!</v>
      </c>
    </row>
    <row r="134" spans="2:7" x14ac:dyDescent="0.25">
      <c r="B134" s="571"/>
      <c r="C134" s="452">
        <f>'2 жастағы балалар Ф'!E78</f>
        <v>0</v>
      </c>
      <c r="D134" s="452">
        <f>'2 жастағы балалар К'!E78</f>
        <v>0</v>
      </c>
      <c r="E134" s="452" t="e">
        <f>'2 жастағы балалар Т'!#REF!</f>
        <v>#REF!</v>
      </c>
      <c r="F134" s="452">
        <f>'2 жастағы балалар Ш'!E78</f>
        <v>0</v>
      </c>
      <c r="G134" s="452" t="e">
        <f>'2 жастағы балалар Ә'!#REF!</f>
        <v>#REF!</v>
      </c>
    </row>
    <row r="135" spans="2:7" x14ac:dyDescent="0.25">
      <c r="B135" s="572"/>
      <c r="C135" s="452">
        <f>'2 жастағы балалар Ф'!F78</f>
        <v>0</v>
      </c>
      <c r="D135" s="452">
        <f>'2 жастағы балалар К'!F78</f>
        <v>0</v>
      </c>
      <c r="E135" s="452" t="e">
        <f>'2 жастағы балалар Т'!#REF!</f>
        <v>#REF!</v>
      </c>
      <c r="F135" s="452">
        <f>'2 жастағы балалар Ш'!F78</f>
        <v>0</v>
      </c>
      <c r="G135" s="452" t="e">
        <f>'2 жастағы балалар Ә'!#REF!</f>
        <v>#REF!</v>
      </c>
    </row>
    <row r="136" spans="2:7" x14ac:dyDescent="0.25">
      <c r="B136" s="570">
        <v>2</v>
      </c>
      <c r="C136" s="452">
        <f>'2 жастағы балалар Ф'!G78</f>
        <v>0</v>
      </c>
      <c r="D136" s="452">
        <f>'2 жастағы балалар К'!G78</f>
        <v>0</v>
      </c>
      <c r="E136" s="452">
        <f>'2 жастағы балалар Т'!D78</f>
        <v>0</v>
      </c>
      <c r="F136" s="452">
        <f>'2 жастағы балалар Ш'!G78</f>
        <v>0</v>
      </c>
      <c r="G136" s="452">
        <f>'2 жастағы балалар Ә'!D78</f>
        <v>0</v>
      </c>
    </row>
    <row r="137" spans="2:7" x14ac:dyDescent="0.25">
      <c r="B137" s="571"/>
      <c r="C137" s="452">
        <f>'2 жастағы балалар Ф'!H78</f>
        <v>0</v>
      </c>
      <c r="D137" s="452">
        <f>'2 жастағы балалар К'!H78</f>
        <v>0</v>
      </c>
      <c r="E137" s="452">
        <f>'2 жастағы балалар Т'!E78</f>
        <v>0</v>
      </c>
      <c r="F137" s="452">
        <f>'2 жастағы балалар Ш'!H78</f>
        <v>0</v>
      </c>
      <c r="G137" s="452">
        <f>'2 жастағы балалар Ә'!E78</f>
        <v>0</v>
      </c>
    </row>
    <row r="138" spans="2:7" x14ac:dyDescent="0.25">
      <c r="B138" s="572"/>
      <c r="C138" s="452">
        <f>'2 жастағы балалар Ф'!I78</f>
        <v>0</v>
      </c>
      <c r="D138" s="452">
        <f>'2 жастағы балалар К'!I78</f>
        <v>0</v>
      </c>
      <c r="E138" s="452">
        <f>'2 жастағы балалар Т'!F78</f>
        <v>0</v>
      </c>
      <c r="F138" s="452">
        <f>'2 жастағы балалар Ш'!I78</f>
        <v>0</v>
      </c>
      <c r="G138" s="452">
        <f>'2 жастағы балалар Ә'!F78</f>
        <v>0</v>
      </c>
    </row>
    <row r="139" spans="2:7" x14ac:dyDescent="0.25">
      <c r="B139" s="570">
        <v>3</v>
      </c>
      <c r="C139" s="452">
        <f>'2 жастағы балалар Ф'!J78</f>
        <v>0</v>
      </c>
      <c r="D139" s="452">
        <f>'2 жастағы балалар К'!J78</f>
        <v>0</v>
      </c>
      <c r="E139" s="452">
        <f>'2 жастағы балалар Т'!G78</f>
        <v>0</v>
      </c>
      <c r="F139" s="452">
        <f>'2 жастағы балалар Ш'!J78</f>
        <v>0</v>
      </c>
      <c r="G139" s="452">
        <f>'2 жастағы балалар Ә'!G78</f>
        <v>0</v>
      </c>
    </row>
    <row r="140" spans="2:7" x14ac:dyDescent="0.25">
      <c r="B140" s="571"/>
      <c r="C140" s="452">
        <f>'2 жастағы балалар Ф'!K78</f>
        <v>0</v>
      </c>
      <c r="D140" s="452">
        <f>'2 жастағы балалар К'!K78</f>
        <v>0</v>
      </c>
      <c r="E140" s="452">
        <f>'2 жастағы балалар Т'!H78</f>
        <v>0</v>
      </c>
      <c r="F140" s="452">
        <f>'2 жастағы балалар Ш'!K78</f>
        <v>0</v>
      </c>
      <c r="G140" s="452">
        <f>'2 жастағы балалар Ә'!H78</f>
        <v>0</v>
      </c>
    </row>
    <row r="141" spans="2:7" x14ac:dyDescent="0.25">
      <c r="B141" s="572"/>
      <c r="C141" s="452">
        <f>'2 жастағы балалар Ф'!L78</f>
        <v>0</v>
      </c>
      <c r="D141" s="452">
        <f>'2 жастағы балалар К'!L78</f>
        <v>0</v>
      </c>
      <c r="E141" s="452">
        <f>'2 жастағы балалар Т'!I78</f>
        <v>0</v>
      </c>
      <c r="F141" s="452">
        <f>'2 жастағы балалар Ш'!L78</f>
        <v>0</v>
      </c>
      <c r="G141" s="452">
        <f>'2 жастағы балалар Ә'!I78</f>
        <v>0</v>
      </c>
    </row>
    <row r="142" spans="2:7" x14ac:dyDescent="0.25">
      <c r="B142" s="570">
        <v>4</v>
      </c>
      <c r="C142" s="452">
        <f>'2 жастағы балалар Ф'!M78</f>
        <v>0</v>
      </c>
      <c r="D142" s="452">
        <f>'2 жастағы балалар К'!M78</f>
        <v>0</v>
      </c>
      <c r="E142" s="452">
        <f>'2 жастағы балалар Т'!J78</f>
        <v>0</v>
      </c>
      <c r="F142" s="452">
        <f>'2 жастағы балалар Ш'!M78</f>
        <v>0</v>
      </c>
      <c r="G142" s="452">
        <f>'2 жастағы балалар Ә'!J78</f>
        <v>0</v>
      </c>
    </row>
    <row r="143" spans="2:7" x14ac:dyDescent="0.25">
      <c r="B143" s="571"/>
      <c r="C143" s="452">
        <f>'2 жастағы балалар Ф'!N78</f>
        <v>0</v>
      </c>
      <c r="D143" s="452">
        <f>'2 жастағы балалар К'!N78</f>
        <v>0</v>
      </c>
      <c r="E143" s="452">
        <f>'2 жастағы балалар Т'!K78</f>
        <v>0</v>
      </c>
      <c r="F143" s="452">
        <f>'2 жастағы балалар Ш'!N78</f>
        <v>0</v>
      </c>
      <c r="G143" s="452">
        <f>'2 жастағы балалар Ә'!K78</f>
        <v>0</v>
      </c>
    </row>
    <row r="144" spans="2:7" x14ac:dyDescent="0.25">
      <c r="B144" s="572"/>
      <c r="C144" s="452">
        <f>'2 жастағы балалар Ф'!O78</f>
        <v>0</v>
      </c>
      <c r="D144" s="452">
        <f>'2 жастағы балалар К'!O78</f>
        <v>0</v>
      </c>
      <c r="E144" s="452">
        <f>'2 жастағы балалар Т'!L78</f>
        <v>0</v>
      </c>
      <c r="F144" s="452">
        <f>'2 жастағы балалар Ш'!O78</f>
        <v>0</v>
      </c>
      <c r="G144" s="452">
        <f>'2 жастағы балалар Ә'!L78</f>
        <v>0</v>
      </c>
    </row>
    <row r="145" spans="2:7" x14ac:dyDescent="0.25">
      <c r="B145" s="570">
        <v>5</v>
      </c>
      <c r="C145" s="452" t="e">
        <f>'2 жастағы балалар Ф'!#REF!</f>
        <v>#REF!</v>
      </c>
      <c r="D145" s="452" t="e">
        <f>'2 жастағы балалар К'!#REF!</f>
        <v>#REF!</v>
      </c>
      <c r="E145" s="452">
        <f>'2 жастағы балалар Т'!M78</f>
        <v>0</v>
      </c>
      <c r="F145" s="452">
        <f>'2 жастағы балалар Ш'!P78</f>
        <v>0</v>
      </c>
      <c r="G145" s="452">
        <f>'2 жастағы балалар Ә'!M78</f>
        <v>0</v>
      </c>
    </row>
    <row r="146" spans="2:7" x14ac:dyDescent="0.25">
      <c r="B146" s="571"/>
      <c r="C146" s="452" t="e">
        <f>'2 жастағы балалар Ф'!#REF!</f>
        <v>#REF!</v>
      </c>
      <c r="D146" s="452" t="e">
        <f>'2 жастағы балалар К'!#REF!</f>
        <v>#REF!</v>
      </c>
      <c r="E146" s="452">
        <f>'2 жастағы балалар Т'!N78</f>
        <v>0</v>
      </c>
      <c r="F146" s="452">
        <f>'2 жастағы балалар Ш'!Q78</f>
        <v>0</v>
      </c>
      <c r="G146" s="452">
        <f>'2 жастағы балалар Ә'!N78</f>
        <v>0</v>
      </c>
    </row>
    <row r="147" spans="2:7" x14ac:dyDescent="0.25">
      <c r="B147" s="572"/>
      <c r="C147" s="452" t="e">
        <f>'2 жастағы балалар Ф'!#REF!</f>
        <v>#REF!</v>
      </c>
      <c r="D147" s="452" t="e">
        <f>'2 жастағы балалар К'!#REF!</f>
        <v>#REF!</v>
      </c>
      <c r="E147" s="452">
        <f>'2 жастағы балалар Т'!O78</f>
        <v>0</v>
      </c>
      <c r="F147" s="452">
        <f>'2 жастағы балалар Ш'!R78</f>
        <v>0</v>
      </c>
      <c r="G147" s="452">
        <f>'2 жастағы балалар Ә'!O78</f>
        <v>0</v>
      </c>
    </row>
    <row r="148" spans="2:7" x14ac:dyDescent="0.25">
      <c r="B148" s="570">
        <v>6</v>
      </c>
      <c r="C148" s="798"/>
      <c r="D148" s="452">
        <f>'2 жастағы балалар К'!P78</f>
        <v>0</v>
      </c>
      <c r="E148" s="798"/>
      <c r="F148" s="452" t="e">
        <f>'2 жастағы балалар Ш'!#REF!</f>
        <v>#REF!</v>
      </c>
      <c r="G148" s="798"/>
    </row>
    <row r="149" spans="2:7" x14ac:dyDescent="0.25">
      <c r="B149" s="571"/>
      <c r="C149" s="799"/>
      <c r="D149" s="452">
        <f>'2 жастағы балалар К'!Q78</f>
        <v>0</v>
      </c>
      <c r="E149" s="799"/>
      <c r="F149" s="452" t="e">
        <f>'2 жастағы балалар Ш'!#REF!</f>
        <v>#REF!</v>
      </c>
      <c r="G149" s="799"/>
    </row>
    <row r="150" spans="2:7" x14ac:dyDescent="0.25">
      <c r="B150" s="572"/>
      <c r="C150" s="799"/>
      <c r="D150" s="452">
        <f>'2 жастағы балалар К'!R78</f>
        <v>0</v>
      </c>
      <c r="E150" s="799"/>
      <c r="F150" s="452" t="e">
        <f>'2 жастағы балалар Ш'!#REF!</f>
        <v>#REF!</v>
      </c>
      <c r="G150" s="799"/>
    </row>
    <row r="151" spans="2:7" x14ac:dyDescent="0.25">
      <c r="B151" s="570">
        <v>7</v>
      </c>
      <c r="C151" s="799"/>
      <c r="D151" s="452">
        <f>'2 жастағы балалар К'!S78</f>
        <v>0</v>
      </c>
      <c r="E151" s="799"/>
      <c r="F151" s="452" t="e">
        <f>'2 жастағы балалар Ш'!#REF!</f>
        <v>#REF!</v>
      </c>
      <c r="G151" s="799"/>
    </row>
    <row r="152" spans="2:7" x14ac:dyDescent="0.25">
      <c r="B152" s="571"/>
      <c r="C152" s="799"/>
      <c r="D152" s="452">
        <f>'2 жастағы балалар К'!T78</f>
        <v>0</v>
      </c>
      <c r="E152" s="799"/>
      <c r="F152" s="452" t="e">
        <f>'2 жастағы балалар Ш'!#REF!</f>
        <v>#REF!</v>
      </c>
      <c r="G152" s="799"/>
    </row>
    <row r="153" spans="2:7" x14ac:dyDescent="0.25">
      <c r="B153" s="572"/>
      <c r="C153" s="799"/>
      <c r="D153" s="452">
        <f>'2 жастағы балалар К'!U78</f>
        <v>0</v>
      </c>
      <c r="E153" s="799"/>
      <c r="F153" s="452" t="e">
        <f>'2 жастағы балалар Ш'!#REF!</f>
        <v>#REF!</v>
      </c>
      <c r="G153" s="799"/>
    </row>
    <row r="154" spans="2:7" x14ac:dyDescent="0.25">
      <c r="B154" s="570">
        <v>8</v>
      </c>
      <c r="C154" s="799"/>
      <c r="D154" s="452">
        <f>'2 жастағы балалар К'!V78</f>
        <v>0</v>
      </c>
      <c r="E154" s="799"/>
      <c r="F154" s="452" t="e">
        <f>'2 жастағы балалар Ш'!#REF!</f>
        <v>#REF!</v>
      </c>
      <c r="G154" s="799"/>
    </row>
    <row r="155" spans="2:7" x14ac:dyDescent="0.25">
      <c r="B155" s="571"/>
      <c r="C155" s="799"/>
      <c r="D155" s="452">
        <f>'2 жастағы балалар К'!W78</f>
        <v>0</v>
      </c>
      <c r="E155" s="799"/>
      <c r="F155" s="452" t="e">
        <f>'2 жастағы балалар Ш'!#REF!</f>
        <v>#REF!</v>
      </c>
      <c r="G155" s="799"/>
    </row>
    <row r="156" spans="2:7" x14ac:dyDescent="0.25">
      <c r="B156" s="572"/>
      <c r="C156" s="799"/>
      <c r="D156" s="452">
        <f>'2 жастағы балалар К'!X78</f>
        <v>0</v>
      </c>
      <c r="E156" s="799"/>
      <c r="F156" s="452" t="e">
        <f>'2 жастағы балалар Ш'!#REF!</f>
        <v>#REF!</v>
      </c>
      <c r="G156" s="799"/>
    </row>
    <row r="157" spans="2:7" x14ac:dyDescent="0.25">
      <c r="B157" s="570">
        <v>9</v>
      </c>
      <c r="C157" s="799"/>
      <c r="D157" s="452">
        <f>'2 жастағы балалар К'!Y78</f>
        <v>0</v>
      </c>
      <c r="E157" s="799"/>
      <c r="F157" s="452" t="e">
        <f>'2 жастағы балалар Ш'!#REF!</f>
        <v>#REF!</v>
      </c>
      <c r="G157" s="799"/>
    </row>
    <row r="158" spans="2:7" x14ac:dyDescent="0.25">
      <c r="B158" s="571"/>
      <c r="C158" s="799"/>
      <c r="D158" s="452">
        <f>'2 жастағы балалар К'!Z78</f>
        <v>0</v>
      </c>
      <c r="E158" s="799"/>
      <c r="F158" s="452" t="e">
        <f>'2 жастағы балалар Ш'!#REF!</f>
        <v>#REF!</v>
      </c>
      <c r="G158" s="799"/>
    </row>
    <row r="159" spans="2:7" ht="15" customHeight="1" x14ac:dyDescent="0.25">
      <c r="B159" s="572"/>
      <c r="C159" s="799"/>
      <c r="D159" s="452">
        <f>'2 жастағы балалар К'!AA78</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Ш'!S78</f>
        <v>0</v>
      </c>
      <c r="G163" s="799"/>
    </row>
    <row r="164" spans="2:7" x14ac:dyDescent="0.25">
      <c r="B164" s="607"/>
      <c r="C164" s="799"/>
      <c r="D164" s="452" t="e">
        <f>'2 жастағы балалар К'!#REF!</f>
        <v>#REF!</v>
      </c>
      <c r="E164" s="799"/>
      <c r="F164" s="398">
        <f>'2 жастағы балалар Ш'!T78</f>
        <v>0</v>
      </c>
      <c r="G164" s="799"/>
    </row>
    <row r="165" spans="2:7" x14ac:dyDescent="0.25">
      <c r="B165" s="607"/>
      <c r="C165" s="799"/>
      <c r="D165" s="452" t="e">
        <f>'2 жастағы балалар К'!#REF!</f>
        <v>#REF!</v>
      </c>
      <c r="E165" s="799"/>
      <c r="F165" s="398">
        <f>'2 жастағы балалар Ш'!U78</f>
        <v>0</v>
      </c>
      <c r="G165" s="799"/>
    </row>
    <row r="166" spans="2:7" ht="15" customHeight="1" x14ac:dyDescent="0.25">
      <c r="B166" s="607">
        <v>12</v>
      </c>
      <c r="C166" s="799"/>
      <c r="D166" s="452" t="e">
        <f>'2 жастағы балалар К'!#REF!</f>
        <v>#REF!</v>
      </c>
      <c r="E166" s="799"/>
      <c r="F166" s="398">
        <f>'2 жастағы балалар Ш'!V78</f>
        <v>0</v>
      </c>
      <c r="G166" s="799"/>
    </row>
    <row r="167" spans="2:7" ht="15" customHeight="1" x14ac:dyDescent="0.25">
      <c r="B167" s="607"/>
      <c r="C167" s="799"/>
      <c r="D167" s="452" t="e">
        <f>'2 жастағы балалар К'!#REF!</f>
        <v>#REF!</v>
      </c>
      <c r="E167" s="799"/>
      <c r="F167" s="398">
        <f>'2 жастағы балалар Ш'!W78</f>
        <v>0</v>
      </c>
      <c r="G167" s="799"/>
    </row>
    <row r="168" spans="2:7" ht="15" customHeight="1" x14ac:dyDescent="0.25">
      <c r="B168" s="607"/>
      <c r="C168" s="799"/>
      <c r="D168" s="452" t="e">
        <f>'2 жастағы балалар К'!#REF!</f>
        <v>#REF!</v>
      </c>
      <c r="E168" s="799"/>
      <c r="F168" s="398">
        <f>'2 жастағы балалар Ш'!X78</f>
        <v>0</v>
      </c>
      <c r="G168" s="799"/>
    </row>
    <row r="169" spans="2:7" ht="15" customHeight="1" x14ac:dyDescent="0.25">
      <c r="B169" s="607">
        <v>13</v>
      </c>
      <c r="C169" s="799"/>
      <c r="D169" s="452" t="e">
        <f>'2 жастағы балалар К'!#REF!</f>
        <v>#REF!</v>
      </c>
      <c r="E169" s="799"/>
      <c r="F169" s="398">
        <f>'2 жастағы балалар Ш'!Y78</f>
        <v>0</v>
      </c>
      <c r="G169" s="799"/>
    </row>
    <row r="170" spans="2:7" ht="15" customHeight="1" x14ac:dyDescent="0.25">
      <c r="B170" s="607"/>
      <c r="C170" s="799"/>
      <c r="D170" s="452" t="e">
        <f>'2 жастағы балалар К'!#REF!</f>
        <v>#REF!</v>
      </c>
      <c r="E170" s="799"/>
      <c r="F170" s="398">
        <f>'2 жастағы балалар Ш'!Z78</f>
        <v>0</v>
      </c>
      <c r="G170" s="799"/>
    </row>
    <row r="171" spans="2:7" ht="15" customHeight="1" x14ac:dyDescent="0.25">
      <c r="B171" s="607"/>
      <c r="C171" s="799"/>
      <c r="D171" s="452" t="e">
        <f>'2 жастағы балалар К'!#REF!</f>
        <v>#REF!</v>
      </c>
      <c r="E171" s="799"/>
      <c r="F171" s="398">
        <f>'2 жастағы балалар Ш'!AA78</f>
        <v>0</v>
      </c>
      <c r="G171" s="799"/>
    </row>
    <row r="172" spans="2:7" ht="15" customHeight="1" x14ac:dyDescent="0.25">
      <c r="B172" s="607">
        <v>14</v>
      </c>
      <c r="C172" s="799"/>
      <c r="D172" s="452" t="e">
        <f>'2 жастағы балалар К'!#REF!</f>
        <v>#REF!</v>
      </c>
      <c r="E172" s="799"/>
      <c r="F172" s="398">
        <f>'2 жастағы балалар Ш'!AB78</f>
        <v>0</v>
      </c>
      <c r="G172" s="799"/>
    </row>
    <row r="173" spans="2:7" ht="15" customHeight="1" x14ac:dyDescent="0.25">
      <c r="B173" s="607"/>
      <c r="C173" s="799"/>
      <c r="D173" s="452" t="e">
        <f>'2 жастағы балалар К'!#REF!</f>
        <v>#REF!</v>
      </c>
      <c r="E173" s="799"/>
      <c r="F173" s="398">
        <f>'2 жастағы балалар Ш'!AC78</f>
        <v>0</v>
      </c>
      <c r="G173" s="799"/>
    </row>
    <row r="174" spans="2:7" ht="15" customHeight="1" x14ac:dyDescent="0.25">
      <c r="B174" s="607"/>
      <c r="C174" s="799"/>
      <c r="D174" s="452" t="e">
        <f>'2 жастағы балалар К'!#REF!</f>
        <v>#REF!</v>
      </c>
      <c r="E174" s="799"/>
      <c r="F174" s="398">
        <f>'2 жастағы балалар Ш'!AD78</f>
        <v>0</v>
      </c>
      <c r="G174" s="799"/>
    </row>
    <row r="175" spans="2:7" ht="15" customHeight="1" x14ac:dyDescent="0.25">
      <c r="B175" s="607">
        <v>15</v>
      </c>
      <c r="C175" s="799"/>
      <c r="D175" s="452" t="e">
        <f>'2 жастағы балалар К'!#REF!</f>
        <v>#REF!</v>
      </c>
      <c r="E175" s="799"/>
      <c r="F175" s="398">
        <f>'2 жастағы балалар Ш'!AE78</f>
        <v>0</v>
      </c>
      <c r="G175" s="799"/>
    </row>
    <row r="176" spans="2:7" ht="15" customHeight="1" x14ac:dyDescent="0.25">
      <c r="B176" s="607"/>
      <c r="C176" s="799"/>
      <c r="D176" s="452" t="e">
        <f>'2 жастағы балалар К'!#REF!</f>
        <v>#REF!</v>
      </c>
      <c r="E176" s="799"/>
      <c r="F176" s="398">
        <f>'2 жастағы балалар Ш'!AF78</f>
        <v>0</v>
      </c>
      <c r="G176" s="799"/>
    </row>
    <row r="177" spans="2:7" ht="15" customHeight="1" x14ac:dyDescent="0.25">
      <c r="B177" s="607"/>
      <c r="C177" s="799"/>
      <c r="D177" s="452" t="e">
        <f>'2 жастағы балалар К'!#REF!</f>
        <v>#REF!</v>
      </c>
      <c r="E177" s="799"/>
      <c r="F177" s="398">
        <f>'2 жастағы балалар Ш'!AG78</f>
        <v>0</v>
      </c>
      <c r="G177" s="799"/>
    </row>
    <row r="178" spans="2:7" ht="15" customHeight="1" x14ac:dyDescent="0.25">
      <c r="B178" s="607">
        <v>16</v>
      </c>
      <c r="C178" s="799"/>
      <c r="D178" s="798"/>
      <c r="E178" s="799"/>
      <c r="F178" s="398">
        <f>'2 жастағы балалар Ш'!AH78</f>
        <v>0</v>
      </c>
      <c r="G178" s="799"/>
    </row>
    <row r="179" spans="2:7" ht="15" customHeight="1" x14ac:dyDescent="0.25">
      <c r="B179" s="607"/>
      <c r="C179" s="799"/>
      <c r="D179" s="799"/>
      <c r="E179" s="799"/>
      <c r="F179" s="398">
        <f>'2 жастағы балалар Ш'!AI78</f>
        <v>0</v>
      </c>
      <c r="G179" s="799"/>
    </row>
    <row r="180" spans="2:7" ht="15" customHeight="1" x14ac:dyDescent="0.25">
      <c r="B180" s="607"/>
      <c r="C180" s="799"/>
      <c r="D180" s="799"/>
      <c r="E180" s="799"/>
      <c r="F180" s="398">
        <f>'2 жастағы балалар Ш'!AJ78</f>
        <v>0</v>
      </c>
      <c r="G180" s="799"/>
    </row>
    <row r="181" spans="2:7" ht="15" customHeight="1" x14ac:dyDescent="0.25">
      <c r="B181" s="607">
        <v>17</v>
      </c>
      <c r="C181" s="799"/>
      <c r="D181" s="799"/>
      <c r="E181" s="799"/>
      <c r="F181" s="398">
        <f>'2 жастағы балалар Ш'!AK78</f>
        <v>0</v>
      </c>
      <c r="G181" s="799"/>
    </row>
    <row r="182" spans="2:7" ht="15" customHeight="1" x14ac:dyDescent="0.25">
      <c r="B182" s="607"/>
      <c r="C182" s="799"/>
      <c r="D182" s="799"/>
      <c r="E182" s="799"/>
      <c r="F182" s="398">
        <f>'2 жастағы балалар Ш'!AL78</f>
        <v>0</v>
      </c>
      <c r="G182" s="799"/>
    </row>
    <row r="183" spans="2:7" ht="15" customHeight="1" x14ac:dyDescent="0.25">
      <c r="B183" s="607"/>
      <c r="C183" s="799"/>
      <c r="D183" s="799"/>
      <c r="E183" s="799"/>
      <c r="F183" s="398">
        <f>'2 жастағы балалар Ш'!AM78</f>
        <v>0</v>
      </c>
      <c r="G183" s="799"/>
    </row>
    <row r="184" spans="2:7" ht="15" customHeight="1" x14ac:dyDescent="0.25">
      <c r="B184" s="607">
        <v>18</v>
      </c>
      <c r="C184" s="799"/>
      <c r="D184" s="799"/>
      <c r="E184" s="799"/>
      <c r="F184" s="398">
        <f>'2 жастағы балалар Ш'!AN78</f>
        <v>0</v>
      </c>
      <c r="G184" s="799"/>
    </row>
    <row r="185" spans="2:7" ht="15" customHeight="1" x14ac:dyDescent="0.25">
      <c r="B185" s="607"/>
      <c r="C185" s="799"/>
      <c r="D185" s="799"/>
      <c r="E185" s="799"/>
      <c r="F185" s="398">
        <f>'2 жастағы балалар Ш'!AO78</f>
        <v>0</v>
      </c>
      <c r="G185" s="799"/>
    </row>
    <row r="186" spans="2:7" ht="15" customHeight="1" x14ac:dyDescent="0.25">
      <c r="B186" s="607"/>
      <c r="C186" s="799"/>
      <c r="D186" s="799"/>
      <c r="E186" s="799"/>
      <c r="F186" s="398">
        <f>'2 жастағы балалар Ш'!AP78</f>
        <v>0</v>
      </c>
      <c r="G186" s="799"/>
    </row>
    <row r="187" spans="2:7" ht="15" customHeight="1" x14ac:dyDescent="0.25">
      <c r="B187" s="607">
        <v>19</v>
      </c>
      <c r="C187" s="799"/>
      <c r="D187" s="799"/>
      <c r="E187" s="799"/>
      <c r="F187" s="398">
        <f>'2 жастағы балалар Ш'!AQ78</f>
        <v>0</v>
      </c>
      <c r="G187" s="799"/>
    </row>
    <row r="188" spans="2:7" ht="15" customHeight="1" x14ac:dyDescent="0.25">
      <c r="B188" s="607"/>
      <c r="C188" s="799"/>
      <c r="D188" s="799"/>
      <c r="E188" s="799"/>
      <c r="F188" s="398">
        <f>'2 жастағы балалар Ш'!AR78</f>
        <v>0</v>
      </c>
      <c r="G188" s="799"/>
    </row>
    <row r="189" spans="2:7" ht="15" customHeight="1" x14ac:dyDescent="0.25">
      <c r="B189" s="607"/>
      <c r="C189" s="799"/>
      <c r="D189" s="799"/>
      <c r="E189" s="799"/>
      <c r="F189" s="398">
        <f>'2 жастағы балалар Ш'!AS78</f>
        <v>0</v>
      </c>
      <c r="G189" s="799"/>
    </row>
    <row r="190" spans="2:7" ht="15" customHeight="1" x14ac:dyDescent="0.25">
      <c r="B190" s="607">
        <v>20</v>
      </c>
      <c r="C190" s="799"/>
      <c r="D190" s="799"/>
      <c r="E190" s="799"/>
      <c r="F190" s="398">
        <f>'2 жастағы балалар Ш'!AT78</f>
        <v>0</v>
      </c>
      <c r="G190" s="799"/>
    </row>
    <row r="191" spans="2:7" ht="15" customHeight="1" x14ac:dyDescent="0.25">
      <c r="B191" s="607"/>
      <c r="C191" s="799"/>
      <c r="D191" s="799"/>
      <c r="E191" s="799"/>
      <c r="F191" s="398">
        <f>'2 жастағы балалар Ш'!AU78</f>
        <v>0</v>
      </c>
      <c r="G191" s="799"/>
    </row>
    <row r="192" spans="2:7" ht="15" customHeight="1" x14ac:dyDescent="0.25">
      <c r="B192" s="607"/>
      <c r="C192" s="799"/>
      <c r="D192" s="799"/>
      <c r="E192" s="799"/>
      <c r="F192" s="398">
        <f>'2 жастағы балалар Ш'!AV78</f>
        <v>0</v>
      </c>
      <c r="G192" s="799"/>
    </row>
    <row r="193" spans="2:100" ht="15" customHeight="1" x14ac:dyDescent="0.25">
      <c r="B193" s="607">
        <v>21</v>
      </c>
      <c r="C193" s="799"/>
      <c r="D193" s="799"/>
      <c r="E193" s="799"/>
      <c r="F193" s="398">
        <f>'2 жастағы балалар Ш'!AW78</f>
        <v>0</v>
      </c>
      <c r="G193" s="799"/>
    </row>
    <row r="194" spans="2:100" ht="15" customHeight="1" x14ac:dyDescent="0.25">
      <c r="B194" s="607"/>
      <c r="C194" s="799"/>
      <c r="D194" s="799"/>
      <c r="E194" s="799"/>
      <c r="F194" s="398">
        <f>'2 жастағы балалар Ш'!AX78</f>
        <v>0</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Ш'!AY78</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Ш'!AZ78</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Ш'!BA78</f>
        <v>0</v>
      </c>
      <c r="G197" s="799"/>
    </row>
    <row r="198" spans="2:100" ht="15" customHeight="1" x14ac:dyDescent="0.25">
      <c r="B198" s="607"/>
      <c r="C198" s="799"/>
      <c r="D198" s="799"/>
      <c r="E198" s="799"/>
      <c r="F198" s="398">
        <f>'2 жастағы балалар Ш'!BB78</f>
        <v>0</v>
      </c>
      <c r="G198" s="799"/>
    </row>
    <row r="199" spans="2:100" ht="15" customHeight="1" x14ac:dyDescent="0.25">
      <c r="B199" s="607">
        <v>23</v>
      </c>
      <c r="C199" s="799"/>
      <c r="D199" s="799"/>
      <c r="E199" s="799"/>
      <c r="F199" s="398">
        <f>'2 жастағы балалар Ш'!BC78</f>
        <v>0</v>
      </c>
      <c r="G199" s="799"/>
    </row>
    <row r="200" spans="2:100" ht="15" customHeight="1" x14ac:dyDescent="0.25">
      <c r="B200" s="607"/>
      <c r="C200" s="799"/>
      <c r="D200" s="799"/>
      <c r="E200" s="799"/>
      <c r="F200" s="398">
        <f>'2 жастағы балалар Ш'!BD78</f>
        <v>0</v>
      </c>
      <c r="G200" s="799"/>
    </row>
    <row r="201" spans="2:100" ht="15" customHeight="1" x14ac:dyDescent="0.25">
      <c r="B201" s="607"/>
      <c r="C201" s="799"/>
      <c r="D201" s="799"/>
      <c r="E201" s="799"/>
      <c r="F201" s="398">
        <f>'2 жастағы балалар Ш'!BE78</f>
        <v>0</v>
      </c>
      <c r="G201" s="799"/>
    </row>
    <row r="202" spans="2:100" ht="15" customHeight="1" x14ac:dyDescent="0.25">
      <c r="B202" s="607">
        <v>24</v>
      </c>
      <c r="C202" s="799"/>
      <c r="D202" s="799"/>
      <c r="E202" s="799"/>
      <c r="F202" s="398">
        <f>'2 жастағы балалар Ш'!BF78</f>
        <v>0</v>
      </c>
      <c r="G202" s="799"/>
    </row>
    <row r="203" spans="2:100" ht="15" customHeight="1" x14ac:dyDescent="0.25">
      <c r="B203" s="607"/>
      <c r="C203" s="799"/>
      <c r="D203" s="799"/>
      <c r="E203" s="799"/>
      <c r="F203" s="398">
        <f>'2 жастағы балалар Ш'!BG78</f>
        <v>0</v>
      </c>
      <c r="G203" s="799"/>
    </row>
    <row r="204" spans="2:100" ht="15" customHeight="1" x14ac:dyDescent="0.25">
      <c r="B204" s="607"/>
      <c r="C204" s="799"/>
      <c r="D204" s="799"/>
      <c r="E204" s="799"/>
      <c r="F204" s="398">
        <f>'2 жастағы балалар Ш'!BH78</f>
        <v>0</v>
      </c>
      <c r="G204" s="799"/>
    </row>
    <row r="205" spans="2:100" ht="15" customHeight="1" x14ac:dyDescent="0.25">
      <c r="B205" s="607">
        <v>25</v>
      </c>
      <c r="C205" s="799"/>
      <c r="D205" s="799"/>
      <c r="E205" s="799"/>
      <c r="F205" s="398">
        <f>'2 жастағы балалар Ш'!BI78</f>
        <v>0</v>
      </c>
      <c r="G205" s="799"/>
    </row>
    <row r="206" spans="2:100" ht="15" customHeight="1" x14ac:dyDescent="0.25">
      <c r="B206" s="607"/>
      <c r="C206" s="799"/>
      <c r="D206" s="799"/>
      <c r="E206" s="799"/>
      <c r="F206" s="398">
        <f>'2 жастағы балалар Ш'!BJ78</f>
        <v>0</v>
      </c>
      <c r="G206" s="799"/>
    </row>
    <row r="207" spans="2:100" ht="15" customHeight="1" x14ac:dyDescent="0.25">
      <c r="B207" s="607"/>
      <c r="C207" s="800"/>
      <c r="D207" s="800"/>
      <c r="E207" s="800"/>
      <c r="F207" s="398">
        <f>'2 жастағы балалар Ш'!BK78</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56.25"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Ф'!D137</f>
        <v>0</v>
      </c>
      <c r="D212" s="452">
        <f>'2 жастағы балалар К'!D137</f>
        <v>0</v>
      </c>
      <c r="E212" s="452" t="e">
        <f>'2 жастағы балалар Т'!#REF!</f>
        <v>#REF!</v>
      </c>
      <c r="F212" s="452">
        <f>'2 жастағы балалар Ш'!D137</f>
        <v>0</v>
      </c>
      <c r="G212" s="452" t="e">
        <f>'2 жастағы балалар Ә'!#REF!</f>
        <v>#REF!</v>
      </c>
    </row>
    <row r="213" spans="2:7" ht="15" customHeight="1" x14ac:dyDescent="0.25">
      <c r="B213" s="571"/>
      <c r="C213" s="452">
        <f>'2 жастағы балалар Ф'!E137</f>
        <v>0</v>
      </c>
      <c r="D213" s="452">
        <f>'2 жастағы балалар К'!E137</f>
        <v>0</v>
      </c>
      <c r="E213" s="452" t="e">
        <f>'2 жастағы балалар Т'!#REF!</f>
        <v>#REF!</v>
      </c>
      <c r="F213" s="452">
        <f>'2 жастағы балалар Ш'!E137</f>
        <v>0</v>
      </c>
      <c r="G213" s="452" t="e">
        <f>'2 жастағы балалар Ә'!#REF!</f>
        <v>#REF!</v>
      </c>
    </row>
    <row r="214" spans="2:7" ht="15" customHeight="1" x14ac:dyDescent="0.25">
      <c r="B214" s="572"/>
      <c r="C214" s="452">
        <f>'2 жастағы балалар Ф'!F137</f>
        <v>0</v>
      </c>
      <c r="D214" s="452">
        <f>'2 жастағы балалар К'!F137</f>
        <v>0</v>
      </c>
      <c r="E214" s="452" t="e">
        <f>'2 жастағы балалар Т'!#REF!</f>
        <v>#REF!</v>
      </c>
      <c r="F214" s="452">
        <f>'2 жастағы балалар Ш'!F137</f>
        <v>0</v>
      </c>
      <c r="G214" s="452" t="e">
        <f>'2 жастағы балалар Ә'!#REF!</f>
        <v>#REF!</v>
      </c>
    </row>
    <row r="215" spans="2:7" ht="15" customHeight="1" x14ac:dyDescent="0.25">
      <c r="B215" s="570">
        <v>2</v>
      </c>
      <c r="C215" s="452">
        <f>'2 жастағы балалар Ф'!G137</f>
        <v>0</v>
      </c>
      <c r="D215" s="452">
        <f>'2 жастағы балалар К'!G137</f>
        <v>0</v>
      </c>
      <c r="E215" s="452">
        <f>'2 жастағы балалар Т'!D137</f>
        <v>0</v>
      </c>
      <c r="F215" s="452">
        <f>'2 жастағы балалар Ш'!G137</f>
        <v>0</v>
      </c>
      <c r="G215" s="452">
        <f>'2 жастағы балалар Ә'!D137</f>
        <v>0</v>
      </c>
    </row>
    <row r="216" spans="2:7" ht="15" customHeight="1" x14ac:dyDescent="0.25">
      <c r="B216" s="571"/>
      <c r="C216" s="452">
        <f>'2 жастағы балалар Ф'!H137</f>
        <v>0</v>
      </c>
      <c r="D216" s="452">
        <f>'2 жастағы балалар К'!H137</f>
        <v>0</v>
      </c>
      <c r="E216" s="452">
        <f>'2 жастағы балалар Т'!E137</f>
        <v>0</v>
      </c>
      <c r="F216" s="452">
        <f>'2 жастағы балалар Ш'!H137</f>
        <v>0</v>
      </c>
      <c r="G216" s="452">
        <f>'2 жастағы балалар Ә'!E137</f>
        <v>0</v>
      </c>
    </row>
    <row r="217" spans="2:7" ht="15" customHeight="1" x14ac:dyDescent="0.25">
      <c r="B217" s="572"/>
      <c r="C217" s="452">
        <f>'2 жастағы балалар Ф'!I137</f>
        <v>0</v>
      </c>
      <c r="D217" s="452">
        <f>'2 жастағы балалар К'!I137</f>
        <v>0</v>
      </c>
      <c r="E217" s="452">
        <f>'2 жастағы балалар Т'!F137</f>
        <v>0</v>
      </c>
      <c r="F217" s="452">
        <f>'2 жастағы балалар Ш'!I137</f>
        <v>0</v>
      </c>
      <c r="G217" s="452">
        <f>'2 жастағы балалар Ә'!F137</f>
        <v>0</v>
      </c>
    </row>
    <row r="218" spans="2:7" ht="15" customHeight="1" x14ac:dyDescent="0.25">
      <c r="B218" s="570">
        <v>3</v>
      </c>
      <c r="C218" s="452">
        <f>'2 жастағы балалар Ф'!J137</f>
        <v>0</v>
      </c>
      <c r="D218" s="452">
        <f>'2 жастағы балалар К'!J137</f>
        <v>0</v>
      </c>
      <c r="E218" s="452">
        <f>'2 жастағы балалар Т'!G137</f>
        <v>0</v>
      </c>
      <c r="F218" s="452">
        <f>'2 жастағы балалар Ш'!J137</f>
        <v>0</v>
      </c>
      <c r="G218" s="452">
        <f>'2 жастағы балалар Ә'!G137</f>
        <v>0</v>
      </c>
    </row>
    <row r="219" spans="2:7" ht="15" customHeight="1" x14ac:dyDescent="0.25">
      <c r="B219" s="571"/>
      <c r="C219" s="452">
        <f>'2 жастағы балалар Ф'!K137</f>
        <v>0</v>
      </c>
      <c r="D219" s="452">
        <f>'2 жастағы балалар К'!K137</f>
        <v>0</v>
      </c>
      <c r="E219" s="452">
        <f>'2 жастағы балалар Т'!H137</f>
        <v>0</v>
      </c>
      <c r="F219" s="452">
        <f>'2 жастағы балалар Ш'!K137</f>
        <v>0</v>
      </c>
      <c r="G219" s="452">
        <f>'2 жастағы балалар Ә'!H137</f>
        <v>0</v>
      </c>
    </row>
    <row r="220" spans="2:7" ht="15" customHeight="1" x14ac:dyDescent="0.25">
      <c r="B220" s="572"/>
      <c r="C220" s="452">
        <f>'2 жастағы балалар Ф'!L137</f>
        <v>0</v>
      </c>
      <c r="D220" s="452">
        <f>'2 жастағы балалар К'!L137</f>
        <v>0</v>
      </c>
      <c r="E220" s="452">
        <f>'2 жастағы балалар Т'!I137</f>
        <v>0</v>
      </c>
      <c r="F220" s="452">
        <f>'2 жастағы балалар Ш'!L137</f>
        <v>0</v>
      </c>
      <c r="G220" s="452">
        <f>'2 жастағы балалар Ә'!I137</f>
        <v>0</v>
      </c>
    </row>
    <row r="221" spans="2:7" ht="15" customHeight="1" x14ac:dyDescent="0.25">
      <c r="B221" s="570">
        <v>4</v>
      </c>
      <c r="C221" s="452">
        <f>'2 жастағы балалар Ф'!M137</f>
        <v>0</v>
      </c>
      <c r="D221" s="452">
        <f>'2 жастағы балалар К'!M137</f>
        <v>0</v>
      </c>
      <c r="E221" s="452">
        <f>'2 жастағы балалар Т'!J137</f>
        <v>0</v>
      </c>
      <c r="F221" s="452">
        <f>'2 жастағы балалар Ш'!M137</f>
        <v>0</v>
      </c>
      <c r="G221" s="452">
        <f>'2 жастағы балалар Ә'!J137</f>
        <v>0</v>
      </c>
    </row>
    <row r="222" spans="2:7" ht="15" customHeight="1" x14ac:dyDescent="0.25">
      <c r="B222" s="571"/>
      <c r="C222" s="452">
        <f>'2 жастағы балалар Ф'!N137</f>
        <v>0</v>
      </c>
      <c r="D222" s="452">
        <f>'2 жастағы балалар К'!N137</f>
        <v>0</v>
      </c>
      <c r="E222" s="452">
        <f>'2 жастағы балалар Т'!K137</f>
        <v>0</v>
      </c>
      <c r="F222" s="452">
        <f>'2 жастағы балалар Ш'!N137</f>
        <v>0</v>
      </c>
      <c r="G222" s="452">
        <f>'2 жастағы балалар Ә'!K137</f>
        <v>0</v>
      </c>
    </row>
    <row r="223" spans="2:7" ht="15" customHeight="1" x14ac:dyDescent="0.25">
      <c r="B223" s="572"/>
      <c r="C223" s="452">
        <f>'2 жастағы балалар Ф'!O137</f>
        <v>0</v>
      </c>
      <c r="D223" s="452">
        <f>'2 жастағы балалар К'!O137</f>
        <v>0</v>
      </c>
      <c r="E223" s="452">
        <f>'2 жастағы балалар Т'!L137</f>
        <v>0</v>
      </c>
      <c r="F223" s="452">
        <f>'2 жастағы балалар Ш'!O137</f>
        <v>0</v>
      </c>
      <c r="G223" s="452">
        <f>'2 жастағы балалар Ә'!L137</f>
        <v>0</v>
      </c>
    </row>
    <row r="224" spans="2:7" ht="15" customHeight="1" x14ac:dyDescent="0.25">
      <c r="B224" s="570">
        <v>5</v>
      </c>
      <c r="C224" s="452" t="e">
        <f>'2 жастағы балалар Ф'!#REF!</f>
        <v>#REF!</v>
      </c>
      <c r="D224" s="452" t="e">
        <f>'2 жастағы балалар К'!#REF!</f>
        <v>#REF!</v>
      </c>
      <c r="E224" s="452">
        <f>'2 жастағы балалар Т'!M137</f>
        <v>0</v>
      </c>
      <c r="F224" s="452">
        <f>'2 жастағы балалар Ш'!P137</f>
        <v>0</v>
      </c>
      <c r="G224" s="452">
        <f>'2 жастағы балалар Ә'!M137</f>
        <v>0</v>
      </c>
    </row>
    <row r="225" spans="2:7" ht="15" customHeight="1" x14ac:dyDescent="0.25">
      <c r="B225" s="571"/>
      <c r="C225" s="452" t="e">
        <f>'2 жастағы балалар Ф'!#REF!</f>
        <v>#REF!</v>
      </c>
      <c r="D225" s="452" t="e">
        <f>'2 жастағы балалар К'!#REF!</f>
        <v>#REF!</v>
      </c>
      <c r="E225" s="452">
        <f>'2 жастағы балалар Т'!N137</f>
        <v>0</v>
      </c>
      <c r="F225" s="452">
        <f>'2 жастағы балалар Ш'!Q137</f>
        <v>0</v>
      </c>
      <c r="G225" s="452">
        <f>'2 жастағы балалар Ә'!N137</f>
        <v>0</v>
      </c>
    </row>
    <row r="226" spans="2:7" ht="15" customHeight="1" x14ac:dyDescent="0.25">
      <c r="B226" s="572"/>
      <c r="C226" s="452" t="e">
        <f>'2 жастағы балалар Ф'!#REF!</f>
        <v>#REF!</v>
      </c>
      <c r="D226" s="452" t="e">
        <f>'2 жастағы балалар К'!#REF!</f>
        <v>#REF!</v>
      </c>
      <c r="E226" s="452">
        <f>'2 жастағы балалар Т'!O137</f>
        <v>0</v>
      </c>
      <c r="F226" s="452">
        <f>'2 жастағы балалар Ш'!R137</f>
        <v>0</v>
      </c>
      <c r="G226" s="452">
        <f>'2 жастағы балалар Ә'!O137</f>
        <v>0</v>
      </c>
    </row>
    <row r="227" spans="2:7" ht="15" customHeight="1" x14ac:dyDescent="0.25">
      <c r="B227" s="570">
        <v>6</v>
      </c>
      <c r="C227" s="798"/>
      <c r="D227" s="452">
        <f>'2 жастағы балалар К'!P137</f>
        <v>0</v>
      </c>
      <c r="E227" s="798"/>
      <c r="F227" s="452" t="e">
        <f>'2 жастағы балалар Ш'!#REF!</f>
        <v>#REF!</v>
      </c>
      <c r="G227" s="798"/>
    </row>
    <row r="228" spans="2:7" ht="15" customHeight="1" x14ac:dyDescent="0.25">
      <c r="B228" s="571"/>
      <c r="C228" s="799"/>
      <c r="D228" s="452">
        <f>'2 жастағы балалар К'!Q137</f>
        <v>0</v>
      </c>
      <c r="E228" s="799"/>
      <c r="F228" s="452" t="e">
        <f>'2 жастағы балалар Ш'!#REF!</f>
        <v>#REF!</v>
      </c>
      <c r="G228" s="799"/>
    </row>
    <row r="229" spans="2:7" ht="15" customHeight="1" x14ac:dyDescent="0.25">
      <c r="B229" s="572"/>
      <c r="C229" s="799"/>
      <c r="D229" s="452">
        <f>'2 жастағы балалар К'!R137</f>
        <v>0</v>
      </c>
      <c r="E229" s="799"/>
      <c r="F229" s="452" t="e">
        <f>'2 жастағы балалар Ш'!#REF!</f>
        <v>#REF!</v>
      </c>
      <c r="G229" s="799"/>
    </row>
    <row r="230" spans="2:7" ht="15" customHeight="1" x14ac:dyDescent="0.25">
      <c r="B230" s="570">
        <v>7</v>
      </c>
      <c r="C230" s="799"/>
      <c r="D230" s="452">
        <f>'2 жастағы балалар К'!S137</f>
        <v>0</v>
      </c>
      <c r="E230" s="799"/>
      <c r="F230" s="452" t="e">
        <f>'2 жастағы балалар Ш'!#REF!</f>
        <v>#REF!</v>
      </c>
      <c r="G230" s="799"/>
    </row>
    <row r="231" spans="2:7" ht="15" customHeight="1" x14ac:dyDescent="0.25">
      <c r="B231" s="571"/>
      <c r="C231" s="799"/>
      <c r="D231" s="452">
        <f>'2 жастағы балалар К'!T137</f>
        <v>0</v>
      </c>
      <c r="E231" s="799"/>
      <c r="F231" s="452" t="e">
        <f>'2 жастағы балалар Ш'!#REF!</f>
        <v>#REF!</v>
      </c>
      <c r="G231" s="799"/>
    </row>
    <row r="232" spans="2:7" ht="15" customHeight="1" x14ac:dyDescent="0.25">
      <c r="B232" s="572"/>
      <c r="C232" s="799"/>
      <c r="D232" s="452">
        <f>'2 жастағы балалар К'!U137</f>
        <v>0</v>
      </c>
      <c r="E232" s="799"/>
      <c r="F232" s="452" t="e">
        <f>'2 жастағы балалар Ш'!#REF!</f>
        <v>#REF!</v>
      </c>
      <c r="G232" s="799"/>
    </row>
    <row r="233" spans="2:7" ht="15" customHeight="1" x14ac:dyDescent="0.25">
      <c r="B233" s="570">
        <v>8</v>
      </c>
      <c r="C233" s="799"/>
      <c r="D233" s="452">
        <f>'2 жастағы балалар К'!V137</f>
        <v>0</v>
      </c>
      <c r="E233" s="799"/>
      <c r="F233" s="452" t="e">
        <f>'2 жастағы балалар Ш'!#REF!</f>
        <v>#REF!</v>
      </c>
      <c r="G233" s="799"/>
    </row>
    <row r="234" spans="2:7" ht="15" customHeight="1" x14ac:dyDescent="0.25">
      <c r="B234" s="571"/>
      <c r="C234" s="799"/>
      <c r="D234" s="452">
        <f>'2 жастағы балалар К'!W137</f>
        <v>0</v>
      </c>
      <c r="E234" s="799"/>
      <c r="F234" s="452" t="e">
        <f>'2 жастағы балалар Ш'!#REF!</f>
        <v>#REF!</v>
      </c>
      <c r="G234" s="799"/>
    </row>
    <row r="235" spans="2:7" x14ac:dyDescent="0.25">
      <c r="B235" s="572"/>
      <c r="C235" s="799"/>
      <c r="D235" s="452">
        <f>'2 жастағы балалар К'!X137</f>
        <v>0</v>
      </c>
      <c r="E235" s="799"/>
      <c r="F235" s="452" t="e">
        <f>'2 жастағы балалар Ш'!#REF!</f>
        <v>#REF!</v>
      </c>
      <c r="G235" s="799"/>
    </row>
    <row r="236" spans="2:7" x14ac:dyDescent="0.25">
      <c r="B236" s="570">
        <v>9</v>
      </c>
      <c r="C236" s="799"/>
      <c r="D236" s="452">
        <f>'2 жастағы балалар К'!Y137</f>
        <v>0</v>
      </c>
      <c r="E236" s="799"/>
      <c r="F236" s="452" t="e">
        <f>'2 жастағы балалар Ш'!#REF!</f>
        <v>#REF!</v>
      </c>
      <c r="G236" s="799"/>
    </row>
    <row r="237" spans="2:7" x14ac:dyDescent="0.25">
      <c r="B237" s="571"/>
      <c r="C237" s="799"/>
      <c r="D237" s="452">
        <f>'2 жастағы балалар К'!Z137</f>
        <v>0</v>
      </c>
      <c r="E237" s="799"/>
      <c r="F237" s="452" t="e">
        <f>'2 жастағы балалар Ш'!#REF!</f>
        <v>#REF!</v>
      </c>
      <c r="G237" s="799"/>
    </row>
    <row r="238" spans="2:7" x14ac:dyDescent="0.25">
      <c r="B238" s="572"/>
      <c r="C238" s="799"/>
      <c r="D238" s="452">
        <f>'2 жастағы балалар К'!AA137</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Ш'!S137</f>
        <v>0</v>
      </c>
      <c r="G242" s="799"/>
    </row>
    <row r="243" spans="2:7" x14ac:dyDescent="0.25">
      <c r="B243" s="607"/>
      <c r="C243" s="799"/>
      <c r="D243" s="452" t="e">
        <f>'2 жастағы балалар К'!#REF!</f>
        <v>#REF!</v>
      </c>
      <c r="E243" s="799"/>
      <c r="F243" s="398">
        <f>'2 жастағы балалар Ш'!T137</f>
        <v>0</v>
      </c>
      <c r="G243" s="799"/>
    </row>
    <row r="244" spans="2:7" x14ac:dyDescent="0.25">
      <c r="B244" s="607"/>
      <c r="C244" s="799"/>
      <c r="D244" s="452" t="e">
        <f>'2 жастағы балалар К'!#REF!</f>
        <v>#REF!</v>
      </c>
      <c r="E244" s="799"/>
      <c r="F244" s="398">
        <f>'2 жастағы балалар Ш'!U137</f>
        <v>0</v>
      </c>
      <c r="G244" s="799"/>
    </row>
    <row r="245" spans="2:7" x14ac:dyDescent="0.25">
      <c r="B245" s="607">
        <v>12</v>
      </c>
      <c r="C245" s="799"/>
      <c r="D245" s="452" t="e">
        <f>'2 жастағы балалар К'!#REF!</f>
        <v>#REF!</v>
      </c>
      <c r="E245" s="799"/>
      <c r="F245" s="398">
        <f>'2 жастағы балалар Ш'!V137</f>
        <v>0</v>
      </c>
      <c r="G245" s="799"/>
    </row>
    <row r="246" spans="2:7" x14ac:dyDescent="0.25">
      <c r="B246" s="607"/>
      <c r="C246" s="799"/>
      <c r="D246" s="452" t="e">
        <f>'2 жастағы балалар К'!#REF!</f>
        <v>#REF!</v>
      </c>
      <c r="E246" s="799"/>
      <c r="F246" s="398">
        <f>'2 жастағы балалар Ш'!W137</f>
        <v>0</v>
      </c>
      <c r="G246" s="799"/>
    </row>
    <row r="247" spans="2:7" x14ac:dyDescent="0.25">
      <c r="B247" s="607"/>
      <c r="C247" s="799"/>
      <c r="D247" s="452" t="e">
        <f>'2 жастағы балалар К'!#REF!</f>
        <v>#REF!</v>
      </c>
      <c r="E247" s="799"/>
      <c r="F247" s="398">
        <f>'2 жастағы балалар Ш'!X137</f>
        <v>0</v>
      </c>
      <c r="G247" s="799"/>
    </row>
    <row r="248" spans="2:7" x14ac:dyDescent="0.25">
      <c r="B248" s="607">
        <v>13</v>
      </c>
      <c r="C248" s="799"/>
      <c r="D248" s="452" t="e">
        <f>'2 жастағы балалар К'!#REF!</f>
        <v>#REF!</v>
      </c>
      <c r="E248" s="799"/>
      <c r="F248" s="398">
        <f>'2 жастағы балалар Ш'!Y137</f>
        <v>0</v>
      </c>
      <c r="G248" s="799"/>
    </row>
    <row r="249" spans="2:7" x14ac:dyDescent="0.25">
      <c r="B249" s="607"/>
      <c r="C249" s="799"/>
      <c r="D249" s="452" t="e">
        <f>'2 жастағы балалар К'!#REF!</f>
        <v>#REF!</v>
      </c>
      <c r="E249" s="799"/>
      <c r="F249" s="398">
        <f>'2 жастағы балалар Ш'!Z137</f>
        <v>0</v>
      </c>
      <c r="G249" s="799"/>
    </row>
    <row r="250" spans="2:7" x14ac:dyDescent="0.25">
      <c r="B250" s="607"/>
      <c r="C250" s="799"/>
      <c r="D250" s="452" t="e">
        <f>'2 жастағы балалар К'!#REF!</f>
        <v>#REF!</v>
      </c>
      <c r="E250" s="799"/>
      <c r="F250" s="398">
        <f>'2 жастағы балалар Ш'!AA137</f>
        <v>0</v>
      </c>
      <c r="G250" s="799"/>
    </row>
    <row r="251" spans="2:7" x14ac:dyDescent="0.25">
      <c r="B251" s="607">
        <v>14</v>
      </c>
      <c r="C251" s="799"/>
      <c r="D251" s="452" t="e">
        <f>'2 жастағы балалар К'!#REF!</f>
        <v>#REF!</v>
      </c>
      <c r="E251" s="799"/>
      <c r="F251" s="398">
        <f>'2 жастағы балалар Ш'!AB137</f>
        <v>0</v>
      </c>
      <c r="G251" s="799"/>
    </row>
    <row r="252" spans="2:7" x14ac:dyDescent="0.25">
      <c r="B252" s="607"/>
      <c r="C252" s="799"/>
      <c r="D252" s="452" t="e">
        <f>'2 жастағы балалар К'!#REF!</f>
        <v>#REF!</v>
      </c>
      <c r="E252" s="799"/>
      <c r="F252" s="398">
        <f>'2 жастағы балалар Ш'!AC137</f>
        <v>0</v>
      </c>
      <c r="G252" s="799"/>
    </row>
    <row r="253" spans="2:7" x14ac:dyDescent="0.25">
      <c r="B253" s="607"/>
      <c r="C253" s="799"/>
      <c r="D253" s="452" t="e">
        <f>'2 жастағы балалар К'!#REF!</f>
        <v>#REF!</v>
      </c>
      <c r="E253" s="799"/>
      <c r="F253" s="398">
        <f>'2 жастағы балалар Ш'!AD137</f>
        <v>0</v>
      </c>
      <c r="G253" s="799"/>
    </row>
    <row r="254" spans="2:7" x14ac:dyDescent="0.25">
      <c r="B254" s="607">
        <v>15</v>
      </c>
      <c r="C254" s="799"/>
      <c r="D254" s="452" t="e">
        <f>'2 жастағы балалар К'!#REF!</f>
        <v>#REF!</v>
      </c>
      <c r="E254" s="799"/>
      <c r="F254" s="398">
        <f>'2 жастағы балалар Ш'!AE137</f>
        <v>0</v>
      </c>
      <c r="G254" s="799"/>
    </row>
    <row r="255" spans="2:7" x14ac:dyDescent="0.25">
      <c r="B255" s="607"/>
      <c r="C255" s="799"/>
      <c r="D255" s="452" t="e">
        <f>'2 жастағы балалар К'!#REF!</f>
        <v>#REF!</v>
      </c>
      <c r="E255" s="799"/>
      <c r="F255" s="398">
        <f>'2 жастағы балалар Ш'!AF137</f>
        <v>0</v>
      </c>
      <c r="G255" s="799"/>
    </row>
    <row r="256" spans="2:7" x14ac:dyDescent="0.25">
      <c r="B256" s="607"/>
      <c r="C256" s="799"/>
      <c r="D256" s="452" t="e">
        <f>'2 жастағы балалар К'!#REF!</f>
        <v>#REF!</v>
      </c>
      <c r="E256" s="799"/>
      <c r="F256" s="398">
        <f>'2 жастағы балалар Ш'!AG137</f>
        <v>0</v>
      </c>
      <c r="G256" s="799"/>
    </row>
    <row r="257" spans="2:7" x14ac:dyDescent="0.25">
      <c r="B257" s="607">
        <v>16</v>
      </c>
      <c r="C257" s="799"/>
      <c r="D257" s="798"/>
      <c r="E257" s="799"/>
      <c r="F257" s="398">
        <f>'2 жастағы балалар Ш'!AH137</f>
        <v>0</v>
      </c>
      <c r="G257" s="799"/>
    </row>
    <row r="258" spans="2:7" x14ac:dyDescent="0.25">
      <c r="B258" s="607"/>
      <c r="C258" s="799"/>
      <c r="D258" s="799"/>
      <c r="E258" s="799"/>
      <c r="F258" s="398">
        <f>'2 жастағы балалар Ш'!AI137</f>
        <v>0</v>
      </c>
      <c r="G258" s="799"/>
    </row>
    <row r="259" spans="2:7" x14ac:dyDescent="0.25">
      <c r="B259" s="607"/>
      <c r="C259" s="799"/>
      <c r="D259" s="799"/>
      <c r="E259" s="799"/>
      <c r="F259" s="398">
        <f>'2 жастағы балалар Ш'!AJ137</f>
        <v>0</v>
      </c>
      <c r="G259" s="799"/>
    </row>
    <row r="260" spans="2:7" x14ac:dyDescent="0.25">
      <c r="B260" s="607">
        <v>17</v>
      </c>
      <c r="C260" s="799"/>
      <c r="D260" s="799"/>
      <c r="E260" s="799"/>
      <c r="F260" s="398">
        <f>'2 жастағы балалар Ш'!AK137</f>
        <v>0</v>
      </c>
      <c r="G260" s="799"/>
    </row>
    <row r="261" spans="2:7" x14ac:dyDescent="0.25">
      <c r="B261" s="607"/>
      <c r="C261" s="799"/>
      <c r="D261" s="799"/>
      <c r="E261" s="799"/>
      <c r="F261" s="398">
        <f>'2 жастағы балалар Ш'!AL137</f>
        <v>0</v>
      </c>
      <c r="G261" s="799"/>
    </row>
    <row r="262" spans="2:7" x14ac:dyDescent="0.25">
      <c r="B262" s="607"/>
      <c r="C262" s="799"/>
      <c r="D262" s="799"/>
      <c r="E262" s="799"/>
      <c r="F262" s="398">
        <f>'2 жастағы балалар Ш'!AM137</f>
        <v>0</v>
      </c>
      <c r="G262" s="799"/>
    </row>
    <row r="263" spans="2:7" x14ac:dyDescent="0.25">
      <c r="B263" s="607">
        <v>18</v>
      </c>
      <c r="C263" s="799"/>
      <c r="D263" s="799"/>
      <c r="E263" s="799"/>
      <c r="F263" s="398">
        <f>'2 жастағы балалар Ш'!AN137</f>
        <v>0</v>
      </c>
      <c r="G263" s="799"/>
    </row>
    <row r="264" spans="2:7" x14ac:dyDescent="0.25">
      <c r="B264" s="607"/>
      <c r="C264" s="799"/>
      <c r="D264" s="799"/>
      <c r="E264" s="799"/>
      <c r="F264" s="398">
        <f>'2 жастағы балалар Ш'!AO137</f>
        <v>0</v>
      </c>
      <c r="G264" s="799"/>
    </row>
    <row r="265" spans="2:7" x14ac:dyDescent="0.25">
      <c r="B265" s="607"/>
      <c r="C265" s="799"/>
      <c r="D265" s="799"/>
      <c r="E265" s="799"/>
      <c r="F265" s="398">
        <f>'2 жастағы балалар Ш'!AP137</f>
        <v>0</v>
      </c>
      <c r="G265" s="799"/>
    </row>
    <row r="266" spans="2:7" x14ac:dyDescent="0.25">
      <c r="B266" s="607">
        <v>19</v>
      </c>
      <c r="C266" s="799"/>
      <c r="D266" s="799"/>
      <c r="E266" s="799"/>
      <c r="F266" s="398">
        <f>'2 жастағы балалар Ш'!AQ137</f>
        <v>0</v>
      </c>
      <c r="G266" s="799"/>
    </row>
    <row r="267" spans="2:7" x14ac:dyDescent="0.25">
      <c r="B267" s="607"/>
      <c r="C267" s="799"/>
      <c r="D267" s="799"/>
      <c r="E267" s="799"/>
      <c r="F267" s="398">
        <f>'2 жастағы балалар Ш'!AR137</f>
        <v>0</v>
      </c>
      <c r="G267" s="799"/>
    </row>
    <row r="268" spans="2:7" x14ac:dyDescent="0.25">
      <c r="B268" s="607"/>
      <c r="C268" s="799"/>
      <c r="D268" s="799"/>
      <c r="E268" s="799"/>
      <c r="F268" s="398">
        <f>'2 жастағы балалар Ш'!AS137</f>
        <v>0</v>
      </c>
      <c r="G268" s="799"/>
    </row>
    <row r="269" spans="2:7" x14ac:dyDescent="0.25">
      <c r="B269" s="607">
        <v>20</v>
      </c>
      <c r="C269" s="799"/>
      <c r="D269" s="799"/>
      <c r="E269" s="799"/>
      <c r="F269" s="398">
        <f>'2 жастағы балалар Ш'!AT137</f>
        <v>0</v>
      </c>
      <c r="G269" s="799"/>
    </row>
    <row r="270" spans="2:7" x14ac:dyDescent="0.25">
      <c r="B270" s="607"/>
      <c r="C270" s="799"/>
      <c r="D270" s="799"/>
      <c r="E270" s="799"/>
      <c r="F270" s="398">
        <f>'2 жастағы балалар Ш'!AU137</f>
        <v>0</v>
      </c>
      <c r="G270" s="799"/>
    </row>
    <row r="271" spans="2:7" x14ac:dyDescent="0.25">
      <c r="B271" s="607"/>
      <c r="C271" s="799"/>
      <c r="D271" s="799"/>
      <c r="E271" s="799"/>
      <c r="F271" s="398">
        <f>'2 жастағы балалар Ш'!AV137</f>
        <v>0</v>
      </c>
      <c r="G271" s="799"/>
    </row>
    <row r="272" spans="2:7" x14ac:dyDescent="0.25">
      <c r="B272" s="607">
        <v>21</v>
      </c>
      <c r="C272" s="799"/>
      <c r="D272" s="799"/>
      <c r="E272" s="799"/>
      <c r="F272" s="398">
        <f>'2 жастағы балалар Ш'!AW137</f>
        <v>0</v>
      </c>
      <c r="G272" s="799"/>
    </row>
    <row r="273" spans="2:7" x14ac:dyDescent="0.25">
      <c r="B273" s="607"/>
      <c r="C273" s="799"/>
      <c r="D273" s="799"/>
      <c r="E273" s="799"/>
      <c r="F273" s="398">
        <f>'2 жастағы балалар Ш'!AX137</f>
        <v>0</v>
      </c>
      <c r="G273" s="799"/>
    </row>
    <row r="274" spans="2:7" x14ac:dyDescent="0.25">
      <c r="B274" s="607"/>
      <c r="C274" s="799"/>
      <c r="D274" s="799"/>
      <c r="E274" s="799"/>
      <c r="F274" s="398">
        <f>'2 жастағы балалар Ш'!AY137</f>
        <v>0</v>
      </c>
      <c r="G274" s="799"/>
    </row>
    <row r="275" spans="2:7" x14ac:dyDescent="0.25">
      <c r="B275" s="607">
        <v>22</v>
      </c>
      <c r="C275" s="799"/>
      <c r="D275" s="799"/>
      <c r="E275" s="799"/>
      <c r="F275" s="398">
        <f>'2 жастағы балалар Ш'!AZ137</f>
        <v>0</v>
      </c>
      <c r="G275" s="799"/>
    </row>
    <row r="276" spans="2:7" x14ac:dyDescent="0.25">
      <c r="B276" s="607"/>
      <c r="C276" s="799"/>
      <c r="D276" s="799"/>
      <c r="E276" s="799"/>
      <c r="F276" s="398">
        <f>'2 жастағы балалар Ш'!BA137</f>
        <v>0</v>
      </c>
      <c r="G276" s="799"/>
    </row>
    <row r="277" spans="2:7" x14ac:dyDescent="0.25">
      <c r="B277" s="607"/>
      <c r="C277" s="799"/>
      <c r="D277" s="799"/>
      <c r="E277" s="799"/>
      <c r="F277" s="398">
        <f>'2 жастағы балалар Ш'!BB137</f>
        <v>0</v>
      </c>
      <c r="G277" s="799"/>
    </row>
    <row r="278" spans="2:7" x14ac:dyDescent="0.25">
      <c r="B278" s="607">
        <v>23</v>
      </c>
      <c r="C278" s="799"/>
      <c r="D278" s="799"/>
      <c r="E278" s="799"/>
      <c r="F278" s="398">
        <f>'2 жастағы балалар Ш'!BC137</f>
        <v>0</v>
      </c>
      <c r="G278" s="799"/>
    </row>
    <row r="279" spans="2:7" x14ac:dyDescent="0.25">
      <c r="B279" s="607"/>
      <c r="C279" s="799"/>
      <c r="D279" s="799"/>
      <c r="E279" s="799"/>
      <c r="F279" s="398">
        <f>'2 жастағы балалар Ш'!BD137</f>
        <v>0</v>
      </c>
      <c r="G279" s="799"/>
    </row>
    <row r="280" spans="2:7" x14ac:dyDescent="0.25">
      <c r="B280" s="607"/>
      <c r="C280" s="799"/>
      <c r="D280" s="799"/>
      <c r="E280" s="799"/>
      <c r="F280" s="398">
        <f>'2 жастағы балалар Ш'!BE137</f>
        <v>0</v>
      </c>
      <c r="G280" s="799"/>
    </row>
    <row r="281" spans="2:7" x14ac:dyDescent="0.25">
      <c r="B281" s="607">
        <v>24</v>
      </c>
      <c r="C281" s="799"/>
      <c r="D281" s="799"/>
      <c r="E281" s="799"/>
      <c r="F281" s="398">
        <f>'2 жастағы балалар Ш'!BF137</f>
        <v>0</v>
      </c>
      <c r="G281" s="799"/>
    </row>
    <row r="282" spans="2:7" x14ac:dyDescent="0.25">
      <c r="B282" s="607"/>
      <c r="C282" s="799"/>
      <c r="D282" s="799"/>
      <c r="E282" s="799"/>
      <c r="F282" s="398">
        <f>'2 жастағы балалар Ш'!BG137</f>
        <v>0</v>
      </c>
      <c r="G282" s="799"/>
    </row>
    <row r="283" spans="2:7" x14ac:dyDescent="0.25">
      <c r="B283" s="607"/>
      <c r="C283" s="799"/>
      <c r="D283" s="799"/>
      <c r="E283" s="799"/>
      <c r="F283" s="398">
        <f>'2 жастағы балалар Ш'!BH137</f>
        <v>0</v>
      </c>
      <c r="G283" s="799"/>
    </row>
    <row r="284" spans="2:7" x14ac:dyDescent="0.25">
      <c r="B284" s="607">
        <v>25</v>
      </c>
      <c r="C284" s="799"/>
      <c r="D284" s="799"/>
      <c r="E284" s="799"/>
      <c r="F284" s="398">
        <f>'2 жастағы балалар Ш'!BI137</f>
        <v>0</v>
      </c>
      <c r="G284" s="799"/>
    </row>
    <row r="285" spans="2:7" x14ac:dyDescent="0.25">
      <c r="B285" s="607"/>
      <c r="C285" s="799"/>
      <c r="D285" s="799"/>
      <c r="E285" s="799"/>
      <c r="F285" s="398">
        <f>'2 жастағы балалар Ш'!BJ137</f>
        <v>0</v>
      </c>
      <c r="G285" s="799"/>
    </row>
    <row r="286" spans="2:7" x14ac:dyDescent="0.25">
      <c r="B286" s="607"/>
      <c r="C286" s="800"/>
      <c r="D286" s="800"/>
      <c r="E286" s="800"/>
      <c r="F286" s="398">
        <f>'2 жастағы балалар Ш'!BK137</f>
        <v>0</v>
      </c>
      <c r="G286" s="800"/>
    </row>
    <row r="287" spans="2:7" x14ac:dyDescent="0.25">
      <c r="B287" s="389">
        <f>СВОД3!V32</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75"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4">
    <mergeCell ref="M567:AP567"/>
    <mergeCell ref="B263:B265"/>
    <mergeCell ref="B266:B268"/>
    <mergeCell ref="B269:B271"/>
    <mergeCell ref="B272:B274"/>
    <mergeCell ref="B275:B277"/>
    <mergeCell ref="B278:B280"/>
    <mergeCell ref="C227:C286"/>
    <mergeCell ref="E227:E286"/>
    <mergeCell ref="G227:G286"/>
    <mergeCell ref="B248:B250"/>
    <mergeCell ref="B251:B253"/>
    <mergeCell ref="B254:B256"/>
    <mergeCell ref="B257:B259"/>
    <mergeCell ref="B281:B283"/>
    <mergeCell ref="B284:B286"/>
    <mergeCell ref="B227:B229"/>
    <mergeCell ref="B230:B232"/>
    <mergeCell ref="B260:B262"/>
    <mergeCell ref="B236:B238"/>
    <mergeCell ref="B239:B241"/>
    <mergeCell ref="B245:B247"/>
    <mergeCell ref="B202:B204"/>
    <mergeCell ref="B205:B207"/>
    <mergeCell ref="B151:B153"/>
    <mergeCell ref="B154:B156"/>
    <mergeCell ref="B157:B159"/>
    <mergeCell ref="B160:B162"/>
    <mergeCell ref="B163:B165"/>
    <mergeCell ref="B166:B168"/>
    <mergeCell ref="B169:B171"/>
    <mergeCell ref="B172:B174"/>
    <mergeCell ref="B187:B189"/>
    <mergeCell ref="B75:B77"/>
    <mergeCell ref="B78:B80"/>
    <mergeCell ref="B81:B83"/>
    <mergeCell ref="C81:C128"/>
    <mergeCell ref="B105:B107"/>
    <mergeCell ref="B108:B110"/>
    <mergeCell ref="B111:B113"/>
    <mergeCell ref="B114:B116"/>
    <mergeCell ref="B131:G131"/>
    <mergeCell ref="E81:E128"/>
    <mergeCell ref="G81:G128"/>
    <mergeCell ref="B84:B86"/>
    <mergeCell ref="B87:B89"/>
    <mergeCell ref="B90:B92"/>
    <mergeCell ref="B93:B95"/>
    <mergeCell ref="D93:D128"/>
    <mergeCell ref="B96:B98"/>
    <mergeCell ref="B99:B101"/>
    <mergeCell ref="B102:B104"/>
    <mergeCell ref="B117:B119"/>
    <mergeCell ref="B120:B122"/>
    <mergeCell ref="B123:B125"/>
    <mergeCell ref="B126:B128"/>
    <mergeCell ref="B212:B214"/>
    <mergeCell ref="B133:B135"/>
    <mergeCell ref="B136:B138"/>
    <mergeCell ref="D178:D207"/>
    <mergeCell ref="D257:D286"/>
    <mergeCell ref="B218:B220"/>
    <mergeCell ref="B221:B223"/>
    <mergeCell ref="B224:B226"/>
    <mergeCell ref="B139:B141"/>
    <mergeCell ref="B142:B144"/>
    <mergeCell ref="B145:B147"/>
    <mergeCell ref="B148:B150"/>
    <mergeCell ref="C148:C207"/>
    <mergeCell ref="B210:G210"/>
    <mergeCell ref="G148:G207"/>
    <mergeCell ref="E148:E207"/>
    <mergeCell ref="B175:B177"/>
    <mergeCell ref="B178:B180"/>
    <mergeCell ref="B181:B183"/>
    <mergeCell ref="B184:B186"/>
    <mergeCell ref="B190:B192"/>
    <mergeCell ref="B193:B195"/>
    <mergeCell ref="B196:B198"/>
    <mergeCell ref="B199:B201"/>
    <mergeCell ref="B4:C4"/>
    <mergeCell ref="B5:C5"/>
    <mergeCell ref="B6:C6"/>
    <mergeCell ref="B7:C7"/>
    <mergeCell ref="C9:E9"/>
    <mergeCell ref="B242:B244"/>
    <mergeCell ref="B233:B235"/>
    <mergeCell ref="B215:B217"/>
    <mergeCell ref="L10:L64"/>
    <mergeCell ref="C14:E14"/>
    <mergeCell ref="B15:B29"/>
    <mergeCell ref="C23:E29"/>
    <mergeCell ref="B30:B34"/>
    <mergeCell ref="I9:K9"/>
    <mergeCell ref="F9:H9"/>
    <mergeCell ref="B10:B14"/>
    <mergeCell ref="C34:E34"/>
    <mergeCell ref="B35:B59"/>
    <mergeCell ref="B60:B64"/>
    <mergeCell ref="C64:E64"/>
    <mergeCell ref="B67:G67"/>
    <mergeCell ref="C45:E59"/>
    <mergeCell ref="B69:B71"/>
    <mergeCell ref="B72:B7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1.25" customHeight="1" x14ac:dyDescent="0.3">
      <c r="B4" s="801" t="s">
        <v>928</v>
      </c>
      <c r="C4" s="801"/>
      <c r="D4" s="26">
        <f>'2 жастағы балалар Ф'!C33</f>
        <v>0</v>
      </c>
      <c r="E4" s="29"/>
      <c r="F4" s="29"/>
      <c r="G4" s="24"/>
      <c r="H4" s="24"/>
    </row>
    <row r="5" spans="2:12" ht="18.75" x14ac:dyDescent="0.3">
      <c r="B5" s="802" t="s">
        <v>905</v>
      </c>
      <c r="C5" s="802"/>
      <c r="D5" s="27">
        <f>'2 жастағы балалар Ф'!A33</f>
        <v>0</v>
      </c>
      <c r="E5" s="27"/>
      <c r="F5" s="27"/>
      <c r="G5" s="24"/>
      <c r="H5" s="24"/>
    </row>
    <row r="6" spans="2:12" ht="79.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e">
        <f>IF(C70="","",VLOOKUP(C70,$O$509:$P$511,2,TRUE))</f>
        <v>#N/A</v>
      </c>
      <c r="E10" s="453" t="e">
        <f>IF(C71="","",VLOOKUP(C71,$Q$509:$R$511,2,TRUE))</f>
        <v>#N/A</v>
      </c>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453" t="e">
        <f>IF(C72="","",VLOOKUP(C72,$S$509:$T$511,2,TRUE))</f>
        <v>#N/A</v>
      </c>
      <c r="D11" s="453" t="e">
        <f>IF(C73="","",VLOOKUP(C73,$U$509:$V$511,2,TRUE))</f>
        <v>#N/A</v>
      </c>
      <c r="E11" s="453" t="e">
        <f>IF(C74="","",VLOOKUP(C74,$W$509:$X$511,2,TRUE))</f>
        <v>#N/A</v>
      </c>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453" t="e">
        <f>IF(C75="","",VLOOKUP(C75,$Y$509:$Z$511,2,TRUE))</f>
        <v>#N/A</v>
      </c>
      <c r="D12" s="453" t="e">
        <f>IF(C76="","",VLOOKUP(C76,$AA$509:$AB$511,2,TRUE))</f>
        <v>#N/A</v>
      </c>
      <c r="E12" s="453" t="e">
        <f>IF(C77="","",VLOOKUP(C77,$AC$509:$AD$511,2,TRUE))</f>
        <v>#N/A</v>
      </c>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e">
        <f>IF(C80="","",VLOOKUP(C80,$AI$509:$AJ$511,2,TRUE))</f>
        <v>#N/A</v>
      </c>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e">
        <f>IF(D71="","",VLOOKUP(D71,$Q$513:$R$515,2,TRUE))</f>
        <v>#N/A</v>
      </c>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e">
        <f>IF(D74="","",VLOOKUP(D74,$W$513:$X$515,2,TRUE))</f>
        <v>#N/A</v>
      </c>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453" t="e">
        <f>IF(D75="","",VLOOKUP(D75,$Y$513:$Z$515,2,TRUE))</f>
        <v>#N/A</v>
      </c>
      <c r="D17" s="453" t="e">
        <f>IF(D76="","",VLOOKUP(D76,$AA$513:$AB$515,2,TRUE))</f>
        <v>#N/A</v>
      </c>
      <c r="E17" s="453" t="e">
        <f>IF(D77="","",VLOOKUP(D77,$AC$513:$AD$515,2,TRUE))</f>
        <v>#N/A</v>
      </c>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453" t="e">
        <f>IF(D78="","",VLOOKUP(D78,$AE$513:$AF$515,2,TRUE))</f>
        <v>#N/A</v>
      </c>
      <c r="D18" s="453" t="e">
        <f>IF(D79="","",VLOOKUP(D79,$AG$513:$AH$515,2,TRUE))</f>
        <v>#N/A</v>
      </c>
      <c r="E18" s="453" t="e">
        <f>IF(D80="","",VLOOKUP(D80,$AI$513:$AJ$515,2,TRUE))</f>
        <v>#N/A</v>
      </c>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e">
        <f>IF(D86="","",VLOOKUP(D86,$Q$517:$R$519,2,TRUE))</f>
        <v>#N/A</v>
      </c>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453" t="e">
        <f>IF(D87="","",VLOOKUP(D87,$S$517:$T$519,2,TRUE))</f>
        <v>#N/A</v>
      </c>
      <c r="D21" s="453" t="e">
        <f>IF(D88="","",VLOOKUP(D88,$U$517:$V$519,2,TRUE))</f>
        <v>#N/A</v>
      </c>
      <c r="E21" s="453" t="e">
        <f>IF(D89="","",VLOOKUP(D89,$W$517:$X$519,2,TRUE))</f>
        <v>#N/A</v>
      </c>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453" t="e">
        <f>IF(D90="","",VLOOKUP(D90,$Y$517:$Z$519,2,TRUE))</f>
        <v>#N/A</v>
      </c>
      <c r="D22" s="453" t="e">
        <f>IF(D91="","",VLOOKUP(D91,$AA$517:$AB$519,2,TRUE))</f>
        <v>#N/A</v>
      </c>
      <c r="E22" s="453" t="e">
        <f>IF(D92="","",VLOOKUP(D92,$AC$517:$AD$519,2,TRUE))</f>
        <v>#N/A</v>
      </c>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786"/>
      <c r="D23" s="787"/>
      <c r="E23" s="788"/>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e">
        <f>IF(E74="","",VLOOKUP(E74,$W$521:$X$523,2,TRUE))</f>
        <v>#N/A</v>
      </c>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453" t="e">
        <f>IF(E75="","",VLOOKUP(E75,$Y$521:$Z$523,2,TRUE))</f>
        <v>#N/A</v>
      </c>
      <c r="D32" s="453" t="e">
        <f>IF(E76="","",VLOOKUP(E76,$AA$521:$AB$523,2,TRUE))</f>
        <v>#N/A</v>
      </c>
      <c r="E32" s="453" t="e">
        <f>IF(E77="","",VLOOKUP(E77,$AC$521:$AD$523,2,TRUE))</f>
        <v>#N/A</v>
      </c>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453" t="e">
        <f>IF(E78="","",VLOOKUP(E78,$AE$521:$AF$523,2,TRUE))</f>
        <v>#N/A</v>
      </c>
      <c r="D33" s="453" t="e">
        <f>IF(E79="","",VLOOKUP(E79,$AG$521:$AH$523,2,TRUE))</f>
        <v>#N/A</v>
      </c>
      <c r="E33" s="453" t="e">
        <f>IF(E80="","",VLOOKUP(E80,$AI$521:$AJ$523,2,TRUE))</f>
        <v>#N/A</v>
      </c>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2"/>
      <c r="D34" s="823"/>
      <c r="E34" s="823"/>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453" t="e">
        <f>IF(F69="","",VLOOKUP(F69,$M$525:$N$527,2,TRUE))</f>
        <v>#N/A</v>
      </c>
      <c r="D35" s="453" t="e">
        <f>IF(F70="","",VLOOKUP(F70,$O$525:$P$527,2,TRUE))</f>
        <v>#N/A</v>
      </c>
      <c r="E35" s="453" t="e">
        <f>IF(F71="","",VLOOKUP(F71,$Q$525:$R$527,2,TRUE))</f>
        <v>#N/A</v>
      </c>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453" t="e">
        <f>IF(F72="","",VLOOKUP(F72,$S$525:$T$527,2,TRUE))</f>
        <v>#N/A</v>
      </c>
      <c r="D36" s="453" t="e">
        <f>IF(F73="","",VLOOKUP(F73,$U$525:$V$527,2,TRUE))</f>
        <v>#N/A</v>
      </c>
      <c r="E36" s="453" t="e">
        <f>IF(F74="","",VLOOKUP(F74,$W$525:$X$527,2,TRUE))</f>
        <v>#N/A</v>
      </c>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453" t="e">
        <f>IF(F75="","",VLOOKUP(F75,$Y$525:$Z$527,2,TRUE))</f>
        <v>#N/A</v>
      </c>
      <c r="D37" s="453" t="e">
        <f>IF(F76="","",VLOOKUP(F76,$AA$525:$AB$527,2,TRUE))</f>
        <v>#N/A</v>
      </c>
      <c r="E37" s="453" t="e">
        <f>IF(F77="","",VLOOKUP(F77,$AC$525:$AD$527,2,TRUE))</f>
        <v>#N/A</v>
      </c>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453" t="e">
        <f>IF(F78="","",VLOOKUP(F78,$AE$525:$AF$527,2,TRUE))</f>
        <v>#N/A</v>
      </c>
      <c r="D38" s="453" t="e">
        <f>IF(F79="","",VLOOKUP(F79,$AG$525:$AH$527,2,TRUE))</f>
        <v>#N/A</v>
      </c>
      <c r="E38" s="453" t="e">
        <f>IF(F80="","",VLOOKUP(F80,$AI$525:$AJ$527,2,TRUE))</f>
        <v>#N/A</v>
      </c>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453" t="e">
        <f>IF(F81="","",VLOOKUP(F81,$AK$525:$AL$527,2,TRUE))</f>
        <v>#N/A</v>
      </c>
      <c r="D39" s="453" t="e">
        <f>IF(F82="","",VLOOKUP(F82,$AM$525:$AN$527,2,TRUE))</f>
        <v>#N/A</v>
      </c>
      <c r="E39" s="453" t="e">
        <f>IF(F83="","",VLOOKUP(F83,$AO$525:$AP$527,2,TRUE))</f>
        <v>#N/A</v>
      </c>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10"/>
      <c r="D47" s="811"/>
      <c r="E47" s="812"/>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10"/>
      <c r="D48" s="811"/>
      <c r="E48" s="812"/>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10"/>
      <c r="D49" s="811"/>
      <c r="E49" s="812"/>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10"/>
      <c r="D50" s="811"/>
      <c r="E50" s="812"/>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10"/>
      <c r="D51" s="811"/>
      <c r="E51" s="812"/>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10"/>
      <c r="D52" s="811"/>
      <c r="E52" s="812"/>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10"/>
      <c r="D53" s="811"/>
      <c r="E53" s="812"/>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10"/>
      <c r="D54" s="811"/>
      <c r="E54" s="812"/>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10"/>
      <c r="D55" s="811"/>
      <c r="E55" s="812"/>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10"/>
      <c r="D56" s="811"/>
      <c r="E56" s="812"/>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10"/>
      <c r="D57" s="811"/>
      <c r="E57" s="812"/>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10"/>
      <c r="D58" s="811"/>
      <c r="E58" s="812"/>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13"/>
      <c r="D59" s="814"/>
      <c r="E59" s="815"/>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e">
        <f>IF(G74="","",VLOOKUP(G74,$W$541:$X$543,2,TRUE))</f>
        <v>#N/A</v>
      </c>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453" t="e">
        <f>IF(G75="","",VLOOKUP(G75,$Y$541:$Z$543,2,TRUE))</f>
        <v>#N/A</v>
      </c>
      <c r="D62" s="453" t="e">
        <f>IF(G76="","",VLOOKUP(G76,$AA$541:$AB$543,2,TRUE))</f>
        <v>#N/A</v>
      </c>
      <c r="E62" s="453" t="e">
        <f>IF(G77="","",VLOOKUP(G77,$AC$541:$AD$543,2,TRUE))</f>
        <v>#N/A</v>
      </c>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453" t="e">
        <f>IF(G78="","",VLOOKUP(G78,$AE$541:$AF$543,2,TRUE))</f>
        <v>#N/A</v>
      </c>
      <c r="D63" s="453" t="e">
        <f>IF(G79="","",VLOOKUP(G79,$AG$541:$AH$543,2,TRUE))</f>
        <v>#N/A</v>
      </c>
      <c r="E63" s="453" t="e">
        <f>IF(G80="","",VLOOKUP(G80,$AI$541:$AJ$543,2,TRUE))</f>
        <v>#N/A</v>
      </c>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05"/>
      <c r="D64" s="806"/>
      <c r="E64" s="806"/>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60" customHeight="1" x14ac:dyDescent="0.25">
      <c r="B68" s="35"/>
      <c r="C68" s="21" t="s">
        <v>915</v>
      </c>
      <c r="D68" s="21" t="s">
        <v>733</v>
      </c>
      <c r="E68" s="21" t="s">
        <v>916</v>
      </c>
      <c r="F68" s="21" t="s">
        <v>904</v>
      </c>
      <c r="G68" s="62" t="s">
        <v>917</v>
      </c>
    </row>
    <row r="69" spans="2:7" ht="15" customHeight="1" x14ac:dyDescent="0.25">
      <c r="B69" s="570">
        <v>1</v>
      </c>
      <c r="C69" s="452">
        <f>'2 жастағы балалар Ф'!D33</f>
        <v>0</v>
      </c>
      <c r="D69" s="452">
        <f>'2 жастағы балалар К'!D33</f>
        <v>0</v>
      </c>
      <c r="E69" s="452" t="e">
        <f>'2 жастағы балалар Т'!#REF!</f>
        <v>#REF!</v>
      </c>
      <c r="F69" s="452">
        <f>'2 жастағы балалар Ш'!D33</f>
        <v>0</v>
      </c>
      <c r="G69" s="452" t="e">
        <f>'2 жастағы балалар Ә'!#REF!</f>
        <v>#REF!</v>
      </c>
    </row>
    <row r="70" spans="2:7" ht="15" customHeight="1" x14ac:dyDescent="0.25">
      <c r="B70" s="571"/>
      <c r="C70" s="452">
        <f>'2 жастағы балалар Ф'!E33</f>
        <v>0</v>
      </c>
      <c r="D70" s="452">
        <f>'2 жастағы балалар К'!E33</f>
        <v>0</v>
      </c>
      <c r="E70" s="452" t="e">
        <f>'2 жастағы балалар Т'!#REF!</f>
        <v>#REF!</v>
      </c>
      <c r="F70" s="452">
        <f>'2 жастағы балалар Ш'!E33</f>
        <v>0</v>
      </c>
      <c r="G70" s="452" t="e">
        <f>'2 жастағы балалар Ә'!#REF!</f>
        <v>#REF!</v>
      </c>
    </row>
    <row r="71" spans="2:7" ht="15" customHeight="1" x14ac:dyDescent="0.25">
      <c r="B71" s="572"/>
      <c r="C71" s="452">
        <f>'2 жастағы балалар Ф'!F33</f>
        <v>0</v>
      </c>
      <c r="D71" s="452">
        <f>'2 жастағы балалар К'!F33</f>
        <v>0</v>
      </c>
      <c r="E71" s="452" t="e">
        <f>'2 жастағы балалар Т'!#REF!</f>
        <v>#REF!</v>
      </c>
      <c r="F71" s="452">
        <f>'2 жастағы балалар Ш'!F33</f>
        <v>0</v>
      </c>
      <c r="G71" s="452" t="e">
        <f>'2 жастағы балалар Ә'!#REF!</f>
        <v>#REF!</v>
      </c>
    </row>
    <row r="72" spans="2:7" ht="15" customHeight="1" x14ac:dyDescent="0.25">
      <c r="B72" s="570">
        <v>2</v>
      </c>
      <c r="C72" s="452">
        <f>'2 жастағы балалар Ф'!G33</f>
        <v>0</v>
      </c>
      <c r="D72" s="452">
        <f>'2 жастағы балалар К'!G33</f>
        <v>0</v>
      </c>
      <c r="E72" s="452">
        <f>'2 жастағы балалар Т'!D33</f>
        <v>0</v>
      </c>
      <c r="F72" s="452">
        <f>'2 жастағы балалар Ш'!G33</f>
        <v>0</v>
      </c>
      <c r="G72" s="452">
        <f>'2 жастағы балалар Ә'!D33</f>
        <v>0</v>
      </c>
    </row>
    <row r="73" spans="2:7" ht="15" customHeight="1" x14ac:dyDescent="0.25">
      <c r="B73" s="571"/>
      <c r="C73" s="452">
        <f>'2 жастағы балалар Ф'!H33</f>
        <v>0</v>
      </c>
      <c r="D73" s="452">
        <f>'2 жастағы балалар К'!H33</f>
        <v>0</v>
      </c>
      <c r="E73" s="452">
        <f>'2 жастағы балалар Т'!E33</f>
        <v>0</v>
      </c>
      <c r="F73" s="452">
        <f>'2 жастағы балалар Ш'!H33</f>
        <v>0</v>
      </c>
      <c r="G73" s="452">
        <f>'2 жастағы балалар Ә'!E33</f>
        <v>0</v>
      </c>
    </row>
    <row r="74" spans="2:7" ht="15" customHeight="1" x14ac:dyDescent="0.25">
      <c r="B74" s="572"/>
      <c r="C74" s="452">
        <f>'2 жастағы балалар Ф'!I33</f>
        <v>0</v>
      </c>
      <c r="D74" s="452">
        <f>'2 жастағы балалар К'!I33</f>
        <v>0</v>
      </c>
      <c r="E74" s="452">
        <f>'2 жастағы балалар Т'!F33</f>
        <v>0</v>
      </c>
      <c r="F74" s="452">
        <f>'2 жастағы балалар Ш'!I33</f>
        <v>0</v>
      </c>
      <c r="G74" s="452">
        <f>'2 жастағы балалар Ә'!F33</f>
        <v>0</v>
      </c>
    </row>
    <row r="75" spans="2:7" ht="15" customHeight="1" x14ac:dyDescent="0.25">
      <c r="B75" s="570">
        <v>3</v>
      </c>
      <c r="C75" s="452">
        <f>'2 жастағы балалар Ф'!J33</f>
        <v>0</v>
      </c>
      <c r="D75" s="452">
        <f>'2 жастағы балалар К'!J33</f>
        <v>0</v>
      </c>
      <c r="E75" s="452">
        <f>'2 жастағы балалар Т'!G33</f>
        <v>0</v>
      </c>
      <c r="F75" s="452">
        <f>'2 жастағы балалар Ш'!J33</f>
        <v>0</v>
      </c>
      <c r="G75" s="452">
        <f>'2 жастағы балалар Ә'!G33</f>
        <v>0</v>
      </c>
    </row>
    <row r="76" spans="2:7" ht="15" customHeight="1" x14ac:dyDescent="0.25">
      <c r="B76" s="571"/>
      <c r="C76" s="452">
        <f>'2 жастағы балалар Ф'!K33</f>
        <v>0</v>
      </c>
      <c r="D76" s="452">
        <f>'2 жастағы балалар К'!K33</f>
        <v>0</v>
      </c>
      <c r="E76" s="452">
        <f>'2 жастағы балалар Т'!H33</f>
        <v>0</v>
      </c>
      <c r="F76" s="452">
        <f>'2 жастағы балалар Ш'!K33</f>
        <v>0</v>
      </c>
      <c r="G76" s="452">
        <f>'2 жастағы балалар Ә'!H33</f>
        <v>0</v>
      </c>
    </row>
    <row r="77" spans="2:7" ht="15" customHeight="1" x14ac:dyDescent="0.25">
      <c r="B77" s="572"/>
      <c r="C77" s="452">
        <f>'2 жастағы балалар Ф'!L33</f>
        <v>0</v>
      </c>
      <c r="D77" s="452">
        <f>'2 жастағы балалар К'!L33</f>
        <v>0</v>
      </c>
      <c r="E77" s="452">
        <f>'2 жастағы балалар Т'!I33</f>
        <v>0</v>
      </c>
      <c r="F77" s="452">
        <f>'2 жастағы балалар Ш'!L33</f>
        <v>0</v>
      </c>
      <c r="G77" s="452">
        <f>'2 жастағы балалар Ә'!I33</f>
        <v>0</v>
      </c>
    </row>
    <row r="78" spans="2:7" ht="15" customHeight="1" x14ac:dyDescent="0.25">
      <c r="B78" s="570">
        <v>4</v>
      </c>
      <c r="C78" s="452">
        <f>'2 жастағы балалар Ф'!M33</f>
        <v>0</v>
      </c>
      <c r="D78" s="452">
        <f>'2 жастағы балалар К'!M33</f>
        <v>0</v>
      </c>
      <c r="E78" s="452">
        <f>'2 жастағы балалар Т'!J33</f>
        <v>0</v>
      </c>
      <c r="F78" s="452">
        <f>'2 жастағы балалар Ш'!M33</f>
        <v>0</v>
      </c>
      <c r="G78" s="452">
        <f>'2 жастағы балалар Ә'!J33</f>
        <v>0</v>
      </c>
    </row>
    <row r="79" spans="2:7" ht="15" customHeight="1" x14ac:dyDescent="0.25">
      <c r="B79" s="571"/>
      <c r="C79" s="452">
        <f>'2 жастағы балалар Ф'!N33</f>
        <v>0</v>
      </c>
      <c r="D79" s="452">
        <f>'2 жастағы балалар К'!N33</f>
        <v>0</v>
      </c>
      <c r="E79" s="452">
        <f>'2 жастағы балалар Т'!K33</f>
        <v>0</v>
      </c>
      <c r="F79" s="452">
        <f>'2 жастағы балалар Ш'!N33</f>
        <v>0</v>
      </c>
      <c r="G79" s="452">
        <f>'2 жастағы балалар Ә'!K33</f>
        <v>0</v>
      </c>
    </row>
    <row r="80" spans="2:7" ht="15" customHeight="1" x14ac:dyDescent="0.25">
      <c r="B80" s="572"/>
      <c r="C80" s="452">
        <f>'2 жастағы балалар Ф'!O33</f>
        <v>0</v>
      </c>
      <c r="D80" s="452">
        <f>'2 жастағы балалар К'!O33</f>
        <v>0</v>
      </c>
      <c r="E80" s="452">
        <f>'2 жастағы балалар Т'!L33</f>
        <v>0</v>
      </c>
      <c r="F80" s="452">
        <f>'2 жастағы балалар Ш'!O33</f>
        <v>0</v>
      </c>
      <c r="G80" s="452">
        <f>'2 жастағы балалар Ә'!L33</f>
        <v>0</v>
      </c>
    </row>
    <row r="81" spans="2:7" ht="15" customHeight="1" x14ac:dyDescent="0.25">
      <c r="B81" s="570">
        <v>5</v>
      </c>
      <c r="C81" s="798"/>
      <c r="D81" s="452" t="e">
        <f>'2 жастағы балалар К'!#REF!</f>
        <v>#REF!</v>
      </c>
      <c r="E81" s="798"/>
      <c r="F81" s="452">
        <f>'2 жастағы балалар Ш'!P33</f>
        <v>0</v>
      </c>
      <c r="G81" s="798"/>
    </row>
    <row r="82" spans="2:7" ht="15" customHeight="1" x14ac:dyDescent="0.25">
      <c r="B82" s="571"/>
      <c r="C82" s="799"/>
      <c r="D82" s="452" t="e">
        <f>'2 жастағы балалар К'!#REF!</f>
        <v>#REF!</v>
      </c>
      <c r="E82" s="799"/>
      <c r="F82" s="452">
        <f>'2 жастағы балалар Ш'!Q33</f>
        <v>0</v>
      </c>
      <c r="G82" s="799"/>
    </row>
    <row r="83" spans="2:7" ht="15" customHeight="1" x14ac:dyDescent="0.25">
      <c r="B83" s="572"/>
      <c r="C83" s="799"/>
      <c r="D83" s="452" t="e">
        <f>'2 жастағы балалар К'!#REF!</f>
        <v>#REF!</v>
      </c>
      <c r="E83" s="799"/>
      <c r="F83" s="452">
        <f>'2 жастағы балалар Ш'!R33</f>
        <v>0</v>
      </c>
      <c r="G83" s="799"/>
    </row>
    <row r="84" spans="2:7" ht="15" customHeight="1" x14ac:dyDescent="0.25">
      <c r="B84" s="570">
        <v>6</v>
      </c>
      <c r="C84" s="799"/>
      <c r="D84" s="452">
        <f>'2 жастағы балалар К'!P33</f>
        <v>0</v>
      </c>
      <c r="E84" s="799"/>
      <c r="F84" s="452" t="e">
        <f>'2 жастағы балалар Ш'!#REF!</f>
        <v>#REF!</v>
      </c>
      <c r="G84" s="799"/>
    </row>
    <row r="85" spans="2:7" ht="15" customHeight="1" x14ac:dyDescent="0.25">
      <c r="B85" s="571"/>
      <c r="C85" s="799"/>
      <c r="D85" s="452">
        <f>'2 жастағы балалар К'!Q33</f>
        <v>0</v>
      </c>
      <c r="E85" s="799"/>
      <c r="F85" s="452" t="e">
        <f>'2 жастағы балалар Ш'!#REF!</f>
        <v>#REF!</v>
      </c>
      <c r="G85" s="799"/>
    </row>
    <row r="86" spans="2:7" ht="15" customHeight="1" x14ac:dyDescent="0.25">
      <c r="B86" s="572"/>
      <c r="C86" s="799"/>
      <c r="D86" s="452">
        <f>'2 жастағы балалар К'!R33</f>
        <v>0</v>
      </c>
      <c r="E86" s="799"/>
      <c r="F86" s="452" t="e">
        <f>'2 жастағы балалар Ш'!#REF!</f>
        <v>#REF!</v>
      </c>
      <c r="G86" s="799"/>
    </row>
    <row r="87" spans="2:7" ht="15" customHeight="1" x14ac:dyDescent="0.25">
      <c r="B87" s="570">
        <v>7</v>
      </c>
      <c r="C87" s="799"/>
      <c r="D87" s="452">
        <f>'2 жастағы балалар К'!S33</f>
        <v>0</v>
      </c>
      <c r="E87" s="799"/>
      <c r="F87" s="452" t="e">
        <f>'2 жастағы балалар Ш'!#REF!</f>
        <v>#REF!</v>
      </c>
      <c r="G87" s="799"/>
    </row>
    <row r="88" spans="2:7" ht="15" customHeight="1" x14ac:dyDescent="0.25">
      <c r="B88" s="571"/>
      <c r="C88" s="799"/>
      <c r="D88" s="452">
        <f>'2 жастағы балалар К'!T33</f>
        <v>0</v>
      </c>
      <c r="E88" s="799"/>
      <c r="F88" s="452" t="e">
        <f>'2 жастағы балалар Ш'!#REF!</f>
        <v>#REF!</v>
      </c>
      <c r="G88" s="799"/>
    </row>
    <row r="89" spans="2:7" ht="15" customHeight="1" x14ac:dyDescent="0.25">
      <c r="B89" s="572"/>
      <c r="C89" s="799"/>
      <c r="D89" s="452">
        <f>'2 жастағы балалар К'!U33</f>
        <v>0</v>
      </c>
      <c r="E89" s="799"/>
      <c r="F89" s="452" t="e">
        <f>'2 жастағы балалар Ш'!#REF!</f>
        <v>#REF!</v>
      </c>
      <c r="G89" s="799"/>
    </row>
    <row r="90" spans="2:7" ht="15" customHeight="1" x14ac:dyDescent="0.25">
      <c r="B90" s="570">
        <v>8</v>
      </c>
      <c r="C90" s="799"/>
      <c r="D90" s="452">
        <f>'2 жастағы балалар К'!V33</f>
        <v>0</v>
      </c>
      <c r="E90" s="799"/>
      <c r="F90" s="452" t="e">
        <f>'2 жастағы балалар Ш'!#REF!</f>
        <v>#REF!</v>
      </c>
      <c r="G90" s="799"/>
    </row>
    <row r="91" spans="2:7" ht="15" customHeight="1" x14ac:dyDescent="0.25">
      <c r="B91" s="571"/>
      <c r="C91" s="799"/>
      <c r="D91" s="452">
        <f>'2 жастағы балалар К'!W33</f>
        <v>0</v>
      </c>
      <c r="E91" s="799"/>
      <c r="F91" s="452" t="e">
        <f>'2 жастағы балалар Ш'!#REF!</f>
        <v>#REF!</v>
      </c>
      <c r="G91" s="799"/>
    </row>
    <row r="92" spans="2:7" ht="15" customHeight="1" x14ac:dyDescent="0.25">
      <c r="B92" s="572"/>
      <c r="C92" s="799"/>
      <c r="D92" s="452">
        <f>'2 жастағы балалар К'!X33</f>
        <v>0</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Ш'!V33</f>
        <v>0</v>
      </c>
      <c r="G102" s="799"/>
    </row>
    <row r="103" spans="2:7" ht="15" customHeight="1" x14ac:dyDescent="0.25">
      <c r="B103" s="607"/>
      <c r="C103" s="799"/>
      <c r="D103" s="799"/>
      <c r="E103" s="799"/>
      <c r="F103" s="398">
        <f>'2 жастағы балалар Ш'!W33</f>
        <v>0</v>
      </c>
      <c r="G103" s="799"/>
    </row>
    <row r="104" spans="2:7" ht="15" customHeight="1" x14ac:dyDescent="0.25">
      <c r="B104" s="607"/>
      <c r="C104" s="799"/>
      <c r="D104" s="799"/>
      <c r="E104" s="799"/>
      <c r="F104" s="398">
        <f>'2 жастағы балалар Ш'!X33</f>
        <v>0</v>
      </c>
      <c r="G104" s="799"/>
    </row>
    <row r="105" spans="2:7" ht="15" customHeight="1" x14ac:dyDescent="0.25">
      <c r="B105" s="607">
        <v>13</v>
      </c>
      <c r="C105" s="799"/>
      <c r="D105" s="799"/>
      <c r="E105" s="799"/>
      <c r="F105" s="398">
        <f>'2 жастағы балалар Ш'!Y33</f>
        <v>0</v>
      </c>
      <c r="G105" s="799"/>
    </row>
    <row r="106" spans="2:7" ht="15" customHeight="1" x14ac:dyDescent="0.25">
      <c r="B106" s="607"/>
      <c r="C106" s="799"/>
      <c r="D106" s="799"/>
      <c r="E106" s="799"/>
      <c r="F106" s="398">
        <f>'2 жастағы балалар Ш'!Z33</f>
        <v>0</v>
      </c>
      <c r="G106" s="799"/>
    </row>
    <row r="107" spans="2:7" ht="15" customHeight="1" x14ac:dyDescent="0.25">
      <c r="B107" s="607"/>
      <c r="C107" s="799"/>
      <c r="D107" s="799"/>
      <c r="E107" s="799"/>
      <c r="F107" s="398">
        <f>'2 жастағы балалар Ш'!AA33</f>
        <v>0</v>
      </c>
      <c r="G107" s="799"/>
    </row>
    <row r="108" spans="2:7" ht="15" customHeight="1" x14ac:dyDescent="0.25">
      <c r="B108" s="607">
        <v>14</v>
      </c>
      <c r="C108" s="799"/>
      <c r="D108" s="799"/>
      <c r="E108" s="799"/>
      <c r="F108" s="398">
        <f>'2 жастағы балалар Ш'!AB33</f>
        <v>0</v>
      </c>
      <c r="G108" s="799"/>
    </row>
    <row r="109" spans="2:7" ht="15" customHeight="1" x14ac:dyDescent="0.25">
      <c r="B109" s="607"/>
      <c r="C109" s="799"/>
      <c r="D109" s="799"/>
      <c r="E109" s="799"/>
      <c r="F109" s="398">
        <f>'2 жастағы балалар Ш'!AC33</f>
        <v>0</v>
      </c>
      <c r="G109" s="799"/>
    </row>
    <row r="110" spans="2:7" ht="15" customHeight="1" x14ac:dyDescent="0.25">
      <c r="B110" s="607"/>
      <c r="C110" s="799"/>
      <c r="D110" s="799"/>
      <c r="E110" s="799"/>
      <c r="F110" s="398">
        <f>'2 жастағы балалар Ш'!AD33</f>
        <v>0</v>
      </c>
      <c r="G110" s="799"/>
    </row>
    <row r="111" spans="2:7" ht="15" customHeight="1" x14ac:dyDescent="0.25">
      <c r="B111" s="607">
        <v>15</v>
      </c>
      <c r="C111" s="799"/>
      <c r="D111" s="799"/>
      <c r="E111" s="799"/>
      <c r="F111" s="398">
        <f>'2 жастағы балалар Ш'!AE33</f>
        <v>0</v>
      </c>
      <c r="G111" s="799"/>
    </row>
    <row r="112" spans="2:7" ht="15" customHeight="1" x14ac:dyDescent="0.25">
      <c r="B112" s="607"/>
      <c r="C112" s="799"/>
      <c r="D112" s="799"/>
      <c r="E112" s="799"/>
      <c r="F112" s="398">
        <f>'2 жастағы балалар Ш'!AF33</f>
        <v>0</v>
      </c>
      <c r="G112" s="799"/>
    </row>
    <row r="113" spans="2:7" ht="15" customHeight="1" x14ac:dyDescent="0.25">
      <c r="B113" s="607"/>
      <c r="C113" s="799"/>
      <c r="D113" s="799"/>
      <c r="E113" s="799"/>
      <c r="F113" s="398">
        <f>'2 жастағы балалар Ш'!AG33</f>
        <v>0</v>
      </c>
      <c r="G113" s="799"/>
    </row>
    <row r="114" spans="2:7" ht="15" customHeight="1" x14ac:dyDescent="0.25">
      <c r="B114" s="607">
        <v>16</v>
      </c>
      <c r="C114" s="799"/>
      <c r="D114" s="799"/>
      <c r="E114" s="799"/>
      <c r="F114" s="398">
        <f>'2 жастағы балалар Ш'!AH33</f>
        <v>0</v>
      </c>
      <c r="G114" s="799"/>
    </row>
    <row r="115" spans="2:7" ht="15" customHeight="1" x14ac:dyDescent="0.25">
      <c r="B115" s="607"/>
      <c r="C115" s="799"/>
      <c r="D115" s="799"/>
      <c r="E115" s="799"/>
      <c r="F115" s="398">
        <f>'2 жастағы балалар Ш'!AI33</f>
        <v>0</v>
      </c>
      <c r="G115" s="799"/>
    </row>
    <row r="116" spans="2:7" ht="15" customHeight="1" x14ac:dyDescent="0.25">
      <c r="B116" s="607"/>
      <c r="C116" s="799"/>
      <c r="D116" s="799"/>
      <c r="E116" s="799"/>
      <c r="F116" s="398">
        <f>'2 жастағы балалар Ш'!AJ33</f>
        <v>0</v>
      </c>
      <c r="G116" s="799"/>
    </row>
    <row r="117" spans="2:7" ht="15" customHeight="1" x14ac:dyDescent="0.25">
      <c r="B117" s="607">
        <v>17</v>
      </c>
      <c r="C117" s="799"/>
      <c r="D117" s="799"/>
      <c r="E117" s="799"/>
      <c r="F117" s="398">
        <f>'2 жастағы балалар Ш'!AK33</f>
        <v>0</v>
      </c>
      <c r="G117" s="799"/>
    </row>
    <row r="118" spans="2:7" ht="15" customHeight="1" x14ac:dyDescent="0.25">
      <c r="B118" s="607"/>
      <c r="C118" s="799"/>
      <c r="D118" s="799"/>
      <c r="E118" s="799"/>
      <c r="F118" s="398">
        <f>'2 жастағы балалар Ш'!AL33</f>
        <v>0</v>
      </c>
      <c r="G118" s="799"/>
    </row>
    <row r="119" spans="2:7" ht="15" customHeight="1" x14ac:dyDescent="0.25">
      <c r="B119" s="607"/>
      <c r="C119" s="799"/>
      <c r="D119" s="799"/>
      <c r="E119" s="799"/>
      <c r="F119" s="398">
        <f>'2 жастағы балалар Ш'!AM33</f>
        <v>0</v>
      </c>
      <c r="G119" s="799"/>
    </row>
    <row r="120" spans="2:7" ht="15" customHeight="1" x14ac:dyDescent="0.25">
      <c r="B120" s="607">
        <v>18</v>
      </c>
      <c r="C120" s="799"/>
      <c r="D120" s="799"/>
      <c r="E120" s="799"/>
      <c r="F120" s="398">
        <f>'2 жастағы балалар Ш'!AN33</f>
        <v>0</v>
      </c>
      <c r="G120" s="799"/>
    </row>
    <row r="121" spans="2:7" ht="15" customHeight="1" x14ac:dyDescent="0.25">
      <c r="B121" s="607"/>
      <c r="C121" s="799"/>
      <c r="D121" s="799"/>
      <c r="E121" s="799"/>
      <c r="F121" s="398">
        <f>'2 жастағы балалар Ш'!AO33</f>
        <v>0</v>
      </c>
      <c r="G121" s="799"/>
    </row>
    <row r="122" spans="2:7" ht="15" customHeight="1" x14ac:dyDescent="0.25">
      <c r="B122" s="607"/>
      <c r="C122" s="799"/>
      <c r="D122" s="799"/>
      <c r="E122" s="799"/>
      <c r="F122" s="398">
        <f>'2 жастағы балалар Ш'!AP33</f>
        <v>0</v>
      </c>
      <c r="G122" s="799"/>
    </row>
    <row r="123" spans="2:7" ht="15" customHeight="1" x14ac:dyDescent="0.25">
      <c r="B123" s="607">
        <v>19</v>
      </c>
      <c r="C123" s="799"/>
      <c r="D123" s="799"/>
      <c r="E123" s="799"/>
      <c r="F123" s="398">
        <f>'2 жастағы балалар Ш'!AQ33</f>
        <v>0</v>
      </c>
      <c r="G123" s="799"/>
    </row>
    <row r="124" spans="2:7" ht="15" customHeight="1" x14ac:dyDescent="0.25">
      <c r="B124" s="607"/>
      <c r="C124" s="799"/>
      <c r="D124" s="799"/>
      <c r="E124" s="799"/>
      <c r="F124" s="398">
        <f>'2 жастағы балалар Ш'!AR33</f>
        <v>0</v>
      </c>
      <c r="G124" s="799"/>
    </row>
    <row r="125" spans="2:7" ht="15" customHeight="1" x14ac:dyDescent="0.25">
      <c r="B125" s="607"/>
      <c r="C125" s="799"/>
      <c r="D125" s="799"/>
      <c r="E125" s="799"/>
      <c r="F125" s="398">
        <f>'2 жастағы балалар Ш'!AS33</f>
        <v>0</v>
      </c>
      <c r="G125" s="799"/>
    </row>
    <row r="126" spans="2:7" ht="15" customHeight="1" x14ac:dyDescent="0.25">
      <c r="B126" s="607">
        <v>20</v>
      </c>
      <c r="C126" s="799"/>
      <c r="D126" s="799"/>
      <c r="E126" s="799"/>
      <c r="F126" s="398">
        <f>'2 жастағы балалар Ш'!AT33</f>
        <v>0</v>
      </c>
      <c r="G126" s="799"/>
    </row>
    <row r="127" spans="2:7" ht="15" customHeight="1" x14ac:dyDescent="0.25">
      <c r="B127" s="607"/>
      <c r="C127" s="799"/>
      <c r="D127" s="799"/>
      <c r="E127" s="799"/>
      <c r="F127" s="398">
        <f>'2 жастағы балалар Ш'!AU33</f>
        <v>0</v>
      </c>
      <c r="G127" s="799"/>
    </row>
    <row r="128" spans="2:7" ht="15" customHeight="1" x14ac:dyDescent="0.25">
      <c r="B128" s="607"/>
      <c r="C128" s="800"/>
      <c r="D128" s="800"/>
      <c r="E128" s="800"/>
      <c r="F128" s="398">
        <f>'2 жастағы балалар Ш'!AV33</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Ф'!D79</f>
        <v>0</v>
      </c>
      <c r="D133" s="452">
        <f>'2 жастағы балалар К'!D79</f>
        <v>0</v>
      </c>
      <c r="E133" s="452" t="e">
        <f>'2 жастағы балалар Т'!#REF!</f>
        <v>#REF!</v>
      </c>
      <c r="F133" s="452">
        <f>'2 жастағы балалар Ш'!D79</f>
        <v>0</v>
      </c>
      <c r="G133" s="452" t="e">
        <f>'2 жастағы балалар Ә'!#REF!</f>
        <v>#REF!</v>
      </c>
    </row>
    <row r="134" spans="2:7" x14ac:dyDescent="0.25">
      <c r="B134" s="571"/>
      <c r="C134" s="452">
        <f>'2 жастағы балалар Ф'!E79</f>
        <v>0</v>
      </c>
      <c r="D134" s="452">
        <f>'2 жастағы балалар К'!E79</f>
        <v>0</v>
      </c>
      <c r="E134" s="452" t="e">
        <f>'2 жастағы балалар Т'!#REF!</f>
        <v>#REF!</v>
      </c>
      <c r="F134" s="452">
        <f>'2 жастағы балалар Ш'!E79</f>
        <v>0</v>
      </c>
      <c r="G134" s="452" t="e">
        <f>'2 жастағы балалар Ә'!#REF!</f>
        <v>#REF!</v>
      </c>
    </row>
    <row r="135" spans="2:7" x14ac:dyDescent="0.25">
      <c r="B135" s="572"/>
      <c r="C135" s="452">
        <f>'2 жастағы балалар Ф'!F79</f>
        <v>0</v>
      </c>
      <c r="D135" s="452">
        <f>'2 жастағы балалар К'!F79</f>
        <v>0</v>
      </c>
      <c r="E135" s="452" t="e">
        <f>'2 жастағы балалар Т'!#REF!</f>
        <v>#REF!</v>
      </c>
      <c r="F135" s="452">
        <f>'2 жастағы балалар Ш'!F79</f>
        <v>0</v>
      </c>
      <c r="G135" s="452" t="e">
        <f>'2 жастағы балалар Ә'!#REF!</f>
        <v>#REF!</v>
      </c>
    </row>
    <row r="136" spans="2:7" x14ac:dyDescent="0.25">
      <c r="B136" s="570">
        <v>2</v>
      </c>
      <c r="C136" s="452">
        <f>'2 жастағы балалар Ф'!G79</f>
        <v>0</v>
      </c>
      <c r="D136" s="452">
        <f>'2 жастағы балалар К'!G79</f>
        <v>0</v>
      </c>
      <c r="E136" s="452">
        <f>'2 жастағы балалар Т'!D79</f>
        <v>0</v>
      </c>
      <c r="F136" s="452">
        <f>'2 жастағы балалар Ш'!G79</f>
        <v>0</v>
      </c>
      <c r="G136" s="452">
        <f>'2 жастағы балалар Ә'!D79</f>
        <v>0</v>
      </c>
    </row>
    <row r="137" spans="2:7" x14ac:dyDescent="0.25">
      <c r="B137" s="571"/>
      <c r="C137" s="452">
        <f>'2 жастағы балалар Ф'!H79</f>
        <v>0</v>
      </c>
      <c r="D137" s="452">
        <f>'2 жастағы балалар К'!H79</f>
        <v>0</v>
      </c>
      <c r="E137" s="452">
        <f>'2 жастағы балалар Т'!E79</f>
        <v>0</v>
      </c>
      <c r="F137" s="452">
        <f>'2 жастағы балалар Ш'!H79</f>
        <v>0</v>
      </c>
      <c r="G137" s="452">
        <f>'2 жастағы балалар Ә'!E79</f>
        <v>0</v>
      </c>
    </row>
    <row r="138" spans="2:7" x14ac:dyDescent="0.25">
      <c r="B138" s="572"/>
      <c r="C138" s="452">
        <f>'2 жастағы балалар Ф'!I79</f>
        <v>0</v>
      </c>
      <c r="D138" s="452">
        <f>'2 жастағы балалар К'!I79</f>
        <v>0</v>
      </c>
      <c r="E138" s="452">
        <f>'2 жастағы балалар Т'!F79</f>
        <v>0</v>
      </c>
      <c r="F138" s="452">
        <f>'2 жастағы балалар Ш'!I79</f>
        <v>0</v>
      </c>
      <c r="G138" s="452">
        <f>'2 жастағы балалар Ә'!F79</f>
        <v>0</v>
      </c>
    </row>
    <row r="139" spans="2:7" x14ac:dyDescent="0.25">
      <c r="B139" s="570">
        <v>3</v>
      </c>
      <c r="C139" s="452">
        <f>'2 жастағы балалар Ф'!J79</f>
        <v>0</v>
      </c>
      <c r="D139" s="452">
        <f>'2 жастағы балалар К'!J79</f>
        <v>0</v>
      </c>
      <c r="E139" s="452">
        <f>'2 жастағы балалар Т'!G79</f>
        <v>0</v>
      </c>
      <c r="F139" s="452">
        <f>'2 жастағы балалар Ш'!J79</f>
        <v>0</v>
      </c>
      <c r="G139" s="452">
        <f>'2 жастағы балалар Ә'!G79</f>
        <v>0</v>
      </c>
    </row>
    <row r="140" spans="2:7" x14ac:dyDescent="0.25">
      <c r="B140" s="571"/>
      <c r="C140" s="452">
        <f>'2 жастағы балалар Ф'!K79</f>
        <v>0</v>
      </c>
      <c r="D140" s="452">
        <f>'2 жастағы балалар К'!K79</f>
        <v>0</v>
      </c>
      <c r="E140" s="452">
        <f>'2 жастағы балалар Т'!H79</f>
        <v>0</v>
      </c>
      <c r="F140" s="452">
        <f>'2 жастағы балалар Ш'!K79</f>
        <v>0</v>
      </c>
      <c r="G140" s="452">
        <f>'2 жастағы балалар Ә'!H79</f>
        <v>0</v>
      </c>
    </row>
    <row r="141" spans="2:7" x14ac:dyDescent="0.25">
      <c r="B141" s="572"/>
      <c r="C141" s="452">
        <f>'2 жастағы балалар Ф'!L79</f>
        <v>0</v>
      </c>
      <c r="D141" s="452">
        <f>'2 жастағы балалар К'!L79</f>
        <v>0</v>
      </c>
      <c r="E141" s="452">
        <f>'2 жастағы балалар Т'!I79</f>
        <v>0</v>
      </c>
      <c r="F141" s="452">
        <f>'2 жастағы балалар Ш'!L79</f>
        <v>0</v>
      </c>
      <c r="G141" s="452">
        <f>'2 жастағы балалар Ә'!I79</f>
        <v>0</v>
      </c>
    </row>
    <row r="142" spans="2:7" x14ac:dyDescent="0.25">
      <c r="B142" s="570">
        <v>4</v>
      </c>
      <c r="C142" s="452">
        <f>'2 жастағы балалар Ф'!M79</f>
        <v>0</v>
      </c>
      <c r="D142" s="452">
        <f>'2 жастағы балалар К'!M79</f>
        <v>0</v>
      </c>
      <c r="E142" s="452">
        <f>'2 жастағы балалар Т'!J79</f>
        <v>0</v>
      </c>
      <c r="F142" s="452">
        <f>'2 жастағы балалар Ш'!M79</f>
        <v>0</v>
      </c>
      <c r="G142" s="452">
        <f>'2 жастағы балалар Ә'!J79</f>
        <v>0</v>
      </c>
    </row>
    <row r="143" spans="2:7" x14ac:dyDescent="0.25">
      <c r="B143" s="571"/>
      <c r="C143" s="452">
        <f>'2 жастағы балалар Ф'!N79</f>
        <v>0</v>
      </c>
      <c r="D143" s="452">
        <f>'2 жастағы балалар К'!N79</f>
        <v>0</v>
      </c>
      <c r="E143" s="452">
        <f>'2 жастағы балалар Т'!K79</f>
        <v>0</v>
      </c>
      <c r="F143" s="452">
        <f>'2 жастағы балалар Ш'!N79</f>
        <v>0</v>
      </c>
      <c r="G143" s="452">
        <f>'2 жастағы балалар Ә'!K79</f>
        <v>0</v>
      </c>
    </row>
    <row r="144" spans="2:7" x14ac:dyDescent="0.25">
      <c r="B144" s="572"/>
      <c r="C144" s="452">
        <f>'2 жастағы балалар Ф'!O79</f>
        <v>0</v>
      </c>
      <c r="D144" s="452">
        <f>'2 жастағы балалар К'!O79</f>
        <v>0</v>
      </c>
      <c r="E144" s="452">
        <f>'2 жастағы балалар Т'!L79</f>
        <v>0</v>
      </c>
      <c r="F144" s="452">
        <f>'2 жастағы балалар Ш'!O79</f>
        <v>0</v>
      </c>
      <c r="G144" s="452">
        <f>'2 жастағы балалар Ә'!L79</f>
        <v>0</v>
      </c>
    </row>
    <row r="145" spans="2:7" x14ac:dyDescent="0.25">
      <c r="B145" s="570">
        <v>5</v>
      </c>
      <c r="C145" s="452" t="e">
        <f>'2 жастағы балалар Ф'!#REF!</f>
        <v>#REF!</v>
      </c>
      <c r="D145" s="452" t="e">
        <f>'2 жастағы балалар К'!#REF!</f>
        <v>#REF!</v>
      </c>
      <c r="E145" s="452">
        <f>'2 жастағы балалар Т'!M79</f>
        <v>0</v>
      </c>
      <c r="F145" s="452">
        <f>'2 жастағы балалар Ш'!P79</f>
        <v>0</v>
      </c>
      <c r="G145" s="452">
        <f>'2 жастағы балалар Ә'!M79</f>
        <v>0</v>
      </c>
    </row>
    <row r="146" spans="2:7" x14ac:dyDescent="0.25">
      <c r="B146" s="571"/>
      <c r="C146" s="452" t="e">
        <f>'2 жастағы балалар Ф'!#REF!</f>
        <v>#REF!</v>
      </c>
      <c r="D146" s="452" t="e">
        <f>'2 жастағы балалар К'!#REF!</f>
        <v>#REF!</v>
      </c>
      <c r="E146" s="452">
        <f>'2 жастағы балалар Т'!N79</f>
        <v>0</v>
      </c>
      <c r="F146" s="452">
        <f>'2 жастағы балалар Ш'!Q79</f>
        <v>0</v>
      </c>
      <c r="G146" s="452">
        <f>'2 жастағы балалар Ә'!N79</f>
        <v>0</v>
      </c>
    </row>
    <row r="147" spans="2:7" x14ac:dyDescent="0.25">
      <c r="B147" s="572"/>
      <c r="C147" s="452" t="e">
        <f>'2 жастағы балалар Ф'!#REF!</f>
        <v>#REF!</v>
      </c>
      <c r="D147" s="452" t="e">
        <f>'2 жастағы балалар К'!#REF!</f>
        <v>#REF!</v>
      </c>
      <c r="E147" s="452">
        <f>'2 жастағы балалар Т'!O79</f>
        <v>0</v>
      </c>
      <c r="F147" s="452">
        <f>'2 жастағы балалар Ш'!R79</f>
        <v>0</v>
      </c>
      <c r="G147" s="452">
        <f>'2 жастағы балалар Ә'!O79</f>
        <v>0</v>
      </c>
    </row>
    <row r="148" spans="2:7" x14ac:dyDescent="0.25">
      <c r="B148" s="570">
        <v>6</v>
      </c>
      <c r="C148" s="798"/>
      <c r="D148" s="452">
        <f>'2 жастағы балалар К'!P79</f>
        <v>0</v>
      </c>
      <c r="E148" s="798"/>
      <c r="F148" s="452" t="e">
        <f>'2 жастағы балалар Ш'!#REF!</f>
        <v>#REF!</v>
      </c>
      <c r="G148" s="798"/>
    </row>
    <row r="149" spans="2:7" x14ac:dyDescent="0.25">
      <c r="B149" s="571"/>
      <c r="C149" s="799"/>
      <c r="D149" s="452">
        <f>'2 жастағы балалар К'!Q79</f>
        <v>0</v>
      </c>
      <c r="E149" s="799"/>
      <c r="F149" s="452" t="e">
        <f>'2 жастағы балалар Ш'!#REF!</f>
        <v>#REF!</v>
      </c>
      <c r="G149" s="799"/>
    </row>
    <row r="150" spans="2:7" x14ac:dyDescent="0.25">
      <c r="B150" s="572"/>
      <c r="C150" s="799"/>
      <c r="D150" s="452">
        <f>'2 жастағы балалар К'!R79</f>
        <v>0</v>
      </c>
      <c r="E150" s="799"/>
      <c r="F150" s="452" t="e">
        <f>'2 жастағы балалар Ш'!#REF!</f>
        <v>#REF!</v>
      </c>
      <c r="G150" s="799"/>
    </row>
    <row r="151" spans="2:7" x14ac:dyDescent="0.25">
      <c r="B151" s="570">
        <v>7</v>
      </c>
      <c r="C151" s="799"/>
      <c r="D151" s="452">
        <f>'2 жастағы балалар К'!S79</f>
        <v>0</v>
      </c>
      <c r="E151" s="799"/>
      <c r="F151" s="452" t="e">
        <f>'2 жастағы балалар Ш'!#REF!</f>
        <v>#REF!</v>
      </c>
      <c r="G151" s="799"/>
    </row>
    <row r="152" spans="2:7" x14ac:dyDescent="0.25">
      <c r="B152" s="571"/>
      <c r="C152" s="799"/>
      <c r="D152" s="452">
        <f>'2 жастағы балалар К'!T79</f>
        <v>0</v>
      </c>
      <c r="E152" s="799"/>
      <c r="F152" s="452" t="e">
        <f>'2 жастағы балалар Ш'!#REF!</f>
        <v>#REF!</v>
      </c>
      <c r="G152" s="799"/>
    </row>
    <row r="153" spans="2:7" x14ac:dyDescent="0.25">
      <c r="B153" s="572"/>
      <c r="C153" s="799"/>
      <c r="D153" s="452">
        <f>'2 жастағы балалар К'!U79</f>
        <v>0</v>
      </c>
      <c r="E153" s="799"/>
      <c r="F153" s="452" t="e">
        <f>'2 жастағы балалар Ш'!#REF!</f>
        <v>#REF!</v>
      </c>
      <c r="G153" s="799"/>
    </row>
    <row r="154" spans="2:7" x14ac:dyDescent="0.25">
      <c r="B154" s="570">
        <v>8</v>
      </c>
      <c r="C154" s="799"/>
      <c r="D154" s="452">
        <f>'2 жастағы балалар К'!V79</f>
        <v>0</v>
      </c>
      <c r="E154" s="799"/>
      <c r="F154" s="452" t="e">
        <f>'2 жастағы балалар Ш'!#REF!</f>
        <v>#REF!</v>
      </c>
      <c r="G154" s="799"/>
    </row>
    <row r="155" spans="2:7" x14ac:dyDescent="0.25">
      <c r="B155" s="571"/>
      <c r="C155" s="799"/>
      <c r="D155" s="452">
        <f>'2 жастағы балалар К'!W79</f>
        <v>0</v>
      </c>
      <c r="E155" s="799"/>
      <c r="F155" s="452" t="e">
        <f>'2 жастағы балалар Ш'!#REF!</f>
        <v>#REF!</v>
      </c>
      <c r="G155" s="799"/>
    </row>
    <row r="156" spans="2:7" x14ac:dyDescent="0.25">
      <c r="B156" s="572"/>
      <c r="C156" s="799"/>
      <c r="D156" s="452">
        <f>'2 жастағы балалар К'!X79</f>
        <v>0</v>
      </c>
      <c r="E156" s="799"/>
      <c r="F156" s="452" t="e">
        <f>'2 жастағы балалар Ш'!#REF!</f>
        <v>#REF!</v>
      </c>
      <c r="G156" s="799"/>
    </row>
    <row r="157" spans="2:7" x14ac:dyDescent="0.25">
      <c r="B157" s="570">
        <v>9</v>
      </c>
      <c r="C157" s="799"/>
      <c r="D157" s="452">
        <f>'2 жастағы балалар К'!Y79</f>
        <v>0</v>
      </c>
      <c r="E157" s="799"/>
      <c r="F157" s="452" t="e">
        <f>'2 жастағы балалар Ш'!#REF!</f>
        <v>#REF!</v>
      </c>
      <c r="G157" s="799"/>
    </row>
    <row r="158" spans="2:7" x14ac:dyDescent="0.25">
      <c r="B158" s="571"/>
      <c r="C158" s="799"/>
      <c r="D158" s="452">
        <f>'2 жастағы балалар К'!Z79</f>
        <v>0</v>
      </c>
      <c r="E158" s="799"/>
      <c r="F158" s="452" t="e">
        <f>'2 жастағы балалар Ш'!#REF!</f>
        <v>#REF!</v>
      </c>
      <c r="G158" s="799"/>
    </row>
    <row r="159" spans="2:7" ht="15" customHeight="1" x14ac:dyDescent="0.25">
      <c r="B159" s="572"/>
      <c r="C159" s="799"/>
      <c r="D159" s="452">
        <f>'2 жастағы балалар К'!AA79</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Ш'!S79</f>
        <v>0</v>
      </c>
      <c r="G163" s="799"/>
    </row>
    <row r="164" spans="2:7" x14ac:dyDescent="0.25">
      <c r="B164" s="607"/>
      <c r="C164" s="799"/>
      <c r="D164" s="452" t="e">
        <f>'2 жастағы балалар К'!#REF!</f>
        <v>#REF!</v>
      </c>
      <c r="E164" s="799"/>
      <c r="F164" s="398">
        <f>'2 жастағы балалар Ш'!T79</f>
        <v>0</v>
      </c>
      <c r="G164" s="799"/>
    </row>
    <row r="165" spans="2:7" x14ac:dyDescent="0.25">
      <c r="B165" s="607"/>
      <c r="C165" s="799"/>
      <c r="D165" s="452" t="e">
        <f>'2 жастағы балалар К'!#REF!</f>
        <v>#REF!</v>
      </c>
      <c r="E165" s="799"/>
      <c r="F165" s="398">
        <f>'2 жастағы балалар Ш'!U79</f>
        <v>0</v>
      </c>
      <c r="G165" s="799"/>
    </row>
    <row r="166" spans="2:7" ht="15" customHeight="1" x14ac:dyDescent="0.25">
      <c r="B166" s="607">
        <v>12</v>
      </c>
      <c r="C166" s="799"/>
      <c r="D166" s="452" t="e">
        <f>'2 жастағы балалар К'!#REF!</f>
        <v>#REF!</v>
      </c>
      <c r="E166" s="799"/>
      <c r="F166" s="398">
        <f>'2 жастағы балалар Ш'!V79</f>
        <v>0</v>
      </c>
      <c r="G166" s="799"/>
    </row>
    <row r="167" spans="2:7" ht="15" customHeight="1" x14ac:dyDescent="0.25">
      <c r="B167" s="607"/>
      <c r="C167" s="799"/>
      <c r="D167" s="452" t="e">
        <f>'2 жастағы балалар К'!#REF!</f>
        <v>#REF!</v>
      </c>
      <c r="E167" s="799"/>
      <c r="F167" s="398">
        <f>'2 жастағы балалар Ш'!W79</f>
        <v>0</v>
      </c>
      <c r="G167" s="799"/>
    </row>
    <row r="168" spans="2:7" ht="15" customHeight="1" x14ac:dyDescent="0.25">
      <c r="B168" s="607"/>
      <c r="C168" s="799"/>
      <c r="D168" s="452" t="e">
        <f>'2 жастағы балалар К'!#REF!</f>
        <v>#REF!</v>
      </c>
      <c r="E168" s="799"/>
      <c r="F168" s="398">
        <f>'2 жастағы балалар Ш'!X79</f>
        <v>0</v>
      </c>
      <c r="G168" s="799"/>
    </row>
    <row r="169" spans="2:7" ht="15" customHeight="1" x14ac:dyDescent="0.25">
      <c r="B169" s="607">
        <v>13</v>
      </c>
      <c r="C169" s="799"/>
      <c r="D169" s="452" t="e">
        <f>'2 жастағы балалар К'!#REF!</f>
        <v>#REF!</v>
      </c>
      <c r="E169" s="799"/>
      <c r="F169" s="398">
        <f>'2 жастағы балалар Ш'!Y79</f>
        <v>0</v>
      </c>
      <c r="G169" s="799"/>
    </row>
    <row r="170" spans="2:7" ht="15" customHeight="1" x14ac:dyDescent="0.25">
      <c r="B170" s="607"/>
      <c r="C170" s="799"/>
      <c r="D170" s="452" t="e">
        <f>'2 жастағы балалар К'!#REF!</f>
        <v>#REF!</v>
      </c>
      <c r="E170" s="799"/>
      <c r="F170" s="398">
        <f>'2 жастағы балалар Ш'!Z79</f>
        <v>0</v>
      </c>
      <c r="G170" s="799"/>
    </row>
    <row r="171" spans="2:7" ht="15" customHeight="1" x14ac:dyDescent="0.25">
      <c r="B171" s="607"/>
      <c r="C171" s="799"/>
      <c r="D171" s="452" t="e">
        <f>'2 жастағы балалар К'!#REF!</f>
        <v>#REF!</v>
      </c>
      <c r="E171" s="799"/>
      <c r="F171" s="398">
        <f>'2 жастағы балалар Ш'!AA79</f>
        <v>0</v>
      </c>
      <c r="G171" s="799"/>
    </row>
    <row r="172" spans="2:7" ht="15" customHeight="1" x14ac:dyDescent="0.25">
      <c r="B172" s="607">
        <v>14</v>
      </c>
      <c r="C172" s="799"/>
      <c r="D172" s="452" t="e">
        <f>'2 жастағы балалар К'!#REF!</f>
        <v>#REF!</v>
      </c>
      <c r="E172" s="799"/>
      <c r="F172" s="398">
        <f>'2 жастағы балалар Ш'!AB79</f>
        <v>0</v>
      </c>
      <c r="G172" s="799"/>
    </row>
    <row r="173" spans="2:7" ht="15" customHeight="1" x14ac:dyDescent="0.25">
      <c r="B173" s="607"/>
      <c r="C173" s="799"/>
      <c r="D173" s="452" t="e">
        <f>'2 жастағы балалар К'!#REF!</f>
        <v>#REF!</v>
      </c>
      <c r="E173" s="799"/>
      <c r="F173" s="398">
        <f>'2 жастағы балалар Ш'!AC79</f>
        <v>0</v>
      </c>
      <c r="G173" s="799"/>
    </row>
    <row r="174" spans="2:7" ht="15" customHeight="1" x14ac:dyDescent="0.25">
      <c r="B174" s="607"/>
      <c r="C174" s="799"/>
      <c r="D174" s="452" t="e">
        <f>'2 жастағы балалар К'!#REF!</f>
        <v>#REF!</v>
      </c>
      <c r="E174" s="799"/>
      <c r="F174" s="398">
        <f>'2 жастағы балалар Ш'!AD79</f>
        <v>0</v>
      </c>
      <c r="G174" s="799"/>
    </row>
    <row r="175" spans="2:7" ht="15" customHeight="1" x14ac:dyDescent="0.25">
      <c r="B175" s="607">
        <v>15</v>
      </c>
      <c r="C175" s="799"/>
      <c r="D175" s="452" t="e">
        <f>'2 жастағы балалар К'!#REF!</f>
        <v>#REF!</v>
      </c>
      <c r="E175" s="799"/>
      <c r="F175" s="398">
        <f>'2 жастағы балалар Ш'!AE79</f>
        <v>0</v>
      </c>
      <c r="G175" s="799"/>
    </row>
    <row r="176" spans="2:7" ht="15" customHeight="1" x14ac:dyDescent="0.25">
      <c r="B176" s="607"/>
      <c r="C176" s="799"/>
      <c r="D176" s="452" t="e">
        <f>'2 жастағы балалар К'!#REF!</f>
        <v>#REF!</v>
      </c>
      <c r="E176" s="799"/>
      <c r="F176" s="398">
        <f>'2 жастағы балалар Ш'!AF79</f>
        <v>0</v>
      </c>
      <c r="G176" s="799"/>
    </row>
    <row r="177" spans="2:7" ht="15" customHeight="1" x14ac:dyDescent="0.25">
      <c r="B177" s="607"/>
      <c r="C177" s="799"/>
      <c r="D177" s="452" t="e">
        <f>'2 жастағы балалар К'!#REF!</f>
        <v>#REF!</v>
      </c>
      <c r="E177" s="799"/>
      <c r="F177" s="398">
        <f>'2 жастағы балалар Ш'!AG79</f>
        <v>0</v>
      </c>
      <c r="G177" s="799"/>
    </row>
    <row r="178" spans="2:7" ht="15" customHeight="1" x14ac:dyDescent="0.25">
      <c r="B178" s="607">
        <v>16</v>
      </c>
      <c r="C178" s="799"/>
      <c r="D178" s="798"/>
      <c r="E178" s="799"/>
      <c r="F178" s="398">
        <f>'2 жастағы балалар Ш'!AH79</f>
        <v>0</v>
      </c>
      <c r="G178" s="799"/>
    </row>
    <row r="179" spans="2:7" ht="15" customHeight="1" x14ac:dyDescent="0.25">
      <c r="B179" s="607"/>
      <c r="C179" s="799"/>
      <c r="D179" s="799"/>
      <c r="E179" s="799"/>
      <c r="F179" s="398">
        <f>'2 жастағы балалар Ш'!AI79</f>
        <v>0</v>
      </c>
      <c r="G179" s="799"/>
    </row>
    <row r="180" spans="2:7" ht="15" customHeight="1" x14ac:dyDescent="0.25">
      <c r="B180" s="607"/>
      <c r="C180" s="799"/>
      <c r="D180" s="799"/>
      <c r="E180" s="799"/>
      <c r="F180" s="398">
        <f>'2 жастағы балалар Ш'!AJ79</f>
        <v>0</v>
      </c>
      <c r="G180" s="799"/>
    </row>
    <row r="181" spans="2:7" ht="15" customHeight="1" x14ac:dyDescent="0.25">
      <c r="B181" s="607">
        <v>17</v>
      </c>
      <c r="C181" s="799"/>
      <c r="D181" s="799"/>
      <c r="E181" s="799"/>
      <c r="F181" s="398">
        <f>'2 жастағы балалар Ш'!AK79</f>
        <v>0</v>
      </c>
      <c r="G181" s="799"/>
    </row>
    <row r="182" spans="2:7" ht="15" customHeight="1" x14ac:dyDescent="0.25">
      <c r="B182" s="607"/>
      <c r="C182" s="799"/>
      <c r="D182" s="799"/>
      <c r="E182" s="799"/>
      <c r="F182" s="398">
        <f>'2 жастағы балалар Ш'!AL79</f>
        <v>0</v>
      </c>
      <c r="G182" s="799"/>
    </row>
    <row r="183" spans="2:7" ht="15" customHeight="1" x14ac:dyDescent="0.25">
      <c r="B183" s="607"/>
      <c r="C183" s="799"/>
      <c r="D183" s="799"/>
      <c r="E183" s="799"/>
      <c r="F183" s="398">
        <f>'2 жастағы балалар Ш'!AM79</f>
        <v>0</v>
      </c>
      <c r="G183" s="799"/>
    </row>
    <row r="184" spans="2:7" ht="15" customHeight="1" x14ac:dyDescent="0.25">
      <c r="B184" s="607">
        <v>18</v>
      </c>
      <c r="C184" s="799"/>
      <c r="D184" s="799"/>
      <c r="E184" s="799"/>
      <c r="F184" s="398">
        <f>'2 жастағы балалар Ш'!AN79</f>
        <v>0</v>
      </c>
      <c r="G184" s="799"/>
    </row>
    <row r="185" spans="2:7" ht="15" customHeight="1" x14ac:dyDescent="0.25">
      <c r="B185" s="607"/>
      <c r="C185" s="799"/>
      <c r="D185" s="799"/>
      <c r="E185" s="799"/>
      <c r="F185" s="398">
        <f>'2 жастағы балалар Ш'!AO79</f>
        <v>0</v>
      </c>
      <c r="G185" s="799"/>
    </row>
    <row r="186" spans="2:7" ht="15" customHeight="1" x14ac:dyDescent="0.25">
      <c r="B186" s="607"/>
      <c r="C186" s="799"/>
      <c r="D186" s="799"/>
      <c r="E186" s="799"/>
      <c r="F186" s="398">
        <f>'2 жастағы балалар Ш'!AP79</f>
        <v>0</v>
      </c>
      <c r="G186" s="799"/>
    </row>
    <row r="187" spans="2:7" ht="15" customHeight="1" x14ac:dyDescent="0.25">
      <c r="B187" s="607">
        <v>19</v>
      </c>
      <c r="C187" s="799"/>
      <c r="D187" s="799"/>
      <c r="E187" s="799"/>
      <c r="F187" s="398">
        <f>'2 жастағы балалар Ш'!AQ79</f>
        <v>0</v>
      </c>
      <c r="G187" s="799"/>
    </row>
    <row r="188" spans="2:7" ht="15" customHeight="1" x14ac:dyDescent="0.25">
      <c r="B188" s="607"/>
      <c r="C188" s="799"/>
      <c r="D188" s="799"/>
      <c r="E188" s="799"/>
      <c r="F188" s="398">
        <f>'2 жастағы балалар Ш'!AR79</f>
        <v>0</v>
      </c>
      <c r="G188" s="799"/>
    </row>
    <row r="189" spans="2:7" ht="15" customHeight="1" x14ac:dyDescent="0.25">
      <c r="B189" s="607"/>
      <c r="C189" s="799"/>
      <c r="D189" s="799"/>
      <c r="E189" s="799"/>
      <c r="F189" s="398">
        <f>'2 жастағы балалар Ш'!AS79</f>
        <v>0</v>
      </c>
      <c r="G189" s="799"/>
    </row>
    <row r="190" spans="2:7" ht="15" customHeight="1" x14ac:dyDescent="0.25">
      <c r="B190" s="607">
        <v>20</v>
      </c>
      <c r="C190" s="799"/>
      <c r="D190" s="799"/>
      <c r="E190" s="799"/>
      <c r="F190" s="398">
        <f>'2 жастағы балалар Ш'!AT79</f>
        <v>0</v>
      </c>
      <c r="G190" s="799"/>
    </row>
    <row r="191" spans="2:7" ht="15" customHeight="1" x14ac:dyDescent="0.25">
      <c r="B191" s="607"/>
      <c r="C191" s="799"/>
      <c r="D191" s="799"/>
      <c r="E191" s="799"/>
      <c r="F191" s="398">
        <f>'2 жастағы балалар Ш'!AU79</f>
        <v>0</v>
      </c>
      <c r="G191" s="799"/>
    </row>
    <row r="192" spans="2:7" ht="15" customHeight="1" x14ac:dyDescent="0.25">
      <c r="B192" s="607"/>
      <c r="C192" s="799"/>
      <c r="D192" s="799"/>
      <c r="E192" s="799"/>
      <c r="F192" s="398">
        <f>'2 жастағы балалар Ш'!AV79</f>
        <v>0</v>
      </c>
      <c r="G192" s="799"/>
    </row>
    <row r="193" spans="2:100" ht="15" customHeight="1" x14ac:dyDescent="0.25">
      <c r="B193" s="607">
        <v>21</v>
      </c>
      <c r="C193" s="799"/>
      <c r="D193" s="799"/>
      <c r="E193" s="799"/>
      <c r="F193" s="398">
        <f>'2 жастағы балалар Ш'!AW79</f>
        <v>0</v>
      </c>
      <c r="G193" s="799"/>
    </row>
    <row r="194" spans="2:100" ht="15" customHeight="1" x14ac:dyDescent="0.25">
      <c r="B194" s="607"/>
      <c r="C194" s="799"/>
      <c r="D194" s="799"/>
      <c r="E194" s="799"/>
      <c r="F194" s="398">
        <f>'2 жастағы балалар Ш'!AX79</f>
        <v>0</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Ш'!AY79</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Ш'!AZ79</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Ш'!BA79</f>
        <v>0</v>
      </c>
      <c r="G197" s="799"/>
    </row>
    <row r="198" spans="2:100" ht="15" customHeight="1" x14ac:dyDescent="0.25">
      <c r="B198" s="607"/>
      <c r="C198" s="799"/>
      <c r="D198" s="799"/>
      <c r="E198" s="799"/>
      <c r="F198" s="398">
        <f>'2 жастағы балалар Ш'!BB79</f>
        <v>0</v>
      </c>
      <c r="G198" s="799"/>
    </row>
    <row r="199" spans="2:100" ht="15" customHeight="1" x14ac:dyDescent="0.25">
      <c r="B199" s="607">
        <v>23</v>
      </c>
      <c r="C199" s="799"/>
      <c r="D199" s="799"/>
      <c r="E199" s="799"/>
      <c r="F199" s="398">
        <f>'2 жастағы балалар Ш'!BC79</f>
        <v>0</v>
      </c>
      <c r="G199" s="799"/>
    </row>
    <row r="200" spans="2:100" ht="15" customHeight="1" x14ac:dyDescent="0.25">
      <c r="B200" s="607"/>
      <c r="C200" s="799"/>
      <c r="D200" s="799"/>
      <c r="E200" s="799"/>
      <c r="F200" s="398">
        <f>'2 жастағы балалар Ш'!BD79</f>
        <v>0</v>
      </c>
      <c r="G200" s="799"/>
    </row>
    <row r="201" spans="2:100" ht="15" customHeight="1" x14ac:dyDescent="0.25">
      <c r="B201" s="607"/>
      <c r="C201" s="799"/>
      <c r="D201" s="799"/>
      <c r="E201" s="799"/>
      <c r="F201" s="398">
        <f>'2 жастағы балалар Ш'!BE79</f>
        <v>0</v>
      </c>
      <c r="G201" s="799"/>
    </row>
    <row r="202" spans="2:100" ht="15" customHeight="1" x14ac:dyDescent="0.25">
      <c r="B202" s="607">
        <v>24</v>
      </c>
      <c r="C202" s="799"/>
      <c r="D202" s="799"/>
      <c r="E202" s="799"/>
      <c r="F202" s="398">
        <f>'2 жастағы балалар Ш'!BF79</f>
        <v>0</v>
      </c>
      <c r="G202" s="799"/>
    </row>
    <row r="203" spans="2:100" ht="15" customHeight="1" x14ac:dyDescent="0.25">
      <c r="B203" s="607"/>
      <c r="C203" s="799"/>
      <c r="D203" s="799"/>
      <c r="E203" s="799"/>
      <c r="F203" s="398">
        <f>'2 жастағы балалар Ш'!BG79</f>
        <v>0</v>
      </c>
      <c r="G203" s="799"/>
    </row>
    <row r="204" spans="2:100" ht="15" customHeight="1" x14ac:dyDescent="0.25">
      <c r="B204" s="607"/>
      <c r="C204" s="799"/>
      <c r="D204" s="799"/>
      <c r="E204" s="799"/>
      <c r="F204" s="398">
        <f>'2 жастағы балалар Ш'!BH79</f>
        <v>0</v>
      </c>
      <c r="G204" s="799"/>
    </row>
    <row r="205" spans="2:100" ht="15" customHeight="1" x14ac:dyDescent="0.25">
      <c r="B205" s="607">
        <v>25</v>
      </c>
      <c r="C205" s="799"/>
      <c r="D205" s="799"/>
      <c r="E205" s="799"/>
      <c r="F205" s="398">
        <f>'2 жастағы балалар Ш'!BI79</f>
        <v>0</v>
      </c>
      <c r="G205" s="799"/>
    </row>
    <row r="206" spans="2:100" ht="15" customHeight="1" x14ac:dyDescent="0.25">
      <c r="B206" s="607"/>
      <c r="C206" s="799"/>
      <c r="D206" s="799"/>
      <c r="E206" s="799"/>
      <c r="F206" s="398">
        <f>'2 жастағы балалар Ш'!BJ79</f>
        <v>0</v>
      </c>
      <c r="G206" s="799"/>
    </row>
    <row r="207" spans="2:100" ht="15" customHeight="1" x14ac:dyDescent="0.25">
      <c r="B207" s="607"/>
      <c r="C207" s="800"/>
      <c r="D207" s="800"/>
      <c r="E207" s="800"/>
      <c r="F207" s="398">
        <f>'2 жастағы балалар Ш'!BK79</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57.75"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Ф'!D138</f>
        <v>0</v>
      </c>
      <c r="D212" s="452">
        <f>'2 жастағы балалар К'!D138</f>
        <v>0</v>
      </c>
      <c r="E212" s="452" t="e">
        <f>'2 жастағы балалар Т'!#REF!</f>
        <v>#REF!</v>
      </c>
      <c r="F212" s="452">
        <f>'2 жастағы балалар Ш'!D138</f>
        <v>0</v>
      </c>
      <c r="G212" s="452" t="e">
        <f>'2 жастағы балалар Ә'!#REF!</f>
        <v>#REF!</v>
      </c>
    </row>
    <row r="213" spans="2:7" ht="15" customHeight="1" x14ac:dyDescent="0.25">
      <c r="B213" s="571"/>
      <c r="C213" s="452">
        <f>'2 жастағы балалар Ф'!E138</f>
        <v>0</v>
      </c>
      <c r="D213" s="452">
        <f>'2 жастағы балалар К'!E138</f>
        <v>0</v>
      </c>
      <c r="E213" s="452" t="e">
        <f>'2 жастағы балалар Т'!#REF!</f>
        <v>#REF!</v>
      </c>
      <c r="F213" s="452">
        <f>'2 жастағы балалар Ш'!E138</f>
        <v>0</v>
      </c>
      <c r="G213" s="452" t="e">
        <f>'2 жастағы балалар Ә'!#REF!</f>
        <v>#REF!</v>
      </c>
    </row>
    <row r="214" spans="2:7" ht="15" customHeight="1" x14ac:dyDescent="0.25">
      <c r="B214" s="572"/>
      <c r="C214" s="452">
        <f>'2 жастағы балалар Ф'!F138</f>
        <v>0</v>
      </c>
      <c r="D214" s="452">
        <f>'2 жастағы балалар К'!F138</f>
        <v>0</v>
      </c>
      <c r="E214" s="452" t="e">
        <f>'2 жастағы балалар Т'!#REF!</f>
        <v>#REF!</v>
      </c>
      <c r="F214" s="452">
        <f>'2 жастағы балалар Ш'!F138</f>
        <v>0</v>
      </c>
      <c r="G214" s="452" t="e">
        <f>'2 жастағы балалар Ә'!#REF!</f>
        <v>#REF!</v>
      </c>
    </row>
    <row r="215" spans="2:7" ht="15" customHeight="1" x14ac:dyDescent="0.25">
      <c r="B215" s="570">
        <v>2</v>
      </c>
      <c r="C215" s="452">
        <f>'2 жастағы балалар Ф'!G138</f>
        <v>0</v>
      </c>
      <c r="D215" s="452">
        <f>'2 жастағы балалар К'!G138</f>
        <v>0</v>
      </c>
      <c r="E215" s="452">
        <f>'2 жастағы балалар Т'!D138</f>
        <v>0</v>
      </c>
      <c r="F215" s="452">
        <f>'2 жастағы балалар Ш'!G138</f>
        <v>0</v>
      </c>
      <c r="G215" s="452">
        <f>'2 жастағы балалар Ә'!D138</f>
        <v>0</v>
      </c>
    </row>
    <row r="216" spans="2:7" ht="15" customHeight="1" x14ac:dyDescent="0.25">
      <c r="B216" s="571"/>
      <c r="C216" s="452">
        <f>'2 жастағы балалар Ф'!H138</f>
        <v>0</v>
      </c>
      <c r="D216" s="452">
        <f>'2 жастағы балалар К'!H138</f>
        <v>0</v>
      </c>
      <c r="E216" s="452">
        <f>'2 жастағы балалар Т'!E138</f>
        <v>0</v>
      </c>
      <c r="F216" s="452">
        <f>'2 жастағы балалар Ш'!H138</f>
        <v>0</v>
      </c>
      <c r="G216" s="452">
        <f>'2 жастағы балалар Ә'!E138</f>
        <v>0</v>
      </c>
    </row>
    <row r="217" spans="2:7" ht="15" customHeight="1" x14ac:dyDescent="0.25">
      <c r="B217" s="572"/>
      <c r="C217" s="452">
        <f>'2 жастағы балалар Ф'!I138</f>
        <v>0</v>
      </c>
      <c r="D217" s="452">
        <f>'2 жастағы балалар К'!I138</f>
        <v>0</v>
      </c>
      <c r="E217" s="452">
        <f>'2 жастағы балалар Т'!F138</f>
        <v>0</v>
      </c>
      <c r="F217" s="452">
        <f>'2 жастағы балалар Ш'!I138</f>
        <v>0</v>
      </c>
      <c r="G217" s="452">
        <f>'2 жастағы балалар Ә'!F138</f>
        <v>0</v>
      </c>
    </row>
    <row r="218" spans="2:7" ht="15" customHeight="1" x14ac:dyDescent="0.25">
      <c r="B218" s="570">
        <v>3</v>
      </c>
      <c r="C218" s="452">
        <f>'2 жастағы балалар Ф'!J138</f>
        <v>0</v>
      </c>
      <c r="D218" s="452">
        <f>'2 жастағы балалар К'!J138</f>
        <v>0</v>
      </c>
      <c r="E218" s="452">
        <f>'2 жастағы балалар Т'!G138</f>
        <v>0</v>
      </c>
      <c r="F218" s="452">
        <f>'2 жастағы балалар Ш'!J138</f>
        <v>0</v>
      </c>
      <c r="G218" s="452">
        <f>'2 жастағы балалар Ә'!G138</f>
        <v>0</v>
      </c>
    </row>
    <row r="219" spans="2:7" ht="15" customHeight="1" x14ac:dyDescent="0.25">
      <c r="B219" s="571"/>
      <c r="C219" s="452">
        <f>'2 жастағы балалар Ф'!K138</f>
        <v>0</v>
      </c>
      <c r="D219" s="452">
        <f>'2 жастағы балалар К'!K138</f>
        <v>0</v>
      </c>
      <c r="E219" s="452">
        <f>'2 жастағы балалар Т'!H138</f>
        <v>0</v>
      </c>
      <c r="F219" s="452">
        <f>'2 жастағы балалар Ш'!K138</f>
        <v>0</v>
      </c>
      <c r="G219" s="452">
        <f>'2 жастағы балалар Ә'!H138</f>
        <v>0</v>
      </c>
    </row>
    <row r="220" spans="2:7" ht="15" customHeight="1" x14ac:dyDescent="0.25">
      <c r="B220" s="572"/>
      <c r="C220" s="452">
        <f>'2 жастағы балалар Ф'!L138</f>
        <v>0</v>
      </c>
      <c r="D220" s="452">
        <f>'2 жастағы балалар К'!L138</f>
        <v>0</v>
      </c>
      <c r="E220" s="452">
        <f>'2 жастағы балалар Т'!I138</f>
        <v>0</v>
      </c>
      <c r="F220" s="452">
        <f>'2 жастағы балалар Ш'!L138</f>
        <v>0</v>
      </c>
      <c r="G220" s="452">
        <f>'2 жастағы балалар Ә'!I138</f>
        <v>0</v>
      </c>
    </row>
    <row r="221" spans="2:7" ht="15" customHeight="1" x14ac:dyDescent="0.25">
      <c r="B221" s="570">
        <v>4</v>
      </c>
      <c r="C221" s="452">
        <f>'2 жастағы балалар Ф'!M138</f>
        <v>0</v>
      </c>
      <c r="D221" s="452">
        <f>'2 жастағы балалар К'!M138</f>
        <v>0</v>
      </c>
      <c r="E221" s="452">
        <f>'2 жастағы балалар Т'!J138</f>
        <v>0</v>
      </c>
      <c r="F221" s="452">
        <f>'2 жастағы балалар Ш'!M138</f>
        <v>0</v>
      </c>
      <c r="G221" s="452">
        <f>'2 жастағы балалар Ә'!J138</f>
        <v>0</v>
      </c>
    </row>
    <row r="222" spans="2:7" ht="15" customHeight="1" x14ac:dyDescent="0.25">
      <c r="B222" s="571"/>
      <c r="C222" s="452">
        <f>'2 жастағы балалар Ф'!N138</f>
        <v>0</v>
      </c>
      <c r="D222" s="452">
        <f>'2 жастағы балалар К'!N138</f>
        <v>0</v>
      </c>
      <c r="E222" s="452">
        <f>'2 жастағы балалар Т'!K138</f>
        <v>0</v>
      </c>
      <c r="F222" s="452">
        <f>'2 жастағы балалар Ш'!N138</f>
        <v>0</v>
      </c>
      <c r="G222" s="452">
        <f>'2 жастағы балалар Ә'!K138</f>
        <v>0</v>
      </c>
    </row>
    <row r="223" spans="2:7" ht="15" customHeight="1" x14ac:dyDescent="0.25">
      <c r="B223" s="572"/>
      <c r="C223" s="452">
        <f>'2 жастағы балалар Ф'!O138</f>
        <v>0</v>
      </c>
      <c r="D223" s="452">
        <f>'2 жастағы балалар К'!O138</f>
        <v>0</v>
      </c>
      <c r="E223" s="452">
        <f>'2 жастағы балалар Т'!L138</f>
        <v>0</v>
      </c>
      <c r="F223" s="452">
        <f>'2 жастағы балалар Ш'!O138</f>
        <v>0</v>
      </c>
      <c r="G223" s="452">
        <f>'2 жастағы балалар Ә'!L138</f>
        <v>0</v>
      </c>
    </row>
    <row r="224" spans="2:7" ht="15" customHeight="1" x14ac:dyDescent="0.25">
      <c r="B224" s="570">
        <v>5</v>
      </c>
      <c r="C224" s="452" t="e">
        <f>'2 жастағы балалар Ф'!#REF!</f>
        <v>#REF!</v>
      </c>
      <c r="D224" s="452" t="e">
        <f>'2 жастағы балалар К'!#REF!</f>
        <v>#REF!</v>
      </c>
      <c r="E224" s="452">
        <f>'2 жастағы балалар Т'!M138</f>
        <v>0</v>
      </c>
      <c r="F224" s="452">
        <f>'2 жастағы балалар Ш'!P138</f>
        <v>0</v>
      </c>
      <c r="G224" s="452">
        <f>'2 жастағы балалар Ә'!M138</f>
        <v>0</v>
      </c>
    </row>
    <row r="225" spans="2:7" ht="15" customHeight="1" x14ac:dyDescent="0.25">
      <c r="B225" s="571"/>
      <c r="C225" s="452" t="e">
        <f>'2 жастағы балалар Ф'!#REF!</f>
        <v>#REF!</v>
      </c>
      <c r="D225" s="452" t="e">
        <f>'2 жастағы балалар К'!#REF!</f>
        <v>#REF!</v>
      </c>
      <c r="E225" s="452">
        <f>'2 жастағы балалар Т'!N138</f>
        <v>0</v>
      </c>
      <c r="F225" s="452">
        <f>'2 жастағы балалар Ш'!Q138</f>
        <v>0</v>
      </c>
      <c r="G225" s="452">
        <f>'2 жастағы балалар Ә'!N138</f>
        <v>0</v>
      </c>
    </row>
    <row r="226" spans="2:7" ht="15" customHeight="1" x14ac:dyDescent="0.25">
      <c r="B226" s="572"/>
      <c r="C226" s="452" t="e">
        <f>'2 жастағы балалар Ф'!#REF!</f>
        <v>#REF!</v>
      </c>
      <c r="D226" s="452" t="e">
        <f>'2 жастағы балалар К'!#REF!</f>
        <v>#REF!</v>
      </c>
      <c r="E226" s="452">
        <f>'2 жастағы балалар Т'!O138</f>
        <v>0</v>
      </c>
      <c r="F226" s="452">
        <f>'2 жастағы балалар Ш'!R138</f>
        <v>0</v>
      </c>
      <c r="G226" s="452">
        <f>'2 жастағы балалар Ә'!O138</f>
        <v>0</v>
      </c>
    </row>
    <row r="227" spans="2:7" ht="15" customHeight="1" x14ac:dyDescent="0.25">
      <c r="B227" s="570">
        <v>6</v>
      </c>
      <c r="C227" s="798"/>
      <c r="D227" s="452">
        <f>'2 жастағы балалар К'!P138</f>
        <v>0</v>
      </c>
      <c r="E227" s="798"/>
      <c r="F227" s="452" t="e">
        <f>'2 жастағы балалар Ш'!#REF!</f>
        <v>#REF!</v>
      </c>
      <c r="G227" s="798"/>
    </row>
    <row r="228" spans="2:7" ht="15" customHeight="1" x14ac:dyDescent="0.25">
      <c r="B228" s="571"/>
      <c r="C228" s="799"/>
      <c r="D228" s="452">
        <f>'2 жастағы балалар К'!Q138</f>
        <v>0</v>
      </c>
      <c r="E228" s="799"/>
      <c r="F228" s="452" t="e">
        <f>'2 жастағы балалар Ш'!#REF!</f>
        <v>#REF!</v>
      </c>
      <c r="G228" s="799"/>
    </row>
    <row r="229" spans="2:7" ht="15" customHeight="1" x14ac:dyDescent="0.25">
      <c r="B229" s="572"/>
      <c r="C229" s="799"/>
      <c r="D229" s="452">
        <f>'2 жастағы балалар К'!R138</f>
        <v>0</v>
      </c>
      <c r="E229" s="799"/>
      <c r="F229" s="452" t="e">
        <f>'2 жастағы балалар Ш'!#REF!</f>
        <v>#REF!</v>
      </c>
      <c r="G229" s="799"/>
    </row>
    <row r="230" spans="2:7" ht="15" customHeight="1" x14ac:dyDescent="0.25">
      <c r="B230" s="570">
        <v>7</v>
      </c>
      <c r="C230" s="799"/>
      <c r="D230" s="452">
        <f>'2 жастағы балалар К'!S138</f>
        <v>0</v>
      </c>
      <c r="E230" s="799"/>
      <c r="F230" s="452" t="e">
        <f>'2 жастағы балалар Ш'!#REF!</f>
        <v>#REF!</v>
      </c>
      <c r="G230" s="799"/>
    </row>
    <row r="231" spans="2:7" ht="15" customHeight="1" x14ac:dyDescent="0.25">
      <c r="B231" s="571"/>
      <c r="C231" s="799"/>
      <c r="D231" s="452">
        <f>'2 жастағы балалар К'!T138</f>
        <v>0</v>
      </c>
      <c r="E231" s="799"/>
      <c r="F231" s="452" t="e">
        <f>'2 жастағы балалар Ш'!#REF!</f>
        <v>#REF!</v>
      </c>
      <c r="G231" s="799"/>
    </row>
    <row r="232" spans="2:7" ht="15" customHeight="1" x14ac:dyDescent="0.25">
      <c r="B232" s="572"/>
      <c r="C232" s="799"/>
      <c r="D232" s="452">
        <f>'2 жастағы балалар К'!U138</f>
        <v>0</v>
      </c>
      <c r="E232" s="799"/>
      <c r="F232" s="452" t="e">
        <f>'2 жастағы балалар Ш'!#REF!</f>
        <v>#REF!</v>
      </c>
      <c r="G232" s="799"/>
    </row>
    <row r="233" spans="2:7" ht="15" customHeight="1" x14ac:dyDescent="0.25">
      <c r="B233" s="570">
        <v>8</v>
      </c>
      <c r="C233" s="799"/>
      <c r="D233" s="452">
        <f>'2 жастағы балалар К'!V138</f>
        <v>0</v>
      </c>
      <c r="E233" s="799"/>
      <c r="F233" s="452" t="e">
        <f>'2 жастағы балалар Ш'!#REF!</f>
        <v>#REF!</v>
      </c>
      <c r="G233" s="799"/>
    </row>
    <row r="234" spans="2:7" ht="15" customHeight="1" x14ac:dyDescent="0.25">
      <c r="B234" s="571"/>
      <c r="C234" s="799"/>
      <c r="D234" s="452">
        <f>'2 жастағы балалар К'!W138</f>
        <v>0</v>
      </c>
      <c r="E234" s="799"/>
      <c r="F234" s="452" t="e">
        <f>'2 жастағы балалар Ш'!#REF!</f>
        <v>#REF!</v>
      </c>
      <c r="G234" s="799"/>
    </row>
    <row r="235" spans="2:7" x14ac:dyDescent="0.25">
      <c r="B235" s="572"/>
      <c r="C235" s="799"/>
      <c r="D235" s="452">
        <f>'2 жастағы балалар К'!X138</f>
        <v>0</v>
      </c>
      <c r="E235" s="799"/>
      <c r="F235" s="452" t="e">
        <f>'2 жастағы балалар Ш'!#REF!</f>
        <v>#REF!</v>
      </c>
      <c r="G235" s="799"/>
    </row>
    <row r="236" spans="2:7" x14ac:dyDescent="0.25">
      <c r="B236" s="570">
        <v>9</v>
      </c>
      <c r="C236" s="799"/>
      <c r="D236" s="452">
        <f>'2 жастағы балалар К'!Y138</f>
        <v>0</v>
      </c>
      <c r="E236" s="799"/>
      <c r="F236" s="452" t="e">
        <f>'2 жастағы балалар Ш'!#REF!</f>
        <v>#REF!</v>
      </c>
      <c r="G236" s="799"/>
    </row>
    <row r="237" spans="2:7" x14ac:dyDescent="0.25">
      <c r="B237" s="571"/>
      <c r="C237" s="799"/>
      <c r="D237" s="452">
        <f>'2 жастағы балалар К'!Z138</f>
        <v>0</v>
      </c>
      <c r="E237" s="799"/>
      <c r="F237" s="452" t="e">
        <f>'2 жастағы балалар Ш'!#REF!</f>
        <v>#REF!</v>
      </c>
      <c r="G237" s="799"/>
    </row>
    <row r="238" spans="2:7" x14ac:dyDescent="0.25">
      <c r="B238" s="572"/>
      <c r="C238" s="799"/>
      <c r="D238" s="452">
        <f>'2 жастағы балалар К'!AA138</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Ш'!S138</f>
        <v>0</v>
      </c>
      <c r="G242" s="799"/>
    </row>
    <row r="243" spans="2:7" x14ac:dyDescent="0.25">
      <c r="B243" s="607"/>
      <c r="C243" s="799"/>
      <c r="D243" s="452" t="e">
        <f>'2 жастағы балалар К'!#REF!</f>
        <v>#REF!</v>
      </c>
      <c r="E243" s="799"/>
      <c r="F243" s="398">
        <f>'2 жастағы балалар Ш'!T138</f>
        <v>0</v>
      </c>
      <c r="G243" s="799"/>
    </row>
    <row r="244" spans="2:7" x14ac:dyDescent="0.25">
      <c r="B244" s="607"/>
      <c r="C244" s="799"/>
      <c r="D244" s="452" t="e">
        <f>'2 жастағы балалар К'!#REF!</f>
        <v>#REF!</v>
      </c>
      <c r="E244" s="799"/>
      <c r="F244" s="398">
        <f>'2 жастағы балалар Ш'!U138</f>
        <v>0</v>
      </c>
      <c r="G244" s="799"/>
    </row>
    <row r="245" spans="2:7" x14ac:dyDescent="0.25">
      <c r="B245" s="607">
        <v>12</v>
      </c>
      <c r="C245" s="799"/>
      <c r="D245" s="452" t="e">
        <f>'2 жастағы балалар К'!#REF!</f>
        <v>#REF!</v>
      </c>
      <c r="E245" s="799"/>
      <c r="F245" s="398">
        <f>'2 жастағы балалар Ш'!V138</f>
        <v>0</v>
      </c>
      <c r="G245" s="799"/>
    </row>
    <row r="246" spans="2:7" x14ac:dyDescent="0.25">
      <c r="B246" s="607"/>
      <c r="C246" s="799"/>
      <c r="D246" s="452" t="e">
        <f>'2 жастағы балалар К'!#REF!</f>
        <v>#REF!</v>
      </c>
      <c r="E246" s="799"/>
      <c r="F246" s="398">
        <f>'2 жастағы балалар Ш'!W138</f>
        <v>0</v>
      </c>
      <c r="G246" s="799"/>
    </row>
    <row r="247" spans="2:7" x14ac:dyDescent="0.25">
      <c r="B247" s="607"/>
      <c r="C247" s="799"/>
      <c r="D247" s="452" t="e">
        <f>'2 жастағы балалар К'!#REF!</f>
        <v>#REF!</v>
      </c>
      <c r="E247" s="799"/>
      <c r="F247" s="398">
        <f>'2 жастағы балалар Ш'!X138</f>
        <v>0</v>
      </c>
      <c r="G247" s="799"/>
    </row>
    <row r="248" spans="2:7" x14ac:dyDescent="0.25">
      <c r="B248" s="607">
        <v>13</v>
      </c>
      <c r="C248" s="799"/>
      <c r="D248" s="452" t="e">
        <f>'2 жастағы балалар К'!#REF!</f>
        <v>#REF!</v>
      </c>
      <c r="E248" s="799"/>
      <c r="F248" s="398">
        <f>'2 жастағы балалар Ш'!Y138</f>
        <v>0</v>
      </c>
      <c r="G248" s="799"/>
    </row>
    <row r="249" spans="2:7" x14ac:dyDescent="0.25">
      <c r="B249" s="607"/>
      <c r="C249" s="799"/>
      <c r="D249" s="452" t="e">
        <f>'2 жастағы балалар К'!#REF!</f>
        <v>#REF!</v>
      </c>
      <c r="E249" s="799"/>
      <c r="F249" s="398">
        <f>'2 жастағы балалар Ш'!Z138</f>
        <v>0</v>
      </c>
      <c r="G249" s="799"/>
    </row>
    <row r="250" spans="2:7" x14ac:dyDescent="0.25">
      <c r="B250" s="607"/>
      <c r="C250" s="799"/>
      <c r="D250" s="452" t="e">
        <f>'2 жастағы балалар К'!#REF!</f>
        <v>#REF!</v>
      </c>
      <c r="E250" s="799"/>
      <c r="F250" s="398">
        <f>'2 жастағы балалар Ш'!AA138</f>
        <v>0</v>
      </c>
      <c r="G250" s="799"/>
    </row>
    <row r="251" spans="2:7" x14ac:dyDescent="0.25">
      <c r="B251" s="607">
        <v>14</v>
      </c>
      <c r="C251" s="799"/>
      <c r="D251" s="452" t="e">
        <f>'2 жастағы балалар К'!#REF!</f>
        <v>#REF!</v>
      </c>
      <c r="E251" s="799"/>
      <c r="F251" s="398">
        <f>'2 жастағы балалар Ш'!AB138</f>
        <v>0</v>
      </c>
      <c r="G251" s="799"/>
    </row>
    <row r="252" spans="2:7" x14ac:dyDescent="0.25">
      <c r="B252" s="607"/>
      <c r="C252" s="799"/>
      <c r="D252" s="452" t="e">
        <f>'2 жастағы балалар К'!#REF!</f>
        <v>#REF!</v>
      </c>
      <c r="E252" s="799"/>
      <c r="F252" s="398">
        <f>'2 жастағы балалар Ш'!AC138</f>
        <v>0</v>
      </c>
      <c r="G252" s="799"/>
    </row>
    <row r="253" spans="2:7" x14ac:dyDescent="0.25">
      <c r="B253" s="607"/>
      <c r="C253" s="799"/>
      <c r="D253" s="452" t="e">
        <f>'2 жастағы балалар К'!#REF!</f>
        <v>#REF!</v>
      </c>
      <c r="E253" s="799"/>
      <c r="F253" s="398">
        <f>'2 жастағы балалар Ш'!AD138</f>
        <v>0</v>
      </c>
      <c r="G253" s="799"/>
    </row>
    <row r="254" spans="2:7" x14ac:dyDescent="0.25">
      <c r="B254" s="607">
        <v>15</v>
      </c>
      <c r="C254" s="799"/>
      <c r="D254" s="452" t="e">
        <f>'2 жастағы балалар К'!#REF!</f>
        <v>#REF!</v>
      </c>
      <c r="E254" s="799"/>
      <c r="F254" s="398">
        <f>'2 жастағы балалар Ш'!AE138</f>
        <v>0</v>
      </c>
      <c r="G254" s="799"/>
    </row>
    <row r="255" spans="2:7" x14ac:dyDescent="0.25">
      <c r="B255" s="607"/>
      <c r="C255" s="799"/>
      <c r="D255" s="452" t="e">
        <f>'2 жастағы балалар К'!#REF!</f>
        <v>#REF!</v>
      </c>
      <c r="E255" s="799"/>
      <c r="F255" s="398">
        <f>'2 жастағы балалар Ш'!AF138</f>
        <v>0</v>
      </c>
      <c r="G255" s="799"/>
    </row>
    <row r="256" spans="2:7" x14ac:dyDescent="0.25">
      <c r="B256" s="607"/>
      <c r="C256" s="799"/>
      <c r="D256" s="452" t="e">
        <f>'2 жастағы балалар К'!#REF!</f>
        <v>#REF!</v>
      </c>
      <c r="E256" s="799"/>
      <c r="F256" s="398">
        <f>'2 жастағы балалар Ш'!AG138</f>
        <v>0</v>
      </c>
      <c r="G256" s="799"/>
    </row>
    <row r="257" spans="2:7" x14ac:dyDescent="0.25">
      <c r="B257" s="607">
        <v>16</v>
      </c>
      <c r="C257" s="799"/>
      <c r="D257" s="798"/>
      <c r="E257" s="799"/>
      <c r="F257" s="398">
        <f>'2 жастағы балалар Ш'!AH138</f>
        <v>0</v>
      </c>
      <c r="G257" s="799"/>
    </row>
    <row r="258" spans="2:7" x14ac:dyDescent="0.25">
      <c r="B258" s="607"/>
      <c r="C258" s="799"/>
      <c r="D258" s="799"/>
      <c r="E258" s="799"/>
      <c r="F258" s="398">
        <f>'2 жастағы балалар Ш'!AI138</f>
        <v>0</v>
      </c>
      <c r="G258" s="799"/>
    </row>
    <row r="259" spans="2:7" x14ac:dyDescent="0.25">
      <c r="B259" s="607"/>
      <c r="C259" s="799"/>
      <c r="D259" s="799"/>
      <c r="E259" s="799"/>
      <c r="F259" s="398">
        <f>'2 жастағы балалар Ш'!AJ138</f>
        <v>0</v>
      </c>
      <c r="G259" s="799"/>
    </row>
    <row r="260" spans="2:7" x14ac:dyDescent="0.25">
      <c r="B260" s="607">
        <v>17</v>
      </c>
      <c r="C260" s="799"/>
      <c r="D260" s="799"/>
      <c r="E260" s="799"/>
      <c r="F260" s="398">
        <f>'2 жастағы балалар Ш'!AK138</f>
        <v>0</v>
      </c>
      <c r="G260" s="799"/>
    </row>
    <row r="261" spans="2:7" x14ac:dyDescent="0.25">
      <c r="B261" s="607"/>
      <c r="C261" s="799"/>
      <c r="D261" s="799"/>
      <c r="E261" s="799"/>
      <c r="F261" s="398">
        <f>'2 жастағы балалар Ш'!AL138</f>
        <v>0</v>
      </c>
      <c r="G261" s="799"/>
    </row>
    <row r="262" spans="2:7" x14ac:dyDescent="0.25">
      <c r="B262" s="607"/>
      <c r="C262" s="799"/>
      <c r="D262" s="799"/>
      <c r="E262" s="799"/>
      <c r="F262" s="398">
        <f>'2 жастағы балалар Ш'!AM138</f>
        <v>0</v>
      </c>
      <c r="G262" s="799"/>
    </row>
    <row r="263" spans="2:7" x14ac:dyDescent="0.25">
      <c r="B263" s="607">
        <v>18</v>
      </c>
      <c r="C263" s="799"/>
      <c r="D263" s="799"/>
      <c r="E263" s="799"/>
      <c r="F263" s="398">
        <f>'2 жастағы балалар Ш'!AN138</f>
        <v>0</v>
      </c>
      <c r="G263" s="799"/>
    </row>
    <row r="264" spans="2:7" x14ac:dyDescent="0.25">
      <c r="B264" s="607"/>
      <c r="C264" s="799"/>
      <c r="D264" s="799"/>
      <c r="E264" s="799"/>
      <c r="F264" s="398">
        <f>'2 жастағы балалар Ш'!AO138</f>
        <v>0</v>
      </c>
      <c r="G264" s="799"/>
    </row>
    <row r="265" spans="2:7" x14ac:dyDescent="0.25">
      <c r="B265" s="607"/>
      <c r="C265" s="799"/>
      <c r="D265" s="799"/>
      <c r="E265" s="799"/>
      <c r="F265" s="398">
        <f>'2 жастағы балалар Ш'!AP138</f>
        <v>0</v>
      </c>
      <c r="G265" s="799"/>
    </row>
    <row r="266" spans="2:7" x14ac:dyDescent="0.25">
      <c r="B266" s="607">
        <v>19</v>
      </c>
      <c r="C266" s="799"/>
      <c r="D266" s="799"/>
      <c r="E266" s="799"/>
      <c r="F266" s="398">
        <f>'2 жастағы балалар Ш'!AQ138</f>
        <v>0</v>
      </c>
      <c r="G266" s="799"/>
    </row>
    <row r="267" spans="2:7" x14ac:dyDescent="0.25">
      <c r="B267" s="607"/>
      <c r="C267" s="799"/>
      <c r="D267" s="799"/>
      <c r="E267" s="799"/>
      <c r="F267" s="398">
        <f>'2 жастағы балалар Ш'!AR138</f>
        <v>0</v>
      </c>
      <c r="G267" s="799"/>
    </row>
    <row r="268" spans="2:7" x14ac:dyDescent="0.25">
      <c r="B268" s="607"/>
      <c r="C268" s="799"/>
      <c r="D268" s="799"/>
      <c r="E268" s="799"/>
      <c r="F268" s="398">
        <f>'2 жастағы балалар Ш'!AS138</f>
        <v>0</v>
      </c>
      <c r="G268" s="799"/>
    </row>
    <row r="269" spans="2:7" x14ac:dyDescent="0.25">
      <c r="B269" s="607">
        <v>20</v>
      </c>
      <c r="C269" s="799"/>
      <c r="D269" s="799"/>
      <c r="E269" s="799"/>
      <c r="F269" s="398">
        <f>'2 жастағы балалар Ш'!AT138</f>
        <v>0</v>
      </c>
      <c r="G269" s="799"/>
    </row>
    <row r="270" spans="2:7" x14ac:dyDescent="0.25">
      <c r="B270" s="607"/>
      <c r="C270" s="799"/>
      <c r="D270" s="799"/>
      <c r="E270" s="799"/>
      <c r="F270" s="398">
        <f>'2 жастағы балалар Ш'!AU138</f>
        <v>0</v>
      </c>
      <c r="G270" s="799"/>
    </row>
    <row r="271" spans="2:7" x14ac:dyDescent="0.25">
      <c r="B271" s="607"/>
      <c r="C271" s="799"/>
      <c r="D271" s="799"/>
      <c r="E271" s="799"/>
      <c r="F271" s="398">
        <f>'2 жастағы балалар Ш'!AV138</f>
        <v>0</v>
      </c>
      <c r="G271" s="799"/>
    </row>
    <row r="272" spans="2:7" x14ac:dyDescent="0.25">
      <c r="B272" s="607">
        <v>21</v>
      </c>
      <c r="C272" s="799"/>
      <c r="D272" s="799"/>
      <c r="E272" s="799"/>
      <c r="F272" s="398">
        <f>'2 жастағы балалар Ш'!AW138</f>
        <v>0</v>
      </c>
      <c r="G272" s="799"/>
    </row>
    <row r="273" spans="2:7" x14ac:dyDescent="0.25">
      <c r="B273" s="607"/>
      <c r="C273" s="799"/>
      <c r="D273" s="799"/>
      <c r="E273" s="799"/>
      <c r="F273" s="398">
        <f>'2 жастағы балалар Ш'!AX138</f>
        <v>0</v>
      </c>
      <c r="G273" s="799"/>
    </row>
    <row r="274" spans="2:7" x14ac:dyDescent="0.25">
      <c r="B274" s="607"/>
      <c r="C274" s="799"/>
      <c r="D274" s="799"/>
      <c r="E274" s="799"/>
      <c r="F274" s="398">
        <f>'2 жастағы балалар Ш'!AY138</f>
        <v>0</v>
      </c>
      <c r="G274" s="799"/>
    </row>
    <row r="275" spans="2:7" x14ac:dyDescent="0.25">
      <c r="B275" s="607">
        <v>22</v>
      </c>
      <c r="C275" s="799"/>
      <c r="D275" s="799"/>
      <c r="E275" s="799"/>
      <c r="F275" s="398">
        <f>'2 жастағы балалар Ш'!AZ138</f>
        <v>0</v>
      </c>
      <c r="G275" s="799"/>
    </row>
    <row r="276" spans="2:7" x14ac:dyDescent="0.25">
      <c r="B276" s="607"/>
      <c r="C276" s="799"/>
      <c r="D276" s="799"/>
      <c r="E276" s="799"/>
      <c r="F276" s="398">
        <f>'2 жастағы балалар Ш'!BA138</f>
        <v>0</v>
      </c>
      <c r="G276" s="799"/>
    </row>
    <row r="277" spans="2:7" x14ac:dyDescent="0.25">
      <c r="B277" s="607"/>
      <c r="C277" s="799"/>
      <c r="D277" s="799"/>
      <c r="E277" s="799"/>
      <c r="F277" s="398">
        <f>'2 жастағы балалар Ш'!BB138</f>
        <v>0</v>
      </c>
      <c r="G277" s="799"/>
    </row>
    <row r="278" spans="2:7" x14ac:dyDescent="0.25">
      <c r="B278" s="607">
        <v>23</v>
      </c>
      <c r="C278" s="799"/>
      <c r="D278" s="799"/>
      <c r="E278" s="799"/>
      <c r="F278" s="398">
        <f>'2 жастағы балалар Ш'!BC138</f>
        <v>0</v>
      </c>
      <c r="G278" s="799"/>
    </row>
    <row r="279" spans="2:7" x14ac:dyDescent="0.25">
      <c r="B279" s="607"/>
      <c r="C279" s="799"/>
      <c r="D279" s="799"/>
      <c r="E279" s="799"/>
      <c r="F279" s="398">
        <f>'2 жастағы балалар Ш'!BD138</f>
        <v>0</v>
      </c>
      <c r="G279" s="799"/>
    </row>
    <row r="280" spans="2:7" x14ac:dyDescent="0.25">
      <c r="B280" s="607"/>
      <c r="C280" s="799"/>
      <c r="D280" s="799"/>
      <c r="E280" s="799"/>
      <c r="F280" s="398">
        <f>'2 жастағы балалар Ш'!BE138</f>
        <v>0</v>
      </c>
      <c r="G280" s="799"/>
    </row>
    <row r="281" spans="2:7" x14ac:dyDescent="0.25">
      <c r="B281" s="607">
        <v>24</v>
      </c>
      <c r="C281" s="799"/>
      <c r="D281" s="799"/>
      <c r="E281" s="799"/>
      <c r="F281" s="398">
        <f>'2 жастағы балалар Ш'!BF138</f>
        <v>0</v>
      </c>
      <c r="G281" s="799"/>
    </row>
    <row r="282" spans="2:7" x14ac:dyDescent="0.25">
      <c r="B282" s="607"/>
      <c r="C282" s="799"/>
      <c r="D282" s="799"/>
      <c r="E282" s="799"/>
      <c r="F282" s="398">
        <f>'2 жастағы балалар Ш'!BG138</f>
        <v>0</v>
      </c>
      <c r="G282" s="799"/>
    </row>
    <row r="283" spans="2:7" x14ac:dyDescent="0.25">
      <c r="B283" s="607"/>
      <c r="C283" s="799"/>
      <c r="D283" s="799"/>
      <c r="E283" s="799"/>
      <c r="F283" s="398">
        <f>'2 жастағы балалар Ш'!BH138</f>
        <v>0</v>
      </c>
      <c r="G283" s="799"/>
    </row>
    <row r="284" spans="2:7" x14ac:dyDescent="0.25">
      <c r="B284" s="607">
        <v>25</v>
      </c>
      <c r="C284" s="799"/>
      <c r="D284" s="799"/>
      <c r="E284" s="799"/>
      <c r="F284" s="398">
        <f>'2 жастағы балалар Ш'!BI138</f>
        <v>0</v>
      </c>
      <c r="G284" s="799"/>
    </row>
    <row r="285" spans="2:7" x14ac:dyDescent="0.25">
      <c r="B285" s="607"/>
      <c r="C285" s="799"/>
      <c r="D285" s="799"/>
      <c r="E285" s="799"/>
      <c r="F285" s="398">
        <f>'2 жастағы балалар Ш'!BJ138</f>
        <v>0</v>
      </c>
      <c r="G285" s="799"/>
    </row>
    <row r="286" spans="2:7" x14ac:dyDescent="0.25">
      <c r="B286" s="607"/>
      <c r="C286" s="800"/>
      <c r="D286" s="800"/>
      <c r="E286" s="800"/>
      <c r="F286" s="398">
        <f>'2 жастағы балалар Ш'!BK138</f>
        <v>0</v>
      </c>
      <c r="G286" s="800"/>
    </row>
    <row r="287" spans="2:7" x14ac:dyDescent="0.25">
      <c r="B287" s="389">
        <f>СВОД3!V33</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75"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4">
    <mergeCell ref="M567:AP567"/>
    <mergeCell ref="B269:B271"/>
    <mergeCell ref="B272:B274"/>
    <mergeCell ref="B275:B277"/>
    <mergeCell ref="B278:B280"/>
    <mergeCell ref="B281:B283"/>
    <mergeCell ref="B284:B286"/>
    <mergeCell ref="C227:C286"/>
    <mergeCell ref="E227:E286"/>
    <mergeCell ref="G227:G286"/>
    <mergeCell ref="B248:B250"/>
    <mergeCell ref="B251:B253"/>
    <mergeCell ref="B254:B256"/>
    <mergeCell ref="B257:B259"/>
    <mergeCell ref="B260:B262"/>
    <mergeCell ref="B263:B265"/>
    <mergeCell ref="B239:B241"/>
    <mergeCell ref="D257:D286"/>
    <mergeCell ref="B266:B268"/>
    <mergeCell ref="B245:B247"/>
    <mergeCell ref="B242:B244"/>
    <mergeCell ref="B199:B201"/>
    <mergeCell ref="B202:B204"/>
    <mergeCell ref="B205:B207"/>
    <mergeCell ref="B210:G210"/>
    <mergeCell ref="G148:G207"/>
    <mergeCell ref="B151:B153"/>
    <mergeCell ref="B154:B156"/>
    <mergeCell ref="B157:B159"/>
    <mergeCell ref="B181:B183"/>
    <mergeCell ref="B184:B186"/>
    <mergeCell ref="B187:B189"/>
    <mergeCell ref="B190:B192"/>
    <mergeCell ref="B193:B195"/>
    <mergeCell ref="B196:B198"/>
    <mergeCell ref="B163:B165"/>
    <mergeCell ref="B166:B168"/>
    <mergeCell ref="B169:B171"/>
    <mergeCell ref="B172:B174"/>
    <mergeCell ref="B175:B177"/>
    <mergeCell ref="B178:B180"/>
    <mergeCell ref="B133:B135"/>
    <mergeCell ref="B136:B138"/>
    <mergeCell ref="B139:B141"/>
    <mergeCell ref="B142:B144"/>
    <mergeCell ref="B145:B147"/>
    <mergeCell ref="B148:B150"/>
    <mergeCell ref="B114:B116"/>
    <mergeCell ref="B117:B119"/>
    <mergeCell ref="B120:B122"/>
    <mergeCell ref="B123:B125"/>
    <mergeCell ref="B126:B128"/>
    <mergeCell ref="B131:G131"/>
    <mergeCell ref="B75:B77"/>
    <mergeCell ref="B78:B80"/>
    <mergeCell ref="B81:B83"/>
    <mergeCell ref="C81:C128"/>
    <mergeCell ref="E81:E128"/>
    <mergeCell ref="G81:G128"/>
    <mergeCell ref="B84:B86"/>
    <mergeCell ref="B87:B89"/>
    <mergeCell ref="B90:B92"/>
    <mergeCell ref="B93:B95"/>
    <mergeCell ref="D93:D128"/>
    <mergeCell ref="B96:B98"/>
    <mergeCell ref="B99:B101"/>
    <mergeCell ref="B102:B104"/>
    <mergeCell ref="B105:B107"/>
    <mergeCell ref="B108:B110"/>
    <mergeCell ref="B111:B113"/>
    <mergeCell ref="L10:L64"/>
    <mergeCell ref="C14:E14"/>
    <mergeCell ref="B15:B29"/>
    <mergeCell ref="C23:E29"/>
    <mergeCell ref="B30:B34"/>
    <mergeCell ref="C34:E34"/>
    <mergeCell ref="B35:B59"/>
    <mergeCell ref="B60:B64"/>
    <mergeCell ref="C64:E64"/>
    <mergeCell ref="C45:E59"/>
    <mergeCell ref="B4:C4"/>
    <mergeCell ref="B5:C5"/>
    <mergeCell ref="B6:C6"/>
    <mergeCell ref="B7:C7"/>
    <mergeCell ref="C9:E9"/>
    <mergeCell ref="B10:B14"/>
    <mergeCell ref="I9:K9"/>
    <mergeCell ref="F9:H9"/>
    <mergeCell ref="B236:B238"/>
    <mergeCell ref="D178:D207"/>
    <mergeCell ref="E148:E207"/>
    <mergeCell ref="B212:B214"/>
    <mergeCell ref="C148:C207"/>
    <mergeCell ref="B233:B235"/>
    <mergeCell ref="B215:B217"/>
    <mergeCell ref="B218:B220"/>
    <mergeCell ref="B221:B223"/>
    <mergeCell ref="B224:B226"/>
    <mergeCell ref="B227:B229"/>
    <mergeCell ref="B230:B232"/>
    <mergeCell ref="B160:B162"/>
    <mergeCell ref="B67:G67"/>
    <mergeCell ref="B69:B71"/>
    <mergeCell ref="B72:B7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1.25" customHeight="1" x14ac:dyDescent="0.3">
      <c r="B4" s="801" t="s">
        <v>928</v>
      </c>
      <c r="C4" s="801"/>
      <c r="D4" s="26">
        <f>'2 жастағы балалар Ф'!C34</f>
        <v>0</v>
      </c>
      <c r="E4" s="29"/>
      <c r="F4" s="29"/>
      <c r="G4" s="24"/>
      <c r="H4" s="24"/>
    </row>
    <row r="5" spans="2:12" ht="18.75" x14ac:dyDescent="0.3">
      <c r="B5" s="802" t="s">
        <v>905</v>
      </c>
      <c r="C5" s="802"/>
      <c r="D5" s="27">
        <f>'2 жастағы балалар Ф'!A34</f>
        <v>0</v>
      </c>
      <c r="E5" s="27"/>
      <c r="F5" s="27"/>
      <c r="G5" s="24"/>
      <c r="H5" s="24"/>
    </row>
    <row r="6" spans="2:12" ht="82.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453" t="e">
        <f>IF(C69="","",VLOOKUP(C69,$M$509:$N$511,2,TRUE))</f>
        <v>#N/A</v>
      </c>
      <c r="D10" s="453" t="e">
        <f>IF(C70="","",VLOOKUP(C70,$O$509:$P$511,2,TRUE))</f>
        <v>#N/A</v>
      </c>
      <c r="E10" s="453" t="e">
        <f>IF(C71="","",VLOOKUP(C71,$Q$509:$R$511,2,TRUE))</f>
        <v>#N/A</v>
      </c>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453" t="e">
        <f>IF(C72="","",VLOOKUP(C72,$S$509:$T$511,2,TRUE))</f>
        <v>#N/A</v>
      </c>
      <c r="D11" s="453" t="e">
        <f>IF(C73="","",VLOOKUP(C73,$U$509:$V$511,2,TRUE))</f>
        <v>#N/A</v>
      </c>
      <c r="E11" s="453" t="e">
        <f>IF(C74="","",VLOOKUP(C74,$W$509:$X$511,2,TRUE))</f>
        <v>#N/A</v>
      </c>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453" t="e">
        <f>IF(C75="","",VLOOKUP(C75,$Y$509:$Z$511,2,TRUE))</f>
        <v>#N/A</v>
      </c>
      <c r="D12" s="453" t="e">
        <f>IF(C76="","",VLOOKUP(C76,$AA$509:$AB$511,2,TRUE))</f>
        <v>#N/A</v>
      </c>
      <c r="E12" s="453" t="e">
        <f>IF(C77="","",VLOOKUP(C77,$AC$509:$AD$511,2,TRUE))</f>
        <v>#N/A</v>
      </c>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453" t="e">
        <f>IF(C78="","",VLOOKUP(C78,$AE$509:$AF$511,2,TRUE))</f>
        <v>#N/A</v>
      </c>
      <c r="D13" s="453" t="e">
        <f>IF(C79="","",VLOOKUP(C79,$AG$509:$AH$511,2,TRUE))</f>
        <v>#N/A</v>
      </c>
      <c r="E13" s="453" t="e">
        <f>IF(C80="","",VLOOKUP(C80,$AI$509:$AJ$511,2,TRUE))</f>
        <v>#N/A</v>
      </c>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e">
        <f>IF(D69="","",VLOOKUP(D69,$M$513:$N$515,2,TRUE))</f>
        <v>#N/A</v>
      </c>
      <c r="D15" s="453" t="e">
        <f>IF(D70="","",VLOOKUP(D70,$O$513:$P$515,2,TRUE))</f>
        <v>#N/A</v>
      </c>
      <c r="E15" s="453" t="e">
        <f>IF(D71="","",VLOOKUP(D71,$Q$513:$R$515,2,TRUE))</f>
        <v>#N/A</v>
      </c>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453" t="e">
        <f>IF(D72="","",VLOOKUP(D72,$S$513:$T$515,2,TRUE))</f>
        <v>#N/A</v>
      </c>
      <c r="D16" s="453" t="e">
        <f>IF(D73="","",VLOOKUP(D73,$U$513:$V$515,2,TRUE))</f>
        <v>#N/A</v>
      </c>
      <c r="E16" s="453" t="e">
        <f>IF(D74="","",VLOOKUP(D74,$W$513:$X$515,2,TRUE))</f>
        <v>#N/A</v>
      </c>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453" t="e">
        <f>IF(D75="","",VLOOKUP(D75,$Y$513:$Z$515,2,TRUE))</f>
        <v>#N/A</v>
      </c>
      <c r="D17" s="453" t="e">
        <f>IF(D76="","",VLOOKUP(D76,$AA$513:$AB$515,2,TRUE))</f>
        <v>#N/A</v>
      </c>
      <c r="E17" s="453" t="e">
        <f>IF(D77="","",VLOOKUP(D77,$AC$513:$AD$515,2,TRUE))</f>
        <v>#N/A</v>
      </c>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453" t="e">
        <f>IF(D78="","",VLOOKUP(D78,$AE$513:$AF$515,2,TRUE))</f>
        <v>#N/A</v>
      </c>
      <c r="D18" s="453" t="e">
        <f>IF(D79="","",VLOOKUP(D79,$AG$513:$AH$515,2,TRUE))</f>
        <v>#N/A</v>
      </c>
      <c r="E18" s="453" t="e">
        <f>IF(D80="","",VLOOKUP(D80,$AI$513:$AJ$515,2,TRUE))</f>
        <v>#N/A</v>
      </c>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e">
        <f>IF(D84="","",VLOOKUP(D84,$M$517:$N$519,2,TRUE))</f>
        <v>#N/A</v>
      </c>
      <c r="D20" s="453" t="e">
        <f>IF(D85="","",VLOOKUP(D85,$O$517:$P$519,2,TRUE))</f>
        <v>#N/A</v>
      </c>
      <c r="E20" s="453" t="e">
        <f>IF(D86="","",VLOOKUP(D86,$Q$517:$R$519,2,TRUE))</f>
        <v>#N/A</v>
      </c>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453" t="e">
        <f>IF(D87="","",VLOOKUP(D87,$S$517:$T$519,2,TRUE))</f>
        <v>#N/A</v>
      </c>
      <c r="D21" s="453" t="e">
        <f>IF(D88="","",VLOOKUP(D88,$U$517:$V$519,2,TRUE))</f>
        <v>#N/A</v>
      </c>
      <c r="E21" s="453" t="e">
        <f>IF(D89="","",VLOOKUP(D89,$W$517:$X$519,2,TRUE))</f>
        <v>#N/A</v>
      </c>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453" t="e">
        <f>IF(D90="","",VLOOKUP(D90,$Y$517:$Z$519,2,TRUE))</f>
        <v>#N/A</v>
      </c>
      <c r="D22" s="453" t="e">
        <f>IF(D91="","",VLOOKUP(D91,$AA$517:$AB$519,2,TRUE))</f>
        <v>#N/A</v>
      </c>
      <c r="E22" s="453" t="e">
        <f>IF(D92="","",VLOOKUP(D92,$AC$517:$AD$519,2,TRUE))</f>
        <v>#N/A</v>
      </c>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786"/>
      <c r="D23" s="787"/>
      <c r="E23" s="788"/>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e">
        <f>IF(E72="","",VLOOKUP(E72,$S$521:$T$523,2,TRUE))</f>
        <v>#N/A</v>
      </c>
      <c r="D31" s="453" t="e">
        <f>IF(E73="","",VLOOKUP(E73,$U$521:$V$523,2,TRUE))</f>
        <v>#N/A</v>
      </c>
      <c r="E31" s="453" t="e">
        <f>IF(E74="","",VLOOKUP(E74,$W$521:$X$523,2,TRUE))</f>
        <v>#N/A</v>
      </c>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453" t="e">
        <f>IF(E75="","",VLOOKUP(E75,$Y$521:$Z$523,2,TRUE))</f>
        <v>#N/A</v>
      </c>
      <c r="D32" s="453" t="e">
        <f>IF(E76="","",VLOOKUP(E76,$AA$521:$AB$523,2,TRUE))</f>
        <v>#N/A</v>
      </c>
      <c r="E32" s="453" t="e">
        <f>IF(E77="","",VLOOKUP(E77,$AC$521:$AD$523,2,TRUE))</f>
        <v>#N/A</v>
      </c>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453" t="e">
        <f>IF(E78="","",VLOOKUP(E78,$AE$521:$AF$523,2,TRUE))</f>
        <v>#N/A</v>
      </c>
      <c r="D33" s="453" t="e">
        <f>IF(E79="","",VLOOKUP(E79,$AG$521:$AH$523,2,TRUE))</f>
        <v>#N/A</v>
      </c>
      <c r="E33" s="453" t="e">
        <f>IF(E80="","",VLOOKUP(E80,$AI$521:$AJ$523,2,TRUE))</f>
        <v>#N/A</v>
      </c>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2"/>
      <c r="D34" s="823"/>
      <c r="E34" s="823"/>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453" t="e">
        <f>IF(F69="","",VLOOKUP(F69,$M$525:$N$527,2,TRUE))</f>
        <v>#N/A</v>
      </c>
      <c r="D35" s="453" t="e">
        <f>IF(F70="","",VLOOKUP(F70,$O$525:$P$527,2,TRUE))</f>
        <v>#N/A</v>
      </c>
      <c r="E35" s="453" t="e">
        <f>IF(F71="","",VLOOKUP(F71,$Q$525:$R$527,2,TRUE))</f>
        <v>#N/A</v>
      </c>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453" t="e">
        <f>IF(F72="","",VLOOKUP(F72,$S$525:$T$527,2,TRUE))</f>
        <v>#N/A</v>
      </c>
      <c r="D36" s="453" t="e">
        <f>IF(F73="","",VLOOKUP(F73,$U$525:$V$527,2,TRUE))</f>
        <v>#N/A</v>
      </c>
      <c r="E36" s="453" t="e">
        <f>IF(F74="","",VLOOKUP(F74,$W$525:$X$527,2,TRUE))</f>
        <v>#N/A</v>
      </c>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453" t="e">
        <f>IF(F75="","",VLOOKUP(F75,$Y$525:$Z$527,2,TRUE))</f>
        <v>#N/A</v>
      </c>
      <c r="D37" s="453" t="e">
        <f>IF(F76="","",VLOOKUP(F76,$AA$525:$AB$527,2,TRUE))</f>
        <v>#N/A</v>
      </c>
      <c r="E37" s="453" t="e">
        <f>IF(F77="","",VLOOKUP(F77,$AC$525:$AD$527,2,TRUE))</f>
        <v>#N/A</v>
      </c>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453" t="e">
        <f>IF(F78="","",VLOOKUP(F78,$AE$525:$AF$527,2,TRUE))</f>
        <v>#N/A</v>
      </c>
      <c r="D38" s="453" t="e">
        <f>IF(F79="","",VLOOKUP(F79,$AG$525:$AH$527,2,TRUE))</f>
        <v>#N/A</v>
      </c>
      <c r="E38" s="453" t="e">
        <f>IF(F80="","",VLOOKUP(F80,$AI$525:$AJ$527,2,TRUE))</f>
        <v>#N/A</v>
      </c>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453" t="e">
        <f>IF(F81="","",VLOOKUP(F81,$AK$525:$AL$527,2,TRUE))</f>
        <v>#N/A</v>
      </c>
      <c r="D39" s="453" t="e">
        <f>IF(F82="","",VLOOKUP(F82,$AM$525:$AN$527,2,TRUE))</f>
        <v>#N/A</v>
      </c>
      <c r="E39" s="453" t="e">
        <f>IF(F83="","",VLOOKUP(F83,$AO$525:$AP$527,2,TRUE))</f>
        <v>#N/A</v>
      </c>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10"/>
      <c r="D46" s="811"/>
      <c r="E46" s="812"/>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10"/>
      <c r="D47" s="811"/>
      <c r="E47" s="812"/>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10"/>
      <c r="D48" s="811"/>
      <c r="E48" s="812"/>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10"/>
      <c r="D49" s="811"/>
      <c r="E49" s="812"/>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10"/>
      <c r="D50" s="811"/>
      <c r="E50" s="812"/>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10"/>
      <c r="D51" s="811"/>
      <c r="E51" s="812"/>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10"/>
      <c r="D52" s="811"/>
      <c r="E52" s="812"/>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10"/>
      <c r="D53" s="811"/>
      <c r="E53" s="812"/>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10"/>
      <c r="D54" s="811"/>
      <c r="E54" s="812"/>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10"/>
      <c r="D55" s="811"/>
      <c r="E55" s="812"/>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10"/>
      <c r="D56" s="811"/>
      <c r="E56" s="812"/>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10"/>
      <c r="D57" s="811"/>
      <c r="E57" s="812"/>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10"/>
      <c r="D58" s="811"/>
      <c r="E58" s="812"/>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13"/>
      <c r="D59" s="814"/>
      <c r="E59" s="815"/>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e">
        <f>IF(G72="","",VLOOKUP(G72,$S$541:$T$543,2,TRUE))</f>
        <v>#N/A</v>
      </c>
      <c r="D61" s="453" t="e">
        <f>IF(G73="","",VLOOKUP(G73,$U$541:$V$543,2,TRUE))</f>
        <v>#N/A</v>
      </c>
      <c r="E61" s="453" t="e">
        <f>IF(G74="","",VLOOKUP(G74,$W$541:$X$543,2,TRUE))</f>
        <v>#N/A</v>
      </c>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453" t="e">
        <f>IF(G75="","",VLOOKUP(G75,$Y$541:$Z$543,2,TRUE))</f>
        <v>#N/A</v>
      </c>
      <c r="D62" s="453" t="e">
        <f>IF(G76="","",VLOOKUP(G76,$AA$541:$AB$543,2,TRUE))</f>
        <v>#N/A</v>
      </c>
      <c r="E62" s="453" t="e">
        <f>IF(G77="","",VLOOKUP(G77,$AC$541:$AD$543,2,TRUE))</f>
        <v>#N/A</v>
      </c>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453" t="e">
        <f>IF(G78="","",VLOOKUP(G78,$AE$541:$AF$543,2,TRUE))</f>
        <v>#N/A</v>
      </c>
      <c r="D63" s="453" t="e">
        <f>IF(G79="","",VLOOKUP(G79,$AG$541:$AH$543,2,TRUE))</f>
        <v>#N/A</v>
      </c>
      <c r="E63" s="453" t="e">
        <f>IF(G80="","",VLOOKUP(G80,$AI$541:$AJ$543,2,TRUE))</f>
        <v>#N/A</v>
      </c>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05"/>
      <c r="D64" s="806"/>
      <c r="E64" s="806"/>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60" customHeight="1" x14ac:dyDescent="0.25">
      <c r="B68" s="35"/>
      <c r="C68" s="21" t="s">
        <v>915</v>
      </c>
      <c r="D68" s="21" t="s">
        <v>733</v>
      </c>
      <c r="E68" s="21" t="s">
        <v>916</v>
      </c>
      <c r="F68" s="21" t="s">
        <v>904</v>
      </c>
      <c r="G68" s="62" t="s">
        <v>917</v>
      </c>
    </row>
    <row r="69" spans="2:7" ht="15" customHeight="1" x14ac:dyDescent="0.25">
      <c r="B69" s="570">
        <v>1</v>
      </c>
      <c r="C69" s="452">
        <f>'2 жастағы балалар Ф'!D34</f>
        <v>0</v>
      </c>
      <c r="D69" s="452">
        <f>'2 жастағы балалар К'!D34</f>
        <v>0</v>
      </c>
      <c r="E69" s="452" t="e">
        <f>'2 жастағы балалар Т'!#REF!</f>
        <v>#REF!</v>
      </c>
      <c r="F69" s="452">
        <f>'2 жастағы балалар Ш'!D34</f>
        <v>0</v>
      </c>
      <c r="G69" s="452" t="e">
        <f>'2 жастағы балалар Ә'!#REF!</f>
        <v>#REF!</v>
      </c>
    </row>
    <row r="70" spans="2:7" ht="15" customHeight="1" x14ac:dyDescent="0.25">
      <c r="B70" s="571"/>
      <c r="C70" s="452">
        <f>'2 жастағы балалар Ф'!E34</f>
        <v>0</v>
      </c>
      <c r="D70" s="452">
        <f>'2 жастағы балалар К'!E34</f>
        <v>0</v>
      </c>
      <c r="E70" s="452" t="e">
        <f>'2 жастағы балалар Т'!#REF!</f>
        <v>#REF!</v>
      </c>
      <c r="F70" s="452">
        <f>'2 жастағы балалар Ш'!E34</f>
        <v>0</v>
      </c>
      <c r="G70" s="452" t="e">
        <f>'2 жастағы балалар Ә'!#REF!</f>
        <v>#REF!</v>
      </c>
    </row>
    <row r="71" spans="2:7" ht="15" customHeight="1" x14ac:dyDescent="0.25">
      <c r="B71" s="572"/>
      <c r="C71" s="452">
        <f>'2 жастағы балалар Ф'!F34</f>
        <v>0</v>
      </c>
      <c r="D71" s="452">
        <f>'2 жастағы балалар К'!F34</f>
        <v>0</v>
      </c>
      <c r="E71" s="452" t="e">
        <f>'2 жастағы балалар Т'!#REF!</f>
        <v>#REF!</v>
      </c>
      <c r="F71" s="452">
        <f>'2 жастағы балалар Ш'!F34</f>
        <v>0</v>
      </c>
      <c r="G71" s="452" t="e">
        <f>'2 жастағы балалар Ә'!#REF!</f>
        <v>#REF!</v>
      </c>
    </row>
    <row r="72" spans="2:7" ht="15" customHeight="1" x14ac:dyDescent="0.25">
      <c r="B72" s="570">
        <v>2</v>
      </c>
      <c r="C72" s="452">
        <f>'2 жастағы балалар Ф'!G34</f>
        <v>0</v>
      </c>
      <c r="D72" s="452">
        <f>'2 жастағы балалар К'!G34</f>
        <v>0</v>
      </c>
      <c r="E72" s="452">
        <f>'2 жастағы балалар Т'!D34</f>
        <v>0</v>
      </c>
      <c r="F72" s="452">
        <f>'2 жастағы балалар Ш'!G34</f>
        <v>0</v>
      </c>
      <c r="G72" s="452">
        <f>'2 жастағы балалар Ә'!D34</f>
        <v>0</v>
      </c>
    </row>
    <row r="73" spans="2:7" ht="15" customHeight="1" x14ac:dyDescent="0.25">
      <c r="B73" s="571"/>
      <c r="C73" s="452">
        <f>'2 жастағы балалар Ф'!H34</f>
        <v>0</v>
      </c>
      <c r="D73" s="452">
        <f>'2 жастағы балалар К'!H34</f>
        <v>0</v>
      </c>
      <c r="E73" s="452">
        <f>'2 жастағы балалар Т'!E34</f>
        <v>0</v>
      </c>
      <c r="F73" s="452">
        <f>'2 жастағы балалар Ш'!H34</f>
        <v>0</v>
      </c>
      <c r="G73" s="452">
        <f>'2 жастағы балалар Ә'!E34</f>
        <v>0</v>
      </c>
    </row>
    <row r="74" spans="2:7" ht="15" customHeight="1" x14ac:dyDescent="0.25">
      <c r="B74" s="572"/>
      <c r="C74" s="452">
        <f>'2 жастағы балалар Ф'!I34</f>
        <v>0</v>
      </c>
      <c r="D74" s="452">
        <f>'2 жастағы балалар К'!I34</f>
        <v>0</v>
      </c>
      <c r="E74" s="452">
        <f>'2 жастағы балалар Т'!F34</f>
        <v>0</v>
      </c>
      <c r="F74" s="452">
        <f>'2 жастағы балалар Ш'!I34</f>
        <v>0</v>
      </c>
      <c r="G74" s="452">
        <f>'2 жастағы балалар Ә'!F34</f>
        <v>0</v>
      </c>
    </row>
    <row r="75" spans="2:7" ht="15" customHeight="1" x14ac:dyDescent="0.25">
      <c r="B75" s="570">
        <v>3</v>
      </c>
      <c r="C75" s="452">
        <f>'2 жастағы балалар Ф'!J34</f>
        <v>0</v>
      </c>
      <c r="D75" s="452">
        <f>'2 жастағы балалар К'!J34</f>
        <v>0</v>
      </c>
      <c r="E75" s="452">
        <f>'2 жастағы балалар Т'!G34</f>
        <v>0</v>
      </c>
      <c r="F75" s="452">
        <f>'2 жастағы балалар Ш'!J34</f>
        <v>0</v>
      </c>
      <c r="G75" s="452">
        <f>'2 жастағы балалар Ә'!G34</f>
        <v>0</v>
      </c>
    </row>
    <row r="76" spans="2:7" ht="15" customHeight="1" x14ac:dyDescent="0.25">
      <c r="B76" s="571"/>
      <c r="C76" s="452">
        <f>'2 жастағы балалар Ф'!K34</f>
        <v>0</v>
      </c>
      <c r="D76" s="452">
        <f>'2 жастағы балалар К'!K34</f>
        <v>0</v>
      </c>
      <c r="E76" s="452">
        <f>'2 жастағы балалар Т'!H34</f>
        <v>0</v>
      </c>
      <c r="F76" s="452">
        <f>'2 жастағы балалар Ш'!K34</f>
        <v>0</v>
      </c>
      <c r="G76" s="452">
        <f>'2 жастағы балалар Ә'!H34</f>
        <v>0</v>
      </c>
    </row>
    <row r="77" spans="2:7" ht="15" customHeight="1" x14ac:dyDescent="0.25">
      <c r="B77" s="572"/>
      <c r="C77" s="452">
        <f>'2 жастағы балалар Ф'!L34</f>
        <v>0</v>
      </c>
      <c r="D77" s="452">
        <f>'2 жастағы балалар К'!L34</f>
        <v>0</v>
      </c>
      <c r="E77" s="452">
        <f>'2 жастағы балалар Т'!I34</f>
        <v>0</v>
      </c>
      <c r="F77" s="452">
        <f>'2 жастағы балалар Ш'!L34</f>
        <v>0</v>
      </c>
      <c r="G77" s="452">
        <f>'2 жастағы балалар Ә'!I34</f>
        <v>0</v>
      </c>
    </row>
    <row r="78" spans="2:7" ht="15" customHeight="1" x14ac:dyDescent="0.25">
      <c r="B78" s="570">
        <v>4</v>
      </c>
      <c r="C78" s="452">
        <f>'2 жастағы балалар Ф'!M34</f>
        <v>0</v>
      </c>
      <c r="D78" s="452">
        <f>'2 жастағы балалар К'!M34</f>
        <v>0</v>
      </c>
      <c r="E78" s="452">
        <f>'2 жастағы балалар Т'!J34</f>
        <v>0</v>
      </c>
      <c r="F78" s="452">
        <f>'2 жастағы балалар Ш'!M34</f>
        <v>0</v>
      </c>
      <c r="G78" s="452">
        <f>'2 жастағы балалар Ә'!J34</f>
        <v>0</v>
      </c>
    </row>
    <row r="79" spans="2:7" ht="15" customHeight="1" x14ac:dyDescent="0.25">
      <c r="B79" s="571"/>
      <c r="C79" s="452">
        <f>'2 жастағы балалар Ф'!N34</f>
        <v>0</v>
      </c>
      <c r="D79" s="452">
        <f>'2 жастағы балалар К'!N34</f>
        <v>0</v>
      </c>
      <c r="E79" s="452">
        <f>'2 жастағы балалар Т'!K34</f>
        <v>0</v>
      </c>
      <c r="F79" s="452">
        <f>'2 жастағы балалар Ш'!N34</f>
        <v>0</v>
      </c>
      <c r="G79" s="452">
        <f>'2 жастағы балалар Ә'!K34</f>
        <v>0</v>
      </c>
    </row>
    <row r="80" spans="2:7" ht="15" customHeight="1" x14ac:dyDescent="0.25">
      <c r="B80" s="572"/>
      <c r="C80" s="452">
        <f>'2 жастағы балалар Ф'!O34</f>
        <v>0</v>
      </c>
      <c r="D80" s="452">
        <f>'2 жастағы балалар К'!O34</f>
        <v>0</v>
      </c>
      <c r="E80" s="452">
        <f>'2 жастағы балалар Т'!L34</f>
        <v>0</v>
      </c>
      <c r="F80" s="452">
        <f>'2 жастағы балалар Ш'!O34</f>
        <v>0</v>
      </c>
      <c r="G80" s="452">
        <f>'2 жастағы балалар Ә'!L34</f>
        <v>0</v>
      </c>
    </row>
    <row r="81" spans="2:7" ht="15" customHeight="1" x14ac:dyDescent="0.25">
      <c r="B81" s="570">
        <v>5</v>
      </c>
      <c r="C81" s="798"/>
      <c r="D81" s="452" t="e">
        <f>'2 жастағы балалар К'!#REF!</f>
        <v>#REF!</v>
      </c>
      <c r="E81" s="798"/>
      <c r="F81" s="452">
        <f>'2 жастағы балалар Ш'!P34</f>
        <v>0</v>
      </c>
      <c r="G81" s="798"/>
    </row>
    <row r="82" spans="2:7" ht="15" customHeight="1" x14ac:dyDescent="0.25">
      <c r="B82" s="571"/>
      <c r="C82" s="799"/>
      <c r="D82" s="452" t="e">
        <f>'2 жастағы балалар К'!#REF!</f>
        <v>#REF!</v>
      </c>
      <c r="E82" s="799"/>
      <c r="F82" s="452">
        <f>'2 жастағы балалар Ш'!Q34</f>
        <v>0</v>
      </c>
      <c r="G82" s="799"/>
    </row>
    <row r="83" spans="2:7" ht="15" customHeight="1" x14ac:dyDescent="0.25">
      <c r="B83" s="572"/>
      <c r="C83" s="799"/>
      <c r="D83" s="452" t="e">
        <f>'2 жастағы балалар К'!#REF!</f>
        <v>#REF!</v>
      </c>
      <c r="E83" s="799"/>
      <c r="F83" s="452">
        <f>'2 жастағы балалар Ш'!R34</f>
        <v>0</v>
      </c>
      <c r="G83" s="799"/>
    </row>
    <row r="84" spans="2:7" ht="15" customHeight="1" x14ac:dyDescent="0.25">
      <c r="B84" s="570">
        <v>6</v>
      </c>
      <c r="C84" s="799"/>
      <c r="D84" s="452">
        <f>'2 жастағы балалар К'!P34</f>
        <v>0</v>
      </c>
      <c r="E84" s="799"/>
      <c r="F84" s="452" t="e">
        <f>'2 жастағы балалар Ш'!#REF!</f>
        <v>#REF!</v>
      </c>
      <c r="G84" s="799"/>
    </row>
    <row r="85" spans="2:7" ht="15" customHeight="1" x14ac:dyDescent="0.25">
      <c r="B85" s="571"/>
      <c r="C85" s="799"/>
      <c r="D85" s="452">
        <f>'2 жастағы балалар К'!Q34</f>
        <v>0</v>
      </c>
      <c r="E85" s="799"/>
      <c r="F85" s="452" t="e">
        <f>'2 жастағы балалар Ш'!#REF!</f>
        <v>#REF!</v>
      </c>
      <c r="G85" s="799"/>
    </row>
    <row r="86" spans="2:7" ht="15" customHeight="1" x14ac:dyDescent="0.25">
      <c r="B86" s="572"/>
      <c r="C86" s="799"/>
      <c r="D86" s="452">
        <f>'2 жастағы балалар К'!R34</f>
        <v>0</v>
      </c>
      <c r="E86" s="799"/>
      <c r="F86" s="452" t="e">
        <f>'2 жастағы балалар Ш'!#REF!</f>
        <v>#REF!</v>
      </c>
      <c r="G86" s="799"/>
    </row>
    <row r="87" spans="2:7" ht="15" customHeight="1" x14ac:dyDescent="0.25">
      <c r="B87" s="570">
        <v>7</v>
      </c>
      <c r="C87" s="799"/>
      <c r="D87" s="452">
        <f>'2 жастағы балалар К'!S34</f>
        <v>0</v>
      </c>
      <c r="E87" s="799"/>
      <c r="F87" s="452" t="e">
        <f>'2 жастағы балалар Ш'!#REF!</f>
        <v>#REF!</v>
      </c>
      <c r="G87" s="799"/>
    </row>
    <row r="88" spans="2:7" ht="15" customHeight="1" x14ac:dyDescent="0.25">
      <c r="B88" s="571"/>
      <c r="C88" s="799"/>
      <c r="D88" s="452">
        <f>'2 жастағы балалар К'!T34</f>
        <v>0</v>
      </c>
      <c r="E88" s="799"/>
      <c r="F88" s="452" t="e">
        <f>'2 жастағы балалар Ш'!#REF!</f>
        <v>#REF!</v>
      </c>
      <c r="G88" s="799"/>
    </row>
    <row r="89" spans="2:7" ht="15" customHeight="1" x14ac:dyDescent="0.25">
      <c r="B89" s="572"/>
      <c r="C89" s="799"/>
      <c r="D89" s="452">
        <f>'2 жастағы балалар К'!U34</f>
        <v>0</v>
      </c>
      <c r="E89" s="799"/>
      <c r="F89" s="452" t="e">
        <f>'2 жастағы балалар Ш'!#REF!</f>
        <v>#REF!</v>
      </c>
      <c r="G89" s="799"/>
    </row>
    <row r="90" spans="2:7" ht="15" customHeight="1" x14ac:dyDescent="0.25">
      <c r="B90" s="570">
        <v>8</v>
      </c>
      <c r="C90" s="799"/>
      <c r="D90" s="452">
        <f>'2 жастағы балалар К'!V34</f>
        <v>0</v>
      </c>
      <c r="E90" s="799"/>
      <c r="F90" s="452" t="e">
        <f>'2 жастағы балалар Ш'!#REF!</f>
        <v>#REF!</v>
      </c>
      <c r="G90" s="799"/>
    </row>
    <row r="91" spans="2:7" ht="15" customHeight="1" x14ac:dyDescent="0.25">
      <c r="B91" s="571"/>
      <c r="C91" s="799"/>
      <c r="D91" s="452">
        <f>'2 жастағы балалар К'!W34</f>
        <v>0</v>
      </c>
      <c r="E91" s="799"/>
      <c r="F91" s="452" t="e">
        <f>'2 жастағы балалар Ш'!#REF!</f>
        <v>#REF!</v>
      </c>
      <c r="G91" s="799"/>
    </row>
    <row r="92" spans="2:7" ht="15" customHeight="1" x14ac:dyDescent="0.25">
      <c r="B92" s="572"/>
      <c r="C92" s="799"/>
      <c r="D92" s="452">
        <f>'2 жастағы балалар К'!X34</f>
        <v>0</v>
      </c>
      <c r="E92" s="799"/>
      <c r="F92" s="452" t="e">
        <f>'2 жастағы балалар Ш'!#REF!</f>
        <v>#REF!</v>
      </c>
      <c r="G92" s="799"/>
    </row>
    <row r="93" spans="2:7" ht="15" customHeight="1" x14ac:dyDescent="0.25">
      <c r="B93" s="570">
        <v>9</v>
      </c>
      <c r="C93" s="799"/>
      <c r="D93" s="798"/>
      <c r="E93" s="799"/>
      <c r="F93" s="452" t="e">
        <f>'2 жастағы балалар Ш'!#REF!</f>
        <v>#REF!</v>
      </c>
      <c r="G93" s="799"/>
    </row>
    <row r="94" spans="2:7" ht="15" customHeight="1" x14ac:dyDescent="0.25">
      <c r="B94" s="571"/>
      <c r="C94" s="799"/>
      <c r="D94" s="799"/>
      <c r="E94" s="799"/>
      <c r="F94" s="452" t="e">
        <f>'2 жастағы балалар Ш'!#REF!</f>
        <v>#REF!</v>
      </c>
      <c r="G94" s="799"/>
    </row>
    <row r="95" spans="2:7" ht="15" customHeight="1" x14ac:dyDescent="0.25">
      <c r="B95" s="572"/>
      <c r="C95" s="799"/>
      <c r="D95" s="799"/>
      <c r="E95" s="799"/>
      <c r="F95" s="398" t="e">
        <f>'2 жастағы балалар Ш'!#REF!</f>
        <v>#REF!</v>
      </c>
      <c r="G95" s="799"/>
    </row>
    <row r="96" spans="2:7" ht="15" customHeight="1" x14ac:dyDescent="0.25">
      <c r="B96" s="607">
        <v>10</v>
      </c>
      <c r="C96" s="799"/>
      <c r="D96" s="799"/>
      <c r="E96" s="799"/>
      <c r="F96" s="398" t="e">
        <f>'2 жастағы балалар Ш'!#REF!</f>
        <v>#REF!</v>
      </c>
      <c r="G96" s="799"/>
    </row>
    <row r="97" spans="2:7" ht="15" customHeight="1" x14ac:dyDescent="0.25">
      <c r="B97" s="607"/>
      <c r="C97" s="799"/>
      <c r="D97" s="799"/>
      <c r="E97" s="799"/>
      <c r="F97" s="398" t="e">
        <f>'2 жастағы балалар Ш'!#REF!</f>
        <v>#REF!</v>
      </c>
      <c r="G97" s="799"/>
    </row>
    <row r="98" spans="2:7" ht="15" customHeight="1" x14ac:dyDescent="0.25">
      <c r="B98" s="607"/>
      <c r="C98" s="799"/>
      <c r="D98" s="799"/>
      <c r="E98" s="799"/>
      <c r="F98" s="398" t="e">
        <f>'2 жастағы балалар Ш'!#REF!</f>
        <v>#REF!</v>
      </c>
      <c r="G98" s="799"/>
    </row>
    <row r="99" spans="2:7" ht="15" customHeight="1" x14ac:dyDescent="0.25">
      <c r="B99" s="607">
        <v>11</v>
      </c>
      <c r="C99" s="799"/>
      <c r="D99" s="799"/>
      <c r="E99" s="799"/>
      <c r="F99" s="398" t="e">
        <f>'2 жастағы балалар Ш'!#REF!</f>
        <v>#REF!</v>
      </c>
      <c r="G99" s="799"/>
    </row>
    <row r="100" spans="2:7" ht="15" customHeight="1" x14ac:dyDescent="0.25">
      <c r="B100" s="607"/>
      <c r="C100" s="799"/>
      <c r="D100" s="799"/>
      <c r="E100" s="799"/>
      <c r="F100" s="398" t="e">
        <f>'2 жастағы балалар Ш'!#REF!</f>
        <v>#REF!</v>
      </c>
      <c r="G100" s="799"/>
    </row>
    <row r="101" spans="2:7" ht="15" customHeight="1" x14ac:dyDescent="0.25">
      <c r="B101" s="607"/>
      <c r="C101" s="799"/>
      <c r="D101" s="799"/>
      <c r="E101" s="799"/>
      <c r="F101" s="398" t="e">
        <f>'2 жастағы балалар Ш'!#REF!</f>
        <v>#REF!</v>
      </c>
      <c r="G101" s="799"/>
    </row>
    <row r="102" spans="2:7" ht="15" customHeight="1" x14ac:dyDescent="0.25">
      <c r="B102" s="607">
        <v>12</v>
      </c>
      <c r="C102" s="799"/>
      <c r="D102" s="799"/>
      <c r="E102" s="799"/>
      <c r="F102" s="398">
        <f>'2 жастағы балалар Ш'!V34</f>
        <v>0</v>
      </c>
      <c r="G102" s="799"/>
    </row>
    <row r="103" spans="2:7" ht="15" customHeight="1" x14ac:dyDescent="0.25">
      <c r="B103" s="607"/>
      <c r="C103" s="799"/>
      <c r="D103" s="799"/>
      <c r="E103" s="799"/>
      <c r="F103" s="398">
        <f>'2 жастағы балалар Ш'!W34</f>
        <v>0</v>
      </c>
      <c r="G103" s="799"/>
    </row>
    <row r="104" spans="2:7" ht="15" customHeight="1" x14ac:dyDescent="0.25">
      <c r="B104" s="607"/>
      <c r="C104" s="799"/>
      <c r="D104" s="799"/>
      <c r="E104" s="799"/>
      <c r="F104" s="398">
        <f>'2 жастағы балалар Ш'!X34</f>
        <v>0</v>
      </c>
      <c r="G104" s="799"/>
    </row>
    <row r="105" spans="2:7" ht="15" customHeight="1" x14ac:dyDescent="0.25">
      <c r="B105" s="607">
        <v>13</v>
      </c>
      <c r="C105" s="799"/>
      <c r="D105" s="799"/>
      <c r="E105" s="799"/>
      <c r="F105" s="398">
        <f>'2 жастағы балалар Ш'!Y34</f>
        <v>0</v>
      </c>
      <c r="G105" s="799"/>
    </row>
    <row r="106" spans="2:7" ht="15" customHeight="1" x14ac:dyDescent="0.25">
      <c r="B106" s="607"/>
      <c r="C106" s="799"/>
      <c r="D106" s="799"/>
      <c r="E106" s="799"/>
      <c r="F106" s="398">
        <f>'2 жастағы балалар Ш'!Z34</f>
        <v>0</v>
      </c>
      <c r="G106" s="799"/>
    </row>
    <row r="107" spans="2:7" ht="15" customHeight="1" x14ac:dyDescent="0.25">
      <c r="B107" s="607"/>
      <c r="C107" s="799"/>
      <c r="D107" s="799"/>
      <c r="E107" s="799"/>
      <c r="F107" s="398">
        <f>'2 жастағы балалар Ш'!AA34</f>
        <v>0</v>
      </c>
      <c r="G107" s="799"/>
    </row>
    <row r="108" spans="2:7" ht="15" customHeight="1" x14ac:dyDescent="0.25">
      <c r="B108" s="607">
        <v>14</v>
      </c>
      <c r="C108" s="799"/>
      <c r="D108" s="799"/>
      <c r="E108" s="799"/>
      <c r="F108" s="398">
        <f>'2 жастағы балалар Ш'!AB34</f>
        <v>0</v>
      </c>
      <c r="G108" s="799"/>
    </row>
    <row r="109" spans="2:7" ht="15" customHeight="1" x14ac:dyDescent="0.25">
      <c r="B109" s="607"/>
      <c r="C109" s="799"/>
      <c r="D109" s="799"/>
      <c r="E109" s="799"/>
      <c r="F109" s="398">
        <f>'2 жастағы балалар Ш'!AC34</f>
        <v>0</v>
      </c>
      <c r="G109" s="799"/>
    </row>
    <row r="110" spans="2:7" ht="15" customHeight="1" x14ac:dyDescent="0.25">
      <c r="B110" s="607"/>
      <c r="C110" s="799"/>
      <c r="D110" s="799"/>
      <c r="E110" s="799"/>
      <c r="F110" s="398">
        <f>'2 жастағы балалар Ш'!AD34</f>
        <v>0</v>
      </c>
      <c r="G110" s="799"/>
    </row>
    <row r="111" spans="2:7" ht="15" customHeight="1" x14ac:dyDescent="0.25">
      <c r="B111" s="607">
        <v>15</v>
      </c>
      <c r="C111" s="799"/>
      <c r="D111" s="799"/>
      <c r="E111" s="799"/>
      <c r="F111" s="398">
        <f>'2 жастағы балалар Ш'!AE34</f>
        <v>0</v>
      </c>
      <c r="G111" s="799"/>
    </row>
    <row r="112" spans="2:7" ht="15" customHeight="1" x14ac:dyDescent="0.25">
      <c r="B112" s="607"/>
      <c r="C112" s="799"/>
      <c r="D112" s="799"/>
      <c r="E112" s="799"/>
      <c r="F112" s="398">
        <f>'2 жастағы балалар Ш'!AF34</f>
        <v>0</v>
      </c>
      <c r="G112" s="799"/>
    </row>
    <row r="113" spans="2:7" ht="15" customHeight="1" x14ac:dyDescent="0.25">
      <c r="B113" s="607"/>
      <c r="C113" s="799"/>
      <c r="D113" s="799"/>
      <c r="E113" s="799"/>
      <c r="F113" s="398">
        <f>'2 жастағы балалар Ш'!AG34</f>
        <v>0</v>
      </c>
      <c r="G113" s="799"/>
    </row>
    <row r="114" spans="2:7" ht="15" customHeight="1" x14ac:dyDescent="0.25">
      <c r="B114" s="607">
        <v>16</v>
      </c>
      <c r="C114" s="799"/>
      <c r="D114" s="799"/>
      <c r="E114" s="799"/>
      <c r="F114" s="398">
        <f>'2 жастағы балалар Ш'!AH34</f>
        <v>0</v>
      </c>
      <c r="G114" s="799"/>
    </row>
    <row r="115" spans="2:7" ht="15" customHeight="1" x14ac:dyDescent="0.25">
      <c r="B115" s="607"/>
      <c r="C115" s="799"/>
      <c r="D115" s="799"/>
      <c r="E115" s="799"/>
      <c r="F115" s="398">
        <f>'2 жастағы балалар Ш'!AI34</f>
        <v>0</v>
      </c>
      <c r="G115" s="799"/>
    </row>
    <row r="116" spans="2:7" ht="15" customHeight="1" x14ac:dyDescent="0.25">
      <c r="B116" s="607"/>
      <c r="C116" s="799"/>
      <c r="D116" s="799"/>
      <c r="E116" s="799"/>
      <c r="F116" s="398">
        <f>'2 жастағы балалар Ш'!AJ34</f>
        <v>0</v>
      </c>
      <c r="G116" s="799"/>
    </row>
    <row r="117" spans="2:7" ht="15" customHeight="1" x14ac:dyDescent="0.25">
      <c r="B117" s="607">
        <v>17</v>
      </c>
      <c r="C117" s="799"/>
      <c r="D117" s="799"/>
      <c r="E117" s="799"/>
      <c r="F117" s="398">
        <f>'2 жастағы балалар Ш'!AK34</f>
        <v>0</v>
      </c>
      <c r="G117" s="799"/>
    </row>
    <row r="118" spans="2:7" ht="15" customHeight="1" x14ac:dyDescent="0.25">
      <c r="B118" s="607"/>
      <c r="C118" s="799"/>
      <c r="D118" s="799"/>
      <c r="E118" s="799"/>
      <c r="F118" s="398">
        <f>'2 жастағы балалар Ш'!AL34</f>
        <v>0</v>
      </c>
      <c r="G118" s="799"/>
    </row>
    <row r="119" spans="2:7" ht="15" customHeight="1" x14ac:dyDescent="0.25">
      <c r="B119" s="607"/>
      <c r="C119" s="799"/>
      <c r="D119" s="799"/>
      <c r="E119" s="799"/>
      <c r="F119" s="398">
        <f>'2 жастағы балалар Ш'!AM34</f>
        <v>0</v>
      </c>
      <c r="G119" s="799"/>
    </row>
    <row r="120" spans="2:7" ht="15" customHeight="1" x14ac:dyDescent="0.25">
      <c r="B120" s="607">
        <v>18</v>
      </c>
      <c r="C120" s="799"/>
      <c r="D120" s="799"/>
      <c r="E120" s="799"/>
      <c r="F120" s="398">
        <f>'2 жастағы балалар Ш'!AN34</f>
        <v>0</v>
      </c>
      <c r="G120" s="799"/>
    </row>
    <row r="121" spans="2:7" ht="15" customHeight="1" x14ac:dyDescent="0.25">
      <c r="B121" s="607"/>
      <c r="C121" s="799"/>
      <c r="D121" s="799"/>
      <c r="E121" s="799"/>
      <c r="F121" s="398">
        <f>'2 жастағы балалар Ш'!AO34</f>
        <v>0</v>
      </c>
      <c r="G121" s="799"/>
    </row>
    <row r="122" spans="2:7" ht="15" customHeight="1" x14ac:dyDescent="0.25">
      <c r="B122" s="607"/>
      <c r="C122" s="799"/>
      <c r="D122" s="799"/>
      <c r="E122" s="799"/>
      <c r="F122" s="398">
        <f>'2 жастағы балалар Ш'!AP34</f>
        <v>0</v>
      </c>
      <c r="G122" s="799"/>
    </row>
    <row r="123" spans="2:7" ht="15" customHeight="1" x14ac:dyDescent="0.25">
      <c r="B123" s="607">
        <v>19</v>
      </c>
      <c r="C123" s="799"/>
      <c r="D123" s="799"/>
      <c r="E123" s="799"/>
      <c r="F123" s="398">
        <f>'2 жастағы балалар Ш'!AQ34</f>
        <v>0</v>
      </c>
      <c r="G123" s="799"/>
    </row>
    <row r="124" spans="2:7" ht="15" customHeight="1" x14ac:dyDescent="0.25">
      <c r="B124" s="607"/>
      <c r="C124" s="799"/>
      <c r="D124" s="799"/>
      <c r="E124" s="799"/>
      <c r="F124" s="398">
        <f>'2 жастағы балалар Ш'!AR34</f>
        <v>0</v>
      </c>
      <c r="G124" s="799"/>
    </row>
    <row r="125" spans="2:7" ht="15" customHeight="1" x14ac:dyDescent="0.25">
      <c r="B125" s="607"/>
      <c r="C125" s="799"/>
      <c r="D125" s="799"/>
      <c r="E125" s="799"/>
      <c r="F125" s="398">
        <f>'2 жастағы балалар Ш'!AS34</f>
        <v>0</v>
      </c>
      <c r="G125" s="799"/>
    </row>
    <row r="126" spans="2:7" ht="15" customHeight="1" x14ac:dyDescent="0.25">
      <c r="B126" s="607">
        <v>20</v>
      </c>
      <c r="C126" s="799"/>
      <c r="D126" s="799"/>
      <c r="E126" s="799"/>
      <c r="F126" s="398">
        <f>'2 жастағы балалар Ш'!AT34</f>
        <v>0</v>
      </c>
      <c r="G126" s="799"/>
    </row>
    <row r="127" spans="2:7" ht="15" customHeight="1" x14ac:dyDescent="0.25">
      <c r="B127" s="607"/>
      <c r="C127" s="799"/>
      <c r="D127" s="799"/>
      <c r="E127" s="799"/>
      <c r="F127" s="398">
        <f>'2 жастағы балалар Ш'!AU34</f>
        <v>0</v>
      </c>
      <c r="G127" s="799"/>
    </row>
    <row r="128" spans="2:7" ht="15" customHeight="1" x14ac:dyDescent="0.25">
      <c r="B128" s="607"/>
      <c r="C128" s="800"/>
      <c r="D128" s="800"/>
      <c r="E128" s="800"/>
      <c r="F128" s="398">
        <f>'2 жастағы балалар Ш'!AV34</f>
        <v>0</v>
      </c>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Ф'!D80</f>
        <v>0</v>
      </c>
      <c r="D133" s="452">
        <f>'2 жастағы балалар К'!D80</f>
        <v>0</v>
      </c>
      <c r="E133" s="452" t="e">
        <f>'2 жастағы балалар Т'!#REF!</f>
        <v>#REF!</v>
      </c>
      <c r="F133" s="452">
        <f>'2 жастағы балалар Ш'!D80</f>
        <v>0</v>
      </c>
      <c r="G133" s="452" t="e">
        <f>'2 жастағы балалар Ә'!#REF!</f>
        <v>#REF!</v>
      </c>
    </row>
    <row r="134" spans="2:7" x14ac:dyDescent="0.25">
      <c r="B134" s="571"/>
      <c r="C134" s="452">
        <f>'2 жастағы балалар Ф'!E80</f>
        <v>0</v>
      </c>
      <c r="D134" s="452">
        <f>'2 жастағы балалар К'!E80</f>
        <v>0</v>
      </c>
      <c r="E134" s="452" t="e">
        <f>'2 жастағы балалар Т'!#REF!</f>
        <v>#REF!</v>
      </c>
      <c r="F134" s="452">
        <f>'2 жастағы балалар Ш'!E80</f>
        <v>0</v>
      </c>
      <c r="G134" s="452" t="e">
        <f>'2 жастағы балалар Ә'!#REF!</f>
        <v>#REF!</v>
      </c>
    </row>
    <row r="135" spans="2:7" x14ac:dyDescent="0.25">
      <c r="B135" s="572"/>
      <c r="C135" s="452">
        <f>'2 жастағы балалар Ф'!F80</f>
        <v>0</v>
      </c>
      <c r="D135" s="452">
        <f>'2 жастағы балалар К'!F80</f>
        <v>0</v>
      </c>
      <c r="E135" s="452" t="e">
        <f>'2 жастағы балалар Т'!#REF!</f>
        <v>#REF!</v>
      </c>
      <c r="F135" s="452">
        <f>'2 жастағы балалар Ш'!F80</f>
        <v>0</v>
      </c>
      <c r="G135" s="452" t="e">
        <f>'2 жастағы балалар Ә'!#REF!</f>
        <v>#REF!</v>
      </c>
    </row>
    <row r="136" spans="2:7" x14ac:dyDescent="0.25">
      <c r="B136" s="570">
        <v>2</v>
      </c>
      <c r="C136" s="452">
        <f>'2 жастағы балалар Ф'!G80</f>
        <v>0</v>
      </c>
      <c r="D136" s="452">
        <f>'2 жастағы балалар К'!G80</f>
        <v>0</v>
      </c>
      <c r="E136" s="452">
        <f>'2 жастағы балалар Т'!D80</f>
        <v>0</v>
      </c>
      <c r="F136" s="452">
        <f>'2 жастағы балалар Ш'!G80</f>
        <v>0</v>
      </c>
      <c r="G136" s="452">
        <f>'2 жастағы балалар Ә'!D80</f>
        <v>0</v>
      </c>
    </row>
    <row r="137" spans="2:7" x14ac:dyDescent="0.25">
      <c r="B137" s="571"/>
      <c r="C137" s="452">
        <f>'2 жастағы балалар Ф'!H80</f>
        <v>0</v>
      </c>
      <c r="D137" s="452">
        <f>'2 жастағы балалар К'!H80</f>
        <v>0</v>
      </c>
      <c r="E137" s="452">
        <f>'2 жастағы балалар Т'!E80</f>
        <v>0</v>
      </c>
      <c r="F137" s="452">
        <f>'2 жастағы балалар Ш'!H80</f>
        <v>0</v>
      </c>
      <c r="G137" s="452">
        <f>'2 жастағы балалар Ә'!E80</f>
        <v>0</v>
      </c>
    </row>
    <row r="138" spans="2:7" x14ac:dyDescent="0.25">
      <c r="B138" s="572"/>
      <c r="C138" s="452">
        <f>'2 жастағы балалар Ф'!I80</f>
        <v>0</v>
      </c>
      <c r="D138" s="452">
        <f>'2 жастағы балалар К'!I80</f>
        <v>0</v>
      </c>
      <c r="E138" s="452">
        <f>'2 жастағы балалар Т'!F80</f>
        <v>0</v>
      </c>
      <c r="F138" s="452">
        <f>'2 жастағы балалар Ш'!I80</f>
        <v>0</v>
      </c>
      <c r="G138" s="452">
        <f>'2 жастағы балалар Ә'!F80</f>
        <v>0</v>
      </c>
    </row>
    <row r="139" spans="2:7" x14ac:dyDescent="0.25">
      <c r="B139" s="570">
        <v>3</v>
      </c>
      <c r="C139" s="452">
        <f>'2 жастағы балалар Ф'!J80</f>
        <v>0</v>
      </c>
      <c r="D139" s="452">
        <f>'2 жастағы балалар К'!J80</f>
        <v>0</v>
      </c>
      <c r="E139" s="452">
        <f>'2 жастағы балалар Т'!G80</f>
        <v>0</v>
      </c>
      <c r="F139" s="452">
        <f>'2 жастағы балалар Ш'!J80</f>
        <v>0</v>
      </c>
      <c r="G139" s="452">
        <f>'2 жастағы балалар Ә'!G80</f>
        <v>0</v>
      </c>
    </row>
    <row r="140" spans="2:7" x14ac:dyDescent="0.25">
      <c r="B140" s="571"/>
      <c r="C140" s="452">
        <f>'2 жастағы балалар Ф'!K80</f>
        <v>0</v>
      </c>
      <c r="D140" s="452">
        <f>'2 жастағы балалар К'!K80</f>
        <v>0</v>
      </c>
      <c r="E140" s="452">
        <f>'2 жастағы балалар Т'!H80</f>
        <v>0</v>
      </c>
      <c r="F140" s="452">
        <f>'2 жастағы балалар Ш'!K80</f>
        <v>0</v>
      </c>
      <c r="G140" s="452">
        <f>'2 жастағы балалар Ә'!H80</f>
        <v>0</v>
      </c>
    </row>
    <row r="141" spans="2:7" x14ac:dyDescent="0.25">
      <c r="B141" s="572"/>
      <c r="C141" s="452">
        <f>'2 жастағы балалар Ф'!L80</f>
        <v>0</v>
      </c>
      <c r="D141" s="452">
        <f>'2 жастағы балалар К'!L80</f>
        <v>0</v>
      </c>
      <c r="E141" s="452">
        <f>'2 жастағы балалар Т'!I80</f>
        <v>0</v>
      </c>
      <c r="F141" s="452">
        <f>'2 жастағы балалар Ш'!L80</f>
        <v>0</v>
      </c>
      <c r="G141" s="452">
        <f>'2 жастағы балалар Ә'!I80</f>
        <v>0</v>
      </c>
    </row>
    <row r="142" spans="2:7" x14ac:dyDescent="0.25">
      <c r="B142" s="570">
        <v>4</v>
      </c>
      <c r="C142" s="452">
        <f>'2 жастағы балалар Ф'!M80</f>
        <v>0</v>
      </c>
      <c r="D142" s="452">
        <f>'2 жастағы балалар К'!M80</f>
        <v>0</v>
      </c>
      <c r="E142" s="452">
        <f>'2 жастағы балалар Т'!J80</f>
        <v>0</v>
      </c>
      <c r="F142" s="452">
        <f>'2 жастағы балалар Ш'!M80</f>
        <v>0</v>
      </c>
      <c r="G142" s="452">
        <f>'2 жастағы балалар Ә'!J80</f>
        <v>0</v>
      </c>
    </row>
    <row r="143" spans="2:7" x14ac:dyDescent="0.25">
      <c r="B143" s="571"/>
      <c r="C143" s="452">
        <f>'2 жастағы балалар Ф'!N80</f>
        <v>0</v>
      </c>
      <c r="D143" s="452">
        <f>'2 жастағы балалар К'!N80</f>
        <v>0</v>
      </c>
      <c r="E143" s="452">
        <f>'2 жастағы балалар Т'!K80</f>
        <v>0</v>
      </c>
      <c r="F143" s="452">
        <f>'2 жастағы балалар Ш'!N80</f>
        <v>0</v>
      </c>
      <c r="G143" s="452">
        <f>'2 жастағы балалар Ә'!K80</f>
        <v>0</v>
      </c>
    </row>
    <row r="144" spans="2:7" x14ac:dyDescent="0.25">
      <c r="B144" s="572"/>
      <c r="C144" s="452">
        <f>'2 жастағы балалар Ф'!O80</f>
        <v>0</v>
      </c>
      <c r="D144" s="452">
        <f>'2 жастағы балалар К'!O80</f>
        <v>0</v>
      </c>
      <c r="E144" s="452">
        <f>'2 жастағы балалар Т'!L80</f>
        <v>0</v>
      </c>
      <c r="F144" s="452">
        <f>'2 жастағы балалар Ш'!O80</f>
        <v>0</v>
      </c>
      <c r="G144" s="452">
        <f>'2 жастағы балалар Ә'!L80</f>
        <v>0</v>
      </c>
    </row>
    <row r="145" spans="2:7" x14ac:dyDescent="0.25">
      <c r="B145" s="570">
        <v>5</v>
      </c>
      <c r="C145" s="452" t="e">
        <f>'2 жастағы балалар Ф'!#REF!</f>
        <v>#REF!</v>
      </c>
      <c r="D145" s="452" t="e">
        <f>'2 жастағы балалар К'!#REF!</f>
        <v>#REF!</v>
      </c>
      <c r="E145" s="452">
        <f>'2 жастағы балалар Т'!M80</f>
        <v>0</v>
      </c>
      <c r="F145" s="452">
        <f>'2 жастағы балалар Ш'!P80</f>
        <v>0</v>
      </c>
      <c r="G145" s="452">
        <f>'2 жастағы балалар Ә'!M80</f>
        <v>0</v>
      </c>
    </row>
    <row r="146" spans="2:7" x14ac:dyDescent="0.25">
      <c r="B146" s="571"/>
      <c r="C146" s="452" t="e">
        <f>'2 жастағы балалар Ф'!#REF!</f>
        <v>#REF!</v>
      </c>
      <c r="D146" s="452" t="e">
        <f>'2 жастағы балалар К'!#REF!</f>
        <v>#REF!</v>
      </c>
      <c r="E146" s="452">
        <f>'2 жастағы балалар Т'!N80</f>
        <v>0</v>
      </c>
      <c r="F146" s="452">
        <f>'2 жастағы балалар Ш'!Q80</f>
        <v>0</v>
      </c>
      <c r="G146" s="452">
        <f>'2 жастағы балалар Ә'!N80</f>
        <v>0</v>
      </c>
    </row>
    <row r="147" spans="2:7" x14ac:dyDescent="0.25">
      <c r="B147" s="572"/>
      <c r="C147" s="452" t="e">
        <f>'2 жастағы балалар Ф'!#REF!</f>
        <v>#REF!</v>
      </c>
      <c r="D147" s="452" t="e">
        <f>'2 жастағы балалар К'!#REF!</f>
        <v>#REF!</v>
      </c>
      <c r="E147" s="452">
        <f>'2 жастағы балалар Т'!O80</f>
        <v>0</v>
      </c>
      <c r="F147" s="452">
        <f>'2 жастағы балалар Ш'!R80</f>
        <v>0</v>
      </c>
      <c r="G147" s="452">
        <f>'2 жастағы балалар Ә'!O80</f>
        <v>0</v>
      </c>
    </row>
    <row r="148" spans="2:7" x14ac:dyDescent="0.25">
      <c r="B148" s="570">
        <v>6</v>
      </c>
      <c r="C148" s="798"/>
      <c r="D148" s="452">
        <f>'2 жастағы балалар К'!P80</f>
        <v>0</v>
      </c>
      <c r="E148" s="798"/>
      <c r="F148" s="452" t="e">
        <f>'2 жастағы балалар Ш'!#REF!</f>
        <v>#REF!</v>
      </c>
      <c r="G148" s="798"/>
    </row>
    <row r="149" spans="2:7" x14ac:dyDescent="0.25">
      <c r="B149" s="571"/>
      <c r="C149" s="799"/>
      <c r="D149" s="452">
        <f>'2 жастағы балалар К'!Q80</f>
        <v>0</v>
      </c>
      <c r="E149" s="799"/>
      <c r="F149" s="452" t="e">
        <f>'2 жастағы балалар Ш'!#REF!</f>
        <v>#REF!</v>
      </c>
      <c r="G149" s="799"/>
    </row>
    <row r="150" spans="2:7" x14ac:dyDescent="0.25">
      <c r="B150" s="572"/>
      <c r="C150" s="799"/>
      <c r="D150" s="452">
        <f>'2 жастағы балалар К'!R80</f>
        <v>0</v>
      </c>
      <c r="E150" s="799"/>
      <c r="F150" s="452" t="e">
        <f>'2 жастағы балалар Ш'!#REF!</f>
        <v>#REF!</v>
      </c>
      <c r="G150" s="799"/>
    </row>
    <row r="151" spans="2:7" x14ac:dyDescent="0.25">
      <c r="B151" s="570">
        <v>7</v>
      </c>
      <c r="C151" s="799"/>
      <c r="D151" s="452">
        <f>'2 жастағы балалар К'!S80</f>
        <v>0</v>
      </c>
      <c r="E151" s="799"/>
      <c r="F151" s="452" t="e">
        <f>'2 жастағы балалар Ш'!#REF!</f>
        <v>#REF!</v>
      </c>
      <c r="G151" s="799"/>
    </row>
    <row r="152" spans="2:7" x14ac:dyDescent="0.25">
      <c r="B152" s="571"/>
      <c r="C152" s="799"/>
      <c r="D152" s="452">
        <f>'2 жастағы балалар К'!T80</f>
        <v>0</v>
      </c>
      <c r="E152" s="799"/>
      <c r="F152" s="452" t="e">
        <f>'2 жастағы балалар Ш'!#REF!</f>
        <v>#REF!</v>
      </c>
      <c r="G152" s="799"/>
    </row>
    <row r="153" spans="2:7" x14ac:dyDescent="0.25">
      <c r="B153" s="572"/>
      <c r="C153" s="799"/>
      <c r="D153" s="452">
        <f>'2 жастағы балалар К'!U80</f>
        <v>0</v>
      </c>
      <c r="E153" s="799"/>
      <c r="F153" s="452" t="e">
        <f>'2 жастағы балалар Ш'!#REF!</f>
        <v>#REF!</v>
      </c>
      <c r="G153" s="799"/>
    </row>
    <row r="154" spans="2:7" x14ac:dyDescent="0.25">
      <c r="B154" s="570">
        <v>8</v>
      </c>
      <c r="C154" s="799"/>
      <c r="D154" s="452">
        <f>'2 жастағы балалар К'!V80</f>
        <v>0</v>
      </c>
      <c r="E154" s="799"/>
      <c r="F154" s="452" t="e">
        <f>'2 жастағы балалар Ш'!#REF!</f>
        <v>#REF!</v>
      </c>
      <c r="G154" s="799"/>
    </row>
    <row r="155" spans="2:7" x14ac:dyDescent="0.25">
      <c r="B155" s="571"/>
      <c r="C155" s="799"/>
      <c r="D155" s="452">
        <f>'2 жастағы балалар К'!W80</f>
        <v>0</v>
      </c>
      <c r="E155" s="799"/>
      <c r="F155" s="452" t="e">
        <f>'2 жастағы балалар Ш'!#REF!</f>
        <v>#REF!</v>
      </c>
      <c r="G155" s="799"/>
    </row>
    <row r="156" spans="2:7" x14ac:dyDescent="0.25">
      <c r="B156" s="572"/>
      <c r="C156" s="799"/>
      <c r="D156" s="452">
        <f>'2 жастағы балалар К'!X80</f>
        <v>0</v>
      </c>
      <c r="E156" s="799"/>
      <c r="F156" s="452" t="e">
        <f>'2 жастағы балалар Ш'!#REF!</f>
        <v>#REF!</v>
      </c>
      <c r="G156" s="799"/>
    </row>
    <row r="157" spans="2:7" x14ac:dyDescent="0.25">
      <c r="B157" s="570">
        <v>9</v>
      </c>
      <c r="C157" s="799"/>
      <c r="D157" s="452">
        <f>'2 жастағы балалар К'!Y80</f>
        <v>0</v>
      </c>
      <c r="E157" s="799"/>
      <c r="F157" s="452" t="e">
        <f>'2 жастағы балалар Ш'!#REF!</f>
        <v>#REF!</v>
      </c>
      <c r="G157" s="799"/>
    </row>
    <row r="158" spans="2:7" x14ac:dyDescent="0.25">
      <c r="B158" s="571"/>
      <c r="C158" s="799"/>
      <c r="D158" s="452">
        <f>'2 жастағы балалар К'!Z80</f>
        <v>0</v>
      </c>
      <c r="E158" s="799"/>
      <c r="F158" s="452" t="e">
        <f>'2 жастағы балалар Ш'!#REF!</f>
        <v>#REF!</v>
      </c>
      <c r="G158" s="799"/>
    </row>
    <row r="159" spans="2:7" ht="15" customHeight="1" x14ac:dyDescent="0.25">
      <c r="B159" s="572"/>
      <c r="C159" s="799"/>
      <c r="D159" s="452">
        <f>'2 жастағы балалар К'!AA80</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Ш'!S80</f>
        <v>0</v>
      </c>
      <c r="G163" s="799"/>
    </row>
    <row r="164" spans="2:7" x14ac:dyDescent="0.25">
      <c r="B164" s="607"/>
      <c r="C164" s="799"/>
      <c r="D164" s="452" t="e">
        <f>'2 жастағы балалар К'!#REF!</f>
        <v>#REF!</v>
      </c>
      <c r="E164" s="799"/>
      <c r="F164" s="398">
        <f>'2 жастағы балалар Ш'!T80</f>
        <v>0</v>
      </c>
      <c r="G164" s="799"/>
    </row>
    <row r="165" spans="2:7" x14ac:dyDescent="0.25">
      <c r="B165" s="607"/>
      <c r="C165" s="799"/>
      <c r="D165" s="452" t="e">
        <f>'2 жастағы балалар К'!#REF!</f>
        <v>#REF!</v>
      </c>
      <c r="E165" s="799"/>
      <c r="F165" s="398">
        <f>'2 жастағы балалар Ш'!U80</f>
        <v>0</v>
      </c>
      <c r="G165" s="799"/>
    </row>
    <row r="166" spans="2:7" ht="15" customHeight="1" x14ac:dyDescent="0.25">
      <c r="B166" s="607">
        <v>12</v>
      </c>
      <c r="C166" s="799"/>
      <c r="D166" s="452" t="e">
        <f>'2 жастағы балалар К'!#REF!</f>
        <v>#REF!</v>
      </c>
      <c r="E166" s="799"/>
      <c r="F166" s="398">
        <f>'2 жастағы балалар Ш'!V80</f>
        <v>0</v>
      </c>
      <c r="G166" s="799"/>
    </row>
    <row r="167" spans="2:7" ht="15" customHeight="1" x14ac:dyDescent="0.25">
      <c r="B167" s="607"/>
      <c r="C167" s="799"/>
      <c r="D167" s="452" t="e">
        <f>'2 жастағы балалар К'!#REF!</f>
        <v>#REF!</v>
      </c>
      <c r="E167" s="799"/>
      <c r="F167" s="398">
        <f>'2 жастағы балалар Ш'!W80</f>
        <v>0</v>
      </c>
      <c r="G167" s="799"/>
    </row>
    <row r="168" spans="2:7" ht="15" customHeight="1" x14ac:dyDescent="0.25">
      <c r="B168" s="607"/>
      <c r="C168" s="799"/>
      <c r="D168" s="452" t="e">
        <f>'2 жастағы балалар К'!#REF!</f>
        <v>#REF!</v>
      </c>
      <c r="E168" s="799"/>
      <c r="F168" s="398">
        <f>'2 жастағы балалар Ш'!X80</f>
        <v>0</v>
      </c>
      <c r="G168" s="799"/>
    </row>
    <row r="169" spans="2:7" ht="15" customHeight="1" x14ac:dyDescent="0.25">
      <c r="B169" s="607">
        <v>13</v>
      </c>
      <c r="C169" s="799"/>
      <c r="D169" s="452" t="e">
        <f>'2 жастағы балалар К'!#REF!</f>
        <v>#REF!</v>
      </c>
      <c r="E169" s="799"/>
      <c r="F169" s="398">
        <f>'2 жастағы балалар Ш'!Y80</f>
        <v>0</v>
      </c>
      <c r="G169" s="799"/>
    </row>
    <row r="170" spans="2:7" ht="15" customHeight="1" x14ac:dyDescent="0.25">
      <c r="B170" s="607"/>
      <c r="C170" s="799"/>
      <c r="D170" s="452" t="e">
        <f>'2 жастағы балалар К'!#REF!</f>
        <v>#REF!</v>
      </c>
      <c r="E170" s="799"/>
      <c r="F170" s="398">
        <f>'2 жастағы балалар Ш'!Z80</f>
        <v>0</v>
      </c>
      <c r="G170" s="799"/>
    </row>
    <row r="171" spans="2:7" ht="15" customHeight="1" x14ac:dyDescent="0.25">
      <c r="B171" s="607"/>
      <c r="C171" s="799"/>
      <c r="D171" s="452" t="e">
        <f>'2 жастағы балалар К'!#REF!</f>
        <v>#REF!</v>
      </c>
      <c r="E171" s="799"/>
      <c r="F171" s="398">
        <f>'2 жастағы балалар Ш'!AA80</f>
        <v>0</v>
      </c>
      <c r="G171" s="799"/>
    </row>
    <row r="172" spans="2:7" ht="15" customHeight="1" x14ac:dyDescent="0.25">
      <c r="B172" s="607">
        <v>14</v>
      </c>
      <c r="C172" s="799"/>
      <c r="D172" s="452" t="e">
        <f>'2 жастағы балалар К'!#REF!</f>
        <v>#REF!</v>
      </c>
      <c r="E172" s="799"/>
      <c r="F172" s="398">
        <f>'2 жастағы балалар Ш'!AB80</f>
        <v>0</v>
      </c>
      <c r="G172" s="799"/>
    </row>
    <row r="173" spans="2:7" ht="15" customHeight="1" x14ac:dyDescent="0.25">
      <c r="B173" s="607"/>
      <c r="C173" s="799"/>
      <c r="D173" s="452" t="e">
        <f>'2 жастағы балалар К'!#REF!</f>
        <v>#REF!</v>
      </c>
      <c r="E173" s="799"/>
      <c r="F173" s="398">
        <f>'2 жастағы балалар Ш'!AC80</f>
        <v>0</v>
      </c>
      <c r="G173" s="799"/>
    </row>
    <row r="174" spans="2:7" ht="15" customHeight="1" x14ac:dyDescent="0.25">
      <c r="B174" s="607"/>
      <c r="C174" s="799"/>
      <c r="D174" s="452" t="e">
        <f>'2 жастағы балалар К'!#REF!</f>
        <v>#REF!</v>
      </c>
      <c r="E174" s="799"/>
      <c r="F174" s="398">
        <f>'2 жастағы балалар Ш'!AD80</f>
        <v>0</v>
      </c>
      <c r="G174" s="799"/>
    </row>
    <row r="175" spans="2:7" ht="15" customHeight="1" x14ac:dyDescent="0.25">
      <c r="B175" s="607">
        <v>15</v>
      </c>
      <c r="C175" s="799"/>
      <c r="D175" s="452" t="e">
        <f>'2 жастағы балалар К'!#REF!</f>
        <v>#REF!</v>
      </c>
      <c r="E175" s="799"/>
      <c r="F175" s="398">
        <f>'2 жастағы балалар Ш'!AE80</f>
        <v>0</v>
      </c>
      <c r="G175" s="799"/>
    </row>
    <row r="176" spans="2:7" ht="15" customHeight="1" x14ac:dyDescent="0.25">
      <c r="B176" s="607"/>
      <c r="C176" s="799"/>
      <c r="D176" s="452" t="e">
        <f>'2 жастағы балалар К'!#REF!</f>
        <v>#REF!</v>
      </c>
      <c r="E176" s="799"/>
      <c r="F176" s="398">
        <f>'2 жастағы балалар Ш'!AF80</f>
        <v>0</v>
      </c>
      <c r="G176" s="799"/>
    </row>
    <row r="177" spans="2:7" ht="15" customHeight="1" x14ac:dyDescent="0.25">
      <c r="B177" s="607"/>
      <c r="C177" s="799"/>
      <c r="D177" s="452" t="e">
        <f>'2 жастағы балалар К'!#REF!</f>
        <v>#REF!</v>
      </c>
      <c r="E177" s="799"/>
      <c r="F177" s="398">
        <f>'2 жастағы балалар Ш'!AG80</f>
        <v>0</v>
      </c>
      <c r="G177" s="799"/>
    </row>
    <row r="178" spans="2:7" ht="15" customHeight="1" x14ac:dyDescent="0.25">
      <c r="B178" s="607">
        <v>16</v>
      </c>
      <c r="C178" s="799"/>
      <c r="D178" s="798"/>
      <c r="E178" s="799"/>
      <c r="F178" s="398">
        <f>'2 жастағы балалар Ш'!AH80</f>
        <v>0</v>
      </c>
      <c r="G178" s="799"/>
    </row>
    <row r="179" spans="2:7" ht="15" customHeight="1" x14ac:dyDescent="0.25">
      <c r="B179" s="607"/>
      <c r="C179" s="799"/>
      <c r="D179" s="799"/>
      <c r="E179" s="799"/>
      <c r="F179" s="398">
        <f>'2 жастағы балалар Ш'!AI80</f>
        <v>0</v>
      </c>
      <c r="G179" s="799"/>
    </row>
    <row r="180" spans="2:7" ht="15" customHeight="1" x14ac:dyDescent="0.25">
      <c r="B180" s="607"/>
      <c r="C180" s="799"/>
      <c r="D180" s="799"/>
      <c r="E180" s="799"/>
      <c r="F180" s="398">
        <f>'2 жастағы балалар Ш'!AJ80</f>
        <v>0</v>
      </c>
      <c r="G180" s="799"/>
    </row>
    <row r="181" spans="2:7" ht="15" customHeight="1" x14ac:dyDescent="0.25">
      <c r="B181" s="607">
        <v>17</v>
      </c>
      <c r="C181" s="799"/>
      <c r="D181" s="799"/>
      <c r="E181" s="799"/>
      <c r="F181" s="398">
        <f>'2 жастағы балалар Ш'!AK80</f>
        <v>0</v>
      </c>
      <c r="G181" s="799"/>
    </row>
    <row r="182" spans="2:7" ht="15" customHeight="1" x14ac:dyDescent="0.25">
      <c r="B182" s="607"/>
      <c r="C182" s="799"/>
      <c r="D182" s="799"/>
      <c r="E182" s="799"/>
      <c r="F182" s="398">
        <f>'2 жастағы балалар Ш'!AL80</f>
        <v>0</v>
      </c>
      <c r="G182" s="799"/>
    </row>
    <row r="183" spans="2:7" ht="15" customHeight="1" x14ac:dyDescent="0.25">
      <c r="B183" s="607"/>
      <c r="C183" s="799"/>
      <c r="D183" s="799"/>
      <c r="E183" s="799"/>
      <c r="F183" s="398">
        <f>'2 жастағы балалар Ш'!AM80</f>
        <v>0</v>
      </c>
      <c r="G183" s="799"/>
    </row>
    <row r="184" spans="2:7" ht="15" customHeight="1" x14ac:dyDescent="0.25">
      <c r="B184" s="607">
        <v>18</v>
      </c>
      <c r="C184" s="799"/>
      <c r="D184" s="799"/>
      <c r="E184" s="799"/>
      <c r="F184" s="398">
        <f>'2 жастағы балалар Ш'!AN80</f>
        <v>0</v>
      </c>
      <c r="G184" s="799"/>
    </row>
    <row r="185" spans="2:7" ht="15" customHeight="1" x14ac:dyDescent="0.25">
      <c r="B185" s="607"/>
      <c r="C185" s="799"/>
      <c r="D185" s="799"/>
      <c r="E185" s="799"/>
      <c r="F185" s="398">
        <f>'2 жастағы балалар Ш'!AO80</f>
        <v>0</v>
      </c>
      <c r="G185" s="799"/>
    </row>
    <row r="186" spans="2:7" ht="15" customHeight="1" x14ac:dyDescent="0.25">
      <c r="B186" s="607"/>
      <c r="C186" s="799"/>
      <c r="D186" s="799"/>
      <c r="E186" s="799"/>
      <c r="F186" s="398">
        <f>'2 жастағы балалар Ш'!AP80</f>
        <v>0</v>
      </c>
      <c r="G186" s="799"/>
    </row>
    <row r="187" spans="2:7" ht="15" customHeight="1" x14ac:dyDescent="0.25">
      <c r="B187" s="607">
        <v>19</v>
      </c>
      <c r="C187" s="799"/>
      <c r="D187" s="799"/>
      <c r="E187" s="799"/>
      <c r="F187" s="398">
        <f>'2 жастағы балалар Ш'!AQ80</f>
        <v>0</v>
      </c>
      <c r="G187" s="799"/>
    </row>
    <row r="188" spans="2:7" ht="15" customHeight="1" x14ac:dyDescent="0.25">
      <c r="B188" s="607"/>
      <c r="C188" s="799"/>
      <c r="D188" s="799"/>
      <c r="E188" s="799"/>
      <c r="F188" s="398">
        <f>'2 жастағы балалар Ш'!AR80</f>
        <v>0</v>
      </c>
      <c r="G188" s="799"/>
    </row>
    <row r="189" spans="2:7" ht="15" customHeight="1" x14ac:dyDescent="0.25">
      <c r="B189" s="607"/>
      <c r="C189" s="799"/>
      <c r="D189" s="799"/>
      <c r="E189" s="799"/>
      <c r="F189" s="398">
        <f>'2 жастағы балалар Ш'!AS80</f>
        <v>0</v>
      </c>
      <c r="G189" s="799"/>
    </row>
    <row r="190" spans="2:7" ht="15" customHeight="1" x14ac:dyDescent="0.25">
      <c r="B190" s="607">
        <v>20</v>
      </c>
      <c r="C190" s="799"/>
      <c r="D190" s="799"/>
      <c r="E190" s="799"/>
      <c r="F190" s="398">
        <f>'2 жастағы балалар Ш'!AT80</f>
        <v>0</v>
      </c>
      <c r="G190" s="799"/>
    </row>
    <row r="191" spans="2:7" ht="15" customHeight="1" x14ac:dyDescent="0.25">
      <c r="B191" s="607"/>
      <c r="C191" s="799"/>
      <c r="D191" s="799"/>
      <c r="E191" s="799"/>
      <c r="F191" s="398">
        <f>'2 жастағы балалар Ш'!AU80</f>
        <v>0</v>
      </c>
      <c r="G191" s="799"/>
    </row>
    <row r="192" spans="2:7" ht="15" customHeight="1" x14ac:dyDescent="0.25">
      <c r="B192" s="607"/>
      <c r="C192" s="799"/>
      <c r="D192" s="799"/>
      <c r="E192" s="799"/>
      <c r="F192" s="398">
        <f>'2 жастағы балалар Ш'!AV80</f>
        <v>0</v>
      </c>
      <c r="G192" s="799"/>
    </row>
    <row r="193" spans="2:100" ht="15" customHeight="1" x14ac:dyDescent="0.25">
      <c r="B193" s="607">
        <v>21</v>
      </c>
      <c r="C193" s="799"/>
      <c r="D193" s="799"/>
      <c r="E193" s="799"/>
      <c r="F193" s="398">
        <f>'2 жастағы балалар Ш'!AW80</f>
        <v>0</v>
      </c>
      <c r="G193" s="799"/>
    </row>
    <row r="194" spans="2:100" ht="15" customHeight="1" x14ac:dyDescent="0.25">
      <c r="B194" s="607"/>
      <c r="C194" s="799"/>
      <c r="D194" s="799"/>
      <c r="E194" s="799"/>
      <c r="F194" s="398">
        <f>'2 жастағы балалар Ш'!AX80</f>
        <v>0</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Ш'!AY80</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Ш'!AZ80</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Ш'!BA80</f>
        <v>0</v>
      </c>
      <c r="G197" s="799"/>
    </row>
    <row r="198" spans="2:100" ht="15" customHeight="1" x14ac:dyDescent="0.25">
      <c r="B198" s="607"/>
      <c r="C198" s="799"/>
      <c r="D198" s="799"/>
      <c r="E198" s="799"/>
      <c r="F198" s="398">
        <f>'2 жастағы балалар Ш'!BB80</f>
        <v>0</v>
      </c>
      <c r="G198" s="799"/>
    </row>
    <row r="199" spans="2:100" ht="15" customHeight="1" x14ac:dyDescent="0.25">
      <c r="B199" s="607">
        <v>23</v>
      </c>
      <c r="C199" s="799"/>
      <c r="D199" s="799"/>
      <c r="E199" s="799"/>
      <c r="F199" s="398">
        <f>'2 жастағы балалар Ш'!BC80</f>
        <v>0</v>
      </c>
      <c r="G199" s="799"/>
    </row>
    <row r="200" spans="2:100" ht="15" customHeight="1" x14ac:dyDescent="0.25">
      <c r="B200" s="607"/>
      <c r="C200" s="799"/>
      <c r="D200" s="799"/>
      <c r="E200" s="799"/>
      <c r="F200" s="398">
        <f>'2 жастағы балалар Ш'!BD80</f>
        <v>0</v>
      </c>
      <c r="G200" s="799"/>
    </row>
    <row r="201" spans="2:100" ht="15" customHeight="1" x14ac:dyDescent="0.25">
      <c r="B201" s="607"/>
      <c r="C201" s="799"/>
      <c r="D201" s="799"/>
      <c r="E201" s="799"/>
      <c r="F201" s="398">
        <f>'2 жастағы балалар Ш'!BE80</f>
        <v>0</v>
      </c>
      <c r="G201" s="799"/>
    </row>
    <row r="202" spans="2:100" ht="15" customHeight="1" x14ac:dyDescent="0.25">
      <c r="B202" s="607">
        <v>24</v>
      </c>
      <c r="C202" s="799"/>
      <c r="D202" s="799"/>
      <c r="E202" s="799"/>
      <c r="F202" s="398">
        <f>'2 жастағы балалар Ш'!BF80</f>
        <v>0</v>
      </c>
      <c r="G202" s="799"/>
    </row>
    <row r="203" spans="2:100" ht="15" customHeight="1" x14ac:dyDescent="0.25">
      <c r="B203" s="607"/>
      <c r="C203" s="799"/>
      <c r="D203" s="799"/>
      <c r="E203" s="799"/>
      <c r="F203" s="398">
        <f>'2 жастағы балалар Ш'!BG80</f>
        <v>0</v>
      </c>
      <c r="G203" s="799"/>
    </row>
    <row r="204" spans="2:100" ht="15" customHeight="1" x14ac:dyDescent="0.25">
      <c r="B204" s="607"/>
      <c r="C204" s="799"/>
      <c r="D204" s="799"/>
      <c r="E204" s="799"/>
      <c r="F204" s="398">
        <f>'2 жастағы балалар Ш'!BH80</f>
        <v>0</v>
      </c>
      <c r="G204" s="799"/>
    </row>
    <row r="205" spans="2:100" ht="15" customHeight="1" x14ac:dyDescent="0.25">
      <c r="B205" s="607">
        <v>25</v>
      </c>
      <c r="C205" s="799"/>
      <c r="D205" s="799"/>
      <c r="E205" s="799"/>
      <c r="F205" s="398">
        <f>'2 жастағы балалар Ш'!BI80</f>
        <v>0</v>
      </c>
      <c r="G205" s="799"/>
    </row>
    <row r="206" spans="2:100" ht="15" customHeight="1" x14ac:dyDescent="0.25">
      <c r="B206" s="607"/>
      <c r="C206" s="799"/>
      <c r="D206" s="799"/>
      <c r="E206" s="799"/>
      <c r="F206" s="398">
        <f>'2 жастағы балалар Ш'!BJ80</f>
        <v>0</v>
      </c>
      <c r="G206" s="799"/>
    </row>
    <row r="207" spans="2:100" ht="15" customHeight="1" x14ac:dyDescent="0.25">
      <c r="B207" s="607"/>
      <c r="C207" s="800"/>
      <c r="D207" s="800"/>
      <c r="E207" s="800"/>
      <c r="F207" s="398">
        <f>'2 жастағы балалар Ш'!BK80</f>
        <v>0</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69"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Ф'!D139</f>
        <v>0</v>
      </c>
      <c r="D212" s="452">
        <f>'2 жастағы балалар К'!D139</f>
        <v>0</v>
      </c>
      <c r="E212" s="452" t="e">
        <f>'2 жастағы балалар Т'!#REF!</f>
        <v>#REF!</v>
      </c>
      <c r="F212" s="452">
        <f>'2 жастағы балалар Ш'!D139</f>
        <v>0</v>
      </c>
      <c r="G212" s="452" t="e">
        <f>'2 жастағы балалар Ә'!#REF!</f>
        <v>#REF!</v>
      </c>
    </row>
    <row r="213" spans="2:7" ht="15" customHeight="1" x14ac:dyDescent="0.25">
      <c r="B213" s="571"/>
      <c r="C213" s="452">
        <f>'2 жастағы балалар Ф'!E139</f>
        <v>0</v>
      </c>
      <c r="D213" s="452">
        <f>'2 жастағы балалар К'!E139</f>
        <v>0</v>
      </c>
      <c r="E213" s="452" t="e">
        <f>'2 жастағы балалар Т'!#REF!</f>
        <v>#REF!</v>
      </c>
      <c r="F213" s="452">
        <f>'2 жастағы балалар Ш'!E139</f>
        <v>0</v>
      </c>
      <c r="G213" s="452" t="e">
        <f>'2 жастағы балалар Ә'!#REF!</f>
        <v>#REF!</v>
      </c>
    </row>
    <row r="214" spans="2:7" ht="15" customHeight="1" x14ac:dyDescent="0.25">
      <c r="B214" s="572"/>
      <c r="C214" s="452">
        <f>'2 жастағы балалар Ф'!F139</f>
        <v>0</v>
      </c>
      <c r="D214" s="452">
        <f>'2 жастағы балалар К'!F139</f>
        <v>0</v>
      </c>
      <c r="E214" s="452" t="e">
        <f>'2 жастағы балалар Т'!#REF!</f>
        <v>#REF!</v>
      </c>
      <c r="F214" s="452">
        <f>'2 жастағы балалар Ш'!F139</f>
        <v>0</v>
      </c>
      <c r="G214" s="452" t="e">
        <f>'2 жастағы балалар Ә'!#REF!</f>
        <v>#REF!</v>
      </c>
    </row>
    <row r="215" spans="2:7" ht="15" customHeight="1" x14ac:dyDescent="0.25">
      <c r="B215" s="570">
        <v>2</v>
      </c>
      <c r="C215" s="452">
        <f>'2 жастағы балалар Ф'!G139</f>
        <v>0</v>
      </c>
      <c r="D215" s="452">
        <f>'2 жастағы балалар К'!G139</f>
        <v>0</v>
      </c>
      <c r="E215" s="452">
        <f>'2 жастағы балалар Т'!D139</f>
        <v>0</v>
      </c>
      <c r="F215" s="452">
        <f>'2 жастағы балалар Ш'!G139</f>
        <v>0</v>
      </c>
      <c r="G215" s="452">
        <f>'2 жастағы балалар Ә'!D139</f>
        <v>0</v>
      </c>
    </row>
    <row r="216" spans="2:7" ht="15" customHeight="1" x14ac:dyDescent="0.25">
      <c r="B216" s="571"/>
      <c r="C216" s="452">
        <f>'2 жастағы балалар Ф'!H139</f>
        <v>0</v>
      </c>
      <c r="D216" s="452">
        <f>'2 жастағы балалар К'!H139</f>
        <v>0</v>
      </c>
      <c r="E216" s="452">
        <f>'2 жастағы балалар Т'!E139</f>
        <v>0</v>
      </c>
      <c r="F216" s="452">
        <f>'2 жастағы балалар Ш'!H139</f>
        <v>0</v>
      </c>
      <c r="G216" s="452">
        <f>'2 жастағы балалар Ә'!E139</f>
        <v>0</v>
      </c>
    </row>
    <row r="217" spans="2:7" ht="15" customHeight="1" x14ac:dyDescent="0.25">
      <c r="B217" s="572"/>
      <c r="C217" s="452">
        <f>'2 жастағы балалар Ф'!I139</f>
        <v>0</v>
      </c>
      <c r="D217" s="452">
        <f>'2 жастағы балалар К'!I139</f>
        <v>0</v>
      </c>
      <c r="E217" s="452">
        <f>'2 жастағы балалар Т'!F139</f>
        <v>0</v>
      </c>
      <c r="F217" s="452">
        <f>'2 жастағы балалар Ш'!I139</f>
        <v>0</v>
      </c>
      <c r="G217" s="452">
        <f>'2 жастағы балалар Ә'!F139</f>
        <v>0</v>
      </c>
    </row>
    <row r="218" spans="2:7" ht="15" customHeight="1" x14ac:dyDescent="0.25">
      <c r="B218" s="570">
        <v>3</v>
      </c>
      <c r="C218" s="452">
        <f>'2 жастағы балалар Ф'!J139</f>
        <v>0</v>
      </c>
      <c r="D218" s="452">
        <f>'2 жастағы балалар К'!J139</f>
        <v>0</v>
      </c>
      <c r="E218" s="452">
        <f>'2 жастағы балалар Т'!G139</f>
        <v>0</v>
      </c>
      <c r="F218" s="452">
        <f>'2 жастағы балалар Ш'!J139</f>
        <v>0</v>
      </c>
      <c r="G218" s="452">
        <f>'2 жастағы балалар Ә'!G139</f>
        <v>0</v>
      </c>
    </row>
    <row r="219" spans="2:7" ht="15" customHeight="1" x14ac:dyDescent="0.25">
      <c r="B219" s="571"/>
      <c r="C219" s="452">
        <f>'2 жастағы балалар Ф'!K139</f>
        <v>0</v>
      </c>
      <c r="D219" s="452">
        <f>'2 жастағы балалар К'!K139</f>
        <v>0</v>
      </c>
      <c r="E219" s="452">
        <f>'2 жастағы балалар Т'!H139</f>
        <v>0</v>
      </c>
      <c r="F219" s="452">
        <f>'2 жастағы балалар Ш'!K139</f>
        <v>0</v>
      </c>
      <c r="G219" s="452">
        <f>'2 жастағы балалар Ә'!H139</f>
        <v>0</v>
      </c>
    </row>
    <row r="220" spans="2:7" ht="15" customHeight="1" x14ac:dyDescent="0.25">
      <c r="B220" s="572"/>
      <c r="C220" s="452">
        <f>'2 жастағы балалар Ф'!L139</f>
        <v>0</v>
      </c>
      <c r="D220" s="452">
        <f>'2 жастағы балалар К'!L139</f>
        <v>0</v>
      </c>
      <c r="E220" s="452">
        <f>'2 жастағы балалар Т'!I139</f>
        <v>0</v>
      </c>
      <c r="F220" s="452">
        <f>'2 жастағы балалар Ш'!L139</f>
        <v>0</v>
      </c>
      <c r="G220" s="452">
        <f>'2 жастағы балалар Ә'!I139</f>
        <v>0</v>
      </c>
    </row>
    <row r="221" spans="2:7" ht="15" customHeight="1" x14ac:dyDescent="0.25">
      <c r="B221" s="570">
        <v>4</v>
      </c>
      <c r="C221" s="452">
        <f>'2 жастағы балалар Ф'!M139</f>
        <v>0</v>
      </c>
      <c r="D221" s="452">
        <f>'2 жастағы балалар К'!M139</f>
        <v>0</v>
      </c>
      <c r="E221" s="452">
        <f>'2 жастағы балалар Т'!J139</f>
        <v>0</v>
      </c>
      <c r="F221" s="452">
        <f>'2 жастағы балалар Ш'!M139</f>
        <v>0</v>
      </c>
      <c r="G221" s="452">
        <f>'2 жастағы балалар Ә'!J139</f>
        <v>0</v>
      </c>
    </row>
    <row r="222" spans="2:7" ht="15" customHeight="1" x14ac:dyDescent="0.25">
      <c r="B222" s="571"/>
      <c r="C222" s="452">
        <f>'2 жастағы балалар Ф'!N139</f>
        <v>0</v>
      </c>
      <c r="D222" s="452">
        <f>'2 жастағы балалар К'!N139</f>
        <v>0</v>
      </c>
      <c r="E222" s="452">
        <f>'2 жастағы балалар Т'!K139</f>
        <v>0</v>
      </c>
      <c r="F222" s="452">
        <f>'2 жастағы балалар Ш'!N139</f>
        <v>0</v>
      </c>
      <c r="G222" s="452">
        <f>'2 жастағы балалар Ә'!K139</f>
        <v>0</v>
      </c>
    </row>
    <row r="223" spans="2:7" ht="15" customHeight="1" x14ac:dyDescent="0.25">
      <c r="B223" s="572"/>
      <c r="C223" s="452">
        <f>'2 жастағы балалар Ф'!O139</f>
        <v>0</v>
      </c>
      <c r="D223" s="452">
        <f>'2 жастағы балалар К'!O139</f>
        <v>0</v>
      </c>
      <c r="E223" s="452">
        <f>'2 жастағы балалар Т'!L139</f>
        <v>0</v>
      </c>
      <c r="F223" s="452">
        <f>'2 жастағы балалар Ш'!O139</f>
        <v>0</v>
      </c>
      <c r="G223" s="452">
        <f>'2 жастағы балалар Ә'!L139</f>
        <v>0</v>
      </c>
    </row>
    <row r="224" spans="2:7" ht="15" customHeight="1" x14ac:dyDescent="0.25">
      <c r="B224" s="570">
        <v>5</v>
      </c>
      <c r="C224" s="452" t="e">
        <f>'2 жастағы балалар Ф'!#REF!</f>
        <v>#REF!</v>
      </c>
      <c r="D224" s="452" t="e">
        <f>'2 жастағы балалар К'!#REF!</f>
        <v>#REF!</v>
      </c>
      <c r="E224" s="452">
        <f>'2 жастағы балалар Т'!M139</f>
        <v>0</v>
      </c>
      <c r="F224" s="452">
        <f>'2 жастағы балалар Ш'!P139</f>
        <v>0</v>
      </c>
      <c r="G224" s="452">
        <f>'2 жастағы балалар Ә'!M139</f>
        <v>0</v>
      </c>
    </row>
    <row r="225" spans="2:7" ht="15" customHeight="1" x14ac:dyDescent="0.25">
      <c r="B225" s="571"/>
      <c r="C225" s="452" t="e">
        <f>'2 жастағы балалар Ф'!#REF!</f>
        <v>#REF!</v>
      </c>
      <c r="D225" s="452" t="e">
        <f>'2 жастағы балалар К'!#REF!</f>
        <v>#REF!</v>
      </c>
      <c r="E225" s="452">
        <f>'2 жастағы балалар Т'!N139</f>
        <v>0</v>
      </c>
      <c r="F225" s="452">
        <f>'2 жастағы балалар Ш'!Q139</f>
        <v>0</v>
      </c>
      <c r="G225" s="452">
        <f>'2 жастағы балалар Ә'!N139</f>
        <v>0</v>
      </c>
    </row>
    <row r="226" spans="2:7" ht="15" customHeight="1" x14ac:dyDescent="0.25">
      <c r="B226" s="572"/>
      <c r="C226" s="452" t="e">
        <f>'2 жастағы балалар Ф'!#REF!</f>
        <v>#REF!</v>
      </c>
      <c r="D226" s="452" t="e">
        <f>'2 жастағы балалар К'!#REF!</f>
        <v>#REF!</v>
      </c>
      <c r="E226" s="452">
        <f>'2 жастағы балалар Т'!O139</f>
        <v>0</v>
      </c>
      <c r="F226" s="452">
        <f>'2 жастағы балалар Ш'!R139</f>
        <v>0</v>
      </c>
      <c r="G226" s="452">
        <f>'2 жастағы балалар Ә'!O139</f>
        <v>0</v>
      </c>
    </row>
    <row r="227" spans="2:7" ht="15" customHeight="1" x14ac:dyDescent="0.25">
      <c r="B227" s="570">
        <v>6</v>
      </c>
      <c r="C227" s="798"/>
      <c r="D227" s="452">
        <f>'2 жастағы балалар К'!P139</f>
        <v>0</v>
      </c>
      <c r="E227" s="798"/>
      <c r="F227" s="452" t="e">
        <f>'2 жастағы балалар Ш'!#REF!</f>
        <v>#REF!</v>
      </c>
      <c r="G227" s="798"/>
    </row>
    <row r="228" spans="2:7" ht="15" customHeight="1" x14ac:dyDescent="0.25">
      <c r="B228" s="571"/>
      <c r="C228" s="799"/>
      <c r="D228" s="452">
        <f>'2 жастағы балалар К'!Q139</f>
        <v>0</v>
      </c>
      <c r="E228" s="799"/>
      <c r="F228" s="452" t="e">
        <f>'2 жастағы балалар Ш'!#REF!</f>
        <v>#REF!</v>
      </c>
      <c r="G228" s="799"/>
    </row>
    <row r="229" spans="2:7" ht="15" customHeight="1" x14ac:dyDescent="0.25">
      <c r="B229" s="572"/>
      <c r="C229" s="799"/>
      <c r="D229" s="452">
        <f>'2 жастағы балалар К'!R139</f>
        <v>0</v>
      </c>
      <c r="E229" s="799"/>
      <c r="F229" s="452" t="e">
        <f>'2 жастағы балалар Ш'!#REF!</f>
        <v>#REF!</v>
      </c>
      <c r="G229" s="799"/>
    </row>
    <row r="230" spans="2:7" ht="15" customHeight="1" x14ac:dyDescent="0.25">
      <c r="B230" s="570">
        <v>7</v>
      </c>
      <c r="C230" s="799"/>
      <c r="D230" s="452">
        <f>'2 жастағы балалар К'!S139</f>
        <v>0</v>
      </c>
      <c r="E230" s="799"/>
      <c r="F230" s="452" t="e">
        <f>'2 жастағы балалар Ш'!#REF!</f>
        <v>#REF!</v>
      </c>
      <c r="G230" s="799"/>
    </row>
    <row r="231" spans="2:7" ht="15" customHeight="1" x14ac:dyDescent="0.25">
      <c r="B231" s="571"/>
      <c r="C231" s="799"/>
      <c r="D231" s="452">
        <f>'2 жастағы балалар К'!T139</f>
        <v>0</v>
      </c>
      <c r="E231" s="799"/>
      <c r="F231" s="452" t="e">
        <f>'2 жастағы балалар Ш'!#REF!</f>
        <v>#REF!</v>
      </c>
      <c r="G231" s="799"/>
    </row>
    <row r="232" spans="2:7" ht="15" customHeight="1" x14ac:dyDescent="0.25">
      <c r="B232" s="572"/>
      <c r="C232" s="799"/>
      <c r="D232" s="452">
        <f>'2 жастағы балалар К'!U139</f>
        <v>0</v>
      </c>
      <c r="E232" s="799"/>
      <c r="F232" s="452" t="e">
        <f>'2 жастағы балалар Ш'!#REF!</f>
        <v>#REF!</v>
      </c>
      <c r="G232" s="799"/>
    </row>
    <row r="233" spans="2:7" ht="15" customHeight="1" x14ac:dyDescent="0.25">
      <c r="B233" s="570">
        <v>8</v>
      </c>
      <c r="C233" s="799"/>
      <c r="D233" s="452">
        <f>'2 жастағы балалар К'!V139</f>
        <v>0</v>
      </c>
      <c r="E233" s="799"/>
      <c r="F233" s="452" t="e">
        <f>'2 жастағы балалар Ш'!#REF!</f>
        <v>#REF!</v>
      </c>
      <c r="G233" s="799"/>
    </row>
    <row r="234" spans="2:7" ht="15" customHeight="1" x14ac:dyDescent="0.25">
      <c r="B234" s="571"/>
      <c r="C234" s="799"/>
      <c r="D234" s="452">
        <f>'2 жастағы балалар К'!W139</f>
        <v>0</v>
      </c>
      <c r="E234" s="799"/>
      <c r="F234" s="452" t="e">
        <f>'2 жастағы балалар Ш'!#REF!</f>
        <v>#REF!</v>
      </c>
      <c r="G234" s="799"/>
    </row>
    <row r="235" spans="2:7" x14ac:dyDescent="0.25">
      <c r="B235" s="572"/>
      <c r="C235" s="799"/>
      <c r="D235" s="452">
        <f>'2 жастағы балалар К'!X139</f>
        <v>0</v>
      </c>
      <c r="E235" s="799"/>
      <c r="F235" s="452" t="e">
        <f>'2 жастағы балалар Ш'!#REF!</f>
        <v>#REF!</v>
      </c>
      <c r="G235" s="799"/>
    </row>
    <row r="236" spans="2:7" x14ac:dyDescent="0.25">
      <c r="B236" s="570">
        <v>9</v>
      </c>
      <c r="C236" s="799"/>
      <c r="D236" s="452">
        <f>'2 жастағы балалар К'!Y139</f>
        <v>0</v>
      </c>
      <c r="E236" s="799"/>
      <c r="F236" s="452" t="e">
        <f>'2 жастағы балалар Ш'!#REF!</f>
        <v>#REF!</v>
      </c>
      <c r="G236" s="799"/>
    </row>
    <row r="237" spans="2:7" x14ac:dyDescent="0.25">
      <c r="B237" s="571"/>
      <c r="C237" s="799"/>
      <c r="D237" s="452">
        <f>'2 жастағы балалар К'!Z139</f>
        <v>0</v>
      </c>
      <c r="E237" s="799"/>
      <c r="F237" s="452" t="e">
        <f>'2 жастағы балалар Ш'!#REF!</f>
        <v>#REF!</v>
      </c>
      <c r="G237" s="799"/>
    </row>
    <row r="238" spans="2:7" x14ac:dyDescent="0.25">
      <c r="B238" s="572"/>
      <c r="C238" s="799"/>
      <c r="D238" s="452">
        <f>'2 жастағы балалар К'!AA139</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Ш'!S139</f>
        <v>0</v>
      </c>
      <c r="G242" s="799"/>
    </row>
    <row r="243" spans="2:7" x14ac:dyDescent="0.25">
      <c r="B243" s="607"/>
      <c r="C243" s="799"/>
      <c r="D243" s="452" t="e">
        <f>'2 жастағы балалар К'!#REF!</f>
        <v>#REF!</v>
      </c>
      <c r="E243" s="799"/>
      <c r="F243" s="398">
        <f>'2 жастағы балалар Ш'!T139</f>
        <v>0</v>
      </c>
      <c r="G243" s="799"/>
    </row>
    <row r="244" spans="2:7" x14ac:dyDescent="0.25">
      <c r="B244" s="607"/>
      <c r="C244" s="799"/>
      <c r="D244" s="452" t="e">
        <f>'2 жастағы балалар К'!#REF!</f>
        <v>#REF!</v>
      </c>
      <c r="E244" s="799"/>
      <c r="F244" s="398">
        <f>'2 жастағы балалар Ш'!U139</f>
        <v>0</v>
      </c>
      <c r="G244" s="799"/>
    </row>
    <row r="245" spans="2:7" x14ac:dyDescent="0.25">
      <c r="B245" s="607">
        <v>12</v>
      </c>
      <c r="C245" s="799"/>
      <c r="D245" s="452" t="e">
        <f>'2 жастағы балалар К'!#REF!</f>
        <v>#REF!</v>
      </c>
      <c r="E245" s="799"/>
      <c r="F245" s="398">
        <f>'2 жастағы балалар Ш'!V139</f>
        <v>0</v>
      </c>
      <c r="G245" s="799"/>
    </row>
    <row r="246" spans="2:7" x14ac:dyDescent="0.25">
      <c r="B246" s="607"/>
      <c r="C246" s="799"/>
      <c r="D246" s="452" t="e">
        <f>'2 жастағы балалар К'!#REF!</f>
        <v>#REF!</v>
      </c>
      <c r="E246" s="799"/>
      <c r="F246" s="398">
        <f>'2 жастағы балалар Ш'!W139</f>
        <v>0</v>
      </c>
      <c r="G246" s="799"/>
    </row>
    <row r="247" spans="2:7" x14ac:dyDescent="0.25">
      <c r="B247" s="607"/>
      <c r="C247" s="799"/>
      <c r="D247" s="452" t="e">
        <f>'2 жастағы балалар К'!#REF!</f>
        <v>#REF!</v>
      </c>
      <c r="E247" s="799"/>
      <c r="F247" s="398">
        <f>'2 жастағы балалар Ш'!X139</f>
        <v>0</v>
      </c>
      <c r="G247" s="799"/>
    </row>
    <row r="248" spans="2:7" x14ac:dyDescent="0.25">
      <c r="B248" s="607">
        <v>13</v>
      </c>
      <c r="C248" s="799"/>
      <c r="D248" s="452" t="e">
        <f>'2 жастағы балалар К'!#REF!</f>
        <v>#REF!</v>
      </c>
      <c r="E248" s="799"/>
      <c r="F248" s="398">
        <f>'2 жастағы балалар Ш'!Y139</f>
        <v>0</v>
      </c>
      <c r="G248" s="799"/>
    </row>
    <row r="249" spans="2:7" x14ac:dyDescent="0.25">
      <c r="B249" s="607"/>
      <c r="C249" s="799"/>
      <c r="D249" s="452" t="e">
        <f>'2 жастағы балалар К'!#REF!</f>
        <v>#REF!</v>
      </c>
      <c r="E249" s="799"/>
      <c r="F249" s="398">
        <f>'2 жастағы балалар Ш'!Z139</f>
        <v>0</v>
      </c>
      <c r="G249" s="799"/>
    </row>
    <row r="250" spans="2:7" x14ac:dyDescent="0.25">
      <c r="B250" s="607"/>
      <c r="C250" s="799"/>
      <c r="D250" s="452" t="e">
        <f>'2 жастағы балалар К'!#REF!</f>
        <v>#REF!</v>
      </c>
      <c r="E250" s="799"/>
      <c r="F250" s="398">
        <f>'2 жастағы балалар Ш'!AA139</f>
        <v>0</v>
      </c>
      <c r="G250" s="799"/>
    </row>
    <row r="251" spans="2:7" x14ac:dyDescent="0.25">
      <c r="B251" s="607">
        <v>14</v>
      </c>
      <c r="C251" s="799"/>
      <c r="D251" s="452" t="e">
        <f>'2 жастағы балалар К'!#REF!</f>
        <v>#REF!</v>
      </c>
      <c r="E251" s="799"/>
      <c r="F251" s="398">
        <f>'2 жастағы балалар Ш'!AB139</f>
        <v>0</v>
      </c>
      <c r="G251" s="799"/>
    </row>
    <row r="252" spans="2:7" x14ac:dyDescent="0.25">
      <c r="B252" s="607"/>
      <c r="C252" s="799"/>
      <c r="D252" s="452" t="e">
        <f>'2 жастағы балалар К'!#REF!</f>
        <v>#REF!</v>
      </c>
      <c r="E252" s="799"/>
      <c r="F252" s="398">
        <f>'2 жастағы балалар Ш'!AC139</f>
        <v>0</v>
      </c>
      <c r="G252" s="799"/>
    </row>
    <row r="253" spans="2:7" x14ac:dyDescent="0.25">
      <c r="B253" s="607"/>
      <c r="C253" s="799"/>
      <c r="D253" s="452" t="e">
        <f>'2 жастағы балалар К'!#REF!</f>
        <v>#REF!</v>
      </c>
      <c r="E253" s="799"/>
      <c r="F253" s="398">
        <f>'2 жастағы балалар Ш'!AD139</f>
        <v>0</v>
      </c>
      <c r="G253" s="799"/>
    </row>
    <row r="254" spans="2:7" x14ac:dyDescent="0.25">
      <c r="B254" s="607">
        <v>15</v>
      </c>
      <c r="C254" s="799"/>
      <c r="D254" s="452" t="e">
        <f>'2 жастағы балалар К'!#REF!</f>
        <v>#REF!</v>
      </c>
      <c r="E254" s="799"/>
      <c r="F254" s="398">
        <f>'2 жастағы балалар Ш'!AE139</f>
        <v>0</v>
      </c>
      <c r="G254" s="799"/>
    </row>
    <row r="255" spans="2:7" x14ac:dyDescent="0.25">
      <c r="B255" s="607"/>
      <c r="C255" s="799"/>
      <c r="D255" s="452" t="e">
        <f>'2 жастағы балалар К'!#REF!</f>
        <v>#REF!</v>
      </c>
      <c r="E255" s="799"/>
      <c r="F255" s="398">
        <f>'2 жастағы балалар Ш'!AF139</f>
        <v>0</v>
      </c>
      <c r="G255" s="799"/>
    </row>
    <row r="256" spans="2:7" x14ac:dyDescent="0.25">
      <c r="B256" s="607"/>
      <c r="C256" s="799"/>
      <c r="D256" s="452" t="e">
        <f>'2 жастағы балалар К'!#REF!</f>
        <v>#REF!</v>
      </c>
      <c r="E256" s="799"/>
      <c r="F256" s="398">
        <f>'2 жастағы балалар Ш'!AG139</f>
        <v>0</v>
      </c>
      <c r="G256" s="799"/>
    </row>
    <row r="257" spans="2:7" x14ac:dyDescent="0.25">
      <c r="B257" s="607">
        <v>16</v>
      </c>
      <c r="C257" s="799"/>
      <c r="D257" s="798"/>
      <c r="E257" s="799"/>
      <c r="F257" s="398">
        <f>'2 жастағы балалар Ш'!AH139</f>
        <v>0</v>
      </c>
      <c r="G257" s="799"/>
    </row>
    <row r="258" spans="2:7" x14ac:dyDescent="0.25">
      <c r="B258" s="607"/>
      <c r="C258" s="799"/>
      <c r="D258" s="799"/>
      <c r="E258" s="799"/>
      <c r="F258" s="398">
        <f>'2 жастағы балалар Ш'!AI139</f>
        <v>0</v>
      </c>
      <c r="G258" s="799"/>
    </row>
    <row r="259" spans="2:7" x14ac:dyDescent="0.25">
      <c r="B259" s="607"/>
      <c r="C259" s="799"/>
      <c r="D259" s="799"/>
      <c r="E259" s="799"/>
      <c r="F259" s="398">
        <f>'2 жастағы балалар Ш'!AJ139</f>
        <v>0</v>
      </c>
      <c r="G259" s="799"/>
    </row>
    <row r="260" spans="2:7" x14ac:dyDescent="0.25">
      <c r="B260" s="607">
        <v>17</v>
      </c>
      <c r="C260" s="799"/>
      <c r="D260" s="799"/>
      <c r="E260" s="799"/>
      <c r="F260" s="398">
        <f>'2 жастағы балалар Ш'!AK139</f>
        <v>0</v>
      </c>
      <c r="G260" s="799"/>
    </row>
    <row r="261" spans="2:7" x14ac:dyDescent="0.25">
      <c r="B261" s="607"/>
      <c r="C261" s="799"/>
      <c r="D261" s="799"/>
      <c r="E261" s="799"/>
      <c r="F261" s="398">
        <f>'2 жастағы балалар Ш'!AL139</f>
        <v>0</v>
      </c>
      <c r="G261" s="799"/>
    </row>
    <row r="262" spans="2:7" x14ac:dyDescent="0.25">
      <c r="B262" s="607"/>
      <c r="C262" s="799"/>
      <c r="D262" s="799"/>
      <c r="E262" s="799"/>
      <c r="F262" s="398">
        <f>'2 жастағы балалар Ш'!AM139</f>
        <v>0</v>
      </c>
      <c r="G262" s="799"/>
    </row>
    <row r="263" spans="2:7" x14ac:dyDescent="0.25">
      <c r="B263" s="607">
        <v>18</v>
      </c>
      <c r="C263" s="799"/>
      <c r="D263" s="799"/>
      <c r="E263" s="799"/>
      <c r="F263" s="398">
        <f>'2 жастағы балалар Ш'!AN139</f>
        <v>0</v>
      </c>
      <c r="G263" s="799"/>
    </row>
    <row r="264" spans="2:7" x14ac:dyDescent="0.25">
      <c r="B264" s="607"/>
      <c r="C264" s="799"/>
      <c r="D264" s="799"/>
      <c r="E264" s="799"/>
      <c r="F264" s="398">
        <f>'2 жастағы балалар Ш'!AO139</f>
        <v>0</v>
      </c>
      <c r="G264" s="799"/>
    </row>
    <row r="265" spans="2:7" x14ac:dyDescent="0.25">
      <c r="B265" s="607"/>
      <c r="C265" s="799"/>
      <c r="D265" s="799"/>
      <c r="E265" s="799"/>
      <c r="F265" s="398">
        <f>'2 жастағы балалар Ш'!AP139</f>
        <v>0</v>
      </c>
      <c r="G265" s="799"/>
    </row>
    <row r="266" spans="2:7" x14ac:dyDescent="0.25">
      <c r="B266" s="607">
        <v>19</v>
      </c>
      <c r="C266" s="799"/>
      <c r="D266" s="799"/>
      <c r="E266" s="799"/>
      <c r="F266" s="398">
        <f>'2 жастағы балалар Ш'!AQ139</f>
        <v>0</v>
      </c>
      <c r="G266" s="799"/>
    </row>
    <row r="267" spans="2:7" x14ac:dyDescent="0.25">
      <c r="B267" s="607"/>
      <c r="C267" s="799"/>
      <c r="D267" s="799"/>
      <c r="E267" s="799"/>
      <c r="F267" s="398">
        <f>'2 жастағы балалар Ш'!AR139</f>
        <v>0</v>
      </c>
      <c r="G267" s="799"/>
    </row>
    <row r="268" spans="2:7" x14ac:dyDescent="0.25">
      <c r="B268" s="607"/>
      <c r="C268" s="799"/>
      <c r="D268" s="799"/>
      <c r="E268" s="799"/>
      <c r="F268" s="398">
        <f>'2 жастағы балалар Ш'!AS139</f>
        <v>0</v>
      </c>
      <c r="G268" s="799"/>
    </row>
    <row r="269" spans="2:7" x14ac:dyDescent="0.25">
      <c r="B269" s="607">
        <v>20</v>
      </c>
      <c r="C269" s="799"/>
      <c r="D269" s="799"/>
      <c r="E269" s="799"/>
      <c r="F269" s="398">
        <f>'2 жастағы балалар Ш'!AT139</f>
        <v>0</v>
      </c>
      <c r="G269" s="799"/>
    </row>
    <row r="270" spans="2:7" x14ac:dyDescent="0.25">
      <c r="B270" s="607"/>
      <c r="C270" s="799"/>
      <c r="D270" s="799"/>
      <c r="E270" s="799"/>
      <c r="F270" s="398">
        <f>'2 жастағы балалар Ш'!AU139</f>
        <v>0</v>
      </c>
      <c r="G270" s="799"/>
    </row>
    <row r="271" spans="2:7" x14ac:dyDescent="0.25">
      <c r="B271" s="607"/>
      <c r="C271" s="799"/>
      <c r="D271" s="799"/>
      <c r="E271" s="799"/>
      <c r="F271" s="398">
        <f>'2 жастағы балалар Ш'!AV139</f>
        <v>0</v>
      </c>
      <c r="G271" s="799"/>
    </row>
    <row r="272" spans="2:7" x14ac:dyDescent="0.25">
      <c r="B272" s="607">
        <v>21</v>
      </c>
      <c r="C272" s="799"/>
      <c r="D272" s="799"/>
      <c r="E272" s="799"/>
      <c r="F272" s="398">
        <f>'2 жастағы балалар Ш'!AW139</f>
        <v>0</v>
      </c>
      <c r="G272" s="799"/>
    </row>
    <row r="273" spans="2:7" x14ac:dyDescent="0.25">
      <c r="B273" s="607"/>
      <c r="C273" s="799"/>
      <c r="D273" s="799"/>
      <c r="E273" s="799"/>
      <c r="F273" s="398">
        <f>'2 жастағы балалар Ш'!AX139</f>
        <v>0</v>
      </c>
      <c r="G273" s="799"/>
    </row>
    <row r="274" spans="2:7" x14ac:dyDescent="0.25">
      <c r="B274" s="607"/>
      <c r="C274" s="799"/>
      <c r="D274" s="799"/>
      <c r="E274" s="799"/>
      <c r="F274" s="398">
        <f>'2 жастағы балалар Ш'!AY139</f>
        <v>0</v>
      </c>
      <c r="G274" s="799"/>
    </row>
    <row r="275" spans="2:7" x14ac:dyDescent="0.25">
      <c r="B275" s="607">
        <v>22</v>
      </c>
      <c r="C275" s="799"/>
      <c r="D275" s="799"/>
      <c r="E275" s="799"/>
      <c r="F275" s="398">
        <f>'2 жастағы балалар Ш'!AZ139</f>
        <v>0</v>
      </c>
      <c r="G275" s="799"/>
    </row>
    <row r="276" spans="2:7" x14ac:dyDescent="0.25">
      <c r="B276" s="607"/>
      <c r="C276" s="799"/>
      <c r="D276" s="799"/>
      <c r="E276" s="799"/>
      <c r="F276" s="398">
        <f>'2 жастағы балалар Ш'!BA139</f>
        <v>0</v>
      </c>
      <c r="G276" s="799"/>
    </row>
    <row r="277" spans="2:7" x14ac:dyDescent="0.25">
      <c r="B277" s="607"/>
      <c r="C277" s="799"/>
      <c r="D277" s="799"/>
      <c r="E277" s="799"/>
      <c r="F277" s="398">
        <f>'2 жастағы балалар Ш'!BB139</f>
        <v>0</v>
      </c>
      <c r="G277" s="799"/>
    </row>
    <row r="278" spans="2:7" x14ac:dyDescent="0.25">
      <c r="B278" s="607">
        <v>23</v>
      </c>
      <c r="C278" s="799"/>
      <c r="D278" s="799"/>
      <c r="E278" s="799"/>
      <c r="F278" s="398">
        <f>'2 жастағы балалар Ш'!BC139</f>
        <v>0</v>
      </c>
      <c r="G278" s="799"/>
    </row>
    <row r="279" spans="2:7" x14ac:dyDescent="0.25">
      <c r="B279" s="607"/>
      <c r="C279" s="799"/>
      <c r="D279" s="799"/>
      <c r="E279" s="799"/>
      <c r="F279" s="398">
        <f>'2 жастағы балалар Ш'!BD139</f>
        <v>0</v>
      </c>
      <c r="G279" s="799"/>
    </row>
    <row r="280" spans="2:7" x14ac:dyDescent="0.25">
      <c r="B280" s="607"/>
      <c r="C280" s="799"/>
      <c r="D280" s="799"/>
      <c r="E280" s="799"/>
      <c r="F280" s="398">
        <f>'2 жастағы балалар Ш'!BE139</f>
        <v>0</v>
      </c>
      <c r="G280" s="799"/>
    </row>
    <row r="281" spans="2:7" x14ac:dyDescent="0.25">
      <c r="B281" s="607">
        <v>24</v>
      </c>
      <c r="C281" s="799"/>
      <c r="D281" s="799"/>
      <c r="E281" s="799"/>
      <c r="F281" s="398">
        <f>'2 жастағы балалар Ш'!BF139</f>
        <v>0</v>
      </c>
      <c r="G281" s="799"/>
    </row>
    <row r="282" spans="2:7" x14ac:dyDescent="0.25">
      <c r="B282" s="607"/>
      <c r="C282" s="799"/>
      <c r="D282" s="799"/>
      <c r="E282" s="799"/>
      <c r="F282" s="398">
        <f>'2 жастағы балалар Ш'!BG139</f>
        <v>0</v>
      </c>
      <c r="G282" s="799"/>
    </row>
    <row r="283" spans="2:7" x14ac:dyDescent="0.25">
      <c r="B283" s="607"/>
      <c r="C283" s="799"/>
      <c r="D283" s="799"/>
      <c r="E283" s="799"/>
      <c r="F283" s="398">
        <f>'2 жастағы балалар Ш'!BH139</f>
        <v>0</v>
      </c>
      <c r="G283" s="799"/>
    </row>
    <row r="284" spans="2:7" x14ac:dyDescent="0.25">
      <c r="B284" s="607">
        <v>25</v>
      </c>
      <c r="C284" s="799"/>
      <c r="D284" s="799"/>
      <c r="E284" s="799"/>
      <c r="F284" s="398">
        <f>'2 жастағы балалар Ш'!BI139</f>
        <v>0</v>
      </c>
      <c r="G284" s="799"/>
    </row>
    <row r="285" spans="2:7" x14ac:dyDescent="0.25">
      <c r="B285" s="607"/>
      <c r="C285" s="799"/>
      <c r="D285" s="799"/>
      <c r="E285" s="799"/>
      <c r="F285" s="398">
        <f>'2 жастағы балалар Ш'!BJ139</f>
        <v>0</v>
      </c>
      <c r="G285" s="799"/>
    </row>
    <row r="286" spans="2:7" x14ac:dyDescent="0.25">
      <c r="B286" s="607"/>
      <c r="C286" s="800"/>
      <c r="D286" s="800"/>
      <c r="E286" s="800"/>
      <c r="F286" s="398">
        <f>'2 жастағы балалар Ш'!BK139</f>
        <v>0</v>
      </c>
      <c r="G286" s="800"/>
    </row>
    <row r="287" spans="2:7" x14ac:dyDescent="0.25">
      <c r="B287" s="389">
        <f>СВОД3!V34</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75"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4">
    <mergeCell ref="M567:AP567"/>
    <mergeCell ref="B263:B265"/>
    <mergeCell ref="B266:B268"/>
    <mergeCell ref="B269:B271"/>
    <mergeCell ref="B272:B274"/>
    <mergeCell ref="B275:B277"/>
    <mergeCell ref="B278:B280"/>
    <mergeCell ref="C227:C286"/>
    <mergeCell ref="E227:E286"/>
    <mergeCell ref="G227:G286"/>
    <mergeCell ref="B248:B250"/>
    <mergeCell ref="B251:B253"/>
    <mergeCell ref="B254:B256"/>
    <mergeCell ref="B257:B259"/>
    <mergeCell ref="B281:B283"/>
    <mergeCell ref="B284:B286"/>
    <mergeCell ref="B227:B229"/>
    <mergeCell ref="B230:B232"/>
    <mergeCell ref="B260:B262"/>
    <mergeCell ref="B236:B238"/>
    <mergeCell ref="B239:B241"/>
    <mergeCell ref="B245:B247"/>
    <mergeCell ref="B202:B204"/>
    <mergeCell ref="B205:B207"/>
    <mergeCell ref="B151:B153"/>
    <mergeCell ref="B154:B156"/>
    <mergeCell ref="B157:B159"/>
    <mergeCell ref="B160:B162"/>
    <mergeCell ref="B163:B165"/>
    <mergeCell ref="B166:B168"/>
    <mergeCell ref="B169:B171"/>
    <mergeCell ref="B172:B174"/>
    <mergeCell ref="B187:B189"/>
    <mergeCell ref="B75:B77"/>
    <mergeCell ref="B78:B80"/>
    <mergeCell ref="B81:B83"/>
    <mergeCell ref="C81:C128"/>
    <mergeCell ref="B105:B107"/>
    <mergeCell ref="B108:B110"/>
    <mergeCell ref="B111:B113"/>
    <mergeCell ref="B114:B116"/>
    <mergeCell ref="B131:G131"/>
    <mergeCell ref="E81:E128"/>
    <mergeCell ref="G81:G128"/>
    <mergeCell ref="B84:B86"/>
    <mergeCell ref="B87:B89"/>
    <mergeCell ref="B90:B92"/>
    <mergeCell ref="B93:B95"/>
    <mergeCell ref="D93:D128"/>
    <mergeCell ref="B96:B98"/>
    <mergeCell ref="B99:B101"/>
    <mergeCell ref="B102:B104"/>
    <mergeCell ref="B117:B119"/>
    <mergeCell ref="B120:B122"/>
    <mergeCell ref="B123:B125"/>
    <mergeCell ref="B126:B128"/>
    <mergeCell ref="B212:B214"/>
    <mergeCell ref="B133:B135"/>
    <mergeCell ref="B136:B138"/>
    <mergeCell ref="D178:D207"/>
    <mergeCell ref="D257:D286"/>
    <mergeCell ref="B218:B220"/>
    <mergeCell ref="B221:B223"/>
    <mergeCell ref="B224:B226"/>
    <mergeCell ref="B139:B141"/>
    <mergeCell ref="B142:B144"/>
    <mergeCell ref="B145:B147"/>
    <mergeCell ref="B148:B150"/>
    <mergeCell ref="C148:C207"/>
    <mergeCell ref="B210:G210"/>
    <mergeCell ref="G148:G207"/>
    <mergeCell ref="E148:E207"/>
    <mergeCell ref="B175:B177"/>
    <mergeCell ref="B178:B180"/>
    <mergeCell ref="B181:B183"/>
    <mergeCell ref="B184:B186"/>
    <mergeCell ref="B190:B192"/>
    <mergeCell ref="B193:B195"/>
    <mergeCell ref="B196:B198"/>
    <mergeCell ref="B199:B201"/>
    <mergeCell ref="B4:C4"/>
    <mergeCell ref="B5:C5"/>
    <mergeCell ref="B6:C6"/>
    <mergeCell ref="B7:C7"/>
    <mergeCell ref="C9:E9"/>
    <mergeCell ref="B242:B244"/>
    <mergeCell ref="B233:B235"/>
    <mergeCell ref="B215:B217"/>
    <mergeCell ref="L10:L64"/>
    <mergeCell ref="C14:E14"/>
    <mergeCell ref="B15:B29"/>
    <mergeCell ref="C23:E29"/>
    <mergeCell ref="B30:B34"/>
    <mergeCell ref="I9:K9"/>
    <mergeCell ref="F9:H9"/>
    <mergeCell ref="B10:B14"/>
    <mergeCell ref="C34:E34"/>
    <mergeCell ref="B35:B59"/>
    <mergeCell ref="B60:B64"/>
    <mergeCell ref="C64:E64"/>
    <mergeCell ref="B67:G67"/>
    <mergeCell ref="C45:E59"/>
    <mergeCell ref="B69:B71"/>
    <mergeCell ref="B72:B7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39.75" customHeight="1" x14ac:dyDescent="0.3">
      <c r="B4" s="801" t="s">
        <v>928</v>
      </c>
      <c r="C4" s="801"/>
      <c r="D4" s="26" t="str">
        <f>'2 жастағы балалар Ф'!C81</f>
        <v xml:space="preserve">Ахат Адия </v>
      </c>
      <c r="E4" s="29"/>
      <c r="F4" s="29"/>
      <c r="G4" s="24"/>
      <c r="H4" s="24"/>
    </row>
    <row r="5" spans="2:12" ht="18.75" x14ac:dyDescent="0.3">
      <c r="B5" s="802" t="s">
        <v>905</v>
      </c>
      <c r="C5" s="802"/>
      <c r="D5" s="27">
        <f>'2 жастағы балалар Ф'!A81</f>
        <v>44926</v>
      </c>
      <c r="E5" s="27"/>
      <c r="F5" s="27"/>
      <c r="G5" s="24"/>
      <c r="H5" s="24"/>
    </row>
    <row r="6" spans="2:12" ht="92.2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824" t="str">
        <f>IF(C69="","",VLOOKUP(C69,$M$509:$N$511,2,TRUE))</f>
        <v/>
      </c>
      <c r="D10" s="825"/>
      <c r="E10" s="826"/>
      <c r="F10" s="453" t="e">
        <f>IF(C133="","",VLOOKUP(C133,$M$556:$N$558,2,TRUE))</f>
        <v>#N/A</v>
      </c>
      <c r="G10" s="453" t="e">
        <f>IF(C134="","",VLOOKUP(C134,$O$556:$P$558,2,TRUE))</f>
        <v>#N/A</v>
      </c>
      <c r="H10" s="453" t="str">
        <f>IF(C135="","",VLOOKUP(C135,$Q$556:$R$558,2,TRUE))</f>
        <v>әртүрлі бағытта және берілген бағытта шеңбер бойымен қолдарын әртүрлі қалыпта ұстап ,қарқынның өзгеруімен шағын топпен және бүкіл топпен  жүруге,сигнал бойынша тоқтаумен жүруге, жүру кезінде тепе-теңдікті сақтаңуға үйрету.</v>
      </c>
      <c r="I10" s="450" t="e">
        <f>IF(C212="","",VLOOKUP(C212,$M$556:$N$558,2,TRUE))</f>
        <v>#N/A</v>
      </c>
      <c r="J10" s="450" t="str">
        <f>IF(C213="","",VLOOKUP(C213,$O$556:$P$558,2,TRUE))</f>
        <v>әртүрлі бағытта және берілген бағытта шеңбер бойымен қолдарын әртүрлі қалыпта ұстап жүру,қарқынның өзгеруімен шағын  топпен және бүкіл топпен  жүру,сигнал бойынша тоқтаумен жүру,жүру кезінде тепе-теңдікті сақтаңу, дағдылардын қалыптастыру</v>
      </c>
      <c r="K10" s="450" t="e">
        <f>IF(C214="","",VLOOKUP(C214,$Q$556:$R$558,2,TRUE))</f>
        <v>#N/A</v>
      </c>
      <c r="L10" s="819" t="str">
        <f>IF(B287="","",VLOOKUP(B287,$M$600:$N$602,2,TRUE))</f>
        <v xml:space="preserve">Жеке гигиенаның негізгі дағдыларын біледі; үстел басына өз бетімен отырады, үлкендердің көмегімен белгілі бір ретпен шешініп, киінеді.
Ересек адамның көмегімен ойын әрекеттерін орындайды.
Қатайту процедуралары кезінде оң эмоцияларды көрсетеді және қауіпті жағдайларда сақ болады.
Ойыншықтардың, киімдердің, аяқ киімдердің, ыдыс-аяқтардың, жиһаздардың, жемістердің, үй жануарлары мен олардың төлдерінің, көлік құралдарының және жеке гигиеналық заттардың атауларын білдіретін сөздерді атауға тырысады, қазақ халқының құндылықтарына қызығушылық танытады.
Зат есімнің көпше түрін түсінеді.
Ересектердің сөзін түсінеді, қарапайым сұрақтарға жауап береді, өз пікірін білдіреді.
Ересектердің сөзін түсінеді және қарапайым сұрақтарға жауап береді, қарапайым сөз тіркестерін қолдана отырып, өз ойын білдіреді. Көрнекі сүйемелдеусіз таныс шығармаларды тыңдайды; кітаптардағы иллюстрацияларды қарастырады, иллюстрациялардың мазмұны бойынша сұрақтарға жауап береді; эмоционалды түрде жауап береді
ауызша халық шығармашылығы шығармалары бойынша.
Ауызша нұсқаулар мен үлгі бойынша мұғалімнің бақылауымен тапсырмаларды орындайды; заттардың негізгі түсін, пішінін, өлшемін, құрылымын ажыратады.
Дөңгеленген, ұзартылған пішіндерге ұқсас заттарды мұғалімдермен бірге бейнелей алады; түстерді таниды және оларды дұрыс атай алады.
Ол қарапайым модельдеу әдістерін біледі (үлкен бөліктерден бөліктерді бөліп, оларды бір бүтінге біріктіру, пластилинді өз бетімен илеу).
Фланелографқа геометриялық пішіндерді, көліктерді, үйлерді, шарларды, гүлдерді жағады.
Үлгі бойынша ең қарапайым дизайнды ересекпен бірге жобалайды.
Әнді тыңдап, мағынасын түсінеді; әннің жеке буындары мен сөздерін қатар орындайды; қарапайым би қимылдарын орындайды.
Есіміне жауап береді, өзін айнадан және фотосуреттерден таниды; ата-анасы мен үлкендерін, жақын ортасын таниды, олардың есімдерін атайды;
өзі тұратын үй мен пәтерді біледі;
объектілерді және олармен әрекетті біледі,
оларды сурет бойынша тану; құрбыларымен ойнайды
; ересектердің еңбек әрекеттерін бақылайды; ересектердің іс-әрекетіне қызығушылық танытады; қарапайым тұрмыстық әрекеттерді орындайтын ересектерге еліктейді; жақындарына жанашырлық, қамқорлық көрсетеді; сыртқы
түріне назар аударады;
және сыртқы  белгілері бойынша арқылы ажыратады
көкөністер мен жемістердің бірнеше түрлерін атайды; жануарлардың денесінің бөліктерін ерекшелейді, дәмі, сыртқы белгілері бойынша
көгөністер мен
жемістерді ажыратады
және атайды жануарлар денесінің бөліктерін ерекшелейді, олардың
мінез-
құлқына, сыртқы
түріне назар аударады;
үй құстарын таниды және атайды; табиғаттағы маусымдық өзгерістерді атайды;
және табиғи материалдардың қасиеттері туралы түсініктері бар; өсімдіктер мен жануарларға ұқыптылықпен қарайды: оларды жақсы көреді, сипайды; бірге ойнайды, басқа балалармен бірге бір-біріне көмектесіп, табысқа бірге қуанады; ненің
«дұрыс» немесе
«дұрыс емес»,
«жақсы» немесе
«жаман» екенін түсінеді;
және бастапқыда 
суретте
көлік, көше, жол; көлік
құралдарыны ң кейбір түрлерін біледі.Серуенде және сумен, құммен ойнау кезіндегі қауіпсіздік ережелерін біледі
;жолдарда қауіпсіз жүріс-тұрыстың негізгі ережелерін біледі
</v>
      </c>
    </row>
    <row r="11" spans="2:12" ht="90" customHeight="1" x14ac:dyDescent="0.25">
      <c r="B11" s="804"/>
      <c r="C11" s="827"/>
      <c r="D11" s="828"/>
      <c r="E11" s="829"/>
      <c r="F11" s="453" t="e">
        <f>IF(C136="","",VLOOKUP(C136,$S$556:$T$558,2,TRUE))</f>
        <v>#N/A</v>
      </c>
      <c r="G11" s="453" t="e">
        <f>IF(C137="","",VLOOKUP(C137,$U$556:$V$558,2,TRUE))</f>
        <v>#N/A</v>
      </c>
      <c r="H11" s="453" t="str">
        <f>IF(C138="","",VLOOKUP(C138,$W$556:$X$558,2,TRUE))</f>
        <v>Шектеулі жазықтықта, әртүрлі заттардың астында қозғалуға үйрету</v>
      </c>
      <c r="I11" s="450" t="e">
        <f>IF(C215="","",VLOOKUP(C215,$S$556:$T$558,2,TRUE))</f>
        <v>#N/A</v>
      </c>
      <c r="J11" s="450" t="str">
        <f>IF(C216="","",VLOOKUP(C216,$U$556:$V$558,2,TRUE))</f>
        <v>Шектеулі жазықтықта, әртүрлі заттардың астында қозғалу дағдылардын қалыптастыру</v>
      </c>
      <c r="K11" s="450" t="e">
        <f>IF(C217="","",VLOOKUP(C217,$W$556:$X$558,2,TRUE))</f>
        <v>#N/A</v>
      </c>
      <c r="L11" s="820"/>
    </row>
    <row r="12" spans="2:12" ht="90" customHeight="1" x14ac:dyDescent="0.25">
      <c r="B12" s="804"/>
      <c r="C12" s="827"/>
      <c r="D12" s="828"/>
      <c r="E12" s="829"/>
      <c r="F12" s="453" t="e">
        <f>IF(C139="","",VLOOKUP(C139,$Y$556:$Z$558,2,TRUE))</f>
        <v>#N/A</v>
      </c>
      <c r="G12" s="453" t="e">
        <f>IF(C140="","",VLOOKUP(C140,$AA$556:$AB$558,2,TRUE))</f>
        <v>#N/A</v>
      </c>
      <c r="H12" s="453" t="str">
        <f>IF(C141="","",VLOOKUP(C141,$AC$556:$AD$558,2,TRUE))</f>
        <v>Бетті, қолды өз бетімен жууға үйрету</v>
      </c>
      <c r="I12" s="450" t="e">
        <f>IF(C218="","",VLOOKUP(C218,$Y$556:$Z$558,2,TRUE))</f>
        <v>#N/A</v>
      </c>
      <c r="J12" s="450" t="str">
        <f>IF(C219="","",VLOOKUP(C219,$AA$556:$AB$558,2,TRUE))</f>
        <v>Бетті, қолды өз бетімен жуу дағдылардын қалыптастыру</v>
      </c>
      <c r="K12" s="450" t="e">
        <f>IF(C220="","",VLOOKUP(C220,$AC$556:$AD$558,2,TRUE))</f>
        <v>#N/A</v>
      </c>
      <c r="L12" s="820"/>
    </row>
    <row r="13" spans="2:12" ht="90" customHeight="1" x14ac:dyDescent="0.25">
      <c r="B13" s="804"/>
      <c r="C13" s="827"/>
      <c r="D13" s="828"/>
      <c r="E13" s="829"/>
      <c r="F13" s="453" t="e">
        <f>IF(C142="","",VLOOKUP(C142,$AE$556:$AF$558,2,TRUE))</f>
        <v>#N/A</v>
      </c>
      <c r="G13" s="453" t="e">
        <f>IF(C143="","",VLOOKUP(C143,$AG$556:$AH$558,2,TRUE))</f>
        <v>#N/A</v>
      </c>
      <c r="H13" s="453" t="str">
        <f>IF(C144="","",VLOOKUP(C144,$AI$556:$AJ$558,2,TRUE))</f>
        <v>белгілі бір ретпен киінуге және шешінуге  үйрету</v>
      </c>
      <c r="I13" s="450" t="str">
        <f>IF(C221="","",VLOOKUP(C221,$AE$556:$AF$558,2,TRUE))</f>
        <v>белгілі бір ретпен киіну және шешіну қабілетін бекіту</v>
      </c>
      <c r="J13" s="450" t="e">
        <f>IF(C222="","",VLOOKUP(C222,$AG$556:$AH$558,2,TRUE))</f>
        <v>#N/A</v>
      </c>
      <c r="K13" s="450" t="e">
        <f>IF(C223="","",VLOOKUP(C223,$AI$556:$AJ$558,2,TRUE))</f>
        <v>#N/A</v>
      </c>
      <c r="L13" s="820"/>
    </row>
    <row r="14" spans="2:12" ht="90" hidden="1" customHeight="1" x14ac:dyDescent="0.25">
      <c r="B14" s="804"/>
      <c r="C14" s="827"/>
      <c r="D14" s="828"/>
      <c r="E14" s="829"/>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827"/>
      <c r="D15" s="828"/>
      <c r="E15" s="829"/>
      <c r="F15" s="453" t="e">
        <f>IF(D133="","",VLOOKUP(D133,$M$560:$N$562,2,TRUE))</f>
        <v>#N/A</v>
      </c>
      <c r="G15" s="453" t="e">
        <f>IF(D134="","",VLOOKUP(D134,$O$560:$P$562,2,TRUE))</f>
        <v>#N/A</v>
      </c>
      <c r="H15" s="453" t="str">
        <f>IF(D135="","",VLOOKUP(D135,$Q$560:$R$562,2,TRUE))</f>
        <v>ересектердің сөзін тыңдауға және түсінуге үйрету</v>
      </c>
      <c r="I15" s="450" t="e">
        <f>IF(D212="","",VLOOKUP(D212,$M$560:$N$562,2,TRUE))</f>
        <v>#N/A</v>
      </c>
      <c r="J15" s="450" t="str">
        <f>IF(D213="","",VLOOKUP(D213,$O$560:$P$562,2,TRUE))</f>
        <v>ересектердің сөзін тыңдау және түсіну дағдылардын қалыптастыру</v>
      </c>
      <c r="K15" s="450" t="e">
        <f>IF(D214="","",VLOOKUP(D214,$Q$560:$R$562,2,TRUE))</f>
        <v>#N/A</v>
      </c>
      <c r="L15" s="820"/>
    </row>
    <row r="16" spans="2:12" ht="90" customHeight="1" x14ac:dyDescent="0.25">
      <c r="B16" s="796"/>
      <c r="C16" s="827"/>
      <c r="D16" s="828"/>
      <c r="E16" s="829"/>
      <c r="F16" s="453" t="e">
        <f>IF(D136="","",VLOOKUP(D136,$S$560:$T$562,2,TRUE))</f>
        <v>#N/A</v>
      </c>
      <c r="G16" s="453" t="e">
        <f>IF(D137="","",VLOOKUP(D137,$U$560:$V$562,2,TRUE))</f>
        <v>#N/A</v>
      </c>
      <c r="H16" s="453" t="str">
        <f>IF(D138="","",VLOOKUP(D138,$W$560:$X$562,2,TRUE))</f>
        <v>жеке дауысты және дауыссыз дыбыстарды, еліктеу сөздерін айтуға үйрету</v>
      </c>
      <c r="I16" s="450" t="e">
        <f>IF(D215="","",VLOOKUP(D215,$S$560:$T$562,2,TRUE))</f>
        <v>#N/A</v>
      </c>
      <c r="J16" s="450" t="str">
        <f>IF(D216="","",VLOOKUP(D216,$U$560:$V$562,2,TRUE))</f>
        <v>жеке дауысты және дауыссыз дыбыстарды, еліктеу сөздерін айту дағдылардын қалыптастыру</v>
      </c>
      <c r="K16" s="450" t="e">
        <f>IF(D217="","",VLOOKUP(D217,$W$560:$X$562,2,TRUE))</f>
        <v>#N/A</v>
      </c>
      <c r="L16" s="820"/>
    </row>
    <row r="17" spans="2:12" ht="90" customHeight="1" x14ac:dyDescent="0.25">
      <c r="B17" s="796"/>
      <c r="C17" s="827"/>
      <c r="D17" s="828"/>
      <c r="E17" s="829"/>
      <c r="F17" s="453" t="e">
        <f>IF(D139="","",VLOOKUP(D139,$Y$560:$Z$562,2,TRUE))</f>
        <v>#N/A</v>
      </c>
      <c r="G17" s="453" t="e">
        <f>IF(D140="","",VLOOKUP(D140,$AA$560:$AB$562,2,TRUE))</f>
        <v>#N/A</v>
      </c>
      <c r="H17" s="453" t="str">
        <f>IF(D141="","",VLOOKUP(D141,$AC$560:$AD$560,2,TRUE))</f>
        <v xml:space="preserve">қарапайым сөз тіркестерін (2-4 сөз) қайталап айтуға үйрету
</v>
      </c>
      <c r="I17" s="450" t="e">
        <f>IF(D218="","",VLOOKUP(D218,$Y$560:$Z$562,2,TRUE))</f>
        <v>#N/A</v>
      </c>
      <c r="J17" s="450" t="str">
        <f>IF(D219="","",VLOOKUP(D219,$AA$560:$AB$562,2,TRUE))</f>
        <v>қарапайым сөз тіркестерін (2-4 сөз) қайталап айту дағдылардын қалыптастыру</v>
      </c>
      <c r="K17" s="450" t="e">
        <f>IF(D220="","",VLOOKUP(D220,$AC$560:$AD$560,2,TRUE))</f>
        <v>#N/A</v>
      </c>
      <c r="L17" s="820"/>
    </row>
    <row r="18" spans="2:12" ht="90" customHeight="1" x14ac:dyDescent="0.25">
      <c r="B18" s="796"/>
      <c r="C18" s="827"/>
      <c r="D18" s="828"/>
      <c r="E18" s="829"/>
      <c r="F18" s="453" t="e">
        <f>IF(D142="","",VLOOKUP(D142,$AE$560:$AF$562,2,TRUE))</f>
        <v>#N/A</v>
      </c>
      <c r="G18" s="453" t="e">
        <f>IF(D143="","",VLOOKUP(D143,$AG$560:$AH$562,2,TRUE))</f>
        <v>#N/A</v>
      </c>
      <c r="H18" s="453" t="str">
        <f>IF(D144="","",VLOOKUP(D144,$AI$560:$AJ$562,2,TRUE))</f>
        <v>шағын әңгімелерді көрнекі сүйемелдеусіз тыңдап, қарапайым сұрақтарға жауап беруге үйрету</v>
      </c>
      <c r="I18" s="450" t="e">
        <f>IF(D221="","",VLOOKUP(D221,$AE$560:$AF$562,2,TRUE))</f>
        <v>#N/A</v>
      </c>
      <c r="J18" s="450" t="str">
        <f>IF(D222="","",VLOOKUP(D222,$AG$560:$AH$562,2,TRUE))</f>
        <v>шағын әңгімелерді көрнекі сүйемелдеусіз тыңдап, қарапайым сұрақтарға жауап беру дағдылардын қалыптастыру</v>
      </c>
      <c r="K18" s="450" t="e">
        <f>IF(D223="","",VLOOKUP(D223,$AI$560:$AJ$562,2,TRUE))</f>
        <v>#N/A</v>
      </c>
      <c r="L18" s="820"/>
    </row>
    <row r="19" spans="2:12" ht="90" hidden="1" customHeight="1" x14ac:dyDescent="0.25">
      <c r="B19" s="796"/>
      <c r="C19" s="827"/>
      <c r="D19" s="828"/>
      <c r="E19" s="829"/>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827"/>
      <c r="D20" s="828"/>
      <c r="E20" s="829"/>
      <c r="F20" s="450" t="e">
        <f>IF(D148="","",VLOOKUP(D148,$M$564:$N$566,2,TRUE))</f>
        <v>#N/A</v>
      </c>
      <c r="G20" s="450" t="e">
        <f>IF(D149="","",VLOOKUP(D149,$O$564:$P$566,2,TRUE))</f>
        <v>#N/A</v>
      </c>
      <c r="H20" s="450" t="str">
        <f>IF(D150="","",VLOOKUP(D150,$Q$564:$R$566,2,TRUE))</f>
        <v>оқылған шығармадағы жекелеген сөздерді қосылып қайталап айтуға үйрету</v>
      </c>
      <c r="I20" s="450" t="e">
        <f>IF(D227="","",VLOOKUP(D227,$M$564:$N$566,2,TRUE))</f>
        <v>#N/A</v>
      </c>
      <c r="J20" s="450" t="str">
        <f>IF(D228="","",VLOOKUP(D228,$O$564:$P$566,2,TRUE))</f>
        <v>оқылған шығармадағы жекелеген сөздерді қосылып қайталап айту дағдылардын қалыптастыру</v>
      </c>
      <c r="K20" s="450" t="e">
        <f>IF(D229="","",VLOOKUP(D229,$Q$564:$R$566,2,TRUE))</f>
        <v>#N/A</v>
      </c>
      <c r="L20" s="820"/>
    </row>
    <row r="21" spans="2:12" ht="90" customHeight="1" x14ac:dyDescent="0.25">
      <c r="B21" s="796"/>
      <c r="C21" s="827"/>
      <c r="D21" s="828"/>
      <c r="E21" s="829"/>
      <c r="F21" s="450" t="e">
        <f>IF(D151="","",VLOOKUP(D151,$S$564:$T$566,2,TRUE))</f>
        <v>#N/A</v>
      </c>
      <c r="G21" s="450" t="e">
        <f>IF(D152="","",VLOOKUP(D152,$U$564:$V$566,2,TRUE))</f>
        <v>#N/A</v>
      </c>
      <c r="H21" s="450" t="str">
        <f>IF(D153="","",VLOOKUP(D153,$W$564:$X$566,2,TRUE))</f>
        <v>таныс шығармаларды көрнекіліксіз тыңдайдауға үйрету</v>
      </c>
      <c r="I21" s="450" t="e">
        <f>IF(D230="","",VLOOKUP(D230,$S$564:$T$566,2,TRUE))</f>
        <v>#N/A</v>
      </c>
      <c r="J21" s="450" t="str">
        <f>IF(D231="","",VLOOKUP(D231,$U$564:$V$566,2,TRUE))</f>
        <v>таныс шығармаларды көрнекіліксіз тыңдайдау дағдылардын қалыптастыру</v>
      </c>
      <c r="K21" s="450" t="e">
        <f>IF(D232="","",VLOOKUP(D232,$W$564:$X$566,2,TRUE))</f>
        <v>#N/A</v>
      </c>
      <c r="L21" s="820"/>
    </row>
    <row r="22" spans="2:12" ht="90" customHeight="1" x14ac:dyDescent="0.25">
      <c r="B22" s="796"/>
      <c r="C22" s="827"/>
      <c r="D22" s="828"/>
      <c r="E22" s="829"/>
      <c r="F22" s="450" t="e">
        <f>IF(D154="","",VLOOKUP(D154,$Y$564:$Z$566,2,TRUE))</f>
        <v>#N/A</v>
      </c>
      <c r="G22" s="450" t="e">
        <f>IF(D155="","",VLOOKUP(D155,$AA$564:$AB$566,2,TRUE))</f>
        <v>#N/A</v>
      </c>
      <c r="H22" s="450" t="str">
        <f>IF(D156="","",VLOOKUP(D156,$AC$564:$AD$566,2,TRUE))</f>
        <v xml:space="preserve">кітаптардағы иллюстрацияларды қарайды, суреттердің мазмұны бойынша қойылған сұрақтарға жауап беруге үйрету
</v>
      </c>
      <c r="I22" s="450" t="e">
        <f>IF(D233="","",VLOOKUP(D233,$Y$564:$Z$566,2,TRUE))</f>
        <v>#N/A</v>
      </c>
      <c r="J22" s="450" t="str">
        <f>IF(D234="","",VLOOKUP(D234,$AA$564:$AB$566,2,TRUE))</f>
        <v>кітаптардағы иллюстрацияларды қарайды, суреттердің мазмұны бойынша қойылған сұрақтарға жауап беру дағдылардын қалыптастыру</v>
      </c>
      <c r="K22" s="450" t="e">
        <f>IF(D235="","",VLOOKUP(D235,$AC$564:$AD$566,2,TRUE))</f>
        <v>#N/A</v>
      </c>
      <c r="L22" s="820"/>
    </row>
    <row r="23" spans="2:12" ht="90" customHeight="1" x14ac:dyDescent="0.25">
      <c r="B23" s="796"/>
      <c r="C23" s="827"/>
      <c r="D23" s="828"/>
      <c r="E23" s="829"/>
      <c r="F23" s="450" t="e">
        <f>IF(D157="","",VLOOKUP(D157,$AE$564:$AF$566,2,TRUE))</f>
        <v>#N/A</v>
      </c>
      <c r="G23" s="450" t="e">
        <f>IF(D158="","",VLOOKUP(D158,$AG$564:$AH$566,2,TRUE))</f>
        <v>#N/A</v>
      </c>
      <c r="H23" s="450" t="str">
        <f>IF(D159="","",VLOOKUP(D159,$AI$564:$AJ$566,2,TRUE))</f>
        <v>педагогтің көмегімен шағын тақпақтарды қайталап айтуға  үйрету</v>
      </c>
      <c r="I23" s="450" t="e">
        <f>IF(D236="","",VLOOKUP(D236,$AE$564:$AF$566,2,TRUE))</f>
        <v>#N/A</v>
      </c>
      <c r="J23" s="450" t="str">
        <f>IF(D237="","",VLOOKUP(D237,$AG$564:$AH$566,2,TRUE))</f>
        <v>педагогтің көмегімен шағын тақпақтарды қайталап айту дағдылардын қалыптастыру</v>
      </c>
      <c r="K23" s="450" t="e">
        <f>IF(D238="","",VLOOKUP(D238,$AI$564:$AJ$566,2,TRUE))</f>
        <v>#N/A</v>
      </c>
      <c r="L23" s="820"/>
    </row>
    <row r="24" spans="2:12" ht="90" hidden="1" customHeight="1" x14ac:dyDescent="0.25">
      <c r="B24" s="796"/>
      <c r="C24" s="827"/>
      <c r="D24" s="828"/>
      <c r="E24" s="829"/>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827"/>
      <c r="D25" s="828"/>
      <c r="E25" s="829"/>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827"/>
      <c r="D26" s="828"/>
      <c r="E26" s="829"/>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827"/>
      <c r="D27" s="828"/>
      <c r="E27" s="829"/>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827"/>
      <c r="D28" s="828"/>
      <c r="E28" s="829"/>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827"/>
      <c r="D29" s="828"/>
      <c r="E29" s="829"/>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827"/>
      <c r="D30" s="828"/>
      <c r="E30" s="829"/>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827"/>
      <c r="D31" s="828"/>
      <c r="E31" s="829"/>
      <c r="F31" s="453" t="e">
        <f>IF(E136="","",VLOOKUP(E136,$S$572:$T$574,2,TRUE))</f>
        <v>#N/A</v>
      </c>
      <c r="G31" s="453" t="e">
        <f>IF(E137="","",VLOOKUP(E137,$U$572:$V$574,2,TRUE))</f>
        <v>#N/A</v>
      </c>
      <c r="H31" s="453" t="str">
        <f>IF(E138="","",VLOOKUP(E138,$W$572:$X$574,2,TRUE))</f>
        <v>үлгі мен ауызша нұсқауға сүйеніп, тапсырмаларды орындауға үйрету</v>
      </c>
      <c r="I31" s="453" t="e">
        <f>IF(E215="","",VLOOKUP(E215,$S$572:$T$574,2,TRUE))</f>
        <v>#N/A</v>
      </c>
      <c r="J31" s="453" t="str">
        <f>IF(E216="","",VLOOKUP(E216,$U$572:$V$574,2,TRUE))</f>
        <v>үлгі мен ауызша нұсқауға сүйеніп, тапсырмаларды орындау дағдылардын қалыптастыру</v>
      </c>
      <c r="K31" s="453" t="e">
        <f>IF(E217="","",VLOOKUP(E217,$W$572:$X$574,2,TRUE))</f>
        <v>#N/A</v>
      </c>
      <c r="L31" s="820"/>
    </row>
    <row r="32" spans="2:12" ht="90" customHeight="1" x14ac:dyDescent="0.25">
      <c r="B32" s="804"/>
      <c r="C32" s="827"/>
      <c r="D32" s="828"/>
      <c r="E32" s="829"/>
      <c r="F32" s="453" t="e">
        <f>IF(E139="","",VLOOKUP(E139,$Y$572:$Z$574,2,TRUE))</f>
        <v>#N/A</v>
      </c>
      <c r="G32" s="453" t="e">
        <f>IF(E140="","",VLOOKUP(E140,$AA$572:$AB$574,2,TRUE))</f>
        <v>#N/A</v>
      </c>
      <c r="H32" s="453" t="str">
        <f>IF(E141="","",VLOOKUP(E141,$AC$572:$AD$574,2,TRUE))</f>
        <v>көлемі, пішіні, түсі бойынша ұқсас біртекті заттарды топтастыруға үйрету</v>
      </c>
      <c r="I32" s="453" t="e">
        <f>IF(E218="","",VLOOKUP(E218,$Y$572:$Z$574,2,TRUE))</f>
        <v>#N/A</v>
      </c>
      <c r="J32" s="453" t="str">
        <f>IF(E219="","",VLOOKUP(E219,$AA$572:$AB$574,2,TRUE))</f>
        <v>көлемі, пішіні, түсі бойынша ұқсас біртекті заттарды топтастыру дағдылардын қалыптастыру</v>
      </c>
      <c r="K32" s="453" t="e">
        <f>IF(E220="","",VLOOKUP(E220,$AC$572:$AD$574,2,TRUE))</f>
        <v>#N/A</v>
      </c>
      <c r="L32" s="820"/>
    </row>
    <row r="33" spans="2:12" ht="90" customHeight="1" x14ac:dyDescent="0.25">
      <c r="B33" s="804"/>
      <c r="C33" s="827"/>
      <c r="D33" s="828"/>
      <c r="E33" s="829"/>
      <c r="F33" s="453" t="e">
        <f>IF(E142="","",VLOOKUP(E142,$AE$572:$AF$574,2,TRUE))</f>
        <v>#N/A</v>
      </c>
      <c r="G33" s="453" t="e">
        <f>IF(E143="","",VLOOKUP(E143,$AG$572:$AH$574,2,TRUE))</f>
        <v>#N/A</v>
      </c>
      <c r="H33" s="453" t="str">
        <f>IF(E144="","",VLOOKUP(E144,$AI$572:$AJ$574,2,TRUE))</f>
        <v>түрлі көлемдегі геометриялық фигураларды негізгі қасиеттері бойынша салыстыруға үйрету</v>
      </c>
      <c r="I33" s="453" t="e">
        <f>IF(E221="","",VLOOKUP(E221,$AE$572:$AF$574,2,TRUE))</f>
        <v>#N/A</v>
      </c>
      <c r="J33" s="453" t="str">
        <f>IF(E222="","",VLOOKUP(E222,$AG$572:$AH$574,2,TRUE))</f>
        <v>түрлі көлемдегі геометриялық фигураларды негізгі қасиеттері бойынша салыстыру дағдылардын қалыптастыру</v>
      </c>
      <c r="K33" s="453" t="e">
        <f>IF(E223="","",VLOOKUP(E223,$AI$572:$AJ$574,2,TRUE))</f>
        <v>#N/A</v>
      </c>
      <c r="L33" s="820"/>
    </row>
    <row r="34" spans="2:12" ht="90" customHeight="1" x14ac:dyDescent="0.25">
      <c r="B34" s="804"/>
      <c r="C34" s="827"/>
      <c r="D34" s="828"/>
      <c r="E34" s="829"/>
      <c r="F34" s="453" t="e">
        <f>IF(E145="","",VLOOKUP(E145,$AK$572:$AL$574,2,TRUE))</f>
        <v>#N/A</v>
      </c>
      <c r="G34" s="453" t="e">
        <f>IF(E146="","",VLOOKUP(E146,$AM$572:$AN$574,2,TRUE))</f>
        <v>#N/A</v>
      </c>
      <c r="H34" s="453" t="str">
        <f>IF(E147="","",VLOOKUP(E147,$AO$572:$AP$574,2,TRUE))</f>
        <v>түсі, көлемі, пішіні бойынша заттарды өз бетінше зерттейді және салыстыруға үйрету</v>
      </c>
      <c r="I34" s="453" t="e">
        <f>IF(E224="","",VLOOKUP(E224,$AK$572:$AL$574,2,TRUE))</f>
        <v>#N/A</v>
      </c>
      <c r="J34" s="453" t="str">
        <f>IF(E225="","",VLOOKUP(E225,$AM$572:$AN$574,2,TRUE))</f>
        <v>түсі, көлемі, пішіні бойынша заттарды өз бетінше зерттейді және салыстыру дағдылардын қалыптастыру</v>
      </c>
      <c r="K34" s="453" t="e">
        <f>IF(E226="","",VLOOKUP(E226,$AO$572:$AP$574,2,TRUE))</f>
        <v>#N/A</v>
      </c>
      <c r="L34" s="820"/>
    </row>
    <row r="35" spans="2:12" ht="90" customHeight="1" x14ac:dyDescent="0.25">
      <c r="B35" s="804" t="s">
        <v>904</v>
      </c>
      <c r="C35" s="827"/>
      <c r="D35" s="828"/>
      <c r="E35" s="829"/>
      <c r="F35" s="451" t="e">
        <f>IF(F133="","",VLOOKUP(F133,$M$576:$N$578,2,TRUE))</f>
        <v>#N/A</v>
      </c>
      <c r="G35" s="450" t="e">
        <f>IF(F134="","",VLOOKUP(F134,$O$576:$P$578,2,TRUE))</f>
        <v>#N/A</v>
      </c>
      <c r="H35" s="450" t="str">
        <f>IF(F135="","",VLOOKUP(F135,$Q$576:$R$578,2,TRUE))</f>
        <v xml:space="preserve">қаламды дұрыс ұстайды, тік және тұйықталған дөңгелек сызықтарды қағаз бетінде жеңіл жүргізуге үйрету
</v>
      </c>
      <c r="I35" s="451" t="e">
        <f>IF(F212="","",VLOOKUP(F212,$M$576:$N$578,2,TRUE))</f>
        <v>#N/A</v>
      </c>
      <c r="J35" s="451" t="str">
        <f>IF(F213="","",VLOOKUP(F213,$O$576:$P$578,2,TRUE))</f>
        <v>қаламды дұрыс ұстайды, тік және тұйықталған дөңгелек сызықтарды қағаз бетінде жеңіл жүргізу дағдылардын қалыптастыру</v>
      </c>
      <c r="K35" s="451" t="e">
        <f>IF(F214="","",VLOOKUP(F214,$Q$576:$R$578,2,TRUE))</f>
        <v>#N/A</v>
      </c>
      <c r="L35" s="820"/>
    </row>
    <row r="36" spans="2:12" ht="90" customHeight="1" x14ac:dyDescent="0.25">
      <c r="B36" s="804"/>
      <c r="C36" s="827"/>
      <c r="D36" s="828"/>
      <c r="E36" s="829"/>
      <c r="F36" s="450" t="e">
        <f>IF(F136="","",VLOOKUP(F136,$S$576:$T$578,2,TRUE))</f>
        <v>#N/A</v>
      </c>
      <c r="G36" s="450" t="e">
        <f>IF(F137="","",VLOOKUP(F137,$U$576:$V$578,2,TRUE))</f>
        <v>#N/A</v>
      </c>
      <c r="H36" s="450" t="str">
        <f>IF(F138="","",VLOOKUP(F138,$W$576:$X$578,2,TRUE))</f>
        <v>өзінің салған суретіне қуанады, онда не бейнеленгенін айтуға үйрету</v>
      </c>
      <c r="I36" s="451" t="e">
        <f>IF(F215="","",VLOOKUP(F215,$S$576:$T$578,2,TRUE))</f>
        <v>#N/A</v>
      </c>
      <c r="J36" s="451" t="str">
        <f>IF(F216="","",VLOOKUP(F216,$U$576:$V$578,2,TRUE))</f>
        <v xml:space="preserve">өзінің салған суретіне қуанады, онда не бейнеленгенін айту дағдылардын қалыптастыру
</v>
      </c>
      <c r="K36" s="451" t="e">
        <f>IF(F217="","",VLOOKUP(F217,$W$576:$X$578,2,TRUE))</f>
        <v>#N/A</v>
      </c>
      <c r="L36" s="820"/>
    </row>
    <row r="37" spans="2:12" ht="90" customHeight="1" x14ac:dyDescent="0.25">
      <c r="B37" s="804"/>
      <c r="C37" s="827"/>
      <c r="D37" s="828"/>
      <c r="E37" s="829"/>
      <c r="F37" s="450" t="e">
        <f>IF(F139="","",VLOOKUP(F139,$Y$576:$Z$578,2,TRUE))</f>
        <v>#N/A</v>
      </c>
      <c r="G37" s="450" t="e">
        <f>IF(F140="","",VLOOKUP(F140,$AA$576:$AB$578,2,TRUE))</f>
        <v>#N/A</v>
      </c>
      <c r="H37" s="450" t="str">
        <f>IF(F141="","",VLOOKUP(F141,$AC$576:$AD$578,2,TRUE))</f>
        <v>қағаз бетіне бояулармен сызықтар, жақпалар салуға үйрету</v>
      </c>
      <c r="I37" s="451" t="e">
        <f>IF(F218="","",VLOOKUP(F218,$Y$576:$Z$578,2,TRUE))</f>
        <v>#N/A</v>
      </c>
      <c r="J37" s="451" t="str">
        <f>IF(F219="","",VLOOKUP(F219,$AA$576:$AB$578,2,TRUE))</f>
        <v>қағаз бетіне бояулармен сызықтар, жақпалар салу дағдылардын қалыптастыру</v>
      </c>
      <c r="K37" s="451" t="e">
        <f>IF(F220="","",VLOOKUP(F220,$AC$576:$AD$578,2,TRUE))</f>
        <v>#N/A</v>
      </c>
      <c r="L37" s="820"/>
    </row>
    <row r="38" spans="2:12" ht="90" customHeight="1" x14ac:dyDescent="0.25">
      <c r="B38" s="804"/>
      <c r="C38" s="827"/>
      <c r="D38" s="828"/>
      <c r="E38" s="829"/>
      <c r="F38" s="450" t="e">
        <f>IF(F142="","",VLOOKUP(F142,$AE$576:$AF$578,2,TRUE))</f>
        <v>#N/A</v>
      </c>
      <c r="G38" s="450" t="e">
        <f>IF(F143="","",VLOOKUP(F143,$AG$576:$AH$578,2,TRUE))</f>
        <v>#N/A</v>
      </c>
      <c r="H38" s="450" t="str">
        <f>IF(F144="","",VLOOKUP(F144,$AI$576:$AJ$578,2,TRUE))</f>
        <v>қағазға және құмға сурет салудың бастапқы техникасын меңгеруге үйрету</v>
      </c>
      <c r="I38" s="451" t="e">
        <f>IF(F221="","",VLOOKUP(F221,$AE$576:$AF$578,2,TRUE))</f>
        <v>#N/A</v>
      </c>
      <c r="J38" s="451" t="str">
        <f>IF(F222="","",VLOOKUP(F222,$AG$576:$AH$578,2,TRUE))</f>
        <v>қағазға және құмға сурет салудың бастапқы техникасын меңгеру дағдылардын қалыптастыру</v>
      </c>
      <c r="K38" s="451" t="e">
        <f>IF(F223="","",VLOOKUP(F223,$AI$576:$AJ$578,2,TRUE))</f>
        <v>#N/A</v>
      </c>
      <c r="L38" s="820"/>
    </row>
    <row r="39" spans="2:12" ht="90" customHeight="1" x14ac:dyDescent="0.25">
      <c r="B39" s="804"/>
      <c r="C39" s="827"/>
      <c r="D39" s="828"/>
      <c r="E39" s="829"/>
      <c r="F39" s="450" t="e">
        <f>IF(F145="","",VLOOKUP(F145,$AK$576:$AL$578,2,TRUE))</f>
        <v>#N/A</v>
      </c>
      <c r="G39" s="450" t="e">
        <f>IF(F146="","",VLOOKUP(F146,$AM$576:$AN$578,2,TRUE))</f>
        <v>#N/A</v>
      </c>
      <c r="H39" s="450" t="str">
        <f>IF(F147="","",VLOOKUP(F147,$AO$576:$AP$578,2,TRUE))</f>
        <v>мүсіндейтін заттарды зерттеуге үйрету</v>
      </c>
      <c r="I39" s="451" t="e">
        <f>IF(F224="","",VLOOKUP(F224,$AK$576:$AL$578,2,TRUE))</f>
        <v>#N/A</v>
      </c>
      <c r="J39" s="451" t="str">
        <f>IF(F225="","",VLOOKUP(F225,$AM$576:$AN$578,2,TRUE))</f>
        <v>мүсіндейтін заттарды зерттеу дағдылардын қалыптастыру</v>
      </c>
      <c r="K39" s="451" t="e">
        <f>IF(F226="","",VLOOKUP(F226,$AO$576:$AP$578,2,TRUE))</f>
        <v>#N/A</v>
      </c>
      <c r="L39" s="820"/>
    </row>
    <row r="40" spans="2:12" ht="90" hidden="1" customHeight="1" x14ac:dyDescent="0.25">
      <c r="B40" s="804"/>
      <c r="C40" s="827"/>
      <c r="D40" s="828"/>
      <c r="E40" s="829"/>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827"/>
      <c r="D41" s="828"/>
      <c r="E41" s="829"/>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827"/>
      <c r="D42" s="828"/>
      <c r="E42" s="829"/>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827"/>
      <c r="D43" s="828"/>
      <c r="E43" s="829"/>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827"/>
      <c r="D44" s="828"/>
      <c r="E44" s="829"/>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27"/>
      <c r="D45" s="828"/>
      <c r="E45" s="829"/>
      <c r="F45" s="451" t="e">
        <f>IF(F163="","",VLOOKUP(F163,$M$584:$N$586,2,TRUE))</f>
        <v>#N/A</v>
      </c>
      <c r="G45" s="450" t="e">
        <f>IF(F164="","",VLOOKUP(F164,$O$584:$P$586,2,TRUE))</f>
        <v>#N/A</v>
      </c>
      <c r="H45" s="450" t="str">
        <f>IF(F165="","",VLOOKUP(F165,$Q$584:$R$586,2,TRUE))</f>
        <v xml:space="preserve">мүсіндеудің қарапайым тәсілдерін меңгергуге (кесектерді үлкен бөліктерден бөліп алуға, оларды біртұтас етіп біріктіруге, сазбалшықты өздігінен илей алуға) үйрету
</v>
      </c>
      <c r="I45" s="451" t="e">
        <f>IF(F242="","",VLOOKUP(F242,$M$584:$N$586,2,TRUE))</f>
        <v>#N/A</v>
      </c>
      <c r="J45" s="451" t="str">
        <f>IF(F243="","",VLOOKUP(F243,$O$584:$P$586,2,TRUE))</f>
        <v>мүсіндеудің қарапайым тәсілдерін меңгергу (кесектерді үлкен бөліктерден бөліп алу, оларды біртұтас етіп біріктіру, сазбалшықты өздігінен илей алу) дағдылардын қалыптастыру</v>
      </c>
      <c r="K45" s="451" t="e">
        <f>IF(F244="","",VLOOKUP(F244,$Q$584:$R$586,2,TRUE))</f>
        <v>#N/A</v>
      </c>
      <c r="L45" s="820"/>
    </row>
    <row r="46" spans="2:12" ht="90" customHeight="1" x14ac:dyDescent="0.25">
      <c r="B46" s="804"/>
      <c r="C46" s="827"/>
      <c r="D46" s="828"/>
      <c r="E46" s="829"/>
      <c r="F46" s="450" t="e">
        <f>IF(F166="","",VLOOKUP(F166,$S$584:$T$586,2,TRUE))</f>
        <v>#N/A</v>
      </c>
      <c r="G46" s="450" t="e">
        <f>IF(F167="","",VLOOKUP(F167,$U$584:$V$586,2,TRUE))</f>
        <v>#N/A</v>
      </c>
      <c r="H46" s="450" t="str">
        <f>IF(F168="","",VLOOKUP(F168,$W$584:$X$586,2,TRUE))</f>
        <v>кесе, тостаған, табақты мүсіндеуде пішіннің жоғары бөлігін саусақпен басып, тереңдетуге үйрету</v>
      </c>
      <c r="I46" s="451" t="e">
        <f>IF(F245="","",VLOOKUP(F245,$S$584:$T$586,2,TRUE))</f>
        <v>#N/A</v>
      </c>
      <c r="J46" s="451" t="str">
        <f>IF(F246="","",VLOOKUP(F246,$U$584:$V$586,2,TRUE))</f>
        <v xml:space="preserve">кесе, тостаған, табақты мүсіндеуде пішіннің жоғары бөлігін саусақпен басып, тереңдету дағдылардын қалыптастыру
</v>
      </c>
      <c r="K46" s="451" t="e">
        <f>IF(F247="","",VLOOKUP(F247,$W$584:$X$586,2,TRUE))</f>
        <v>#N/A</v>
      </c>
      <c r="L46" s="820"/>
    </row>
    <row r="47" spans="2:12" ht="90" customHeight="1" x14ac:dyDescent="0.25">
      <c r="B47" s="804"/>
      <c r="C47" s="827"/>
      <c r="D47" s="828"/>
      <c r="E47" s="829"/>
      <c r="F47" s="450" t="e">
        <f>IF(F169="","",VLOOKUP(F169,$Y$584:$Z$586,2,TRUE))</f>
        <v>#N/A</v>
      </c>
      <c r="G47" s="450" t="e">
        <f>IF(F170="","",VLOOKUP(F170,$AA$584:$AB$586,2,TRUE))</f>
        <v>#N/A</v>
      </c>
      <c r="H47" s="450" t="str">
        <f>IF(F171="","",VLOOKUP(F171,$AC$584:$AD$586,2,TRUE))</f>
        <v>дайын болған бұйымды тұғырға орналастыруға, жұмыстан кейін материалдарды жинастыруға үйрету</v>
      </c>
      <c r="I47" s="451" t="e">
        <f>IF(F248="","",VLOOKUP(F248,$Y$584:$Z$586,2,TRUE))</f>
        <v>#N/A</v>
      </c>
      <c r="J47" s="451" t="str">
        <f>IF(F249="","",VLOOKUP(F249,$AA$584:$AB$586,2,TRUE))</f>
        <v>дайын болған бұйымды тұғырға орналастыруды, жұмыстан кейін материалдарды жинастыру дағдылардын қалыптастыру</v>
      </c>
      <c r="K47" s="451" t="e">
        <f>IF(F250="","",VLOOKUP(F250,$AC$584:$AD$586,2,TRUE))</f>
        <v>#N/A</v>
      </c>
      <c r="L47" s="820"/>
    </row>
    <row r="48" spans="2:12" ht="90" customHeight="1" x14ac:dyDescent="0.25">
      <c r="B48" s="804"/>
      <c r="C48" s="827"/>
      <c r="D48" s="828"/>
      <c r="E48" s="829"/>
      <c r="F48" s="450" t="e">
        <f>IF(F172="","",VLOOKUP(F172,$AE$584:$AF$586,2,TRUE))</f>
        <v>#N/A</v>
      </c>
      <c r="G48" s="450" t="e">
        <f>IF(F173="","",VLOOKUP(F173,$AG$584:$AH$586,2,TRUE))</f>
        <v>#N/A</v>
      </c>
      <c r="H48" s="450" t="str">
        <f>IF(F174="","",VLOOKUP(F174,$AI$584:$AJ$586,2,TRUE))</f>
        <v>қағазды қолданудың қарапайым әдістерін (ұсақтау, жырту, бүктеу) білуге үйрету</v>
      </c>
      <c r="I48" s="451" t="e">
        <f>IF(F251="","",VLOOKUP(F251,$AE$584:$AF$586,2,TRUE))</f>
        <v>#N/A</v>
      </c>
      <c r="J48" s="451" t="str">
        <f>IF(F252="","",VLOOKUP(F252,$AG$584:$AH$586,2,TRUE))</f>
        <v>қағазды қолданудың қарапайым әдістерін (ұсақтау, жырту, бүктеу) білу дағдылардын қалыптастыру</v>
      </c>
      <c r="K48" s="451" t="e">
        <f>IF(F253="","",VLOOKUP(F253,$AI$584:$AJ$586,2,TRUE))</f>
        <v>#N/A</v>
      </c>
      <c r="L48" s="820"/>
    </row>
    <row r="49" spans="2:12" ht="90" customHeight="1" x14ac:dyDescent="0.25">
      <c r="B49" s="804"/>
      <c r="C49" s="827"/>
      <c r="D49" s="828"/>
      <c r="E49" s="829"/>
      <c r="F49" s="450" t="e">
        <f>IF(F175="","",VLOOKUP(F175,$AK$584:$AL$586,2,TRUE))</f>
        <v>#N/A</v>
      </c>
      <c r="G49" s="450" t="e">
        <f>IF(F176="","",VLOOKUP(F176,$AM$572:$AN$586,2,TRUE))</f>
        <v>#N/A</v>
      </c>
      <c r="H49" s="450" t="str">
        <f>IF(F177="","",VLOOKUP(F177,$AO$584:$AP$586,2,TRUE))</f>
        <v>бейнелерді фланелеграфта (сызықтарда, шаршыда), қағаз бетіне қоюға және құрастыруға үйрету</v>
      </c>
      <c r="I49" s="451" t="e">
        <f>IF(F254="","",VLOOKUP(F254,$AK$584:$AL$586,2,TRUE))</f>
        <v>#N/A</v>
      </c>
      <c r="J49" s="451" t="str">
        <f>IF(F255="","",VLOOKUP(F255,$AM$572:$AN$586,2,TRUE))</f>
        <v xml:space="preserve">бейнелерді фланелеграфта (сызықтарда, шаршыда), қағаз бетіне қояды және құрастыру дағдылардын қалыптастыру
</v>
      </c>
      <c r="K49" s="451" t="e">
        <f>IF(F256="","",VLOOKUP(F256,$AO$584:$AP$586,2,TRUE))</f>
        <v>#N/A</v>
      </c>
      <c r="L49" s="820"/>
    </row>
    <row r="50" spans="2:12" ht="90" customHeight="1" x14ac:dyDescent="0.25">
      <c r="B50" s="804"/>
      <c r="C50" s="827"/>
      <c r="D50" s="828"/>
      <c r="E50" s="829"/>
      <c r="F50" s="451" t="e">
        <f>IF(F178="","",VLOOKUP(F178,$M$588:$N$590,2,TRUE))</f>
        <v>#N/A</v>
      </c>
      <c r="G50" s="450" t="e">
        <f>IF(F179="","",VLOOKUP(F179,$O$588:$P$590,2,TRUE))</f>
        <v>#N/A</v>
      </c>
      <c r="H50" s="450" t="str">
        <f>IF(F180="","",VLOOKUP(F180,$Q$588:$R$590,2,TRUE))</f>
        <v>фланелеграфта қарапайым композицияларды орналастыруға және құрастыруға үйрету</v>
      </c>
      <c r="I50" s="451" t="e">
        <f>IF(F257="","",VLOOKUP(F257,$M$588:$N$590,2,TRUE))</f>
        <v>#N/A</v>
      </c>
      <c r="J50" s="451" t="str">
        <f>IF(F258="","",VLOOKUP(F258,$O$588:$P$590,2,TRUE))</f>
        <v>фланелеграфта қарапайым композицияларды орналастыру және құрастыру дағдылардын қалыптастыру</v>
      </c>
      <c r="K50" s="451" t="e">
        <f>IF(F259="","",VLOOKUP(F259,$Q$588:$R$590,2,TRUE))</f>
        <v>#N/A</v>
      </c>
      <c r="L50" s="820"/>
    </row>
    <row r="51" spans="2:12" ht="90" customHeight="1" x14ac:dyDescent="0.25">
      <c r="B51" s="804"/>
      <c r="C51" s="827"/>
      <c r="D51" s="828"/>
      <c r="E51" s="829"/>
      <c r="F51" s="450" t="e">
        <f>IF(F181="","",VLOOKUP(F181,$S$588:$T$590,2,TRUE))</f>
        <v>#N/A</v>
      </c>
      <c r="G51" s="450" t="e">
        <f>IF(F182="","",VLOOKUP(F182,$U$588:$V$590,2,TRUE))</f>
        <v>#N/A</v>
      </c>
      <c r="H51" s="450" t="str">
        <f>IF(F183="","",VLOOKUP(F183,$W$588:$X$590,2,TRUE))</f>
        <v>симметриялық пішіндерді, ою-өрнектерді орналастыруға үйрету</v>
      </c>
      <c r="I51" s="451" t="e">
        <f>IF(F260="","",VLOOKUP(F260,$S$588:$T$590,2,TRUE))</f>
        <v>#N/A</v>
      </c>
      <c r="J51" s="451" t="str">
        <f>IF(F261="","",VLOOKUP(F261,$U$588:$V$590,2,TRUE))</f>
        <v>симметриялық пішіндерді, ою-өрнектерді орналастыру дағдылардын қалыптастыру</v>
      </c>
      <c r="K51" s="451" t="e">
        <f>IF(F262="","",VLOOKUP(F262,$W$588:$X$590,2,TRUE))</f>
        <v>#N/A</v>
      </c>
      <c r="L51" s="820"/>
    </row>
    <row r="52" spans="2:12" ht="90" customHeight="1" x14ac:dyDescent="0.25">
      <c r="B52" s="804"/>
      <c r="C52" s="827"/>
      <c r="D52" s="828"/>
      <c r="E52" s="829"/>
      <c r="F52" s="450" t="e">
        <f>IF(F184="","",VLOOKUP(F184,$Y$588:$Z$590,2,TRUE))</f>
        <v>#N/A</v>
      </c>
      <c r="G52" s="450" t="e">
        <f>IF(F185="","",VLOOKUP(F185,$AA$588:$AB$590,2,TRUE))</f>
        <v>#N/A</v>
      </c>
      <c r="H52" s="450" t="str">
        <f>IF(F186="","",VLOOKUP(F186,$AC$588:$AD$590,2,TRUE))</f>
        <v>қарапайым құрылысты үлгі бойынша құрастыруға үйрету</v>
      </c>
      <c r="I52" s="451" t="e">
        <f>IF(F263="","",VLOOKUP(F263,$Y$588:$Z$590,2,TRUE))</f>
        <v>#N/A</v>
      </c>
      <c r="J52" s="451" t="e">
        <f>IF(F264="","",VLOOKUP(F264,$AA$588:$AB$590,2,TRUE))</f>
        <v>#N/A</v>
      </c>
      <c r="K52" s="451" t="str">
        <f>IF(F265="","",VLOOKUP(F265,$AC$588:$AD$590,2,TRUE))</f>
        <v>қарапайым құрылысты үлгі бойынша құрастыруға үйрету</v>
      </c>
      <c r="L52" s="820"/>
    </row>
    <row r="53" spans="2:12" ht="90" customHeight="1" x14ac:dyDescent="0.25">
      <c r="B53" s="804"/>
      <c r="C53" s="827"/>
      <c r="D53" s="828"/>
      <c r="E53" s="829"/>
      <c r="F53" s="450" t="e">
        <f>IF(F187="","",VLOOKUP(F187,$AE$588:$AF$590,2,TRUE))</f>
        <v>#N/A</v>
      </c>
      <c r="G53" s="450" t="e">
        <f>IF(F188="","",VLOOKUP(F188,$AG$588:$AH$590,2,TRUE))</f>
        <v>#N/A</v>
      </c>
      <c r="H53" s="450" t="str">
        <f>IF(F189="","",VLOOKUP(F189,$AI$588:$AJ$590,2,TRUE))</f>
        <v>тұрғызылған қарапайым құрылыстарды ату және ойыншықтарды қолдана отырып, олармен ойнауға үйрету</v>
      </c>
      <c r="I53" s="451" t="e">
        <f>IF(F266="","",VLOOKUP(F266,$AE$588:$AF$590,2,TRUE))</f>
        <v>#N/A</v>
      </c>
      <c r="J53" s="451" t="str">
        <f>IF(F267="","",VLOOKUP(F267,$AG$588:$AH$590,2,TRUE))</f>
        <v xml:space="preserve">тұрғызылған қарапайым құрылыстарды ату және ойыншықтарды қолдана отырып, олармен ойнау дағдылардын қалыптастыру
</v>
      </c>
      <c r="K53" s="451" t="e">
        <f>IF(F268="","",VLOOKUP(F268,$AI$588:$AJ$590,2,TRUE))</f>
        <v>#N/A</v>
      </c>
      <c r="L53" s="820"/>
    </row>
    <row r="54" spans="2:12" ht="90" customHeight="1" x14ac:dyDescent="0.25">
      <c r="B54" s="804"/>
      <c r="C54" s="827"/>
      <c r="D54" s="828"/>
      <c r="E54" s="829"/>
      <c r="F54" s="450" t="e">
        <f>IF(F190="","",VLOOKUP(F190,$AK$588:$AL$590,2,TRUE))</f>
        <v>#N/A</v>
      </c>
      <c r="G54" s="450" t="e">
        <f>IF(F191="","",VLOOKUP(F191,$AM$588:$AN$590,2,TRUE))</f>
        <v>#N/A</v>
      </c>
      <c r="H54" s="450" t="str">
        <f>IF(F192="","",VLOOKUP(F192,$AO$588:$AP$590,2,TRUE))</f>
        <v>өз бетінше құрастыруға тырысуға үйрету</v>
      </c>
      <c r="I54" s="451" t="e">
        <f>IF(F269="","",VLOOKUP(F269,$AK$588:$AL$590,2,TRUE))</f>
        <v>#N/A</v>
      </c>
      <c r="J54" s="451" t="str">
        <f>IF(F270="","",VLOOKUP(F270,$AM$588:$AN$590,2,TRUE))</f>
        <v>өз бетінше құрастыруға тырысу дағдылардын қалыптастыру</v>
      </c>
      <c r="K54" s="451" t="e">
        <f>IF(F271="","",VLOOKUP(F271,$AO$588:$AP$590,2,TRUE))</f>
        <v>#N/A</v>
      </c>
      <c r="L54" s="820"/>
    </row>
    <row r="55" spans="2:12" ht="90" customHeight="1" x14ac:dyDescent="0.25">
      <c r="B55" s="804"/>
      <c r="C55" s="827"/>
      <c r="D55" s="828"/>
      <c r="E55" s="829"/>
      <c r="F55" s="451" t="e">
        <f>IF(F193="","",VLOOKUP(F193,$M$592:$N$594,2,TRUE))</f>
        <v>#N/A</v>
      </c>
      <c r="G55" s="450" t="str">
        <f>IF(F194="","",VLOOKUP(F194,$O$592:$P$594,2,TRUE))</f>
        <v>қорапқа құрылыс бөлшектерін жинастыру дағдылардын қалыптастыру</v>
      </c>
      <c r="H55" s="450" t="e">
        <f>IF(F195="","",VLOOKUP(F195,$Q$592:$R$594,2,TRUE))</f>
        <v>#N/A</v>
      </c>
      <c r="I55" s="451" t="str">
        <f>IF(F272="","",VLOOKUP(F272,$M$592:$N$594,2,TRUE))</f>
        <v>қорапқа құрылыс бөлшектерін жинастыру қабілетін бекіту</v>
      </c>
      <c r="J55" s="451" t="e">
        <f>IF(F273="","",VLOOKUP(F273,$O$592:$P$594,2,TRUE))</f>
        <v>#N/A</v>
      </c>
      <c r="K55" s="451" t="e">
        <f>IF(F274="","",VLOOKUP(F274,$Q$592:$R$594,2,TRUE))</f>
        <v>#N/A</v>
      </c>
      <c r="L55" s="820"/>
    </row>
    <row r="56" spans="2:12" ht="90" customHeight="1" x14ac:dyDescent="0.25">
      <c r="B56" s="804"/>
      <c r="C56" s="827"/>
      <c r="D56" s="828"/>
      <c r="E56" s="829"/>
      <c r="F56" s="450" t="e">
        <f>IF(F196="","",VLOOKUP(F196,$S$592:$T$594,2,TRUE))</f>
        <v>#N/A</v>
      </c>
      <c r="G56" s="450" t="e">
        <f>IF(F197="","",VLOOKUP(F197,$U$592:$V$594,2,TRUE))</f>
        <v>#N/A</v>
      </c>
      <c r="H56" s="450" t="str">
        <f>IF(F198="","",VLOOKUP(F198,$W$592:$X$594,2,TRUE))</f>
        <v>педагогтің дауыс ырғағына, сөздердің созылыңқы дыбысталуына еліктей отырып, жекелеген сөздер мен буындарды қосып айтуға үйрету</v>
      </c>
      <c r="I56" s="451" t="e">
        <f>IF(F275="","",VLOOKUP(F275,$S$592:$T$594,2,TRUE))</f>
        <v>#N/A</v>
      </c>
      <c r="J56" s="451" t="str">
        <f>IF(F276="","",VLOOKUP(F276,$U$592:$V$594,2,TRUE))</f>
        <v>педагогтің дауыс ырғағына, сөздердің созылыңқы дыбысталуына еліктей отырып, жекелеген сөздер мен буындарды қосып айту дағдылардын қалыптастыру</v>
      </c>
      <c r="K56" s="451" t="e">
        <f>IF(F277="","",VLOOKUP(F277,$W$592:$X$594,2,TRUE))</f>
        <v>#N/A</v>
      </c>
      <c r="L56" s="820"/>
    </row>
    <row r="57" spans="2:12" ht="90" customHeight="1" x14ac:dyDescent="0.25">
      <c r="B57" s="804"/>
      <c r="C57" s="827"/>
      <c r="D57" s="828"/>
      <c r="E57" s="829"/>
      <c r="F57" s="450" t="e">
        <f>IF(F199="","",VLOOKUP(F199,$Y$592:$Z$594,2,TRUE))</f>
        <v>#N/A</v>
      </c>
      <c r="G57" s="450" t="e">
        <f>IF(F200="","",VLOOKUP(F200,$AA$592:$AB$594,2,TRUE))</f>
        <v>#N/A</v>
      </c>
      <c r="H57" s="450" t="str">
        <f>IF(F201="","",VLOOKUP(F201,$AC$592:$AD$594,2,TRUE))</f>
        <v>бұрын естіген әндерді тануға үйрету</v>
      </c>
      <c r="I57" s="451" t="e">
        <f>IF(F278="","",VLOOKUP(F278,$Y$592:$Z$594,2,TRUE))</f>
        <v>#N/A</v>
      </c>
      <c r="J57" s="451" t="str">
        <f>IF(F279="","",VLOOKUP(F279,$AA$592:$AB$594,2,TRUE))</f>
        <v>бұрын естіген әндерді тану дағдылардын қалыптастыру</v>
      </c>
      <c r="K57" s="451" t="e">
        <f>IF(F280="","",VLOOKUP(F280,$AC$592:$AD$594,2,TRUE))</f>
        <v>#N/A</v>
      </c>
      <c r="L57" s="820"/>
    </row>
    <row r="58" spans="2:12" ht="90" customHeight="1" x14ac:dyDescent="0.25">
      <c r="B58" s="804"/>
      <c r="C58" s="827"/>
      <c r="D58" s="828"/>
      <c r="E58" s="829"/>
      <c r="F58" s="450" t="e">
        <f>IF(F202="","",VLOOKUP(F202,$AE$592:$AF$594,2,TRUE))</f>
        <v>#N/A</v>
      </c>
      <c r="G58" s="450" t="e">
        <f>IF(F203="","",VLOOKUP(F203,$AG$592:$AH$594,2,TRUE))</f>
        <v>#N/A</v>
      </c>
      <c r="H58" s="450" t="str">
        <f>IF(F204="","",VLOOKUP(F204,$AI$592:$AJ$594,2,TRUE))</f>
        <v>ересектердің көрсеткен қимылдарын қайталауға(шапалақтауға, аяқтарын тарсылдатуға, қолдың білектерін айналдыруға) үйрету</v>
      </c>
      <c r="I58" s="451" t="str">
        <f>IF(F281="","",VLOOKUP(F281,$AE$592:$AF$594,2,TRUE))</f>
        <v>ересектердің көрсеткен қимылдарын қайталау (шапалақтау, аяқтарын тарсылдату, қолдың білектерін айналдыру) қабілетін бекіту</v>
      </c>
      <c r="J58" s="451" t="e">
        <f>IF(F282="","",VLOOKUP(F282,$AG$592:$AH$594,2,TRUE))</f>
        <v>#N/A</v>
      </c>
      <c r="K58" s="451" t="e">
        <f>IF(F283="","",VLOOKUP(F283,$AI$592:$AJ$594,2,TRUE))</f>
        <v>#N/A</v>
      </c>
      <c r="L58" s="820"/>
    </row>
    <row r="59" spans="2:12" ht="90" customHeight="1" x14ac:dyDescent="0.25">
      <c r="B59" s="804"/>
      <c r="C59" s="827"/>
      <c r="D59" s="828"/>
      <c r="E59" s="829"/>
      <c r="F59" s="450" t="e">
        <f>IF(F205="","",VLOOKUP(F205,$AK$592:$AL$594,2,TRUE))</f>
        <v>#N/A</v>
      </c>
      <c r="G59" s="450" t="e">
        <f>IF(F206="","",VLOOKUP(F206,$AM$592:$AN$594,2,TRUE))</f>
        <v>#N/A</v>
      </c>
      <c r="H59" s="450" t="str">
        <f>IF(F207="","",VLOOKUP(F207,$AO$592:$AP$594,2,TRUE))</f>
        <v>музыкалық аспаптарды ажыратуға (барабан, бубен, сылдырмақ, асатаяқ ) үйрету</v>
      </c>
      <c r="I59" s="451" t="e">
        <f>IF(F284="","",VLOOKUP(F284,$AK$592:$AL$594,2,TRUE))</f>
        <v>#N/A</v>
      </c>
      <c r="J59" s="451" t="str">
        <f>IF(F285="","",VLOOKUP(F285,$AM$592:$AN$594,2,TRUE))</f>
        <v>музыкалық аспаптарды ажырату (барабан, бубен, сылдырмақ, асатаяқ) дағдылардын қалыптастыру</v>
      </c>
      <c r="K59" s="451" t="e">
        <f>IF(F286="","",VLOOKUP(F286,$AO$592:$AP$594,2,TRUE))</f>
        <v>#N/A</v>
      </c>
      <c r="L59" s="820"/>
    </row>
    <row r="60" spans="2:12" ht="90" hidden="1" customHeight="1" x14ac:dyDescent="0.25">
      <c r="B60" s="804" t="s">
        <v>917</v>
      </c>
      <c r="C60" s="827"/>
      <c r="D60" s="828"/>
      <c r="E60" s="829"/>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827"/>
      <c r="D61" s="828"/>
      <c r="E61" s="829"/>
      <c r="F61" s="453" t="e">
        <f>IF(G136="","",VLOOKUP(G136,$S$596:$T$598,2,TRUE))</f>
        <v>#N/A</v>
      </c>
      <c r="G61" s="453" t="e">
        <f>IF(G137="","",VLOOKUP(G137,$U$596:$V$598,2,TRUE))</f>
        <v>#N/A</v>
      </c>
      <c r="H61" s="453" t="str">
        <f>IF(G138="","",VLOOKUP(G138,$W$596:$X$598,2,TRUE))</f>
        <v>есімін атағанда жауап беруге, өзін айнадан және фотосуреттерден тануға үйрету</v>
      </c>
      <c r="I61" s="453" t="e">
        <f>IF(G215="","",VLOOKUP(G215,$S$596:$T$598,2,TRUE))</f>
        <v>#N/A</v>
      </c>
      <c r="J61" s="453" t="e">
        <f>IF(G216="","",VLOOKUP(G216,$U$596:$V$598,2,TRUE))</f>
        <v>#N/A</v>
      </c>
      <c r="K61" s="453" t="str">
        <f>IF(G217="","",VLOOKUP(G217,$W$596:$X$598,2,TRUE))</f>
        <v>есімін атағанда жауап беруге, өзін айнадан және фотосуреттерден тануға үйрету</v>
      </c>
      <c r="L61" s="820"/>
    </row>
    <row r="62" spans="2:12" ht="90" customHeight="1" x14ac:dyDescent="0.25">
      <c r="B62" s="804"/>
      <c r="C62" s="827"/>
      <c r="D62" s="828"/>
      <c r="E62" s="829"/>
      <c r="F62" s="453" t="e">
        <f>IF(G139="","",VLOOKUP(G139,$Y$596:$Z$598,2,TRUE))</f>
        <v>#N/A</v>
      </c>
      <c r="G62" s="453" t="e">
        <f>IF(G140="","",VLOOKUP(G140,$AA$596:$AB$598,2,TRUE))</f>
        <v>#N/A</v>
      </c>
      <c r="H62" s="453" t="str">
        <f>IF(G141="","",VLOOKUP(G141,$AC$596:$AD$598,2,TRUE))</f>
        <v>заттарды және олармен әрекет етуді білуге, оларды суреттен тануға үйрету</v>
      </c>
      <c r="I62" s="453" t="e">
        <f>IF(G218="","",VLOOKUP(G218,$Y$596:$Z$598,2,TRUE))</f>
        <v>#N/A</v>
      </c>
      <c r="J62" s="453" t="e">
        <f>IF(G219="","",VLOOKUP(G219,$AA$596:$AB$598,2,TRUE))</f>
        <v>#N/A</v>
      </c>
      <c r="K62" s="453" t="str">
        <f>IF(G220="","",VLOOKUP(G220,$AC$596:$AD$598,2,TRUE))</f>
        <v>заттарды және олармен әрекет етуді білуге, оларды суреттен тануға үйрету</v>
      </c>
      <c r="L62" s="820"/>
    </row>
    <row r="63" spans="2:12" ht="90" customHeight="1" x14ac:dyDescent="0.25">
      <c r="B63" s="804"/>
      <c r="C63" s="827"/>
      <c r="D63" s="828"/>
      <c r="E63" s="829"/>
      <c r="F63" s="453" t="e">
        <f>IF(G142="","",VLOOKUP(G142,$AE$596:$AF$598,2,TRUE))</f>
        <v>#N/A</v>
      </c>
      <c r="G63" s="453" t="e">
        <f>IF(G143="","",VLOOKUP(G143,$AG$596:$AH$598,2,TRUE))</f>
        <v>#N/A</v>
      </c>
      <c r="H63" s="453" t="str">
        <f>IF(G144="","",VLOOKUP(G144,$AI$596:$AJ$598,2,TRUE))</f>
        <v>оқылған дәмі, сыртқы белгілері бойынша көгөністер мен жемістерді ажыратуға  және атауға үйрету</v>
      </c>
      <c r="I63" s="453" t="e">
        <f>IF(G221="","",VLOOKUP(G221,$AE$596:$AF$598,2,TRUE))</f>
        <v>#N/A</v>
      </c>
      <c r="J63" s="453" t="str">
        <f>IF(G222="","",VLOOKUP(G222,$AG$596:$AH$598,2,TRUE))</f>
        <v>оқылған дәмі, сыртқы белгілері бойынша көгөністер мен жемістерді ажырату  және атау дағдылардын қалыптастыру</v>
      </c>
      <c r="K63" s="453" t="e">
        <f>IF(G223="","",VLOOKUP(G223,$AI$596:$AJ$598,2,TRUE))</f>
        <v>#N/A</v>
      </c>
      <c r="L63" s="820"/>
    </row>
    <row r="64" spans="2:12" ht="90" customHeight="1" x14ac:dyDescent="0.25">
      <c r="B64" s="804"/>
      <c r="C64" s="830"/>
      <c r="D64" s="831"/>
      <c r="E64" s="832"/>
      <c r="F64" s="453" t="e">
        <f>IF(G145="","",VLOOKUP(G145,$AK$596:$AL$598,2,TRUE))</f>
        <v>#N/A</v>
      </c>
      <c r="G64" s="453" t="e">
        <f>IF(G146="","",VLOOKUP(G146,$AM$596:$AN$598,2,TRUE))</f>
        <v>#N/A</v>
      </c>
      <c r="H64" s="453" t="str">
        <f>IF(G147="","",VLOOKUP(G147,$AO$596:$AP$598,2,TRUE))</f>
        <v>өсімдіктер мен жануарларға қамқорлық танытуға: оларды жақсы көруге, сипауға үйрету</v>
      </c>
      <c r="I64" s="453" t="e">
        <f>IF(G224="","",VLOOKUP(G224,$AK$596:$AL$598,2,TRUE))</f>
        <v>#N/A</v>
      </c>
      <c r="J64" s="453" t="str">
        <f>IF(G225="","",VLOOKUP(G225,$AM$596:$AN$598,2,TRUE))</f>
        <v>өсімдіктер мен жануарларға қамқорлық таныту: оларды жақсы көру, сипау дағдылардын қалыптастыру</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46.5" customHeight="1" x14ac:dyDescent="0.25">
      <c r="B68" s="35"/>
      <c r="C68" s="21" t="s">
        <v>915</v>
      </c>
      <c r="D68" s="21" t="s">
        <v>733</v>
      </c>
      <c r="E68" s="21" t="s">
        <v>916</v>
      </c>
      <c r="F68" s="21" t="s">
        <v>904</v>
      </c>
      <c r="G68" s="62" t="s">
        <v>917</v>
      </c>
    </row>
    <row r="69" spans="2:7" ht="15" customHeight="1" x14ac:dyDescent="0.25">
      <c r="B69" s="570">
        <v>1</v>
      </c>
      <c r="C69" s="452"/>
      <c r="D69" s="452"/>
      <c r="E69" s="452"/>
      <c r="F69" s="452"/>
      <c r="G69" s="452"/>
    </row>
    <row r="70" spans="2:7" ht="15" customHeight="1" x14ac:dyDescent="0.25">
      <c r="B70" s="571"/>
      <c r="C70" s="452"/>
      <c r="D70" s="452"/>
      <c r="E70" s="452"/>
      <c r="F70" s="452"/>
      <c r="G70" s="452"/>
    </row>
    <row r="71" spans="2:7" ht="15" customHeight="1" x14ac:dyDescent="0.25">
      <c r="B71" s="572"/>
      <c r="C71" s="452"/>
      <c r="D71" s="452"/>
      <c r="E71" s="452"/>
      <c r="F71" s="452"/>
      <c r="G71" s="452"/>
    </row>
    <row r="72" spans="2:7" ht="15" customHeight="1" x14ac:dyDescent="0.25">
      <c r="B72" s="570">
        <v>2</v>
      </c>
      <c r="C72" s="452"/>
      <c r="D72" s="452"/>
      <c r="E72" s="452"/>
      <c r="F72" s="452"/>
      <c r="G72" s="452"/>
    </row>
    <row r="73" spans="2:7" ht="15" customHeight="1" x14ac:dyDescent="0.25">
      <c r="B73" s="571"/>
      <c r="C73" s="452"/>
      <c r="D73" s="452"/>
      <c r="E73" s="452"/>
      <c r="F73" s="452"/>
      <c r="G73" s="452"/>
    </row>
    <row r="74" spans="2:7" ht="15" customHeight="1" x14ac:dyDescent="0.25">
      <c r="B74" s="572"/>
      <c r="C74" s="452"/>
      <c r="D74" s="452"/>
      <c r="E74" s="452"/>
      <c r="F74" s="452"/>
      <c r="G74" s="452"/>
    </row>
    <row r="75" spans="2:7" ht="15" customHeight="1" x14ac:dyDescent="0.25">
      <c r="B75" s="570">
        <v>3</v>
      </c>
      <c r="C75" s="452"/>
      <c r="D75" s="452"/>
      <c r="E75" s="452"/>
      <c r="F75" s="452"/>
      <c r="G75" s="452"/>
    </row>
    <row r="76" spans="2:7" ht="15" customHeight="1" x14ac:dyDescent="0.25">
      <c r="B76" s="571"/>
      <c r="C76" s="452"/>
      <c r="D76" s="452"/>
      <c r="E76" s="452"/>
      <c r="F76" s="452"/>
      <c r="G76" s="452"/>
    </row>
    <row r="77" spans="2:7" ht="15" customHeight="1" x14ac:dyDescent="0.25">
      <c r="B77" s="572"/>
      <c r="C77" s="452"/>
      <c r="D77" s="452"/>
      <c r="E77" s="452"/>
      <c r="F77" s="452"/>
      <c r="G77" s="452"/>
    </row>
    <row r="78" spans="2:7" ht="15" customHeight="1" x14ac:dyDescent="0.25">
      <c r="B78" s="570">
        <v>4</v>
      </c>
      <c r="C78" s="452"/>
      <c r="D78" s="452"/>
      <c r="E78" s="452"/>
      <c r="F78" s="452"/>
      <c r="G78" s="452"/>
    </row>
    <row r="79" spans="2:7" ht="15" customHeight="1" x14ac:dyDescent="0.25">
      <c r="B79" s="571"/>
      <c r="C79" s="452"/>
      <c r="D79" s="452"/>
      <c r="E79" s="452"/>
      <c r="F79" s="452"/>
      <c r="G79" s="452"/>
    </row>
    <row r="80" spans="2:7" ht="15" customHeight="1" x14ac:dyDescent="0.25">
      <c r="B80" s="572"/>
      <c r="C80" s="452"/>
      <c r="D80" s="452"/>
      <c r="E80" s="452"/>
      <c r="F80" s="452"/>
      <c r="G80" s="452"/>
    </row>
    <row r="81" spans="2:7" ht="15" customHeight="1" x14ac:dyDescent="0.25">
      <c r="B81" s="570">
        <v>5</v>
      </c>
      <c r="C81" s="798"/>
      <c r="D81" s="452"/>
      <c r="E81" s="798"/>
      <c r="F81" s="452"/>
      <c r="G81" s="798"/>
    </row>
    <row r="82" spans="2:7" ht="15" customHeight="1" x14ac:dyDescent="0.25">
      <c r="B82" s="571"/>
      <c r="C82" s="799"/>
      <c r="D82" s="452"/>
      <c r="E82" s="799"/>
      <c r="F82" s="452"/>
      <c r="G82" s="799"/>
    </row>
    <row r="83" spans="2:7" ht="15" customHeight="1" x14ac:dyDescent="0.25">
      <c r="B83" s="572"/>
      <c r="C83" s="799"/>
      <c r="D83" s="452"/>
      <c r="E83" s="799"/>
      <c r="F83" s="452"/>
      <c r="G83" s="799"/>
    </row>
    <row r="84" spans="2:7" ht="15" customHeight="1" x14ac:dyDescent="0.25">
      <c r="B84" s="570">
        <v>6</v>
      </c>
      <c r="C84" s="799"/>
      <c r="D84" s="452"/>
      <c r="E84" s="799"/>
      <c r="F84" s="452"/>
      <c r="G84" s="799"/>
    </row>
    <row r="85" spans="2:7" ht="15" customHeight="1" x14ac:dyDescent="0.25">
      <c r="B85" s="571"/>
      <c r="C85" s="799"/>
      <c r="D85" s="452"/>
      <c r="E85" s="799"/>
      <c r="F85" s="452"/>
      <c r="G85" s="799"/>
    </row>
    <row r="86" spans="2:7" ht="15" customHeight="1" x14ac:dyDescent="0.25">
      <c r="B86" s="572"/>
      <c r="C86" s="799"/>
      <c r="D86" s="452"/>
      <c r="E86" s="799"/>
      <c r="F86" s="452"/>
      <c r="G86" s="799"/>
    </row>
    <row r="87" spans="2:7" ht="15" customHeight="1" x14ac:dyDescent="0.25">
      <c r="B87" s="570">
        <v>7</v>
      </c>
      <c r="C87" s="799"/>
      <c r="D87" s="452"/>
      <c r="E87" s="799"/>
      <c r="F87" s="452"/>
      <c r="G87" s="799"/>
    </row>
    <row r="88" spans="2:7" ht="15" customHeight="1" x14ac:dyDescent="0.25">
      <c r="B88" s="571"/>
      <c r="C88" s="799"/>
      <c r="D88" s="452"/>
      <c r="E88" s="799"/>
      <c r="F88" s="452"/>
      <c r="G88" s="799"/>
    </row>
    <row r="89" spans="2:7" ht="15" customHeight="1" x14ac:dyDescent="0.25">
      <c r="B89" s="572"/>
      <c r="C89" s="799"/>
      <c r="D89" s="452"/>
      <c r="E89" s="799"/>
      <c r="F89" s="452"/>
      <c r="G89" s="799"/>
    </row>
    <row r="90" spans="2:7" ht="15" customHeight="1" x14ac:dyDescent="0.25">
      <c r="B90" s="570">
        <v>8</v>
      </c>
      <c r="C90" s="799"/>
      <c r="D90" s="452"/>
      <c r="E90" s="799"/>
      <c r="F90" s="452"/>
      <c r="G90" s="799"/>
    </row>
    <row r="91" spans="2:7" ht="15" customHeight="1" x14ac:dyDescent="0.25">
      <c r="B91" s="571"/>
      <c r="C91" s="799"/>
      <c r="D91" s="452"/>
      <c r="E91" s="799"/>
      <c r="F91" s="452"/>
      <c r="G91" s="799"/>
    </row>
    <row r="92" spans="2:7" ht="15" customHeight="1" x14ac:dyDescent="0.25">
      <c r="B92" s="572"/>
      <c r="C92" s="799"/>
      <c r="D92" s="452"/>
      <c r="E92" s="799"/>
      <c r="F92" s="452"/>
      <c r="G92" s="799"/>
    </row>
    <row r="93" spans="2:7" ht="15" customHeight="1" x14ac:dyDescent="0.25">
      <c r="B93" s="570">
        <v>9</v>
      </c>
      <c r="C93" s="799"/>
      <c r="D93" s="798"/>
      <c r="E93" s="799"/>
      <c r="F93" s="452"/>
      <c r="G93" s="799"/>
    </row>
    <row r="94" spans="2:7" ht="15" customHeight="1" x14ac:dyDescent="0.25">
      <c r="B94" s="571"/>
      <c r="C94" s="799"/>
      <c r="D94" s="799"/>
      <c r="E94" s="799"/>
      <c r="F94" s="452"/>
      <c r="G94" s="799"/>
    </row>
    <row r="95" spans="2:7" ht="15" customHeight="1" x14ac:dyDescent="0.25">
      <c r="B95" s="572"/>
      <c r="C95" s="799"/>
      <c r="D95" s="799"/>
      <c r="E95" s="799"/>
      <c r="F95" s="398"/>
      <c r="G95" s="799"/>
    </row>
    <row r="96" spans="2:7" ht="15" customHeight="1" x14ac:dyDescent="0.25">
      <c r="B96" s="607">
        <v>10</v>
      </c>
      <c r="C96" s="799"/>
      <c r="D96" s="799"/>
      <c r="E96" s="799"/>
      <c r="F96" s="398"/>
      <c r="G96" s="799"/>
    </row>
    <row r="97" spans="2:7" ht="15" customHeight="1" x14ac:dyDescent="0.25">
      <c r="B97" s="607"/>
      <c r="C97" s="799"/>
      <c r="D97" s="799"/>
      <c r="E97" s="799"/>
      <c r="F97" s="398"/>
      <c r="G97" s="799"/>
    </row>
    <row r="98" spans="2:7" ht="15" customHeight="1" x14ac:dyDescent="0.25">
      <c r="B98" s="607"/>
      <c r="C98" s="799"/>
      <c r="D98" s="799"/>
      <c r="E98" s="799"/>
      <c r="F98" s="398"/>
      <c r="G98" s="799"/>
    </row>
    <row r="99" spans="2:7" ht="15" customHeight="1" x14ac:dyDescent="0.25">
      <c r="B99" s="607">
        <v>11</v>
      </c>
      <c r="C99" s="799"/>
      <c r="D99" s="799"/>
      <c r="E99" s="799"/>
      <c r="F99" s="398"/>
      <c r="G99" s="799"/>
    </row>
    <row r="100" spans="2:7" ht="15" customHeight="1" x14ac:dyDescent="0.25">
      <c r="B100" s="607"/>
      <c r="C100" s="799"/>
      <c r="D100" s="799"/>
      <c r="E100" s="799"/>
      <c r="F100" s="398"/>
      <c r="G100" s="799"/>
    </row>
    <row r="101" spans="2:7" ht="15" customHeight="1" x14ac:dyDescent="0.25">
      <c r="B101" s="607"/>
      <c r="C101" s="799"/>
      <c r="D101" s="799"/>
      <c r="E101" s="799"/>
      <c r="F101" s="398"/>
      <c r="G101" s="799"/>
    </row>
    <row r="102" spans="2:7" ht="15" customHeight="1" x14ac:dyDescent="0.25">
      <c r="B102" s="607">
        <v>12</v>
      </c>
      <c r="C102" s="799"/>
      <c r="D102" s="799"/>
      <c r="E102" s="799"/>
      <c r="F102" s="398"/>
      <c r="G102" s="799"/>
    </row>
    <row r="103" spans="2:7" ht="15" customHeight="1" x14ac:dyDescent="0.25">
      <c r="B103" s="607"/>
      <c r="C103" s="799"/>
      <c r="D103" s="799"/>
      <c r="E103" s="799"/>
      <c r="F103" s="398"/>
      <c r="G103" s="799"/>
    </row>
    <row r="104" spans="2:7" ht="15" customHeight="1" x14ac:dyDescent="0.25">
      <c r="B104" s="607"/>
      <c r="C104" s="799"/>
      <c r="D104" s="799"/>
      <c r="E104" s="799"/>
      <c r="F104" s="398"/>
      <c r="G104" s="799"/>
    </row>
    <row r="105" spans="2:7" ht="15" customHeight="1" x14ac:dyDescent="0.25">
      <c r="B105" s="607">
        <v>13</v>
      </c>
      <c r="C105" s="799"/>
      <c r="D105" s="799"/>
      <c r="E105" s="799"/>
      <c r="F105" s="398"/>
      <c r="G105" s="799"/>
    </row>
    <row r="106" spans="2:7" ht="15" customHeight="1" x14ac:dyDescent="0.25">
      <c r="B106" s="607"/>
      <c r="C106" s="799"/>
      <c r="D106" s="799"/>
      <c r="E106" s="799"/>
      <c r="F106" s="398"/>
      <c r="G106" s="799"/>
    </row>
    <row r="107" spans="2:7" ht="15" customHeight="1" x14ac:dyDescent="0.25">
      <c r="B107" s="607"/>
      <c r="C107" s="799"/>
      <c r="D107" s="799"/>
      <c r="E107" s="799"/>
      <c r="F107" s="398"/>
      <c r="G107" s="799"/>
    </row>
    <row r="108" spans="2:7" ht="15" customHeight="1" x14ac:dyDescent="0.25">
      <c r="B108" s="607">
        <v>14</v>
      </c>
      <c r="C108" s="799"/>
      <c r="D108" s="799"/>
      <c r="E108" s="799"/>
      <c r="F108" s="398"/>
      <c r="G108" s="799"/>
    </row>
    <row r="109" spans="2:7" ht="15" customHeight="1" x14ac:dyDescent="0.25">
      <c r="B109" s="607"/>
      <c r="C109" s="799"/>
      <c r="D109" s="799"/>
      <c r="E109" s="799"/>
      <c r="F109" s="398"/>
      <c r="G109" s="799"/>
    </row>
    <row r="110" spans="2:7" ht="15" customHeight="1" x14ac:dyDescent="0.25">
      <c r="B110" s="607"/>
      <c r="C110" s="799"/>
      <c r="D110" s="799"/>
      <c r="E110" s="799"/>
      <c r="F110" s="398"/>
      <c r="G110" s="799"/>
    </row>
    <row r="111" spans="2:7" ht="15" customHeight="1" x14ac:dyDescent="0.25">
      <c r="B111" s="607">
        <v>15</v>
      </c>
      <c r="C111" s="799"/>
      <c r="D111" s="799"/>
      <c r="E111" s="799"/>
      <c r="F111" s="398"/>
      <c r="G111" s="799"/>
    </row>
    <row r="112" spans="2:7" ht="15" customHeight="1" x14ac:dyDescent="0.25">
      <c r="B112" s="607"/>
      <c r="C112" s="799"/>
      <c r="D112" s="799"/>
      <c r="E112" s="799"/>
      <c r="F112" s="398"/>
      <c r="G112" s="799"/>
    </row>
    <row r="113" spans="2:7" ht="15" customHeight="1" x14ac:dyDescent="0.25">
      <c r="B113" s="607"/>
      <c r="C113" s="799"/>
      <c r="D113" s="799"/>
      <c r="E113" s="799"/>
      <c r="F113" s="398"/>
      <c r="G113" s="799"/>
    </row>
    <row r="114" spans="2:7" ht="15" customHeight="1" x14ac:dyDescent="0.25">
      <c r="B114" s="607">
        <v>16</v>
      </c>
      <c r="C114" s="799"/>
      <c r="D114" s="799"/>
      <c r="E114" s="799"/>
      <c r="F114" s="398"/>
      <c r="G114" s="799"/>
    </row>
    <row r="115" spans="2:7" ht="15" customHeight="1" x14ac:dyDescent="0.25">
      <c r="B115" s="607"/>
      <c r="C115" s="799"/>
      <c r="D115" s="799"/>
      <c r="E115" s="799"/>
      <c r="F115" s="398"/>
      <c r="G115" s="799"/>
    </row>
    <row r="116" spans="2:7" ht="15" customHeight="1" x14ac:dyDescent="0.25">
      <c r="B116" s="607"/>
      <c r="C116" s="799"/>
      <c r="D116" s="799"/>
      <c r="E116" s="799"/>
      <c r="F116" s="398"/>
      <c r="G116" s="799"/>
    </row>
    <row r="117" spans="2:7" ht="15" customHeight="1" x14ac:dyDescent="0.25">
      <c r="B117" s="607">
        <v>17</v>
      </c>
      <c r="C117" s="799"/>
      <c r="D117" s="799"/>
      <c r="E117" s="799"/>
      <c r="F117" s="398"/>
      <c r="G117" s="799"/>
    </row>
    <row r="118" spans="2:7" ht="15" customHeight="1" x14ac:dyDescent="0.25">
      <c r="B118" s="607"/>
      <c r="C118" s="799"/>
      <c r="D118" s="799"/>
      <c r="E118" s="799"/>
      <c r="F118" s="398"/>
      <c r="G118" s="799"/>
    </row>
    <row r="119" spans="2:7" ht="15" customHeight="1" x14ac:dyDescent="0.25">
      <c r="B119" s="607"/>
      <c r="C119" s="799"/>
      <c r="D119" s="799"/>
      <c r="E119" s="799"/>
      <c r="F119" s="398"/>
      <c r="G119" s="799"/>
    </row>
    <row r="120" spans="2:7" ht="15" customHeight="1" x14ac:dyDescent="0.25">
      <c r="B120" s="607">
        <v>18</v>
      </c>
      <c r="C120" s="799"/>
      <c r="D120" s="799"/>
      <c r="E120" s="799"/>
      <c r="F120" s="398"/>
      <c r="G120" s="799"/>
    </row>
    <row r="121" spans="2:7" ht="15" customHeight="1" x14ac:dyDescent="0.25">
      <c r="B121" s="607"/>
      <c r="C121" s="799"/>
      <c r="D121" s="799"/>
      <c r="E121" s="799"/>
      <c r="F121" s="398"/>
      <c r="G121" s="799"/>
    </row>
    <row r="122" spans="2:7" ht="15" customHeight="1" x14ac:dyDescent="0.25">
      <c r="B122" s="607"/>
      <c r="C122" s="799"/>
      <c r="D122" s="799"/>
      <c r="E122" s="799"/>
      <c r="F122" s="398"/>
      <c r="G122" s="799"/>
    </row>
    <row r="123" spans="2:7" ht="15" customHeight="1" x14ac:dyDescent="0.25">
      <c r="B123" s="607">
        <v>19</v>
      </c>
      <c r="C123" s="799"/>
      <c r="D123" s="799"/>
      <c r="E123" s="799"/>
      <c r="F123" s="398"/>
      <c r="G123" s="799"/>
    </row>
    <row r="124" spans="2:7" ht="15" customHeight="1" x14ac:dyDescent="0.25">
      <c r="B124" s="607"/>
      <c r="C124" s="799"/>
      <c r="D124" s="799"/>
      <c r="E124" s="799"/>
      <c r="F124" s="398"/>
      <c r="G124" s="799"/>
    </row>
    <row r="125" spans="2:7" ht="15" customHeight="1" x14ac:dyDescent="0.25">
      <c r="B125" s="607"/>
      <c r="C125" s="799"/>
      <c r="D125" s="799"/>
      <c r="E125" s="799"/>
      <c r="F125" s="398"/>
      <c r="G125" s="799"/>
    </row>
    <row r="126" spans="2:7" ht="15" customHeight="1" x14ac:dyDescent="0.25">
      <c r="B126" s="607">
        <v>20</v>
      </c>
      <c r="C126" s="799"/>
      <c r="D126" s="799"/>
      <c r="E126" s="799"/>
      <c r="F126" s="398"/>
      <c r="G126" s="799"/>
    </row>
    <row r="127" spans="2:7" ht="15" customHeight="1" x14ac:dyDescent="0.25">
      <c r="B127" s="607"/>
      <c r="C127" s="799"/>
      <c r="D127" s="799"/>
      <c r="E127" s="799"/>
      <c r="F127" s="398"/>
      <c r="G127" s="799"/>
    </row>
    <row r="128" spans="2:7" ht="15" customHeight="1" x14ac:dyDescent="0.25">
      <c r="B128" s="607"/>
      <c r="C128" s="800"/>
      <c r="D128" s="800"/>
      <c r="E128" s="800"/>
      <c r="F128" s="398"/>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Ф'!D81</f>
        <v>0</v>
      </c>
      <c r="D133" s="452">
        <f>'2 жастағы балалар К'!D81</f>
        <v>0</v>
      </c>
      <c r="E133" s="452" t="e">
        <f>'2 жастағы балалар Т'!#REF!</f>
        <v>#REF!</v>
      </c>
      <c r="F133" s="452">
        <f>'2 жастағы балалар Ш'!D81</f>
        <v>0</v>
      </c>
      <c r="G133" s="452" t="e">
        <f>'2 жастағы балалар Ә'!#REF!</f>
        <v>#REF!</v>
      </c>
    </row>
    <row r="134" spans="2:7" x14ac:dyDescent="0.25">
      <c r="B134" s="571"/>
      <c r="C134" s="452">
        <f>'2 жастағы балалар Ф'!E81</f>
        <v>0</v>
      </c>
      <c r="D134" s="452">
        <f>'2 жастағы балалар К'!E81</f>
        <v>0</v>
      </c>
      <c r="E134" s="452" t="e">
        <f>'2 жастағы балалар Т'!#REF!</f>
        <v>#REF!</v>
      </c>
      <c r="F134" s="452">
        <f>'2 жастағы балалар Ш'!E81</f>
        <v>0</v>
      </c>
      <c r="G134" s="452" t="e">
        <f>'2 жастағы балалар Ә'!#REF!</f>
        <v>#REF!</v>
      </c>
    </row>
    <row r="135" spans="2:7" x14ac:dyDescent="0.25">
      <c r="B135" s="572"/>
      <c r="C135" s="452">
        <f>'2 жастағы балалар Ф'!F81</f>
        <v>1</v>
      </c>
      <c r="D135" s="452">
        <f>'2 жастағы балалар К'!F81</f>
        <v>1</v>
      </c>
      <c r="E135" s="452" t="e">
        <f>'2 жастағы балалар Т'!#REF!</f>
        <v>#REF!</v>
      </c>
      <c r="F135" s="452">
        <f>'2 жастағы балалар Ш'!F81</f>
        <v>1</v>
      </c>
      <c r="G135" s="452" t="e">
        <f>'2 жастағы балалар Ә'!#REF!</f>
        <v>#REF!</v>
      </c>
    </row>
    <row r="136" spans="2:7" x14ac:dyDescent="0.25">
      <c r="B136" s="570">
        <v>2</v>
      </c>
      <c r="C136" s="452">
        <f>'2 жастағы балалар Ф'!G81</f>
        <v>0</v>
      </c>
      <c r="D136" s="452">
        <f>'2 жастағы балалар К'!G81</f>
        <v>0</v>
      </c>
      <c r="E136" s="452">
        <f>'2 жастағы балалар Т'!D81</f>
        <v>0</v>
      </c>
      <c r="F136" s="452">
        <f>'2 жастағы балалар Ш'!G81</f>
        <v>0</v>
      </c>
      <c r="G136" s="452">
        <f>'2 жастағы балалар Ә'!D81</f>
        <v>0</v>
      </c>
    </row>
    <row r="137" spans="2:7" x14ac:dyDescent="0.25">
      <c r="B137" s="571"/>
      <c r="C137" s="452">
        <f>'2 жастағы балалар Ф'!H81</f>
        <v>0</v>
      </c>
      <c r="D137" s="452">
        <f>'2 жастағы балалар К'!H81</f>
        <v>0</v>
      </c>
      <c r="E137" s="452">
        <f>'2 жастағы балалар Т'!E81</f>
        <v>0</v>
      </c>
      <c r="F137" s="452">
        <f>'2 жастағы балалар Ш'!H81</f>
        <v>0</v>
      </c>
      <c r="G137" s="452">
        <f>'2 жастағы балалар Ә'!E81</f>
        <v>0</v>
      </c>
    </row>
    <row r="138" spans="2:7" x14ac:dyDescent="0.25">
      <c r="B138" s="572"/>
      <c r="C138" s="452">
        <f>'2 жастағы балалар Ф'!I81</f>
        <v>1</v>
      </c>
      <c r="D138" s="452">
        <f>'2 жастағы балалар К'!I81</f>
        <v>1</v>
      </c>
      <c r="E138" s="452">
        <f>'2 жастағы балалар Т'!F81</f>
        <v>1</v>
      </c>
      <c r="F138" s="452">
        <f>'2 жастағы балалар Ш'!I81</f>
        <v>1</v>
      </c>
      <c r="G138" s="452">
        <f>'2 жастағы балалар Ә'!F81</f>
        <v>1</v>
      </c>
    </row>
    <row r="139" spans="2:7" x14ac:dyDescent="0.25">
      <c r="B139" s="570">
        <v>3</v>
      </c>
      <c r="C139" s="452">
        <f>'2 жастағы балалар Ф'!J81</f>
        <v>0</v>
      </c>
      <c r="D139" s="452">
        <f>'2 жастағы балалар К'!J81</f>
        <v>0</v>
      </c>
      <c r="E139" s="452">
        <f>'2 жастағы балалар Т'!G81</f>
        <v>0</v>
      </c>
      <c r="F139" s="452">
        <f>'2 жастағы балалар Ш'!J81</f>
        <v>0</v>
      </c>
      <c r="G139" s="452">
        <f>'2 жастағы балалар Ә'!G81</f>
        <v>0</v>
      </c>
    </row>
    <row r="140" spans="2:7" x14ac:dyDescent="0.25">
      <c r="B140" s="571"/>
      <c r="C140" s="452">
        <f>'2 жастағы балалар Ф'!K81</f>
        <v>0</v>
      </c>
      <c r="D140" s="452">
        <f>'2 жастағы балалар К'!K81</f>
        <v>0</v>
      </c>
      <c r="E140" s="452">
        <f>'2 жастағы балалар Т'!H81</f>
        <v>0</v>
      </c>
      <c r="F140" s="452">
        <f>'2 жастағы балалар Ш'!K81</f>
        <v>0</v>
      </c>
      <c r="G140" s="452">
        <f>'2 жастағы балалар Ә'!H81</f>
        <v>0</v>
      </c>
    </row>
    <row r="141" spans="2:7" x14ac:dyDescent="0.25">
      <c r="B141" s="572"/>
      <c r="C141" s="452">
        <f>'2 жастағы балалар Ф'!L81</f>
        <v>1</v>
      </c>
      <c r="D141" s="452">
        <f>'2 жастағы балалар К'!L81</f>
        <v>1</v>
      </c>
      <c r="E141" s="452">
        <f>'2 жастағы балалар Т'!I81</f>
        <v>1</v>
      </c>
      <c r="F141" s="452">
        <f>'2 жастағы балалар Ш'!L81</f>
        <v>1</v>
      </c>
      <c r="G141" s="452">
        <f>'2 жастағы балалар Ә'!I81</f>
        <v>1</v>
      </c>
    </row>
    <row r="142" spans="2:7" x14ac:dyDescent="0.25">
      <c r="B142" s="570">
        <v>4</v>
      </c>
      <c r="C142" s="452">
        <f>'2 жастағы балалар Ф'!M81</f>
        <v>0</v>
      </c>
      <c r="D142" s="452">
        <f>'2 жастағы балалар К'!M81</f>
        <v>0</v>
      </c>
      <c r="E142" s="452">
        <f>'2 жастағы балалар Т'!J81</f>
        <v>0</v>
      </c>
      <c r="F142" s="452">
        <f>'2 жастағы балалар Ш'!M81</f>
        <v>0</v>
      </c>
      <c r="G142" s="452">
        <f>'2 жастағы балалар Ә'!J81</f>
        <v>0</v>
      </c>
    </row>
    <row r="143" spans="2:7" x14ac:dyDescent="0.25">
      <c r="B143" s="571"/>
      <c r="C143" s="452">
        <f>'2 жастағы балалар Ф'!N81</f>
        <v>0</v>
      </c>
      <c r="D143" s="452">
        <f>'2 жастағы балалар К'!N81</f>
        <v>0</v>
      </c>
      <c r="E143" s="452">
        <f>'2 жастағы балалар Т'!K81</f>
        <v>0</v>
      </c>
      <c r="F143" s="452">
        <f>'2 жастағы балалар Ш'!N81</f>
        <v>0</v>
      </c>
      <c r="G143" s="452">
        <f>'2 жастағы балалар Ә'!K81</f>
        <v>0</v>
      </c>
    </row>
    <row r="144" spans="2:7" x14ac:dyDescent="0.25">
      <c r="B144" s="572"/>
      <c r="C144" s="452">
        <f>'2 жастағы балалар Ф'!O81</f>
        <v>1</v>
      </c>
      <c r="D144" s="452">
        <f>'2 жастағы балалар К'!O81</f>
        <v>1</v>
      </c>
      <c r="E144" s="452">
        <f>'2 жастағы балалар Т'!L81</f>
        <v>1</v>
      </c>
      <c r="F144" s="452">
        <f>'2 жастағы балалар Ш'!O81</f>
        <v>1</v>
      </c>
      <c r="G144" s="452">
        <f>'2 жастағы балалар Ә'!L81</f>
        <v>1</v>
      </c>
    </row>
    <row r="145" spans="2:7" x14ac:dyDescent="0.25">
      <c r="B145" s="570">
        <v>5</v>
      </c>
      <c r="C145" s="452" t="e">
        <f>'2 жастағы балалар Ф'!#REF!</f>
        <v>#REF!</v>
      </c>
      <c r="D145" s="452" t="e">
        <f>'2 жастағы балалар К'!#REF!</f>
        <v>#REF!</v>
      </c>
      <c r="E145" s="452">
        <f>'2 жастағы балалар Т'!M81</f>
        <v>0</v>
      </c>
      <c r="F145" s="452">
        <f>'2 жастағы балалар Ш'!P81</f>
        <v>0</v>
      </c>
      <c r="G145" s="452">
        <f>'2 жастағы балалар Ә'!M81</f>
        <v>0</v>
      </c>
    </row>
    <row r="146" spans="2:7" x14ac:dyDescent="0.25">
      <c r="B146" s="571"/>
      <c r="C146" s="452" t="e">
        <f>'2 жастағы балалар Ф'!#REF!</f>
        <v>#REF!</v>
      </c>
      <c r="D146" s="452" t="e">
        <f>'2 жастағы балалар К'!#REF!</f>
        <v>#REF!</v>
      </c>
      <c r="E146" s="452">
        <f>'2 жастағы балалар Т'!N81</f>
        <v>0</v>
      </c>
      <c r="F146" s="452">
        <f>'2 жастағы балалар Ш'!Q81</f>
        <v>0</v>
      </c>
      <c r="G146" s="452">
        <f>'2 жастағы балалар Ә'!N81</f>
        <v>0</v>
      </c>
    </row>
    <row r="147" spans="2:7" x14ac:dyDescent="0.25">
      <c r="B147" s="572"/>
      <c r="C147" s="452" t="e">
        <f>'2 жастағы балалар Ф'!#REF!</f>
        <v>#REF!</v>
      </c>
      <c r="D147" s="452" t="e">
        <f>'2 жастағы балалар К'!#REF!</f>
        <v>#REF!</v>
      </c>
      <c r="E147" s="452">
        <f>'2 жастағы балалар Т'!O81</f>
        <v>1</v>
      </c>
      <c r="F147" s="452">
        <f>'2 жастағы балалар Ш'!R81</f>
        <v>1</v>
      </c>
      <c r="G147" s="452">
        <f>'2 жастағы балалар Ә'!O81</f>
        <v>1</v>
      </c>
    </row>
    <row r="148" spans="2:7" x14ac:dyDescent="0.25">
      <c r="B148" s="570">
        <v>6</v>
      </c>
      <c r="C148" s="798"/>
      <c r="D148" s="452">
        <f>'2 жастағы балалар К'!P81</f>
        <v>0</v>
      </c>
      <c r="E148" s="798"/>
      <c r="F148" s="452" t="e">
        <f>'2 жастағы балалар Ш'!#REF!</f>
        <v>#REF!</v>
      </c>
      <c r="G148" s="798"/>
    </row>
    <row r="149" spans="2:7" x14ac:dyDescent="0.25">
      <c r="B149" s="571"/>
      <c r="C149" s="799"/>
      <c r="D149" s="452">
        <f>'2 жастағы балалар К'!Q81</f>
        <v>0</v>
      </c>
      <c r="E149" s="799"/>
      <c r="F149" s="452" t="e">
        <f>'2 жастағы балалар Ш'!#REF!</f>
        <v>#REF!</v>
      </c>
      <c r="G149" s="799"/>
    </row>
    <row r="150" spans="2:7" x14ac:dyDescent="0.25">
      <c r="B150" s="572"/>
      <c r="C150" s="799"/>
      <c r="D150" s="452">
        <f>'2 жастағы балалар К'!R81</f>
        <v>1</v>
      </c>
      <c r="E150" s="799"/>
      <c r="F150" s="452" t="e">
        <f>'2 жастағы балалар Ш'!#REF!</f>
        <v>#REF!</v>
      </c>
      <c r="G150" s="799"/>
    </row>
    <row r="151" spans="2:7" x14ac:dyDescent="0.25">
      <c r="B151" s="570">
        <v>7</v>
      </c>
      <c r="C151" s="799"/>
      <c r="D151" s="452">
        <f>'2 жастағы балалар К'!S81</f>
        <v>0</v>
      </c>
      <c r="E151" s="799"/>
      <c r="F151" s="452" t="e">
        <f>'2 жастағы балалар Ш'!#REF!</f>
        <v>#REF!</v>
      </c>
      <c r="G151" s="799"/>
    </row>
    <row r="152" spans="2:7" x14ac:dyDescent="0.25">
      <c r="B152" s="571"/>
      <c r="C152" s="799"/>
      <c r="D152" s="452">
        <f>'2 жастағы балалар К'!T81</f>
        <v>0</v>
      </c>
      <c r="E152" s="799"/>
      <c r="F152" s="452" t="e">
        <f>'2 жастағы балалар Ш'!#REF!</f>
        <v>#REF!</v>
      </c>
      <c r="G152" s="799"/>
    </row>
    <row r="153" spans="2:7" x14ac:dyDescent="0.25">
      <c r="B153" s="572"/>
      <c r="C153" s="799"/>
      <c r="D153" s="452">
        <f>'2 жастағы балалар К'!U81</f>
        <v>1</v>
      </c>
      <c r="E153" s="799"/>
      <c r="F153" s="452" t="e">
        <f>'2 жастағы балалар Ш'!#REF!</f>
        <v>#REF!</v>
      </c>
      <c r="G153" s="799"/>
    </row>
    <row r="154" spans="2:7" x14ac:dyDescent="0.25">
      <c r="B154" s="570">
        <v>8</v>
      </c>
      <c r="C154" s="799"/>
      <c r="D154" s="452">
        <f>'2 жастағы балалар К'!V81</f>
        <v>0</v>
      </c>
      <c r="E154" s="799"/>
      <c r="F154" s="452" t="e">
        <f>'2 жастағы балалар Ш'!#REF!</f>
        <v>#REF!</v>
      </c>
      <c r="G154" s="799"/>
    </row>
    <row r="155" spans="2:7" x14ac:dyDescent="0.25">
      <c r="B155" s="571"/>
      <c r="C155" s="799"/>
      <c r="D155" s="452">
        <f>'2 жастағы балалар К'!W81</f>
        <v>0</v>
      </c>
      <c r="E155" s="799"/>
      <c r="F155" s="452" t="e">
        <f>'2 жастағы балалар Ш'!#REF!</f>
        <v>#REF!</v>
      </c>
      <c r="G155" s="799"/>
    </row>
    <row r="156" spans="2:7" x14ac:dyDescent="0.25">
      <c r="B156" s="572"/>
      <c r="C156" s="799"/>
      <c r="D156" s="452">
        <f>'2 жастағы балалар К'!X81</f>
        <v>1</v>
      </c>
      <c r="E156" s="799"/>
      <c r="F156" s="452" t="e">
        <f>'2 жастағы балалар Ш'!#REF!</f>
        <v>#REF!</v>
      </c>
      <c r="G156" s="799"/>
    </row>
    <row r="157" spans="2:7" x14ac:dyDescent="0.25">
      <c r="B157" s="570">
        <v>9</v>
      </c>
      <c r="C157" s="799"/>
      <c r="D157" s="452">
        <f>'2 жастағы балалар К'!Y81</f>
        <v>0</v>
      </c>
      <c r="E157" s="799"/>
      <c r="F157" s="452" t="e">
        <f>'2 жастағы балалар Ш'!#REF!</f>
        <v>#REF!</v>
      </c>
      <c r="G157" s="799"/>
    </row>
    <row r="158" spans="2:7" x14ac:dyDescent="0.25">
      <c r="B158" s="571"/>
      <c r="C158" s="799"/>
      <c r="D158" s="452">
        <f>'2 жастағы балалар К'!Z81</f>
        <v>0</v>
      </c>
      <c r="E158" s="799"/>
      <c r="F158" s="452" t="e">
        <f>'2 жастағы балалар Ш'!#REF!</f>
        <v>#REF!</v>
      </c>
      <c r="G158" s="799"/>
    </row>
    <row r="159" spans="2:7" ht="15" customHeight="1" x14ac:dyDescent="0.25">
      <c r="B159" s="572"/>
      <c r="C159" s="799"/>
      <c r="D159" s="452">
        <f>'2 жастағы балалар К'!AA81</f>
        <v>1</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Ш'!S81</f>
        <v>0</v>
      </c>
      <c r="G163" s="799"/>
    </row>
    <row r="164" spans="2:7" x14ac:dyDescent="0.25">
      <c r="B164" s="607"/>
      <c r="C164" s="799"/>
      <c r="D164" s="452" t="e">
        <f>'2 жастағы балалар К'!#REF!</f>
        <v>#REF!</v>
      </c>
      <c r="E164" s="799"/>
      <c r="F164" s="398">
        <f>'2 жастағы балалар Ш'!T81</f>
        <v>0</v>
      </c>
      <c r="G164" s="799"/>
    </row>
    <row r="165" spans="2:7" x14ac:dyDescent="0.25">
      <c r="B165" s="607"/>
      <c r="C165" s="799"/>
      <c r="D165" s="452" t="e">
        <f>'2 жастағы балалар К'!#REF!</f>
        <v>#REF!</v>
      </c>
      <c r="E165" s="799"/>
      <c r="F165" s="398">
        <f>'2 жастағы балалар Ш'!U81</f>
        <v>1</v>
      </c>
      <c r="G165" s="799"/>
    </row>
    <row r="166" spans="2:7" ht="15" customHeight="1" x14ac:dyDescent="0.25">
      <c r="B166" s="607">
        <v>12</v>
      </c>
      <c r="C166" s="799"/>
      <c r="D166" s="452" t="e">
        <f>'2 жастағы балалар К'!#REF!</f>
        <v>#REF!</v>
      </c>
      <c r="E166" s="799"/>
      <c r="F166" s="398">
        <f>'2 жастағы балалар Ш'!V81</f>
        <v>0</v>
      </c>
      <c r="G166" s="799"/>
    </row>
    <row r="167" spans="2:7" ht="15" customHeight="1" x14ac:dyDescent="0.25">
      <c r="B167" s="607"/>
      <c r="C167" s="799"/>
      <c r="D167" s="452" t="e">
        <f>'2 жастағы балалар К'!#REF!</f>
        <v>#REF!</v>
      </c>
      <c r="E167" s="799"/>
      <c r="F167" s="398">
        <f>'2 жастағы балалар Ш'!W81</f>
        <v>0</v>
      </c>
      <c r="G167" s="799"/>
    </row>
    <row r="168" spans="2:7" ht="15" customHeight="1" x14ac:dyDescent="0.25">
      <c r="B168" s="607"/>
      <c r="C168" s="799"/>
      <c r="D168" s="452" t="e">
        <f>'2 жастағы балалар К'!#REF!</f>
        <v>#REF!</v>
      </c>
      <c r="E168" s="799"/>
      <c r="F168" s="398">
        <f>'2 жастағы балалар Ш'!X81</f>
        <v>1</v>
      </c>
      <c r="G168" s="799"/>
    </row>
    <row r="169" spans="2:7" ht="15" customHeight="1" x14ac:dyDescent="0.25">
      <c r="B169" s="607">
        <v>13</v>
      </c>
      <c r="C169" s="799"/>
      <c r="D169" s="452" t="e">
        <f>'2 жастағы балалар К'!#REF!</f>
        <v>#REF!</v>
      </c>
      <c r="E169" s="799"/>
      <c r="F169" s="398">
        <f>'2 жастағы балалар Ш'!Y81</f>
        <v>0</v>
      </c>
      <c r="G169" s="799"/>
    </row>
    <row r="170" spans="2:7" ht="15" customHeight="1" x14ac:dyDescent="0.25">
      <c r="B170" s="607"/>
      <c r="C170" s="799"/>
      <c r="D170" s="452" t="e">
        <f>'2 жастағы балалар К'!#REF!</f>
        <v>#REF!</v>
      </c>
      <c r="E170" s="799"/>
      <c r="F170" s="398">
        <f>'2 жастағы балалар Ш'!Z81</f>
        <v>0</v>
      </c>
      <c r="G170" s="799"/>
    </row>
    <row r="171" spans="2:7" ht="15" customHeight="1" x14ac:dyDescent="0.25">
      <c r="B171" s="607"/>
      <c r="C171" s="799"/>
      <c r="D171" s="452" t="e">
        <f>'2 жастағы балалар К'!#REF!</f>
        <v>#REF!</v>
      </c>
      <c r="E171" s="799"/>
      <c r="F171" s="398">
        <f>'2 жастағы балалар Ш'!AA81</f>
        <v>1</v>
      </c>
      <c r="G171" s="799"/>
    </row>
    <row r="172" spans="2:7" ht="15" customHeight="1" x14ac:dyDescent="0.25">
      <c r="B172" s="607">
        <v>14</v>
      </c>
      <c r="C172" s="799"/>
      <c r="D172" s="452" t="e">
        <f>'2 жастағы балалар К'!#REF!</f>
        <v>#REF!</v>
      </c>
      <c r="E172" s="799"/>
      <c r="F172" s="398">
        <f>'2 жастағы балалар Ш'!AB81</f>
        <v>0</v>
      </c>
      <c r="G172" s="799"/>
    </row>
    <row r="173" spans="2:7" ht="15" customHeight="1" x14ac:dyDescent="0.25">
      <c r="B173" s="607"/>
      <c r="C173" s="799"/>
      <c r="D173" s="452" t="e">
        <f>'2 жастағы балалар К'!#REF!</f>
        <v>#REF!</v>
      </c>
      <c r="E173" s="799"/>
      <c r="F173" s="398">
        <f>'2 жастағы балалар Ш'!AC81</f>
        <v>0</v>
      </c>
      <c r="G173" s="799"/>
    </row>
    <row r="174" spans="2:7" ht="15" customHeight="1" x14ac:dyDescent="0.25">
      <c r="B174" s="607"/>
      <c r="C174" s="799"/>
      <c r="D174" s="452" t="e">
        <f>'2 жастағы балалар К'!#REF!</f>
        <v>#REF!</v>
      </c>
      <c r="E174" s="799"/>
      <c r="F174" s="398">
        <f>'2 жастағы балалар Ш'!AD81</f>
        <v>1</v>
      </c>
      <c r="G174" s="799"/>
    </row>
    <row r="175" spans="2:7" ht="15" customHeight="1" x14ac:dyDescent="0.25">
      <c r="B175" s="607">
        <v>15</v>
      </c>
      <c r="C175" s="799"/>
      <c r="D175" s="452" t="e">
        <f>'2 жастағы балалар К'!#REF!</f>
        <v>#REF!</v>
      </c>
      <c r="E175" s="799"/>
      <c r="F175" s="398">
        <f>'2 жастағы балалар Ш'!AE81</f>
        <v>0</v>
      </c>
      <c r="G175" s="799"/>
    </row>
    <row r="176" spans="2:7" ht="15" customHeight="1" x14ac:dyDescent="0.25">
      <c r="B176" s="607"/>
      <c r="C176" s="799"/>
      <c r="D176" s="452" t="e">
        <f>'2 жастағы балалар К'!#REF!</f>
        <v>#REF!</v>
      </c>
      <c r="E176" s="799"/>
      <c r="F176" s="398">
        <f>'2 жастағы балалар Ш'!AF81</f>
        <v>0</v>
      </c>
      <c r="G176" s="799"/>
    </row>
    <row r="177" spans="2:7" ht="15" customHeight="1" x14ac:dyDescent="0.25">
      <c r="B177" s="607"/>
      <c r="C177" s="799"/>
      <c r="D177" s="452" t="e">
        <f>'2 жастағы балалар К'!#REF!</f>
        <v>#REF!</v>
      </c>
      <c r="E177" s="799"/>
      <c r="F177" s="398">
        <f>'2 жастағы балалар Ш'!AG81</f>
        <v>1</v>
      </c>
      <c r="G177" s="799"/>
    </row>
    <row r="178" spans="2:7" ht="15" customHeight="1" x14ac:dyDescent="0.25">
      <c r="B178" s="607">
        <v>16</v>
      </c>
      <c r="C178" s="799"/>
      <c r="D178" s="798"/>
      <c r="E178" s="799"/>
      <c r="F178" s="398">
        <f>'2 жастағы балалар Ш'!AH81</f>
        <v>0</v>
      </c>
      <c r="G178" s="799"/>
    </row>
    <row r="179" spans="2:7" ht="15" customHeight="1" x14ac:dyDescent="0.25">
      <c r="B179" s="607"/>
      <c r="C179" s="799"/>
      <c r="D179" s="799"/>
      <c r="E179" s="799"/>
      <c r="F179" s="398">
        <f>'2 жастағы балалар Ш'!AI81</f>
        <v>0</v>
      </c>
      <c r="G179" s="799"/>
    </row>
    <row r="180" spans="2:7" ht="15" customHeight="1" x14ac:dyDescent="0.25">
      <c r="B180" s="607"/>
      <c r="C180" s="799"/>
      <c r="D180" s="799"/>
      <c r="E180" s="799"/>
      <c r="F180" s="398">
        <f>'2 жастағы балалар Ш'!AJ81</f>
        <v>1</v>
      </c>
      <c r="G180" s="799"/>
    </row>
    <row r="181" spans="2:7" ht="15" customHeight="1" x14ac:dyDescent="0.25">
      <c r="B181" s="607">
        <v>17</v>
      </c>
      <c r="C181" s="799"/>
      <c r="D181" s="799"/>
      <c r="E181" s="799"/>
      <c r="F181" s="398">
        <f>'2 жастағы балалар Ш'!AK81</f>
        <v>0</v>
      </c>
      <c r="G181" s="799"/>
    </row>
    <row r="182" spans="2:7" ht="15" customHeight="1" x14ac:dyDescent="0.25">
      <c r="B182" s="607"/>
      <c r="C182" s="799"/>
      <c r="D182" s="799"/>
      <c r="E182" s="799"/>
      <c r="F182" s="398">
        <f>'2 жастағы балалар Ш'!AL81</f>
        <v>0</v>
      </c>
      <c r="G182" s="799"/>
    </row>
    <row r="183" spans="2:7" ht="15" customHeight="1" x14ac:dyDescent="0.25">
      <c r="B183" s="607"/>
      <c r="C183" s="799"/>
      <c r="D183" s="799"/>
      <c r="E183" s="799"/>
      <c r="F183" s="398">
        <f>'2 жастағы балалар Ш'!AM81</f>
        <v>1</v>
      </c>
      <c r="G183" s="799"/>
    </row>
    <row r="184" spans="2:7" ht="15" customHeight="1" x14ac:dyDescent="0.25">
      <c r="B184" s="607">
        <v>18</v>
      </c>
      <c r="C184" s="799"/>
      <c r="D184" s="799"/>
      <c r="E184" s="799"/>
      <c r="F184" s="398">
        <f>'2 жастағы балалар Ш'!AN81</f>
        <v>0</v>
      </c>
      <c r="G184" s="799"/>
    </row>
    <row r="185" spans="2:7" ht="15" customHeight="1" x14ac:dyDescent="0.25">
      <c r="B185" s="607"/>
      <c r="C185" s="799"/>
      <c r="D185" s="799"/>
      <c r="E185" s="799"/>
      <c r="F185" s="398">
        <f>'2 жастағы балалар Ш'!AO81</f>
        <v>0</v>
      </c>
      <c r="G185" s="799"/>
    </row>
    <row r="186" spans="2:7" ht="15" customHeight="1" x14ac:dyDescent="0.25">
      <c r="B186" s="607"/>
      <c r="C186" s="799"/>
      <c r="D186" s="799"/>
      <c r="E186" s="799"/>
      <c r="F186" s="398">
        <f>'2 жастағы балалар Ш'!AP81</f>
        <v>1</v>
      </c>
      <c r="G186" s="799"/>
    </row>
    <row r="187" spans="2:7" ht="15" customHeight="1" x14ac:dyDescent="0.25">
      <c r="B187" s="607">
        <v>19</v>
      </c>
      <c r="C187" s="799"/>
      <c r="D187" s="799"/>
      <c r="E187" s="799"/>
      <c r="F187" s="398">
        <f>'2 жастағы балалар Ш'!AQ81</f>
        <v>0</v>
      </c>
      <c r="G187" s="799"/>
    </row>
    <row r="188" spans="2:7" ht="15" customHeight="1" x14ac:dyDescent="0.25">
      <c r="B188" s="607"/>
      <c r="C188" s="799"/>
      <c r="D188" s="799"/>
      <c r="E188" s="799"/>
      <c r="F188" s="398">
        <f>'2 жастағы балалар Ш'!AR81</f>
        <v>0</v>
      </c>
      <c r="G188" s="799"/>
    </row>
    <row r="189" spans="2:7" ht="15" customHeight="1" x14ac:dyDescent="0.25">
      <c r="B189" s="607"/>
      <c r="C189" s="799"/>
      <c r="D189" s="799"/>
      <c r="E189" s="799"/>
      <c r="F189" s="398">
        <f>'2 жастағы балалар Ш'!AS81</f>
        <v>1</v>
      </c>
      <c r="G189" s="799"/>
    </row>
    <row r="190" spans="2:7" ht="15" customHeight="1" x14ac:dyDescent="0.25">
      <c r="B190" s="607">
        <v>20</v>
      </c>
      <c r="C190" s="799"/>
      <c r="D190" s="799"/>
      <c r="E190" s="799"/>
      <c r="F190" s="398">
        <f>'2 жастағы балалар Ш'!AT81</f>
        <v>0</v>
      </c>
      <c r="G190" s="799"/>
    </row>
    <row r="191" spans="2:7" ht="15" customHeight="1" x14ac:dyDescent="0.25">
      <c r="B191" s="607"/>
      <c r="C191" s="799"/>
      <c r="D191" s="799"/>
      <c r="E191" s="799"/>
      <c r="F191" s="398">
        <f>'2 жастағы балалар Ш'!AU81</f>
        <v>0</v>
      </c>
      <c r="G191" s="799"/>
    </row>
    <row r="192" spans="2:7" ht="15" customHeight="1" x14ac:dyDescent="0.25">
      <c r="B192" s="607"/>
      <c r="C192" s="799"/>
      <c r="D192" s="799"/>
      <c r="E192" s="799"/>
      <c r="F192" s="398">
        <f>'2 жастағы балалар Ш'!AV81</f>
        <v>1</v>
      </c>
      <c r="G192" s="799"/>
    </row>
    <row r="193" spans="2:100" ht="15" customHeight="1" x14ac:dyDescent="0.25">
      <c r="B193" s="607">
        <v>21</v>
      </c>
      <c r="C193" s="799"/>
      <c r="D193" s="799"/>
      <c r="E193" s="799"/>
      <c r="F193" s="398">
        <f>'2 жастағы балалар Ш'!AW81</f>
        <v>0</v>
      </c>
      <c r="G193" s="799"/>
    </row>
    <row r="194" spans="2:100" ht="15" customHeight="1" x14ac:dyDescent="0.25">
      <c r="B194" s="607"/>
      <c r="C194" s="799"/>
      <c r="D194" s="799"/>
      <c r="E194" s="799"/>
      <c r="F194" s="398">
        <f>'2 жастағы балалар Ш'!AX81</f>
        <v>1</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Ш'!AY81</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Ш'!AZ81</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Ш'!BA81</f>
        <v>0</v>
      </c>
      <c r="G197" s="799"/>
    </row>
    <row r="198" spans="2:100" ht="15" customHeight="1" x14ac:dyDescent="0.25">
      <c r="B198" s="607"/>
      <c r="C198" s="799"/>
      <c r="D198" s="799"/>
      <c r="E198" s="799"/>
      <c r="F198" s="398">
        <f>'2 жастағы балалар Ш'!BB81</f>
        <v>1</v>
      </c>
      <c r="G198" s="799"/>
    </row>
    <row r="199" spans="2:100" ht="15" customHeight="1" x14ac:dyDescent="0.25">
      <c r="B199" s="607">
        <v>23</v>
      </c>
      <c r="C199" s="799"/>
      <c r="D199" s="799"/>
      <c r="E199" s="799"/>
      <c r="F199" s="398">
        <f>'2 жастағы балалар Ш'!BC81</f>
        <v>0</v>
      </c>
      <c r="G199" s="799"/>
    </row>
    <row r="200" spans="2:100" ht="15" customHeight="1" x14ac:dyDescent="0.25">
      <c r="B200" s="607"/>
      <c r="C200" s="799"/>
      <c r="D200" s="799"/>
      <c r="E200" s="799"/>
      <c r="F200" s="398">
        <f>'2 жастағы балалар Ш'!BD81</f>
        <v>0</v>
      </c>
      <c r="G200" s="799"/>
    </row>
    <row r="201" spans="2:100" ht="15" customHeight="1" x14ac:dyDescent="0.25">
      <c r="B201" s="607"/>
      <c r="C201" s="799"/>
      <c r="D201" s="799"/>
      <c r="E201" s="799"/>
      <c r="F201" s="398">
        <f>'2 жастағы балалар Ш'!BE81</f>
        <v>1</v>
      </c>
      <c r="G201" s="799"/>
    </row>
    <row r="202" spans="2:100" ht="15" customHeight="1" x14ac:dyDescent="0.25">
      <c r="B202" s="607">
        <v>24</v>
      </c>
      <c r="C202" s="799"/>
      <c r="D202" s="799"/>
      <c r="E202" s="799"/>
      <c r="F202" s="398">
        <f>'2 жастағы балалар Ш'!BF81</f>
        <v>0</v>
      </c>
      <c r="G202" s="799"/>
    </row>
    <row r="203" spans="2:100" ht="15" customHeight="1" x14ac:dyDescent="0.25">
      <c r="B203" s="607"/>
      <c r="C203" s="799"/>
      <c r="D203" s="799"/>
      <c r="E203" s="799"/>
      <c r="F203" s="398">
        <f>'2 жастағы балалар Ш'!BG81</f>
        <v>0</v>
      </c>
      <c r="G203" s="799"/>
    </row>
    <row r="204" spans="2:100" ht="15" customHeight="1" x14ac:dyDescent="0.25">
      <c r="B204" s="607"/>
      <c r="C204" s="799"/>
      <c r="D204" s="799"/>
      <c r="E204" s="799"/>
      <c r="F204" s="398">
        <f>'2 жастағы балалар Ш'!BH81</f>
        <v>1</v>
      </c>
      <c r="G204" s="799"/>
    </row>
    <row r="205" spans="2:100" ht="15" customHeight="1" x14ac:dyDescent="0.25">
      <c r="B205" s="607">
        <v>25</v>
      </c>
      <c r="C205" s="799"/>
      <c r="D205" s="799"/>
      <c r="E205" s="799"/>
      <c r="F205" s="398">
        <f>'2 жастағы балалар Ш'!BI81</f>
        <v>0</v>
      </c>
      <c r="G205" s="799"/>
    </row>
    <row r="206" spans="2:100" ht="15" customHeight="1" x14ac:dyDescent="0.25">
      <c r="B206" s="607"/>
      <c r="C206" s="799"/>
      <c r="D206" s="799"/>
      <c r="E206" s="799"/>
      <c r="F206" s="398">
        <f>'2 жастағы балалар Ш'!BJ81</f>
        <v>0</v>
      </c>
      <c r="G206" s="799"/>
    </row>
    <row r="207" spans="2:100" ht="15" customHeight="1" x14ac:dyDescent="0.25">
      <c r="B207" s="607"/>
      <c r="C207" s="800"/>
      <c r="D207" s="800"/>
      <c r="E207" s="800"/>
      <c r="F207" s="398">
        <f>'2 жастағы балалар Ш'!BK81</f>
        <v>1</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58.5"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Ф'!D140</f>
        <v>0</v>
      </c>
      <c r="D212" s="452">
        <f>'2 жастағы балалар К'!D140</f>
        <v>0</v>
      </c>
      <c r="E212" s="452" t="e">
        <f>'2 жастағы балалар Т'!#REF!</f>
        <v>#REF!</v>
      </c>
      <c r="F212" s="452">
        <f>'2 жастағы балалар Ш'!D140</f>
        <v>0</v>
      </c>
      <c r="G212" s="452" t="e">
        <f>'2 жастағы балалар Ә'!#REF!</f>
        <v>#REF!</v>
      </c>
    </row>
    <row r="213" spans="2:7" ht="15" customHeight="1" x14ac:dyDescent="0.25">
      <c r="B213" s="571"/>
      <c r="C213" s="452">
        <f>'2 жастағы балалар Ф'!E140</f>
        <v>1</v>
      </c>
      <c r="D213" s="452">
        <f>'2 жастағы балалар К'!E140</f>
        <v>1</v>
      </c>
      <c r="E213" s="452" t="e">
        <f>'2 жастағы балалар Т'!#REF!</f>
        <v>#REF!</v>
      </c>
      <c r="F213" s="452">
        <f>'2 жастағы балалар Ш'!E140</f>
        <v>1</v>
      </c>
      <c r="G213" s="452" t="e">
        <f>'2 жастағы балалар Ә'!#REF!</f>
        <v>#REF!</v>
      </c>
    </row>
    <row r="214" spans="2:7" ht="15" customHeight="1" x14ac:dyDescent="0.25">
      <c r="B214" s="572"/>
      <c r="C214" s="452">
        <f>'2 жастағы балалар Ф'!F140</f>
        <v>0</v>
      </c>
      <c r="D214" s="452">
        <f>'2 жастағы балалар К'!F140</f>
        <v>0</v>
      </c>
      <c r="E214" s="452" t="e">
        <f>'2 жастағы балалар Т'!#REF!</f>
        <v>#REF!</v>
      </c>
      <c r="F214" s="452">
        <f>'2 жастағы балалар Ш'!F140</f>
        <v>0</v>
      </c>
      <c r="G214" s="452" t="e">
        <f>'2 жастағы балалар Ә'!#REF!</f>
        <v>#REF!</v>
      </c>
    </row>
    <row r="215" spans="2:7" ht="15" customHeight="1" x14ac:dyDescent="0.25">
      <c r="B215" s="570">
        <v>2</v>
      </c>
      <c r="C215" s="452">
        <f>'2 жастағы балалар Ф'!G140</f>
        <v>0</v>
      </c>
      <c r="D215" s="452">
        <f>'2 жастағы балалар К'!G140</f>
        <v>0</v>
      </c>
      <c r="E215" s="452">
        <f>'2 жастағы балалар Т'!D140</f>
        <v>0</v>
      </c>
      <c r="F215" s="452">
        <f>'2 жастағы балалар Ш'!G140</f>
        <v>0</v>
      </c>
      <c r="G215" s="452">
        <f>'2 жастағы балалар Ә'!D140</f>
        <v>0</v>
      </c>
    </row>
    <row r="216" spans="2:7" ht="15" customHeight="1" x14ac:dyDescent="0.25">
      <c r="B216" s="571"/>
      <c r="C216" s="452">
        <f>'2 жастағы балалар Ф'!H140</f>
        <v>1</v>
      </c>
      <c r="D216" s="452">
        <f>'2 жастағы балалар К'!H140</f>
        <v>1</v>
      </c>
      <c r="E216" s="452">
        <f>'2 жастағы балалар Т'!E140</f>
        <v>1</v>
      </c>
      <c r="F216" s="452">
        <f>'2 жастағы балалар Ш'!H140</f>
        <v>1</v>
      </c>
      <c r="G216" s="452">
        <f>'2 жастағы балалар Ә'!E140</f>
        <v>0</v>
      </c>
    </row>
    <row r="217" spans="2:7" ht="15" customHeight="1" x14ac:dyDescent="0.25">
      <c r="B217" s="572"/>
      <c r="C217" s="452">
        <f>'2 жастағы балалар Ф'!I140</f>
        <v>0</v>
      </c>
      <c r="D217" s="452">
        <f>'2 жастағы балалар К'!I140</f>
        <v>0</v>
      </c>
      <c r="E217" s="452">
        <f>'2 жастағы балалар Т'!F140</f>
        <v>0</v>
      </c>
      <c r="F217" s="452">
        <f>'2 жастағы балалар Ш'!I140</f>
        <v>0</v>
      </c>
      <c r="G217" s="452">
        <f>'2 жастағы балалар Ә'!F140</f>
        <v>1</v>
      </c>
    </row>
    <row r="218" spans="2:7" ht="15" customHeight="1" x14ac:dyDescent="0.25">
      <c r="B218" s="570">
        <v>3</v>
      </c>
      <c r="C218" s="452">
        <f>'2 жастағы балалар Ф'!J140</f>
        <v>0</v>
      </c>
      <c r="D218" s="452">
        <f>'2 жастағы балалар К'!J140</f>
        <v>0</v>
      </c>
      <c r="E218" s="452">
        <f>'2 жастағы балалар Т'!G140</f>
        <v>0</v>
      </c>
      <c r="F218" s="452">
        <f>'2 жастағы балалар Ш'!J140</f>
        <v>0</v>
      </c>
      <c r="G218" s="452">
        <f>'2 жастағы балалар Ә'!G140</f>
        <v>0</v>
      </c>
    </row>
    <row r="219" spans="2:7" ht="15" customHeight="1" x14ac:dyDescent="0.25">
      <c r="B219" s="571"/>
      <c r="C219" s="452">
        <f>'2 жастағы балалар Ф'!K140</f>
        <v>1</v>
      </c>
      <c r="D219" s="452">
        <f>'2 жастағы балалар К'!K140</f>
        <v>1</v>
      </c>
      <c r="E219" s="452">
        <f>'2 жастағы балалар Т'!H140</f>
        <v>1</v>
      </c>
      <c r="F219" s="452">
        <f>'2 жастағы балалар Ш'!K140</f>
        <v>1</v>
      </c>
      <c r="G219" s="452">
        <f>'2 жастағы балалар Ә'!H140</f>
        <v>0</v>
      </c>
    </row>
    <row r="220" spans="2:7" ht="15" customHeight="1" x14ac:dyDescent="0.25">
      <c r="B220" s="572"/>
      <c r="C220" s="452">
        <f>'2 жастағы балалар Ф'!L140</f>
        <v>0</v>
      </c>
      <c r="D220" s="452">
        <f>'2 жастағы балалар К'!L140</f>
        <v>0</v>
      </c>
      <c r="E220" s="452">
        <f>'2 жастағы балалар Т'!I140</f>
        <v>0</v>
      </c>
      <c r="F220" s="452">
        <f>'2 жастағы балалар Ш'!L140</f>
        <v>0</v>
      </c>
      <c r="G220" s="452">
        <f>'2 жастағы балалар Ә'!I140</f>
        <v>1</v>
      </c>
    </row>
    <row r="221" spans="2:7" ht="15" customHeight="1" x14ac:dyDescent="0.25">
      <c r="B221" s="570">
        <v>4</v>
      </c>
      <c r="C221" s="452">
        <f>'2 жастағы балалар Ф'!M140</f>
        <v>1</v>
      </c>
      <c r="D221" s="452">
        <f>'2 жастағы балалар К'!M140</f>
        <v>0</v>
      </c>
      <c r="E221" s="452">
        <f>'2 жастағы балалар Т'!J140</f>
        <v>0</v>
      </c>
      <c r="F221" s="452">
        <f>'2 жастағы балалар Ш'!M140</f>
        <v>0</v>
      </c>
      <c r="G221" s="452">
        <f>'2 жастағы балалар Ә'!J140</f>
        <v>0</v>
      </c>
    </row>
    <row r="222" spans="2:7" ht="15" customHeight="1" x14ac:dyDescent="0.25">
      <c r="B222" s="571"/>
      <c r="C222" s="452">
        <f>'2 жастағы балалар Ф'!N140</f>
        <v>0</v>
      </c>
      <c r="D222" s="452">
        <f>'2 жастағы балалар К'!N140</f>
        <v>1</v>
      </c>
      <c r="E222" s="452">
        <f>'2 жастағы балалар Т'!K140</f>
        <v>1</v>
      </c>
      <c r="F222" s="452">
        <f>'2 жастағы балалар Ш'!N140</f>
        <v>1</v>
      </c>
      <c r="G222" s="452">
        <f>'2 жастағы балалар Ә'!K140</f>
        <v>1</v>
      </c>
    </row>
    <row r="223" spans="2:7" ht="15" customHeight="1" x14ac:dyDescent="0.25">
      <c r="B223" s="572"/>
      <c r="C223" s="452">
        <f>'2 жастағы балалар Ф'!O140</f>
        <v>0</v>
      </c>
      <c r="D223" s="452">
        <f>'2 жастағы балалар К'!O140</f>
        <v>0</v>
      </c>
      <c r="E223" s="452">
        <f>'2 жастағы балалар Т'!L140</f>
        <v>0</v>
      </c>
      <c r="F223" s="452">
        <f>'2 жастағы балалар Ш'!O140</f>
        <v>0</v>
      </c>
      <c r="G223" s="452">
        <f>'2 жастағы балалар Ә'!L140</f>
        <v>0</v>
      </c>
    </row>
    <row r="224" spans="2:7" ht="15" customHeight="1" x14ac:dyDescent="0.25">
      <c r="B224" s="570">
        <v>5</v>
      </c>
      <c r="C224" s="452" t="e">
        <f>'2 жастағы балалар Ф'!#REF!</f>
        <v>#REF!</v>
      </c>
      <c r="D224" s="452" t="e">
        <f>'2 жастағы балалар К'!#REF!</f>
        <v>#REF!</v>
      </c>
      <c r="E224" s="452">
        <f>'2 жастағы балалар Т'!M140</f>
        <v>0</v>
      </c>
      <c r="F224" s="452">
        <f>'2 жастағы балалар Ш'!P140</f>
        <v>0</v>
      </c>
      <c r="G224" s="452">
        <f>'2 жастағы балалар Ә'!M140</f>
        <v>0</v>
      </c>
    </row>
    <row r="225" spans="2:7" ht="15" customHeight="1" x14ac:dyDescent="0.25">
      <c r="B225" s="571"/>
      <c r="C225" s="452" t="e">
        <f>'2 жастағы балалар Ф'!#REF!</f>
        <v>#REF!</v>
      </c>
      <c r="D225" s="452" t="e">
        <f>'2 жастағы балалар К'!#REF!</f>
        <v>#REF!</v>
      </c>
      <c r="E225" s="452">
        <f>'2 жастағы балалар Т'!N140</f>
        <v>1</v>
      </c>
      <c r="F225" s="452">
        <f>'2 жастағы балалар Ш'!Q140</f>
        <v>1</v>
      </c>
      <c r="G225" s="452">
        <f>'2 жастағы балалар Ә'!N140</f>
        <v>1</v>
      </c>
    </row>
    <row r="226" spans="2:7" ht="15" customHeight="1" x14ac:dyDescent="0.25">
      <c r="B226" s="572"/>
      <c r="C226" s="452" t="e">
        <f>'2 жастағы балалар Ф'!#REF!</f>
        <v>#REF!</v>
      </c>
      <c r="D226" s="452" t="e">
        <f>'2 жастағы балалар К'!#REF!</f>
        <v>#REF!</v>
      </c>
      <c r="E226" s="452">
        <f>'2 жастағы балалар Т'!O140</f>
        <v>0</v>
      </c>
      <c r="F226" s="452">
        <f>'2 жастағы балалар Ш'!R140</f>
        <v>0</v>
      </c>
      <c r="G226" s="452">
        <f>'2 жастағы балалар Ә'!O140</f>
        <v>0</v>
      </c>
    </row>
    <row r="227" spans="2:7" ht="15" customHeight="1" x14ac:dyDescent="0.25">
      <c r="B227" s="570">
        <v>6</v>
      </c>
      <c r="C227" s="798"/>
      <c r="D227" s="452">
        <f>'2 жастағы балалар К'!P140</f>
        <v>0</v>
      </c>
      <c r="E227" s="798"/>
      <c r="F227" s="452" t="e">
        <f>'2 жастағы балалар Ш'!#REF!</f>
        <v>#REF!</v>
      </c>
      <c r="G227" s="798"/>
    </row>
    <row r="228" spans="2:7" ht="15" customHeight="1" x14ac:dyDescent="0.25">
      <c r="B228" s="571"/>
      <c r="C228" s="799"/>
      <c r="D228" s="452">
        <f>'2 жастағы балалар К'!Q140</f>
        <v>1</v>
      </c>
      <c r="E228" s="799"/>
      <c r="F228" s="452" t="e">
        <f>'2 жастағы балалар Ш'!#REF!</f>
        <v>#REF!</v>
      </c>
      <c r="G228" s="799"/>
    </row>
    <row r="229" spans="2:7" ht="15" customHeight="1" x14ac:dyDescent="0.25">
      <c r="B229" s="572"/>
      <c r="C229" s="799"/>
      <c r="D229" s="452">
        <f>'2 жастағы балалар К'!R140</f>
        <v>0</v>
      </c>
      <c r="E229" s="799"/>
      <c r="F229" s="452" t="e">
        <f>'2 жастағы балалар Ш'!#REF!</f>
        <v>#REF!</v>
      </c>
      <c r="G229" s="799"/>
    </row>
    <row r="230" spans="2:7" ht="15" customHeight="1" x14ac:dyDescent="0.25">
      <c r="B230" s="570">
        <v>7</v>
      </c>
      <c r="C230" s="799"/>
      <c r="D230" s="452">
        <f>'2 жастағы балалар К'!S140</f>
        <v>0</v>
      </c>
      <c r="E230" s="799"/>
      <c r="F230" s="452" t="e">
        <f>'2 жастағы балалар Ш'!#REF!</f>
        <v>#REF!</v>
      </c>
      <c r="G230" s="799"/>
    </row>
    <row r="231" spans="2:7" ht="15" customHeight="1" x14ac:dyDescent="0.25">
      <c r="B231" s="571"/>
      <c r="C231" s="799"/>
      <c r="D231" s="452">
        <f>'2 жастағы балалар К'!T140</f>
        <v>1</v>
      </c>
      <c r="E231" s="799"/>
      <c r="F231" s="452" t="e">
        <f>'2 жастағы балалар Ш'!#REF!</f>
        <v>#REF!</v>
      </c>
      <c r="G231" s="799"/>
    </row>
    <row r="232" spans="2:7" ht="15" customHeight="1" x14ac:dyDescent="0.25">
      <c r="B232" s="572"/>
      <c r="C232" s="799"/>
      <c r="D232" s="452">
        <f>'2 жастағы балалар К'!U140</f>
        <v>0</v>
      </c>
      <c r="E232" s="799"/>
      <c r="F232" s="452" t="e">
        <f>'2 жастағы балалар Ш'!#REF!</f>
        <v>#REF!</v>
      </c>
      <c r="G232" s="799"/>
    </row>
    <row r="233" spans="2:7" ht="15" customHeight="1" x14ac:dyDescent="0.25">
      <c r="B233" s="570">
        <v>8</v>
      </c>
      <c r="C233" s="799"/>
      <c r="D233" s="452">
        <f>'2 жастағы балалар К'!V140</f>
        <v>0</v>
      </c>
      <c r="E233" s="799"/>
      <c r="F233" s="452" t="e">
        <f>'2 жастағы балалар Ш'!#REF!</f>
        <v>#REF!</v>
      </c>
      <c r="G233" s="799"/>
    </row>
    <row r="234" spans="2:7" ht="15" customHeight="1" x14ac:dyDescent="0.25">
      <c r="B234" s="571"/>
      <c r="C234" s="799"/>
      <c r="D234" s="452">
        <f>'2 жастағы балалар К'!W140</f>
        <v>1</v>
      </c>
      <c r="E234" s="799"/>
      <c r="F234" s="452" t="e">
        <f>'2 жастағы балалар Ш'!#REF!</f>
        <v>#REF!</v>
      </c>
      <c r="G234" s="799"/>
    </row>
    <row r="235" spans="2:7" x14ac:dyDescent="0.25">
      <c r="B235" s="572"/>
      <c r="C235" s="799"/>
      <c r="D235" s="452">
        <f>'2 жастағы балалар К'!X140</f>
        <v>0</v>
      </c>
      <c r="E235" s="799"/>
      <c r="F235" s="452" t="e">
        <f>'2 жастағы балалар Ш'!#REF!</f>
        <v>#REF!</v>
      </c>
      <c r="G235" s="799"/>
    </row>
    <row r="236" spans="2:7" x14ac:dyDescent="0.25">
      <c r="B236" s="570">
        <v>9</v>
      </c>
      <c r="C236" s="799"/>
      <c r="D236" s="452">
        <f>'2 жастағы балалар К'!Y140</f>
        <v>0</v>
      </c>
      <c r="E236" s="799"/>
      <c r="F236" s="452" t="e">
        <f>'2 жастағы балалар Ш'!#REF!</f>
        <v>#REF!</v>
      </c>
      <c r="G236" s="799"/>
    </row>
    <row r="237" spans="2:7" x14ac:dyDescent="0.25">
      <c r="B237" s="571"/>
      <c r="C237" s="799"/>
      <c r="D237" s="452">
        <f>'2 жастағы балалар К'!Z140</f>
        <v>1</v>
      </c>
      <c r="E237" s="799"/>
      <c r="F237" s="452" t="e">
        <f>'2 жастағы балалар Ш'!#REF!</f>
        <v>#REF!</v>
      </c>
      <c r="G237" s="799"/>
    </row>
    <row r="238" spans="2:7" x14ac:dyDescent="0.25">
      <c r="B238" s="572"/>
      <c r="C238" s="799"/>
      <c r="D238" s="452">
        <f>'2 жастағы балалар К'!AA140</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Ш'!S140</f>
        <v>0</v>
      </c>
      <c r="G242" s="799"/>
    </row>
    <row r="243" spans="2:7" x14ac:dyDescent="0.25">
      <c r="B243" s="607"/>
      <c r="C243" s="799"/>
      <c r="D243" s="452" t="e">
        <f>'2 жастағы балалар К'!#REF!</f>
        <v>#REF!</v>
      </c>
      <c r="E243" s="799"/>
      <c r="F243" s="398">
        <f>'2 жастағы балалар Ш'!T140</f>
        <v>1</v>
      </c>
      <c r="G243" s="799"/>
    </row>
    <row r="244" spans="2:7" x14ac:dyDescent="0.25">
      <c r="B244" s="607"/>
      <c r="C244" s="799"/>
      <c r="D244" s="452" t="e">
        <f>'2 жастағы балалар К'!#REF!</f>
        <v>#REF!</v>
      </c>
      <c r="E244" s="799"/>
      <c r="F244" s="398">
        <f>'2 жастағы балалар Ш'!U140</f>
        <v>0</v>
      </c>
      <c r="G244" s="799"/>
    </row>
    <row r="245" spans="2:7" x14ac:dyDescent="0.25">
      <c r="B245" s="607">
        <v>12</v>
      </c>
      <c r="C245" s="799"/>
      <c r="D245" s="452" t="e">
        <f>'2 жастағы балалар К'!#REF!</f>
        <v>#REF!</v>
      </c>
      <c r="E245" s="799"/>
      <c r="F245" s="398">
        <f>'2 жастағы балалар Ш'!V140</f>
        <v>0</v>
      </c>
      <c r="G245" s="799"/>
    </row>
    <row r="246" spans="2:7" x14ac:dyDescent="0.25">
      <c r="B246" s="607"/>
      <c r="C246" s="799"/>
      <c r="D246" s="452" t="e">
        <f>'2 жастағы балалар К'!#REF!</f>
        <v>#REF!</v>
      </c>
      <c r="E246" s="799"/>
      <c r="F246" s="398">
        <f>'2 жастағы балалар Ш'!W140</f>
        <v>1</v>
      </c>
      <c r="G246" s="799"/>
    </row>
    <row r="247" spans="2:7" x14ac:dyDescent="0.25">
      <c r="B247" s="607"/>
      <c r="C247" s="799"/>
      <c r="D247" s="452" t="e">
        <f>'2 жастағы балалар К'!#REF!</f>
        <v>#REF!</v>
      </c>
      <c r="E247" s="799"/>
      <c r="F247" s="398">
        <f>'2 жастағы балалар Ш'!X140</f>
        <v>0</v>
      </c>
      <c r="G247" s="799"/>
    </row>
    <row r="248" spans="2:7" x14ac:dyDescent="0.25">
      <c r="B248" s="607">
        <v>13</v>
      </c>
      <c r="C248" s="799"/>
      <c r="D248" s="452" t="e">
        <f>'2 жастағы балалар К'!#REF!</f>
        <v>#REF!</v>
      </c>
      <c r="E248" s="799"/>
      <c r="F248" s="398">
        <f>'2 жастағы балалар Ш'!Y140</f>
        <v>0</v>
      </c>
      <c r="G248" s="799"/>
    </row>
    <row r="249" spans="2:7" x14ac:dyDescent="0.25">
      <c r="B249" s="607"/>
      <c r="C249" s="799"/>
      <c r="D249" s="452" t="e">
        <f>'2 жастағы балалар К'!#REF!</f>
        <v>#REF!</v>
      </c>
      <c r="E249" s="799"/>
      <c r="F249" s="398">
        <f>'2 жастағы балалар Ш'!Z140</f>
        <v>1</v>
      </c>
      <c r="G249" s="799"/>
    </row>
    <row r="250" spans="2:7" x14ac:dyDescent="0.25">
      <c r="B250" s="607"/>
      <c r="C250" s="799"/>
      <c r="D250" s="452" t="e">
        <f>'2 жастағы балалар К'!#REF!</f>
        <v>#REF!</v>
      </c>
      <c r="E250" s="799"/>
      <c r="F250" s="398">
        <f>'2 жастағы балалар Ш'!AA140</f>
        <v>0</v>
      </c>
      <c r="G250" s="799"/>
    </row>
    <row r="251" spans="2:7" x14ac:dyDescent="0.25">
      <c r="B251" s="607">
        <v>14</v>
      </c>
      <c r="C251" s="799"/>
      <c r="D251" s="452" t="e">
        <f>'2 жастағы балалар К'!#REF!</f>
        <v>#REF!</v>
      </c>
      <c r="E251" s="799"/>
      <c r="F251" s="398">
        <f>'2 жастағы балалар Ш'!AB140</f>
        <v>0</v>
      </c>
      <c r="G251" s="799"/>
    </row>
    <row r="252" spans="2:7" x14ac:dyDescent="0.25">
      <c r="B252" s="607"/>
      <c r="C252" s="799"/>
      <c r="D252" s="452" t="e">
        <f>'2 жастағы балалар К'!#REF!</f>
        <v>#REF!</v>
      </c>
      <c r="E252" s="799"/>
      <c r="F252" s="398">
        <f>'2 жастағы балалар Ш'!AC140</f>
        <v>1</v>
      </c>
      <c r="G252" s="799"/>
    </row>
    <row r="253" spans="2:7" x14ac:dyDescent="0.25">
      <c r="B253" s="607"/>
      <c r="C253" s="799"/>
      <c r="D253" s="452" t="e">
        <f>'2 жастағы балалар К'!#REF!</f>
        <v>#REF!</v>
      </c>
      <c r="E253" s="799"/>
      <c r="F253" s="398">
        <f>'2 жастағы балалар Ш'!AD140</f>
        <v>0</v>
      </c>
      <c r="G253" s="799"/>
    </row>
    <row r="254" spans="2:7" x14ac:dyDescent="0.25">
      <c r="B254" s="607">
        <v>15</v>
      </c>
      <c r="C254" s="799"/>
      <c r="D254" s="452" t="e">
        <f>'2 жастағы балалар К'!#REF!</f>
        <v>#REF!</v>
      </c>
      <c r="E254" s="799"/>
      <c r="F254" s="398">
        <f>'2 жастағы балалар Ш'!AE140</f>
        <v>0</v>
      </c>
      <c r="G254" s="799"/>
    </row>
    <row r="255" spans="2:7" x14ac:dyDescent="0.25">
      <c r="B255" s="607"/>
      <c r="C255" s="799"/>
      <c r="D255" s="452" t="e">
        <f>'2 жастағы балалар К'!#REF!</f>
        <v>#REF!</v>
      </c>
      <c r="E255" s="799"/>
      <c r="F255" s="398">
        <f>'2 жастағы балалар Ш'!AF140</f>
        <v>1</v>
      </c>
      <c r="G255" s="799"/>
    </row>
    <row r="256" spans="2:7" x14ac:dyDescent="0.25">
      <c r="B256" s="607"/>
      <c r="C256" s="799"/>
      <c r="D256" s="452" t="e">
        <f>'2 жастағы балалар К'!#REF!</f>
        <v>#REF!</v>
      </c>
      <c r="E256" s="799"/>
      <c r="F256" s="398">
        <f>'2 жастағы балалар Ш'!AG140</f>
        <v>0</v>
      </c>
      <c r="G256" s="799"/>
    </row>
    <row r="257" spans="2:7" x14ac:dyDescent="0.25">
      <c r="B257" s="607">
        <v>16</v>
      </c>
      <c r="C257" s="799"/>
      <c r="D257" s="798"/>
      <c r="E257" s="799"/>
      <c r="F257" s="398">
        <f>'2 жастағы балалар Ш'!AH140</f>
        <v>0</v>
      </c>
      <c r="G257" s="799"/>
    </row>
    <row r="258" spans="2:7" x14ac:dyDescent="0.25">
      <c r="B258" s="607"/>
      <c r="C258" s="799"/>
      <c r="D258" s="799"/>
      <c r="E258" s="799"/>
      <c r="F258" s="398">
        <f>'2 жастағы балалар Ш'!AI140</f>
        <v>1</v>
      </c>
      <c r="G258" s="799"/>
    </row>
    <row r="259" spans="2:7" x14ac:dyDescent="0.25">
      <c r="B259" s="607"/>
      <c r="C259" s="799"/>
      <c r="D259" s="799"/>
      <c r="E259" s="799"/>
      <c r="F259" s="398">
        <f>'2 жастағы балалар Ш'!AJ140</f>
        <v>0</v>
      </c>
      <c r="G259" s="799"/>
    </row>
    <row r="260" spans="2:7" x14ac:dyDescent="0.25">
      <c r="B260" s="607">
        <v>17</v>
      </c>
      <c r="C260" s="799"/>
      <c r="D260" s="799"/>
      <c r="E260" s="799"/>
      <c r="F260" s="398">
        <f>'2 жастағы балалар Ш'!AK140</f>
        <v>0</v>
      </c>
      <c r="G260" s="799"/>
    </row>
    <row r="261" spans="2:7" x14ac:dyDescent="0.25">
      <c r="B261" s="607"/>
      <c r="C261" s="799"/>
      <c r="D261" s="799"/>
      <c r="E261" s="799"/>
      <c r="F261" s="398">
        <f>'2 жастағы балалар Ш'!AL140</f>
        <v>1</v>
      </c>
      <c r="G261" s="799"/>
    </row>
    <row r="262" spans="2:7" x14ac:dyDescent="0.25">
      <c r="B262" s="607"/>
      <c r="C262" s="799"/>
      <c r="D262" s="799"/>
      <c r="E262" s="799"/>
      <c r="F262" s="398">
        <f>'2 жастағы балалар Ш'!AM140</f>
        <v>0</v>
      </c>
      <c r="G262" s="799"/>
    </row>
    <row r="263" spans="2:7" x14ac:dyDescent="0.25">
      <c r="B263" s="607">
        <v>18</v>
      </c>
      <c r="C263" s="799"/>
      <c r="D263" s="799"/>
      <c r="E263" s="799"/>
      <c r="F263" s="398">
        <f>'2 жастағы балалар Ш'!AN140</f>
        <v>0</v>
      </c>
      <c r="G263" s="799"/>
    </row>
    <row r="264" spans="2:7" x14ac:dyDescent="0.25">
      <c r="B264" s="607"/>
      <c r="C264" s="799"/>
      <c r="D264" s="799"/>
      <c r="E264" s="799"/>
      <c r="F264" s="398">
        <f>'2 жастағы балалар Ш'!AO140</f>
        <v>0</v>
      </c>
      <c r="G264" s="799"/>
    </row>
    <row r="265" spans="2:7" x14ac:dyDescent="0.25">
      <c r="B265" s="607"/>
      <c r="C265" s="799"/>
      <c r="D265" s="799"/>
      <c r="E265" s="799"/>
      <c r="F265" s="398">
        <f>'2 жастағы балалар Ш'!AP140</f>
        <v>1</v>
      </c>
      <c r="G265" s="799"/>
    </row>
    <row r="266" spans="2:7" x14ac:dyDescent="0.25">
      <c r="B266" s="607">
        <v>19</v>
      </c>
      <c r="C266" s="799"/>
      <c r="D266" s="799"/>
      <c r="E266" s="799"/>
      <c r="F266" s="398">
        <f>'2 жастағы балалар Ш'!AQ140</f>
        <v>0</v>
      </c>
      <c r="G266" s="799"/>
    </row>
    <row r="267" spans="2:7" x14ac:dyDescent="0.25">
      <c r="B267" s="607"/>
      <c r="C267" s="799"/>
      <c r="D267" s="799"/>
      <c r="E267" s="799"/>
      <c r="F267" s="398">
        <f>'2 жастағы балалар Ш'!AR140</f>
        <v>1</v>
      </c>
      <c r="G267" s="799"/>
    </row>
    <row r="268" spans="2:7" x14ac:dyDescent="0.25">
      <c r="B268" s="607"/>
      <c r="C268" s="799"/>
      <c r="D268" s="799"/>
      <c r="E268" s="799"/>
      <c r="F268" s="398">
        <f>'2 жастағы балалар Ш'!AS140</f>
        <v>0</v>
      </c>
      <c r="G268" s="799"/>
    </row>
    <row r="269" spans="2:7" x14ac:dyDescent="0.25">
      <c r="B269" s="607">
        <v>20</v>
      </c>
      <c r="C269" s="799"/>
      <c r="D269" s="799"/>
      <c r="E269" s="799"/>
      <c r="F269" s="398">
        <f>'2 жастағы балалар Ш'!AT140</f>
        <v>0</v>
      </c>
      <c r="G269" s="799"/>
    </row>
    <row r="270" spans="2:7" x14ac:dyDescent="0.25">
      <c r="B270" s="607"/>
      <c r="C270" s="799"/>
      <c r="D270" s="799"/>
      <c r="E270" s="799"/>
      <c r="F270" s="398">
        <f>'2 жастағы балалар Ш'!AU140</f>
        <v>1</v>
      </c>
      <c r="G270" s="799"/>
    </row>
    <row r="271" spans="2:7" x14ac:dyDescent="0.25">
      <c r="B271" s="607"/>
      <c r="C271" s="799"/>
      <c r="D271" s="799"/>
      <c r="E271" s="799"/>
      <c r="F271" s="398">
        <f>'2 жастағы балалар Ш'!AV140</f>
        <v>0</v>
      </c>
      <c r="G271" s="799"/>
    </row>
    <row r="272" spans="2:7" x14ac:dyDescent="0.25">
      <c r="B272" s="607">
        <v>21</v>
      </c>
      <c r="C272" s="799"/>
      <c r="D272" s="799"/>
      <c r="E272" s="799"/>
      <c r="F272" s="398">
        <f>'2 жастағы балалар Ш'!AW140</f>
        <v>1</v>
      </c>
      <c r="G272" s="799"/>
    </row>
    <row r="273" spans="2:7" x14ac:dyDescent="0.25">
      <c r="B273" s="607"/>
      <c r="C273" s="799"/>
      <c r="D273" s="799"/>
      <c r="E273" s="799"/>
      <c r="F273" s="398">
        <f>'2 жастағы балалар Ш'!AX140</f>
        <v>0</v>
      </c>
      <c r="G273" s="799"/>
    </row>
    <row r="274" spans="2:7" x14ac:dyDescent="0.25">
      <c r="B274" s="607"/>
      <c r="C274" s="799"/>
      <c r="D274" s="799"/>
      <c r="E274" s="799"/>
      <c r="F274" s="398">
        <f>'2 жастағы балалар Ш'!AY140</f>
        <v>0</v>
      </c>
      <c r="G274" s="799"/>
    </row>
    <row r="275" spans="2:7" x14ac:dyDescent="0.25">
      <c r="B275" s="607">
        <v>22</v>
      </c>
      <c r="C275" s="799"/>
      <c r="D275" s="799"/>
      <c r="E275" s="799"/>
      <c r="F275" s="398">
        <f>'2 жастағы балалар Ш'!AZ140</f>
        <v>0</v>
      </c>
      <c r="G275" s="799"/>
    </row>
    <row r="276" spans="2:7" x14ac:dyDescent="0.25">
      <c r="B276" s="607"/>
      <c r="C276" s="799"/>
      <c r="D276" s="799"/>
      <c r="E276" s="799"/>
      <c r="F276" s="398">
        <f>'2 жастағы балалар Ш'!BA140</f>
        <v>1</v>
      </c>
      <c r="G276" s="799"/>
    </row>
    <row r="277" spans="2:7" x14ac:dyDescent="0.25">
      <c r="B277" s="607"/>
      <c r="C277" s="799"/>
      <c r="D277" s="799"/>
      <c r="E277" s="799"/>
      <c r="F277" s="398">
        <f>'2 жастағы балалар Ш'!BB140</f>
        <v>0</v>
      </c>
      <c r="G277" s="799"/>
    </row>
    <row r="278" spans="2:7" x14ac:dyDescent="0.25">
      <c r="B278" s="607">
        <v>23</v>
      </c>
      <c r="C278" s="799"/>
      <c r="D278" s="799"/>
      <c r="E278" s="799"/>
      <c r="F278" s="398">
        <f>'2 жастағы балалар Ш'!BC140</f>
        <v>0</v>
      </c>
      <c r="G278" s="799"/>
    </row>
    <row r="279" spans="2:7" x14ac:dyDescent="0.25">
      <c r="B279" s="607"/>
      <c r="C279" s="799"/>
      <c r="D279" s="799"/>
      <c r="E279" s="799"/>
      <c r="F279" s="398">
        <f>'2 жастағы балалар Ш'!BD140</f>
        <v>1</v>
      </c>
      <c r="G279" s="799"/>
    </row>
    <row r="280" spans="2:7" x14ac:dyDescent="0.25">
      <c r="B280" s="607"/>
      <c r="C280" s="799"/>
      <c r="D280" s="799"/>
      <c r="E280" s="799"/>
      <c r="F280" s="398">
        <f>'2 жастағы балалар Ш'!BE140</f>
        <v>0</v>
      </c>
      <c r="G280" s="799"/>
    </row>
    <row r="281" spans="2:7" x14ac:dyDescent="0.25">
      <c r="B281" s="607">
        <v>24</v>
      </c>
      <c r="C281" s="799"/>
      <c r="D281" s="799"/>
      <c r="E281" s="799"/>
      <c r="F281" s="398">
        <f>'2 жастағы балалар Ш'!BF140</f>
        <v>1</v>
      </c>
      <c r="G281" s="799"/>
    </row>
    <row r="282" spans="2:7" x14ac:dyDescent="0.25">
      <c r="B282" s="607"/>
      <c r="C282" s="799"/>
      <c r="D282" s="799"/>
      <c r="E282" s="799"/>
      <c r="F282" s="398">
        <f>'2 жастағы балалар Ш'!BG140</f>
        <v>0</v>
      </c>
      <c r="G282" s="799"/>
    </row>
    <row r="283" spans="2:7" x14ac:dyDescent="0.25">
      <c r="B283" s="607"/>
      <c r="C283" s="799"/>
      <c r="D283" s="799"/>
      <c r="E283" s="799"/>
      <c r="F283" s="398">
        <f>'2 жастағы балалар Ш'!BH140</f>
        <v>0</v>
      </c>
      <c r="G283" s="799"/>
    </row>
    <row r="284" spans="2:7" x14ac:dyDescent="0.25">
      <c r="B284" s="607">
        <v>25</v>
      </c>
      <c r="C284" s="799"/>
      <c r="D284" s="799"/>
      <c r="E284" s="799"/>
      <c r="F284" s="398">
        <f>'2 жастағы балалар Ш'!BI140</f>
        <v>0</v>
      </c>
      <c r="G284" s="799"/>
    </row>
    <row r="285" spans="2:7" x14ac:dyDescent="0.25">
      <c r="B285" s="607"/>
      <c r="C285" s="799"/>
      <c r="D285" s="799"/>
      <c r="E285" s="799"/>
      <c r="F285" s="398">
        <f>'2 жастағы балалар Ш'!BJ140</f>
        <v>1</v>
      </c>
      <c r="G285" s="799"/>
    </row>
    <row r="286" spans="2:7" x14ac:dyDescent="0.25">
      <c r="B286" s="607"/>
      <c r="C286" s="800"/>
      <c r="D286" s="800"/>
      <c r="E286" s="800"/>
      <c r="F286" s="398">
        <f>'2 жастағы балалар Ш'!BK140</f>
        <v>0</v>
      </c>
      <c r="G286" s="800"/>
    </row>
    <row r="287" spans="2:7" x14ac:dyDescent="0.25">
      <c r="B287" s="389">
        <f>СВОД3!V35</f>
        <v>2</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75"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0">
    <mergeCell ref="M567:AP567"/>
    <mergeCell ref="B263:B265"/>
    <mergeCell ref="B266:B268"/>
    <mergeCell ref="B269:B271"/>
    <mergeCell ref="B272:B274"/>
    <mergeCell ref="B275:B277"/>
    <mergeCell ref="B278:B280"/>
    <mergeCell ref="C227:C286"/>
    <mergeCell ref="E227:E286"/>
    <mergeCell ref="G227:G286"/>
    <mergeCell ref="B248:B250"/>
    <mergeCell ref="B251:B253"/>
    <mergeCell ref="B254:B256"/>
    <mergeCell ref="B257:B259"/>
    <mergeCell ref="B281:B283"/>
    <mergeCell ref="B284:B286"/>
    <mergeCell ref="B142:B144"/>
    <mergeCell ref="B145:B147"/>
    <mergeCell ref="B148:B150"/>
    <mergeCell ref="C148:C207"/>
    <mergeCell ref="B260:B262"/>
    <mergeCell ref="B193:B195"/>
    <mergeCell ref="B196:B198"/>
    <mergeCell ref="B199:B201"/>
    <mergeCell ref="B202:B204"/>
    <mergeCell ref="B205:B207"/>
    <mergeCell ref="B210:G210"/>
    <mergeCell ref="G148:G207"/>
    <mergeCell ref="B151:B153"/>
    <mergeCell ref="B154:B156"/>
    <mergeCell ref="B157:B159"/>
    <mergeCell ref="B160:B162"/>
    <mergeCell ref="E148:E207"/>
    <mergeCell ref="B175:B177"/>
    <mergeCell ref="B178:B180"/>
    <mergeCell ref="B181:B183"/>
    <mergeCell ref="B184:B186"/>
    <mergeCell ref="B190:B192"/>
    <mergeCell ref="B187:B189"/>
    <mergeCell ref="B163:B165"/>
    <mergeCell ref="B166:B168"/>
    <mergeCell ref="B169:B171"/>
    <mergeCell ref="B172:B174"/>
    <mergeCell ref="B96:B98"/>
    <mergeCell ref="C81:C128"/>
    <mergeCell ref="B105:B107"/>
    <mergeCell ref="B126:B128"/>
    <mergeCell ref="B108:B110"/>
    <mergeCell ref="B111:B113"/>
    <mergeCell ref="B114:B116"/>
    <mergeCell ref="B99:B101"/>
    <mergeCell ref="B102:B104"/>
    <mergeCell ref="L10:L64"/>
    <mergeCell ref="B15:B29"/>
    <mergeCell ref="B30:B34"/>
    <mergeCell ref="D178:D207"/>
    <mergeCell ref="B35:B59"/>
    <mergeCell ref="B60:B64"/>
    <mergeCell ref="B120:B122"/>
    <mergeCell ref="B123:B125"/>
    <mergeCell ref="B69:B71"/>
    <mergeCell ref="B72:B74"/>
    <mergeCell ref="B67:G67"/>
    <mergeCell ref="C10:E64"/>
    <mergeCell ref="E81:E128"/>
    <mergeCell ref="G81:G128"/>
    <mergeCell ref="B84:B86"/>
    <mergeCell ref="B87:B89"/>
    <mergeCell ref="I9:K9"/>
    <mergeCell ref="F9:H9"/>
    <mergeCell ref="B10:B14"/>
    <mergeCell ref="B221:B223"/>
    <mergeCell ref="B75:B77"/>
    <mergeCell ref="B78:B80"/>
    <mergeCell ref="B215:B217"/>
    <mergeCell ref="B81:B83"/>
    <mergeCell ref="B133:B135"/>
    <mergeCell ref="B136:B138"/>
    <mergeCell ref="B212:B214"/>
    <mergeCell ref="B131:G131"/>
    <mergeCell ref="B139:B141"/>
    <mergeCell ref="B218:B220"/>
    <mergeCell ref="B117:B119"/>
    <mergeCell ref="B90:B92"/>
    <mergeCell ref="D257:D286"/>
    <mergeCell ref="B4:C4"/>
    <mergeCell ref="B5:C5"/>
    <mergeCell ref="B6:C6"/>
    <mergeCell ref="B7:C7"/>
    <mergeCell ref="C9:E9"/>
    <mergeCell ref="B233:B235"/>
    <mergeCell ref="B236:B238"/>
    <mergeCell ref="B239:B241"/>
    <mergeCell ref="B245:B247"/>
    <mergeCell ref="B227:B229"/>
    <mergeCell ref="B230:B232"/>
    <mergeCell ref="B242:B244"/>
    <mergeCell ref="B224:B226"/>
    <mergeCell ref="B93:B95"/>
    <mergeCell ref="D93:D128"/>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5.75" customHeight="1" x14ac:dyDescent="0.3">
      <c r="B4" s="801" t="s">
        <v>928</v>
      </c>
      <c r="C4" s="801"/>
      <c r="D4" s="26" t="str">
        <f>'2 жастағы балалар Ф'!C82</f>
        <v xml:space="preserve">Қаирбек Иззат </v>
      </c>
      <c r="E4" s="29"/>
      <c r="F4" s="29"/>
      <c r="G4" s="24"/>
      <c r="H4" s="24"/>
    </row>
    <row r="5" spans="2:12" ht="18.75" x14ac:dyDescent="0.3">
      <c r="B5" s="802" t="s">
        <v>905</v>
      </c>
      <c r="C5" s="802"/>
      <c r="D5" s="27">
        <f>'2 жастағы балалар Ф'!A82</f>
        <v>44833</v>
      </c>
      <c r="E5" s="27"/>
      <c r="F5" s="27"/>
      <c r="G5" s="24"/>
      <c r="H5" s="24"/>
    </row>
    <row r="6" spans="2:12" ht="81"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824" t="str">
        <f>IF(C69="","",VLOOKUP(C69,$M$509:$N$511,2,TRUE))</f>
        <v/>
      </c>
      <c r="D10" s="825"/>
      <c r="E10" s="826"/>
      <c r="F10" s="453" t="e">
        <f>IF(C133="","",VLOOKUP(C133,$M$556:$N$558,2,TRUE))</f>
        <v>#N/A</v>
      </c>
      <c r="G10" s="453" t="e">
        <f>IF(C134="","",VLOOKUP(C134,$O$556:$P$558,2,TRUE))</f>
        <v>#N/A</v>
      </c>
      <c r="H10" s="453" t="str">
        <f>IF(C135="","",VLOOKUP(C135,$Q$556:$R$558,2,TRUE))</f>
        <v>әртүрлі бағытта және берілген бағытта шеңбер бойымен қолдарын әртүрлі қалыпта ұстап ,қарқынның өзгеруімен шағын топпен және бүкіл топпен  жүруге,сигнал бойынша тоқтаумен жүруге, жүру кезінде тепе-теңдікті сақтаңуға үйрету.</v>
      </c>
      <c r="I10" s="450" t="e">
        <f>IF(C212="","",VLOOKUP(C212,$M$556:$N$558,2,TRUE))</f>
        <v>#N/A</v>
      </c>
      <c r="J10" s="450" t="str">
        <f>IF(C213="","",VLOOKUP(C213,$O$556:$P$558,2,TRUE))</f>
        <v>әртүрлі бағытта және берілген бағытта шеңбер бойымен қолдарын әртүрлі қалыпта ұстап жүру,қарқынның өзгеруімен шағын  топпен және бүкіл топпен  жүру,сигнал бойынша тоқтаумен жүру,жүру кезінде тепе-теңдікті сақтаңу, дағдылардын қалыптастыру</v>
      </c>
      <c r="K10" s="450" t="e">
        <f>IF(C214="","",VLOOKUP(C214,$Q$556:$R$558,2,TRUE))</f>
        <v>#N/A</v>
      </c>
      <c r="L10" s="819" t="str">
        <f>IF(B287="","",VLOOKUP(B287,$M$600:$N$602,2,TRUE))</f>
        <v xml:space="preserve">Жеке гигиенаның негізгі дағдыларын біледі; үстел басына өз бетімен отырады, үлкендердің көмегімен белгілі бір ретпен шешініп, киінеді.
Ересек адамның көмегімен ойын әрекеттерін орындайды.
Қатайту процедуралары кезінде оң эмоцияларды көрсетеді және қауіпті жағдайларда сақ болады.
Ойыншықтардың, киімдердің, аяқ киімдердің, ыдыс-аяқтардың, жиһаздардың, жемістердің, үй жануарлары мен олардың төлдерінің, көлік құралдарының және жеке гигиеналық заттардың атауларын білдіретін сөздерді атауға тырысады, қазақ халқының құндылықтарына қызығушылық танытады.
Зат есімнің көпше түрін түсінеді.
Ересектердің сөзін түсінеді, қарапайым сұрақтарға жауап береді, өз пікірін білдіреді.
Ересектердің сөзін түсінеді және қарапайым сұрақтарға жауап береді, қарапайым сөз тіркестерін қолдана отырып, өз ойын білдіреді. Көрнекі сүйемелдеусіз таныс шығармаларды тыңдайды; кітаптардағы иллюстрацияларды қарастырады, иллюстрациялардың мазмұны бойынша сұрақтарға жауап береді; эмоционалды түрде жауап береді
ауызша халық шығармашылығы шығармалары бойынша.
Ауызша нұсқаулар мен үлгі бойынша мұғалімнің бақылауымен тапсырмаларды орындайды; заттардың негізгі түсін, пішінін, өлшемін, құрылымын ажыратады.
Дөңгеленген, ұзартылған пішіндерге ұқсас заттарды мұғалімдермен бірге бейнелей алады; түстерді таниды және оларды дұрыс атай алады.
Ол қарапайым модельдеу әдістерін біледі (үлкен бөліктерден бөліктерді бөліп, оларды бір бүтінге біріктіру, пластилинді өз бетімен илеу).
Фланелографқа геометриялық пішіндерді, көліктерді, үйлерді, шарларды, гүлдерді жағады.
Үлгі бойынша ең қарапайым дизайнды ересекпен бірге жобалайды.
Әнді тыңдап, мағынасын түсінеді; әннің жеке буындары мен сөздерін қатар орындайды; қарапайым би қимылдарын орындайды.
Есіміне жауап береді, өзін айнадан және фотосуреттерден таниды; ата-анасы мен үлкендерін, жақын ортасын таниды, олардың есімдерін атайды;
өзі тұратын үй мен пәтерді біледі;
объектілерді және олармен әрекетті біледі,
оларды сурет бойынша тану; құрбыларымен ойнайды
; ересектердің еңбек әрекеттерін бақылайды; ересектердің іс-әрекетіне қызығушылық танытады; қарапайым тұрмыстық әрекеттерді орындайтын ересектерге еліктейді; жақындарына жанашырлық, қамқорлық көрсетеді; сыртқы
түріне назар аударады;
және сыртқы  белгілері бойынша арқылы ажыратады
көкөністер мен жемістердің бірнеше түрлерін атайды; жануарлардың денесінің бөліктерін ерекшелейді, дәмі, сыртқы белгілері бойынша
көгөністер мен
жемістерді ажыратады
және атайды жануарлар денесінің бөліктерін ерекшелейді, олардың
мінез-
құлқына, сыртқы
түріне назар аударады;
үй құстарын таниды және атайды; табиғаттағы маусымдық өзгерістерді атайды;
және табиғи материалдардың қасиеттері туралы түсініктері бар; өсімдіктер мен жануарларға ұқыптылықпен қарайды: оларды жақсы көреді, сипайды; бірге ойнайды, басқа балалармен бірге бір-біріне көмектесіп, табысқа бірге қуанады; ненің
«дұрыс» немесе
«дұрыс емес»,
«жақсы» немесе
«жаман» екенін түсінеді;
және бастапқыда 
суретте
көлік, көше, жол; көлік
құралдарыны ң кейбір түрлерін біледі.Серуенде және сумен, құммен ойнау кезіндегі қауіпсіздік ережелерін біледі
;жолдарда қауіпсіз жүріс-тұрыстың негізгі ережелерін біледі
</v>
      </c>
    </row>
    <row r="11" spans="2:12" ht="90" customHeight="1" x14ac:dyDescent="0.25">
      <c r="B11" s="804"/>
      <c r="C11" s="827"/>
      <c r="D11" s="828"/>
      <c r="E11" s="829"/>
      <c r="F11" s="453" t="e">
        <f>IF(C136="","",VLOOKUP(C136,$S$556:$T$558,2,TRUE))</f>
        <v>#N/A</v>
      </c>
      <c r="G11" s="453" t="str">
        <f>IF(C137="","",VLOOKUP(C137,$U$556:$V$558,2,TRUE))</f>
        <v>Шектеулі жазықтықта, әртүрлі заттардың астында қозғалу дағдылардын қалыптастыру</v>
      </c>
      <c r="H11" s="453" t="e">
        <f>IF(C138="","",VLOOKUP(C138,$W$556:$X$558,2,TRUE))</f>
        <v>#N/A</v>
      </c>
      <c r="I11" s="450" t="str">
        <f>IF(C215="","",VLOOKUP(C215,$S$556:$T$558,2,TRUE))</f>
        <v>Шектеулі жазықтықта, әртүрлі заттардың астында қозғалу қабілетін бекіту</v>
      </c>
      <c r="J11" s="450" t="e">
        <f>IF(C216="","",VLOOKUP(C216,$U$556:$V$558,2,TRUE))</f>
        <v>#N/A</v>
      </c>
      <c r="K11" s="450" t="e">
        <f>IF(C217="","",VLOOKUP(C217,$W$556:$X$558,2,TRUE))</f>
        <v>#N/A</v>
      </c>
      <c r="L11" s="820"/>
    </row>
    <row r="12" spans="2:12" ht="90" customHeight="1" x14ac:dyDescent="0.25">
      <c r="B12" s="804"/>
      <c r="C12" s="827"/>
      <c r="D12" s="828"/>
      <c r="E12" s="829"/>
      <c r="F12" s="453" t="e">
        <f>IF(C139="","",VLOOKUP(C139,$Y$556:$Z$558,2,TRUE))</f>
        <v>#N/A</v>
      </c>
      <c r="G12" s="453" t="str">
        <f>IF(C140="","",VLOOKUP(C140,$AA$556:$AB$558,2,TRUE))</f>
        <v>Бетті, қолды өз бетімен жуу дағдылардын қалыптастыру</v>
      </c>
      <c r="H12" s="453" t="e">
        <f>IF(C141="","",VLOOKUP(C141,$AC$556:$AD$558,2,TRUE))</f>
        <v>#N/A</v>
      </c>
      <c r="I12" s="450" t="e">
        <f>IF(C218="","",VLOOKUP(C218,$Y$556:$Z$558,2,TRUE))</f>
        <v>#N/A</v>
      </c>
      <c r="J12" s="450" t="str">
        <f>IF(C219="","",VLOOKUP(C219,$AA$556:$AB$558,2,TRUE))</f>
        <v>Бетті, қолды өз бетімен жуу дағдылардын қалыптастыру</v>
      </c>
      <c r="K12" s="450" t="e">
        <f>IF(C220="","",VLOOKUP(C220,$AC$556:$AD$558,2,TRUE))</f>
        <v>#N/A</v>
      </c>
      <c r="L12" s="820"/>
    </row>
    <row r="13" spans="2:12" ht="90" customHeight="1" x14ac:dyDescent="0.25">
      <c r="B13" s="804"/>
      <c r="C13" s="827"/>
      <c r="D13" s="828"/>
      <c r="E13" s="829"/>
      <c r="F13" s="453" t="e">
        <f>IF(C142="","",VLOOKUP(C142,$AE$556:$AF$558,2,TRUE))</f>
        <v>#N/A</v>
      </c>
      <c r="G13" s="453" t="e">
        <f>IF(C143="","",VLOOKUP(C143,$AG$556:$AH$558,2,TRUE))</f>
        <v>#N/A</v>
      </c>
      <c r="H13" s="453" t="str">
        <f>IF(C144="","",VLOOKUP(C144,$AI$556:$AJ$558,2,TRUE))</f>
        <v>белгілі бір ретпен киінуге және шешінуге  үйрету</v>
      </c>
      <c r="I13" s="450" t="e">
        <f>IF(C221="","",VLOOKUP(C221,$AE$556:$AF$558,2,TRUE))</f>
        <v>#N/A</v>
      </c>
      <c r="J13" s="450" t="str">
        <f>IF(C222="","",VLOOKUP(C222,$AG$556:$AH$558,2,TRUE))</f>
        <v>белгілі бір ретпен киіну және шешіну дағдылардын қалыптастыру</v>
      </c>
      <c r="K13" s="450" t="e">
        <f>IF(C223="","",VLOOKUP(C223,$AI$556:$AJ$558,2,TRUE))</f>
        <v>#N/A</v>
      </c>
      <c r="L13" s="820"/>
    </row>
    <row r="14" spans="2:12" ht="90" hidden="1" customHeight="1" x14ac:dyDescent="0.25">
      <c r="B14" s="804"/>
      <c r="C14" s="827"/>
      <c r="D14" s="828"/>
      <c r="E14" s="829"/>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827"/>
      <c r="D15" s="828"/>
      <c r="E15" s="829"/>
      <c r="F15" s="453" t="e">
        <f>IF(D133="","",VLOOKUP(D133,$M$560:$N$562,2,TRUE))</f>
        <v>#N/A</v>
      </c>
      <c r="G15" s="453" t="str">
        <f>IF(D134="","",VLOOKUP(D134,$O$560:$P$562,2,TRUE))</f>
        <v>ересектердің сөзін тыңдау және түсіну дағдылардын қалыптастыру</v>
      </c>
      <c r="H15" s="453" t="e">
        <f>IF(D135="","",VLOOKUP(D135,$Q$560:$R$562,2,TRUE))</f>
        <v>#N/A</v>
      </c>
      <c r="I15" s="450" t="e">
        <f>IF(D212="","",VLOOKUP(D212,$M$560:$N$562,2,TRUE))</f>
        <v>#N/A</v>
      </c>
      <c r="J15" s="450" t="str">
        <f>IF(D213="","",VLOOKUP(D213,$O$560:$P$562,2,TRUE))</f>
        <v>ересектердің сөзін тыңдау және түсіну дағдылардын қалыптастыру</v>
      </c>
      <c r="K15" s="450" t="e">
        <f>IF(D214="","",VLOOKUP(D214,$Q$560:$R$562,2,TRUE))</f>
        <v>#N/A</v>
      </c>
      <c r="L15" s="820"/>
    </row>
    <row r="16" spans="2:12" ht="90" customHeight="1" x14ac:dyDescent="0.25">
      <c r="B16" s="796"/>
      <c r="C16" s="827"/>
      <c r="D16" s="828"/>
      <c r="E16" s="829"/>
      <c r="F16" s="453" t="e">
        <f>IF(D136="","",VLOOKUP(D136,$S$560:$T$562,2,TRUE))</f>
        <v>#N/A</v>
      </c>
      <c r="G16" s="453" t="e">
        <f>IF(D137="","",VLOOKUP(D137,$U$560:$V$562,2,TRUE))</f>
        <v>#N/A</v>
      </c>
      <c r="H16" s="453" t="str">
        <f>IF(D138="","",VLOOKUP(D138,$W$560:$X$562,2,TRUE))</f>
        <v>жеке дауысты және дауыссыз дыбыстарды, еліктеу сөздерін айтуға үйрету</v>
      </c>
      <c r="I16" s="450" t="e">
        <f>IF(D215="","",VLOOKUP(D215,$S$560:$T$562,2,TRUE))</f>
        <v>#N/A</v>
      </c>
      <c r="J16" s="450" t="e">
        <f>IF(D216="","",VLOOKUP(D216,$U$560:$V$562,2,TRUE))</f>
        <v>#N/A</v>
      </c>
      <c r="K16" s="450" t="str">
        <f>IF(D217="","",VLOOKUP(D217,$W$560:$X$562,2,TRUE))</f>
        <v>жеке дауысты және дауыссыз дыбыстарды, еліктеу сөздерін айтуға үйрету</v>
      </c>
      <c r="L16" s="820"/>
    </row>
    <row r="17" spans="2:12" ht="90" customHeight="1" x14ac:dyDescent="0.25">
      <c r="B17" s="796"/>
      <c r="C17" s="827"/>
      <c r="D17" s="828"/>
      <c r="E17" s="829"/>
      <c r="F17" s="453" t="e">
        <f>IF(D139="","",VLOOKUP(D139,$Y$560:$Z$562,2,TRUE))</f>
        <v>#N/A</v>
      </c>
      <c r="G17" s="453" t="e">
        <f>IF(D140="","",VLOOKUP(D140,$AA$560:$AB$562,2,TRUE))</f>
        <v>#N/A</v>
      </c>
      <c r="H17" s="453" t="str">
        <f>IF(D141="","",VLOOKUP(D141,$AC$560:$AD$560,2,TRUE))</f>
        <v xml:space="preserve">қарапайым сөз тіркестерін (2-4 сөз) қайталап айтуға үйрету
</v>
      </c>
      <c r="I17" s="450" t="e">
        <f>IF(D218="","",VLOOKUP(D218,$Y$560:$Z$562,2,TRUE))</f>
        <v>#N/A</v>
      </c>
      <c r="J17" s="450" t="e">
        <f>IF(D219="","",VLOOKUP(D219,$AA$560:$AB$562,2,TRUE))</f>
        <v>#N/A</v>
      </c>
      <c r="K17" s="450" t="str">
        <f>IF(D220="","",VLOOKUP(D220,$AC$560:$AD$560,2,TRUE))</f>
        <v xml:space="preserve">қарапайым сөз тіркестерін (2-4 сөз) қайталап айтуға үйрету
</v>
      </c>
      <c r="L17" s="820"/>
    </row>
    <row r="18" spans="2:12" ht="90" customHeight="1" x14ac:dyDescent="0.25">
      <c r="B18" s="796"/>
      <c r="C18" s="827"/>
      <c r="D18" s="828"/>
      <c r="E18" s="829"/>
      <c r="F18" s="453" t="e">
        <f>IF(D142="","",VLOOKUP(D142,$AE$560:$AF$562,2,TRUE))</f>
        <v>#N/A</v>
      </c>
      <c r="G18" s="453" t="e">
        <f>IF(D143="","",VLOOKUP(D143,$AG$560:$AH$562,2,TRUE))</f>
        <v>#N/A</v>
      </c>
      <c r="H18" s="453" t="str">
        <f>IF(D144="","",VLOOKUP(D144,$AI$560:$AJ$562,2,TRUE))</f>
        <v>шағын әңгімелерді көрнекі сүйемелдеусіз тыңдап, қарапайым сұрақтарға жауап беруге үйрету</v>
      </c>
      <c r="I18" s="450" t="e">
        <f>IF(D221="","",VLOOKUP(D221,$AE$560:$AF$562,2,TRUE))</f>
        <v>#N/A</v>
      </c>
      <c r="J18" s="450" t="e">
        <f>IF(D222="","",VLOOKUP(D222,$AG$560:$AH$562,2,TRUE))</f>
        <v>#N/A</v>
      </c>
      <c r="K18" s="450" t="str">
        <f>IF(D223="","",VLOOKUP(D223,$AI$560:$AJ$562,2,TRUE))</f>
        <v>шағын әңгімелерді көрнекі сүйемелдеусіз тыңдап, қарапайым сұрақтарға жауап беруге үйрету</v>
      </c>
      <c r="L18" s="820"/>
    </row>
    <row r="19" spans="2:12" ht="90" hidden="1" customHeight="1" x14ac:dyDescent="0.25">
      <c r="B19" s="796"/>
      <c r="C19" s="827"/>
      <c r="D19" s="828"/>
      <c r="E19" s="829"/>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827"/>
      <c r="D20" s="828"/>
      <c r="E20" s="829"/>
      <c r="F20" s="450" t="e">
        <f>IF(D148="","",VLOOKUP(D148,$M$564:$N$566,2,TRUE))</f>
        <v>#N/A</v>
      </c>
      <c r="G20" s="450" t="e">
        <f>IF(D149="","",VLOOKUP(D149,$O$564:$P$566,2,TRUE))</f>
        <v>#N/A</v>
      </c>
      <c r="H20" s="450" t="str">
        <f>IF(D150="","",VLOOKUP(D150,$Q$564:$R$566,2,TRUE))</f>
        <v>оқылған шығармадағы жекелеген сөздерді қосылып қайталап айтуға үйрету</v>
      </c>
      <c r="I20" s="450" t="e">
        <f>IF(D227="","",VLOOKUP(D227,$M$564:$N$566,2,TRUE))</f>
        <v>#N/A</v>
      </c>
      <c r="J20" s="450" t="e">
        <f>IF(D228="","",VLOOKUP(D228,$O$564:$P$566,2,TRUE))</f>
        <v>#N/A</v>
      </c>
      <c r="K20" s="450" t="str">
        <f>IF(D229="","",VLOOKUP(D229,$Q$564:$R$566,2,TRUE))</f>
        <v>оқылған шығармадағы жекелеген сөздерді қосылып қайталап айтуға үйрету</v>
      </c>
      <c r="L20" s="820"/>
    </row>
    <row r="21" spans="2:12" ht="90" customHeight="1" x14ac:dyDescent="0.25">
      <c r="B21" s="796"/>
      <c r="C21" s="827"/>
      <c r="D21" s="828"/>
      <c r="E21" s="829"/>
      <c r="F21" s="450" t="e">
        <f>IF(D151="","",VLOOKUP(D151,$S$564:$T$566,2,TRUE))</f>
        <v>#N/A</v>
      </c>
      <c r="G21" s="450" t="e">
        <f>IF(D152="","",VLOOKUP(D152,$U$564:$V$566,2,TRUE))</f>
        <v>#N/A</v>
      </c>
      <c r="H21" s="450" t="str">
        <f>IF(D153="","",VLOOKUP(D153,$W$564:$X$566,2,TRUE))</f>
        <v>таныс шығармаларды көрнекіліксіз тыңдайдауға үйрету</v>
      </c>
      <c r="I21" s="450" t="e">
        <f>IF(D230="","",VLOOKUP(D230,$S$564:$T$566,2,TRUE))</f>
        <v>#N/A</v>
      </c>
      <c r="J21" s="450" t="e">
        <f>IF(D231="","",VLOOKUP(D231,$U$564:$V$566,2,TRUE))</f>
        <v>#N/A</v>
      </c>
      <c r="K21" s="450" t="str">
        <f>IF(D232="","",VLOOKUP(D232,$W$564:$X$566,2,TRUE))</f>
        <v>таныс шығармаларды көрнекіліксіз тыңдайдауға үйрету</v>
      </c>
      <c r="L21" s="820"/>
    </row>
    <row r="22" spans="2:12" ht="90" customHeight="1" x14ac:dyDescent="0.25">
      <c r="B22" s="796"/>
      <c r="C22" s="827"/>
      <c r="D22" s="828"/>
      <c r="E22" s="829"/>
      <c r="F22" s="450" t="e">
        <f>IF(D154="","",VLOOKUP(D154,$Y$564:$Z$566,2,TRUE))</f>
        <v>#N/A</v>
      </c>
      <c r="G22" s="450" t="e">
        <f>IF(D155="","",VLOOKUP(D155,$AA$564:$AB$566,2,TRUE))</f>
        <v>#N/A</v>
      </c>
      <c r="H22" s="450" t="str">
        <f>IF(D156="","",VLOOKUP(D156,$AC$564:$AD$566,2,TRUE))</f>
        <v xml:space="preserve">кітаптардағы иллюстрацияларды қарайды, суреттердің мазмұны бойынша қойылған сұрақтарға жауап беруге үйрету
</v>
      </c>
      <c r="I22" s="450" t="e">
        <f>IF(D233="","",VLOOKUP(D233,$Y$564:$Z$566,2,TRUE))</f>
        <v>#N/A</v>
      </c>
      <c r="J22" s="450" t="e">
        <f>IF(D234="","",VLOOKUP(D234,$AA$564:$AB$566,2,TRUE))</f>
        <v>#N/A</v>
      </c>
      <c r="K22" s="450" t="str">
        <f>IF(D235="","",VLOOKUP(D235,$AC$564:$AD$566,2,TRUE))</f>
        <v xml:space="preserve">кітаптардағы иллюстрацияларды қарайды, суреттердің мазмұны бойынша қойылған сұрақтарға жауап беруге үйрету
</v>
      </c>
      <c r="L22" s="820"/>
    </row>
    <row r="23" spans="2:12" ht="90" customHeight="1" x14ac:dyDescent="0.25">
      <c r="B23" s="796"/>
      <c r="C23" s="827"/>
      <c r="D23" s="828"/>
      <c r="E23" s="829"/>
      <c r="F23" s="450" t="e">
        <f>IF(D157="","",VLOOKUP(D157,$AE$564:$AF$566,2,TRUE))</f>
        <v>#N/A</v>
      </c>
      <c r="G23" s="450" t="e">
        <f>IF(D158="","",VLOOKUP(D158,$AG$564:$AH$566,2,TRUE))</f>
        <v>#N/A</v>
      </c>
      <c r="H23" s="450" t="str">
        <f>IF(D159="","",VLOOKUP(D159,$AI$564:$AJ$566,2,TRUE))</f>
        <v>педагогтің көмегімен шағын тақпақтарды қайталап айтуға  үйрету</v>
      </c>
      <c r="I23" s="450" t="e">
        <f>IF(D236="","",VLOOKUP(D236,$AE$564:$AF$566,2,TRUE))</f>
        <v>#N/A</v>
      </c>
      <c r="J23" s="450" t="e">
        <f>IF(D237="","",VLOOKUP(D237,$AG$564:$AH$566,2,TRUE))</f>
        <v>#N/A</v>
      </c>
      <c r="K23" s="450" t="str">
        <f>IF(D238="","",VLOOKUP(D238,$AI$564:$AJ$566,2,TRUE))</f>
        <v>педагогтің көмегімен шағын тақпақтарды қайталап айтуға  үйрету</v>
      </c>
      <c r="L23" s="820"/>
    </row>
    <row r="24" spans="2:12" ht="90" hidden="1" customHeight="1" x14ac:dyDescent="0.25">
      <c r="B24" s="796"/>
      <c r="C24" s="827"/>
      <c r="D24" s="828"/>
      <c r="E24" s="829"/>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827"/>
      <c r="D25" s="828"/>
      <c r="E25" s="829"/>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827"/>
      <c r="D26" s="828"/>
      <c r="E26" s="829"/>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827"/>
      <c r="D27" s="828"/>
      <c r="E27" s="829"/>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827"/>
      <c r="D28" s="828"/>
      <c r="E28" s="829"/>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827"/>
      <c r="D29" s="828"/>
      <c r="E29" s="829"/>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827"/>
      <c r="D30" s="828"/>
      <c r="E30" s="829"/>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827"/>
      <c r="D31" s="828"/>
      <c r="E31" s="829"/>
      <c r="F31" s="453" t="e">
        <f>IF(E136="","",VLOOKUP(E136,$S$572:$T$574,2,TRUE))</f>
        <v>#N/A</v>
      </c>
      <c r="G31" s="453" t="e">
        <f>IF(E137="","",VLOOKUP(E137,$U$572:$V$574,2,TRUE))</f>
        <v>#N/A</v>
      </c>
      <c r="H31" s="453" t="str">
        <f>IF(E138="","",VLOOKUP(E138,$W$572:$X$574,2,TRUE))</f>
        <v>үлгі мен ауызша нұсқауға сүйеніп, тапсырмаларды орындауға үйрету</v>
      </c>
      <c r="I31" s="453" t="e">
        <f>IF(E215="","",VLOOKUP(E215,$S$572:$T$574,2,TRUE))</f>
        <v>#N/A</v>
      </c>
      <c r="J31" s="453" t="e">
        <f>IF(E216="","",VLOOKUP(E216,$U$572:$V$574,2,TRUE))</f>
        <v>#N/A</v>
      </c>
      <c r="K31" s="453" t="str">
        <f>IF(E217="","",VLOOKUP(E217,$W$572:$X$574,2,TRUE))</f>
        <v>үлгі мен ауызша нұсқауға сүйеніп, тапсырмаларды орындауға үйрету</v>
      </c>
      <c r="L31" s="820"/>
    </row>
    <row r="32" spans="2:12" ht="90" customHeight="1" x14ac:dyDescent="0.25">
      <c r="B32" s="804"/>
      <c r="C32" s="827"/>
      <c r="D32" s="828"/>
      <c r="E32" s="829"/>
      <c r="F32" s="453" t="e">
        <f>IF(E139="","",VLOOKUP(E139,$Y$572:$Z$574,2,TRUE))</f>
        <v>#N/A</v>
      </c>
      <c r="G32" s="453" t="e">
        <f>IF(E140="","",VLOOKUP(E140,$AA$572:$AB$574,2,TRUE))</f>
        <v>#N/A</v>
      </c>
      <c r="H32" s="453" t="str">
        <f>IF(E141="","",VLOOKUP(E141,$AC$572:$AD$574,2,TRUE))</f>
        <v>көлемі, пішіні, түсі бойынша ұқсас біртекті заттарды топтастыруға үйрету</v>
      </c>
      <c r="I32" s="453" t="e">
        <f>IF(E218="","",VLOOKUP(E218,$Y$572:$Z$574,2,TRUE))</f>
        <v>#N/A</v>
      </c>
      <c r="J32" s="453" t="e">
        <f>IF(E219="","",VLOOKUP(E219,$AA$572:$AB$574,2,TRUE))</f>
        <v>#N/A</v>
      </c>
      <c r="K32" s="453" t="str">
        <f>IF(E220="","",VLOOKUP(E220,$AC$572:$AD$574,2,TRUE))</f>
        <v>көлемі, пішіні, түсі бойынша ұқсас біртекті заттарды топтастыруға үйрету</v>
      </c>
      <c r="L32" s="820"/>
    </row>
    <row r="33" spans="2:12" ht="90" customHeight="1" x14ac:dyDescent="0.25">
      <c r="B33" s="804"/>
      <c r="C33" s="827"/>
      <c r="D33" s="828"/>
      <c r="E33" s="829"/>
      <c r="F33" s="453" t="e">
        <f>IF(E142="","",VLOOKUP(E142,$AE$572:$AF$574,2,TRUE))</f>
        <v>#N/A</v>
      </c>
      <c r="G33" s="453" t="e">
        <f>IF(E143="","",VLOOKUP(E143,$AG$572:$AH$574,2,TRUE))</f>
        <v>#N/A</v>
      </c>
      <c r="H33" s="453" t="str">
        <f>IF(E144="","",VLOOKUP(E144,$AI$572:$AJ$574,2,TRUE))</f>
        <v>түрлі көлемдегі геометриялық фигураларды негізгі қасиеттері бойынша салыстыруға үйрету</v>
      </c>
      <c r="I33" s="453" t="e">
        <f>IF(E221="","",VLOOKUP(E221,$AE$572:$AF$574,2,TRUE))</f>
        <v>#N/A</v>
      </c>
      <c r="J33" s="453" t="e">
        <f>IF(E222="","",VLOOKUP(E222,$AG$572:$AH$574,2,TRUE))</f>
        <v>#N/A</v>
      </c>
      <c r="K33" s="453" t="str">
        <f>IF(E223="","",VLOOKUP(E223,$AI$572:$AJ$574,2,TRUE))</f>
        <v>түрлі көлемдегі геометриялық фигураларды негізгі қасиеттері бойынша салыстыруға үйрету</v>
      </c>
      <c r="L33" s="820"/>
    </row>
    <row r="34" spans="2:12" ht="90" customHeight="1" x14ac:dyDescent="0.25">
      <c r="B34" s="804"/>
      <c r="C34" s="827"/>
      <c r="D34" s="828"/>
      <c r="E34" s="829"/>
      <c r="F34" s="453" t="e">
        <f>IF(E145="","",VLOOKUP(E145,$AK$572:$AL$574,2,TRUE))</f>
        <v>#N/A</v>
      </c>
      <c r="G34" s="453" t="e">
        <f>IF(E146="","",VLOOKUP(E146,$AM$572:$AN$574,2,TRUE))</f>
        <v>#N/A</v>
      </c>
      <c r="H34" s="453" t="str">
        <f>IF(E147="","",VLOOKUP(E147,$AO$572:$AP$574,2,TRUE))</f>
        <v>түсі, көлемі, пішіні бойынша заттарды өз бетінше зерттейді және салыстыруға үйрету</v>
      </c>
      <c r="I34" s="453" t="e">
        <f>IF(E224="","",VLOOKUP(E224,$AK$572:$AL$574,2,TRUE))</f>
        <v>#N/A</v>
      </c>
      <c r="J34" s="453" t="e">
        <f>IF(E225="","",VLOOKUP(E225,$AM$572:$AN$574,2,TRUE))</f>
        <v>#N/A</v>
      </c>
      <c r="K34" s="453" t="str">
        <f>IF(E226="","",VLOOKUP(E226,$AO$572:$AP$574,2,TRUE))</f>
        <v>түсі, көлемі, пішіні бойынша заттарды өз бетінше зерттейді және салыстыруға үйрету</v>
      </c>
      <c r="L34" s="820"/>
    </row>
    <row r="35" spans="2:12" ht="90" customHeight="1" x14ac:dyDescent="0.25">
      <c r="B35" s="804" t="s">
        <v>904</v>
      </c>
      <c r="C35" s="827"/>
      <c r="D35" s="828"/>
      <c r="E35" s="829"/>
      <c r="F35" s="451" t="e">
        <f>IF(F133="","",VLOOKUP(F133,$M$576:$N$578,2,TRUE))</f>
        <v>#N/A</v>
      </c>
      <c r="G35" s="450" t="e">
        <f>IF(F134="","",VLOOKUP(F134,$O$576:$P$578,2,TRUE))</f>
        <v>#N/A</v>
      </c>
      <c r="H35" s="450" t="str">
        <f>IF(F135="","",VLOOKUP(F135,$Q$576:$R$578,2,TRUE))</f>
        <v xml:space="preserve">қаламды дұрыс ұстайды, тік және тұйықталған дөңгелек сызықтарды қағаз бетінде жеңіл жүргізуге үйрету
</v>
      </c>
      <c r="I35" s="451" t="e">
        <f>IF(F212="","",VLOOKUP(F212,$M$576:$N$578,2,TRUE))</f>
        <v>#N/A</v>
      </c>
      <c r="J35" s="451" t="str">
        <f>IF(F213="","",VLOOKUP(F213,$O$576:$P$578,2,TRUE))</f>
        <v>қаламды дұрыс ұстайды, тік және тұйықталған дөңгелек сызықтарды қағаз бетінде жеңіл жүргізу дағдылардын қалыптастыру</v>
      </c>
      <c r="K35" s="451" t="e">
        <f>IF(F214="","",VLOOKUP(F214,$Q$576:$R$578,2,TRUE))</f>
        <v>#N/A</v>
      </c>
      <c r="L35" s="820"/>
    </row>
    <row r="36" spans="2:12" ht="90" customHeight="1" x14ac:dyDescent="0.25">
      <c r="B36" s="804"/>
      <c r="C36" s="827"/>
      <c r="D36" s="828"/>
      <c r="E36" s="829"/>
      <c r="F36" s="450" t="e">
        <f>IF(F136="","",VLOOKUP(F136,$S$576:$T$578,2,TRUE))</f>
        <v>#N/A</v>
      </c>
      <c r="G36" s="450" t="e">
        <f>IF(F137="","",VLOOKUP(F137,$U$576:$V$578,2,TRUE))</f>
        <v>#N/A</v>
      </c>
      <c r="H36" s="450" t="str">
        <f>IF(F138="","",VLOOKUP(F138,$W$576:$X$578,2,TRUE))</f>
        <v>өзінің салған суретіне қуанады, онда не бейнеленгенін айтуға үйрету</v>
      </c>
      <c r="I36" s="451" t="e">
        <f>IF(F215="","",VLOOKUP(F215,$S$576:$T$578,2,TRUE))</f>
        <v>#N/A</v>
      </c>
      <c r="J36" s="451" t="e">
        <f>IF(F216="","",VLOOKUP(F216,$U$576:$V$578,2,TRUE))</f>
        <v>#N/A</v>
      </c>
      <c r="K36" s="451" t="str">
        <f>IF(F217="","",VLOOKUP(F217,$W$576:$X$578,2,TRUE))</f>
        <v>өзінің салған суретіне қуанады, онда не бейнеленгенін айтуға үйрету</v>
      </c>
      <c r="L36" s="820"/>
    </row>
    <row r="37" spans="2:12" ht="90" customHeight="1" x14ac:dyDescent="0.25">
      <c r="B37" s="804"/>
      <c r="C37" s="827"/>
      <c r="D37" s="828"/>
      <c r="E37" s="829"/>
      <c r="F37" s="450" t="e">
        <f>IF(F139="","",VLOOKUP(F139,$Y$576:$Z$578,2,TRUE))</f>
        <v>#N/A</v>
      </c>
      <c r="G37" s="450" t="e">
        <f>IF(F140="","",VLOOKUP(F140,$AA$576:$AB$578,2,TRUE))</f>
        <v>#N/A</v>
      </c>
      <c r="H37" s="450" t="str">
        <f>IF(F141="","",VLOOKUP(F141,$AC$576:$AD$578,2,TRUE))</f>
        <v>қағаз бетіне бояулармен сызықтар, жақпалар салуға үйрету</v>
      </c>
      <c r="I37" s="451" t="e">
        <f>IF(F218="","",VLOOKUP(F218,$Y$576:$Z$578,2,TRUE))</f>
        <v>#N/A</v>
      </c>
      <c r="J37" s="451" t="str">
        <f>IF(F219="","",VLOOKUP(F219,$AA$576:$AB$578,2,TRUE))</f>
        <v>қағаз бетіне бояулармен сызықтар, жақпалар салу дағдылардын қалыптастыру</v>
      </c>
      <c r="K37" s="451" t="e">
        <f>IF(F220="","",VLOOKUP(F220,$AC$576:$AD$578,2,TRUE))</f>
        <v>#N/A</v>
      </c>
      <c r="L37" s="820"/>
    </row>
    <row r="38" spans="2:12" ht="90" customHeight="1" x14ac:dyDescent="0.25">
      <c r="B38" s="804"/>
      <c r="C38" s="827"/>
      <c r="D38" s="828"/>
      <c r="E38" s="829"/>
      <c r="F38" s="450" t="e">
        <f>IF(F142="","",VLOOKUP(F142,$AE$576:$AF$578,2,TRUE))</f>
        <v>#N/A</v>
      </c>
      <c r="G38" s="450" t="e">
        <f>IF(F143="","",VLOOKUP(F143,$AG$576:$AH$578,2,TRUE))</f>
        <v>#N/A</v>
      </c>
      <c r="H38" s="450" t="str">
        <f>IF(F144="","",VLOOKUP(F144,$AI$576:$AJ$578,2,TRUE))</f>
        <v>қағазға және құмға сурет салудың бастапқы техникасын меңгеруге үйрету</v>
      </c>
      <c r="I38" s="451" t="e">
        <f>IF(F221="","",VLOOKUP(F221,$AE$576:$AF$578,2,TRUE))</f>
        <v>#N/A</v>
      </c>
      <c r="J38" s="451" t="str">
        <f>IF(F222="","",VLOOKUP(F222,$AG$576:$AH$578,2,TRUE))</f>
        <v>қағазға және құмға сурет салудың бастапқы техникасын меңгеру дағдылардын қалыптастыру</v>
      </c>
      <c r="K38" s="451" t="e">
        <f>IF(F223="","",VLOOKUP(F223,$AI$576:$AJ$578,2,TRUE))</f>
        <v>#N/A</v>
      </c>
      <c r="L38" s="820"/>
    </row>
    <row r="39" spans="2:12" ht="90" customHeight="1" x14ac:dyDescent="0.25">
      <c r="B39" s="804"/>
      <c r="C39" s="827"/>
      <c r="D39" s="828"/>
      <c r="E39" s="829"/>
      <c r="F39" s="450" t="e">
        <f>IF(F145="","",VLOOKUP(F145,$AK$576:$AL$578,2,TRUE))</f>
        <v>#N/A</v>
      </c>
      <c r="G39" s="450" t="e">
        <f>IF(F146="","",VLOOKUP(F146,$AM$576:$AN$578,2,TRUE))</f>
        <v>#N/A</v>
      </c>
      <c r="H39" s="450" t="str">
        <f>IF(F147="","",VLOOKUP(F147,$AO$576:$AP$578,2,TRUE))</f>
        <v>мүсіндейтін заттарды зерттеуге үйрету</v>
      </c>
      <c r="I39" s="451" t="e">
        <f>IF(F224="","",VLOOKUP(F224,$AK$576:$AL$578,2,TRUE))</f>
        <v>#N/A</v>
      </c>
      <c r="J39" s="451" t="str">
        <f>IF(F225="","",VLOOKUP(F225,$AM$576:$AN$578,2,TRUE))</f>
        <v>мүсіндейтін заттарды зерттеу дағдылардын қалыптастыру</v>
      </c>
      <c r="K39" s="451" t="e">
        <f>IF(F226="","",VLOOKUP(F226,$AO$576:$AP$578,2,TRUE))</f>
        <v>#N/A</v>
      </c>
      <c r="L39" s="820"/>
    </row>
    <row r="40" spans="2:12" ht="90" hidden="1" customHeight="1" x14ac:dyDescent="0.25">
      <c r="B40" s="804"/>
      <c r="C40" s="827"/>
      <c r="D40" s="828"/>
      <c r="E40" s="829"/>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827"/>
      <c r="D41" s="828"/>
      <c r="E41" s="829"/>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827"/>
      <c r="D42" s="828"/>
      <c r="E42" s="829"/>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827"/>
      <c r="D43" s="828"/>
      <c r="E43" s="829"/>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827"/>
      <c r="D44" s="828"/>
      <c r="E44" s="829"/>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27"/>
      <c r="D45" s="828"/>
      <c r="E45" s="829"/>
      <c r="F45" s="451" t="e">
        <f>IF(F163="","",VLOOKUP(F163,$M$584:$N$586,2,TRUE))</f>
        <v>#N/A</v>
      </c>
      <c r="G45" s="450" t="e">
        <f>IF(F164="","",VLOOKUP(F164,$O$584:$P$586,2,TRUE))</f>
        <v>#N/A</v>
      </c>
      <c r="H45" s="450" t="str">
        <f>IF(F165="","",VLOOKUP(F165,$Q$584:$R$586,2,TRUE))</f>
        <v xml:space="preserve">мүсіндеудің қарапайым тәсілдерін меңгергуге (кесектерді үлкен бөліктерден бөліп алуға, оларды біртұтас етіп біріктіруге, сазбалшықты өздігінен илей алуға) үйрету
</v>
      </c>
      <c r="I45" s="451" t="e">
        <f>IF(F242="","",VLOOKUP(F242,$M$584:$N$586,2,TRUE))</f>
        <v>#N/A</v>
      </c>
      <c r="J45" s="451" t="str">
        <f>IF(F243="","",VLOOKUP(F243,$O$584:$P$586,2,TRUE))</f>
        <v>мүсіндеудің қарапайым тәсілдерін меңгергу (кесектерді үлкен бөліктерден бөліп алу, оларды біртұтас етіп біріктіру, сазбалшықты өздігінен илей алу) дағдылардын қалыптастыру</v>
      </c>
      <c r="K45" s="451" t="e">
        <f>IF(F244="","",VLOOKUP(F244,$Q$584:$R$586,2,TRUE))</f>
        <v>#N/A</v>
      </c>
      <c r="L45" s="820"/>
    </row>
    <row r="46" spans="2:12" ht="90" customHeight="1" x14ac:dyDescent="0.25">
      <c r="B46" s="804"/>
      <c r="C46" s="827"/>
      <c r="D46" s="828"/>
      <c r="E46" s="829"/>
      <c r="F46" s="450" t="e">
        <f>IF(F166="","",VLOOKUP(F166,$S$584:$T$586,2,TRUE))</f>
        <v>#N/A</v>
      </c>
      <c r="G46" s="450" t="e">
        <f>IF(F167="","",VLOOKUP(F167,$U$584:$V$586,2,TRUE))</f>
        <v>#N/A</v>
      </c>
      <c r="H46" s="450" t="str">
        <f>IF(F168="","",VLOOKUP(F168,$W$584:$X$586,2,TRUE))</f>
        <v>кесе, тостаған, табақты мүсіндеуде пішіннің жоғары бөлігін саусақпен басып, тереңдетуге үйрету</v>
      </c>
      <c r="I46" s="451" t="e">
        <f>IF(F245="","",VLOOKUP(F245,$S$584:$T$586,2,TRUE))</f>
        <v>#N/A</v>
      </c>
      <c r="J46" s="451" t="str">
        <f>IF(F246="","",VLOOKUP(F246,$U$584:$V$586,2,TRUE))</f>
        <v xml:space="preserve">кесе, тостаған, табақты мүсіндеуде пішіннің жоғары бөлігін саусақпен басып, тереңдету дағдылардын қалыптастыру
</v>
      </c>
      <c r="K46" s="451" t="e">
        <f>IF(F247="","",VLOOKUP(F247,$W$584:$X$586,2,TRUE))</f>
        <v>#N/A</v>
      </c>
      <c r="L46" s="820"/>
    </row>
    <row r="47" spans="2:12" ht="90" customHeight="1" x14ac:dyDescent="0.25">
      <c r="B47" s="804"/>
      <c r="C47" s="827"/>
      <c r="D47" s="828"/>
      <c r="E47" s="829"/>
      <c r="F47" s="450" t="e">
        <f>IF(F169="","",VLOOKUP(F169,$Y$584:$Z$586,2,TRUE))</f>
        <v>#N/A</v>
      </c>
      <c r="G47" s="450" t="e">
        <f>IF(F170="","",VLOOKUP(F170,$AA$584:$AB$586,2,TRUE))</f>
        <v>#N/A</v>
      </c>
      <c r="H47" s="450" t="str">
        <f>IF(F171="","",VLOOKUP(F171,$AC$584:$AD$586,2,TRUE))</f>
        <v>дайын болған бұйымды тұғырға орналастыруға, жұмыстан кейін материалдарды жинастыруға үйрету</v>
      </c>
      <c r="I47" s="451" t="e">
        <f>IF(F248="","",VLOOKUP(F248,$Y$584:$Z$586,2,TRUE))</f>
        <v>#N/A</v>
      </c>
      <c r="J47" s="451" t="str">
        <f>IF(F249="","",VLOOKUP(F249,$AA$584:$AB$586,2,TRUE))</f>
        <v>дайын болған бұйымды тұғырға орналастыруды, жұмыстан кейін материалдарды жинастыру дағдылардын қалыптастыру</v>
      </c>
      <c r="K47" s="451" t="e">
        <f>IF(F250="","",VLOOKUP(F250,$AC$584:$AD$586,2,TRUE))</f>
        <v>#N/A</v>
      </c>
      <c r="L47" s="820"/>
    </row>
    <row r="48" spans="2:12" ht="90" customHeight="1" x14ac:dyDescent="0.25">
      <c r="B48" s="804"/>
      <c r="C48" s="827"/>
      <c r="D48" s="828"/>
      <c r="E48" s="829"/>
      <c r="F48" s="450" t="e">
        <f>IF(F172="","",VLOOKUP(F172,$AE$584:$AF$586,2,TRUE))</f>
        <v>#N/A</v>
      </c>
      <c r="G48" s="450" t="e">
        <f>IF(F173="","",VLOOKUP(F173,$AG$584:$AH$586,2,TRUE))</f>
        <v>#N/A</v>
      </c>
      <c r="H48" s="450" t="str">
        <f>IF(F174="","",VLOOKUP(F174,$AI$584:$AJ$586,2,TRUE))</f>
        <v>қағазды қолданудың қарапайым әдістерін (ұсақтау, жырту, бүктеу) білуге үйрету</v>
      </c>
      <c r="I48" s="451" t="e">
        <f>IF(F251="","",VLOOKUP(F251,$AE$584:$AF$586,2,TRUE))</f>
        <v>#N/A</v>
      </c>
      <c r="J48" s="451" t="str">
        <f>IF(F252="","",VLOOKUP(F252,$AG$584:$AH$586,2,TRUE))</f>
        <v>қағазды қолданудың қарапайым әдістерін (ұсақтау, жырту, бүктеу) білу дағдылардын қалыптастыру</v>
      </c>
      <c r="K48" s="451" t="e">
        <f>IF(F253="","",VLOOKUP(F253,$AI$584:$AJ$586,2,TRUE))</f>
        <v>#N/A</v>
      </c>
      <c r="L48" s="820"/>
    </row>
    <row r="49" spans="2:12" ht="90" customHeight="1" x14ac:dyDescent="0.25">
      <c r="B49" s="804"/>
      <c r="C49" s="827"/>
      <c r="D49" s="828"/>
      <c r="E49" s="829"/>
      <c r="F49" s="450" t="e">
        <f>IF(F175="","",VLOOKUP(F175,$AK$584:$AL$586,2,TRUE))</f>
        <v>#N/A</v>
      </c>
      <c r="G49" s="450" t="e">
        <f>IF(F176="","",VLOOKUP(F176,$AM$572:$AN$586,2,TRUE))</f>
        <v>#N/A</v>
      </c>
      <c r="H49" s="450" t="str">
        <f>IF(F177="","",VLOOKUP(F177,$AO$584:$AP$586,2,TRUE))</f>
        <v>бейнелерді фланелеграфта (сызықтарда, шаршыда), қағаз бетіне қоюға және құрастыруға үйрету</v>
      </c>
      <c r="I49" s="451" t="e">
        <f>IF(F254="","",VLOOKUP(F254,$AK$584:$AL$586,2,TRUE))</f>
        <v>#N/A</v>
      </c>
      <c r="J49" s="451" t="str">
        <f>IF(F255="","",VLOOKUP(F255,$AM$572:$AN$586,2,TRUE))</f>
        <v xml:space="preserve">бейнелерді фланелеграфта (сызықтарда, шаршыда), қағаз бетіне қояды және құрастыру дағдылардын қалыптастыру
</v>
      </c>
      <c r="K49" s="451" t="e">
        <f>IF(F256="","",VLOOKUP(F256,$AO$584:$AP$586,2,TRUE))</f>
        <v>#N/A</v>
      </c>
      <c r="L49" s="820"/>
    </row>
    <row r="50" spans="2:12" ht="90" customHeight="1" x14ac:dyDescent="0.25">
      <c r="B50" s="804"/>
      <c r="C50" s="827"/>
      <c r="D50" s="828"/>
      <c r="E50" s="829"/>
      <c r="F50" s="451" t="e">
        <f>IF(F178="","",VLOOKUP(F178,$M$588:$N$590,2,TRUE))</f>
        <v>#N/A</v>
      </c>
      <c r="G50" s="450" t="e">
        <f>IF(F179="","",VLOOKUP(F179,$O$588:$P$590,2,TRUE))</f>
        <v>#N/A</v>
      </c>
      <c r="H50" s="450" t="str">
        <f>IF(F180="","",VLOOKUP(F180,$Q$588:$R$590,2,TRUE))</f>
        <v>фланелеграфта қарапайым композицияларды орналастыруға және құрастыруға үйрету</v>
      </c>
      <c r="I50" s="451" t="e">
        <f>IF(F257="","",VLOOKUP(F257,$M$588:$N$590,2,TRUE))</f>
        <v>#N/A</v>
      </c>
      <c r="J50" s="451" t="str">
        <f>IF(F258="","",VLOOKUP(F258,$O$588:$P$590,2,TRUE))</f>
        <v>фланелеграфта қарапайым композицияларды орналастыру және құрастыру дағдылардын қалыптастыру</v>
      </c>
      <c r="K50" s="451" t="e">
        <f>IF(F259="","",VLOOKUP(F259,$Q$588:$R$590,2,TRUE))</f>
        <v>#N/A</v>
      </c>
      <c r="L50" s="820"/>
    </row>
    <row r="51" spans="2:12" ht="90" customHeight="1" x14ac:dyDescent="0.25">
      <c r="B51" s="804"/>
      <c r="C51" s="827"/>
      <c r="D51" s="828"/>
      <c r="E51" s="829"/>
      <c r="F51" s="450" t="e">
        <f>IF(F181="","",VLOOKUP(F181,$S$588:$T$590,2,TRUE))</f>
        <v>#N/A</v>
      </c>
      <c r="G51" s="450" t="e">
        <f>IF(F182="","",VLOOKUP(F182,$U$588:$V$590,2,TRUE))</f>
        <v>#N/A</v>
      </c>
      <c r="H51" s="450" t="str">
        <f>IF(F183="","",VLOOKUP(F183,$W$588:$X$590,2,TRUE))</f>
        <v>симметриялық пішіндерді, ою-өрнектерді орналастыруға үйрету</v>
      </c>
      <c r="I51" s="451" t="e">
        <f>IF(F260="","",VLOOKUP(F260,$S$588:$T$590,2,TRUE))</f>
        <v>#N/A</v>
      </c>
      <c r="J51" s="451" t="str">
        <f>IF(F261="","",VLOOKUP(F261,$U$588:$V$590,2,TRUE))</f>
        <v>симметриялық пішіндерді, ою-өрнектерді орналастыру дағдылардын қалыптастыру</v>
      </c>
      <c r="K51" s="451" t="e">
        <f>IF(F262="","",VLOOKUP(F262,$W$588:$X$590,2,TRUE))</f>
        <v>#N/A</v>
      </c>
      <c r="L51" s="820"/>
    </row>
    <row r="52" spans="2:12" ht="90" customHeight="1" x14ac:dyDescent="0.25">
      <c r="B52" s="804"/>
      <c r="C52" s="827"/>
      <c r="D52" s="828"/>
      <c r="E52" s="829"/>
      <c r="F52" s="450" t="e">
        <f>IF(F184="","",VLOOKUP(F184,$Y$588:$Z$590,2,TRUE))</f>
        <v>#N/A</v>
      </c>
      <c r="G52" s="450" t="e">
        <f>IF(F185="","",VLOOKUP(F185,$AA$588:$AB$590,2,TRUE))</f>
        <v>#N/A</v>
      </c>
      <c r="H52" s="450" t="str">
        <f>IF(F186="","",VLOOKUP(F186,$AC$588:$AD$590,2,TRUE))</f>
        <v>қарапайым құрылысты үлгі бойынша құрастыруға үйрету</v>
      </c>
      <c r="I52" s="451" t="e">
        <f>IF(F263="","",VLOOKUP(F263,$Y$588:$Z$590,2,TRUE))</f>
        <v>#N/A</v>
      </c>
      <c r="J52" s="451" t="str">
        <f>IF(F264="","",VLOOKUP(F264,$AA$588:$AB$590,2,TRUE))</f>
        <v>қарапайым құрылысты үлгі бойынша құрастыру дағдылардын қалыптастыру</v>
      </c>
      <c r="K52" s="451" t="e">
        <f>IF(F265="","",VLOOKUP(F265,$AC$588:$AD$590,2,TRUE))</f>
        <v>#N/A</v>
      </c>
      <c r="L52" s="820"/>
    </row>
    <row r="53" spans="2:12" ht="90" customHeight="1" x14ac:dyDescent="0.25">
      <c r="B53" s="804"/>
      <c r="C53" s="827"/>
      <c r="D53" s="828"/>
      <c r="E53" s="829"/>
      <c r="F53" s="450" t="e">
        <f>IF(F187="","",VLOOKUP(F187,$AE$588:$AF$590,2,TRUE))</f>
        <v>#N/A</v>
      </c>
      <c r="G53" s="450" t="e">
        <f>IF(F188="","",VLOOKUP(F188,$AG$588:$AH$590,2,TRUE))</f>
        <v>#N/A</v>
      </c>
      <c r="H53" s="450" t="str">
        <f>IF(F189="","",VLOOKUP(F189,$AI$588:$AJ$590,2,TRUE))</f>
        <v>тұрғызылған қарапайым құрылыстарды ату және ойыншықтарды қолдана отырып, олармен ойнауға үйрету</v>
      </c>
      <c r="I53" s="451" t="e">
        <f>IF(F266="","",VLOOKUP(F266,$AE$588:$AF$590,2,TRUE))</f>
        <v>#N/A</v>
      </c>
      <c r="J53" s="451" t="e">
        <f>IF(F267="","",VLOOKUP(F267,$AG$588:$AH$590,2,TRUE))</f>
        <v>#N/A</v>
      </c>
      <c r="K53" s="451" t="str">
        <f>IF(F268="","",VLOOKUP(F268,$AI$588:$AJ$590,2,TRUE))</f>
        <v>тұрғызылған қарапайым құрылыстарды ату және ойыншықтарды қолдана отырып, олармен ойнауға үйрету</v>
      </c>
      <c r="L53" s="820"/>
    </row>
    <row r="54" spans="2:12" ht="90" customHeight="1" x14ac:dyDescent="0.25">
      <c r="B54" s="804"/>
      <c r="C54" s="827"/>
      <c r="D54" s="828"/>
      <c r="E54" s="829"/>
      <c r="F54" s="450" t="e">
        <f>IF(F190="","",VLOOKUP(F190,$AK$588:$AL$590,2,TRUE))</f>
        <v>#N/A</v>
      </c>
      <c r="G54" s="450" t="e">
        <f>IF(F191="","",VLOOKUP(F191,$AM$588:$AN$590,2,TRUE))</f>
        <v>#N/A</v>
      </c>
      <c r="H54" s="450" t="str">
        <f>IF(F192="","",VLOOKUP(F192,$AO$588:$AP$590,2,TRUE))</f>
        <v>өз бетінше құрастыруға тырысуға үйрету</v>
      </c>
      <c r="I54" s="451" t="e">
        <f>IF(F269="","",VLOOKUP(F269,$AK$588:$AL$590,2,TRUE))</f>
        <v>#N/A</v>
      </c>
      <c r="J54" s="451" t="str">
        <f>IF(F270="","",VLOOKUP(F270,$AM$588:$AN$590,2,TRUE))</f>
        <v>өз бетінше құрастыруға тырысу дағдылардын қалыптастыру</v>
      </c>
      <c r="K54" s="451" t="e">
        <f>IF(F271="","",VLOOKUP(F271,$AO$588:$AP$590,2,TRUE))</f>
        <v>#N/A</v>
      </c>
      <c r="L54" s="820"/>
    </row>
    <row r="55" spans="2:12" ht="90" customHeight="1" x14ac:dyDescent="0.25">
      <c r="B55" s="804"/>
      <c r="C55" s="827"/>
      <c r="D55" s="828"/>
      <c r="E55" s="829"/>
      <c r="F55" s="451" t="e">
        <f>IF(F193="","",VLOOKUP(F193,$M$592:$N$594,2,TRUE))</f>
        <v>#N/A</v>
      </c>
      <c r="G55" s="450" t="str">
        <f>IF(F194="","",VLOOKUP(F194,$O$592:$P$594,2,TRUE))</f>
        <v>қорапқа құрылыс бөлшектерін жинастыру дағдылардын қалыптастыру</v>
      </c>
      <c r="H55" s="450" t="e">
        <f>IF(F195="","",VLOOKUP(F195,$Q$592:$R$594,2,TRUE))</f>
        <v>#N/A</v>
      </c>
      <c r="I55" s="451" t="e">
        <f>IF(F272="","",VLOOKUP(F272,$M$592:$N$594,2,TRUE))</f>
        <v>#N/A</v>
      </c>
      <c r="J55" s="451" t="str">
        <f>IF(F273="","",VLOOKUP(F273,$O$592:$P$594,2,TRUE))</f>
        <v>қорапқа құрылыс бөлшектерін жинастыру дағдылардын қалыптастыру</v>
      </c>
      <c r="K55" s="451" t="e">
        <f>IF(F274="","",VLOOKUP(F274,$Q$592:$R$594,2,TRUE))</f>
        <v>#N/A</v>
      </c>
      <c r="L55" s="820"/>
    </row>
    <row r="56" spans="2:12" ht="90" customHeight="1" x14ac:dyDescent="0.25">
      <c r="B56" s="804"/>
      <c r="C56" s="827"/>
      <c r="D56" s="828"/>
      <c r="E56" s="829"/>
      <c r="F56" s="450" t="e">
        <f>IF(F196="","",VLOOKUP(F196,$S$592:$T$594,2,TRUE))</f>
        <v>#N/A</v>
      </c>
      <c r="G56" s="450" t="e">
        <f>IF(F197="","",VLOOKUP(F197,$U$592:$V$594,2,TRUE))</f>
        <v>#N/A</v>
      </c>
      <c r="H56" s="450" t="str">
        <f>IF(F198="","",VLOOKUP(F198,$W$592:$X$594,2,TRUE))</f>
        <v>педагогтің дауыс ырғағына, сөздердің созылыңқы дыбысталуына еліктей отырып, жекелеген сөздер мен буындарды қосып айтуға үйрету</v>
      </c>
      <c r="I56" s="451" t="e">
        <f>IF(F275="","",VLOOKUP(F275,$S$592:$T$594,2,TRUE))</f>
        <v>#N/A</v>
      </c>
      <c r="J56" s="451" t="e">
        <f>IF(F276="","",VLOOKUP(F276,$U$592:$V$594,2,TRUE))</f>
        <v>#N/A</v>
      </c>
      <c r="K56" s="451" t="str">
        <f>IF(F277="","",VLOOKUP(F277,$W$592:$X$594,2,TRUE))</f>
        <v>педагогтің дауыс ырғағына, сөздердің созылыңқы дыбысталуына еліктей отырып, жекелеген сөздер мен буындарды қосып айтуға үйрету</v>
      </c>
      <c r="L56" s="820"/>
    </row>
    <row r="57" spans="2:12" ht="90" customHeight="1" x14ac:dyDescent="0.25">
      <c r="B57" s="804"/>
      <c r="C57" s="827"/>
      <c r="D57" s="828"/>
      <c r="E57" s="829"/>
      <c r="F57" s="450" t="e">
        <f>IF(F199="","",VLOOKUP(F199,$Y$592:$Z$594,2,TRUE))</f>
        <v>#N/A</v>
      </c>
      <c r="G57" s="450" t="e">
        <f>IF(F200="","",VLOOKUP(F200,$AA$592:$AB$594,2,TRUE))</f>
        <v>#N/A</v>
      </c>
      <c r="H57" s="450" t="str">
        <f>IF(F201="","",VLOOKUP(F201,$AC$592:$AD$594,2,TRUE))</f>
        <v>бұрын естіген әндерді тануға үйрету</v>
      </c>
      <c r="I57" s="451" t="e">
        <f>IF(F278="","",VLOOKUP(F278,$Y$592:$Z$594,2,TRUE))</f>
        <v>#N/A</v>
      </c>
      <c r="J57" s="451" t="e">
        <f>IF(F279="","",VLOOKUP(F279,$AA$592:$AB$594,2,TRUE))</f>
        <v>#N/A</v>
      </c>
      <c r="K57" s="451" t="str">
        <f>IF(F280="","",VLOOKUP(F280,$AC$592:$AD$594,2,TRUE))</f>
        <v>бұрын естіген әндерді тануға үйрету</v>
      </c>
      <c r="L57" s="820"/>
    </row>
    <row r="58" spans="2:12" ht="90" customHeight="1" x14ac:dyDescent="0.25">
      <c r="B58" s="804"/>
      <c r="C58" s="827"/>
      <c r="D58" s="828"/>
      <c r="E58" s="829"/>
      <c r="F58" s="450" t="e">
        <f>IF(F202="","",VLOOKUP(F202,$AE$592:$AF$594,2,TRUE))</f>
        <v>#N/A</v>
      </c>
      <c r="G58" s="450" t="str">
        <f>IF(F203="","",VLOOKUP(F203,$AG$592:$AH$594,2,TRUE))</f>
        <v>ересектердің көрсеткен қимылдарын қайталау (шапалақтау, аяқтарын тарсылдату, қолдың білектерін айналдыру) дағдылардын қалыптастыру</v>
      </c>
      <c r="H58" s="450" t="e">
        <f>IF(F204="","",VLOOKUP(F204,$AI$592:$AJ$594,2,TRUE))</f>
        <v>#N/A</v>
      </c>
      <c r="I58" s="451" t="e">
        <f>IF(F281="","",VLOOKUP(F281,$AE$592:$AF$594,2,TRUE))</f>
        <v>#N/A</v>
      </c>
      <c r="J58" s="451" t="str">
        <f>IF(F282="","",VLOOKUP(F282,$AG$592:$AH$594,2,TRUE))</f>
        <v>ересектердің көрсеткен қимылдарын қайталау (шапалақтау, аяқтарын тарсылдату, қолдың білектерін айналдыру) дағдылардын қалыптастыру</v>
      </c>
      <c r="K58" s="451" t="e">
        <f>IF(F283="","",VLOOKUP(F283,$AI$592:$AJ$594,2,TRUE))</f>
        <v>#N/A</v>
      </c>
      <c r="L58" s="820"/>
    </row>
    <row r="59" spans="2:12" ht="90" customHeight="1" x14ac:dyDescent="0.25">
      <c r="B59" s="804"/>
      <c r="C59" s="827"/>
      <c r="D59" s="828"/>
      <c r="E59" s="829"/>
      <c r="F59" s="450" t="e">
        <f>IF(F205="","",VLOOKUP(F205,$AK$592:$AL$594,2,TRUE))</f>
        <v>#N/A</v>
      </c>
      <c r="G59" s="450" t="e">
        <f>IF(F206="","",VLOOKUP(F206,$AM$592:$AN$594,2,TRUE))</f>
        <v>#N/A</v>
      </c>
      <c r="H59" s="450" t="str">
        <f>IF(F207="","",VLOOKUP(F207,$AO$592:$AP$594,2,TRUE))</f>
        <v>музыкалық аспаптарды ажыратуға (барабан, бубен, сылдырмақ, асатаяқ ) үйрету</v>
      </c>
      <c r="I59" s="451" t="e">
        <f>IF(F284="","",VLOOKUP(F284,$AK$592:$AL$594,2,TRUE))</f>
        <v>#N/A</v>
      </c>
      <c r="J59" s="451" t="e">
        <f>IF(F285="","",VLOOKUP(F285,$AM$592:$AN$594,2,TRUE))</f>
        <v>#N/A</v>
      </c>
      <c r="K59" s="451" t="str">
        <f>IF(F286="","",VLOOKUP(F286,$AO$592:$AP$594,2,TRUE))</f>
        <v>музыкалық аспаптарды ажыратуға (барабан, бубен, сылдырмақ, асатаяқ ) үйрету</v>
      </c>
      <c r="L59" s="820"/>
    </row>
    <row r="60" spans="2:12" ht="90" hidden="1" customHeight="1" x14ac:dyDescent="0.25">
      <c r="B60" s="804" t="s">
        <v>917</v>
      </c>
      <c r="C60" s="827"/>
      <c r="D60" s="828"/>
      <c r="E60" s="829"/>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827"/>
      <c r="D61" s="828"/>
      <c r="E61" s="829"/>
      <c r="F61" s="453" t="e">
        <f>IF(G136="","",VLOOKUP(G136,$S$596:$T$598,2,TRUE))</f>
        <v>#N/A</v>
      </c>
      <c r="G61" s="453" t="e">
        <f>IF(G137="","",VLOOKUP(G137,$U$596:$V$598,2,TRUE))</f>
        <v>#N/A</v>
      </c>
      <c r="H61" s="453" t="str">
        <f>IF(G138="","",VLOOKUP(G138,$W$596:$X$598,2,TRUE))</f>
        <v>есімін атағанда жауап беруге, өзін айнадан және фотосуреттерден тануға үйрету</v>
      </c>
      <c r="I61" s="453" t="e">
        <f>IF(G215="","",VLOOKUP(G215,$S$596:$T$598,2,TRUE))</f>
        <v>#N/A</v>
      </c>
      <c r="J61" s="453" t="e">
        <f>IF(G216="","",VLOOKUP(G216,$U$596:$V$598,2,TRUE))</f>
        <v>#N/A</v>
      </c>
      <c r="K61" s="453" t="str">
        <f>IF(G217="","",VLOOKUP(G217,$W$596:$X$598,2,TRUE))</f>
        <v>есімін атағанда жауап беруге, өзін айнадан және фотосуреттерден тануға үйрету</v>
      </c>
      <c r="L61" s="820"/>
    </row>
    <row r="62" spans="2:12" ht="90" customHeight="1" x14ac:dyDescent="0.25">
      <c r="B62" s="804"/>
      <c r="C62" s="827"/>
      <c r="D62" s="828"/>
      <c r="E62" s="829"/>
      <c r="F62" s="453" t="e">
        <f>IF(G139="","",VLOOKUP(G139,$Y$596:$Z$598,2,TRUE))</f>
        <v>#N/A</v>
      </c>
      <c r="G62" s="453" t="e">
        <f>IF(G140="","",VLOOKUP(G140,$AA$596:$AB$598,2,TRUE))</f>
        <v>#N/A</v>
      </c>
      <c r="H62" s="453" t="str">
        <f>IF(G141="","",VLOOKUP(G141,$AC$596:$AD$598,2,TRUE))</f>
        <v>заттарды және олармен әрекет етуді білуге, оларды суреттен тануға үйрету</v>
      </c>
      <c r="I62" s="453" t="e">
        <f>IF(G218="","",VLOOKUP(G218,$Y$596:$Z$598,2,TRUE))</f>
        <v>#N/A</v>
      </c>
      <c r="J62" s="453" t="e">
        <f>IF(G219="","",VLOOKUP(G219,$AA$596:$AB$598,2,TRUE))</f>
        <v>#N/A</v>
      </c>
      <c r="K62" s="453" t="str">
        <f>IF(G220="","",VLOOKUP(G220,$AC$596:$AD$598,2,TRUE))</f>
        <v>заттарды және олармен әрекет етуді білуге, оларды суреттен тануға үйрету</v>
      </c>
      <c r="L62" s="820"/>
    </row>
    <row r="63" spans="2:12" ht="90" customHeight="1" x14ac:dyDescent="0.25">
      <c r="B63" s="804"/>
      <c r="C63" s="827"/>
      <c r="D63" s="828"/>
      <c r="E63" s="829"/>
      <c r="F63" s="453" t="e">
        <f>IF(G142="","",VLOOKUP(G142,$AE$596:$AF$598,2,TRUE))</f>
        <v>#N/A</v>
      </c>
      <c r="G63" s="453" t="e">
        <f>IF(G143="","",VLOOKUP(G143,$AG$596:$AH$598,2,TRUE))</f>
        <v>#N/A</v>
      </c>
      <c r="H63" s="453" t="str">
        <f>IF(G144="","",VLOOKUP(G144,$AI$596:$AJ$598,2,TRUE))</f>
        <v>оқылған дәмі, сыртқы белгілері бойынша көгөністер мен жемістерді ажыратуға  және атауға үйрету</v>
      </c>
      <c r="I63" s="453" t="e">
        <f>IF(G221="","",VLOOKUP(G221,$AE$596:$AF$598,2,TRUE))</f>
        <v>#N/A</v>
      </c>
      <c r="J63" s="453" t="str">
        <f>IF(G222="","",VLOOKUP(G222,$AG$596:$AH$598,2,TRUE))</f>
        <v>оқылған дәмі, сыртқы белгілері бойынша көгөністер мен жемістерді ажырату  және атау дағдылардын қалыптастыру</v>
      </c>
      <c r="K63" s="453" t="e">
        <f>IF(G223="","",VLOOKUP(G223,$AI$596:$AJ$598,2,TRUE))</f>
        <v>#N/A</v>
      </c>
      <c r="L63" s="820"/>
    </row>
    <row r="64" spans="2:12" ht="90" customHeight="1" x14ac:dyDescent="0.25">
      <c r="B64" s="804"/>
      <c r="C64" s="830"/>
      <c r="D64" s="831"/>
      <c r="E64" s="832"/>
      <c r="F64" s="453" t="e">
        <f>IF(G145="","",VLOOKUP(G145,$AK$596:$AL$598,2,TRUE))</f>
        <v>#N/A</v>
      </c>
      <c r="G64" s="453" t="e">
        <f>IF(G146="","",VLOOKUP(G146,$AM$596:$AN$598,2,TRUE))</f>
        <v>#N/A</v>
      </c>
      <c r="H64" s="453" t="str">
        <f>IF(G147="","",VLOOKUP(G147,$AO$596:$AP$598,2,TRUE))</f>
        <v>өсімдіктер мен жануарларға қамқорлық танытуға: оларды жақсы көруге, сипауға үйрету</v>
      </c>
      <c r="I64" s="453" t="e">
        <f>IF(G224="","",VLOOKUP(G224,$AK$596:$AL$598,2,TRUE))</f>
        <v>#N/A</v>
      </c>
      <c r="J64" s="453" t="str">
        <f>IF(G225="","",VLOOKUP(G225,$AM$596:$AN$598,2,TRUE))</f>
        <v>өсімдіктер мен жануарларға қамқорлық таныту: оларды жақсы көру, сипау дағдылардын қалыптастыру</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43.5" customHeight="1" x14ac:dyDescent="0.25">
      <c r="B68" s="35"/>
      <c r="C68" s="21" t="s">
        <v>915</v>
      </c>
      <c r="D68" s="21" t="s">
        <v>733</v>
      </c>
      <c r="E68" s="21" t="s">
        <v>916</v>
      </c>
      <c r="F68" s="21" t="s">
        <v>904</v>
      </c>
      <c r="G68" s="62" t="s">
        <v>917</v>
      </c>
    </row>
    <row r="69" spans="2:7" ht="15" customHeight="1" x14ac:dyDescent="0.25">
      <c r="B69" s="570">
        <v>1</v>
      </c>
      <c r="C69" s="452"/>
      <c r="D69" s="452"/>
      <c r="E69" s="452"/>
      <c r="F69" s="452"/>
      <c r="G69" s="452"/>
    </row>
    <row r="70" spans="2:7" ht="15" customHeight="1" x14ac:dyDescent="0.25">
      <c r="B70" s="571"/>
      <c r="C70" s="452"/>
      <c r="D70" s="452"/>
      <c r="E70" s="452"/>
      <c r="F70" s="452"/>
      <c r="G70" s="452"/>
    </row>
    <row r="71" spans="2:7" ht="15" customHeight="1" x14ac:dyDescent="0.25">
      <c r="B71" s="572"/>
      <c r="C71" s="452"/>
      <c r="D71" s="452"/>
      <c r="E71" s="452"/>
      <c r="F71" s="452"/>
      <c r="G71" s="452"/>
    </row>
    <row r="72" spans="2:7" ht="15" customHeight="1" x14ac:dyDescent="0.25">
      <c r="B72" s="570">
        <v>2</v>
      </c>
      <c r="C72" s="452"/>
      <c r="D72" s="452"/>
      <c r="E72" s="452"/>
      <c r="F72" s="452"/>
      <c r="G72" s="452"/>
    </row>
    <row r="73" spans="2:7" ht="15" customHeight="1" x14ac:dyDescent="0.25">
      <c r="B73" s="571"/>
      <c r="C73" s="452"/>
      <c r="D73" s="452"/>
      <c r="E73" s="452"/>
      <c r="F73" s="452"/>
      <c r="G73" s="452"/>
    </row>
    <row r="74" spans="2:7" ht="15" customHeight="1" x14ac:dyDescent="0.25">
      <c r="B74" s="572"/>
      <c r="C74" s="452"/>
      <c r="D74" s="452"/>
      <c r="E74" s="452"/>
      <c r="F74" s="452"/>
      <c r="G74" s="452"/>
    </row>
    <row r="75" spans="2:7" ht="15" customHeight="1" x14ac:dyDescent="0.25">
      <c r="B75" s="570">
        <v>3</v>
      </c>
      <c r="C75" s="452"/>
      <c r="D75" s="452"/>
      <c r="E75" s="452"/>
      <c r="F75" s="452"/>
      <c r="G75" s="452"/>
    </row>
    <row r="76" spans="2:7" ht="15" customHeight="1" x14ac:dyDescent="0.25">
      <c r="B76" s="571"/>
      <c r="C76" s="452"/>
      <c r="D76" s="452"/>
      <c r="E76" s="452"/>
      <c r="F76" s="452"/>
      <c r="G76" s="452"/>
    </row>
    <row r="77" spans="2:7" ht="15" customHeight="1" x14ac:dyDescent="0.25">
      <c r="B77" s="572"/>
      <c r="C77" s="452"/>
      <c r="D77" s="452"/>
      <c r="E77" s="452"/>
      <c r="F77" s="452"/>
      <c r="G77" s="452"/>
    </row>
    <row r="78" spans="2:7" ht="15" customHeight="1" x14ac:dyDescent="0.25">
      <c r="B78" s="570">
        <v>4</v>
      </c>
      <c r="C78" s="452"/>
      <c r="D78" s="452"/>
      <c r="E78" s="452"/>
      <c r="F78" s="452"/>
      <c r="G78" s="452"/>
    </row>
    <row r="79" spans="2:7" ht="15" customHeight="1" x14ac:dyDescent="0.25">
      <c r="B79" s="571"/>
      <c r="C79" s="452"/>
      <c r="D79" s="452"/>
      <c r="E79" s="452"/>
      <c r="F79" s="452"/>
      <c r="G79" s="452"/>
    </row>
    <row r="80" spans="2:7" ht="15" customHeight="1" x14ac:dyDescent="0.25">
      <c r="B80" s="572"/>
      <c r="C80" s="452"/>
      <c r="D80" s="452"/>
      <c r="E80" s="452"/>
      <c r="F80" s="452"/>
      <c r="G80" s="452"/>
    </row>
    <row r="81" spans="2:7" ht="15" customHeight="1" x14ac:dyDescent="0.25">
      <c r="B81" s="570">
        <v>5</v>
      </c>
      <c r="C81" s="798"/>
      <c r="D81" s="452"/>
      <c r="E81" s="798"/>
      <c r="F81" s="452"/>
      <c r="G81" s="798"/>
    </row>
    <row r="82" spans="2:7" ht="15" customHeight="1" x14ac:dyDescent="0.25">
      <c r="B82" s="571"/>
      <c r="C82" s="799"/>
      <c r="D82" s="452"/>
      <c r="E82" s="799"/>
      <c r="F82" s="452"/>
      <c r="G82" s="799"/>
    </row>
    <row r="83" spans="2:7" ht="15" customHeight="1" x14ac:dyDescent="0.25">
      <c r="B83" s="572"/>
      <c r="C83" s="799"/>
      <c r="D83" s="452"/>
      <c r="E83" s="799"/>
      <c r="F83" s="452"/>
      <c r="G83" s="799"/>
    </row>
    <row r="84" spans="2:7" ht="15" customHeight="1" x14ac:dyDescent="0.25">
      <c r="B84" s="570">
        <v>6</v>
      </c>
      <c r="C84" s="799"/>
      <c r="D84" s="452"/>
      <c r="E84" s="799"/>
      <c r="F84" s="452"/>
      <c r="G84" s="799"/>
    </row>
    <row r="85" spans="2:7" ht="15" customHeight="1" x14ac:dyDescent="0.25">
      <c r="B85" s="571"/>
      <c r="C85" s="799"/>
      <c r="D85" s="452"/>
      <c r="E85" s="799"/>
      <c r="F85" s="452"/>
      <c r="G85" s="799"/>
    </row>
    <row r="86" spans="2:7" ht="15" customHeight="1" x14ac:dyDescent="0.25">
      <c r="B86" s="572"/>
      <c r="C86" s="799"/>
      <c r="D86" s="452"/>
      <c r="E86" s="799"/>
      <c r="F86" s="452"/>
      <c r="G86" s="799"/>
    </row>
    <row r="87" spans="2:7" ht="15" customHeight="1" x14ac:dyDescent="0.25">
      <c r="B87" s="570">
        <v>7</v>
      </c>
      <c r="C87" s="799"/>
      <c r="D87" s="452"/>
      <c r="E87" s="799"/>
      <c r="F87" s="452"/>
      <c r="G87" s="799"/>
    </row>
    <row r="88" spans="2:7" ht="15" customHeight="1" x14ac:dyDescent="0.25">
      <c r="B88" s="571"/>
      <c r="C88" s="799"/>
      <c r="D88" s="452"/>
      <c r="E88" s="799"/>
      <c r="F88" s="452"/>
      <c r="G88" s="799"/>
    </row>
    <row r="89" spans="2:7" ht="15" customHeight="1" x14ac:dyDescent="0.25">
      <c r="B89" s="572"/>
      <c r="C89" s="799"/>
      <c r="D89" s="452"/>
      <c r="E89" s="799"/>
      <c r="F89" s="452"/>
      <c r="G89" s="799"/>
    </row>
    <row r="90" spans="2:7" ht="15" customHeight="1" x14ac:dyDescent="0.25">
      <c r="B90" s="570">
        <v>8</v>
      </c>
      <c r="C90" s="799"/>
      <c r="D90" s="452"/>
      <c r="E90" s="799"/>
      <c r="F90" s="452"/>
      <c r="G90" s="799"/>
    </row>
    <row r="91" spans="2:7" ht="15" customHeight="1" x14ac:dyDescent="0.25">
      <c r="B91" s="571"/>
      <c r="C91" s="799"/>
      <c r="D91" s="452"/>
      <c r="E91" s="799"/>
      <c r="F91" s="452"/>
      <c r="G91" s="799"/>
    </row>
    <row r="92" spans="2:7" ht="15" customHeight="1" x14ac:dyDescent="0.25">
      <c r="B92" s="572"/>
      <c r="C92" s="799"/>
      <c r="D92" s="452"/>
      <c r="E92" s="799"/>
      <c r="F92" s="452"/>
      <c r="G92" s="799"/>
    </row>
    <row r="93" spans="2:7" ht="15" customHeight="1" x14ac:dyDescent="0.25">
      <c r="B93" s="570">
        <v>9</v>
      </c>
      <c r="C93" s="799"/>
      <c r="D93" s="798"/>
      <c r="E93" s="799"/>
      <c r="F93" s="452"/>
      <c r="G93" s="799"/>
    </row>
    <row r="94" spans="2:7" ht="15" customHeight="1" x14ac:dyDescent="0.25">
      <c r="B94" s="571"/>
      <c r="C94" s="799"/>
      <c r="D94" s="799"/>
      <c r="E94" s="799"/>
      <c r="F94" s="452"/>
      <c r="G94" s="799"/>
    </row>
    <row r="95" spans="2:7" ht="15" customHeight="1" x14ac:dyDescent="0.25">
      <c r="B95" s="572"/>
      <c r="C95" s="799"/>
      <c r="D95" s="799"/>
      <c r="E95" s="799"/>
      <c r="F95" s="398"/>
      <c r="G95" s="799"/>
    </row>
    <row r="96" spans="2:7" ht="15" customHeight="1" x14ac:dyDescent="0.25">
      <c r="B96" s="607">
        <v>10</v>
      </c>
      <c r="C96" s="799"/>
      <c r="D96" s="799"/>
      <c r="E96" s="799"/>
      <c r="F96" s="398"/>
      <c r="G96" s="799"/>
    </row>
    <row r="97" spans="2:7" ht="15" customHeight="1" x14ac:dyDescent="0.25">
      <c r="B97" s="607"/>
      <c r="C97" s="799"/>
      <c r="D97" s="799"/>
      <c r="E97" s="799"/>
      <c r="F97" s="398"/>
      <c r="G97" s="799"/>
    </row>
    <row r="98" spans="2:7" ht="15" customHeight="1" x14ac:dyDescent="0.25">
      <c r="B98" s="607"/>
      <c r="C98" s="799"/>
      <c r="D98" s="799"/>
      <c r="E98" s="799"/>
      <c r="F98" s="398"/>
      <c r="G98" s="799"/>
    </row>
    <row r="99" spans="2:7" ht="15" customHeight="1" x14ac:dyDescent="0.25">
      <c r="B99" s="607">
        <v>11</v>
      </c>
      <c r="C99" s="799"/>
      <c r="D99" s="799"/>
      <c r="E99" s="799"/>
      <c r="F99" s="398"/>
      <c r="G99" s="799"/>
    </row>
    <row r="100" spans="2:7" ht="15" customHeight="1" x14ac:dyDescent="0.25">
      <c r="B100" s="607"/>
      <c r="C100" s="799"/>
      <c r="D100" s="799"/>
      <c r="E100" s="799"/>
      <c r="F100" s="398"/>
      <c r="G100" s="799"/>
    </row>
    <row r="101" spans="2:7" ht="15" customHeight="1" x14ac:dyDescent="0.25">
      <c r="B101" s="607"/>
      <c r="C101" s="799"/>
      <c r="D101" s="799"/>
      <c r="E101" s="799"/>
      <c r="F101" s="398"/>
      <c r="G101" s="799"/>
    </row>
    <row r="102" spans="2:7" ht="15" customHeight="1" x14ac:dyDescent="0.25">
      <c r="B102" s="607">
        <v>12</v>
      </c>
      <c r="C102" s="799"/>
      <c r="D102" s="799"/>
      <c r="E102" s="799"/>
      <c r="F102" s="398"/>
      <c r="G102" s="799"/>
    </row>
    <row r="103" spans="2:7" ht="15" customHeight="1" x14ac:dyDescent="0.25">
      <c r="B103" s="607"/>
      <c r="C103" s="799"/>
      <c r="D103" s="799"/>
      <c r="E103" s="799"/>
      <c r="F103" s="398"/>
      <c r="G103" s="799"/>
    </row>
    <row r="104" spans="2:7" ht="15" customHeight="1" x14ac:dyDescent="0.25">
      <c r="B104" s="607"/>
      <c r="C104" s="799"/>
      <c r="D104" s="799"/>
      <c r="E104" s="799"/>
      <c r="F104" s="398"/>
      <c r="G104" s="799"/>
    </row>
    <row r="105" spans="2:7" ht="15" customHeight="1" x14ac:dyDescent="0.25">
      <c r="B105" s="607">
        <v>13</v>
      </c>
      <c r="C105" s="799"/>
      <c r="D105" s="799"/>
      <c r="E105" s="799"/>
      <c r="F105" s="398"/>
      <c r="G105" s="799"/>
    </row>
    <row r="106" spans="2:7" ht="15" customHeight="1" x14ac:dyDescent="0.25">
      <c r="B106" s="607"/>
      <c r="C106" s="799"/>
      <c r="D106" s="799"/>
      <c r="E106" s="799"/>
      <c r="F106" s="398"/>
      <c r="G106" s="799"/>
    </row>
    <row r="107" spans="2:7" ht="15" customHeight="1" x14ac:dyDescent="0.25">
      <c r="B107" s="607"/>
      <c r="C107" s="799"/>
      <c r="D107" s="799"/>
      <c r="E107" s="799"/>
      <c r="F107" s="398"/>
      <c r="G107" s="799"/>
    </row>
    <row r="108" spans="2:7" ht="15" customHeight="1" x14ac:dyDescent="0.25">
      <c r="B108" s="607">
        <v>14</v>
      </c>
      <c r="C108" s="799"/>
      <c r="D108" s="799"/>
      <c r="E108" s="799"/>
      <c r="F108" s="398"/>
      <c r="G108" s="799"/>
    </row>
    <row r="109" spans="2:7" ht="15" customHeight="1" x14ac:dyDescent="0.25">
      <c r="B109" s="607"/>
      <c r="C109" s="799"/>
      <c r="D109" s="799"/>
      <c r="E109" s="799"/>
      <c r="F109" s="398"/>
      <c r="G109" s="799"/>
    </row>
    <row r="110" spans="2:7" ht="15" customHeight="1" x14ac:dyDescent="0.25">
      <c r="B110" s="607"/>
      <c r="C110" s="799"/>
      <c r="D110" s="799"/>
      <c r="E110" s="799"/>
      <c r="F110" s="398"/>
      <c r="G110" s="799"/>
    </row>
    <row r="111" spans="2:7" ht="15" customHeight="1" x14ac:dyDescent="0.25">
      <c r="B111" s="607">
        <v>15</v>
      </c>
      <c r="C111" s="799"/>
      <c r="D111" s="799"/>
      <c r="E111" s="799"/>
      <c r="F111" s="398"/>
      <c r="G111" s="799"/>
    </row>
    <row r="112" spans="2:7" ht="15" customHeight="1" x14ac:dyDescent="0.25">
      <c r="B112" s="607"/>
      <c r="C112" s="799"/>
      <c r="D112" s="799"/>
      <c r="E112" s="799"/>
      <c r="F112" s="398"/>
      <c r="G112" s="799"/>
    </row>
    <row r="113" spans="2:7" ht="15" customHeight="1" x14ac:dyDescent="0.25">
      <c r="B113" s="607"/>
      <c r="C113" s="799"/>
      <c r="D113" s="799"/>
      <c r="E113" s="799"/>
      <c r="F113" s="398"/>
      <c r="G113" s="799"/>
    </row>
    <row r="114" spans="2:7" ht="15" customHeight="1" x14ac:dyDescent="0.25">
      <c r="B114" s="607">
        <v>16</v>
      </c>
      <c r="C114" s="799"/>
      <c r="D114" s="799"/>
      <c r="E114" s="799"/>
      <c r="F114" s="398"/>
      <c r="G114" s="799"/>
    </row>
    <row r="115" spans="2:7" ht="15" customHeight="1" x14ac:dyDescent="0.25">
      <c r="B115" s="607"/>
      <c r="C115" s="799"/>
      <c r="D115" s="799"/>
      <c r="E115" s="799"/>
      <c r="F115" s="398"/>
      <c r="G115" s="799"/>
    </row>
    <row r="116" spans="2:7" ht="15" customHeight="1" x14ac:dyDescent="0.25">
      <c r="B116" s="607"/>
      <c r="C116" s="799"/>
      <c r="D116" s="799"/>
      <c r="E116" s="799"/>
      <c r="F116" s="398"/>
      <c r="G116" s="799"/>
    </row>
    <row r="117" spans="2:7" ht="15" customHeight="1" x14ac:dyDescent="0.25">
      <c r="B117" s="607">
        <v>17</v>
      </c>
      <c r="C117" s="799"/>
      <c r="D117" s="799"/>
      <c r="E117" s="799"/>
      <c r="F117" s="398"/>
      <c r="G117" s="799"/>
    </row>
    <row r="118" spans="2:7" ht="15" customHeight="1" x14ac:dyDescent="0.25">
      <c r="B118" s="607"/>
      <c r="C118" s="799"/>
      <c r="D118" s="799"/>
      <c r="E118" s="799"/>
      <c r="F118" s="398"/>
      <c r="G118" s="799"/>
    </row>
    <row r="119" spans="2:7" ht="15" customHeight="1" x14ac:dyDescent="0.25">
      <c r="B119" s="607"/>
      <c r="C119" s="799"/>
      <c r="D119" s="799"/>
      <c r="E119" s="799"/>
      <c r="F119" s="398"/>
      <c r="G119" s="799"/>
    </row>
    <row r="120" spans="2:7" ht="15" customHeight="1" x14ac:dyDescent="0.25">
      <c r="B120" s="607">
        <v>18</v>
      </c>
      <c r="C120" s="799"/>
      <c r="D120" s="799"/>
      <c r="E120" s="799"/>
      <c r="F120" s="398"/>
      <c r="G120" s="799"/>
    </row>
    <row r="121" spans="2:7" ht="15" customHeight="1" x14ac:dyDescent="0.25">
      <c r="B121" s="607"/>
      <c r="C121" s="799"/>
      <c r="D121" s="799"/>
      <c r="E121" s="799"/>
      <c r="F121" s="398"/>
      <c r="G121" s="799"/>
    </row>
    <row r="122" spans="2:7" ht="15" customHeight="1" x14ac:dyDescent="0.25">
      <c r="B122" s="607"/>
      <c r="C122" s="799"/>
      <c r="D122" s="799"/>
      <c r="E122" s="799"/>
      <c r="F122" s="398"/>
      <c r="G122" s="799"/>
    </row>
    <row r="123" spans="2:7" ht="15" customHeight="1" x14ac:dyDescent="0.25">
      <c r="B123" s="607">
        <v>19</v>
      </c>
      <c r="C123" s="799"/>
      <c r="D123" s="799"/>
      <c r="E123" s="799"/>
      <c r="F123" s="398"/>
      <c r="G123" s="799"/>
    </row>
    <row r="124" spans="2:7" ht="15" customHeight="1" x14ac:dyDescent="0.25">
      <c r="B124" s="607"/>
      <c r="C124" s="799"/>
      <c r="D124" s="799"/>
      <c r="E124" s="799"/>
      <c r="F124" s="398"/>
      <c r="G124" s="799"/>
    </row>
    <row r="125" spans="2:7" ht="15" customHeight="1" x14ac:dyDescent="0.25">
      <c r="B125" s="607"/>
      <c r="C125" s="799"/>
      <c r="D125" s="799"/>
      <c r="E125" s="799"/>
      <c r="F125" s="398"/>
      <c r="G125" s="799"/>
    </row>
    <row r="126" spans="2:7" ht="15" customHeight="1" x14ac:dyDescent="0.25">
      <c r="B126" s="607">
        <v>20</v>
      </c>
      <c r="C126" s="799"/>
      <c r="D126" s="799"/>
      <c r="E126" s="799"/>
      <c r="F126" s="398"/>
      <c r="G126" s="799"/>
    </row>
    <row r="127" spans="2:7" ht="15" customHeight="1" x14ac:dyDescent="0.25">
      <c r="B127" s="607"/>
      <c r="C127" s="799"/>
      <c r="D127" s="799"/>
      <c r="E127" s="799"/>
      <c r="F127" s="398"/>
      <c r="G127" s="799"/>
    </row>
    <row r="128" spans="2:7" ht="15" customHeight="1" x14ac:dyDescent="0.25">
      <c r="B128" s="607"/>
      <c r="C128" s="800"/>
      <c r="D128" s="800"/>
      <c r="E128" s="800"/>
      <c r="F128" s="398"/>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Ф'!D82</f>
        <v>0</v>
      </c>
      <c r="D133" s="452">
        <f>'2 жастағы балалар К'!D82</f>
        <v>0</v>
      </c>
      <c r="E133" s="452" t="e">
        <f>'2 жастағы балалар Т'!#REF!</f>
        <v>#REF!</v>
      </c>
      <c r="F133" s="452">
        <f>'2 жастағы балалар Ш'!D82</f>
        <v>0</v>
      </c>
      <c r="G133" s="452" t="e">
        <f>'2 жастағы балалар Ә'!#REF!</f>
        <v>#REF!</v>
      </c>
    </row>
    <row r="134" spans="2:7" x14ac:dyDescent="0.25">
      <c r="B134" s="571"/>
      <c r="C134" s="452">
        <f>'2 жастағы балалар Ф'!E82</f>
        <v>0</v>
      </c>
      <c r="D134" s="452">
        <f>'2 жастағы балалар К'!E82</f>
        <v>1</v>
      </c>
      <c r="E134" s="452" t="e">
        <f>'2 жастағы балалар Т'!#REF!</f>
        <v>#REF!</v>
      </c>
      <c r="F134" s="452">
        <f>'2 жастағы балалар Ш'!E82</f>
        <v>0</v>
      </c>
      <c r="G134" s="452" t="e">
        <f>'2 жастағы балалар Ә'!#REF!</f>
        <v>#REF!</v>
      </c>
    </row>
    <row r="135" spans="2:7" x14ac:dyDescent="0.25">
      <c r="B135" s="572"/>
      <c r="C135" s="452">
        <f>'2 жастағы балалар Ф'!F82</f>
        <v>1</v>
      </c>
      <c r="D135" s="452">
        <f>'2 жастағы балалар К'!F82</f>
        <v>0</v>
      </c>
      <c r="E135" s="452" t="e">
        <f>'2 жастағы балалар Т'!#REF!</f>
        <v>#REF!</v>
      </c>
      <c r="F135" s="452">
        <f>'2 жастағы балалар Ш'!F82</f>
        <v>1</v>
      </c>
      <c r="G135" s="452" t="e">
        <f>'2 жастағы балалар Ә'!#REF!</f>
        <v>#REF!</v>
      </c>
    </row>
    <row r="136" spans="2:7" x14ac:dyDescent="0.25">
      <c r="B136" s="570">
        <v>2</v>
      </c>
      <c r="C136" s="452">
        <f>'2 жастағы балалар Ф'!G82</f>
        <v>0</v>
      </c>
      <c r="D136" s="452">
        <f>'2 жастағы балалар К'!G82</f>
        <v>0</v>
      </c>
      <c r="E136" s="452">
        <f>'2 жастағы балалар Т'!D82</f>
        <v>0</v>
      </c>
      <c r="F136" s="452">
        <f>'2 жастағы балалар Ш'!G82</f>
        <v>0</v>
      </c>
      <c r="G136" s="452">
        <f>'2 жастағы балалар Ә'!D82</f>
        <v>0</v>
      </c>
    </row>
    <row r="137" spans="2:7" x14ac:dyDescent="0.25">
      <c r="B137" s="571"/>
      <c r="C137" s="452">
        <f>'2 жастағы балалар Ф'!H82</f>
        <v>1</v>
      </c>
      <c r="D137" s="452">
        <f>'2 жастағы балалар К'!H82</f>
        <v>0</v>
      </c>
      <c r="E137" s="452">
        <f>'2 жастағы балалар Т'!E82</f>
        <v>0</v>
      </c>
      <c r="F137" s="452">
        <f>'2 жастағы балалар Ш'!H82</f>
        <v>0</v>
      </c>
      <c r="G137" s="452">
        <f>'2 жастағы балалар Ә'!E82</f>
        <v>0</v>
      </c>
    </row>
    <row r="138" spans="2:7" x14ac:dyDescent="0.25">
      <c r="B138" s="572"/>
      <c r="C138" s="452">
        <f>'2 жастағы балалар Ф'!I82</f>
        <v>0</v>
      </c>
      <c r="D138" s="452">
        <f>'2 жастағы балалар К'!I82</f>
        <v>1</v>
      </c>
      <c r="E138" s="452">
        <f>'2 жастағы балалар Т'!F82</f>
        <v>1</v>
      </c>
      <c r="F138" s="452">
        <f>'2 жастағы балалар Ш'!I82</f>
        <v>1</v>
      </c>
      <c r="G138" s="452">
        <f>'2 жастағы балалар Ә'!F82</f>
        <v>1</v>
      </c>
    </row>
    <row r="139" spans="2:7" x14ac:dyDescent="0.25">
      <c r="B139" s="570">
        <v>3</v>
      </c>
      <c r="C139" s="452">
        <f>'2 жастағы балалар Ф'!J82</f>
        <v>0</v>
      </c>
      <c r="D139" s="452">
        <f>'2 жастағы балалар К'!J82</f>
        <v>0</v>
      </c>
      <c r="E139" s="452">
        <f>'2 жастағы балалар Т'!G82</f>
        <v>0</v>
      </c>
      <c r="F139" s="452">
        <f>'2 жастағы балалар Ш'!J82</f>
        <v>0</v>
      </c>
      <c r="G139" s="452">
        <f>'2 жастағы балалар Ә'!G82</f>
        <v>0</v>
      </c>
    </row>
    <row r="140" spans="2:7" x14ac:dyDescent="0.25">
      <c r="B140" s="571"/>
      <c r="C140" s="452">
        <f>'2 жастағы балалар Ф'!K82</f>
        <v>1</v>
      </c>
      <c r="D140" s="452">
        <f>'2 жастағы балалар К'!K82</f>
        <v>0</v>
      </c>
      <c r="E140" s="452">
        <f>'2 жастағы балалар Т'!H82</f>
        <v>0</v>
      </c>
      <c r="F140" s="452">
        <f>'2 жастағы балалар Ш'!K82</f>
        <v>0</v>
      </c>
      <c r="G140" s="452">
        <f>'2 жастағы балалар Ә'!H82</f>
        <v>0</v>
      </c>
    </row>
    <row r="141" spans="2:7" x14ac:dyDescent="0.25">
      <c r="B141" s="572"/>
      <c r="C141" s="452">
        <f>'2 жастағы балалар Ф'!L82</f>
        <v>0</v>
      </c>
      <c r="D141" s="452">
        <f>'2 жастағы балалар К'!L82</f>
        <v>1</v>
      </c>
      <c r="E141" s="452">
        <f>'2 жастағы балалар Т'!I82</f>
        <v>1</v>
      </c>
      <c r="F141" s="452">
        <f>'2 жастағы балалар Ш'!L82</f>
        <v>1</v>
      </c>
      <c r="G141" s="452">
        <f>'2 жастағы балалар Ә'!I82</f>
        <v>1</v>
      </c>
    </row>
    <row r="142" spans="2:7" x14ac:dyDescent="0.25">
      <c r="B142" s="570">
        <v>4</v>
      </c>
      <c r="C142" s="452">
        <f>'2 жастағы балалар Ф'!M82</f>
        <v>0</v>
      </c>
      <c r="D142" s="452">
        <f>'2 жастағы балалар К'!M82</f>
        <v>0</v>
      </c>
      <c r="E142" s="452">
        <f>'2 жастағы балалар Т'!J82</f>
        <v>0</v>
      </c>
      <c r="F142" s="452">
        <f>'2 жастағы балалар Ш'!M82</f>
        <v>0</v>
      </c>
      <c r="G142" s="452">
        <f>'2 жастағы балалар Ә'!J82</f>
        <v>0</v>
      </c>
    </row>
    <row r="143" spans="2:7" x14ac:dyDescent="0.25">
      <c r="B143" s="571"/>
      <c r="C143" s="452">
        <f>'2 жастағы балалар Ф'!N82</f>
        <v>0</v>
      </c>
      <c r="D143" s="452">
        <f>'2 жастағы балалар К'!N82</f>
        <v>0</v>
      </c>
      <c r="E143" s="452">
        <f>'2 жастағы балалар Т'!K82</f>
        <v>0</v>
      </c>
      <c r="F143" s="452">
        <f>'2 жастағы балалар Ш'!N82</f>
        <v>0</v>
      </c>
      <c r="G143" s="452">
        <f>'2 жастағы балалар Ә'!K82</f>
        <v>0</v>
      </c>
    </row>
    <row r="144" spans="2:7" x14ac:dyDescent="0.25">
      <c r="B144" s="572"/>
      <c r="C144" s="452">
        <f>'2 жастағы балалар Ф'!O82</f>
        <v>1</v>
      </c>
      <c r="D144" s="452">
        <f>'2 жастағы балалар К'!O82</f>
        <v>1</v>
      </c>
      <c r="E144" s="452">
        <f>'2 жастағы балалар Т'!L82</f>
        <v>1</v>
      </c>
      <c r="F144" s="452">
        <f>'2 жастағы балалар Ш'!O82</f>
        <v>1</v>
      </c>
      <c r="G144" s="452">
        <f>'2 жастағы балалар Ә'!L82</f>
        <v>1</v>
      </c>
    </row>
    <row r="145" spans="2:7" x14ac:dyDescent="0.25">
      <c r="B145" s="570">
        <v>5</v>
      </c>
      <c r="C145" s="452" t="e">
        <f>'2 жастағы балалар Ф'!#REF!</f>
        <v>#REF!</v>
      </c>
      <c r="D145" s="452" t="e">
        <f>'2 жастағы балалар К'!#REF!</f>
        <v>#REF!</v>
      </c>
      <c r="E145" s="452">
        <f>'2 жастағы балалар Т'!M82</f>
        <v>0</v>
      </c>
      <c r="F145" s="452">
        <f>'2 жастағы балалар Ш'!P82</f>
        <v>0</v>
      </c>
      <c r="G145" s="452">
        <f>'2 жастағы балалар Ә'!M82</f>
        <v>0</v>
      </c>
    </row>
    <row r="146" spans="2:7" x14ac:dyDescent="0.25">
      <c r="B146" s="571"/>
      <c r="C146" s="452" t="e">
        <f>'2 жастағы балалар Ф'!#REF!</f>
        <v>#REF!</v>
      </c>
      <c r="D146" s="452" t="e">
        <f>'2 жастағы балалар К'!#REF!</f>
        <v>#REF!</v>
      </c>
      <c r="E146" s="452">
        <f>'2 жастағы балалар Т'!N82</f>
        <v>0</v>
      </c>
      <c r="F146" s="452">
        <f>'2 жастағы балалар Ш'!Q82</f>
        <v>0</v>
      </c>
      <c r="G146" s="452">
        <f>'2 жастағы балалар Ә'!N82</f>
        <v>0</v>
      </c>
    </row>
    <row r="147" spans="2:7" x14ac:dyDescent="0.25">
      <c r="B147" s="572"/>
      <c r="C147" s="452" t="e">
        <f>'2 жастағы балалар Ф'!#REF!</f>
        <v>#REF!</v>
      </c>
      <c r="D147" s="452" t="e">
        <f>'2 жастағы балалар К'!#REF!</f>
        <v>#REF!</v>
      </c>
      <c r="E147" s="452">
        <f>'2 жастағы балалар Т'!O82</f>
        <v>1</v>
      </c>
      <c r="F147" s="452">
        <f>'2 жастағы балалар Ш'!R82</f>
        <v>1</v>
      </c>
      <c r="G147" s="452">
        <f>'2 жастағы балалар Ә'!O82</f>
        <v>1</v>
      </c>
    </row>
    <row r="148" spans="2:7" x14ac:dyDescent="0.25">
      <c r="B148" s="570">
        <v>6</v>
      </c>
      <c r="C148" s="798"/>
      <c r="D148" s="452">
        <f>'2 жастағы балалар К'!P82</f>
        <v>0</v>
      </c>
      <c r="E148" s="798"/>
      <c r="F148" s="452" t="e">
        <f>'2 жастағы балалар Ш'!#REF!</f>
        <v>#REF!</v>
      </c>
      <c r="G148" s="798"/>
    </row>
    <row r="149" spans="2:7" x14ac:dyDescent="0.25">
      <c r="B149" s="571"/>
      <c r="C149" s="799"/>
      <c r="D149" s="452">
        <f>'2 жастағы балалар К'!Q82</f>
        <v>0</v>
      </c>
      <c r="E149" s="799"/>
      <c r="F149" s="452" t="e">
        <f>'2 жастағы балалар Ш'!#REF!</f>
        <v>#REF!</v>
      </c>
      <c r="G149" s="799"/>
    </row>
    <row r="150" spans="2:7" x14ac:dyDescent="0.25">
      <c r="B150" s="572"/>
      <c r="C150" s="799"/>
      <c r="D150" s="452">
        <f>'2 жастағы балалар К'!R82</f>
        <v>1</v>
      </c>
      <c r="E150" s="799"/>
      <c r="F150" s="452" t="e">
        <f>'2 жастағы балалар Ш'!#REF!</f>
        <v>#REF!</v>
      </c>
      <c r="G150" s="799"/>
    </row>
    <row r="151" spans="2:7" x14ac:dyDescent="0.25">
      <c r="B151" s="570">
        <v>7</v>
      </c>
      <c r="C151" s="799"/>
      <c r="D151" s="452">
        <f>'2 жастағы балалар К'!S82</f>
        <v>0</v>
      </c>
      <c r="E151" s="799"/>
      <c r="F151" s="452" t="e">
        <f>'2 жастағы балалар Ш'!#REF!</f>
        <v>#REF!</v>
      </c>
      <c r="G151" s="799"/>
    </row>
    <row r="152" spans="2:7" x14ac:dyDescent="0.25">
      <c r="B152" s="571"/>
      <c r="C152" s="799"/>
      <c r="D152" s="452">
        <f>'2 жастағы балалар К'!T82</f>
        <v>0</v>
      </c>
      <c r="E152" s="799"/>
      <c r="F152" s="452" t="e">
        <f>'2 жастағы балалар Ш'!#REF!</f>
        <v>#REF!</v>
      </c>
      <c r="G152" s="799"/>
    </row>
    <row r="153" spans="2:7" x14ac:dyDescent="0.25">
      <c r="B153" s="572"/>
      <c r="C153" s="799"/>
      <c r="D153" s="452">
        <f>'2 жастағы балалар К'!U82</f>
        <v>1</v>
      </c>
      <c r="E153" s="799"/>
      <c r="F153" s="452" t="e">
        <f>'2 жастағы балалар Ш'!#REF!</f>
        <v>#REF!</v>
      </c>
      <c r="G153" s="799"/>
    </row>
    <row r="154" spans="2:7" x14ac:dyDescent="0.25">
      <c r="B154" s="570">
        <v>8</v>
      </c>
      <c r="C154" s="799"/>
      <c r="D154" s="452">
        <f>'2 жастағы балалар К'!V82</f>
        <v>0</v>
      </c>
      <c r="E154" s="799"/>
      <c r="F154" s="452" t="e">
        <f>'2 жастағы балалар Ш'!#REF!</f>
        <v>#REF!</v>
      </c>
      <c r="G154" s="799"/>
    </row>
    <row r="155" spans="2:7" x14ac:dyDescent="0.25">
      <c r="B155" s="571"/>
      <c r="C155" s="799"/>
      <c r="D155" s="452">
        <f>'2 жастағы балалар К'!W82</f>
        <v>0</v>
      </c>
      <c r="E155" s="799"/>
      <c r="F155" s="452" t="e">
        <f>'2 жастағы балалар Ш'!#REF!</f>
        <v>#REF!</v>
      </c>
      <c r="G155" s="799"/>
    </row>
    <row r="156" spans="2:7" x14ac:dyDescent="0.25">
      <c r="B156" s="572"/>
      <c r="C156" s="799"/>
      <c r="D156" s="452">
        <f>'2 жастағы балалар К'!X82</f>
        <v>1</v>
      </c>
      <c r="E156" s="799"/>
      <c r="F156" s="452" t="e">
        <f>'2 жастағы балалар Ш'!#REF!</f>
        <v>#REF!</v>
      </c>
      <c r="G156" s="799"/>
    </row>
    <row r="157" spans="2:7" x14ac:dyDescent="0.25">
      <c r="B157" s="570">
        <v>9</v>
      </c>
      <c r="C157" s="799"/>
      <c r="D157" s="452">
        <f>'2 жастағы балалар К'!Y82</f>
        <v>0</v>
      </c>
      <c r="E157" s="799"/>
      <c r="F157" s="452" t="e">
        <f>'2 жастағы балалар Ш'!#REF!</f>
        <v>#REF!</v>
      </c>
      <c r="G157" s="799"/>
    </row>
    <row r="158" spans="2:7" x14ac:dyDescent="0.25">
      <c r="B158" s="571"/>
      <c r="C158" s="799"/>
      <c r="D158" s="452">
        <f>'2 жастағы балалар К'!Z82</f>
        <v>0</v>
      </c>
      <c r="E158" s="799"/>
      <c r="F158" s="452" t="e">
        <f>'2 жастағы балалар Ш'!#REF!</f>
        <v>#REF!</v>
      </c>
      <c r="G158" s="799"/>
    </row>
    <row r="159" spans="2:7" ht="15" customHeight="1" x14ac:dyDescent="0.25">
      <c r="B159" s="572"/>
      <c r="C159" s="799"/>
      <c r="D159" s="452">
        <f>'2 жастағы балалар К'!AA82</f>
        <v>1</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Ш'!S82</f>
        <v>0</v>
      </c>
      <c r="G163" s="799"/>
    </row>
    <row r="164" spans="2:7" x14ac:dyDescent="0.25">
      <c r="B164" s="607"/>
      <c r="C164" s="799"/>
      <c r="D164" s="452" t="e">
        <f>'2 жастағы балалар К'!#REF!</f>
        <v>#REF!</v>
      </c>
      <c r="E164" s="799"/>
      <c r="F164" s="398">
        <f>'2 жастағы балалар Ш'!T82</f>
        <v>0</v>
      </c>
      <c r="G164" s="799"/>
    </row>
    <row r="165" spans="2:7" x14ac:dyDescent="0.25">
      <c r="B165" s="607"/>
      <c r="C165" s="799"/>
      <c r="D165" s="452" t="e">
        <f>'2 жастағы балалар К'!#REF!</f>
        <v>#REF!</v>
      </c>
      <c r="E165" s="799"/>
      <c r="F165" s="398">
        <f>'2 жастағы балалар Ш'!U82</f>
        <v>1</v>
      </c>
      <c r="G165" s="799"/>
    </row>
    <row r="166" spans="2:7" ht="15" customHeight="1" x14ac:dyDescent="0.25">
      <c r="B166" s="607">
        <v>12</v>
      </c>
      <c r="C166" s="799"/>
      <c r="D166" s="452" t="e">
        <f>'2 жастағы балалар К'!#REF!</f>
        <v>#REF!</v>
      </c>
      <c r="E166" s="799"/>
      <c r="F166" s="398">
        <f>'2 жастағы балалар Ш'!V82</f>
        <v>0</v>
      </c>
      <c r="G166" s="799"/>
    </row>
    <row r="167" spans="2:7" ht="15" customHeight="1" x14ac:dyDescent="0.25">
      <c r="B167" s="607"/>
      <c r="C167" s="799"/>
      <c r="D167" s="452" t="e">
        <f>'2 жастағы балалар К'!#REF!</f>
        <v>#REF!</v>
      </c>
      <c r="E167" s="799"/>
      <c r="F167" s="398">
        <f>'2 жастағы балалар Ш'!W82</f>
        <v>0</v>
      </c>
      <c r="G167" s="799"/>
    </row>
    <row r="168" spans="2:7" ht="15" customHeight="1" x14ac:dyDescent="0.25">
      <c r="B168" s="607"/>
      <c r="C168" s="799"/>
      <c r="D168" s="452" t="e">
        <f>'2 жастағы балалар К'!#REF!</f>
        <v>#REF!</v>
      </c>
      <c r="E168" s="799"/>
      <c r="F168" s="398">
        <f>'2 жастағы балалар Ш'!X82</f>
        <v>1</v>
      </c>
      <c r="G168" s="799"/>
    </row>
    <row r="169" spans="2:7" ht="15" customHeight="1" x14ac:dyDescent="0.25">
      <c r="B169" s="607">
        <v>13</v>
      </c>
      <c r="C169" s="799"/>
      <c r="D169" s="452" t="e">
        <f>'2 жастағы балалар К'!#REF!</f>
        <v>#REF!</v>
      </c>
      <c r="E169" s="799"/>
      <c r="F169" s="398">
        <f>'2 жастағы балалар Ш'!Y82</f>
        <v>0</v>
      </c>
      <c r="G169" s="799"/>
    </row>
    <row r="170" spans="2:7" ht="15" customHeight="1" x14ac:dyDescent="0.25">
      <c r="B170" s="607"/>
      <c r="C170" s="799"/>
      <c r="D170" s="452" t="e">
        <f>'2 жастағы балалар К'!#REF!</f>
        <v>#REF!</v>
      </c>
      <c r="E170" s="799"/>
      <c r="F170" s="398">
        <f>'2 жастағы балалар Ш'!Z82</f>
        <v>0</v>
      </c>
      <c r="G170" s="799"/>
    </row>
    <row r="171" spans="2:7" ht="15" customHeight="1" x14ac:dyDescent="0.25">
      <c r="B171" s="607"/>
      <c r="C171" s="799"/>
      <c r="D171" s="452" t="e">
        <f>'2 жастағы балалар К'!#REF!</f>
        <v>#REF!</v>
      </c>
      <c r="E171" s="799"/>
      <c r="F171" s="398">
        <f>'2 жастағы балалар Ш'!AA82</f>
        <v>1</v>
      </c>
      <c r="G171" s="799"/>
    </row>
    <row r="172" spans="2:7" ht="15" customHeight="1" x14ac:dyDescent="0.25">
      <c r="B172" s="607">
        <v>14</v>
      </c>
      <c r="C172" s="799"/>
      <c r="D172" s="452" t="e">
        <f>'2 жастағы балалар К'!#REF!</f>
        <v>#REF!</v>
      </c>
      <c r="E172" s="799"/>
      <c r="F172" s="398">
        <f>'2 жастағы балалар Ш'!AB82</f>
        <v>0</v>
      </c>
      <c r="G172" s="799"/>
    </row>
    <row r="173" spans="2:7" ht="15" customHeight="1" x14ac:dyDescent="0.25">
      <c r="B173" s="607"/>
      <c r="C173" s="799"/>
      <c r="D173" s="452" t="e">
        <f>'2 жастағы балалар К'!#REF!</f>
        <v>#REF!</v>
      </c>
      <c r="E173" s="799"/>
      <c r="F173" s="398">
        <f>'2 жастағы балалар Ш'!AC82</f>
        <v>0</v>
      </c>
      <c r="G173" s="799"/>
    </row>
    <row r="174" spans="2:7" ht="15" customHeight="1" x14ac:dyDescent="0.25">
      <c r="B174" s="607"/>
      <c r="C174" s="799"/>
      <c r="D174" s="452" t="e">
        <f>'2 жастағы балалар К'!#REF!</f>
        <v>#REF!</v>
      </c>
      <c r="E174" s="799"/>
      <c r="F174" s="398">
        <f>'2 жастағы балалар Ш'!AD82</f>
        <v>1</v>
      </c>
      <c r="G174" s="799"/>
    </row>
    <row r="175" spans="2:7" ht="15" customHeight="1" x14ac:dyDescent="0.25">
      <c r="B175" s="607">
        <v>15</v>
      </c>
      <c r="C175" s="799"/>
      <c r="D175" s="452" t="e">
        <f>'2 жастағы балалар К'!#REF!</f>
        <v>#REF!</v>
      </c>
      <c r="E175" s="799"/>
      <c r="F175" s="398">
        <f>'2 жастағы балалар Ш'!AE82</f>
        <v>0</v>
      </c>
      <c r="G175" s="799"/>
    </row>
    <row r="176" spans="2:7" ht="15" customHeight="1" x14ac:dyDescent="0.25">
      <c r="B176" s="607"/>
      <c r="C176" s="799"/>
      <c r="D176" s="452" t="e">
        <f>'2 жастағы балалар К'!#REF!</f>
        <v>#REF!</v>
      </c>
      <c r="E176" s="799"/>
      <c r="F176" s="398">
        <f>'2 жастағы балалар Ш'!AF82</f>
        <v>0</v>
      </c>
      <c r="G176" s="799"/>
    </row>
    <row r="177" spans="2:7" ht="15" customHeight="1" x14ac:dyDescent="0.25">
      <c r="B177" s="607"/>
      <c r="C177" s="799"/>
      <c r="D177" s="452" t="e">
        <f>'2 жастағы балалар К'!#REF!</f>
        <v>#REF!</v>
      </c>
      <c r="E177" s="799"/>
      <c r="F177" s="398">
        <f>'2 жастағы балалар Ш'!AG82</f>
        <v>1</v>
      </c>
      <c r="G177" s="799"/>
    </row>
    <row r="178" spans="2:7" ht="15" customHeight="1" x14ac:dyDescent="0.25">
      <c r="B178" s="607">
        <v>16</v>
      </c>
      <c r="C178" s="799"/>
      <c r="D178" s="798"/>
      <c r="E178" s="799"/>
      <c r="F178" s="398">
        <f>'2 жастағы балалар Ш'!AH82</f>
        <v>0</v>
      </c>
      <c r="G178" s="799"/>
    </row>
    <row r="179" spans="2:7" ht="15" customHeight="1" x14ac:dyDescent="0.25">
      <c r="B179" s="607"/>
      <c r="C179" s="799"/>
      <c r="D179" s="799"/>
      <c r="E179" s="799"/>
      <c r="F179" s="398">
        <f>'2 жастағы балалар Ш'!AI82</f>
        <v>0</v>
      </c>
      <c r="G179" s="799"/>
    </row>
    <row r="180" spans="2:7" ht="15" customHeight="1" x14ac:dyDescent="0.25">
      <c r="B180" s="607"/>
      <c r="C180" s="799"/>
      <c r="D180" s="799"/>
      <c r="E180" s="799"/>
      <c r="F180" s="398">
        <f>'2 жастағы балалар Ш'!AJ82</f>
        <v>1</v>
      </c>
      <c r="G180" s="799"/>
    </row>
    <row r="181" spans="2:7" ht="15" customHeight="1" x14ac:dyDescent="0.25">
      <c r="B181" s="607">
        <v>17</v>
      </c>
      <c r="C181" s="799"/>
      <c r="D181" s="799"/>
      <c r="E181" s="799"/>
      <c r="F181" s="398">
        <f>'2 жастағы балалар Ш'!AK82</f>
        <v>0</v>
      </c>
      <c r="G181" s="799"/>
    </row>
    <row r="182" spans="2:7" ht="15" customHeight="1" x14ac:dyDescent="0.25">
      <c r="B182" s="607"/>
      <c r="C182" s="799"/>
      <c r="D182" s="799"/>
      <c r="E182" s="799"/>
      <c r="F182" s="398">
        <f>'2 жастағы балалар Ш'!AL82</f>
        <v>0</v>
      </c>
      <c r="G182" s="799"/>
    </row>
    <row r="183" spans="2:7" ht="15" customHeight="1" x14ac:dyDescent="0.25">
      <c r="B183" s="607"/>
      <c r="C183" s="799"/>
      <c r="D183" s="799"/>
      <c r="E183" s="799"/>
      <c r="F183" s="398">
        <f>'2 жастағы балалар Ш'!AM82</f>
        <v>1</v>
      </c>
      <c r="G183" s="799"/>
    </row>
    <row r="184" spans="2:7" ht="15" customHeight="1" x14ac:dyDescent="0.25">
      <c r="B184" s="607">
        <v>18</v>
      </c>
      <c r="C184" s="799"/>
      <c r="D184" s="799"/>
      <c r="E184" s="799"/>
      <c r="F184" s="398">
        <f>'2 жастағы балалар Ш'!AN82</f>
        <v>0</v>
      </c>
      <c r="G184" s="799"/>
    </row>
    <row r="185" spans="2:7" ht="15" customHeight="1" x14ac:dyDescent="0.25">
      <c r="B185" s="607"/>
      <c r="C185" s="799"/>
      <c r="D185" s="799"/>
      <c r="E185" s="799"/>
      <c r="F185" s="398">
        <f>'2 жастағы балалар Ш'!AO82</f>
        <v>0</v>
      </c>
      <c r="G185" s="799"/>
    </row>
    <row r="186" spans="2:7" ht="15" customHeight="1" x14ac:dyDescent="0.25">
      <c r="B186" s="607"/>
      <c r="C186" s="799"/>
      <c r="D186" s="799"/>
      <c r="E186" s="799"/>
      <c r="F186" s="398">
        <f>'2 жастағы балалар Ш'!AP82</f>
        <v>1</v>
      </c>
      <c r="G186" s="799"/>
    </row>
    <row r="187" spans="2:7" ht="15" customHeight="1" x14ac:dyDescent="0.25">
      <c r="B187" s="607">
        <v>19</v>
      </c>
      <c r="C187" s="799"/>
      <c r="D187" s="799"/>
      <c r="E187" s="799"/>
      <c r="F187" s="398">
        <f>'2 жастағы балалар Ш'!AQ82</f>
        <v>0</v>
      </c>
      <c r="G187" s="799"/>
    </row>
    <row r="188" spans="2:7" ht="15" customHeight="1" x14ac:dyDescent="0.25">
      <c r="B188" s="607"/>
      <c r="C188" s="799"/>
      <c r="D188" s="799"/>
      <c r="E188" s="799"/>
      <c r="F188" s="398">
        <f>'2 жастағы балалар Ш'!AR82</f>
        <v>0</v>
      </c>
      <c r="G188" s="799"/>
    </row>
    <row r="189" spans="2:7" ht="15" customHeight="1" x14ac:dyDescent="0.25">
      <c r="B189" s="607"/>
      <c r="C189" s="799"/>
      <c r="D189" s="799"/>
      <c r="E189" s="799"/>
      <c r="F189" s="398">
        <f>'2 жастағы балалар Ш'!AS82</f>
        <v>1</v>
      </c>
      <c r="G189" s="799"/>
    </row>
    <row r="190" spans="2:7" ht="15" customHeight="1" x14ac:dyDescent="0.25">
      <c r="B190" s="607">
        <v>20</v>
      </c>
      <c r="C190" s="799"/>
      <c r="D190" s="799"/>
      <c r="E190" s="799"/>
      <c r="F190" s="398">
        <f>'2 жастағы балалар Ш'!AT82</f>
        <v>0</v>
      </c>
      <c r="G190" s="799"/>
    </row>
    <row r="191" spans="2:7" ht="15" customHeight="1" x14ac:dyDescent="0.25">
      <c r="B191" s="607"/>
      <c r="C191" s="799"/>
      <c r="D191" s="799"/>
      <c r="E191" s="799"/>
      <c r="F191" s="398">
        <f>'2 жастағы балалар Ш'!AU82</f>
        <v>0</v>
      </c>
      <c r="G191" s="799"/>
    </row>
    <row r="192" spans="2:7" ht="15" customHeight="1" x14ac:dyDescent="0.25">
      <c r="B192" s="607"/>
      <c r="C192" s="799"/>
      <c r="D192" s="799"/>
      <c r="E192" s="799"/>
      <c r="F192" s="398">
        <f>'2 жастағы балалар Ш'!AV82</f>
        <v>1</v>
      </c>
      <c r="G192" s="799"/>
    </row>
    <row r="193" spans="2:100" ht="15" customHeight="1" x14ac:dyDescent="0.25">
      <c r="B193" s="607">
        <v>21</v>
      </c>
      <c r="C193" s="799"/>
      <c r="D193" s="799"/>
      <c r="E193" s="799"/>
      <c r="F193" s="398">
        <f>'2 жастағы балалар Ш'!AW82</f>
        <v>0</v>
      </c>
      <c r="G193" s="799"/>
    </row>
    <row r="194" spans="2:100" ht="15" customHeight="1" x14ac:dyDescent="0.25">
      <c r="B194" s="607"/>
      <c r="C194" s="799"/>
      <c r="D194" s="799"/>
      <c r="E194" s="799"/>
      <c r="F194" s="398">
        <f>'2 жастағы балалар Ш'!AX82</f>
        <v>1</v>
      </c>
      <c r="G194" s="799"/>
      <c r="CN194" s="1"/>
      <c r="CO194" s="13"/>
      <c r="CP194" s="1"/>
      <c r="CQ194" s="13"/>
      <c r="CR194" s="1"/>
      <c r="CS194" s="13"/>
      <c r="CT194" s="1"/>
      <c r="CU194" s="13"/>
      <c r="CV194" s="1"/>
    </row>
    <row r="195" spans="2:100" ht="15" customHeight="1" x14ac:dyDescent="0.25">
      <c r="B195" s="607"/>
      <c r="C195" s="799"/>
      <c r="D195" s="799"/>
      <c r="E195" s="799"/>
      <c r="F195" s="398">
        <f>'2 жастағы балалар Ш'!AY82</f>
        <v>0</v>
      </c>
      <c r="G195" s="799"/>
      <c r="CN195" s="1"/>
      <c r="CO195" s="113"/>
      <c r="CP195" s="1"/>
      <c r="CQ195" s="113"/>
      <c r="CR195" s="1"/>
      <c r="CS195" s="113"/>
      <c r="CT195" s="1"/>
      <c r="CU195" s="113"/>
      <c r="CV195" s="1"/>
    </row>
    <row r="196" spans="2:100" ht="15" customHeight="1" x14ac:dyDescent="0.25">
      <c r="B196" s="607">
        <v>22</v>
      </c>
      <c r="C196" s="799"/>
      <c r="D196" s="799"/>
      <c r="E196" s="799"/>
      <c r="F196" s="398">
        <f>'2 жастағы балалар Ш'!AZ82</f>
        <v>0</v>
      </c>
      <c r="G196" s="799"/>
      <c r="CN196" s="1"/>
      <c r="CO196" s="113"/>
      <c r="CP196" s="1"/>
      <c r="CQ196" s="113"/>
      <c r="CR196" s="1"/>
      <c r="CS196" s="113"/>
      <c r="CT196" s="1"/>
      <c r="CU196" s="113"/>
      <c r="CV196" s="1"/>
    </row>
    <row r="197" spans="2:100" ht="15" customHeight="1" x14ac:dyDescent="0.25">
      <c r="B197" s="607"/>
      <c r="C197" s="799"/>
      <c r="D197" s="799"/>
      <c r="E197" s="799"/>
      <c r="F197" s="398">
        <f>'2 жастағы балалар Ш'!BA82</f>
        <v>0</v>
      </c>
      <c r="G197" s="799"/>
    </row>
    <row r="198" spans="2:100" ht="15" customHeight="1" x14ac:dyDescent="0.25">
      <c r="B198" s="607"/>
      <c r="C198" s="799"/>
      <c r="D198" s="799"/>
      <c r="E198" s="799"/>
      <c r="F198" s="398">
        <f>'2 жастағы балалар Ш'!BB82</f>
        <v>1</v>
      </c>
      <c r="G198" s="799"/>
    </row>
    <row r="199" spans="2:100" ht="15" customHeight="1" x14ac:dyDescent="0.25">
      <c r="B199" s="607">
        <v>23</v>
      </c>
      <c r="C199" s="799"/>
      <c r="D199" s="799"/>
      <c r="E199" s="799"/>
      <c r="F199" s="398">
        <f>'2 жастағы балалар Ш'!BC82</f>
        <v>0</v>
      </c>
      <c r="G199" s="799"/>
    </row>
    <row r="200" spans="2:100" ht="15" customHeight="1" x14ac:dyDescent="0.25">
      <c r="B200" s="607"/>
      <c r="C200" s="799"/>
      <c r="D200" s="799"/>
      <c r="E200" s="799"/>
      <c r="F200" s="398">
        <f>'2 жастағы балалар Ш'!BD82</f>
        <v>0</v>
      </c>
      <c r="G200" s="799"/>
    </row>
    <row r="201" spans="2:100" ht="15" customHeight="1" x14ac:dyDescent="0.25">
      <c r="B201" s="607"/>
      <c r="C201" s="799"/>
      <c r="D201" s="799"/>
      <c r="E201" s="799"/>
      <c r="F201" s="398">
        <f>'2 жастағы балалар Ш'!BE82</f>
        <v>1</v>
      </c>
      <c r="G201" s="799"/>
    </row>
    <row r="202" spans="2:100" ht="15" customHeight="1" x14ac:dyDescent="0.25">
      <c r="B202" s="607">
        <v>24</v>
      </c>
      <c r="C202" s="799"/>
      <c r="D202" s="799"/>
      <c r="E202" s="799"/>
      <c r="F202" s="398">
        <f>'2 жастағы балалар Ш'!BF82</f>
        <v>0</v>
      </c>
      <c r="G202" s="799"/>
    </row>
    <row r="203" spans="2:100" ht="15" customHeight="1" x14ac:dyDescent="0.25">
      <c r="B203" s="607"/>
      <c r="C203" s="799"/>
      <c r="D203" s="799"/>
      <c r="E203" s="799"/>
      <c r="F203" s="398">
        <f>'2 жастағы балалар Ш'!BG82</f>
        <v>1</v>
      </c>
      <c r="G203" s="799"/>
    </row>
    <row r="204" spans="2:100" ht="15" customHeight="1" x14ac:dyDescent="0.25">
      <c r="B204" s="607"/>
      <c r="C204" s="799"/>
      <c r="D204" s="799"/>
      <c r="E204" s="799"/>
      <c r="F204" s="398">
        <f>'2 жастағы балалар Ш'!BH82</f>
        <v>0</v>
      </c>
      <c r="G204" s="799"/>
    </row>
    <row r="205" spans="2:100" ht="15" customHeight="1" x14ac:dyDescent="0.25">
      <c r="B205" s="607">
        <v>25</v>
      </c>
      <c r="C205" s="799"/>
      <c r="D205" s="799"/>
      <c r="E205" s="799"/>
      <c r="F205" s="398">
        <f>'2 жастағы балалар Ш'!BI82</f>
        <v>0</v>
      </c>
      <c r="G205" s="799"/>
    </row>
    <row r="206" spans="2:100" ht="15" customHeight="1" x14ac:dyDescent="0.25">
      <c r="B206" s="607"/>
      <c r="C206" s="799"/>
      <c r="D206" s="799"/>
      <c r="E206" s="799"/>
      <c r="F206" s="398">
        <f>'2 жастағы балалар Ш'!BJ82</f>
        <v>0</v>
      </c>
      <c r="G206" s="799"/>
    </row>
    <row r="207" spans="2:100" ht="15" customHeight="1" x14ac:dyDescent="0.25">
      <c r="B207" s="607"/>
      <c r="C207" s="800"/>
      <c r="D207" s="800"/>
      <c r="E207" s="800"/>
      <c r="F207" s="398">
        <f>'2 жастағы балалар Ш'!BK82</f>
        <v>1</v>
      </c>
      <c r="G207" s="800"/>
    </row>
    <row r="208" spans="2:100" ht="15" customHeight="1" x14ac:dyDescent="0.25"/>
    <row r="209" spans="2:7" ht="15" customHeight="1" x14ac:dyDescent="0.25"/>
    <row r="210" spans="2:7" ht="15" customHeight="1" x14ac:dyDescent="0.25">
      <c r="B210" s="816" t="s">
        <v>939</v>
      </c>
      <c r="C210" s="817"/>
      <c r="D210" s="817"/>
      <c r="E210" s="817"/>
      <c r="F210" s="817"/>
      <c r="G210" s="818"/>
    </row>
    <row r="211" spans="2:7" ht="45" customHeight="1" x14ac:dyDescent="0.25">
      <c r="B211" s="35"/>
      <c r="C211" s="21" t="s">
        <v>915</v>
      </c>
      <c r="D211" s="21" t="s">
        <v>733</v>
      </c>
      <c r="E211" s="21" t="s">
        <v>916</v>
      </c>
      <c r="F211" s="21" t="s">
        <v>904</v>
      </c>
      <c r="G211" s="62" t="s">
        <v>917</v>
      </c>
    </row>
    <row r="212" spans="2:7" ht="15" customHeight="1" x14ac:dyDescent="0.25">
      <c r="B212" s="570">
        <v>1</v>
      </c>
      <c r="C212" s="452">
        <f>'2 жастағы балалар Ф'!D141</f>
        <v>0</v>
      </c>
      <c r="D212" s="452">
        <f>'2 жастағы балалар К'!D141</f>
        <v>0</v>
      </c>
      <c r="E212" s="452" t="e">
        <f>'2 жастағы балалар Т'!#REF!</f>
        <v>#REF!</v>
      </c>
      <c r="F212" s="452">
        <f>'2 жастағы балалар Ш'!D141</f>
        <v>0</v>
      </c>
      <c r="G212" s="452" t="e">
        <f>'2 жастағы балалар Ә'!#REF!</f>
        <v>#REF!</v>
      </c>
    </row>
    <row r="213" spans="2:7" ht="15" customHeight="1" x14ac:dyDescent="0.25">
      <c r="B213" s="571"/>
      <c r="C213" s="452">
        <f>'2 жастағы балалар Ф'!E141</f>
        <v>1</v>
      </c>
      <c r="D213" s="452">
        <f>'2 жастағы балалар К'!E141</f>
        <v>1</v>
      </c>
      <c r="E213" s="452" t="e">
        <f>'2 жастағы балалар Т'!#REF!</f>
        <v>#REF!</v>
      </c>
      <c r="F213" s="452">
        <f>'2 жастағы балалар Ш'!E141</f>
        <v>1</v>
      </c>
      <c r="G213" s="452" t="e">
        <f>'2 жастағы балалар Ә'!#REF!</f>
        <v>#REF!</v>
      </c>
    </row>
    <row r="214" spans="2:7" ht="15" customHeight="1" x14ac:dyDescent="0.25">
      <c r="B214" s="572"/>
      <c r="C214" s="452">
        <f>'2 жастағы балалар Ф'!F141</f>
        <v>0</v>
      </c>
      <c r="D214" s="452">
        <f>'2 жастағы балалар К'!F141</f>
        <v>0</v>
      </c>
      <c r="E214" s="452" t="e">
        <f>'2 жастағы балалар Т'!#REF!</f>
        <v>#REF!</v>
      </c>
      <c r="F214" s="452">
        <f>'2 жастағы балалар Ш'!F141</f>
        <v>0</v>
      </c>
      <c r="G214" s="452" t="e">
        <f>'2 жастағы балалар Ә'!#REF!</f>
        <v>#REF!</v>
      </c>
    </row>
    <row r="215" spans="2:7" ht="15" customHeight="1" x14ac:dyDescent="0.25">
      <c r="B215" s="570">
        <v>2</v>
      </c>
      <c r="C215" s="452">
        <f>'2 жастағы балалар Ф'!G141</f>
        <v>1</v>
      </c>
      <c r="D215" s="452">
        <f>'2 жастағы балалар К'!G141</f>
        <v>0</v>
      </c>
      <c r="E215" s="452">
        <f>'2 жастағы балалар Т'!D141</f>
        <v>0</v>
      </c>
      <c r="F215" s="452">
        <f>'2 жастағы балалар Ш'!G141</f>
        <v>0</v>
      </c>
      <c r="G215" s="452">
        <f>'2 жастағы балалар Ә'!D141</f>
        <v>0</v>
      </c>
    </row>
    <row r="216" spans="2:7" ht="15" customHeight="1" x14ac:dyDescent="0.25">
      <c r="B216" s="571"/>
      <c r="C216" s="452">
        <f>'2 жастағы балалар Ф'!H141</f>
        <v>0</v>
      </c>
      <c r="D216" s="452">
        <f>'2 жастағы балалар К'!H141</f>
        <v>0</v>
      </c>
      <c r="E216" s="452">
        <f>'2 жастағы балалар Т'!E141</f>
        <v>0</v>
      </c>
      <c r="F216" s="452">
        <f>'2 жастағы балалар Ш'!H141</f>
        <v>0</v>
      </c>
      <c r="G216" s="452">
        <f>'2 жастағы балалар Ә'!E141</f>
        <v>0</v>
      </c>
    </row>
    <row r="217" spans="2:7" ht="15" customHeight="1" x14ac:dyDescent="0.25">
      <c r="B217" s="572"/>
      <c r="C217" s="452">
        <f>'2 жастағы балалар Ф'!I141</f>
        <v>0</v>
      </c>
      <c r="D217" s="452">
        <f>'2 жастағы балалар К'!I141</f>
        <v>1</v>
      </c>
      <c r="E217" s="452">
        <f>'2 жастағы балалар Т'!F141</f>
        <v>1</v>
      </c>
      <c r="F217" s="452">
        <f>'2 жастағы балалар Ш'!I141</f>
        <v>1</v>
      </c>
      <c r="G217" s="452">
        <f>'2 жастағы балалар Ә'!F141</f>
        <v>1</v>
      </c>
    </row>
    <row r="218" spans="2:7" ht="15" customHeight="1" x14ac:dyDescent="0.25">
      <c r="B218" s="570">
        <v>3</v>
      </c>
      <c r="C218" s="452">
        <f>'2 жастағы балалар Ф'!J141</f>
        <v>0</v>
      </c>
      <c r="D218" s="452">
        <f>'2 жастағы балалар К'!J141</f>
        <v>0</v>
      </c>
      <c r="E218" s="452">
        <f>'2 жастағы балалар Т'!G141</f>
        <v>0</v>
      </c>
      <c r="F218" s="452">
        <f>'2 жастағы балалар Ш'!J141</f>
        <v>0</v>
      </c>
      <c r="G218" s="452">
        <f>'2 жастағы балалар Ә'!G141</f>
        <v>0</v>
      </c>
    </row>
    <row r="219" spans="2:7" ht="15" customHeight="1" x14ac:dyDescent="0.25">
      <c r="B219" s="571"/>
      <c r="C219" s="452">
        <f>'2 жастағы балалар Ф'!K141</f>
        <v>1</v>
      </c>
      <c r="D219" s="452">
        <f>'2 жастағы балалар К'!K141</f>
        <v>0</v>
      </c>
      <c r="E219" s="452">
        <f>'2 жастағы балалар Т'!H141</f>
        <v>0</v>
      </c>
      <c r="F219" s="452">
        <f>'2 жастағы балалар Ш'!K141</f>
        <v>1</v>
      </c>
      <c r="G219" s="452">
        <f>'2 жастағы балалар Ә'!H141</f>
        <v>0</v>
      </c>
    </row>
    <row r="220" spans="2:7" ht="15" customHeight="1" x14ac:dyDescent="0.25">
      <c r="B220" s="572"/>
      <c r="C220" s="452">
        <f>'2 жастағы балалар Ф'!L141</f>
        <v>0</v>
      </c>
      <c r="D220" s="452">
        <f>'2 жастағы балалар К'!L141</f>
        <v>1</v>
      </c>
      <c r="E220" s="452">
        <f>'2 жастағы балалар Т'!I141</f>
        <v>1</v>
      </c>
      <c r="F220" s="452">
        <f>'2 жастағы балалар Ш'!L141</f>
        <v>0</v>
      </c>
      <c r="G220" s="452">
        <f>'2 жастағы балалар Ә'!I141</f>
        <v>1</v>
      </c>
    </row>
    <row r="221" spans="2:7" ht="15" customHeight="1" x14ac:dyDescent="0.25">
      <c r="B221" s="570">
        <v>4</v>
      </c>
      <c r="C221" s="452">
        <f>'2 жастағы балалар Ф'!M141</f>
        <v>0</v>
      </c>
      <c r="D221" s="452">
        <f>'2 жастағы балалар К'!M141</f>
        <v>0</v>
      </c>
      <c r="E221" s="452">
        <f>'2 жастағы балалар Т'!J141</f>
        <v>0</v>
      </c>
      <c r="F221" s="452">
        <f>'2 жастағы балалар Ш'!M141</f>
        <v>0</v>
      </c>
      <c r="G221" s="452">
        <f>'2 жастағы балалар Ә'!J141</f>
        <v>0</v>
      </c>
    </row>
    <row r="222" spans="2:7" ht="15" customHeight="1" x14ac:dyDescent="0.25">
      <c r="B222" s="571"/>
      <c r="C222" s="452">
        <f>'2 жастағы балалар Ф'!N141</f>
        <v>1</v>
      </c>
      <c r="D222" s="452">
        <f>'2 жастағы балалар К'!N141</f>
        <v>0</v>
      </c>
      <c r="E222" s="452">
        <f>'2 жастағы балалар Т'!K141</f>
        <v>0</v>
      </c>
      <c r="F222" s="452">
        <f>'2 жастағы балалар Ш'!N141</f>
        <v>1</v>
      </c>
      <c r="G222" s="452">
        <f>'2 жастағы балалар Ә'!K141</f>
        <v>1</v>
      </c>
    </row>
    <row r="223" spans="2:7" ht="15" customHeight="1" x14ac:dyDescent="0.25">
      <c r="B223" s="572"/>
      <c r="C223" s="452">
        <f>'2 жастағы балалар Ф'!O141</f>
        <v>0</v>
      </c>
      <c r="D223" s="452">
        <f>'2 жастағы балалар К'!O141</f>
        <v>1</v>
      </c>
      <c r="E223" s="452">
        <f>'2 жастағы балалар Т'!L141</f>
        <v>1</v>
      </c>
      <c r="F223" s="452">
        <f>'2 жастағы балалар Ш'!O141</f>
        <v>0</v>
      </c>
      <c r="G223" s="452">
        <f>'2 жастағы балалар Ә'!L141</f>
        <v>0</v>
      </c>
    </row>
    <row r="224" spans="2:7" ht="15" customHeight="1" x14ac:dyDescent="0.25">
      <c r="B224" s="570">
        <v>5</v>
      </c>
      <c r="C224" s="452" t="e">
        <f>'2 жастағы балалар Ф'!#REF!</f>
        <v>#REF!</v>
      </c>
      <c r="D224" s="452" t="e">
        <f>'2 жастағы балалар К'!#REF!</f>
        <v>#REF!</v>
      </c>
      <c r="E224" s="452">
        <f>'2 жастағы балалар Т'!M141</f>
        <v>0</v>
      </c>
      <c r="F224" s="452">
        <f>'2 жастағы балалар Ш'!P141</f>
        <v>0</v>
      </c>
      <c r="G224" s="452">
        <f>'2 жастағы балалар Ә'!M141</f>
        <v>0</v>
      </c>
    </row>
    <row r="225" spans="2:7" ht="15" customHeight="1" x14ac:dyDescent="0.25">
      <c r="B225" s="571"/>
      <c r="C225" s="452" t="e">
        <f>'2 жастағы балалар Ф'!#REF!</f>
        <v>#REF!</v>
      </c>
      <c r="D225" s="452" t="e">
        <f>'2 жастағы балалар К'!#REF!</f>
        <v>#REF!</v>
      </c>
      <c r="E225" s="452">
        <f>'2 жастағы балалар Т'!N141</f>
        <v>0</v>
      </c>
      <c r="F225" s="452">
        <f>'2 жастағы балалар Ш'!Q141</f>
        <v>1</v>
      </c>
      <c r="G225" s="452">
        <f>'2 жастағы балалар Ә'!N141</f>
        <v>1</v>
      </c>
    </row>
    <row r="226" spans="2:7" ht="15" customHeight="1" x14ac:dyDescent="0.25">
      <c r="B226" s="572"/>
      <c r="C226" s="452" t="e">
        <f>'2 жастағы балалар Ф'!#REF!</f>
        <v>#REF!</v>
      </c>
      <c r="D226" s="452" t="e">
        <f>'2 жастағы балалар К'!#REF!</f>
        <v>#REF!</v>
      </c>
      <c r="E226" s="452">
        <f>'2 жастағы балалар Т'!O141</f>
        <v>1</v>
      </c>
      <c r="F226" s="452">
        <f>'2 жастағы балалар Ш'!R141</f>
        <v>0</v>
      </c>
      <c r="G226" s="452">
        <f>'2 жастағы балалар Ә'!O141</f>
        <v>0</v>
      </c>
    </row>
    <row r="227" spans="2:7" ht="15" customHeight="1" x14ac:dyDescent="0.25">
      <c r="B227" s="570">
        <v>6</v>
      </c>
      <c r="C227" s="798"/>
      <c r="D227" s="452">
        <f>'2 жастағы балалар К'!P141</f>
        <v>0</v>
      </c>
      <c r="E227" s="798"/>
      <c r="F227" s="452" t="e">
        <f>'2 жастағы балалар Ш'!#REF!</f>
        <v>#REF!</v>
      </c>
      <c r="G227" s="798"/>
    </row>
    <row r="228" spans="2:7" ht="15" customHeight="1" x14ac:dyDescent="0.25">
      <c r="B228" s="571"/>
      <c r="C228" s="799"/>
      <c r="D228" s="452">
        <f>'2 жастағы балалар К'!Q141</f>
        <v>0</v>
      </c>
      <c r="E228" s="799"/>
      <c r="F228" s="452" t="e">
        <f>'2 жастағы балалар Ш'!#REF!</f>
        <v>#REF!</v>
      </c>
      <c r="G228" s="799"/>
    </row>
    <row r="229" spans="2:7" ht="15" customHeight="1" x14ac:dyDescent="0.25">
      <c r="B229" s="572"/>
      <c r="C229" s="799"/>
      <c r="D229" s="452">
        <f>'2 жастағы балалар К'!R141</f>
        <v>1</v>
      </c>
      <c r="E229" s="799"/>
      <c r="F229" s="452" t="e">
        <f>'2 жастағы балалар Ш'!#REF!</f>
        <v>#REF!</v>
      </c>
      <c r="G229" s="799"/>
    </row>
    <row r="230" spans="2:7" ht="15" customHeight="1" x14ac:dyDescent="0.25">
      <c r="B230" s="570">
        <v>7</v>
      </c>
      <c r="C230" s="799"/>
      <c r="D230" s="452">
        <f>'2 жастағы балалар К'!S141</f>
        <v>0</v>
      </c>
      <c r="E230" s="799"/>
      <c r="F230" s="452" t="e">
        <f>'2 жастағы балалар Ш'!#REF!</f>
        <v>#REF!</v>
      </c>
      <c r="G230" s="799"/>
    </row>
    <row r="231" spans="2:7" ht="15" customHeight="1" x14ac:dyDescent="0.25">
      <c r="B231" s="571"/>
      <c r="C231" s="799"/>
      <c r="D231" s="452">
        <f>'2 жастағы балалар К'!T141</f>
        <v>0</v>
      </c>
      <c r="E231" s="799"/>
      <c r="F231" s="452" t="e">
        <f>'2 жастағы балалар Ш'!#REF!</f>
        <v>#REF!</v>
      </c>
      <c r="G231" s="799"/>
    </row>
    <row r="232" spans="2:7" ht="15" customHeight="1" x14ac:dyDescent="0.25">
      <c r="B232" s="572"/>
      <c r="C232" s="799"/>
      <c r="D232" s="452">
        <f>'2 жастағы балалар К'!U141</f>
        <v>1</v>
      </c>
      <c r="E232" s="799"/>
      <c r="F232" s="452" t="e">
        <f>'2 жастағы балалар Ш'!#REF!</f>
        <v>#REF!</v>
      </c>
      <c r="G232" s="799"/>
    </row>
    <row r="233" spans="2:7" ht="15" customHeight="1" x14ac:dyDescent="0.25">
      <c r="B233" s="570">
        <v>8</v>
      </c>
      <c r="C233" s="799"/>
      <c r="D233" s="452">
        <f>'2 жастағы балалар К'!V141</f>
        <v>0</v>
      </c>
      <c r="E233" s="799"/>
      <c r="F233" s="452" t="e">
        <f>'2 жастағы балалар Ш'!#REF!</f>
        <v>#REF!</v>
      </c>
      <c r="G233" s="799"/>
    </row>
    <row r="234" spans="2:7" ht="15" customHeight="1" x14ac:dyDescent="0.25">
      <c r="B234" s="571"/>
      <c r="C234" s="799"/>
      <c r="D234" s="452">
        <f>'2 жастағы балалар К'!W141</f>
        <v>0</v>
      </c>
      <c r="E234" s="799"/>
      <c r="F234" s="452" t="e">
        <f>'2 жастағы балалар Ш'!#REF!</f>
        <v>#REF!</v>
      </c>
      <c r="G234" s="799"/>
    </row>
    <row r="235" spans="2:7" x14ac:dyDescent="0.25">
      <c r="B235" s="572"/>
      <c r="C235" s="799"/>
      <c r="D235" s="452">
        <f>'2 жастағы балалар К'!X141</f>
        <v>1</v>
      </c>
      <c r="E235" s="799"/>
      <c r="F235" s="452" t="e">
        <f>'2 жастағы балалар Ш'!#REF!</f>
        <v>#REF!</v>
      </c>
      <c r="G235" s="799"/>
    </row>
    <row r="236" spans="2:7" x14ac:dyDescent="0.25">
      <c r="B236" s="570">
        <v>9</v>
      </c>
      <c r="C236" s="799"/>
      <c r="D236" s="452">
        <f>'2 жастағы балалар К'!Y141</f>
        <v>0</v>
      </c>
      <c r="E236" s="799"/>
      <c r="F236" s="452" t="e">
        <f>'2 жастағы балалар Ш'!#REF!</f>
        <v>#REF!</v>
      </c>
      <c r="G236" s="799"/>
    </row>
    <row r="237" spans="2:7" x14ac:dyDescent="0.25">
      <c r="B237" s="571"/>
      <c r="C237" s="799"/>
      <c r="D237" s="452">
        <f>'2 жастағы балалар К'!Z141</f>
        <v>0</v>
      </c>
      <c r="E237" s="799"/>
      <c r="F237" s="452" t="e">
        <f>'2 жастағы балалар Ш'!#REF!</f>
        <v>#REF!</v>
      </c>
      <c r="G237" s="799"/>
    </row>
    <row r="238" spans="2:7" x14ac:dyDescent="0.25">
      <c r="B238" s="572"/>
      <c r="C238" s="799"/>
      <c r="D238" s="452">
        <f>'2 жастағы балалар К'!AA141</f>
        <v>1</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Ш'!S141</f>
        <v>0</v>
      </c>
      <c r="G242" s="799"/>
    </row>
    <row r="243" spans="2:7" x14ac:dyDescent="0.25">
      <c r="B243" s="607"/>
      <c r="C243" s="799"/>
      <c r="D243" s="452" t="e">
        <f>'2 жастағы балалар К'!#REF!</f>
        <v>#REF!</v>
      </c>
      <c r="E243" s="799"/>
      <c r="F243" s="398">
        <f>'2 жастағы балалар Ш'!T141</f>
        <v>1</v>
      </c>
      <c r="G243" s="799"/>
    </row>
    <row r="244" spans="2:7" x14ac:dyDescent="0.25">
      <c r="B244" s="607"/>
      <c r="C244" s="799"/>
      <c r="D244" s="452" t="e">
        <f>'2 жастағы балалар К'!#REF!</f>
        <v>#REF!</v>
      </c>
      <c r="E244" s="799"/>
      <c r="F244" s="398">
        <f>'2 жастағы балалар Ш'!U141</f>
        <v>0</v>
      </c>
      <c r="G244" s="799"/>
    </row>
    <row r="245" spans="2:7" x14ac:dyDescent="0.25">
      <c r="B245" s="607">
        <v>12</v>
      </c>
      <c r="C245" s="799"/>
      <c r="D245" s="452" t="e">
        <f>'2 жастағы балалар К'!#REF!</f>
        <v>#REF!</v>
      </c>
      <c r="E245" s="799"/>
      <c r="F245" s="398">
        <f>'2 жастағы балалар Ш'!V141</f>
        <v>0</v>
      </c>
      <c r="G245" s="799"/>
    </row>
    <row r="246" spans="2:7" x14ac:dyDescent="0.25">
      <c r="B246" s="607"/>
      <c r="C246" s="799"/>
      <c r="D246" s="452" t="e">
        <f>'2 жастағы балалар К'!#REF!</f>
        <v>#REF!</v>
      </c>
      <c r="E246" s="799"/>
      <c r="F246" s="398">
        <f>'2 жастағы балалар Ш'!W141</f>
        <v>1</v>
      </c>
      <c r="G246" s="799"/>
    </row>
    <row r="247" spans="2:7" x14ac:dyDescent="0.25">
      <c r="B247" s="607"/>
      <c r="C247" s="799"/>
      <c r="D247" s="452" t="e">
        <f>'2 жастағы балалар К'!#REF!</f>
        <v>#REF!</v>
      </c>
      <c r="E247" s="799"/>
      <c r="F247" s="398">
        <f>'2 жастағы балалар Ш'!X141</f>
        <v>0</v>
      </c>
      <c r="G247" s="799"/>
    </row>
    <row r="248" spans="2:7" x14ac:dyDescent="0.25">
      <c r="B248" s="607">
        <v>13</v>
      </c>
      <c r="C248" s="799"/>
      <c r="D248" s="452" t="e">
        <f>'2 жастағы балалар К'!#REF!</f>
        <v>#REF!</v>
      </c>
      <c r="E248" s="799"/>
      <c r="F248" s="398">
        <f>'2 жастағы балалар Ш'!Y141</f>
        <v>0</v>
      </c>
      <c r="G248" s="799"/>
    </row>
    <row r="249" spans="2:7" x14ac:dyDescent="0.25">
      <c r="B249" s="607"/>
      <c r="C249" s="799"/>
      <c r="D249" s="452" t="e">
        <f>'2 жастағы балалар К'!#REF!</f>
        <v>#REF!</v>
      </c>
      <c r="E249" s="799"/>
      <c r="F249" s="398">
        <f>'2 жастағы балалар Ш'!Z141</f>
        <v>1</v>
      </c>
      <c r="G249" s="799"/>
    </row>
    <row r="250" spans="2:7" x14ac:dyDescent="0.25">
      <c r="B250" s="607"/>
      <c r="C250" s="799"/>
      <c r="D250" s="452" t="e">
        <f>'2 жастағы балалар К'!#REF!</f>
        <v>#REF!</v>
      </c>
      <c r="E250" s="799"/>
      <c r="F250" s="398">
        <f>'2 жастағы балалар Ш'!AA141</f>
        <v>0</v>
      </c>
      <c r="G250" s="799"/>
    </row>
    <row r="251" spans="2:7" x14ac:dyDescent="0.25">
      <c r="B251" s="607">
        <v>14</v>
      </c>
      <c r="C251" s="799"/>
      <c r="D251" s="452" t="e">
        <f>'2 жастағы балалар К'!#REF!</f>
        <v>#REF!</v>
      </c>
      <c r="E251" s="799"/>
      <c r="F251" s="398">
        <f>'2 жастағы балалар Ш'!AB141</f>
        <v>0</v>
      </c>
      <c r="G251" s="799"/>
    </row>
    <row r="252" spans="2:7" x14ac:dyDescent="0.25">
      <c r="B252" s="607"/>
      <c r="C252" s="799"/>
      <c r="D252" s="452" t="e">
        <f>'2 жастағы балалар К'!#REF!</f>
        <v>#REF!</v>
      </c>
      <c r="E252" s="799"/>
      <c r="F252" s="398">
        <f>'2 жастағы балалар Ш'!AC141</f>
        <v>1</v>
      </c>
      <c r="G252" s="799"/>
    </row>
    <row r="253" spans="2:7" x14ac:dyDescent="0.25">
      <c r="B253" s="607"/>
      <c r="C253" s="799"/>
      <c r="D253" s="452" t="e">
        <f>'2 жастағы балалар К'!#REF!</f>
        <v>#REF!</v>
      </c>
      <c r="E253" s="799"/>
      <c r="F253" s="398">
        <f>'2 жастағы балалар Ш'!AD141</f>
        <v>0</v>
      </c>
      <c r="G253" s="799"/>
    </row>
    <row r="254" spans="2:7" x14ac:dyDescent="0.25">
      <c r="B254" s="607">
        <v>15</v>
      </c>
      <c r="C254" s="799"/>
      <c r="D254" s="452" t="e">
        <f>'2 жастағы балалар К'!#REF!</f>
        <v>#REF!</v>
      </c>
      <c r="E254" s="799"/>
      <c r="F254" s="398">
        <f>'2 жастағы балалар Ш'!AE141</f>
        <v>0</v>
      </c>
      <c r="G254" s="799"/>
    </row>
    <row r="255" spans="2:7" x14ac:dyDescent="0.25">
      <c r="B255" s="607"/>
      <c r="C255" s="799"/>
      <c r="D255" s="452" t="e">
        <f>'2 жастағы балалар К'!#REF!</f>
        <v>#REF!</v>
      </c>
      <c r="E255" s="799"/>
      <c r="F255" s="398">
        <f>'2 жастағы балалар Ш'!AF141</f>
        <v>1</v>
      </c>
      <c r="G255" s="799"/>
    </row>
    <row r="256" spans="2:7" x14ac:dyDescent="0.25">
      <c r="B256" s="607"/>
      <c r="C256" s="799"/>
      <c r="D256" s="452" t="e">
        <f>'2 жастағы балалар К'!#REF!</f>
        <v>#REF!</v>
      </c>
      <c r="E256" s="799"/>
      <c r="F256" s="398">
        <f>'2 жастағы балалар Ш'!AG141</f>
        <v>0</v>
      </c>
      <c r="G256" s="799"/>
    </row>
    <row r="257" spans="2:7" x14ac:dyDescent="0.25">
      <c r="B257" s="607">
        <v>16</v>
      </c>
      <c r="C257" s="799"/>
      <c r="D257" s="798"/>
      <c r="E257" s="799"/>
      <c r="F257" s="398">
        <f>'2 жастағы балалар Ш'!AH141</f>
        <v>0</v>
      </c>
      <c r="G257" s="799"/>
    </row>
    <row r="258" spans="2:7" x14ac:dyDescent="0.25">
      <c r="B258" s="607"/>
      <c r="C258" s="799"/>
      <c r="D258" s="799"/>
      <c r="E258" s="799"/>
      <c r="F258" s="398">
        <f>'2 жастағы балалар Ш'!AI141</f>
        <v>1</v>
      </c>
      <c r="G258" s="799"/>
    </row>
    <row r="259" spans="2:7" x14ac:dyDescent="0.25">
      <c r="B259" s="607"/>
      <c r="C259" s="799"/>
      <c r="D259" s="799"/>
      <c r="E259" s="799"/>
      <c r="F259" s="398">
        <f>'2 жастағы балалар Ш'!AJ141</f>
        <v>0</v>
      </c>
      <c r="G259" s="799"/>
    </row>
    <row r="260" spans="2:7" x14ac:dyDescent="0.25">
      <c r="B260" s="607">
        <v>17</v>
      </c>
      <c r="C260" s="799"/>
      <c r="D260" s="799"/>
      <c r="E260" s="799"/>
      <c r="F260" s="398">
        <f>'2 жастағы балалар Ш'!AK141</f>
        <v>0</v>
      </c>
      <c r="G260" s="799"/>
    </row>
    <row r="261" spans="2:7" x14ac:dyDescent="0.25">
      <c r="B261" s="607"/>
      <c r="C261" s="799"/>
      <c r="D261" s="799"/>
      <c r="E261" s="799"/>
      <c r="F261" s="398">
        <f>'2 жастағы балалар Ш'!AL141</f>
        <v>1</v>
      </c>
      <c r="G261" s="799"/>
    </row>
    <row r="262" spans="2:7" x14ac:dyDescent="0.25">
      <c r="B262" s="607"/>
      <c r="C262" s="799"/>
      <c r="D262" s="799"/>
      <c r="E262" s="799"/>
      <c r="F262" s="398">
        <f>'2 жастағы балалар Ш'!AM141</f>
        <v>0</v>
      </c>
      <c r="G262" s="799"/>
    </row>
    <row r="263" spans="2:7" x14ac:dyDescent="0.25">
      <c r="B263" s="607">
        <v>18</v>
      </c>
      <c r="C263" s="799"/>
      <c r="D263" s="799"/>
      <c r="E263" s="799"/>
      <c r="F263" s="398">
        <f>'2 жастағы балалар Ш'!AN141</f>
        <v>0</v>
      </c>
      <c r="G263" s="799"/>
    </row>
    <row r="264" spans="2:7" x14ac:dyDescent="0.25">
      <c r="B264" s="607"/>
      <c r="C264" s="799"/>
      <c r="D264" s="799"/>
      <c r="E264" s="799"/>
      <c r="F264" s="398">
        <f>'2 жастағы балалар Ш'!AO141</f>
        <v>1</v>
      </c>
      <c r="G264" s="799"/>
    </row>
    <row r="265" spans="2:7" x14ac:dyDescent="0.25">
      <c r="B265" s="607"/>
      <c r="C265" s="799"/>
      <c r="D265" s="799"/>
      <c r="E265" s="799"/>
      <c r="F265" s="398">
        <f>'2 жастағы балалар Ш'!AP141</f>
        <v>0</v>
      </c>
      <c r="G265" s="799"/>
    </row>
    <row r="266" spans="2:7" x14ac:dyDescent="0.25">
      <c r="B266" s="607">
        <v>19</v>
      </c>
      <c r="C266" s="799"/>
      <c r="D266" s="799"/>
      <c r="E266" s="799"/>
      <c r="F266" s="398">
        <f>'2 жастағы балалар Ш'!AQ141</f>
        <v>0</v>
      </c>
      <c r="G266" s="799"/>
    </row>
    <row r="267" spans="2:7" x14ac:dyDescent="0.25">
      <c r="B267" s="607"/>
      <c r="C267" s="799"/>
      <c r="D267" s="799"/>
      <c r="E267" s="799"/>
      <c r="F267" s="398">
        <f>'2 жастағы балалар Ш'!AR141</f>
        <v>0</v>
      </c>
      <c r="G267" s="799"/>
    </row>
    <row r="268" spans="2:7" x14ac:dyDescent="0.25">
      <c r="B268" s="607"/>
      <c r="C268" s="799"/>
      <c r="D268" s="799"/>
      <c r="E268" s="799"/>
      <c r="F268" s="398">
        <f>'2 жастағы балалар Ш'!AS141</f>
        <v>1</v>
      </c>
      <c r="G268" s="799"/>
    </row>
    <row r="269" spans="2:7" x14ac:dyDescent="0.25">
      <c r="B269" s="607">
        <v>20</v>
      </c>
      <c r="C269" s="799"/>
      <c r="D269" s="799"/>
      <c r="E269" s="799"/>
      <c r="F269" s="398">
        <f>'2 жастағы балалар Ш'!AT141</f>
        <v>0</v>
      </c>
      <c r="G269" s="799"/>
    </row>
    <row r="270" spans="2:7" x14ac:dyDescent="0.25">
      <c r="B270" s="607"/>
      <c r="C270" s="799"/>
      <c r="D270" s="799"/>
      <c r="E270" s="799"/>
      <c r="F270" s="398">
        <f>'2 жастағы балалар Ш'!AU141</f>
        <v>1</v>
      </c>
      <c r="G270" s="799"/>
    </row>
    <row r="271" spans="2:7" x14ac:dyDescent="0.25">
      <c r="B271" s="607"/>
      <c r="C271" s="799"/>
      <c r="D271" s="799"/>
      <c r="E271" s="799"/>
      <c r="F271" s="398">
        <f>'2 жастағы балалар Ш'!AV141</f>
        <v>0</v>
      </c>
      <c r="G271" s="799"/>
    </row>
    <row r="272" spans="2:7" x14ac:dyDescent="0.25">
      <c r="B272" s="607">
        <v>21</v>
      </c>
      <c r="C272" s="799"/>
      <c r="D272" s="799"/>
      <c r="E272" s="799"/>
      <c r="F272" s="398">
        <f>'2 жастағы балалар Ш'!AW141</f>
        <v>0</v>
      </c>
      <c r="G272" s="799"/>
    </row>
    <row r="273" spans="2:7" x14ac:dyDescent="0.25">
      <c r="B273" s="607"/>
      <c r="C273" s="799"/>
      <c r="D273" s="799"/>
      <c r="E273" s="799"/>
      <c r="F273" s="398">
        <f>'2 жастағы балалар Ш'!AX141</f>
        <v>1</v>
      </c>
      <c r="G273" s="799"/>
    </row>
    <row r="274" spans="2:7" x14ac:dyDescent="0.25">
      <c r="B274" s="607"/>
      <c r="C274" s="799"/>
      <c r="D274" s="799"/>
      <c r="E274" s="799"/>
      <c r="F274" s="398">
        <f>'2 жастағы балалар Ш'!AY141</f>
        <v>0</v>
      </c>
      <c r="G274" s="799"/>
    </row>
    <row r="275" spans="2:7" x14ac:dyDescent="0.25">
      <c r="B275" s="607">
        <v>22</v>
      </c>
      <c r="C275" s="799"/>
      <c r="D275" s="799"/>
      <c r="E275" s="799"/>
      <c r="F275" s="398">
        <f>'2 жастағы балалар Ш'!AZ141</f>
        <v>0</v>
      </c>
      <c r="G275" s="799"/>
    </row>
    <row r="276" spans="2:7" x14ac:dyDescent="0.25">
      <c r="B276" s="607"/>
      <c r="C276" s="799"/>
      <c r="D276" s="799"/>
      <c r="E276" s="799"/>
      <c r="F276" s="398">
        <f>'2 жастағы балалар Ш'!BA141</f>
        <v>0</v>
      </c>
      <c r="G276" s="799"/>
    </row>
    <row r="277" spans="2:7" x14ac:dyDescent="0.25">
      <c r="B277" s="607"/>
      <c r="C277" s="799"/>
      <c r="D277" s="799"/>
      <c r="E277" s="799"/>
      <c r="F277" s="398">
        <f>'2 жастағы балалар Ш'!BB141</f>
        <v>1</v>
      </c>
      <c r="G277" s="799"/>
    </row>
    <row r="278" spans="2:7" x14ac:dyDescent="0.25">
      <c r="B278" s="607">
        <v>23</v>
      </c>
      <c r="C278" s="799"/>
      <c r="D278" s="799"/>
      <c r="E278" s="799"/>
      <c r="F278" s="398">
        <f>'2 жастағы балалар Ш'!BC141</f>
        <v>0</v>
      </c>
      <c r="G278" s="799"/>
    </row>
    <row r="279" spans="2:7" x14ac:dyDescent="0.25">
      <c r="B279" s="607"/>
      <c r="C279" s="799"/>
      <c r="D279" s="799"/>
      <c r="E279" s="799"/>
      <c r="F279" s="398">
        <f>'2 жастағы балалар Ш'!BD141</f>
        <v>0</v>
      </c>
      <c r="G279" s="799"/>
    </row>
    <row r="280" spans="2:7" x14ac:dyDescent="0.25">
      <c r="B280" s="607"/>
      <c r="C280" s="799"/>
      <c r="D280" s="799"/>
      <c r="E280" s="799"/>
      <c r="F280" s="398">
        <f>'2 жастағы балалар Ш'!BE141</f>
        <v>1</v>
      </c>
      <c r="G280" s="799"/>
    </row>
    <row r="281" spans="2:7" x14ac:dyDescent="0.25">
      <c r="B281" s="607">
        <v>24</v>
      </c>
      <c r="C281" s="799"/>
      <c r="D281" s="799"/>
      <c r="E281" s="799"/>
      <c r="F281" s="398">
        <f>'2 жастағы балалар Ш'!BF141</f>
        <v>0</v>
      </c>
      <c r="G281" s="799"/>
    </row>
    <row r="282" spans="2:7" x14ac:dyDescent="0.25">
      <c r="B282" s="607"/>
      <c r="C282" s="799"/>
      <c r="D282" s="799"/>
      <c r="E282" s="799"/>
      <c r="F282" s="398">
        <f>'2 жастағы балалар Ш'!BG141</f>
        <v>1</v>
      </c>
      <c r="G282" s="799"/>
    </row>
    <row r="283" spans="2:7" x14ac:dyDescent="0.25">
      <c r="B283" s="607"/>
      <c r="C283" s="799"/>
      <c r="D283" s="799"/>
      <c r="E283" s="799"/>
      <c r="F283" s="398">
        <f>'2 жастағы балалар Ш'!BH141</f>
        <v>0</v>
      </c>
      <c r="G283" s="799"/>
    </row>
    <row r="284" spans="2:7" x14ac:dyDescent="0.25">
      <c r="B284" s="607">
        <v>25</v>
      </c>
      <c r="C284" s="799"/>
      <c r="D284" s="799"/>
      <c r="E284" s="799"/>
      <c r="F284" s="398">
        <f>'2 жастағы балалар Ш'!BI141</f>
        <v>0</v>
      </c>
      <c r="G284" s="799"/>
    </row>
    <row r="285" spans="2:7" x14ac:dyDescent="0.25">
      <c r="B285" s="607"/>
      <c r="C285" s="799"/>
      <c r="D285" s="799"/>
      <c r="E285" s="799"/>
      <c r="F285" s="398">
        <f>'2 жастағы балалар Ш'!BJ141</f>
        <v>0</v>
      </c>
      <c r="G285" s="799"/>
    </row>
    <row r="286" spans="2:7" x14ac:dyDescent="0.25">
      <c r="B286" s="607"/>
      <c r="C286" s="800"/>
      <c r="D286" s="800"/>
      <c r="E286" s="800"/>
      <c r="F286" s="398">
        <f>'2 жастағы балалар Ш'!BK141</f>
        <v>1</v>
      </c>
      <c r="G286" s="800"/>
    </row>
    <row r="287" spans="2:7" x14ac:dyDescent="0.25">
      <c r="B287" s="389">
        <f>СВОД3!V36</f>
        <v>2</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75"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0">
    <mergeCell ref="M567:AP567"/>
    <mergeCell ref="B263:B265"/>
    <mergeCell ref="B266:B268"/>
    <mergeCell ref="B269:B271"/>
    <mergeCell ref="B272:B274"/>
    <mergeCell ref="B275:B277"/>
    <mergeCell ref="B278:B280"/>
    <mergeCell ref="C227:C286"/>
    <mergeCell ref="E227:E286"/>
    <mergeCell ref="G227:G286"/>
    <mergeCell ref="B248:B250"/>
    <mergeCell ref="B251:B253"/>
    <mergeCell ref="B254:B256"/>
    <mergeCell ref="B257:B259"/>
    <mergeCell ref="B281:B283"/>
    <mergeCell ref="B284:B286"/>
    <mergeCell ref="B142:B144"/>
    <mergeCell ref="B145:B147"/>
    <mergeCell ref="B148:B150"/>
    <mergeCell ref="C148:C207"/>
    <mergeCell ref="B260:B262"/>
    <mergeCell ref="B193:B195"/>
    <mergeCell ref="B196:B198"/>
    <mergeCell ref="B199:B201"/>
    <mergeCell ref="B202:B204"/>
    <mergeCell ref="B205:B207"/>
    <mergeCell ref="B210:G210"/>
    <mergeCell ref="G148:G207"/>
    <mergeCell ref="B151:B153"/>
    <mergeCell ref="B154:B156"/>
    <mergeCell ref="B157:B159"/>
    <mergeCell ref="B160:B162"/>
    <mergeCell ref="E148:E207"/>
    <mergeCell ref="B175:B177"/>
    <mergeCell ref="B178:B180"/>
    <mergeCell ref="B181:B183"/>
    <mergeCell ref="B184:B186"/>
    <mergeCell ref="B190:B192"/>
    <mergeCell ref="B187:B189"/>
    <mergeCell ref="B163:B165"/>
    <mergeCell ref="B166:B168"/>
    <mergeCell ref="B169:B171"/>
    <mergeCell ref="B172:B174"/>
    <mergeCell ref="B96:B98"/>
    <mergeCell ref="C81:C128"/>
    <mergeCell ref="B105:B107"/>
    <mergeCell ref="B126:B128"/>
    <mergeCell ref="B108:B110"/>
    <mergeCell ref="B111:B113"/>
    <mergeCell ref="B114:B116"/>
    <mergeCell ref="B99:B101"/>
    <mergeCell ref="B102:B104"/>
    <mergeCell ref="L10:L64"/>
    <mergeCell ref="B15:B29"/>
    <mergeCell ref="B30:B34"/>
    <mergeCell ref="D178:D207"/>
    <mergeCell ref="B35:B59"/>
    <mergeCell ref="B60:B64"/>
    <mergeCell ref="B120:B122"/>
    <mergeCell ref="B123:B125"/>
    <mergeCell ref="B69:B71"/>
    <mergeCell ref="B72:B74"/>
    <mergeCell ref="B67:G67"/>
    <mergeCell ref="C10:E64"/>
    <mergeCell ref="E81:E128"/>
    <mergeCell ref="G81:G128"/>
    <mergeCell ref="B84:B86"/>
    <mergeCell ref="B87:B89"/>
    <mergeCell ref="I9:K9"/>
    <mergeCell ref="F9:H9"/>
    <mergeCell ref="B10:B14"/>
    <mergeCell ref="B221:B223"/>
    <mergeCell ref="B75:B77"/>
    <mergeCell ref="B78:B80"/>
    <mergeCell ref="B215:B217"/>
    <mergeCell ref="B81:B83"/>
    <mergeCell ref="B133:B135"/>
    <mergeCell ref="B136:B138"/>
    <mergeCell ref="B212:B214"/>
    <mergeCell ref="B131:G131"/>
    <mergeCell ref="B139:B141"/>
    <mergeCell ref="B218:B220"/>
    <mergeCell ref="B117:B119"/>
    <mergeCell ref="B90:B92"/>
    <mergeCell ref="D257:D286"/>
    <mergeCell ref="B4:C4"/>
    <mergeCell ref="B5:C5"/>
    <mergeCell ref="B6:C6"/>
    <mergeCell ref="B7:C7"/>
    <mergeCell ref="C9:E9"/>
    <mergeCell ref="B233:B235"/>
    <mergeCell ref="B236:B238"/>
    <mergeCell ref="B239:B241"/>
    <mergeCell ref="B245:B247"/>
    <mergeCell ref="B227:B229"/>
    <mergeCell ref="B230:B232"/>
    <mergeCell ref="B242:B244"/>
    <mergeCell ref="B224:B226"/>
    <mergeCell ref="B93:B95"/>
    <mergeCell ref="D93:D128"/>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2.75" customHeight="1" x14ac:dyDescent="0.3">
      <c r="B4" s="801" t="s">
        <v>928</v>
      </c>
      <c r="C4" s="801"/>
      <c r="D4" s="26" t="str">
        <f>'2 жастағы балалар Ф'!C83</f>
        <v>Дарханқызы Данеля</v>
      </c>
      <c r="E4" s="29"/>
      <c r="F4" s="29"/>
      <c r="G4" s="24"/>
      <c r="H4" s="24"/>
    </row>
    <row r="5" spans="2:12" ht="18.75" x14ac:dyDescent="0.3">
      <c r="B5" s="802" t="s">
        <v>905</v>
      </c>
      <c r="C5" s="802"/>
      <c r="D5" s="27">
        <f>'2 жастағы балалар Ф'!A83</f>
        <v>44921</v>
      </c>
      <c r="E5" s="27"/>
      <c r="F5" s="27"/>
      <c r="G5" s="24"/>
      <c r="H5" s="24"/>
    </row>
    <row r="6" spans="2:12" ht="83.2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824" t="str">
        <f>IF(C69="","",VLOOKUP(C69,$M$509:$N$511,2,TRUE))</f>
        <v/>
      </c>
      <c r="D10" s="825"/>
      <c r="E10" s="826"/>
      <c r="F10" s="453" t="e">
        <f>IF(C133="","",VLOOKUP(C133,$M$556:$N$558,2,TRUE))</f>
        <v>#N/A</v>
      </c>
      <c r="G10" s="453" t="str">
        <f>IF(C134="","",VLOOKUP(C134,$O$556:$P$558,2,TRUE))</f>
        <v>әртүрлі бағытта және берілген бағытта шеңбер бойымен қолдарын әртүрлі қалыпта ұстап жүру,қарқынның өзгеруімен шағын  топпен және бүкіл топпен  жүру,сигнал бойынша тоқтаумен жүру,жүру кезінде тепе-теңдікті сақтаңу, дағдылардын қалыптастыру</v>
      </c>
      <c r="H10" s="453" t="e">
        <f>IF(C135="","",VLOOKUP(C135,$Q$556:$R$558,2,TRUE))</f>
        <v>#N/A</v>
      </c>
      <c r="I10" s="450" t="e">
        <f>IF(C212="","",VLOOKUP(C212,$M$556:$N$558,2,TRUE))</f>
        <v>#N/A</v>
      </c>
      <c r="J10" s="450" t="str">
        <f>IF(C213="","",VLOOKUP(C213,$O$556:$P$558,2,TRUE))</f>
        <v>әртүрлі бағытта және берілген бағытта шеңбер бойымен қолдарын әртүрлі қалыпта ұстап жүру,қарқынның өзгеруімен шағын  топпен және бүкіл топпен  жүру,сигнал бойынша тоқтаумен жүру,жүру кезінде тепе-теңдікті сақтаңу, дағдылардын қалыптастыру</v>
      </c>
      <c r="K10" s="450" t="e">
        <f>IF(C214="","",VLOOKUP(C214,$Q$556:$R$558,2,TRUE))</f>
        <v>#N/A</v>
      </c>
      <c r="L10" s="819" t="str">
        <f>IF(B287="","",VLOOKUP(B287,$M$600:$N$602,2,TRUE))</f>
        <v xml:space="preserve">Жеке гигиенаның негізгі дағдыларын біледі; үстел басына өз бетімен отырады, үлкендердің көмегімен белгілі бір ретпен шешініп, киінеді.
Ересек адамның көмегімен ойын әрекеттерін орындайды.
Қатайту процедуралары кезінде оң эмоцияларды көрсетеді және қауіпті жағдайларда сақ болады.
Ойыншықтардың, киімдердің, аяқ киімдердің, ыдыс-аяқтардың, жиһаздардың, жемістердің, үй жануарлары мен олардың төлдерінің, көлік құралдарының және жеке гигиеналық заттардың атауларын білдіретін сөздерді біледі, қазақ халқының құндылықтарына қызығушылық танытады.
Зат есімнің көпше түрін түсінеді. Ересектердің сөзін түсінеді, қарапайым сұрақтарға жауап береді, өз пікірін білдіреді.
Ересектердің сөзін түсінеді және қарапайым сұрақтарға жауап береді, қарапайым сөз тіркестерін қолдана отырып, өз ойын білдіреді. Көрнекі сүйемелдеусіз таныс шығармаларды тыңдайды; кітаптардағы иллюстрацияларды қарастырады, иллюстрациялардың мазмұны бойынша сұрақтарға жауап береді; эмоционалды түрде жауап береді
ауызша халық шығармашылығы шығармалары бойынша.
Ауызша нұсқаулар мен үлгі бойынша тапсырмаларды мұғаліммен бірге орындайды; 2 негізгі түсті, пішінін, өлшемін ажыратады.
Дөңгеленген, ұзартылған пішіндерге ұқсас заттарды біледі; түстерді ажыратып, оларды дұрыс атауға тырысады.
Ересекпен бірге қарапайым модельдеу әдістері (үлкен бөліктерден бөліктерді бөліп, оларды бір бүтінге біріктіру, пластилин илеу).
Ересектің көмегімен фланелграфқа геометриялық пішіндерді, көліктерді, үйлерді, шарларды, гүлдерді орналастыруды біледі.
Үлгі бойынша ең қарапайым құрылысты біледі.
Әнді тыңдап, мағынасын түсінеді; жеке буындар мен сөздерді әндер; қарапайым би қимылдарын орындайды.
Есіміне жауап береді, өзін айнадан және фотосуреттерден таниды; ата-анасы мен үлкендерін, жақын ортасын таниды, олардың есімдерін атайды;
өзі тұратын үй мен пәтерді біледі;
объектілерді және олармен әрекетті біледі,
оларды сурет бойынша тану; құрбыларымен ойнайды
;ересектердің еңбек әрекеттерін бақылайды; ересектердің іс-әрекетіне қызығушылық танытады; қарапайым тұрмыстық әрекеттерді орындайтын ересектерге еліктейді; жақындарына жанашырлық, қамқорлық көрсетеді; дәмі, сыртқы  белгілері бойынша
көгөністер    мен
жемістерді ажыратады
және атайды жануарлар денесінің бөліктерін ерекшелейді, олардың
мінез-
құлқына, сыртқы
түріне назар аударады;
үй құстарын таниды және атайды; табиғаттағы маусымдық өзгерістерді атайды;
және табиғи материалдардың қасиеттері туралы түсініктері бар; өсімдіктер мен жануарларға ұқыптылықпен қарайды: оларды жақсы көреді, сипайды; бірге ойнайды, басқа балалармен бірге бір-біріне көмектесіп, табысқа бірге қуанады; ненің
«дұрыс» немесе
«дұрыс емес»,
«жақсы» немесе
«жаман» екенін түсінеді;
және бастапқыда
суретте
көлік, көше, жол; көлік
құралдарыны ң кейбір түрлерін біледі.Серуенде және сумен, құммен ойнау кезіндегі қауіпсіздік ережелерін біледі
;жолдарда қауіпсіз жүріс-тұрыстың негізгі ережелерін біледі.
</v>
      </c>
    </row>
    <row r="11" spans="2:12" ht="90" customHeight="1" x14ac:dyDescent="0.25">
      <c r="B11" s="804"/>
      <c r="C11" s="827"/>
      <c r="D11" s="828"/>
      <c r="E11" s="829"/>
      <c r="F11" s="453" t="e">
        <f>IF(C136="","",VLOOKUP(C136,$S$556:$T$558,2,TRUE))</f>
        <v>#N/A</v>
      </c>
      <c r="G11" s="453" t="str">
        <f>IF(C137="","",VLOOKUP(C137,$U$556:$V$558,2,TRUE))</f>
        <v>Шектеулі жазықтықта, әртүрлі заттардың астында қозғалу дағдылардын қалыптастыру</v>
      </c>
      <c r="H11" s="453" t="e">
        <f>IF(C138="","",VLOOKUP(C138,$W$556:$X$558,2,TRUE))</f>
        <v>#N/A</v>
      </c>
      <c r="I11" s="450" t="str">
        <f>IF(C215="","",VLOOKUP(C215,$S$556:$T$558,2,TRUE))</f>
        <v>Шектеулі жазықтықта, әртүрлі заттардың астында қозғалу қабілетін бекіту</v>
      </c>
      <c r="J11" s="450" t="e">
        <f>IF(C216="","",VLOOKUP(C216,$U$556:$V$558,2,TRUE))</f>
        <v>#N/A</v>
      </c>
      <c r="K11" s="450" t="e">
        <f>IF(C217="","",VLOOKUP(C217,$W$556:$X$558,2,TRUE))</f>
        <v>#N/A</v>
      </c>
      <c r="L11" s="820"/>
    </row>
    <row r="12" spans="2:12" ht="90" customHeight="1" x14ac:dyDescent="0.25">
      <c r="B12" s="804"/>
      <c r="C12" s="827"/>
      <c r="D12" s="828"/>
      <c r="E12" s="829"/>
      <c r="F12" s="453" t="e">
        <f>IF(C139="","",VLOOKUP(C139,$Y$556:$Z$558,2,TRUE))</f>
        <v>#N/A</v>
      </c>
      <c r="G12" s="453" t="str">
        <f>IF(C140="","",VLOOKUP(C140,$AA$556:$AB$558,2,TRUE))</f>
        <v>Бетті, қолды өз бетімен жуу дағдылардын қалыптастыру</v>
      </c>
      <c r="H12" s="453" t="e">
        <f>IF(C141="","",VLOOKUP(C141,$AC$556:$AD$558,2,TRUE))</f>
        <v>#N/A</v>
      </c>
      <c r="I12" s="450" t="str">
        <f>IF(C218="","",VLOOKUP(C218,$Y$556:$Z$558,2,TRUE))</f>
        <v>Бетті, қолды өз бетімен жуу қабілетін бекіту</v>
      </c>
      <c r="J12" s="450" t="e">
        <f>IF(C219="","",VLOOKUP(C219,$AA$556:$AB$558,2,TRUE))</f>
        <v>#N/A</v>
      </c>
      <c r="K12" s="450" t="e">
        <f>IF(C220="","",VLOOKUP(C220,$AC$556:$AD$558,2,TRUE))</f>
        <v>#N/A</v>
      </c>
      <c r="L12" s="820"/>
    </row>
    <row r="13" spans="2:12" ht="90" customHeight="1" x14ac:dyDescent="0.25">
      <c r="B13" s="804"/>
      <c r="C13" s="827"/>
      <c r="D13" s="828"/>
      <c r="E13" s="829"/>
      <c r="F13" s="453" t="e">
        <f>IF(C142="","",VLOOKUP(C142,$AE$556:$AF$558,2,TRUE))</f>
        <v>#N/A</v>
      </c>
      <c r="G13" s="453" t="str">
        <f>IF(C143="","",VLOOKUP(C143,$AG$556:$AH$558,2,TRUE))</f>
        <v>белгілі бір ретпен киіну және шешіну дағдылардын қалыптастыру</v>
      </c>
      <c r="H13" s="453" t="e">
        <f>IF(C144="","",VLOOKUP(C144,$AI$556:$AJ$558,2,TRUE))</f>
        <v>#N/A</v>
      </c>
      <c r="I13" s="450" t="str">
        <f>IF(C221="","",VLOOKUP(C221,$AE$556:$AF$558,2,TRUE))</f>
        <v>белгілі бір ретпен киіну және шешіну қабілетін бекіту</v>
      </c>
      <c r="J13" s="450" t="e">
        <f>IF(C222="","",VLOOKUP(C222,$AG$556:$AH$558,2,TRUE))</f>
        <v>#N/A</v>
      </c>
      <c r="K13" s="450" t="e">
        <f>IF(C223="","",VLOOKUP(C223,$AI$556:$AJ$558,2,TRUE))</f>
        <v>#N/A</v>
      </c>
      <c r="L13" s="820"/>
    </row>
    <row r="14" spans="2:12" ht="90" hidden="1" customHeight="1" x14ac:dyDescent="0.25">
      <c r="B14" s="804"/>
      <c r="C14" s="827"/>
      <c r="D14" s="828"/>
      <c r="E14" s="829"/>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827"/>
      <c r="D15" s="828"/>
      <c r="E15" s="829"/>
      <c r="F15" s="453" t="e">
        <f>IF(D133="","",VLOOKUP(D133,$M$560:$N$562,2,TRUE))</f>
        <v>#N/A</v>
      </c>
      <c r="G15" s="453" t="str">
        <f>IF(D134="","",VLOOKUP(D134,$O$560:$P$562,2,TRUE))</f>
        <v>ересектердің сөзін тыңдау және түсіну дағдылардын қалыптастыру</v>
      </c>
      <c r="H15" s="453" t="e">
        <f>IF(D135="","",VLOOKUP(D135,$Q$560:$R$562,2,TRUE))</f>
        <v>#N/A</v>
      </c>
      <c r="I15" s="450" t="e">
        <f>IF(D212="","",VLOOKUP(D212,$M$560:$N$562,2,TRUE))</f>
        <v>#N/A</v>
      </c>
      <c r="J15" s="450" t="str">
        <f>IF(D213="","",VLOOKUP(D213,$O$560:$P$562,2,TRUE))</f>
        <v>ересектердің сөзін тыңдау және түсіну дағдылардын қалыптастыру</v>
      </c>
      <c r="K15" s="450" t="e">
        <f>IF(D214="","",VLOOKUP(D214,$Q$560:$R$562,2,TRUE))</f>
        <v>#N/A</v>
      </c>
      <c r="L15" s="820"/>
    </row>
    <row r="16" spans="2:12" ht="90" customHeight="1" x14ac:dyDescent="0.25">
      <c r="B16" s="796"/>
      <c r="C16" s="827"/>
      <c r="D16" s="828"/>
      <c r="E16" s="829"/>
      <c r="F16" s="453" t="e">
        <f>IF(D136="","",VLOOKUP(D136,$S$560:$T$562,2,TRUE))</f>
        <v>#N/A</v>
      </c>
      <c r="G16" s="453" t="e">
        <f>IF(D137="","",VLOOKUP(D137,$U$560:$V$562,2,TRUE))</f>
        <v>#N/A</v>
      </c>
      <c r="H16" s="453" t="str">
        <f>IF(D138="","",VLOOKUP(D138,$W$560:$X$562,2,TRUE))</f>
        <v>жеке дауысты және дауыссыз дыбыстарды, еліктеу сөздерін айтуға үйрету</v>
      </c>
      <c r="I16" s="450" t="e">
        <f>IF(D215="","",VLOOKUP(D215,$S$560:$T$562,2,TRUE))</f>
        <v>#N/A</v>
      </c>
      <c r="J16" s="450" t="e">
        <f>IF(D216="","",VLOOKUP(D216,$U$560:$V$562,2,TRUE))</f>
        <v>#N/A</v>
      </c>
      <c r="K16" s="450" t="str">
        <f>IF(D217="","",VLOOKUP(D217,$W$560:$X$562,2,TRUE))</f>
        <v>жеке дауысты және дауыссыз дыбыстарды, еліктеу сөздерін айтуға үйрету</v>
      </c>
      <c r="L16" s="820"/>
    </row>
    <row r="17" spans="2:12" ht="90" customHeight="1" x14ac:dyDescent="0.25">
      <c r="B17" s="796"/>
      <c r="C17" s="827"/>
      <c r="D17" s="828"/>
      <c r="E17" s="829"/>
      <c r="F17" s="453" t="e">
        <f>IF(D139="","",VLOOKUP(D139,$Y$560:$Z$562,2,TRUE))</f>
        <v>#N/A</v>
      </c>
      <c r="G17" s="453" t="e">
        <f>IF(D140="","",VLOOKUP(D140,$AA$560:$AB$562,2,TRUE))</f>
        <v>#N/A</v>
      </c>
      <c r="H17" s="453" t="str">
        <f>IF(D141="","",VLOOKUP(D141,$AC$560:$AD$560,2,TRUE))</f>
        <v xml:space="preserve">қарапайым сөз тіркестерін (2-4 сөз) қайталап айтуға үйрету
</v>
      </c>
      <c r="I17" s="450" t="e">
        <f>IF(D218="","",VLOOKUP(D218,$Y$560:$Z$562,2,TRUE))</f>
        <v>#N/A</v>
      </c>
      <c r="J17" s="450" t="e">
        <f>IF(D219="","",VLOOKUP(D219,$AA$560:$AB$562,2,TRUE))</f>
        <v>#N/A</v>
      </c>
      <c r="K17" s="450" t="str">
        <f>IF(D220="","",VLOOKUP(D220,$AC$560:$AD$560,2,TRUE))</f>
        <v xml:space="preserve">қарапайым сөз тіркестерін (2-4 сөз) қайталап айтуға үйрету
</v>
      </c>
      <c r="L17" s="820"/>
    </row>
    <row r="18" spans="2:12" ht="90" customHeight="1" x14ac:dyDescent="0.25">
      <c r="B18" s="796"/>
      <c r="C18" s="827"/>
      <c r="D18" s="828"/>
      <c r="E18" s="829"/>
      <c r="F18" s="453" t="e">
        <f>IF(D142="","",VLOOKUP(D142,$AE$560:$AF$562,2,TRUE))</f>
        <v>#N/A</v>
      </c>
      <c r="G18" s="453" t="e">
        <f>IF(D143="","",VLOOKUP(D143,$AG$560:$AH$562,2,TRUE))</f>
        <v>#N/A</v>
      </c>
      <c r="H18" s="453" t="str">
        <f>IF(D144="","",VLOOKUP(D144,$AI$560:$AJ$562,2,TRUE))</f>
        <v>шағын әңгімелерді көрнекі сүйемелдеусіз тыңдап, қарапайым сұрақтарға жауап беруге үйрету</v>
      </c>
      <c r="I18" s="450" t="e">
        <f>IF(D221="","",VLOOKUP(D221,$AE$560:$AF$562,2,TRUE))</f>
        <v>#N/A</v>
      </c>
      <c r="J18" s="450" t="e">
        <f>IF(D222="","",VLOOKUP(D222,$AG$560:$AH$562,2,TRUE))</f>
        <v>#N/A</v>
      </c>
      <c r="K18" s="450" t="str">
        <f>IF(D223="","",VLOOKUP(D223,$AI$560:$AJ$562,2,TRUE))</f>
        <v>шағын әңгімелерді көрнекі сүйемелдеусіз тыңдап, қарапайым сұрақтарға жауап беруге үйрету</v>
      </c>
      <c r="L18" s="820"/>
    </row>
    <row r="19" spans="2:12" ht="90" hidden="1" customHeight="1" x14ac:dyDescent="0.25">
      <c r="B19" s="796"/>
      <c r="C19" s="827"/>
      <c r="D19" s="828"/>
      <c r="E19" s="829"/>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827"/>
      <c r="D20" s="828"/>
      <c r="E20" s="829"/>
      <c r="F20" s="450" t="e">
        <f>IF(D148="","",VLOOKUP(D148,$M$564:$N$566,2,TRUE))</f>
        <v>#N/A</v>
      </c>
      <c r="G20" s="450" t="e">
        <f>IF(D149="","",VLOOKUP(D149,$O$564:$P$566,2,TRUE))</f>
        <v>#N/A</v>
      </c>
      <c r="H20" s="450" t="str">
        <f>IF(D150="","",VLOOKUP(D150,$Q$564:$R$566,2,TRUE))</f>
        <v>оқылған шығармадағы жекелеген сөздерді қосылып қайталап айтуға үйрету</v>
      </c>
      <c r="I20" s="450" t="e">
        <f>IF(D227="","",VLOOKUP(D227,$M$564:$N$566,2,TRUE))</f>
        <v>#N/A</v>
      </c>
      <c r="J20" s="450" t="e">
        <f>IF(D228="","",VLOOKUP(D228,$O$564:$P$566,2,TRUE))</f>
        <v>#N/A</v>
      </c>
      <c r="K20" s="450" t="str">
        <f>IF(D229="","",VLOOKUP(D229,$Q$564:$R$566,2,TRUE))</f>
        <v>оқылған шығармадағы жекелеген сөздерді қосылып қайталап айтуға үйрету</v>
      </c>
      <c r="L20" s="820"/>
    </row>
    <row r="21" spans="2:12" ht="90" customHeight="1" x14ac:dyDescent="0.25">
      <c r="B21" s="796"/>
      <c r="C21" s="827"/>
      <c r="D21" s="828"/>
      <c r="E21" s="829"/>
      <c r="F21" s="450" t="e">
        <f>IF(D151="","",VLOOKUP(D151,$S$564:$T$566,2,TRUE))</f>
        <v>#N/A</v>
      </c>
      <c r="G21" s="450" t="str">
        <f>IF(D152="","",VLOOKUP(D152,$U$564:$V$566,2,TRUE))</f>
        <v>таныс шығармаларды көрнекіліксіз тыңдайдау дағдылардын қалыптастыру</v>
      </c>
      <c r="H21" s="450" t="e">
        <f>IF(D153="","",VLOOKUP(D153,$W$564:$X$566,2,TRUE))</f>
        <v>#N/A</v>
      </c>
      <c r="I21" s="450" t="e">
        <f>IF(D230="","",VLOOKUP(D230,$S$564:$T$566,2,TRUE))</f>
        <v>#N/A</v>
      </c>
      <c r="J21" s="450" t="e">
        <f>IF(D231="","",VLOOKUP(D231,$U$564:$V$566,2,TRUE))</f>
        <v>#N/A</v>
      </c>
      <c r="K21" s="450" t="str">
        <f>IF(D232="","",VLOOKUP(D232,$W$564:$X$566,2,TRUE))</f>
        <v>таныс шығармаларды көрнекіліксіз тыңдайдауға үйрету</v>
      </c>
      <c r="L21" s="820"/>
    </row>
    <row r="22" spans="2:12" ht="90" customHeight="1" x14ac:dyDescent="0.25">
      <c r="B22" s="796"/>
      <c r="C22" s="827"/>
      <c r="D22" s="828"/>
      <c r="E22" s="829"/>
      <c r="F22" s="450" t="e">
        <f>IF(D154="","",VLOOKUP(D154,$Y$564:$Z$566,2,TRUE))</f>
        <v>#N/A</v>
      </c>
      <c r="G22" s="450" t="e">
        <f>IF(D155="","",VLOOKUP(D155,$AA$564:$AB$566,2,TRUE))</f>
        <v>#N/A</v>
      </c>
      <c r="H22" s="450" t="str">
        <f>IF(D156="","",VLOOKUP(D156,$AC$564:$AD$566,2,TRUE))</f>
        <v xml:space="preserve">кітаптардағы иллюстрацияларды қарайды, суреттердің мазмұны бойынша қойылған сұрақтарға жауап беруге үйрету
</v>
      </c>
      <c r="I22" s="450" t="e">
        <f>IF(D233="","",VLOOKUP(D233,$Y$564:$Z$566,2,TRUE))</f>
        <v>#N/A</v>
      </c>
      <c r="J22" s="450" t="e">
        <f>IF(D234="","",VLOOKUP(D234,$AA$564:$AB$566,2,TRUE))</f>
        <v>#N/A</v>
      </c>
      <c r="K22" s="450" t="str">
        <f>IF(D235="","",VLOOKUP(D235,$AC$564:$AD$566,2,TRUE))</f>
        <v xml:space="preserve">кітаптардағы иллюстрацияларды қарайды, суреттердің мазмұны бойынша қойылған сұрақтарға жауап беруге үйрету
</v>
      </c>
      <c r="L22" s="820"/>
    </row>
    <row r="23" spans="2:12" ht="90" customHeight="1" x14ac:dyDescent="0.25">
      <c r="B23" s="796"/>
      <c r="C23" s="827"/>
      <c r="D23" s="828"/>
      <c r="E23" s="829"/>
      <c r="F23" s="450" t="e">
        <f>IF(D157="","",VLOOKUP(D157,$AE$564:$AF$566,2,TRUE))</f>
        <v>#N/A</v>
      </c>
      <c r="G23" s="450" t="e">
        <f>IF(D158="","",VLOOKUP(D158,$AG$564:$AH$566,2,TRUE))</f>
        <v>#N/A</v>
      </c>
      <c r="H23" s="450" t="str">
        <f>IF(D159="","",VLOOKUP(D159,$AI$564:$AJ$566,2,TRUE))</f>
        <v>педагогтің көмегімен шағын тақпақтарды қайталап айтуға  үйрету</v>
      </c>
      <c r="I23" s="450" t="e">
        <f>IF(D236="","",VLOOKUP(D236,$AE$564:$AF$566,2,TRUE))</f>
        <v>#N/A</v>
      </c>
      <c r="J23" s="450" t="e">
        <f>IF(D237="","",VLOOKUP(D237,$AG$564:$AH$566,2,TRUE))</f>
        <v>#N/A</v>
      </c>
      <c r="K23" s="450" t="str">
        <f>IF(D238="","",VLOOKUP(D238,$AI$564:$AJ$566,2,TRUE))</f>
        <v>педагогтің көмегімен шағын тақпақтарды қайталап айтуға  үйрету</v>
      </c>
      <c r="L23" s="820"/>
    </row>
    <row r="24" spans="2:12" ht="90" hidden="1" customHeight="1" x14ac:dyDescent="0.25">
      <c r="B24" s="796"/>
      <c r="C24" s="827"/>
      <c r="D24" s="828"/>
      <c r="E24" s="829"/>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827"/>
      <c r="D25" s="828"/>
      <c r="E25" s="829"/>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827"/>
      <c r="D26" s="828"/>
      <c r="E26" s="829"/>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827"/>
      <c r="D27" s="828"/>
      <c r="E27" s="829"/>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827"/>
      <c r="D28" s="828"/>
      <c r="E28" s="829"/>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827"/>
      <c r="D29" s="828"/>
      <c r="E29" s="829"/>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827"/>
      <c r="D30" s="828"/>
      <c r="E30" s="829"/>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827"/>
      <c r="D31" s="828"/>
      <c r="E31" s="829"/>
      <c r="F31" s="453" t="e">
        <f>IF(E136="","",VLOOKUP(E136,$S$572:$T$574,2,TRUE))</f>
        <v>#N/A</v>
      </c>
      <c r="G31" s="453" t="e">
        <f>IF(E137="","",VLOOKUP(E137,$U$572:$V$574,2,TRUE))</f>
        <v>#N/A</v>
      </c>
      <c r="H31" s="453" t="str">
        <f>IF(E138="","",VLOOKUP(E138,$W$572:$X$574,2,TRUE))</f>
        <v>үлгі мен ауызша нұсқауға сүйеніп, тапсырмаларды орындауға үйрету</v>
      </c>
      <c r="I31" s="453" t="e">
        <f>IF(E215="","",VLOOKUP(E215,$S$572:$T$574,2,TRUE))</f>
        <v>#N/A</v>
      </c>
      <c r="J31" s="453" t="e">
        <f>IF(E216="","",VLOOKUP(E216,$U$572:$V$574,2,TRUE))</f>
        <v>#N/A</v>
      </c>
      <c r="K31" s="453" t="str">
        <f>IF(E217="","",VLOOKUP(E217,$W$572:$X$574,2,TRUE))</f>
        <v>үлгі мен ауызша нұсқауға сүйеніп, тапсырмаларды орындауға үйрету</v>
      </c>
      <c r="L31" s="820"/>
    </row>
    <row r="32" spans="2:12" ht="90" customHeight="1" x14ac:dyDescent="0.25">
      <c r="B32" s="804"/>
      <c r="C32" s="827"/>
      <c r="D32" s="828"/>
      <c r="E32" s="829"/>
      <c r="F32" s="453" t="e">
        <f>IF(E139="","",VLOOKUP(E139,$Y$572:$Z$574,2,TRUE))</f>
        <v>#N/A</v>
      </c>
      <c r="G32" s="453" t="e">
        <f>IF(E140="","",VLOOKUP(E140,$AA$572:$AB$574,2,TRUE))</f>
        <v>#N/A</v>
      </c>
      <c r="H32" s="453" t="str">
        <f>IF(E141="","",VLOOKUP(E141,$AC$572:$AD$574,2,TRUE))</f>
        <v>көлемі, пішіні, түсі бойынша ұқсас біртекті заттарды топтастыруға үйрету</v>
      </c>
      <c r="I32" s="453" t="e">
        <f>IF(E218="","",VLOOKUP(E218,$Y$572:$Z$574,2,TRUE))</f>
        <v>#N/A</v>
      </c>
      <c r="J32" s="453" t="e">
        <f>IF(E219="","",VLOOKUP(E219,$AA$572:$AB$574,2,TRUE))</f>
        <v>#N/A</v>
      </c>
      <c r="K32" s="453" t="str">
        <f>IF(E220="","",VLOOKUP(E220,$AC$572:$AD$574,2,TRUE))</f>
        <v>көлемі, пішіні, түсі бойынша ұқсас біртекті заттарды топтастыруға үйрету</v>
      </c>
      <c r="L32" s="820"/>
    </row>
    <row r="33" spans="2:12" ht="90" customHeight="1" x14ac:dyDescent="0.25">
      <c r="B33" s="804"/>
      <c r="C33" s="827"/>
      <c r="D33" s="828"/>
      <c r="E33" s="829"/>
      <c r="F33" s="453" t="e">
        <f>IF(E142="","",VLOOKUP(E142,$AE$572:$AF$574,2,TRUE))</f>
        <v>#N/A</v>
      </c>
      <c r="G33" s="453" t="e">
        <f>IF(E143="","",VLOOKUP(E143,$AG$572:$AH$574,2,TRUE))</f>
        <v>#N/A</v>
      </c>
      <c r="H33" s="453" t="str">
        <f>IF(E144="","",VLOOKUP(E144,$AI$572:$AJ$574,2,TRUE))</f>
        <v>түрлі көлемдегі геометриялық фигураларды негізгі қасиеттері бойынша салыстыруға үйрету</v>
      </c>
      <c r="I33" s="453" t="e">
        <f>IF(E221="","",VLOOKUP(E221,$AE$572:$AF$574,2,TRUE))</f>
        <v>#N/A</v>
      </c>
      <c r="J33" s="453" t="e">
        <f>IF(E222="","",VLOOKUP(E222,$AG$572:$AH$574,2,TRUE))</f>
        <v>#N/A</v>
      </c>
      <c r="K33" s="453" t="str">
        <f>IF(E223="","",VLOOKUP(E223,$AI$572:$AJ$574,2,TRUE))</f>
        <v>түрлі көлемдегі геометриялық фигураларды негізгі қасиеттері бойынша салыстыруға үйрету</v>
      </c>
      <c r="L33" s="820"/>
    </row>
    <row r="34" spans="2:12" ht="90" customHeight="1" x14ac:dyDescent="0.25">
      <c r="B34" s="804"/>
      <c r="C34" s="827"/>
      <c r="D34" s="828"/>
      <c r="E34" s="829"/>
      <c r="F34" s="453" t="e">
        <f>IF(E145="","",VLOOKUP(E145,$AK$572:$AL$574,2,TRUE))</f>
        <v>#N/A</v>
      </c>
      <c r="G34" s="453" t="e">
        <f>IF(E146="","",VLOOKUP(E146,$AM$572:$AN$574,2,TRUE))</f>
        <v>#N/A</v>
      </c>
      <c r="H34" s="453" t="str">
        <f>IF(E147="","",VLOOKUP(E147,$AO$572:$AP$574,2,TRUE))</f>
        <v>түсі, көлемі, пішіні бойынша заттарды өз бетінше зерттейді және салыстыруға үйрету</v>
      </c>
      <c r="I34" s="453" t="e">
        <f>IF(E224="","",VLOOKUP(E224,$AK$572:$AL$574,2,TRUE))</f>
        <v>#N/A</v>
      </c>
      <c r="J34" s="453" t="e">
        <f>IF(E225="","",VLOOKUP(E225,$AM$572:$AN$574,2,TRUE))</f>
        <v>#N/A</v>
      </c>
      <c r="K34" s="453" t="str">
        <f>IF(E226="","",VLOOKUP(E226,$AO$572:$AP$574,2,TRUE))</f>
        <v>түсі, көлемі, пішіні бойынша заттарды өз бетінше зерттейді және салыстыруға үйрету</v>
      </c>
      <c r="L34" s="820"/>
    </row>
    <row r="35" spans="2:12" ht="90" customHeight="1" x14ac:dyDescent="0.25">
      <c r="B35" s="804" t="s">
        <v>904</v>
      </c>
      <c r="C35" s="827"/>
      <c r="D35" s="828"/>
      <c r="E35" s="829"/>
      <c r="F35" s="451" t="e">
        <f>IF(F133="","",VLOOKUP(F133,$M$576:$N$578,2,TRUE))</f>
        <v>#N/A</v>
      </c>
      <c r="G35" s="450" t="str">
        <f>IF(F134="","",VLOOKUP(F134,$O$576:$P$578,2,TRUE))</f>
        <v>қаламды дұрыс ұстайды, тік және тұйықталған дөңгелек сызықтарды қағаз бетінде жеңіл жүргізу дағдылардын қалыптастыру</v>
      </c>
      <c r="H35" s="450" t="e">
        <f>IF(F135="","",VLOOKUP(F135,$Q$576:$R$578,2,TRUE))</f>
        <v>#N/A</v>
      </c>
      <c r="I35" s="451" t="e">
        <f>IF(F212="","",VLOOKUP(F212,$M$576:$N$578,2,TRUE))</f>
        <v>#N/A</v>
      </c>
      <c r="J35" s="451" t="e">
        <f>IF(F213="","",VLOOKUP(F213,$O$576:$P$578,2,TRUE))</f>
        <v>#N/A</v>
      </c>
      <c r="K35" s="451" t="str">
        <f>IF(F214="","",VLOOKUP(F214,$Q$576:$R$578,2,TRUE))</f>
        <v xml:space="preserve">қаламды дұрыс ұстайды, тік және тұйықталған дөңгелек сызықтарды қағаз бетінде жеңіл жүргізуге үйрету
</v>
      </c>
      <c r="L35" s="820"/>
    </row>
    <row r="36" spans="2:12" ht="90" customHeight="1" x14ac:dyDescent="0.25">
      <c r="B36" s="804"/>
      <c r="C36" s="827"/>
      <c r="D36" s="828"/>
      <c r="E36" s="829"/>
      <c r="F36" s="450" t="e">
        <f>IF(F136="","",VLOOKUP(F136,$S$576:$T$578,2,TRUE))</f>
        <v>#N/A</v>
      </c>
      <c r="G36" s="450" t="e">
        <f>IF(F137="","",VLOOKUP(F137,$U$576:$V$578,2,TRUE))</f>
        <v>#N/A</v>
      </c>
      <c r="H36" s="450" t="str">
        <f>IF(F138="","",VLOOKUP(F138,$W$576:$X$578,2,TRUE))</f>
        <v>өзінің салған суретіне қуанады, онда не бейнеленгенін айтуға үйрету</v>
      </c>
      <c r="I36" s="451" t="e">
        <f>IF(F215="","",VLOOKUP(F215,$S$576:$T$578,2,TRUE))</f>
        <v>#N/A</v>
      </c>
      <c r="J36" s="451" t="e">
        <f>IF(F216="","",VLOOKUP(F216,$U$576:$V$578,2,TRUE))</f>
        <v>#N/A</v>
      </c>
      <c r="K36" s="451" t="str">
        <f>IF(F217="","",VLOOKUP(F217,$W$576:$X$578,2,TRUE))</f>
        <v>өзінің салған суретіне қуанады, онда не бейнеленгенін айтуға үйрету</v>
      </c>
      <c r="L36" s="820"/>
    </row>
    <row r="37" spans="2:12" ht="90" customHeight="1" x14ac:dyDescent="0.25">
      <c r="B37" s="804"/>
      <c r="C37" s="827"/>
      <c r="D37" s="828"/>
      <c r="E37" s="829"/>
      <c r="F37" s="450" t="e">
        <f>IF(F139="","",VLOOKUP(F139,$Y$576:$Z$578,2,TRUE))</f>
        <v>#N/A</v>
      </c>
      <c r="G37" s="450" t="str">
        <f>IF(F140="","",VLOOKUP(F140,$AA$576:$AB$578,2,TRUE))</f>
        <v>қағаз бетіне бояулармен сызықтар, жақпалар салу дағдылардын қалыптастыру</v>
      </c>
      <c r="H37" s="450" t="e">
        <f>IF(F141="","",VLOOKUP(F141,$AC$576:$AD$578,2,TRUE))</f>
        <v>#N/A</v>
      </c>
      <c r="I37" s="451" t="e">
        <f>IF(F218="","",VLOOKUP(F218,$Y$576:$Z$578,2,TRUE))</f>
        <v>#N/A</v>
      </c>
      <c r="J37" s="451" t="str">
        <f>IF(F219="","",VLOOKUP(F219,$AA$576:$AB$578,2,TRUE))</f>
        <v>қағаз бетіне бояулармен сызықтар, жақпалар салу дағдылардын қалыптастыру</v>
      </c>
      <c r="K37" s="451" t="e">
        <f>IF(F220="","",VLOOKUP(F220,$AC$576:$AD$578,2,TRUE))</f>
        <v>#N/A</v>
      </c>
      <c r="L37" s="820"/>
    </row>
    <row r="38" spans="2:12" ht="90" customHeight="1" x14ac:dyDescent="0.25">
      <c r="B38" s="804"/>
      <c r="C38" s="827"/>
      <c r="D38" s="828"/>
      <c r="E38" s="829"/>
      <c r="F38" s="450" t="e">
        <f>IF(F142="","",VLOOKUP(F142,$AE$576:$AF$578,2,TRUE))</f>
        <v>#N/A</v>
      </c>
      <c r="G38" s="450" t="str">
        <f>IF(F143="","",VLOOKUP(F143,$AG$576:$AH$578,2,TRUE))</f>
        <v>қағазға және құмға сурет салудың бастапқы техникасын меңгеру дағдылардын қалыптастыру</v>
      </c>
      <c r="H38" s="450" t="e">
        <f>IF(F144="","",VLOOKUP(F144,$AI$576:$AJ$578,2,TRUE))</f>
        <v>#N/A</v>
      </c>
      <c r="I38" s="451" t="e">
        <f>IF(F221="","",VLOOKUP(F221,$AE$576:$AF$578,2,TRUE))</f>
        <v>#N/A</v>
      </c>
      <c r="J38" s="451" t="str">
        <f>IF(F222="","",VLOOKUP(F222,$AG$576:$AH$578,2,TRUE))</f>
        <v>қағазға және құмға сурет салудың бастапқы техникасын меңгеру дағдылардын қалыптастыру</v>
      </c>
      <c r="K38" s="451" t="e">
        <f>IF(F223="","",VLOOKUP(F223,$AI$576:$AJ$578,2,TRUE))</f>
        <v>#N/A</v>
      </c>
      <c r="L38" s="820"/>
    </row>
    <row r="39" spans="2:12" ht="90" customHeight="1" x14ac:dyDescent="0.25">
      <c r="B39" s="804"/>
      <c r="C39" s="827"/>
      <c r="D39" s="828"/>
      <c r="E39" s="829"/>
      <c r="F39" s="450" t="e">
        <f>IF(F145="","",VLOOKUP(F145,$AK$576:$AL$578,2,TRUE))</f>
        <v>#N/A</v>
      </c>
      <c r="G39" s="450" t="str">
        <f>IF(F146="","",VLOOKUP(F146,$AM$576:$AN$578,2,TRUE))</f>
        <v>мүсіндейтін заттарды зерттеу дағдылардын қалыптастыру</v>
      </c>
      <c r="H39" s="450" t="e">
        <f>IF(F147="","",VLOOKUP(F147,$AO$576:$AP$578,2,TRUE))</f>
        <v>#N/A</v>
      </c>
      <c r="I39" s="451" t="e">
        <f>IF(F224="","",VLOOKUP(F224,$AK$576:$AL$578,2,TRUE))</f>
        <v>#N/A</v>
      </c>
      <c r="J39" s="451" t="str">
        <f>IF(F225="","",VLOOKUP(F225,$AM$576:$AN$578,2,TRUE))</f>
        <v>мүсіндейтін заттарды зерттеу дағдылардын қалыптастыру</v>
      </c>
      <c r="K39" s="451" t="e">
        <f>IF(F226="","",VLOOKUP(F226,$AO$576:$AP$578,2,TRUE))</f>
        <v>#N/A</v>
      </c>
      <c r="L39" s="820"/>
    </row>
    <row r="40" spans="2:12" ht="90" hidden="1" customHeight="1" x14ac:dyDescent="0.25">
      <c r="B40" s="804"/>
      <c r="C40" s="827"/>
      <c r="D40" s="828"/>
      <c r="E40" s="829"/>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827"/>
      <c r="D41" s="828"/>
      <c r="E41" s="829"/>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827"/>
      <c r="D42" s="828"/>
      <c r="E42" s="829"/>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827"/>
      <c r="D43" s="828"/>
      <c r="E43" s="829"/>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827"/>
      <c r="D44" s="828"/>
      <c r="E44" s="829"/>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27"/>
      <c r="D45" s="828"/>
      <c r="E45" s="829"/>
      <c r="F45" s="451" t="e">
        <f>IF(F163="","",VLOOKUP(F163,$M$584:$N$586,2,TRUE))</f>
        <v>#N/A</v>
      </c>
      <c r="G45" s="450" t="str">
        <f>IF(F164="","",VLOOKUP(F164,$O$584:$P$586,2,TRUE))</f>
        <v>мүсіндеудің қарапайым тәсілдерін меңгергу (кесектерді үлкен бөліктерден бөліп алу, оларды біртұтас етіп біріктіру, сазбалшықты өздігінен илей алу) дағдылардын қалыптастыру</v>
      </c>
      <c r="H45" s="450" t="e">
        <f>IF(F165="","",VLOOKUP(F165,$Q$584:$R$586,2,TRUE))</f>
        <v>#N/A</v>
      </c>
      <c r="I45" s="451" t="e">
        <f>IF(F242="","",VLOOKUP(F242,$M$584:$N$586,2,TRUE))</f>
        <v>#N/A</v>
      </c>
      <c r="J45" s="451" t="str">
        <f>IF(F243="","",VLOOKUP(F243,$O$584:$P$586,2,TRUE))</f>
        <v>мүсіндеудің қарапайым тәсілдерін меңгергу (кесектерді үлкен бөліктерден бөліп алу, оларды біртұтас етіп біріктіру, сазбалшықты өздігінен илей алу) дағдылардын қалыптастыру</v>
      </c>
      <c r="K45" s="451" t="e">
        <f>IF(F244="","",VLOOKUP(F244,$Q$584:$R$586,2,TRUE))</f>
        <v>#N/A</v>
      </c>
      <c r="L45" s="820"/>
    </row>
    <row r="46" spans="2:12" ht="90" customHeight="1" x14ac:dyDescent="0.25">
      <c r="B46" s="804"/>
      <c r="C46" s="827"/>
      <c r="D46" s="828"/>
      <c r="E46" s="829"/>
      <c r="F46" s="450" t="e">
        <f>IF(F166="","",VLOOKUP(F166,$S$584:$T$586,2,TRUE))</f>
        <v>#N/A</v>
      </c>
      <c r="G46" s="450" t="str">
        <f>IF(F167="","",VLOOKUP(F167,$U$584:$V$586,2,TRUE))</f>
        <v xml:space="preserve">кесе, тостаған, табақты мүсіндеуде пішіннің жоғары бөлігін саусақпен басып, тереңдету дағдылардын қалыптастыру
</v>
      </c>
      <c r="H46" s="450" t="e">
        <f>IF(F168="","",VLOOKUP(F168,$W$584:$X$586,2,TRUE))</f>
        <v>#N/A</v>
      </c>
      <c r="I46" s="451" t="e">
        <f>IF(F245="","",VLOOKUP(F245,$S$584:$T$586,2,TRUE))</f>
        <v>#N/A</v>
      </c>
      <c r="J46" s="451" t="str">
        <f>IF(F246="","",VLOOKUP(F246,$U$584:$V$586,2,TRUE))</f>
        <v xml:space="preserve">кесе, тостаған, табақты мүсіндеуде пішіннің жоғары бөлігін саусақпен басып, тереңдету дағдылардын қалыптастыру
</v>
      </c>
      <c r="K46" s="451" t="e">
        <f>IF(F247="","",VLOOKUP(F247,$W$584:$X$586,2,TRUE))</f>
        <v>#N/A</v>
      </c>
      <c r="L46" s="820"/>
    </row>
    <row r="47" spans="2:12" ht="90" customHeight="1" x14ac:dyDescent="0.25">
      <c r="B47" s="804"/>
      <c r="C47" s="827"/>
      <c r="D47" s="828"/>
      <c r="E47" s="829"/>
      <c r="F47" s="450" t="e">
        <f>IF(F169="","",VLOOKUP(F169,$Y$584:$Z$586,2,TRUE))</f>
        <v>#N/A</v>
      </c>
      <c r="G47" s="450" t="str">
        <f>IF(F170="","",VLOOKUP(F170,$AA$584:$AB$586,2,TRUE))</f>
        <v>дайын болған бұйымды тұғырға орналастыруды, жұмыстан кейін материалдарды жинастыру дағдылардын қалыптастыру</v>
      </c>
      <c r="H47" s="450" t="e">
        <f>IF(F171="","",VLOOKUP(F171,$AC$584:$AD$586,2,TRUE))</f>
        <v>#N/A</v>
      </c>
      <c r="I47" s="451" t="e">
        <f>IF(F248="","",VLOOKUP(F248,$Y$584:$Z$586,2,TRUE))</f>
        <v>#N/A</v>
      </c>
      <c r="J47" s="451" t="str">
        <f>IF(F249="","",VLOOKUP(F249,$AA$584:$AB$586,2,TRUE))</f>
        <v>дайын болған бұйымды тұғырға орналастыруды, жұмыстан кейін материалдарды жинастыру дағдылардын қалыптастыру</v>
      </c>
      <c r="K47" s="451" t="e">
        <f>IF(F250="","",VLOOKUP(F250,$AC$584:$AD$586,2,TRUE))</f>
        <v>#N/A</v>
      </c>
      <c r="L47" s="820"/>
    </row>
    <row r="48" spans="2:12" ht="90" customHeight="1" x14ac:dyDescent="0.25">
      <c r="B48" s="804"/>
      <c r="C48" s="827"/>
      <c r="D48" s="828"/>
      <c r="E48" s="829"/>
      <c r="F48" s="450" t="e">
        <f>IF(F172="","",VLOOKUP(F172,$AE$584:$AF$586,2,TRUE))</f>
        <v>#N/A</v>
      </c>
      <c r="G48" s="450" t="str">
        <f>IF(F173="","",VLOOKUP(F173,$AG$584:$AH$586,2,TRUE))</f>
        <v>қағазды қолданудың қарапайым әдістерін (ұсақтау, жырту, бүктеу) білу дағдылардын қалыптастыру</v>
      </c>
      <c r="H48" s="450" t="e">
        <f>IF(F174="","",VLOOKUP(F174,$AI$584:$AJ$586,2,TRUE))</f>
        <v>#N/A</v>
      </c>
      <c r="I48" s="451" t="e">
        <f>IF(F251="","",VLOOKUP(F251,$AE$584:$AF$586,2,TRUE))</f>
        <v>#N/A</v>
      </c>
      <c r="J48" s="451" t="str">
        <f>IF(F252="","",VLOOKUP(F252,$AG$584:$AH$586,2,TRUE))</f>
        <v>қағазды қолданудың қарапайым әдістерін (ұсақтау, жырту, бүктеу) білу дағдылардын қалыптастыру</v>
      </c>
      <c r="K48" s="451" t="e">
        <f>IF(F253="","",VLOOKUP(F253,$AI$584:$AJ$586,2,TRUE))</f>
        <v>#N/A</v>
      </c>
      <c r="L48" s="820"/>
    </row>
    <row r="49" spans="2:12" ht="90" customHeight="1" x14ac:dyDescent="0.25">
      <c r="B49" s="804"/>
      <c r="C49" s="827"/>
      <c r="D49" s="828"/>
      <c r="E49" s="829"/>
      <c r="F49" s="450" t="e">
        <f>IF(F175="","",VLOOKUP(F175,$AK$584:$AL$586,2,TRUE))</f>
        <v>#N/A</v>
      </c>
      <c r="G49" s="450" t="str">
        <f>IF(F176="","",VLOOKUP(F176,$AM$572:$AN$586,2,TRUE))</f>
        <v xml:space="preserve">бейнелерді фланелеграфта (сызықтарда, шаршыда), қағаз бетіне қояды және құрастыру дағдылардын қалыптастыру
</v>
      </c>
      <c r="H49" s="450" t="e">
        <f>IF(F177="","",VLOOKUP(F177,$AO$584:$AP$586,2,TRUE))</f>
        <v>#N/A</v>
      </c>
      <c r="I49" s="451" t="e">
        <f>IF(F254="","",VLOOKUP(F254,$AK$584:$AL$586,2,TRUE))</f>
        <v>#N/A</v>
      </c>
      <c r="J49" s="451" t="str">
        <f>IF(F255="","",VLOOKUP(F255,$AM$572:$AN$586,2,TRUE))</f>
        <v xml:space="preserve">бейнелерді фланелеграфта (сызықтарда, шаршыда), қағаз бетіне қояды және құрастыру дағдылардын қалыптастыру
</v>
      </c>
      <c r="K49" s="451" t="e">
        <f>IF(F256="","",VLOOKUP(F256,$AO$584:$AP$586,2,TRUE))</f>
        <v>#N/A</v>
      </c>
      <c r="L49" s="820"/>
    </row>
    <row r="50" spans="2:12" ht="90" customHeight="1" x14ac:dyDescent="0.25">
      <c r="B50" s="804"/>
      <c r="C50" s="827"/>
      <c r="D50" s="828"/>
      <c r="E50" s="829"/>
      <c r="F50" s="451" t="e">
        <f>IF(F178="","",VLOOKUP(F178,$M$588:$N$590,2,TRUE))</f>
        <v>#N/A</v>
      </c>
      <c r="G50" s="450" t="str">
        <f>IF(F179="","",VLOOKUP(F179,$O$588:$P$590,2,TRUE))</f>
        <v>фланелеграфта қарапайым композицияларды орналастыру және құрастыру дағдылардын қалыптастыру</v>
      </c>
      <c r="H50" s="450" t="e">
        <f>IF(F180="","",VLOOKUP(F180,$Q$588:$R$590,2,TRUE))</f>
        <v>#N/A</v>
      </c>
      <c r="I50" s="451" t="e">
        <f>IF(F257="","",VLOOKUP(F257,$M$588:$N$590,2,TRUE))</f>
        <v>#N/A</v>
      </c>
      <c r="J50" s="451" t="str">
        <f>IF(F258="","",VLOOKUP(F258,$O$588:$P$590,2,TRUE))</f>
        <v>фланелеграфта қарапайым композицияларды орналастыру және құрастыру дағдылардын қалыптастыру</v>
      </c>
      <c r="K50" s="451" t="e">
        <f>IF(F259="","",VLOOKUP(F259,$Q$588:$R$590,2,TRUE))</f>
        <v>#N/A</v>
      </c>
      <c r="L50" s="820"/>
    </row>
    <row r="51" spans="2:12" ht="90" customHeight="1" x14ac:dyDescent="0.25">
      <c r="B51" s="804"/>
      <c r="C51" s="827"/>
      <c r="D51" s="828"/>
      <c r="E51" s="829"/>
      <c r="F51" s="450" t="e">
        <f>IF(F181="","",VLOOKUP(F181,$S$588:$T$590,2,TRUE))</f>
        <v>#N/A</v>
      </c>
      <c r="G51" s="450" t="e">
        <f>IF(F182="","",VLOOKUP(F182,$U$588:$V$590,2,TRUE))</f>
        <v>#N/A</v>
      </c>
      <c r="H51" s="450" t="str">
        <f>IF(F183="","",VLOOKUP(F183,$W$588:$X$590,2,TRUE))</f>
        <v>симметриялық пішіндерді, ою-өрнектерді орналастыруға үйрету</v>
      </c>
      <c r="I51" s="451" t="e">
        <f>IF(F260="","",VLOOKUP(F260,$S$588:$T$590,2,TRUE))</f>
        <v>#N/A</v>
      </c>
      <c r="J51" s="451" t="str">
        <f>IF(F261="","",VLOOKUP(F261,$U$588:$V$590,2,TRUE))</f>
        <v>симметриялық пішіндерді, ою-өрнектерді орналастыру дағдылардын қалыптастыру</v>
      </c>
      <c r="K51" s="451" t="e">
        <f>IF(F262="","",VLOOKUP(F262,$W$588:$X$590,2,TRUE))</f>
        <v>#N/A</v>
      </c>
      <c r="L51" s="820"/>
    </row>
    <row r="52" spans="2:12" ht="90" customHeight="1" x14ac:dyDescent="0.25">
      <c r="B52" s="804"/>
      <c r="C52" s="827"/>
      <c r="D52" s="828"/>
      <c r="E52" s="829"/>
      <c r="F52" s="450" t="e">
        <f>IF(F184="","",VLOOKUP(F184,$Y$588:$Z$590,2,TRUE))</f>
        <v>#N/A</v>
      </c>
      <c r="G52" s="450" t="str">
        <f>IF(F185="","",VLOOKUP(F185,$AA$588:$AB$590,2,TRUE))</f>
        <v>қарапайым құрылысты үлгі бойынша құрастыру дағдылардын қалыптастыру</v>
      </c>
      <c r="H52" s="450" t="e">
        <f>IF(F186="","",VLOOKUP(F186,$AC$588:$AD$590,2,TRUE))</f>
        <v>#N/A</v>
      </c>
      <c r="I52" s="451" t="e">
        <f>IF(F263="","",VLOOKUP(F263,$Y$588:$Z$590,2,TRUE))</f>
        <v>#N/A</v>
      </c>
      <c r="J52" s="451" t="e">
        <f>IF(F264="","",VLOOKUP(F264,$AA$588:$AB$590,2,TRUE))</f>
        <v>#N/A</v>
      </c>
      <c r="K52" s="451" t="str">
        <f>IF(F265="","",VLOOKUP(F265,$AC$588:$AD$590,2,TRUE))</f>
        <v>қарапайым құрылысты үлгі бойынша құрастыруға үйрету</v>
      </c>
      <c r="L52" s="820"/>
    </row>
    <row r="53" spans="2:12" ht="90" customHeight="1" x14ac:dyDescent="0.25">
      <c r="B53" s="804"/>
      <c r="C53" s="827"/>
      <c r="D53" s="828"/>
      <c r="E53" s="829"/>
      <c r="F53" s="450" t="e">
        <f>IF(F187="","",VLOOKUP(F187,$AE$588:$AF$590,2,TRUE))</f>
        <v>#N/A</v>
      </c>
      <c r="G53" s="450" t="e">
        <f>IF(F188="","",VLOOKUP(F188,$AG$588:$AH$590,2,TRUE))</f>
        <v>#N/A</v>
      </c>
      <c r="H53" s="450" t="str">
        <f>IF(F189="","",VLOOKUP(F189,$AI$588:$AJ$590,2,TRUE))</f>
        <v>тұрғызылған қарапайым құрылыстарды ату және ойыншықтарды қолдана отырып, олармен ойнауға үйрету</v>
      </c>
      <c r="I53" s="451" t="e">
        <f>IF(F266="","",VLOOKUP(F266,$AE$588:$AF$590,2,TRUE))</f>
        <v>#N/A</v>
      </c>
      <c r="J53" s="451" t="e">
        <f>IF(F267="","",VLOOKUP(F267,$AG$588:$AH$590,2,TRUE))</f>
        <v>#N/A</v>
      </c>
      <c r="K53" s="451" t="str">
        <f>IF(F268="","",VLOOKUP(F268,$AI$588:$AJ$590,2,TRUE))</f>
        <v>тұрғызылған қарапайым құрылыстарды ату және ойыншықтарды қолдана отырып, олармен ойнауға үйрету</v>
      </c>
      <c r="L53" s="820"/>
    </row>
    <row r="54" spans="2:12" ht="90" customHeight="1" x14ac:dyDescent="0.25">
      <c r="B54" s="804"/>
      <c r="C54" s="827"/>
      <c r="D54" s="828"/>
      <c r="E54" s="829"/>
      <c r="F54" s="450" t="e">
        <f>IF(F190="","",VLOOKUP(F190,$AK$588:$AL$590,2,TRUE))</f>
        <v>#N/A</v>
      </c>
      <c r="G54" s="450" t="str">
        <f>IF(F191="","",VLOOKUP(F191,$AM$588:$AN$590,2,TRUE))</f>
        <v>өз бетінше құрастыруға тырысу дағдылардын қалыптастыру</v>
      </c>
      <c r="H54" s="450" t="e">
        <f>IF(F192="","",VLOOKUP(F192,$AO$588:$AP$590,2,TRUE))</f>
        <v>#N/A</v>
      </c>
      <c r="I54" s="451" t="e">
        <f>IF(F269="","",VLOOKUP(F269,$AK$588:$AL$590,2,TRUE))</f>
        <v>#N/A</v>
      </c>
      <c r="J54" s="451" t="str">
        <f>IF(F270="","",VLOOKUP(F270,$AM$588:$AN$590,2,TRUE))</f>
        <v>өз бетінше құрастыруға тырысу дағдылардын қалыптастыру</v>
      </c>
      <c r="K54" s="451" t="e">
        <f>IF(F271="","",VLOOKUP(F271,$AO$588:$AP$590,2,TRUE))</f>
        <v>#N/A</v>
      </c>
      <c r="L54" s="820"/>
    </row>
    <row r="55" spans="2:12" ht="90" customHeight="1" x14ac:dyDescent="0.25">
      <c r="B55" s="804"/>
      <c r="C55" s="827"/>
      <c r="D55" s="828"/>
      <c r="E55" s="829"/>
      <c r="F55" s="451" t="e">
        <f>IF(F193="","",VLOOKUP(F193,$M$592:$N$594,2,TRUE))</f>
        <v>#N/A</v>
      </c>
      <c r="G55" s="450" t="str">
        <f>IF(F194="","",VLOOKUP(F194,$O$592:$P$594,2,TRUE))</f>
        <v>қорапқа құрылыс бөлшектерін жинастыру дағдылардын қалыптастыру</v>
      </c>
      <c r="H55" s="450" t="e">
        <f>IF(F195="","",VLOOKUP(F195,$Q$592:$R$594,2,TRUE))</f>
        <v>#N/A</v>
      </c>
      <c r="I55" s="451" t="str">
        <f>IF(F272="","",VLOOKUP(F272,$M$592:$N$594,2,TRUE))</f>
        <v>қорапқа құрылыс бөлшектерін жинастыру қабілетін бекіту</v>
      </c>
      <c r="J55" s="451" t="e">
        <f>IF(F273="","",VLOOKUP(F273,$O$592:$P$594,2,TRUE))</f>
        <v>#N/A</v>
      </c>
      <c r="K55" s="451" t="e">
        <f>IF(F274="","",VLOOKUP(F274,$Q$592:$R$594,2,TRUE))</f>
        <v>#N/A</v>
      </c>
      <c r="L55" s="820"/>
    </row>
    <row r="56" spans="2:12" ht="90" customHeight="1" x14ac:dyDescent="0.25">
      <c r="B56" s="804"/>
      <c r="C56" s="827"/>
      <c r="D56" s="828"/>
      <c r="E56" s="829"/>
      <c r="F56" s="450" t="e">
        <f>IF(F196="","",VLOOKUP(F196,$S$592:$T$594,2,TRUE))</f>
        <v>#N/A</v>
      </c>
      <c r="G56" s="450" t="e">
        <f>IF(F197="","",VLOOKUP(F197,$U$592:$V$594,2,TRUE))</f>
        <v>#N/A</v>
      </c>
      <c r="H56" s="450" t="str">
        <f>IF(F198="","",VLOOKUP(F198,$W$592:$X$594,2,TRUE))</f>
        <v>педагогтің дауыс ырғағына, сөздердің созылыңқы дыбысталуына еліктей отырып, жекелеген сөздер мен буындарды қосып айтуға үйрету</v>
      </c>
      <c r="I56" s="451" t="e">
        <f>IF(F275="","",VLOOKUP(F275,$S$592:$T$594,2,TRUE))</f>
        <v>#N/A</v>
      </c>
      <c r="J56" s="451" t="e">
        <f>IF(F276="","",VLOOKUP(F276,$U$592:$V$594,2,TRUE))</f>
        <v>#N/A</v>
      </c>
      <c r="K56" s="451" t="str">
        <f>IF(F277="","",VLOOKUP(F277,$W$592:$X$594,2,TRUE))</f>
        <v>педагогтің дауыс ырғағына, сөздердің созылыңқы дыбысталуына еліктей отырып, жекелеген сөздер мен буындарды қосып айтуға үйрету</v>
      </c>
      <c r="L56" s="820"/>
    </row>
    <row r="57" spans="2:12" ht="90" customHeight="1" x14ac:dyDescent="0.25">
      <c r="B57" s="804"/>
      <c r="C57" s="827"/>
      <c r="D57" s="828"/>
      <c r="E57" s="829"/>
      <c r="F57" s="450" t="e">
        <f>IF(F199="","",VLOOKUP(F199,$Y$592:$Z$594,2,TRUE))</f>
        <v>#N/A</v>
      </c>
      <c r="G57" s="450" t="e">
        <f>IF(F200="","",VLOOKUP(F200,$AA$592:$AB$594,2,TRUE))</f>
        <v>#N/A</v>
      </c>
      <c r="H57" s="450" t="str">
        <f>IF(F201="","",VLOOKUP(F201,$AC$592:$AD$594,2,TRUE))</f>
        <v>бұрын естіген әндерді тануға үйрету</v>
      </c>
      <c r="I57" s="451" t="e">
        <f>IF(F278="","",VLOOKUP(F278,$Y$592:$Z$594,2,TRUE))</f>
        <v>#N/A</v>
      </c>
      <c r="J57" s="451" t="e">
        <f>IF(F279="","",VLOOKUP(F279,$AA$592:$AB$594,2,TRUE))</f>
        <v>#N/A</v>
      </c>
      <c r="K57" s="451" t="str">
        <f>IF(F280="","",VLOOKUP(F280,$AC$592:$AD$594,2,TRUE))</f>
        <v>бұрын естіген әндерді тануға үйрету</v>
      </c>
      <c r="L57" s="820"/>
    </row>
    <row r="58" spans="2:12" ht="90" customHeight="1" x14ac:dyDescent="0.25">
      <c r="B58" s="804"/>
      <c r="C58" s="827"/>
      <c r="D58" s="828"/>
      <c r="E58" s="829"/>
      <c r="F58" s="450" t="e">
        <f>IF(F202="","",VLOOKUP(F202,$AE$592:$AF$594,2,TRUE))</f>
        <v>#N/A</v>
      </c>
      <c r="G58" s="450" t="str">
        <f>IF(F203="","",VLOOKUP(F203,$AG$592:$AH$594,2,TRUE))</f>
        <v>ересектердің көрсеткен қимылдарын қайталау (шапалақтау, аяқтарын тарсылдату, қолдың білектерін айналдыру) дағдылардын қалыптастыру</v>
      </c>
      <c r="H58" s="450" t="e">
        <f>IF(F204="","",VLOOKUP(F204,$AI$592:$AJ$594,2,TRUE))</f>
        <v>#N/A</v>
      </c>
      <c r="I58" s="451" t="e">
        <f>IF(F281="","",VLOOKUP(F281,$AE$592:$AF$594,2,TRUE))</f>
        <v>#N/A</v>
      </c>
      <c r="J58" s="451" t="str">
        <f>IF(F282="","",VLOOKUP(F282,$AG$592:$AH$594,2,TRUE))</f>
        <v>ересектердің көрсеткен қимылдарын қайталау (шапалақтау, аяқтарын тарсылдату, қолдың білектерін айналдыру) дағдылардын қалыптастыру</v>
      </c>
      <c r="K58" s="451" t="e">
        <f>IF(F283="","",VLOOKUP(F283,$AI$592:$AJ$594,2,TRUE))</f>
        <v>#N/A</v>
      </c>
      <c r="L58" s="820"/>
    </row>
    <row r="59" spans="2:12" ht="90" customHeight="1" x14ac:dyDescent="0.25">
      <c r="B59" s="804"/>
      <c r="C59" s="827"/>
      <c r="D59" s="828"/>
      <c r="E59" s="829"/>
      <c r="F59" s="450" t="e">
        <f>IF(F205="","",VLOOKUP(F205,$AK$592:$AL$594,2,TRUE))</f>
        <v>#N/A</v>
      </c>
      <c r="G59" s="450" t="e">
        <f>IF(F206="","",VLOOKUP(F206,$AM$592:$AN$594,2,TRUE))</f>
        <v>#N/A</v>
      </c>
      <c r="H59" s="450" t="str">
        <f>IF(F207="","",VLOOKUP(F207,$AO$592:$AP$594,2,TRUE))</f>
        <v>музыкалық аспаптарды ажыратуға (барабан, бубен, сылдырмақ, асатаяқ ) үйрету</v>
      </c>
      <c r="I59" s="451" t="e">
        <f>IF(F284="","",VLOOKUP(F284,$AK$592:$AL$594,2,TRUE))</f>
        <v>#N/A</v>
      </c>
      <c r="J59" s="451" t="e">
        <f>IF(F285="","",VLOOKUP(F285,$AM$592:$AN$594,2,TRUE))</f>
        <v>#N/A</v>
      </c>
      <c r="K59" s="451" t="str">
        <f>IF(F286="","",VLOOKUP(F286,$AO$592:$AP$594,2,TRUE))</f>
        <v>музыкалық аспаптарды ажыратуға (барабан, бубен, сылдырмақ, асатаяқ ) үйрету</v>
      </c>
      <c r="L59" s="820"/>
    </row>
    <row r="60" spans="2:12" ht="90" hidden="1" customHeight="1" x14ac:dyDescent="0.25">
      <c r="B60" s="804" t="s">
        <v>917</v>
      </c>
      <c r="C60" s="827"/>
      <c r="D60" s="828"/>
      <c r="E60" s="829"/>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827"/>
      <c r="D61" s="828"/>
      <c r="E61" s="829"/>
      <c r="F61" s="453" t="e">
        <f>IF(G136="","",VLOOKUP(G136,$S$596:$T$598,2,TRUE))</f>
        <v>#N/A</v>
      </c>
      <c r="G61" s="453" t="e">
        <f>IF(G137="","",VLOOKUP(G137,$U$596:$V$598,2,TRUE))</f>
        <v>#N/A</v>
      </c>
      <c r="H61" s="453" t="str">
        <f>IF(G138="","",VLOOKUP(G138,$W$596:$X$598,2,TRUE))</f>
        <v>есімін атағанда жауап беруге, өзін айнадан және фотосуреттерден тануға үйрету</v>
      </c>
      <c r="I61" s="453" t="e">
        <f>IF(G215="","",VLOOKUP(G215,$S$596:$T$598,2,TRUE))</f>
        <v>#N/A</v>
      </c>
      <c r="J61" s="453" t="e">
        <f>IF(G216="","",VLOOKUP(G216,$U$596:$V$598,2,TRUE))</f>
        <v>#N/A</v>
      </c>
      <c r="K61" s="453" t="str">
        <f>IF(G217="","",VLOOKUP(G217,$W$596:$X$598,2,TRUE))</f>
        <v>есімін атағанда жауап беруге, өзін айнадан және фотосуреттерден тануға үйрету</v>
      </c>
      <c r="L61" s="820"/>
    </row>
    <row r="62" spans="2:12" ht="90" customHeight="1" x14ac:dyDescent="0.25">
      <c r="B62" s="804"/>
      <c r="C62" s="827"/>
      <c r="D62" s="828"/>
      <c r="E62" s="829"/>
      <c r="F62" s="453" t="e">
        <f>IF(G139="","",VLOOKUP(G139,$Y$596:$Z$598,2,TRUE))</f>
        <v>#N/A</v>
      </c>
      <c r="G62" s="453" t="e">
        <f>IF(G140="","",VLOOKUP(G140,$AA$596:$AB$598,2,TRUE))</f>
        <v>#N/A</v>
      </c>
      <c r="H62" s="453" t="str">
        <f>IF(G141="","",VLOOKUP(G141,$AC$596:$AD$598,2,TRUE))</f>
        <v>заттарды және олармен әрекет етуді білуге, оларды суреттен тануға үйрету</v>
      </c>
      <c r="I62" s="453" t="e">
        <f>IF(G218="","",VLOOKUP(G218,$Y$596:$Z$598,2,TRUE))</f>
        <v>#N/A</v>
      </c>
      <c r="J62" s="453" t="e">
        <f>IF(G219="","",VLOOKUP(G219,$AA$596:$AB$598,2,TRUE))</f>
        <v>#N/A</v>
      </c>
      <c r="K62" s="453" t="str">
        <f>IF(G220="","",VLOOKUP(G220,$AC$596:$AD$598,2,TRUE))</f>
        <v>заттарды және олармен әрекет етуді білуге, оларды суреттен тануға үйрету</v>
      </c>
      <c r="L62" s="820"/>
    </row>
    <row r="63" spans="2:12" ht="90" customHeight="1" x14ac:dyDescent="0.25">
      <c r="B63" s="804"/>
      <c r="C63" s="827"/>
      <c r="D63" s="828"/>
      <c r="E63" s="829"/>
      <c r="F63" s="453" t="e">
        <f>IF(G142="","",VLOOKUP(G142,$AE$596:$AF$598,2,TRUE))</f>
        <v>#N/A</v>
      </c>
      <c r="G63" s="453" t="e">
        <f>IF(G143="","",VLOOKUP(G143,$AG$596:$AH$598,2,TRUE))</f>
        <v>#N/A</v>
      </c>
      <c r="H63" s="453" t="str">
        <f>IF(G144="","",VLOOKUP(G144,$AI$596:$AJ$598,2,TRUE))</f>
        <v>оқылған дәмі, сыртқы белгілері бойынша көгөністер мен жемістерді ажыратуға  және атауға үйрету</v>
      </c>
      <c r="I63" s="453" t="e">
        <f>IF(G221="","",VLOOKUP(G221,$AE$596:$AF$598,2,TRUE))</f>
        <v>#N/A</v>
      </c>
      <c r="J63" s="453" t="str">
        <f>IF(G222="","",VLOOKUP(G222,$AG$596:$AH$598,2,TRUE))</f>
        <v>оқылған дәмі, сыртқы белгілері бойынша көгөністер мен жемістерді ажырату  және атау дағдылардын қалыптастыру</v>
      </c>
      <c r="K63" s="453" t="e">
        <f>IF(G223="","",VLOOKUP(G223,$AI$596:$AJ$598,2,TRUE))</f>
        <v>#N/A</v>
      </c>
      <c r="L63" s="820"/>
    </row>
    <row r="64" spans="2:12" ht="90" customHeight="1" x14ac:dyDescent="0.25">
      <c r="B64" s="804"/>
      <c r="C64" s="830"/>
      <c r="D64" s="831"/>
      <c r="E64" s="832"/>
      <c r="F64" s="453" t="e">
        <f>IF(G145="","",VLOOKUP(G145,$AK$596:$AL$598,2,TRUE))</f>
        <v>#N/A</v>
      </c>
      <c r="G64" s="453" t="e">
        <f>IF(G146="","",VLOOKUP(G146,$AM$596:$AN$598,2,TRUE))</f>
        <v>#N/A</v>
      </c>
      <c r="H64" s="453" t="str">
        <f>IF(G147="","",VLOOKUP(G147,$AO$596:$AP$598,2,TRUE))</f>
        <v>өсімдіктер мен жануарларға қамқорлық танытуға: оларды жақсы көруге, сипауға үйрету</v>
      </c>
      <c r="I64" s="453" t="e">
        <f>IF(G224="","",VLOOKUP(G224,$AK$596:$AL$598,2,TRUE))</f>
        <v>#N/A</v>
      </c>
      <c r="J64" s="453" t="str">
        <f>IF(G225="","",VLOOKUP(G225,$AM$596:$AN$598,2,TRUE))</f>
        <v>өсімдіктер мен жануарларға қамқорлық таныту: оларды жақсы көру, сипау дағдылардын қалыптастыру</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45" customHeight="1" x14ac:dyDescent="0.25">
      <c r="B68" s="35"/>
      <c r="C68" s="21" t="s">
        <v>915</v>
      </c>
      <c r="D68" s="21" t="s">
        <v>733</v>
      </c>
      <c r="E68" s="21" t="s">
        <v>916</v>
      </c>
      <c r="F68" s="21" t="s">
        <v>904</v>
      </c>
      <c r="G68" s="62" t="s">
        <v>917</v>
      </c>
    </row>
    <row r="69" spans="2:7" ht="15" customHeight="1" x14ac:dyDescent="0.25">
      <c r="B69" s="570">
        <v>1</v>
      </c>
      <c r="C69" s="452"/>
      <c r="D69" s="452"/>
      <c r="E69" s="452"/>
      <c r="F69" s="452"/>
      <c r="G69" s="452"/>
    </row>
    <row r="70" spans="2:7" ht="15" customHeight="1" x14ac:dyDescent="0.25">
      <c r="B70" s="571"/>
      <c r="C70" s="452"/>
      <c r="D70" s="452"/>
      <c r="E70" s="452"/>
      <c r="F70" s="452"/>
      <c r="G70" s="452"/>
    </row>
    <row r="71" spans="2:7" ht="15" customHeight="1" x14ac:dyDescent="0.25">
      <c r="B71" s="572"/>
      <c r="C71" s="452"/>
      <c r="D71" s="452"/>
      <c r="E71" s="452"/>
      <c r="F71" s="452"/>
      <c r="G71" s="452"/>
    </row>
    <row r="72" spans="2:7" ht="15" customHeight="1" x14ac:dyDescent="0.25">
      <c r="B72" s="570">
        <v>2</v>
      </c>
      <c r="C72" s="452"/>
      <c r="D72" s="452"/>
      <c r="E72" s="452"/>
      <c r="F72" s="452"/>
      <c r="G72" s="452"/>
    </row>
    <row r="73" spans="2:7" ht="15" customHeight="1" x14ac:dyDescent="0.25">
      <c r="B73" s="571"/>
      <c r="C73" s="452"/>
      <c r="D73" s="452"/>
      <c r="E73" s="452"/>
      <c r="F73" s="452"/>
      <c r="G73" s="452"/>
    </row>
    <row r="74" spans="2:7" ht="15" customHeight="1" x14ac:dyDescent="0.25">
      <c r="B74" s="572"/>
      <c r="C74" s="452"/>
      <c r="D74" s="452"/>
      <c r="E74" s="452"/>
      <c r="F74" s="452"/>
      <c r="G74" s="452"/>
    </row>
    <row r="75" spans="2:7" ht="15" customHeight="1" x14ac:dyDescent="0.25">
      <c r="B75" s="570">
        <v>3</v>
      </c>
      <c r="C75" s="452"/>
      <c r="D75" s="452"/>
      <c r="E75" s="452"/>
      <c r="F75" s="452"/>
      <c r="G75" s="452"/>
    </row>
    <row r="76" spans="2:7" ht="15" customHeight="1" x14ac:dyDescent="0.25">
      <c r="B76" s="571"/>
      <c r="C76" s="452"/>
      <c r="D76" s="452"/>
      <c r="E76" s="452"/>
      <c r="F76" s="452"/>
      <c r="G76" s="452"/>
    </row>
    <row r="77" spans="2:7" ht="15" customHeight="1" x14ac:dyDescent="0.25">
      <c r="B77" s="572"/>
      <c r="C77" s="452"/>
      <c r="D77" s="452"/>
      <c r="E77" s="452"/>
      <c r="F77" s="452"/>
      <c r="G77" s="452"/>
    </row>
    <row r="78" spans="2:7" ht="15" customHeight="1" x14ac:dyDescent="0.25">
      <c r="B78" s="570">
        <v>4</v>
      </c>
      <c r="C78" s="452"/>
      <c r="D78" s="452"/>
      <c r="E78" s="452"/>
      <c r="F78" s="452"/>
      <c r="G78" s="452"/>
    </row>
    <row r="79" spans="2:7" ht="15" customHeight="1" x14ac:dyDescent="0.25">
      <c r="B79" s="571"/>
      <c r="C79" s="452"/>
      <c r="D79" s="452"/>
      <c r="E79" s="452"/>
      <c r="F79" s="452"/>
      <c r="G79" s="452"/>
    </row>
    <row r="80" spans="2:7" ht="15" customHeight="1" x14ac:dyDescent="0.25">
      <c r="B80" s="572"/>
      <c r="C80" s="452"/>
      <c r="D80" s="452"/>
      <c r="E80" s="452"/>
      <c r="F80" s="452"/>
      <c r="G80" s="452"/>
    </row>
    <row r="81" spans="2:7" ht="15" customHeight="1" x14ac:dyDescent="0.25">
      <c r="B81" s="570">
        <v>5</v>
      </c>
      <c r="C81" s="798"/>
      <c r="D81" s="452"/>
      <c r="E81" s="798"/>
      <c r="F81" s="452"/>
      <c r="G81" s="798"/>
    </row>
    <row r="82" spans="2:7" ht="15" customHeight="1" x14ac:dyDescent="0.25">
      <c r="B82" s="571"/>
      <c r="C82" s="799"/>
      <c r="D82" s="452"/>
      <c r="E82" s="799"/>
      <c r="F82" s="452"/>
      <c r="G82" s="799"/>
    </row>
    <row r="83" spans="2:7" ht="15" customHeight="1" x14ac:dyDescent="0.25">
      <c r="B83" s="572"/>
      <c r="C83" s="799"/>
      <c r="D83" s="452"/>
      <c r="E83" s="799"/>
      <c r="F83" s="452"/>
      <c r="G83" s="799"/>
    </row>
    <row r="84" spans="2:7" ht="15" customHeight="1" x14ac:dyDescent="0.25">
      <c r="B84" s="570">
        <v>6</v>
      </c>
      <c r="C84" s="799"/>
      <c r="D84" s="452"/>
      <c r="E84" s="799"/>
      <c r="F84" s="452"/>
      <c r="G84" s="799"/>
    </row>
    <row r="85" spans="2:7" ht="15" customHeight="1" x14ac:dyDescent="0.25">
      <c r="B85" s="571"/>
      <c r="C85" s="799"/>
      <c r="D85" s="452"/>
      <c r="E85" s="799"/>
      <c r="F85" s="452"/>
      <c r="G85" s="799"/>
    </row>
    <row r="86" spans="2:7" ht="15" customHeight="1" x14ac:dyDescent="0.25">
      <c r="B86" s="572"/>
      <c r="C86" s="799"/>
      <c r="D86" s="452"/>
      <c r="E86" s="799"/>
      <c r="F86" s="452"/>
      <c r="G86" s="799"/>
    </row>
    <row r="87" spans="2:7" ht="15" customHeight="1" x14ac:dyDescent="0.25">
      <c r="B87" s="570">
        <v>7</v>
      </c>
      <c r="C87" s="799"/>
      <c r="D87" s="452"/>
      <c r="E87" s="799"/>
      <c r="F87" s="452"/>
      <c r="G87" s="799"/>
    </row>
    <row r="88" spans="2:7" ht="15" customHeight="1" x14ac:dyDescent="0.25">
      <c r="B88" s="571"/>
      <c r="C88" s="799"/>
      <c r="D88" s="452"/>
      <c r="E88" s="799"/>
      <c r="F88" s="452"/>
      <c r="G88" s="799"/>
    </row>
    <row r="89" spans="2:7" ht="15" customHeight="1" x14ac:dyDescent="0.25">
      <c r="B89" s="572"/>
      <c r="C89" s="799"/>
      <c r="D89" s="452"/>
      <c r="E89" s="799"/>
      <c r="F89" s="452"/>
      <c r="G89" s="799"/>
    </row>
    <row r="90" spans="2:7" ht="15" customHeight="1" x14ac:dyDescent="0.25">
      <c r="B90" s="570">
        <v>8</v>
      </c>
      <c r="C90" s="799"/>
      <c r="D90" s="452"/>
      <c r="E90" s="799"/>
      <c r="F90" s="452"/>
      <c r="G90" s="799"/>
    </row>
    <row r="91" spans="2:7" ht="15" customHeight="1" x14ac:dyDescent="0.25">
      <c r="B91" s="571"/>
      <c r="C91" s="799"/>
      <c r="D91" s="452"/>
      <c r="E91" s="799"/>
      <c r="F91" s="452"/>
      <c r="G91" s="799"/>
    </row>
    <row r="92" spans="2:7" ht="15" customHeight="1" x14ac:dyDescent="0.25">
      <c r="B92" s="572"/>
      <c r="C92" s="799"/>
      <c r="D92" s="452"/>
      <c r="E92" s="799"/>
      <c r="F92" s="452"/>
      <c r="G92" s="799"/>
    </row>
    <row r="93" spans="2:7" ht="15" customHeight="1" x14ac:dyDescent="0.25">
      <c r="B93" s="570">
        <v>9</v>
      </c>
      <c r="C93" s="799"/>
      <c r="D93" s="798"/>
      <c r="E93" s="799"/>
      <c r="F93" s="452"/>
      <c r="G93" s="799"/>
    </row>
    <row r="94" spans="2:7" ht="15" customHeight="1" x14ac:dyDescent="0.25">
      <c r="B94" s="571"/>
      <c r="C94" s="799"/>
      <c r="D94" s="799"/>
      <c r="E94" s="799"/>
      <c r="F94" s="452"/>
      <c r="G94" s="799"/>
    </row>
    <row r="95" spans="2:7" ht="15" customHeight="1" x14ac:dyDescent="0.25">
      <c r="B95" s="572"/>
      <c r="C95" s="799"/>
      <c r="D95" s="799"/>
      <c r="E95" s="799"/>
      <c r="F95" s="398"/>
      <c r="G95" s="799"/>
    </row>
    <row r="96" spans="2:7" ht="15" customHeight="1" x14ac:dyDescent="0.25">
      <c r="B96" s="607">
        <v>10</v>
      </c>
      <c r="C96" s="799"/>
      <c r="D96" s="799"/>
      <c r="E96" s="799"/>
      <c r="F96" s="398"/>
      <c r="G96" s="799"/>
    </row>
    <row r="97" spans="2:7" ht="15" customHeight="1" x14ac:dyDescent="0.25">
      <c r="B97" s="607"/>
      <c r="C97" s="799"/>
      <c r="D97" s="799"/>
      <c r="E97" s="799"/>
      <c r="F97" s="398"/>
      <c r="G97" s="799"/>
    </row>
    <row r="98" spans="2:7" ht="15" customHeight="1" x14ac:dyDescent="0.25">
      <c r="B98" s="607"/>
      <c r="C98" s="799"/>
      <c r="D98" s="799"/>
      <c r="E98" s="799"/>
      <c r="F98" s="398"/>
      <c r="G98" s="799"/>
    </row>
    <row r="99" spans="2:7" ht="15" customHeight="1" x14ac:dyDescent="0.25">
      <c r="B99" s="607">
        <v>11</v>
      </c>
      <c r="C99" s="799"/>
      <c r="D99" s="799"/>
      <c r="E99" s="799"/>
      <c r="F99" s="398"/>
      <c r="G99" s="799"/>
    </row>
    <row r="100" spans="2:7" ht="15" customHeight="1" x14ac:dyDescent="0.25">
      <c r="B100" s="607"/>
      <c r="C100" s="799"/>
      <c r="D100" s="799"/>
      <c r="E100" s="799"/>
      <c r="F100" s="398"/>
      <c r="G100" s="799"/>
    </row>
    <row r="101" spans="2:7" ht="15" customHeight="1" x14ac:dyDescent="0.25">
      <c r="B101" s="607"/>
      <c r="C101" s="799"/>
      <c r="D101" s="799"/>
      <c r="E101" s="799"/>
      <c r="F101" s="398"/>
      <c r="G101" s="799"/>
    </row>
    <row r="102" spans="2:7" ht="15" customHeight="1" x14ac:dyDescent="0.25">
      <c r="B102" s="607">
        <v>12</v>
      </c>
      <c r="C102" s="799"/>
      <c r="D102" s="799"/>
      <c r="E102" s="799"/>
      <c r="F102" s="398"/>
      <c r="G102" s="799"/>
    </row>
    <row r="103" spans="2:7" ht="15" customHeight="1" x14ac:dyDescent="0.25">
      <c r="B103" s="607"/>
      <c r="C103" s="799"/>
      <c r="D103" s="799"/>
      <c r="E103" s="799"/>
      <c r="F103" s="398"/>
      <c r="G103" s="799"/>
    </row>
    <row r="104" spans="2:7" ht="15" customHeight="1" x14ac:dyDescent="0.25">
      <c r="B104" s="607"/>
      <c r="C104" s="799"/>
      <c r="D104" s="799"/>
      <c r="E104" s="799"/>
      <c r="F104" s="398"/>
      <c r="G104" s="799"/>
    </row>
    <row r="105" spans="2:7" ht="15" customHeight="1" x14ac:dyDescent="0.25">
      <c r="B105" s="607">
        <v>13</v>
      </c>
      <c r="C105" s="799"/>
      <c r="D105" s="799"/>
      <c r="E105" s="799"/>
      <c r="F105" s="398"/>
      <c r="G105" s="799"/>
    </row>
    <row r="106" spans="2:7" ht="15" customHeight="1" x14ac:dyDescent="0.25">
      <c r="B106" s="607"/>
      <c r="C106" s="799"/>
      <c r="D106" s="799"/>
      <c r="E106" s="799"/>
      <c r="F106" s="398"/>
      <c r="G106" s="799"/>
    </row>
    <row r="107" spans="2:7" ht="15" customHeight="1" x14ac:dyDescent="0.25">
      <c r="B107" s="607"/>
      <c r="C107" s="799"/>
      <c r="D107" s="799"/>
      <c r="E107" s="799"/>
      <c r="F107" s="398"/>
      <c r="G107" s="799"/>
    </row>
    <row r="108" spans="2:7" ht="15" customHeight="1" x14ac:dyDescent="0.25">
      <c r="B108" s="607">
        <v>14</v>
      </c>
      <c r="C108" s="799"/>
      <c r="D108" s="799"/>
      <c r="E108" s="799"/>
      <c r="F108" s="398"/>
      <c r="G108" s="799"/>
    </row>
    <row r="109" spans="2:7" ht="15" customHeight="1" x14ac:dyDescent="0.25">
      <c r="B109" s="607"/>
      <c r="C109" s="799"/>
      <c r="D109" s="799"/>
      <c r="E109" s="799"/>
      <c r="F109" s="398"/>
      <c r="G109" s="799"/>
    </row>
    <row r="110" spans="2:7" ht="15" customHeight="1" x14ac:dyDescent="0.25">
      <c r="B110" s="607"/>
      <c r="C110" s="799"/>
      <c r="D110" s="799"/>
      <c r="E110" s="799"/>
      <c r="F110" s="398"/>
      <c r="G110" s="799"/>
    </row>
    <row r="111" spans="2:7" ht="15" customHeight="1" x14ac:dyDescent="0.25">
      <c r="B111" s="607">
        <v>15</v>
      </c>
      <c r="C111" s="799"/>
      <c r="D111" s="799"/>
      <c r="E111" s="799"/>
      <c r="F111" s="398"/>
      <c r="G111" s="799"/>
    </row>
    <row r="112" spans="2:7" ht="15" customHeight="1" x14ac:dyDescent="0.25">
      <c r="B112" s="607"/>
      <c r="C112" s="799"/>
      <c r="D112" s="799"/>
      <c r="E112" s="799"/>
      <c r="F112" s="398"/>
      <c r="G112" s="799"/>
    </row>
    <row r="113" spans="2:7" ht="15" customHeight="1" x14ac:dyDescent="0.25">
      <c r="B113" s="607"/>
      <c r="C113" s="799"/>
      <c r="D113" s="799"/>
      <c r="E113" s="799"/>
      <c r="F113" s="398"/>
      <c r="G113" s="799"/>
    </row>
    <row r="114" spans="2:7" ht="15" customHeight="1" x14ac:dyDescent="0.25">
      <c r="B114" s="607">
        <v>16</v>
      </c>
      <c r="C114" s="799"/>
      <c r="D114" s="799"/>
      <c r="E114" s="799"/>
      <c r="F114" s="398"/>
      <c r="G114" s="799"/>
    </row>
    <row r="115" spans="2:7" ht="15" customHeight="1" x14ac:dyDescent="0.25">
      <c r="B115" s="607"/>
      <c r="C115" s="799"/>
      <c r="D115" s="799"/>
      <c r="E115" s="799"/>
      <c r="F115" s="398"/>
      <c r="G115" s="799"/>
    </row>
    <row r="116" spans="2:7" ht="15" customHeight="1" x14ac:dyDescent="0.25">
      <c r="B116" s="607"/>
      <c r="C116" s="799"/>
      <c r="D116" s="799"/>
      <c r="E116" s="799"/>
      <c r="F116" s="398"/>
      <c r="G116" s="799"/>
    </row>
    <row r="117" spans="2:7" ht="15" customHeight="1" x14ac:dyDescent="0.25">
      <c r="B117" s="607">
        <v>17</v>
      </c>
      <c r="C117" s="799"/>
      <c r="D117" s="799"/>
      <c r="E117" s="799"/>
      <c r="F117" s="398"/>
      <c r="G117" s="799"/>
    </row>
    <row r="118" spans="2:7" ht="15" customHeight="1" x14ac:dyDescent="0.25">
      <c r="B118" s="607"/>
      <c r="C118" s="799"/>
      <c r="D118" s="799"/>
      <c r="E118" s="799"/>
      <c r="F118" s="398"/>
      <c r="G118" s="799"/>
    </row>
    <row r="119" spans="2:7" ht="15" customHeight="1" x14ac:dyDescent="0.25">
      <c r="B119" s="607"/>
      <c r="C119" s="799"/>
      <c r="D119" s="799"/>
      <c r="E119" s="799"/>
      <c r="F119" s="398"/>
      <c r="G119" s="799"/>
    </row>
    <row r="120" spans="2:7" ht="15" customHeight="1" x14ac:dyDescent="0.25">
      <c r="B120" s="607">
        <v>18</v>
      </c>
      <c r="C120" s="799"/>
      <c r="D120" s="799"/>
      <c r="E120" s="799"/>
      <c r="F120" s="398"/>
      <c r="G120" s="799"/>
    </row>
    <row r="121" spans="2:7" ht="15" customHeight="1" x14ac:dyDescent="0.25">
      <c r="B121" s="607"/>
      <c r="C121" s="799"/>
      <c r="D121" s="799"/>
      <c r="E121" s="799"/>
      <c r="F121" s="398"/>
      <c r="G121" s="799"/>
    </row>
    <row r="122" spans="2:7" ht="15" customHeight="1" x14ac:dyDescent="0.25">
      <c r="B122" s="607"/>
      <c r="C122" s="799"/>
      <c r="D122" s="799"/>
      <c r="E122" s="799"/>
      <c r="F122" s="398"/>
      <c r="G122" s="799"/>
    </row>
    <row r="123" spans="2:7" ht="15" customHeight="1" x14ac:dyDescent="0.25">
      <c r="B123" s="607">
        <v>19</v>
      </c>
      <c r="C123" s="799"/>
      <c r="D123" s="799"/>
      <c r="E123" s="799"/>
      <c r="F123" s="398"/>
      <c r="G123" s="799"/>
    </row>
    <row r="124" spans="2:7" ht="15" customHeight="1" x14ac:dyDescent="0.25">
      <c r="B124" s="607"/>
      <c r="C124" s="799"/>
      <c r="D124" s="799"/>
      <c r="E124" s="799"/>
      <c r="F124" s="398"/>
      <c r="G124" s="799"/>
    </row>
    <row r="125" spans="2:7" ht="15" customHeight="1" x14ac:dyDescent="0.25">
      <c r="B125" s="607"/>
      <c r="C125" s="799"/>
      <c r="D125" s="799"/>
      <c r="E125" s="799"/>
      <c r="F125" s="398"/>
      <c r="G125" s="799"/>
    </row>
    <row r="126" spans="2:7" ht="15" customHeight="1" x14ac:dyDescent="0.25">
      <c r="B126" s="607">
        <v>20</v>
      </c>
      <c r="C126" s="799"/>
      <c r="D126" s="799"/>
      <c r="E126" s="799"/>
      <c r="F126" s="398"/>
      <c r="G126" s="799"/>
    </row>
    <row r="127" spans="2:7" ht="15" customHeight="1" x14ac:dyDescent="0.25">
      <c r="B127" s="607"/>
      <c r="C127" s="799"/>
      <c r="D127" s="799"/>
      <c r="E127" s="799"/>
      <c r="F127" s="398"/>
      <c r="G127" s="799"/>
    </row>
    <row r="128" spans="2:7" ht="15" customHeight="1" x14ac:dyDescent="0.25">
      <c r="B128" s="607"/>
      <c r="C128" s="800"/>
      <c r="D128" s="800"/>
      <c r="E128" s="800"/>
      <c r="F128" s="398"/>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Ф'!D83</f>
        <v>0</v>
      </c>
      <c r="D133" s="452">
        <f>'2 жастағы балалар К'!D83</f>
        <v>0</v>
      </c>
      <c r="E133" s="452" t="e">
        <f>'2 жастағы балалар Т'!#REF!</f>
        <v>#REF!</v>
      </c>
      <c r="F133" s="452">
        <f>'2 жастағы балалар Ш'!D83</f>
        <v>0</v>
      </c>
      <c r="G133" s="452" t="e">
        <f>'2 жастағы балалар Ә'!#REF!</f>
        <v>#REF!</v>
      </c>
    </row>
    <row r="134" spans="2:7" x14ac:dyDescent="0.25">
      <c r="B134" s="571"/>
      <c r="C134" s="452">
        <f>'2 жастағы балалар Ф'!E83</f>
        <v>1</v>
      </c>
      <c r="D134" s="452">
        <f>'2 жастағы балалар К'!E83</f>
        <v>1</v>
      </c>
      <c r="E134" s="452" t="e">
        <f>'2 жастағы балалар Т'!#REF!</f>
        <v>#REF!</v>
      </c>
      <c r="F134" s="452">
        <f>'2 жастағы балалар Ш'!E83</f>
        <v>1</v>
      </c>
      <c r="G134" s="452" t="e">
        <f>'2 жастағы балалар Ә'!#REF!</f>
        <v>#REF!</v>
      </c>
    </row>
    <row r="135" spans="2:7" x14ac:dyDescent="0.25">
      <c r="B135" s="572"/>
      <c r="C135" s="452">
        <f>'2 жастағы балалар Ф'!F83</f>
        <v>0</v>
      </c>
      <c r="D135" s="452">
        <f>'2 жастағы балалар К'!F83</f>
        <v>0</v>
      </c>
      <c r="E135" s="452" t="e">
        <f>'2 жастағы балалар Т'!#REF!</f>
        <v>#REF!</v>
      </c>
      <c r="F135" s="452">
        <f>'2 жастағы балалар Ш'!F83</f>
        <v>0</v>
      </c>
      <c r="G135" s="452" t="e">
        <f>'2 жастағы балалар Ә'!#REF!</f>
        <v>#REF!</v>
      </c>
    </row>
    <row r="136" spans="2:7" x14ac:dyDescent="0.25">
      <c r="B136" s="570">
        <v>2</v>
      </c>
      <c r="C136" s="452">
        <f>'2 жастағы балалар Ф'!G83</f>
        <v>0</v>
      </c>
      <c r="D136" s="452">
        <f>'2 жастағы балалар К'!G83</f>
        <v>0</v>
      </c>
      <c r="E136" s="452">
        <f>'2 жастағы балалар Т'!D83</f>
        <v>0</v>
      </c>
      <c r="F136" s="452">
        <f>'2 жастағы балалар Ш'!G83</f>
        <v>0</v>
      </c>
      <c r="G136" s="452">
        <f>'2 жастағы балалар Ә'!D83</f>
        <v>0</v>
      </c>
    </row>
    <row r="137" spans="2:7" x14ac:dyDescent="0.25">
      <c r="B137" s="571"/>
      <c r="C137" s="452">
        <f>'2 жастағы балалар Ф'!H83</f>
        <v>1</v>
      </c>
      <c r="D137" s="452">
        <f>'2 жастағы балалар К'!H83</f>
        <v>0</v>
      </c>
      <c r="E137" s="452">
        <f>'2 жастағы балалар Т'!E83</f>
        <v>0</v>
      </c>
      <c r="F137" s="452">
        <f>'2 жастағы балалар Ш'!H83</f>
        <v>0</v>
      </c>
      <c r="G137" s="452">
        <f>'2 жастағы балалар Ә'!E83</f>
        <v>0</v>
      </c>
    </row>
    <row r="138" spans="2:7" x14ac:dyDescent="0.25">
      <c r="B138" s="572"/>
      <c r="C138" s="452">
        <f>'2 жастағы балалар Ф'!I83</f>
        <v>0</v>
      </c>
      <c r="D138" s="452">
        <f>'2 жастағы балалар К'!I83</f>
        <v>1</v>
      </c>
      <c r="E138" s="452">
        <f>'2 жастағы балалар Т'!F83</f>
        <v>1</v>
      </c>
      <c r="F138" s="452">
        <f>'2 жастағы балалар Ш'!I83</f>
        <v>1</v>
      </c>
      <c r="G138" s="452">
        <f>'2 жастағы балалар Ә'!F83</f>
        <v>1</v>
      </c>
    </row>
    <row r="139" spans="2:7" x14ac:dyDescent="0.25">
      <c r="B139" s="570">
        <v>3</v>
      </c>
      <c r="C139" s="452">
        <f>'2 жастағы балалар Ф'!J83</f>
        <v>0</v>
      </c>
      <c r="D139" s="452">
        <f>'2 жастағы балалар К'!J83</f>
        <v>0</v>
      </c>
      <c r="E139" s="452">
        <f>'2 жастағы балалар Т'!G83</f>
        <v>0</v>
      </c>
      <c r="F139" s="452">
        <f>'2 жастағы балалар Ш'!J83</f>
        <v>0</v>
      </c>
      <c r="G139" s="452">
        <f>'2 жастағы балалар Ә'!G83</f>
        <v>0</v>
      </c>
    </row>
    <row r="140" spans="2:7" x14ac:dyDescent="0.25">
      <c r="B140" s="571"/>
      <c r="C140" s="452">
        <f>'2 жастағы балалар Ф'!K83</f>
        <v>1</v>
      </c>
      <c r="D140" s="452">
        <f>'2 жастағы балалар К'!K83</f>
        <v>0</v>
      </c>
      <c r="E140" s="452">
        <f>'2 жастағы балалар Т'!H83</f>
        <v>0</v>
      </c>
      <c r="F140" s="452">
        <f>'2 жастағы балалар Ш'!K83</f>
        <v>1</v>
      </c>
      <c r="G140" s="452">
        <f>'2 жастағы балалар Ә'!H83</f>
        <v>0</v>
      </c>
    </row>
    <row r="141" spans="2:7" x14ac:dyDescent="0.25">
      <c r="B141" s="572"/>
      <c r="C141" s="452">
        <f>'2 жастағы балалар Ф'!L83</f>
        <v>0</v>
      </c>
      <c r="D141" s="452">
        <f>'2 жастағы балалар К'!L83</f>
        <v>1</v>
      </c>
      <c r="E141" s="452">
        <f>'2 жастағы балалар Т'!I83</f>
        <v>1</v>
      </c>
      <c r="F141" s="452">
        <f>'2 жастағы балалар Ш'!L83</f>
        <v>0</v>
      </c>
      <c r="G141" s="452">
        <f>'2 жастағы балалар Ә'!I83</f>
        <v>1</v>
      </c>
    </row>
    <row r="142" spans="2:7" x14ac:dyDescent="0.25">
      <c r="B142" s="570">
        <v>4</v>
      </c>
      <c r="C142" s="452">
        <f>'2 жастағы балалар Ф'!M83</f>
        <v>0</v>
      </c>
      <c r="D142" s="452">
        <f>'2 жастағы балалар К'!M83</f>
        <v>0</v>
      </c>
      <c r="E142" s="452">
        <f>'2 жастағы балалар Т'!J83</f>
        <v>0</v>
      </c>
      <c r="F142" s="452">
        <f>'2 жастағы балалар Ш'!M83</f>
        <v>0</v>
      </c>
      <c r="G142" s="452">
        <f>'2 жастағы балалар Ә'!J83</f>
        <v>0</v>
      </c>
    </row>
    <row r="143" spans="2:7" x14ac:dyDescent="0.25">
      <c r="B143" s="571"/>
      <c r="C143" s="452">
        <f>'2 жастағы балалар Ф'!N83</f>
        <v>1</v>
      </c>
      <c r="D143" s="452">
        <f>'2 жастағы балалар К'!N83</f>
        <v>0</v>
      </c>
      <c r="E143" s="452">
        <f>'2 жастағы балалар Т'!K83</f>
        <v>0</v>
      </c>
      <c r="F143" s="452">
        <f>'2 жастағы балалар Ш'!N83</f>
        <v>1</v>
      </c>
      <c r="G143" s="452">
        <f>'2 жастағы балалар Ә'!K83</f>
        <v>0</v>
      </c>
    </row>
    <row r="144" spans="2:7" x14ac:dyDescent="0.25">
      <c r="B144" s="572"/>
      <c r="C144" s="452">
        <f>'2 жастағы балалар Ф'!O83</f>
        <v>0</v>
      </c>
      <c r="D144" s="452">
        <f>'2 жастағы балалар К'!O83</f>
        <v>1</v>
      </c>
      <c r="E144" s="452">
        <f>'2 жастағы балалар Т'!L83</f>
        <v>1</v>
      </c>
      <c r="F144" s="452">
        <f>'2 жастағы балалар Ш'!O83</f>
        <v>0</v>
      </c>
      <c r="G144" s="452">
        <f>'2 жастағы балалар Ә'!L83</f>
        <v>1</v>
      </c>
    </row>
    <row r="145" spans="2:7" x14ac:dyDescent="0.25">
      <c r="B145" s="570">
        <v>5</v>
      </c>
      <c r="C145" s="452" t="e">
        <f>'2 жастағы балалар Ф'!#REF!</f>
        <v>#REF!</v>
      </c>
      <c r="D145" s="452" t="e">
        <f>'2 жастағы балалар К'!#REF!</f>
        <v>#REF!</v>
      </c>
      <c r="E145" s="452">
        <f>'2 жастағы балалар Т'!M83</f>
        <v>0</v>
      </c>
      <c r="F145" s="452">
        <f>'2 жастағы балалар Ш'!P83</f>
        <v>0</v>
      </c>
      <c r="G145" s="452">
        <f>'2 жастағы балалар Ә'!M83</f>
        <v>0</v>
      </c>
    </row>
    <row r="146" spans="2:7" x14ac:dyDescent="0.25">
      <c r="B146" s="571"/>
      <c r="C146" s="452" t="e">
        <f>'2 жастағы балалар Ф'!#REF!</f>
        <v>#REF!</v>
      </c>
      <c r="D146" s="452" t="e">
        <f>'2 жастағы балалар К'!#REF!</f>
        <v>#REF!</v>
      </c>
      <c r="E146" s="452">
        <f>'2 жастағы балалар Т'!N83</f>
        <v>0</v>
      </c>
      <c r="F146" s="452">
        <f>'2 жастағы балалар Ш'!Q83</f>
        <v>1</v>
      </c>
      <c r="G146" s="452">
        <f>'2 жастағы балалар Ә'!N83</f>
        <v>0</v>
      </c>
    </row>
    <row r="147" spans="2:7" x14ac:dyDescent="0.25">
      <c r="B147" s="572"/>
      <c r="C147" s="452" t="e">
        <f>'2 жастағы балалар Ф'!#REF!</f>
        <v>#REF!</v>
      </c>
      <c r="D147" s="452" t="e">
        <f>'2 жастағы балалар К'!#REF!</f>
        <v>#REF!</v>
      </c>
      <c r="E147" s="452">
        <f>'2 жастағы балалар Т'!O83</f>
        <v>1</v>
      </c>
      <c r="F147" s="452">
        <f>'2 жастағы балалар Ш'!R83</f>
        <v>0</v>
      </c>
      <c r="G147" s="452">
        <f>'2 жастағы балалар Ә'!O83</f>
        <v>1</v>
      </c>
    </row>
    <row r="148" spans="2:7" x14ac:dyDescent="0.25">
      <c r="B148" s="570">
        <v>6</v>
      </c>
      <c r="C148" s="798"/>
      <c r="D148" s="452">
        <f>'2 жастағы балалар К'!P83</f>
        <v>0</v>
      </c>
      <c r="E148" s="798"/>
      <c r="F148" s="452" t="e">
        <f>'2 жастағы балалар Ш'!#REF!</f>
        <v>#REF!</v>
      </c>
      <c r="G148" s="798"/>
    </row>
    <row r="149" spans="2:7" x14ac:dyDescent="0.25">
      <c r="B149" s="571"/>
      <c r="C149" s="799"/>
      <c r="D149" s="452">
        <f>'2 жастағы балалар К'!Q83</f>
        <v>0</v>
      </c>
      <c r="E149" s="799"/>
      <c r="F149" s="452" t="e">
        <f>'2 жастағы балалар Ш'!#REF!</f>
        <v>#REF!</v>
      </c>
      <c r="G149" s="799"/>
    </row>
    <row r="150" spans="2:7" x14ac:dyDescent="0.25">
      <c r="B150" s="572"/>
      <c r="C150" s="799"/>
      <c r="D150" s="452">
        <f>'2 жастағы балалар К'!R83</f>
        <v>1</v>
      </c>
      <c r="E150" s="799"/>
      <c r="F150" s="452" t="e">
        <f>'2 жастағы балалар Ш'!#REF!</f>
        <v>#REF!</v>
      </c>
      <c r="G150" s="799"/>
    </row>
    <row r="151" spans="2:7" x14ac:dyDescent="0.25">
      <c r="B151" s="570">
        <v>7</v>
      </c>
      <c r="C151" s="799"/>
      <c r="D151" s="452">
        <f>'2 жастағы балалар К'!S83</f>
        <v>0</v>
      </c>
      <c r="E151" s="799"/>
      <c r="F151" s="452" t="e">
        <f>'2 жастағы балалар Ш'!#REF!</f>
        <v>#REF!</v>
      </c>
      <c r="G151" s="799"/>
    </row>
    <row r="152" spans="2:7" x14ac:dyDescent="0.25">
      <c r="B152" s="571"/>
      <c r="C152" s="799"/>
      <c r="D152" s="452">
        <f>'2 жастағы балалар К'!T83</f>
        <v>1</v>
      </c>
      <c r="E152" s="799"/>
      <c r="F152" s="452" t="e">
        <f>'2 жастағы балалар Ш'!#REF!</f>
        <v>#REF!</v>
      </c>
      <c r="G152" s="799"/>
    </row>
    <row r="153" spans="2:7" x14ac:dyDescent="0.25">
      <c r="B153" s="572"/>
      <c r="C153" s="799"/>
      <c r="D153" s="452">
        <f>'2 жастағы балалар К'!U83</f>
        <v>0</v>
      </c>
      <c r="E153" s="799"/>
      <c r="F153" s="452" t="e">
        <f>'2 жастағы балалар Ш'!#REF!</f>
        <v>#REF!</v>
      </c>
      <c r="G153" s="799"/>
    </row>
    <row r="154" spans="2:7" x14ac:dyDescent="0.25">
      <c r="B154" s="570">
        <v>8</v>
      </c>
      <c r="C154" s="799"/>
      <c r="D154" s="452">
        <f>'2 жастағы балалар К'!V83</f>
        <v>0</v>
      </c>
      <c r="E154" s="799"/>
      <c r="F154" s="452" t="e">
        <f>'2 жастағы балалар Ш'!#REF!</f>
        <v>#REF!</v>
      </c>
      <c r="G154" s="799"/>
    </row>
    <row r="155" spans="2:7" x14ac:dyDescent="0.25">
      <c r="B155" s="571"/>
      <c r="C155" s="799"/>
      <c r="D155" s="452">
        <f>'2 жастағы балалар К'!W83</f>
        <v>0</v>
      </c>
      <c r="E155" s="799"/>
      <c r="F155" s="452" t="e">
        <f>'2 жастағы балалар Ш'!#REF!</f>
        <v>#REF!</v>
      </c>
      <c r="G155" s="799"/>
    </row>
    <row r="156" spans="2:7" x14ac:dyDescent="0.25">
      <c r="B156" s="572"/>
      <c r="C156" s="799"/>
      <c r="D156" s="452">
        <f>'2 жастағы балалар К'!X83</f>
        <v>1</v>
      </c>
      <c r="E156" s="799"/>
      <c r="F156" s="452" t="e">
        <f>'2 жастағы балалар Ш'!#REF!</f>
        <v>#REF!</v>
      </c>
      <c r="G156" s="799"/>
    </row>
    <row r="157" spans="2:7" x14ac:dyDescent="0.25">
      <c r="B157" s="570">
        <v>9</v>
      </c>
      <c r="C157" s="799"/>
      <c r="D157" s="452">
        <f>'2 жастағы балалар К'!Y83</f>
        <v>0</v>
      </c>
      <c r="E157" s="799"/>
      <c r="F157" s="452" t="e">
        <f>'2 жастағы балалар Ш'!#REF!</f>
        <v>#REF!</v>
      </c>
      <c r="G157" s="799"/>
    </row>
    <row r="158" spans="2:7" x14ac:dyDescent="0.25">
      <c r="B158" s="571"/>
      <c r="C158" s="799"/>
      <c r="D158" s="452">
        <f>'2 жастағы балалар К'!Z83</f>
        <v>0</v>
      </c>
      <c r="E158" s="799"/>
      <c r="F158" s="452" t="e">
        <f>'2 жастағы балалар Ш'!#REF!</f>
        <v>#REF!</v>
      </c>
      <c r="G158" s="799"/>
    </row>
    <row r="159" spans="2:7" ht="15" customHeight="1" x14ac:dyDescent="0.25">
      <c r="B159" s="572"/>
      <c r="C159" s="799"/>
      <c r="D159" s="452">
        <f>'2 жастағы балалар К'!AA83</f>
        <v>1</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Ш'!S83</f>
        <v>0</v>
      </c>
      <c r="G163" s="799"/>
    </row>
    <row r="164" spans="2:7" x14ac:dyDescent="0.25">
      <c r="B164" s="607"/>
      <c r="C164" s="799"/>
      <c r="D164" s="452" t="e">
        <f>'2 жастағы балалар К'!#REF!</f>
        <v>#REF!</v>
      </c>
      <c r="E164" s="799"/>
      <c r="F164" s="398">
        <f>'2 жастағы балалар Ш'!T83</f>
        <v>1</v>
      </c>
      <c r="G164" s="799"/>
    </row>
    <row r="165" spans="2:7" x14ac:dyDescent="0.25">
      <c r="B165" s="607"/>
      <c r="C165" s="799"/>
      <c r="D165" s="452" t="e">
        <f>'2 жастағы балалар К'!#REF!</f>
        <v>#REF!</v>
      </c>
      <c r="E165" s="799"/>
      <c r="F165" s="398">
        <f>'2 жастағы балалар Ш'!U83</f>
        <v>0</v>
      </c>
      <c r="G165" s="799"/>
    </row>
    <row r="166" spans="2:7" x14ac:dyDescent="0.25">
      <c r="B166" s="607">
        <v>12</v>
      </c>
      <c r="C166" s="799"/>
      <c r="D166" s="452" t="e">
        <f>'2 жастағы балалар К'!#REF!</f>
        <v>#REF!</v>
      </c>
      <c r="E166" s="799"/>
      <c r="F166" s="398">
        <f>'2 жастағы балалар Ш'!V83</f>
        <v>0</v>
      </c>
      <c r="G166" s="799"/>
    </row>
    <row r="167" spans="2:7" x14ac:dyDescent="0.25">
      <c r="B167" s="607"/>
      <c r="C167" s="799"/>
      <c r="D167" s="452" t="e">
        <f>'2 жастағы балалар К'!#REF!</f>
        <v>#REF!</v>
      </c>
      <c r="E167" s="799"/>
      <c r="F167" s="398">
        <f>'2 жастағы балалар Ш'!W83</f>
        <v>1</v>
      </c>
      <c r="G167" s="799"/>
    </row>
    <row r="168" spans="2:7" x14ac:dyDescent="0.25">
      <c r="B168" s="607"/>
      <c r="C168" s="799"/>
      <c r="D168" s="452" t="e">
        <f>'2 жастағы балалар К'!#REF!</f>
        <v>#REF!</v>
      </c>
      <c r="E168" s="799"/>
      <c r="F168" s="398">
        <f>'2 жастағы балалар Ш'!X83</f>
        <v>0</v>
      </c>
      <c r="G168" s="799"/>
    </row>
    <row r="169" spans="2:7" x14ac:dyDescent="0.25">
      <c r="B169" s="607">
        <v>13</v>
      </c>
      <c r="C169" s="799"/>
      <c r="D169" s="452" t="e">
        <f>'2 жастағы балалар К'!#REF!</f>
        <v>#REF!</v>
      </c>
      <c r="E169" s="799"/>
      <c r="F169" s="398">
        <f>'2 жастағы балалар Ш'!Y83</f>
        <v>0</v>
      </c>
      <c r="G169" s="799"/>
    </row>
    <row r="170" spans="2:7" x14ac:dyDescent="0.25">
      <c r="B170" s="607"/>
      <c r="C170" s="799"/>
      <c r="D170" s="452" t="e">
        <f>'2 жастағы балалар К'!#REF!</f>
        <v>#REF!</v>
      </c>
      <c r="E170" s="799"/>
      <c r="F170" s="398">
        <f>'2 жастағы балалар Ш'!Z83</f>
        <v>1</v>
      </c>
      <c r="G170" s="799"/>
    </row>
    <row r="171" spans="2:7" x14ac:dyDescent="0.25">
      <c r="B171" s="607"/>
      <c r="C171" s="799"/>
      <c r="D171" s="452" t="e">
        <f>'2 жастағы балалар К'!#REF!</f>
        <v>#REF!</v>
      </c>
      <c r="E171" s="799"/>
      <c r="F171" s="398">
        <f>'2 жастағы балалар Ш'!AA83</f>
        <v>0</v>
      </c>
      <c r="G171" s="799"/>
    </row>
    <row r="172" spans="2:7" x14ac:dyDescent="0.25">
      <c r="B172" s="607">
        <v>14</v>
      </c>
      <c r="C172" s="799"/>
      <c r="D172" s="452" t="e">
        <f>'2 жастағы балалар К'!#REF!</f>
        <v>#REF!</v>
      </c>
      <c r="E172" s="799"/>
      <c r="F172" s="398">
        <f>'2 жастағы балалар Ш'!AB83</f>
        <v>0</v>
      </c>
      <c r="G172" s="799"/>
    </row>
    <row r="173" spans="2:7" x14ac:dyDescent="0.25">
      <c r="B173" s="607"/>
      <c r="C173" s="799"/>
      <c r="D173" s="452" t="e">
        <f>'2 жастағы балалар К'!#REF!</f>
        <v>#REF!</v>
      </c>
      <c r="E173" s="799"/>
      <c r="F173" s="398">
        <f>'2 жастағы балалар Ш'!AC83</f>
        <v>1</v>
      </c>
      <c r="G173" s="799"/>
    </row>
    <row r="174" spans="2:7" x14ac:dyDescent="0.25">
      <c r="B174" s="607"/>
      <c r="C174" s="799"/>
      <c r="D174" s="452" t="e">
        <f>'2 жастағы балалар К'!#REF!</f>
        <v>#REF!</v>
      </c>
      <c r="E174" s="799"/>
      <c r="F174" s="398">
        <f>'2 жастағы балалар Ш'!AD83</f>
        <v>0</v>
      </c>
      <c r="G174" s="799"/>
    </row>
    <row r="175" spans="2:7" x14ac:dyDescent="0.25">
      <c r="B175" s="607">
        <v>15</v>
      </c>
      <c r="C175" s="799"/>
      <c r="D175" s="452" t="e">
        <f>'2 жастағы балалар К'!#REF!</f>
        <v>#REF!</v>
      </c>
      <c r="E175" s="799"/>
      <c r="F175" s="398">
        <f>'2 жастағы балалар Ш'!AE83</f>
        <v>0</v>
      </c>
      <c r="G175" s="799"/>
    </row>
    <row r="176" spans="2:7" x14ac:dyDescent="0.25">
      <c r="B176" s="607"/>
      <c r="C176" s="799"/>
      <c r="D176" s="452" t="e">
        <f>'2 жастағы балалар К'!#REF!</f>
        <v>#REF!</v>
      </c>
      <c r="E176" s="799"/>
      <c r="F176" s="398">
        <f>'2 жастағы балалар Ш'!AF83</f>
        <v>1</v>
      </c>
      <c r="G176" s="799"/>
    </row>
    <row r="177" spans="2:7" x14ac:dyDescent="0.25">
      <c r="B177" s="607"/>
      <c r="C177" s="799"/>
      <c r="D177" s="452" t="e">
        <f>'2 жастағы балалар К'!#REF!</f>
        <v>#REF!</v>
      </c>
      <c r="E177" s="799"/>
      <c r="F177" s="398">
        <f>'2 жастағы балалар Ш'!AG83</f>
        <v>0</v>
      </c>
      <c r="G177" s="799"/>
    </row>
    <row r="178" spans="2:7" x14ac:dyDescent="0.25">
      <c r="B178" s="607">
        <v>16</v>
      </c>
      <c r="C178" s="799"/>
      <c r="D178" s="798"/>
      <c r="E178" s="799"/>
      <c r="F178" s="398">
        <f>'2 жастағы балалар Ш'!AH83</f>
        <v>0</v>
      </c>
      <c r="G178" s="799"/>
    </row>
    <row r="179" spans="2:7" x14ac:dyDescent="0.25">
      <c r="B179" s="607"/>
      <c r="C179" s="799"/>
      <c r="D179" s="799"/>
      <c r="E179" s="799"/>
      <c r="F179" s="398">
        <f>'2 жастағы балалар Ш'!AI83</f>
        <v>1</v>
      </c>
      <c r="G179" s="799"/>
    </row>
    <row r="180" spans="2:7" x14ac:dyDescent="0.25">
      <c r="B180" s="607"/>
      <c r="C180" s="799"/>
      <c r="D180" s="799"/>
      <c r="E180" s="799"/>
      <c r="F180" s="398">
        <f>'2 жастағы балалар Ш'!AJ83</f>
        <v>0</v>
      </c>
      <c r="G180" s="799"/>
    </row>
    <row r="181" spans="2:7" x14ac:dyDescent="0.25">
      <c r="B181" s="607">
        <v>17</v>
      </c>
      <c r="C181" s="799"/>
      <c r="D181" s="799"/>
      <c r="E181" s="799"/>
      <c r="F181" s="398">
        <f>'2 жастағы балалар Ш'!AK83</f>
        <v>0</v>
      </c>
      <c r="G181" s="799"/>
    </row>
    <row r="182" spans="2:7" x14ac:dyDescent="0.25">
      <c r="B182" s="607"/>
      <c r="C182" s="799"/>
      <c r="D182" s="799"/>
      <c r="E182" s="799"/>
      <c r="F182" s="398">
        <f>'2 жастағы балалар Ш'!AL83</f>
        <v>0</v>
      </c>
      <c r="G182" s="799"/>
    </row>
    <row r="183" spans="2:7" x14ac:dyDescent="0.25">
      <c r="B183" s="607"/>
      <c r="C183" s="799"/>
      <c r="D183" s="799"/>
      <c r="E183" s="799"/>
      <c r="F183" s="398">
        <f>'2 жастағы балалар Ш'!AM83</f>
        <v>1</v>
      </c>
      <c r="G183" s="799"/>
    </row>
    <row r="184" spans="2:7" x14ac:dyDescent="0.25">
      <c r="B184" s="607">
        <v>18</v>
      </c>
      <c r="C184" s="799"/>
      <c r="D184" s="799"/>
      <c r="E184" s="799"/>
      <c r="F184" s="398">
        <f>'2 жастағы балалар Ш'!AN83</f>
        <v>0</v>
      </c>
      <c r="G184" s="799"/>
    </row>
    <row r="185" spans="2:7" x14ac:dyDescent="0.25">
      <c r="B185" s="607"/>
      <c r="C185" s="799"/>
      <c r="D185" s="799"/>
      <c r="E185" s="799"/>
      <c r="F185" s="398">
        <f>'2 жастағы балалар Ш'!AO83</f>
        <v>1</v>
      </c>
      <c r="G185" s="799"/>
    </row>
    <row r="186" spans="2:7" x14ac:dyDescent="0.25">
      <c r="B186" s="607"/>
      <c r="C186" s="799"/>
      <c r="D186" s="799"/>
      <c r="E186" s="799"/>
      <c r="F186" s="398">
        <f>'2 жастағы балалар Ш'!AP83</f>
        <v>0</v>
      </c>
      <c r="G186" s="799"/>
    </row>
    <row r="187" spans="2:7" x14ac:dyDescent="0.25">
      <c r="B187" s="607">
        <v>19</v>
      </c>
      <c r="C187" s="799"/>
      <c r="D187" s="799"/>
      <c r="E187" s="799"/>
      <c r="F187" s="398">
        <f>'2 жастағы балалар Ш'!AQ83</f>
        <v>0</v>
      </c>
      <c r="G187" s="799"/>
    </row>
    <row r="188" spans="2:7" x14ac:dyDescent="0.25">
      <c r="B188" s="607"/>
      <c r="C188" s="799"/>
      <c r="D188" s="799"/>
      <c r="E188" s="799"/>
      <c r="F188" s="398">
        <f>'2 жастағы балалар Ш'!AR83</f>
        <v>0</v>
      </c>
      <c r="G188" s="799"/>
    </row>
    <row r="189" spans="2:7" x14ac:dyDescent="0.25">
      <c r="B189" s="607"/>
      <c r="C189" s="799"/>
      <c r="D189" s="799"/>
      <c r="E189" s="799"/>
      <c r="F189" s="398">
        <f>'2 жастағы балалар Ш'!AS83</f>
        <v>1</v>
      </c>
      <c r="G189" s="799"/>
    </row>
    <row r="190" spans="2:7" x14ac:dyDescent="0.25">
      <c r="B190" s="607">
        <v>20</v>
      </c>
      <c r="C190" s="799"/>
      <c r="D190" s="799"/>
      <c r="E190" s="799"/>
      <c r="F190" s="398">
        <f>'2 жастағы балалар Ш'!AT83</f>
        <v>0</v>
      </c>
      <c r="G190" s="799"/>
    </row>
    <row r="191" spans="2:7" x14ac:dyDescent="0.25">
      <c r="B191" s="607"/>
      <c r="C191" s="799"/>
      <c r="D191" s="799"/>
      <c r="E191" s="799"/>
      <c r="F191" s="398">
        <f>'2 жастағы балалар Ш'!AU83</f>
        <v>1</v>
      </c>
      <c r="G191" s="799"/>
    </row>
    <row r="192" spans="2:7" x14ac:dyDescent="0.25">
      <c r="B192" s="607"/>
      <c r="C192" s="799"/>
      <c r="D192" s="799"/>
      <c r="E192" s="799"/>
      <c r="F192" s="398">
        <f>'2 жастағы балалар Ш'!AV83</f>
        <v>0</v>
      </c>
      <c r="G192" s="799"/>
    </row>
    <row r="193" spans="2:100" x14ac:dyDescent="0.25">
      <c r="B193" s="607">
        <v>21</v>
      </c>
      <c r="C193" s="799"/>
      <c r="D193" s="799"/>
      <c r="E193" s="799"/>
      <c r="F193" s="398">
        <f>'2 жастағы балалар Ш'!AW83</f>
        <v>0</v>
      </c>
      <c r="G193" s="799"/>
    </row>
    <row r="194" spans="2:100" x14ac:dyDescent="0.25">
      <c r="B194" s="607"/>
      <c r="C194" s="799"/>
      <c r="D194" s="799"/>
      <c r="E194" s="799"/>
      <c r="F194" s="398">
        <f>'2 жастағы балалар Ш'!AX83</f>
        <v>1</v>
      </c>
      <c r="G194" s="799"/>
      <c r="CN194" s="1"/>
      <c r="CO194" s="13"/>
      <c r="CP194" s="1"/>
      <c r="CQ194" s="13"/>
      <c r="CR194" s="1"/>
      <c r="CS194" s="13"/>
      <c r="CT194" s="1"/>
      <c r="CU194" s="13"/>
      <c r="CV194" s="1"/>
    </row>
    <row r="195" spans="2:100" x14ac:dyDescent="0.25">
      <c r="B195" s="607"/>
      <c r="C195" s="799"/>
      <c r="D195" s="799"/>
      <c r="E195" s="799"/>
      <c r="F195" s="398">
        <f>'2 жастағы балалар Ш'!AY83</f>
        <v>0</v>
      </c>
      <c r="G195" s="799"/>
      <c r="CN195" s="1"/>
      <c r="CO195" s="113"/>
      <c r="CP195" s="1"/>
      <c r="CQ195" s="113"/>
      <c r="CR195" s="1"/>
      <c r="CS195" s="113"/>
      <c r="CT195" s="1"/>
      <c r="CU195" s="113"/>
      <c r="CV195" s="1"/>
    </row>
    <row r="196" spans="2:100" x14ac:dyDescent="0.25">
      <c r="B196" s="607">
        <v>22</v>
      </c>
      <c r="C196" s="799"/>
      <c r="D196" s="799"/>
      <c r="E196" s="799"/>
      <c r="F196" s="398">
        <f>'2 жастағы балалар Ш'!AZ83</f>
        <v>0</v>
      </c>
      <c r="G196" s="799"/>
      <c r="CN196" s="1"/>
      <c r="CO196" s="113"/>
      <c r="CP196" s="1"/>
      <c r="CQ196" s="113"/>
      <c r="CR196" s="1"/>
      <c r="CS196" s="113"/>
      <c r="CT196" s="1"/>
      <c r="CU196" s="113"/>
      <c r="CV196" s="1"/>
    </row>
    <row r="197" spans="2:100" x14ac:dyDescent="0.25">
      <c r="B197" s="607"/>
      <c r="C197" s="799"/>
      <c r="D197" s="799"/>
      <c r="E197" s="799"/>
      <c r="F197" s="398">
        <f>'2 жастағы балалар Ш'!BA83</f>
        <v>0</v>
      </c>
      <c r="G197" s="799"/>
    </row>
    <row r="198" spans="2:100" x14ac:dyDescent="0.25">
      <c r="B198" s="607"/>
      <c r="C198" s="799"/>
      <c r="D198" s="799"/>
      <c r="E198" s="799"/>
      <c r="F198" s="398">
        <f>'2 жастағы балалар Ш'!BB83</f>
        <v>1</v>
      </c>
      <c r="G198" s="799"/>
    </row>
    <row r="199" spans="2:100" x14ac:dyDescent="0.25">
      <c r="B199" s="607">
        <v>23</v>
      </c>
      <c r="C199" s="799"/>
      <c r="D199" s="799"/>
      <c r="E199" s="799"/>
      <c r="F199" s="398">
        <f>'2 жастағы балалар Ш'!BC83</f>
        <v>0</v>
      </c>
      <c r="G199" s="799"/>
    </row>
    <row r="200" spans="2:100" x14ac:dyDescent="0.25">
      <c r="B200" s="607"/>
      <c r="C200" s="799"/>
      <c r="D200" s="799"/>
      <c r="E200" s="799"/>
      <c r="F200" s="398">
        <f>'2 жастағы балалар Ш'!BD83</f>
        <v>0</v>
      </c>
      <c r="G200" s="799"/>
    </row>
    <row r="201" spans="2:100" x14ac:dyDescent="0.25">
      <c r="B201" s="607"/>
      <c r="C201" s="799"/>
      <c r="D201" s="799"/>
      <c r="E201" s="799"/>
      <c r="F201" s="398">
        <f>'2 жастағы балалар Ш'!BE83</f>
        <v>1</v>
      </c>
      <c r="G201" s="799"/>
    </row>
    <row r="202" spans="2:100" x14ac:dyDescent="0.25">
      <c r="B202" s="607">
        <v>24</v>
      </c>
      <c r="C202" s="799"/>
      <c r="D202" s="799"/>
      <c r="E202" s="799"/>
      <c r="F202" s="398">
        <f>'2 жастағы балалар Ш'!BF83</f>
        <v>0</v>
      </c>
      <c r="G202" s="799"/>
    </row>
    <row r="203" spans="2:100" x14ac:dyDescent="0.25">
      <c r="B203" s="607"/>
      <c r="C203" s="799"/>
      <c r="D203" s="799"/>
      <c r="E203" s="799"/>
      <c r="F203" s="398">
        <f>'2 жастағы балалар Ш'!BG83</f>
        <v>1</v>
      </c>
      <c r="G203" s="799"/>
    </row>
    <row r="204" spans="2:100" x14ac:dyDescent="0.25">
      <c r="B204" s="607"/>
      <c r="C204" s="799"/>
      <c r="D204" s="799"/>
      <c r="E204" s="799"/>
      <c r="F204" s="398">
        <f>'2 жастағы балалар Ш'!BH83</f>
        <v>0</v>
      </c>
      <c r="G204" s="799"/>
    </row>
    <row r="205" spans="2:100" x14ac:dyDescent="0.25">
      <c r="B205" s="607">
        <v>25</v>
      </c>
      <c r="C205" s="799"/>
      <c r="D205" s="799"/>
      <c r="E205" s="799"/>
      <c r="F205" s="398">
        <f>'2 жастағы балалар Ш'!BI83</f>
        <v>0</v>
      </c>
      <c r="G205" s="799"/>
    </row>
    <row r="206" spans="2:100" x14ac:dyDescent="0.25">
      <c r="B206" s="607"/>
      <c r="C206" s="799"/>
      <c r="D206" s="799"/>
      <c r="E206" s="799"/>
      <c r="F206" s="398">
        <f>'2 жастағы балалар Ш'!BJ83</f>
        <v>0</v>
      </c>
      <c r="G206" s="799"/>
    </row>
    <row r="207" spans="2:100" x14ac:dyDescent="0.25">
      <c r="B207" s="607"/>
      <c r="C207" s="800"/>
      <c r="D207" s="800"/>
      <c r="E207" s="800"/>
      <c r="F207" s="398">
        <f>'2 жастағы балалар Ш'!BK83</f>
        <v>1</v>
      </c>
      <c r="G207" s="800"/>
    </row>
    <row r="210" spans="2:7" ht="15.75" x14ac:dyDescent="0.25">
      <c r="B210" s="816" t="s">
        <v>939</v>
      </c>
      <c r="C210" s="817"/>
      <c r="D210" s="817"/>
      <c r="E210" s="817"/>
      <c r="F210" s="817"/>
      <c r="G210" s="818"/>
    </row>
    <row r="211" spans="2:7" ht="71.25" customHeight="1" x14ac:dyDescent="0.25">
      <c r="B211" s="35"/>
      <c r="C211" s="21" t="s">
        <v>915</v>
      </c>
      <c r="D211" s="21" t="s">
        <v>733</v>
      </c>
      <c r="E211" s="21" t="s">
        <v>916</v>
      </c>
      <c r="F211" s="21" t="s">
        <v>904</v>
      </c>
      <c r="G211" s="62" t="s">
        <v>917</v>
      </c>
    </row>
    <row r="212" spans="2:7" x14ac:dyDescent="0.25">
      <c r="B212" s="570">
        <v>1</v>
      </c>
      <c r="C212" s="452">
        <f>'2 жастағы балалар Ф'!D142</f>
        <v>0</v>
      </c>
      <c r="D212" s="452">
        <f>'2 жастағы балалар К'!D142</f>
        <v>0</v>
      </c>
      <c r="E212" s="452" t="e">
        <f>'2 жастағы балалар Т'!#REF!</f>
        <v>#REF!</v>
      </c>
      <c r="F212" s="452">
        <f>'2 жастағы балалар Ш'!D142</f>
        <v>0</v>
      </c>
      <c r="G212" s="452" t="e">
        <f>'2 жастағы балалар Ә'!#REF!</f>
        <v>#REF!</v>
      </c>
    </row>
    <row r="213" spans="2:7" x14ac:dyDescent="0.25">
      <c r="B213" s="571"/>
      <c r="C213" s="452">
        <f>'2 жастағы балалар Ф'!E142</f>
        <v>1</v>
      </c>
      <c r="D213" s="452">
        <f>'2 жастағы балалар К'!E142</f>
        <v>1</v>
      </c>
      <c r="E213" s="452" t="e">
        <f>'2 жастағы балалар Т'!#REF!</f>
        <v>#REF!</v>
      </c>
      <c r="F213" s="452">
        <f>'2 жастағы балалар Ш'!E142</f>
        <v>0</v>
      </c>
      <c r="G213" s="452" t="e">
        <f>'2 жастағы балалар Ә'!#REF!</f>
        <v>#REF!</v>
      </c>
    </row>
    <row r="214" spans="2:7" x14ac:dyDescent="0.25">
      <c r="B214" s="572"/>
      <c r="C214" s="452">
        <f>'2 жастағы балалар Ф'!F142</f>
        <v>0</v>
      </c>
      <c r="D214" s="452">
        <f>'2 жастағы балалар К'!F142</f>
        <v>0</v>
      </c>
      <c r="E214" s="452" t="e">
        <f>'2 жастағы балалар Т'!#REF!</f>
        <v>#REF!</v>
      </c>
      <c r="F214" s="452">
        <f>'2 жастағы балалар Ш'!F142</f>
        <v>1</v>
      </c>
      <c r="G214" s="452" t="e">
        <f>'2 жастағы балалар Ә'!#REF!</f>
        <v>#REF!</v>
      </c>
    </row>
    <row r="215" spans="2:7" x14ac:dyDescent="0.25">
      <c r="B215" s="570">
        <v>2</v>
      </c>
      <c r="C215" s="452">
        <f>'2 жастағы балалар Ф'!G142</f>
        <v>1</v>
      </c>
      <c r="D215" s="452">
        <f>'2 жастағы балалар К'!G142</f>
        <v>0</v>
      </c>
      <c r="E215" s="452">
        <f>'2 жастағы балалар Т'!D142</f>
        <v>0</v>
      </c>
      <c r="F215" s="452">
        <f>'2 жастағы балалар Ш'!G142</f>
        <v>0</v>
      </c>
      <c r="G215" s="452">
        <f>'2 жастағы балалар Ә'!D142</f>
        <v>0</v>
      </c>
    </row>
    <row r="216" spans="2:7" ht="15" customHeight="1" x14ac:dyDescent="0.25">
      <c r="B216" s="571"/>
      <c r="C216" s="452">
        <f>'2 жастағы балалар Ф'!H142</f>
        <v>0</v>
      </c>
      <c r="D216" s="452">
        <f>'2 жастағы балалар К'!H142</f>
        <v>0</v>
      </c>
      <c r="E216" s="452">
        <f>'2 жастағы балалар Т'!E142</f>
        <v>0</v>
      </c>
      <c r="F216" s="452">
        <f>'2 жастағы балалар Ш'!H142</f>
        <v>0</v>
      </c>
      <c r="G216" s="452">
        <f>'2 жастағы балалар Ә'!E142</f>
        <v>0</v>
      </c>
    </row>
    <row r="217" spans="2:7" ht="15" customHeight="1" x14ac:dyDescent="0.25">
      <c r="B217" s="572"/>
      <c r="C217" s="452">
        <f>'2 жастағы балалар Ф'!I142</f>
        <v>0</v>
      </c>
      <c r="D217" s="452">
        <f>'2 жастағы балалар К'!I142</f>
        <v>1</v>
      </c>
      <c r="E217" s="452">
        <f>'2 жастағы балалар Т'!F142</f>
        <v>1</v>
      </c>
      <c r="F217" s="452">
        <f>'2 жастағы балалар Ш'!I142</f>
        <v>1</v>
      </c>
      <c r="G217" s="452">
        <f>'2 жастағы балалар Ә'!F142</f>
        <v>1</v>
      </c>
    </row>
    <row r="218" spans="2:7" ht="15" customHeight="1" x14ac:dyDescent="0.25">
      <c r="B218" s="570">
        <v>3</v>
      </c>
      <c r="C218" s="452">
        <f>'2 жастағы балалар Ф'!J142</f>
        <v>1</v>
      </c>
      <c r="D218" s="452">
        <f>'2 жастағы балалар К'!J142</f>
        <v>0</v>
      </c>
      <c r="E218" s="452">
        <f>'2 жастағы балалар Т'!G142</f>
        <v>0</v>
      </c>
      <c r="F218" s="452">
        <f>'2 жастағы балалар Ш'!J142</f>
        <v>0</v>
      </c>
      <c r="G218" s="452">
        <f>'2 жастағы балалар Ә'!G142</f>
        <v>0</v>
      </c>
    </row>
    <row r="219" spans="2:7" x14ac:dyDescent="0.25">
      <c r="B219" s="571"/>
      <c r="C219" s="452">
        <f>'2 жастағы балалар Ф'!K142</f>
        <v>0</v>
      </c>
      <c r="D219" s="452">
        <f>'2 жастағы балалар К'!K142</f>
        <v>0</v>
      </c>
      <c r="E219" s="452">
        <f>'2 жастағы балалар Т'!H142</f>
        <v>0</v>
      </c>
      <c r="F219" s="452">
        <f>'2 жастағы балалар Ш'!K142</f>
        <v>1</v>
      </c>
      <c r="G219" s="452">
        <f>'2 жастағы балалар Ә'!H142</f>
        <v>0</v>
      </c>
    </row>
    <row r="220" spans="2:7" x14ac:dyDescent="0.25">
      <c r="B220" s="572"/>
      <c r="C220" s="452">
        <f>'2 жастағы балалар Ф'!L142</f>
        <v>0</v>
      </c>
      <c r="D220" s="452">
        <f>'2 жастағы балалар К'!L142</f>
        <v>1</v>
      </c>
      <c r="E220" s="452">
        <f>'2 жастағы балалар Т'!I142</f>
        <v>1</v>
      </c>
      <c r="F220" s="452">
        <f>'2 жастағы балалар Ш'!L142</f>
        <v>0</v>
      </c>
      <c r="G220" s="452">
        <f>'2 жастағы балалар Ә'!I142</f>
        <v>1</v>
      </c>
    </row>
    <row r="221" spans="2:7" x14ac:dyDescent="0.25">
      <c r="B221" s="570">
        <v>4</v>
      </c>
      <c r="C221" s="452">
        <f>'2 жастағы балалар Ф'!M142</f>
        <v>1</v>
      </c>
      <c r="D221" s="452">
        <f>'2 жастағы балалар К'!M142</f>
        <v>0</v>
      </c>
      <c r="E221" s="452">
        <f>'2 жастағы балалар Т'!J142</f>
        <v>0</v>
      </c>
      <c r="F221" s="452">
        <f>'2 жастағы балалар Ш'!M142</f>
        <v>0</v>
      </c>
      <c r="G221" s="452">
        <f>'2 жастағы балалар Ә'!J142</f>
        <v>0</v>
      </c>
    </row>
    <row r="222" spans="2:7" x14ac:dyDescent="0.25">
      <c r="B222" s="571"/>
      <c r="C222" s="452">
        <f>'2 жастағы балалар Ф'!N142</f>
        <v>0</v>
      </c>
      <c r="D222" s="452">
        <f>'2 жастағы балалар К'!N142</f>
        <v>0</v>
      </c>
      <c r="E222" s="452">
        <f>'2 жастағы балалар Т'!K142</f>
        <v>0</v>
      </c>
      <c r="F222" s="452">
        <f>'2 жастағы балалар Ш'!N142</f>
        <v>1</v>
      </c>
      <c r="G222" s="452">
        <f>'2 жастағы балалар Ә'!K142</f>
        <v>1</v>
      </c>
    </row>
    <row r="223" spans="2:7" x14ac:dyDescent="0.25">
      <c r="B223" s="572"/>
      <c r="C223" s="452">
        <f>'2 жастағы балалар Ф'!O142</f>
        <v>0</v>
      </c>
      <c r="D223" s="452">
        <f>'2 жастағы балалар К'!O142</f>
        <v>1</v>
      </c>
      <c r="E223" s="452">
        <f>'2 жастағы балалар Т'!L142</f>
        <v>1</v>
      </c>
      <c r="F223" s="452">
        <f>'2 жастағы балалар Ш'!O142</f>
        <v>0</v>
      </c>
      <c r="G223" s="452">
        <f>'2 жастағы балалар Ә'!L142</f>
        <v>0</v>
      </c>
    </row>
    <row r="224" spans="2:7" x14ac:dyDescent="0.25">
      <c r="B224" s="570">
        <v>5</v>
      </c>
      <c r="C224" s="452" t="e">
        <f>'2 жастағы балалар Ф'!#REF!</f>
        <v>#REF!</v>
      </c>
      <c r="D224" s="452" t="e">
        <f>'2 жастағы балалар К'!#REF!</f>
        <v>#REF!</v>
      </c>
      <c r="E224" s="452">
        <f>'2 жастағы балалар Т'!M142</f>
        <v>0</v>
      </c>
      <c r="F224" s="452">
        <f>'2 жастағы балалар Ш'!P142</f>
        <v>0</v>
      </c>
      <c r="G224" s="452">
        <f>'2 жастағы балалар Ә'!M142</f>
        <v>0</v>
      </c>
    </row>
    <row r="225" spans="2:7" x14ac:dyDescent="0.25">
      <c r="B225" s="571"/>
      <c r="C225" s="452" t="e">
        <f>'2 жастағы балалар Ф'!#REF!</f>
        <v>#REF!</v>
      </c>
      <c r="D225" s="452" t="e">
        <f>'2 жастағы балалар К'!#REF!</f>
        <v>#REF!</v>
      </c>
      <c r="E225" s="452">
        <f>'2 жастағы балалар Т'!N142</f>
        <v>0</v>
      </c>
      <c r="F225" s="452">
        <f>'2 жастағы балалар Ш'!Q142</f>
        <v>1</v>
      </c>
      <c r="G225" s="452">
        <f>'2 жастағы балалар Ә'!N142</f>
        <v>1</v>
      </c>
    </row>
    <row r="226" spans="2:7" x14ac:dyDescent="0.25">
      <c r="B226" s="572"/>
      <c r="C226" s="452" t="e">
        <f>'2 жастағы балалар Ф'!#REF!</f>
        <v>#REF!</v>
      </c>
      <c r="D226" s="452" t="e">
        <f>'2 жастағы балалар К'!#REF!</f>
        <v>#REF!</v>
      </c>
      <c r="E226" s="452">
        <f>'2 жастағы балалар Т'!O142</f>
        <v>1</v>
      </c>
      <c r="F226" s="452">
        <f>'2 жастағы балалар Ш'!R142</f>
        <v>0</v>
      </c>
      <c r="G226" s="452">
        <f>'2 жастағы балалар Ә'!O142</f>
        <v>0</v>
      </c>
    </row>
    <row r="227" spans="2:7" x14ac:dyDescent="0.25">
      <c r="B227" s="570">
        <v>6</v>
      </c>
      <c r="C227" s="798"/>
      <c r="D227" s="452">
        <f>'2 жастағы балалар К'!P142</f>
        <v>0</v>
      </c>
      <c r="E227" s="798"/>
      <c r="F227" s="452" t="e">
        <f>'2 жастағы балалар Ш'!#REF!</f>
        <v>#REF!</v>
      </c>
      <c r="G227" s="798"/>
    </row>
    <row r="228" spans="2:7" x14ac:dyDescent="0.25">
      <c r="B228" s="571"/>
      <c r="C228" s="799"/>
      <c r="D228" s="452">
        <f>'2 жастағы балалар К'!Q142</f>
        <v>0</v>
      </c>
      <c r="E228" s="799"/>
      <c r="F228" s="452" t="e">
        <f>'2 жастағы балалар Ш'!#REF!</f>
        <v>#REF!</v>
      </c>
      <c r="G228" s="799"/>
    </row>
    <row r="229" spans="2:7" x14ac:dyDescent="0.25">
      <c r="B229" s="572"/>
      <c r="C229" s="799"/>
      <c r="D229" s="452">
        <f>'2 жастағы балалар К'!R142</f>
        <v>1</v>
      </c>
      <c r="E229" s="799"/>
      <c r="F229" s="452" t="e">
        <f>'2 жастағы балалар Ш'!#REF!</f>
        <v>#REF!</v>
      </c>
      <c r="G229" s="799"/>
    </row>
    <row r="230" spans="2:7" x14ac:dyDescent="0.25">
      <c r="B230" s="570">
        <v>7</v>
      </c>
      <c r="C230" s="799"/>
      <c r="D230" s="452">
        <f>'2 жастағы балалар К'!S142</f>
        <v>0</v>
      </c>
      <c r="E230" s="799"/>
      <c r="F230" s="452" t="e">
        <f>'2 жастағы балалар Ш'!#REF!</f>
        <v>#REF!</v>
      </c>
      <c r="G230" s="799"/>
    </row>
    <row r="231" spans="2:7" x14ac:dyDescent="0.25">
      <c r="B231" s="571"/>
      <c r="C231" s="799"/>
      <c r="D231" s="452">
        <f>'2 жастағы балалар К'!T142</f>
        <v>0</v>
      </c>
      <c r="E231" s="799"/>
      <c r="F231" s="452" t="e">
        <f>'2 жастағы балалар Ш'!#REF!</f>
        <v>#REF!</v>
      </c>
      <c r="G231" s="799"/>
    </row>
    <row r="232" spans="2:7" x14ac:dyDescent="0.25">
      <c r="B232" s="572"/>
      <c r="C232" s="799"/>
      <c r="D232" s="452">
        <f>'2 жастағы балалар К'!U142</f>
        <v>1</v>
      </c>
      <c r="E232" s="799"/>
      <c r="F232" s="452" t="e">
        <f>'2 жастағы балалар Ш'!#REF!</f>
        <v>#REF!</v>
      </c>
      <c r="G232" s="799"/>
    </row>
    <row r="233" spans="2:7" x14ac:dyDescent="0.25">
      <c r="B233" s="570">
        <v>8</v>
      </c>
      <c r="C233" s="799"/>
      <c r="D233" s="452">
        <f>'2 жастағы балалар К'!V142</f>
        <v>0</v>
      </c>
      <c r="E233" s="799"/>
      <c r="F233" s="452" t="e">
        <f>'2 жастағы балалар Ш'!#REF!</f>
        <v>#REF!</v>
      </c>
      <c r="G233" s="799"/>
    </row>
    <row r="234" spans="2:7" x14ac:dyDescent="0.25">
      <c r="B234" s="571"/>
      <c r="C234" s="799"/>
      <c r="D234" s="452">
        <f>'2 жастағы балалар К'!W142</f>
        <v>0</v>
      </c>
      <c r="E234" s="799"/>
      <c r="F234" s="452" t="e">
        <f>'2 жастағы балалар Ш'!#REF!</f>
        <v>#REF!</v>
      </c>
      <c r="G234" s="799"/>
    </row>
    <row r="235" spans="2:7" x14ac:dyDescent="0.25">
      <c r="B235" s="572"/>
      <c r="C235" s="799"/>
      <c r="D235" s="452">
        <f>'2 жастағы балалар К'!X142</f>
        <v>1</v>
      </c>
      <c r="E235" s="799"/>
      <c r="F235" s="452" t="e">
        <f>'2 жастағы балалар Ш'!#REF!</f>
        <v>#REF!</v>
      </c>
      <c r="G235" s="799"/>
    </row>
    <row r="236" spans="2:7" x14ac:dyDescent="0.25">
      <c r="B236" s="570">
        <v>9</v>
      </c>
      <c r="C236" s="799"/>
      <c r="D236" s="452">
        <f>'2 жастағы балалар К'!Y142</f>
        <v>0</v>
      </c>
      <c r="E236" s="799"/>
      <c r="F236" s="452" t="e">
        <f>'2 жастағы балалар Ш'!#REF!</f>
        <v>#REF!</v>
      </c>
      <c r="G236" s="799"/>
    </row>
    <row r="237" spans="2:7" x14ac:dyDescent="0.25">
      <c r="B237" s="571"/>
      <c r="C237" s="799"/>
      <c r="D237" s="452">
        <f>'2 жастағы балалар К'!Z142</f>
        <v>0</v>
      </c>
      <c r="E237" s="799"/>
      <c r="F237" s="452" t="e">
        <f>'2 жастағы балалар Ш'!#REF!</f>
        <v>#REF!</v>
      </c>
      <c r="G237" s="799"/>
    </row>
    <row r="238" spans="2:7" x14ac:dyDescent="0.25">
      <c r="B238" s="572"/>
      <c r="C238" s="799"/>
      <c r="D238" s="452">
        <f>'2 жастағы балалар К'!AA142</f>
        <v>1</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Ш'!S142</f>
        <v>0</v>
      </c>
      <c r="G242" s="799"/>
    </row>
    <row r="243" spans="2:7" x14ac:dyDescent="0.25">
      <c r="B243" s="607"/>
      <c r="C243" s="799"/>
      <c r="D243" s="452" t="e">
        <f>'2 жастағы балалар К'!#REF!</f>
        <v>#REF!</v>
      </c>
      <c r="E243" s="799"/>
      <c r="F243" s="398">
        <f>'2 жастағы балалар Ш'!T142</f>
        <v>1</v>
      </c>
      <c r="G243" s="799"/>
    </row>
    <row r="244" spans="2:7" x14ac:dyDescent="0.25">
      <c r="B244" s="607"/>
      <c r="C244" s="799"/>
      <c r="D244" s="452" t="e">
        <f>'2 жастағы балалар К'!#REF!</f>
        <v>#REF!</v>
      </c>
      <c r="E244" s="799"/>
      <c r="F244" s="398">
        <f>'2 жастағы балалар Ш'!U142</f>
        <v>0</v>
      </c>
      <c r="G244" s="799"/>
    </row>
    <row r="245" spans="2:7" x14ac:dyDescent="0.25">
      <c r="B245" s="607">
        <v>12</v>
      </c>
      <c r="C245" s="799"/>
      <c r="D245" s="452" t="e">
        <f>'2 жастағы балалар К'!#REF!</f>
        <v>#REF!</v>
      </c>
      <c r="E245" s="799"/>
      <c r="F245" s="398">
        <f>'2 жастағы балалар Ш'!V142</f>
        <v>0</v>
      </c>
      <c r="G245" s="799"/>
    </row>
    <row r="246" spans="2:7" x14ac:dyDescent="0.25">
      <c r="B246" s="607"/>
      <c r="C246" s="799"/>
      <c r="D246" s="452" t="e">
        <f>'2 жастағы балалар К'!#REF!</f>
        <v>#REF!</v>
      </c>
      <c r="E246" s="799"/>
      <c r="F246" s="398">
        <f>'2 жастағы балалар Ш'!W142</f>
        <v>1</v>
      </c>
      <c r="G246" s="799"/>
    </row>
    <row r="247" spans="2:7" x14ac:dyDescent="0.25">
      <c r="B247" s="607"/>
      <c r="C247" s="799"/>
      <c r="D247" s="452" t="e">
        <f>'2 жастағы балалар К'!#REF!</f>
        <v>#REF!</v>
      </c>
      <c r="E247" s="799"/>
      <c r="F247" s="398">
        <f>'2 жастағы балалар Ш'!X142</f>
        <v>0</v>
      </c>
      <c r="G247" s="799"/>
    </row>
    <row r="248" spans="2:7" x14ac:dyDescent="0.25">
      <c r="B248" s="607">
        <v>13</v>
      </c>
      <c r="C248" s="799"/>
      <c r="D248" s="452" t="e">
        <f>'2 жастағы балалар К'!#REF!</f>
        <v>#REF!</v>
      </c>
      <c r="E248" s="799"/>
      <c r="F248" s="398">
        <f>'2 жастағы балалар Ш'!Y142</f>
        <v>0</v>
      </c>
      <c r="G248" s="799"/>
    </row>
    <row r="249" spans="2:7" x14ac:dyDescent="0.25">
      <c r="B249" s="607"/>
      <c r="C249" s="799"/>
      <c r="D249" s="452" t="e">
        <f>'2 жастағы балалар К'!#REF!</f>
        <v>#REF!</v>
      </c>
      <c r="E249" s="799"/>
      <c r="F249" s="398">
        <f>'2 жастағы балалар Ш'!Z142</f>
        <v>1</v>
      </c>
      <c r="G249" s="799"/>
    </row>
    <row r="250" spans="2:7" x14ac:dyDescent="0.25">
      <c r="B250" s="607"/>
      <c r="C250" s="799"/>
      <c r="D250" s="452" t="e">
        <f>'2 жастағы балалар К'!#REF!</f>
        <v>#REF!</v>
      </c>
      <c r="E250" s="799"/>
      <c r="F250" s="398">
        <f>'2 жастағы балалар Ш'!AA142</f>
        <v>0</v>
      </c>
      <c r="G250" s="799"/>
    </row>
    <row r="251" spans="2:7" x14ac:dyDescent="0.25">
      <c r="B251" s="607">
        <v>14</v>
      </c>
      <c r="C251" s="799"/>
      <c r="D251" s="452" t="e">
        <f>'2 жастағы балалар К'!#REF!</f>
        <v>#REF!</v>
      </c>
      <c r="E251" s="799"/>
      <c r="F251" s="398">
        <f>'2 жастағы балалар Ш'!AB142</f>
        <v>0</v>
      </c>
      <c r="G251" s="799"/>
    </row>
    <row r="252" spans="2:7" x14ac:dyDescent="0.25">
      <c r="B252" s="607"/>
      <c r="C252" s="799"/>
      <c r="D252" s="452" t="e">
        <f>'2 жастағы балалар К'!#REF!</f>
        <v>#REF!</v>
      </c>
      <c r="E252" s="799"/>
      <c r="F252" s="398">
        <f>'2 жастағы балалар Ш'!AC142</f>
        <v>1</v>
      </c>
      <c r="G252" s="799"/>
    </row>
    <row r="253" spans="2:7" x14ac:dyDescent="0.25">
      <c r="B253" s="607"/>
      <c r="C253" s="799"/>
      <c r="D253" s="452" t="e">
        <f>'2 жастағы балалар К'!#REF!</f>
        <v>#REF!</v>
      </c>
      <c r="E253" s="799"/>
      <c r="F253" s="398">
        <f>'2 жастағы балалар Ш'!AD142</f>
        <v>0</v>
      </c>
      <c r="G253" s="799"/>
    </row>
    <row r="254" spans="2:7" x14ac:dyDescent="0.25">
      <c r="B254" s="607">
        <v>15</v>
      </c>
      <c r="C254" s="799"/>
      <c r="D254" s="452" t="e">
        <f>'2 жастағы балалар К'!#REF!</f>
        <v>#REF!</v>
      </c>
      <c r="E254" s="799"/>
      <c r="F254" s="398">
        <f>'2 жастағы балалар Ш'!AE142</f>
        <v>0</v>
      </c>
      <c r="G254" s="799"/>
    </row>
    <row r="255" spans="2:7" x14ac:dyDescent="0.25">
      <c r="B255" s="607"/>
      <c r="C255" s="799"/>
      <c r="D255" s="452" t="e">
        <f>'2 жастағы балалар К'!#REF!</f>
        <v>#REF!</v>
      </c>
      <c r="E255" s="799"/>
      <c r="F255" s="398">
        <f>'2 жастағы балалар Ш'!AF142</f>
        <v>1</v>
      </c>
      <c r="G255" s="799"/>
    </row>
    <row r="256" spans="2:7" x14ac:dyDescent="0.25">
      <c r="B256" s="607"/>
      <c r="C256" s="799"/>
      <c r="D256" s="452" t="e">
        <f>'2 жастағы балалар К'!#REF!</f>
        <v>#REF!</v>
      </c>
      <c r="E256" s="799"/>
      <c r="F256" s="398">
        <f>'2 жастағы балалар Ш'!AG142</f>
        <v>0</v>
      </c>
      <c r="G256" s="799"/>
    </row>
    <row r="257" spans="2:7" x14ac:dyDescent="0.25">
      <c r="B257" s="607">
        <v>16</v>
      </c>
      <c r="C257" s="799"/>
      <c r="D257" s="798"/>
      <c r="E257" s="799"/>
      <c r="F257" s="398">
        <f>'2 жастағы балалар Ш'!AH142</f>
        <v>0</v>
      </c>
      <c r="G257" s="799"/>
    </row>
    <row r="258" spans="2:7" x14ac:dyDescent="0.25">
      <c r="B258" s="607"/>
      <c r="C258" s="799"/>
      <c r="D258" s="799"/>
      <c r="E258" s="799"/>
      <c r="F258" s="398">
        <f>'2 жастағы балалар Ш'!AI142</f>
        <v>1</v>
      </c>
      <c r="G258" s="799"/>
    </row>
    <row r="259" spans="2:7" x14ac:dyDescent="0.25">
      <c r="B259" s="607"/>
      <c r="C259" s="799"/>
      <c r="D259" s="799"/>
      <c r="E259" s="799"/>
      <c r="F259" s="398">
        <f>'2 жастағы балалар Ш'!AJ142</f>
        <v>0</v>
      </c>
      <c r="G259" s="799"/>
    </row>
    <row r="260" spans="2:7" x14ac:dyDescent="0.25">
      <c r="B260" s="607">
        <v>17</v>
      </c>
      <c r="C260" s="799"/>
      <c r="D260" s="799"/>
      <c r="E260" s="799"/>
      <c r="F260" s="398">
        <f>'2 жастағы балалар Ш'!AK142</f>
        <v>0</v>
      </c>
      <c r="G260" s="799"/>
    </row>
    <row r="261" spans="2:7" x14ac:dyDescent="0.25">
      <c r="B261" s="607"/>
      <c r="C261" s="799"/>
      <c r="D261" s="799"/>
      <c r="E261" s="799"/>
      <c r="F261" s="398">
        <f>'2 жастағы балалар Ш'!AL142</f>
        <v>1</v>
      </c>
      <c r="G261" s="799"/>
    </row>
    <row r="262" spans="2:7" x14ac:dyDescent="0.25">
      <c r="B262" s="607"/>
      <c r="C262" s="799"/>
      <c r="D262" s="799"/>
      <c r="E262" s="799"/>
      <c r="F262" s="398">
        <f>'2 жастағы балалар Ш'!AM142</f>
        <v>0</v>
      </c>
      <c r="G262" s="799"/>
    </row>
    <row r="263" spans="2:7" x14ac:dyDescent="0.25">
      <c r="B263" s="607">
        <v>18</v>
      </c>
      <c r="C263" s="799"/>
      <c r="D263" s="799"/>
      <c r="E263" s="799"/>
      <c r="F263" s="398">
        <f>'2 жастағы балалар Ш'!AN142</f>
        <v>0</v>
      </c>
      <c r="G263" s="799"/>
    </row>
    <row r="264" spans="2:7" x14ac:dyDescent="0.25">
      <c r="B264" s="607"/>
      <c r="C264" s="799"/>
      <c r="D264" s="799"/>
      <c r="E264" s="799"/>
      <c r="F264" s="398">
        <f>'2 жастағы балалар Ш'!AO142</f>
        <v>0</v>
      </c>
      <c r="G264" s="799"/>
    </row>
    <row r="265" spans="2:7" x14ac:dyDescent="0.25">
      <c r="B265" s="607"/>
      <c r="C265" s="799"/>
      <c r="D265" s="799"/>
      <c r="E265" s="799"/>
      <c r="F265" s="398">
        <f>'2 жастағы балалар Ш'!AP142</f>
        <v>1</v>
      </c>
      <c r="G265" s="799"/>
    </row>
    <row r="266" spans="2:7" x14ac:dyDescent="0.25">
      <c r="B266" s="607">
        <v>19</v>
      </c>
      <c r="C266" s="799"/>
      <c r="D266" s="799"/>
      <c r="E266" s="799"/>
      <c r="F266" s="398">
        <f>'2 жастағы балалар Ш'!AQ142</f>
        <v>0</v>
      </c>
      <c r="G266" s="799"/>
    </row>
    <row r="267" spans="2:7" x14ac:dyDescent="0.25">
      <c r="B267" s="607"/>
      <c r="C267" s="799"/>
      <c r="D267" s="799"/>
      <c r="E267" s="799"/>
      <c r="F267" s="398">
        <f>'2 жастағы балалар Ш'!AR142</f>
        <v>0</v>
      </c>
      <c r="G267" s="799"/>
    </row>
    <row r="268" spans="2:7" x14ac:dyDescent="0.25">
      <c r="B268" s="607"/>
      <c r="C268" s="799"/>
      <c r="D268" s="799"/>
      <c r="E268" s="799"/>
      <c r="F268" s="398">
        <f>'2 жастағы балалар Ш'!AS142</f>
        <v>1</v>
      </c>
      <c r="G268" s="799"/>
    </row>
    <row r="269" spans="2:7" x14ac:dyDescent="0.25">
      <c r="B269" s="607">
        <v>20</v>
      </c>
      <c r="C269" s="799"/>
      <c r="D269" s="799"/>
      <c r="E269" s="799"/>
      <c r="F269" s="398">
        <f>'2 жастағы балалар Ш'!AT142</f>
        <v>0</v>
      </c>
      <c r="G269" s="799"/>
    </row>
    <row r="270" spans="2:7" x14ac:dyDescent="0.25">
      <c r="B270" s="607"/>
      <c r="C270" s="799"/>
      <c r="D270" s="799"/>
      <c r="E270" s="799"/>
      <c r="F270" s="398">
        <f>'2 жастағы балалар Ш'!AU142</f>
        <v>1</v>
      </c>
      <c r="G270" s="799"/>
    </row>
    <row r="271" spans="2:7" x14ac:dyDescent="0.25">
      <c r="B271" s="607"/>
      <c r="C271" s="799"/>
      <c r="D271" s="799"/>
      <c r="E271" s="799"/>
      <c r="F271" s="398">
        <f>'2 жастағы балалар Ш'!AV142</f>
        <v>0</v>
      </c>
      <c r="G271" s="799"/>
    </row>
    <row r="272" spans="2:7" x14ac:dyDescent="0.25">
      <c r="B272" s="607">
        <v>21</v>
      </c>
      <c r="C272" s="799"/>
      <c r="D272" s="799"/>
      <c r="E272" s="799"/>
      <c r="F272" s="398">
        <f>'2 жастағы балалар Ш'!AW142</f>
        <v>1</v>
      </c>
      <c r="G272" s="799"/>
    </row>
    <row r="273" spans="2:7" x14ac:dyDescent="0.25">
      <c r="B273" s="607"/>
      <c r="C273" s="799"/>
      <c r="D273" s="799"/>
      <c r="E273" s="799"/>
      <c r="F273" s="398">
        <f>'2 жастағы балалар Ш'!AX142</f>
        <v>0</v>
      </c>
      <c r="G273" s="799"/>
    </row>
    <row r="274" spans="2:7" x14ac:dyDescent="0.25">
      <c r="B274" s="607"/>
      <c r="C274" s="799"/>
      <c r="D274" s="799"/>
      <c r="E274" s="799"/>
      <c r="F274" s="398">
        <f>'2 жастағы балалар Ш'!AY142</f>
        <v>0</v>
      </c>
      <c r="G274" s="799"/>
    </row>
    <row r="275" spans="2:7" x14ac:dyDescent="0.25">
      <c r="B275" s="607">
        <v>22</v>
      </c>
      <c r="C275" s="799"/>
      <c r="D275" s="799"/>
      <c r="E275" s="799"/>
      <c r="F275" s="398">
        <f>'2 жастағы балалар Ш'!AZ142</f>
        <v>0</v>
      </c>
      <c r="G275" s="799"/>
    </row>
    <row r="276" spans="2:7" x14ac:dyDescent="0.25">
      <c r="B276" s="607"/>
      <c r="C276" s="799"/>
      <c r="D276" s="799"/>
      <c r="E276" s="799"/>
      <c r="F276" s="398">
        <f>'2 жастағы балалар Ш'!BA142</f>
        <v>0</v>
      </c>
      <c r="G276" s="799"/>
    </row>
    <row r="277" spans="2:7" x14ac:dyDescent="0.25">
      <c r="B277" s="607"/>
      <c r="C277" s="799"/>
      <c r="D277" s="799"/>
      <c r="E277" s="799"/>
      <c r="F277" s="398">
        <f>'2 жастағы балалар Ш'!BB142</f>
        <v>1</v>
      </c>
      <c r="G277" s="799"/>
    </row>
    <row r="278" spans="2:7" x14ac:dyDescent="0.25">
      <c r="B278" s="607">
        <v>23</v>
      </c>
      <c r="C278" s="799"/>
      <c r="D278" s="799"/>
      <c r="E278" s="799"/>
      <c r="F278" s="398">
        <f>'2 жастағы балалар Ш'!BC142</f>
        <v>0</v>
      </c>
      <c r="G278" s="799"/>
    </row>
    <row r="279" spans="2:7" x14ac:dyDescent="0.25">
      <c r="B279" s="607"/>
      <c r="C279" s="799"/>
      <c r="D279" s="799"/>
      <c r="E279" s="799"/>
      <c r="F279" s="398">
        <f>'2 жастағы балалар Ш'!BD142</f>
        <v>0</v>
      </c>
      <c r="G279" s="799"/>
    </row>
    <row r="280" spans="2:7" x14ac:dyDescent="0.25">
      <c r="B280" s="607"/>
      <c r="C280" s="799"/>
      <c r="D280" s="799"/>
      <c r="E280" s="799"/>
      <c r="F280" s="398">
        <f>'2 жастағы балалар Ш'!BE142</f>
        <v>1</v>
      </c>
      <c r="G280" s="799"/>
    </row>
    <row r="281" spans="2:7" x14ac:dyDescent="0.25">
      <c r="B281" s="607">
        <v>24</v>
      </c>
      <c r="C281" s="799"/>
      <c r="D281" s="799"/>
      <c r="E281" s="799"/>
      <c r="F281" s="398">
        <f>'2 жастағы балалар Ш'!BF142</f>
        <v>0</v>
      </c>
      <c r="G281" s="799"/>
    </row>
    <row r="282" spans="2:7" x14ac:dyDescent="0.25">
      <c r="B282" s="607"/>
      <c r="C282" s="799"/>
      <c r="D282" s="799"/>
      <c r="E282" s="799"/>
      <c r="F282" s="398">
        <f>'2 жастағы балалар Ш'!BG142</f>
        <v>1</v>
      </c>
      <c r="G282" s="799"/>
    </row>
    <row r="283" spans="2:7" x14ac:dyDescent="0.25">
      <c r="B283" s="607"/>
      <c r="C283" s="799"/>
      <c r="D283" s="799"/>
      <c r="E283" s="799"/>
      <c r="F283" s="398">
        <f>'2 жастағы балалар Ш'!BH142</f>
        <v>0</v>
      </c>
      <c r="G283" s="799"/>
    </row>
    <row r="284" spans="2:7" x14ac:dyDescent="0.25">
      <c r="B284" s="607">
        <v>25</v>
      </c>
      <c r="C284" s="799"/>
      <c r="D284" s="799"/>
      <c r="E284" s="799"/>
      <c r="F284" s="398">
        <f>'2 жастағы балалар Ш'!BI142</f>
        <v>0</v>
      </c>
      <c r="G284" s="799"/>
    </row>
    <row r="285" spans="2:7" x14ac:dyDescent="0.25">
      <c r="B285" s="607"/>
      <c r="C285" s="799"/>
      <c r="D285" s="799"/>
      <c r="E285" s="799"/>
      <c r="F285" s="398">
        <f>'2 жастағы балалар Ш'!BJ142</f>
        <v>0</v>
      </c>
      <c r="G285" s="799"/>
    </row>
    <row r="286" spans="2:7" x14ac:dyDescent="0.25">
      <c r="B286" s="607"/>
      <c r="C286" s="800"/>
      <c r="D286" s="800"/>
      <c r="E286" s="800"/>
      <c r="F286" s="398">
        <f>'2 жастағы балалар Ш'!BK142</f>
        <v>1</v>
      </c>
      <c r="G286" s="800"/>
    </row>
    <row r="287" spans="2:7" x14ac:dyDescent="0.25">
      <c r="B287" s="389">
        <f>СВОД3!V37</f>
        <v>1</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75"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0">
    <mergeCell ref="M567:AP567"/>
    <mergeCell ref="B263:B265"/>
    <mergeCell ref="B266:B268"/>
    <mergeCell ref="B269:B271"/>
    <mergeCell ref="B272:B274"/>
    <mergeCell ref="B275:B277"/>
    <mergeCell ref="B278:B280"/>
    <mergeCell ref="C227:C286"/>
    <mergeCell ref="E227:E286"/>
    <mergeCell ref="G227:G286"/>
    <mergeCell ref="B248:B250"/>
    <mergeCell ref="B251:B253"/>
    <mergeCell ref="B254:B256"/>
    <mergeCell ref="B257:B259"/>
    <mergeCell ref="B281:B283"/>
    <mergeCell ref="B284:B286"/>
    <mergeCell ref="B142:B144"/>
    <mergeCell ref="B145:B147"/>
    <mergeCell ref="B148:B150"/>
    <mergeCell ref="C148:C207"/>
    <mergeCell ref="B260:B262"/>
    <mergeCell ref="B193:B195"/>
    <mergeCell ref="B196:B198"/>
    <mergeCell ref="B199:B201"/>
    <mergeCell ref="B202:B204"/>
    <mergeCell ref="B205:B207"/>
    <mergeCell ref="B210:G210"/>
    <mergeCell ref="G148:G207"/>
    <mergeCell ref="B151:B153"/>
    <mergeCell ref="B154:B156"/>
    <mergeCell ref="B157:B159"/>
    <mergeCell ref="B160:B162"/>
    <mergeCell ref="E148:E207"/>
    <mergeCell ref="B175:B177"/>
    <mergeCell ref="B178:B180"/>
    <mergeCell ref="B181:B183"/>
    <mergeCell ref="B184:B186"/>
    <mergeCell ref="B190:B192"/>
    <mergeCell ref="B187:B189"/>
    <mergeCell ref="B163:B165"/>
    <mergeCell ref="B166:B168"/>
    <mergeCell ref="B169:B171"/>
    <mergeCell ref="B172:B174"/>
    <mergeCell ref="B96:B98"/>
    <mergeCell ref="C81:C128"/>
    <mergeCell ref="B105:B107"/>
    <mergeCell ref="B126:B128"/>
    <mergeCell ref="B108:B110"/>
    <mergeCell ref="B111:B113"/>
    <mergeCell ref="B114:B116"/>
    <mergeCell ref="B99:B101"/>
    <mergeCell ref="B102:B104"/>
    <mergeCell ref="L10:L64"/>
    <mergeCell ref="B15:B29"/>
    <mergeCell ref="B30:B34"/>
    <mergeCell ref="D178:D207"/>
    <mergeCell ref="B35:B59"/>
    <mergeCell ref="B60:B64"/>
    <mergeCell ref="B120:B122"/>
    <mergeCell ref="B123:B125"/>
    <mergeCell ref="B69:B71"/>
    <mergeCell ref="B72:B74"/>
    <mergeCell ref="B67:G67"/>
    <mergeCell ref="C10:E64"/>
    <mergeCell ref="E81:E128"/>
    <mergeCell ref="G81:G128"/>
    <mergeCell ref="B84:B86"/>
    <mergeCell ref="B87:B89"/>
    <mergeCell ref="I9:K9"/>
    <mergeCell ref="F9:H9"/>
    <mergeCell ref="B10:B14"/>
    <mergeCell ref="B221:B223"/>
    <mergeCell ref="B75:B77"/>
    <mergeCell ref="B78:B80"/>
    <mergeCell ref="B215:B217"/>
    <mergeCell ref="B81:B83"/>
    <mergeCell ref="B133:B135"/>
    <mergeCell ref="B136:B138"/>
    <mergeCell ref="B212:B214"/>
    <mergeCell ref="B131:G131"/>
    <mergeCell ref="B139:B141"/>
    <mergeCell ref="B218:B220"/>
    <mergeCell ref="B117:B119"/>
    <mergeCell ref="B90:B92"/>
    <mergeCell ref="D257:D286"/>
    <mergeCell ref="B4:C4"/>
    <mergeCell ref="B5:C5"/>
    <mergeCell ref="B6:C6"/>
    <mergeCell ref="B7:C7"/>
    <mergeCell ref="C9:E9"/>
    <mergeCell ref="B233:B235"/>
    <mergeCell ref="B236:B238"/>
    <mergeCell ref="B239:B241"/>
    <mergeCell ref="B245:B247"/>
    <mergeCell ref="B227:B229"/>
    <mergeCell ref="B230:B232"/>
    <mergeCell ref="B242:B244"/>
    <mergeCell ref="B224:B226"/>
    <mergeCell ref="B93:B95"/>
    <mergeCell ref="D93:D128"/>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39.75" customHeight="1" x14ac:dyDescent="0.3">
      <c r="B4" s="801" t="s">
        <v>928</v>
      </c>
      <c r="C4" s="801"/>
      <c r="D4" s="26" t="str">
        <f>'2 жастағы балалар Ф'!C84</f>
        <v>Шаяхметова Аяла</v>
      </c>
      <c r="E4" s="29"/>
      <c r="F4" s="29"/>
      <c r="G4" s="24"/>
      <c r="H4" s="24"/>
    </row>
    <row r="5" spans="2:12" ht="18.75" x14ac:dyDescent="0.3">
      <c r="B5" s="802" t="s">
        <v>905</v>
      </c>
      <c r="C5" s="802"/>
      <c r="D5" s="27">
        <f>'2 жастағы балалар Ф'!A84</f>
        <v>44681</v>
      </c>
      <c r="E5" s="27"/>
      <c r="F5" s="27"/>
      <c r="G5" s="24"/>
      <c r="H5" s="24"/>
    </row>
    <row r="6" spans="2:12" ht="96"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824" t="str">
        <f>IF(C69="","",VLOOKUP(C69,$M$509:$N$511,2,TRUE))</f>
        <v/>
      </c>
      <c r="D10" s="825"/>
      <c r="E10" s="826"/>
      <c r="F10" s="453" t="e">
        <f>IF(C133="","",VLOOKUP(C133,$M$556:$N$558,2,TRUE))</f>
        <v>#N/A</v>
      </c>
      <c r="G10" s="453" t="str">
        <f>IF(C134="","",VLOOKUP(C134,$O$556:$P$558,2,TRUE))</f>
        <v>әртүрлі бағытта және берілген бағытта шеңбер бойымен қолдарын әртүрлі қалыпта ұстап жүру,қарқынның өзгеруімен шағын  топпен және бүкіл топпен  жүру,сигнал бойынша тоқтаумен жүру,жүру кезінде тепе-теңдікті сақтаңу, дағдылардын қалыптастыру</v>
      </c>
      <c r="H10" s="453" t="e">
        <f>IF(C135="","",VLOOKUP(C135,$Q$556:$R$558,2,TRUE))</f>
        <v>#N/A</v>
      </c>
      <c r="I10" s="450" t="str">
        <f>IF(C212="","",VLOOKUP(C212,$M$556:$N$558,2,TRUE))</f>
        <v>әртүрлі бағытта және берілген бағытта шеңбер бойымен қолдарын әртүрлі қалыпта ұстап жүру, қарқынның өзгеруімен шағын топпен және бүкіл топпен  жүру, сигнал бойынша тоқтаумен жүру, жүру кезінде тепе-теңдікті сақтаңу қабілетін бекіту</v>
      </c>
      <c r="J10" s="450" t="e">
        <f>IF(C213="","",VLOOKUP(C213,$O$556:$P$558,2,TRUE))</f>
        <v>#N/A</v>
      </c>
      <c r="K10" s="450" t="e">
        <f>IF(C214="","",VLOOKUP(C214,$Q$556:$R$558,2,TRUE))</f>
        <v>#N/A</v>
      </c>
      <c r="L10" s="819" t="str">
        <f>IF(B287="","",VLOOKUP(B287,$M$600:$N$602,2,TRUE))</f>
        <v xml:space="preserve">Жеке гигиенаның негізгі дағдыларын біледі; үстел басына өз бетімен отырады, үлкендердің көмегімен белгілі бір ретпен шешініп, киінеді.
Ересек адамның көмегімен ойын әрекеттерін орындайды.
Қатайту процедуралары кезінде оң эмоцияларды көрсетеді және қауіпті жағдайларда сақ болады.
Ойыншықтардың, киімдердің, аяқ киімдердің, ыдыс-аяқтардың, жиһаздардың, жемістердің, үй жануарлары мен олардың төлдерінің, көлік құралдарының және жеке гигиеналық заттардың атауларын білдіретін сөздерді атауға тырысады, қазақ халқының құндылықтарына қызығушылық танытады.
Зат есімнің көпше түрін түсінеді.
Ересектердің сөзін түсінеді, қарапайым сұрақтарға жауап береді, өз пікірін білдіреді.
Ересектердің сөзін түсінеді және қарапайым сұрақтарға жауап береді, қарапайым сөз тіркестерін қолдана отырып, өз ойын білдіреді. Көрнекі сүйемелдеусіз таныс шығармаларды тыңдайды; кітаптардағы иллюстрацияларды қарастырады, иллюстрациялардың мазмұны бойынша сұрақтарға жауап береді; эмоционалды түрде жауап береді
ауызша халық шығармашылығы шығармалары бойынша.
Ауызша нұсқаулар мен үлгі бойынша мұғалімнің бақылауымен тапсырмаларды орындайды; заттардың негізгі түсін, пішінін, өлшемін, құрылымын ажыратады.
Дөңгеленген, ұзартылған пішіндерге ұқсас заттарды мұғалімдермен бірге бейнелей алады; түстерді таниды және оларды дұрыс атай алады.
Ол қарапайым модельдеу әдістерін біледі (үлкен бөліктерден бөліктерді бөліп, оларды бір бүтінге біріктіру, пластилинді өз бетімен илеу).
Фланелографқа геометриялық пішіндерді, көліктерді, үйлерді, шарларды, гүлдерді жағады.
Үлгі бойынша ең қарапайым дизайнды ересекпен бірге жобалайды.
Әнді тыңдап, мағынасын түсінеді; әннің жеке буындары мен сөздерін қатар орындайды; қарапайым би қимылдарын орындайды.
Есіміне жауап береді, өзін айнадан және фотосуреттерден таниды; ата-анасы мен үлкендерін, жақын ортасын таниды, олардың есімдерін атайды;
өзі тұратын үй мен пәтерді біледі;
объектілерді және олармен әрекетті біледі,
оларды сурет бойынша тану; құрбыларымен ойнайды
; ересектердің еңбек әрекеттерін бақылайды; ересектердің іс-әрекетіне қызығушылық танытады; қарапайым тұрмыстық әрекеттерді орындайтын ересектерге еліктейді; жақындарына жанашырлық, қамқорлық көрсетеді; сыртқы
түріне назар аударады;
және сыртқы  белгілері бойынша арқылы ажыратады
көкөністер мен жемістердің бірнеше түрлерін атайды; жануарлардың денесінің бөліктерін ерекшелейді, дәмі, сыртқы белгілері бойынша
көгөністер мен
жемістерді ажыратады
және атайды жануарлар денесінің бөліктерін ерекшелейді, олардың
мінез-
құлқына, сыртқы
түріне назар аударады;
үй құстарын таниды және атайды; табиғаттағы маусымдық өзгерістерді атайды;
және табиғи материалдардың қасиеттері туралы түсініктері бар; өсімдіктер мен жануарларға ұқыптылықпен қарайды: оларды жақсы көреді, сипайды; бірге ойнайды, басқа балалармен бірге бір-біріне көмектесіп, табысқа бірге қуанады; ненің
«дұрыс» немесе
«дұрыс емес»,
«жақсы» немесе
«жаман» екенін түсінеді;
және бастапқыда 
суретте
көлік, көше, жол; көлік
құралдарыны ң кейбір түрлерін біледі.Серуенде және сумен, құммен ойнау кезіндегі қауіпсіздік ережелерін біледі
;жолдарда қауіпсіз жүріс-тұрыстың негізгі ережелерін біледі
</v>
      </c>
    </row>
    <row r="11" spans="2:12" ht="90" customHeight="1" x14ac:dyDescent="0.25">
      <c r="B11" s="804"/>
      <c r="C11" s="827"/>
      <c r="D11" s="828"/>
      <c r="E11" s="829"/>
      <c r="F11" s="453" t="e">
        <f>IF(C136="","",VLOOKUP(C136,$S$556:$T$558,2,TRUE))</f>
        <v>#N/A</v>
      </c>
      <c r="G11" s="453" t="str">
        <f>IF(C137="","",VLOOKUP(C137,$U$556:$V$558,2,TRUE))</f>
        <v>Шектеулі жазықтықта, әртүрлі заттардың астында қозғалу дағдылардын қалыптастыру</v>
      </c>
      <c r="H11" s="453" t="e">
        <f>IF(C138="","",VLOOKUP(C138,$W$556:$X$558,2,TRUE))</f>
        <v>#N/A</v>
      </c>
      <c r="I11" s="450" t="str">
        <f>IF(C215="","",VLOOKUP(C215,$S$556:$T$558,2,TRUE))</f>
        <v>Шектеулі жазықтықта, әртүрлі заттардың астында қозғалу қабілетін бекіту</v>
      </c>
      <c r="J11" s="450" t="e">
        <f>IF(C216="","",VLOOKUP(C216,$U$556:$V$558,2,TRUE))</f>
        <v>#N/A</v>
      </c>
      <c r="K11" s="450" t="e">
        <f>IF(C217="","",VLOOKUP(C217,$W$556:$X$558,2,TRUE))</f>
        <v>#N/A</v>
      </c>
      <c r="L11" s="820"/>
    </row>
    <row r="12" spans="2:12" ht="90" customHeight="1" x14ac:dyDescent="0.25">
      <c r="B12" s="804"/>
      <c r="C12" s="827"/>
      <c r="D12" s="828"/>
      <c r="E12" s="829"/>
      <c r="F12" s="453" t="str">
        <f>IF(C139="","",VLOOKUP(C139,$Y$556:$Z$558,2,TRUE))</f>
        <v>Бетті, қолды өз бетімен жуу қабілетін бекіту</v>
      </c>
      <c r="G12" s="453" t="e">
        <f>IF(C140="","",VLOOKUP(C140,$AA$556:$AB$558,2,TRUE))</f>
        <v>#N/A</v>
      </c>
      <c r="H12" s="453" t="e">
        <f>IF(C141="","",VLOOKUP(C141,$AC$556:$AD$558,2,TRUE))</f>
        <v>#N/A</v>
      </c>
      <c r="I12" s="450" t="str">
        <f>IF(C218="","",VLOOKUP(C218,$Y$556:$Z$558,2,TRUE))</f>
        <v>Бетті, қолды өз бетімен жуу қабілетін бекіту</v>
      </c>
      <c r="J12" s="450" t="e">
        <f>IF(C219="","",VLOOKUP(C219,$AA$556:$AB$558,2,TRUE))</f>
        <v>#N/A</v>
      </c>
      <c r="K12" s="450" t="e">
        <f>IF(C220="","",VLOOKUP(C220,$AC$556:$AD$558,2,TRUE))</f>
        <v>#N/A</v>
      </c>
      <c r="L12" s="820"/>
    </row>
    <row r="13" spans="2:12" ht="90" customHeight="1" x14ac:dyDescent="0.25">
      <c r="B13" s="804"/>
      <c r="C13" s="827"/>
      <c r="D13" s="828"/>
      <c r="E13" s="829"/>
      <c r="F13" s="453" t="e">
        <f>IF(C142="","",VLOOKUP(C142,$AE$556:$AF$558,2,TRUE))</f>
        <v>#N/A</v>
      </c>
      <c r="G13" s="453" t="str">
        <f>IF(C143="","",VLOOKUP(C143,$AG$556:$AH$558,2,TRUE))</f>
        <v>белгілі бір ретпен киіну және шешіну дағдылардын қалыптастыру</v>
      </c>
      <c r="H13" s="453" t="e">
        <f>IF(C144="","",VLOOKUP(C144,$AI$556:$AJ$558,2,TRUE))</f>
        <v>#N/A</v>
      </c>
      <c r="I13" s="450" t="e">
        <f>IF(C221="","",VLOOKUP(C221,$AE$556:$AF$558,2,TRUE))</f>
        <v>#N/A</v>
      </c>
      <c r="J13" s="450" t="str">
        <f>IF(C222="","",VLOOKUP(C222,$AG$556:$AH$558,2,TRUE))</f>
        <v>белгілі бір ретпен киіну және шешіну дағдылардын қалыптастыру</v>
      </c>
      <c r="K13" s="450" t="e">
        <f>IF(C223="","",VLOOKUP(C223,$AI$556:$AJ$558,2,TRUE))</f>
        <v>#N/A</v>
      </c>
      <c r="L13" s="820"/>
    </row>
    <row r="14" spans="2:12" ht="90" hidden="1" customHeight="1" x14ac:dyDescent="0.25">
      <c r="B14" s="804"/>
      <c r="C14" s="827"/>
      <c r="D14" s="828"/>
      <c r="E14" s="829"/>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827"/>
      <c r="D15" s="828"/>
      <c r="E15" s="829"/>
      <c r="F15" s="453" t="e">
        <f>IF(D133="","",VLOOKUP(D133,$M$560:$N$562,2,TRUE))</f>
        <v>#N/A</v>
      </c>
      <c r="G15" s="453" t="str">
        <f>IF(D134="","",VLOOKUP(D134,$O$560:$P$562,2,TRUE))</f>
        <v>ересектердің сөзін тыңдау және түсіну дағдылардын қалыптастыру</v>
      </c>
      <c r="H15" s="453" t="e">
        <f>IF(D135="","",VLOOKUP(D135,$Q$560:$R$562,2,TRUE))</f>
        <v>#N/A</v>
      </c>
      <c r="I15" s="450" t="str">
        <f>IF(D212="","",VLOOKUP(D212,$M$560:$N$562,2,TRUE))</f>
        <v>ересектердің сөзін тыңдау және түсіну қабілетін бекіту</v>
      </c>
      <c r="J15" s="450" t="e">
        <f>IF(D213="","",VLOOKUP(D213,$O$560:$P$562,2,TRUE))</f>
        <v>#N/A</v>
      </c>
      <c r="K15" s="450" t="e">
        <f>IF(D214="","",VLOOKUP(D214,$Q$560:$R$562,2,TRUE))</f>
        <v>#N/A</v>
      </c>
      <c r="L15" s="820"/>
    </row>
    <row r="16" spans="2:12" ht="90" customHeight="1" x14ac:dyDescent="0.25">
      <c r="B16" s="796"/>
      <c r="C16" s="827"/>
      <c r="D16" s="828"/>
      <c r="E16" s="829"/>
      <c r="F16" s="453" t="e">
        <f>IF(D136="","",VLOOKUP(D136,$S$560:$T$562,2,TRUE))</f>
        <v>#N/A</v>
      </c>
      <c r="G16" s="453" t="str">
        <f>IF(D137="","",VLOOKUP(D137,$U$560:$V$562,2,TRUE))</f>
        <v>жеке дауысты және дауыссыз дыбыстарды, еліктеу сөздерін айту дағдылардын қалыптастыру</v>
      </c>
      <c r="H16" s="453" t="e">
        <f>IF(D138="","",VLOOKUP(D138,$W$560:$X$562,2,TRUE))</f>
        <v>#N/A</v>
      </c>
      <c r="I16" s="450" t="e">
        <f>IF(D215="","",VLOOKUP(D215,$S$560:$T$562,2,TRUE))</f>
        <v>#N/A</v>
      </c>
      <c r="J16" s="450" t="str">
        <f>IF(D216="","",VLOOKUP(D216,$U$560:$V$562,2,TRUE))</f>
        <v>жеке дауысты және дауыссыз дыбыстарды, еліктеу сөздерін айту дағдылардын қалыптастыру</v>
      </c>
      <c r="K16" s="450" t="e">
        <f>IF(D217="","",VLOOKUP(D217,$W$560:$X$562,2,TRUE))</f>
        <v>#N/A</v>
      </c>
      <c r="L16" s="820"/>
    </row>
    <row r="17" spans="2:12" ht="90" customHeight="1" x14ac:dyDescent="0.25">
      <c r="B17" s="796"/>
      <c r="C17" s="827"/>
      <c r="D17" s="828"/>
      <c r="E17" s="829"/>
      <c r="F17" s="453" t="e">
        <f>IF(D139="","",VLOOKUP(D139,$Y$560:$Z$562,2,TRUE))</f>
        <v>#N/A</v>
      </c>
      <c r="G17" s="453" t="str">
        <f>IF(D140="","",VLOOKUP(D140,$AA$560:$AB$562,2,TRUE))</f>
        <v>қарапайым сөз тіркестерін (2-4 сөз) қайталап айту дағдылардын қалыптастыру</v>
      </c>
      <c r="H17" s="453" t="e">
        <f>IF(D141="","",VLOOKUP(D141,$AC$560:$AD$560,2,TRUE))</f>
        <v>#N/A</v>
      </c>
      <c r="I17" s="450" t="e">
        <f>IF(D218="","",VLOOKUP(D218,$Y$560:$Z$562,2,TRUE))</f>
        <v>#N/A</v>
      </c>
      <c r="J17" s="450" t="str">
        <f>IF(D219="","",VLOOKUP(D219,$AA$560:$AB$562,2,TRUE))</f>
        <v>қарапайым сөз тіркестерін (2-4 сөз) қайталап айту дағдылардын қалыптастыру</v>
      </c>
      <c r="K17" s="450" t="e">
        <f>IF(D220="","",VLOOKUP(D220,$AC$560:$AD$560,2,TRUE))</f>
        <v>#N/A</v>
      </c>
      <c r="L17" s="820"/>
    </row>
    <row r="18" spans="2:12" ht="90" customHeight="1" x14ac:dyDescent="0.25">
      <c r="B18" s="796"/>
      <c r="C18" s="827"/>
      <c r="D18" s="828"/>
      <c r="E18" s="829"/>
      <c r="F18" s="453" t="e">
        <f>IF(D142="","",VLOOKUP(D142,$AE$560:$AF$562,2,TRUE))</f>
        <v>#N/A</v>
      </c>
      <c r="G18" s="453" t="str">
        <f>IF(D143="","",VLOOKUP(D143,$AG$560:$AH$562,2,TRUE))</f>
        <v>шағын әңгімелерді көрнекі сүйемелдеусіз тыңдап, қарапайым сұрақтарға жауап беру дағдылардын қалыптастыру</v>
      </c>
      <c r="H18" s="453" t="e">
        <f>IF(D144="","",VLOOKUP(D144,$AI$560:$AJ$562,2,TRUE))</f>
        <v>#N/A</v>
      </c>
      <c r="I18" s="450" t="e">
        <f>IF(D221="","",VLOOKUP(D221,$AE$560:$AF$562,2,TRUE))</f>
        <v>#N/A</v>
      </c>
      <c r="J18" s="450" t="str">
        <f>IF(D222="","",VLOOKUP(D222,$AG$560:$AH$562,2,TRUE))</f>
        <v>шағын әңгімелерді көрнекі сүйемелдеусіз тыңдап, қарапайым сұрақтарға жауап беру дағдылардын қалыптастыру</v>
      </c>
      <c r="K18" s="450" t="e">
        <f>IF(D223="","",VLOOKUP(D223,$AI$560:$AJ$562,2,TRUE))</f>
        <v>#N/A</v>
      </c>
      <c r="L18" s="820"/>
    </row>
    <row r="19" spans="2:12" ht="90" hidden="1" customHeight="1" x14ac:dyDescent="0.25">
      <c r="B19" s="796"/>
      <c r="C19" s="827"/>
      <c r="D19" s="828"/>
      <c r="E19" s="829"/>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827"/>
      <c r="D20" s="828"/>
      <c r="E20" s="829"/>
      <c r="F20" s="450" t="e">
        <f>IF(D148="","",VLOOKUP(D148,$M$564:$N$566,2,TRUE))</f>
        <v>#N/A</v>
      </c>
      <c r="G20" s="450" t="str">
        <f>IF(D149="","",VLOOKUP(D149,$O$564:$P$566,2,TRUE))</f>
        <v>оқылған шығармадағы жекелеген сөздерді қосылып қайталап айту дағдылардын қалыптастыру</v>
      </c>
      <c r="H20" s="450" t="e">
        <f>IF(D150="","",VLOOKUP(D150,$Q$564:$R$566,2,TRUE))</f>
        <v>#N/A</v>
      </c>
      <c r="I20" s="450" t="e">
        <f>IF(D227="","",VLOOKUP(D227,$M$564:$N$566,2,TRUE))</f>
        <v>#N/A</v>
      </c>
      <c r="J20" s="450" t="str">
        <f>IF(D228="","",VLOOKUP(D228,$O$564:$P$566,2,TRUE))</f>
        <v>оқылған шығармадағы жекелеген сөздерді қосылып қайталап айту дағдылардын қалыптастыру</v>
      </c>
      <c r="K20" s="450" t="e">
        <f>IF(D229="","",VLOOKUP(D229,$Q$564:$R$566,2,TRUE))</f>
        <v>#N/A</v>
      </c>
      <c r="L20" s="820"/>
    </row>
    <row r="21" spans="2:12" ht="90" customHeight="1" x14ac:dyDescent="0.25">
      <c r="B21" s="796"/>
      <c r="C21" s="827"/>
      <c r="D21" s="828"/>
      <c r="E21" s="829"/>
      <c r="F21" s="450" t="e">
        <f>IF(D151="","",VLOOKUP(D151,$S$564:$T$566,2,TRUE))</f>
        <v>#N/A</v>
      </c>
      <c r="G21" s="450" t="str">
        <f>IF(D152="","",VLOOKUP(D152,$U$564:$V$566,2,TRUE))</f>
        <v>таныс шығармаларды көрнекіліксіз тыңдайдау дағдылардын қалыптастыру</v>
      </c>
      <c r="H21" s="450" t="e">
        <f>IF(D153="","",VLOOKUP(D153,$W$564:$X$566,2,TRUE))</f>
        <v>#N/A</v>
      </c>
      <c r="I21" s="450" t="e">
        <f>IF(D230="","",VLOOKUP(D230,$S$564:$T$566,2,TRUE))</f>
        <v>#N/A</v>
      </c>
      <c r="J21" s="450" t="str">
        <f>IF(D231="","",VLOOKUP(D231,$U$564:$V$566,2,TRUE))</f>
        <v>таныс шығармаларды көрнекіліксіз тыңдайдау дағдылардын қалыптастыру</v>
      </c>
      <c r="K21" s="450" t="e">
        <f>IF(D232="","",VLOOKUP(D232,$W$564:$X$566,2,TRUE))</f>
        <v>#N/A</v>
      </c>
      <c r="L21" s="820"/>
    </row>
    <row r="22" spans="2:12" ht="90" customHeight="1" x14ac:dyDescent="0.25">
      <c r="B22" s="796"/>
      <c r="C22" s="827"/>
      <c r="D22" s="828"/>
      <c r="E22" s="829"/>
      <c r="F22" s="450" t="e">
        <f>IF(D154="","",VLOOKUP(D154,$Y$564:$Z$566,2,TRUE))</f>
        <v>#N/A</v>
      </c>
      <c r="G22" s="450" t="str">
        <f>IF(D155="","",VLOOKUP(D155,$AA$564:$AB$566,2,TRUE))</f>
        <v>кітаптардағы иллюстрацияларды қарайды, суреттердің мазмұны бойынша қойылған сұрақтарға жауап беру дағдылардын қалыптастыру</v>
      </c>
      <c r="H22" s="450" t="e">
        <f>IF(D156="","",VLOOKUP(D156,$AC$564:$AD$566,2,TRUE))</f>
        <v>#N/A</v>
      </c>
      <c r="I22" s="450" t="e">
        <f>IF(D233="","",VLOOKUP(D233,$Y$564:$Z$566,2,TRUE))</f>
        <v>#N/A</v>
      </c>
      <c r="J22" s="450" t="str">
        <f>IF(D234="","",VLOOKUP(D234,$AA$564:$AB$566,2,TRUE))</f>
        <v>кітаптардағы иллюстрацияларды қарайды, суреттердің мазмұны бойынша қойылған сұрақтарға жауап беру дағдылардын қалыптастыру</v>
      </c>
      <c r="K22" s="450" t="e">
        <f>IF(D235="","",VLOOKUP(D235,$AC$564:$AD$566,2,TRUE))</f>
        <v>#N/A</v>
      </c>
      <c r="L22" s="820"/>
    </row>
    <row r="23" spans="2:12" ht="90" customHeight="1" x14ac:dyDescent="0.25">
      <c r="B23" s="796"/>
      <c r="C23" s="827"/>
      <c r="D23" s="828"/>
      <c r="E23" s="829"/>
      <c r="F23" s="450" t="e">
        <f>IF(D157="","",VLOOKUP(D157,$AE$564:$AF$566,2,TRUE))</f>
        <v>#N/A</v>
      </c>
      <c r="G23" s="450" t="str">
        <f>IF(D158="","",VLOOKUP(D158,$AG$564:$AH$566,2,TRUE))</f>
        <v>педагогтің көмегімен шағын тақпақтарды қайталап айту дағдылардын қалыптастыру</v>
      </c>
      <c r="H23" s="450" t="e">
        <f>IF(D159="","",VLOOKUP(D159,$AI$564:$AJ$566,2,TRUE))</f>
        <v>#N/A</v>
      </c>
      <c r="I23" s="450" t="e">
        <f>IF(D236="","",VLOOKUP(D236,$AE$564:$AF$566,2,TRUE))</f>
        <v>#N/A</v>
      </c>
      <c r="J23" s="450" t="str">
        <f>IF(D237="","",VLOOKUP(D237,$AG$564:$AH$566,2,TRUE))</f>
        <v>педагогтің көмегімен шағын тақпақтарды қайталап айту дағдылардын қалыптастыру</v>
      </c>
      <c r="K23" s="450" t="e">
        <f>IF(D238="","",VLOOKUP(D238,$AI$564:$AJ$566,2,TRUE))</f>
        <v>#N/A</v>
      </c>
      <c r="L23" s="820"/>
    </row>
    <row r="24" spans="2:12" ht="90" hidden="1" customHeight="1" x14ac:dyDescent="0.25">
      <c r="B24" s="796"/>
      <c r="C24" s="827"/>
      <c r="D24" s="828"/>
      <c r="E24" s="829"/>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827"/>
      <c r="D25" s="828"/>
      <c r="E25" s="829"/>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827"/>
      <c r="D26" s="828"/>
      <c r="E26" s="829"/>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827"/>
      <c r="D27" s="828"/>
      <c r="E27" s="829"/>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827"/>
      <c r="D28" s="828"/>
      <c r="E28" s="829"/>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827"/>
      <c r="D29" s="828"/>
      <c r="E29" s="829"/>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827"/>
      <c r="D30" s="828"/>
      <c r="E30" s="829"/>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827"/>
      <c r="D31" s="828"/>
      <c r="E31" s="829"/>
      <c r="F31" s="453" t="e">
        <f>IF(E136="","",VLOOKUP(E136,$S$572:$T$574,2,TRUE))</f>
        <v>#N/A</v>
      </c>
      <c r="G31" s="453" t="str">
        <f>IF(E137="","",VLOOKUP(E137,$U$572:$V$574,2,TRUE))</f>
        <v>үлгі мен ауызша нұсқауға сүйеніп, тапсырмаларды орындау дағдылардын қалыптастыру</v>
      </c>
      <c r="H31" s="453" t="e">
        <f>IF(E138="","",VLOOKUP(E138,$W$572:$X$574,2,TRUE))</f>
        <v>#N/A</v>
      </c>
      <c r="I31" s="453" t="e">
        <f>IF(E215="","",VLOOKUP(E215,$S$572:$T$574,2,TRUE))</f>
        <v>#N/A</v>
      </c>
      <c r="J31" s="453" t="str">
        <f>IF(E216="","",VLOOKUP(E216,$U$572:$V$574,2,TRUE))</f>
        <v>үлгі мен ауызша нұсқауға сүйеніп, тапсырмаларды орындау дағдылардын қалыптастыру</v>
      </c>
      <c r="K31" s="453" t="e">
        <f>IF(E217="","",VLOOKUP(E217,$W$572:$X$574,2,TRUE))</f>
        <v>#N/A</v>
      </c>
      <c r="L31" s="820"/>
    </row>
    <row r="32" spans="2:12" ht="90" customHeight="1" x14ac:dyDescent="0.25">
      <c r="B32" s="804"/>
      <c r="C32" s="827"/>
      <c r="D32" s="828"/>
      <c r="E32" s="829"/>
      <c r="F32" s="453" t="e">
        <f>IF(E139="","",VLOOKUP(E139,$Y$572:$Z$574,2,TRUE))</f>
        <v>#N/A</v>
      </c>
      <c r="G32" s="453" t="str">
        <f>IF(E140="","",VLOOKUP(E140,$AA$572:$AB$574,2,TRUE))</f>
        <v>көлемі, пішіні, түсі бойынша ұқсас біртекті заттарды топтастыру дағдылардын қалыптастыру</v>
      </c>
      <c r="H32" s="453" t="e">
        <f>IF(E141="","",VLOOKUP(E141,$AC$572:$AD$574,2,TRUE))</f>
        <v>#N/A</v>
      </c>
      <c r="I32" s="453" t="e">
        <f>IF(E218="","",VLOOKUP(E218,$Y$572:$Z$574,2,TRUE))</f>
        <v>#N/A</v>
      </c>
      <c r="J32" s="453" t="str">
        <f>IF(E219="","",VLOOKUP(E219,$AA$572:$AB$574,2,TRUE))</f>
        <v>көлемі, пішіні, түсі бойынша ұқсас біртекті заттарды топтастыру дағдылардын қалыптастыру</v>
      </c>
      <c r="K32" s="453" t="e">
        <f>IF(E220="","",VLOOKUP(E220,$AC$572:$AD$574,2,TRUE))</f>
        <v>#N/A</v>
      </c>
      <c r="L32" s="820"/>
    </row>
    <row r="33" spans="2:12" ht="90" customHeight="1" x14ac:dyDescent="0.25">
      <c r="B33" s="804"/>
      <c r="C33" s="827"/>
      <c r="D33" s="828"/>
      <c r="E33" s="829"/>
      <c r="F33" s="453" t="e">
        <f>IF(E142="","",VLOOKUP(E142,$AE$572:$AF$574,2,TRUE))</f>
        <v>#N/A</v>
      </c>
      <c r="G33" s="453" t="str">
        <f>IF(E143="","",VLOOKUP(E143,$AG$572:$AH$574,2,TRUE))</f>
        <v>түрлі көлемдегі геометриялық фигураларды негізгі қасиеттері бойынша салыстыру дағдылардын қалыптастыру</v>
      </c>
      <c r="H33" s="453" t="e">
        <f>IF(E144="","",VLOOKUP(E144,$AI$572:$AJ$574,2,TRUE))</f>
        <v>#N/A</v>
      </c>
      <c r="I33" s="453" t="e">
        <f>IF(E221="","",VLOOKUP(E221,$AE$572:$AF$574,2,TRUE))</f>
        <v>#N/A</v>
      </c>
      <c r="J33" s="453" t="str">
        <f>IF(E222="","",VLOOKUP(E222,$AG$572:$AH$574,2,TRUE))</f>
        <v>түрлі көлемдегі геометриялық фигураларды негізгі қасиеттері бойынша салыстыру дағдылардын қалыптастыру</v>
      </c>
      <c r="K33" s="453" t="e">
        <f>IF(E223="","",VLOOKUP(E223,$AI$572:$AJ$574,2,TRUE))</f>
        <v>#N/A</v>
      </c>
      <c r="L33" s="820"/>
    </row>
    <row r="34" spans="2:12" ht="90" customHeight="1" x14ac:dyDescent="0.25">
      <c r="B34" s="804"/>
      <c r="C34" s="827"/>
      <c r="D34" s="828"/>
      <c r="E34" s="829"/>
      <c r="F34" s="453" t="e">
        <f>IF(E145="","",VLOOKUP(E145,$AK$572:$AL$574,2,TRUE))</f>
        <v>#N/A</v>
      </c>
      <c r="G34" s="453" t="str">
        <f>IF(E146="","",VLOOKUP(E146,$AM$572:$AN$574,2,TRUE))</f>
        <v>түсі, көлемі, пішіні бойынша заттарды өз бетінше зерттейді және салыстыру дағдылардын қалыптастыру</v>
      </c>
      <c r="H34" s="453" t="e">
        <f>IF(E147="","",VLOOKUP(E147,$AO$572:$AP$574,2,TRUE))</f>
        <v>#N/A</v>
      </c>
      <c r="I34" s="453" t="e">
        <f>IF(E224="","",VLOOKUP(E224,$AK$572:$AL$574,2,TRUE))</f>
        <v>#N/A</v>
      </c>
      <c r="J34" s="453" t="str">
        <f>IF(E225="","",VLOOKUP(E225,$AM$572:$AN$574,2,TRUE))</f>
        <v>түсі, көлемі, пішіні бойынша заттарды өз бетінше зерттейді және салыстыру дағдылардын қалыптастыру</v>
      </c>
      <c r="K34" s="453" t="e">
        <f>IF(E226="","",VLOOKUP(E226,$AO$572:$AP$574,2,TRUE))</f>
        <v>#N/A</v>
      </c>
      <c r="L34" s="820"/>
    </row>
    <row r="35" spans="2:12" ht="90" customHeight="1" x14ac:dyDescent="0.25">
      <c r="B35" s="804" t="s">
        <v>904</v>
      </c>
      <c r="C35" s="827"/>
      <c r="D35" s="828"/>
      <c r="E35" s="829"/>
      <c r="F35" s="451" t="e">
        <f>IF(F133="","",VLOOKUP(F133,$M$576:$N$578,2,TRUE))</f>
        <v>#N/A</v>
      </c>
      <c r="G35" s="450" t="str">
        <f>IF(F134="","",VLOOKUP(F134,$O$576:$P$578,2,TRUE))</f>
        <v>қаламды дұрыс ұстайды, тік және тұйықталған дөңгелек сызықтарды қағаз бетінде жеңіл жүргізу дағдылардын қалыптастыру</v>
      </c>
      <c r="H35" s="450" t="e">
        <f>IF(F135="","",VLOOKUP(F135,$Q$576:$R$578,2,TRUE))</f>
        <v>#N/A</v>
      </c>
      <c r="I35" s="451" t="e">
        <f>IF(F212="","",VLOOKUP(F212,$M$576:$N$578,2,TRUE))</f>
        <v>#N/A</v>
      </c>
      <c r="J35" s="451" t="str">
        <f>IF(F213="","",VLOOKUP(F213,$O$576:$P$578,2,TRUE))</f>
        <v>қаламды дұрыс ұстайды, тік және тұйықталған дөңгелек сызықтарды қағаз бетінде жеңіл жүргізу дағдылардын қалыптастыру</v>
      </c>
      <c r="K35" s="451" t="e">
        <f>IF(F214="","",VLOOKUP(F214,$Q$576:$R$578,2,TRUE))</f>
        <v>#N/A</v>
      </c>
      <c r="L35" s="820"/>
    </row>
    <row r="36" spans="2:12" ht="90" customHeight="1" x14ac:dyDescent="0.25">
      <c r="B36" s="804"/>
      <c r="C36" s="827"/>
      <c r="D36" s="828"/>
      <c r="E36" s="829"/>
      <c r="F36" s="450" t="e">
        <f>IF(F136="","",VLOOKUP(F136,$S$576:$T$578,2,TRUE))</f>
        <v>#N/A</v>
      </c>
      <c r="G36" s="450" t="str">
        <f>IF(F137="","",VLOOKUP(F137,$U$576:$V$578,2,TRUE))</f>
        <v xml:space="preserve">өзінің салған суретіне қуанады, онда не бейнеленгенін айту дағдылардын қалыптастыру
</v>
      </c>
      <c r="H36" s="450" t="e">
        <f>IF(F138="","",VLOOKUP(F138,$W$576:$X$578,2,TRUE))</f>
        <v>#N/A</v>
      </c>
      <c r="I36" s="451" t="str">
        <f>IF(F215="","",VLOOKUP(F215,$S$576:$T$578,2,TRUE))</f>
        <v>өзінің салған суретіне қуанады, онда не бейнеленгенін айту қабілетін бекіту</v>
      </c>
      <c r="J36" s="451" t="e">
        <f>IF(F216="","",VLOOKUP(F216,$U$576:$V$578,2,TRUE))</f>
        <v>#N/A</v>
      </c>
      <c r="K36" s="451" t="e">
        <f>IF(F217="","",VLOOKUP(F217,$W$576:$X$578,2,TRUE))</f>
        <v>#N/A</v>
      </c>
      <c r="L36" s="820"/>
    </row>
    <row r="37" spans="2:12" ht="90" customHeight="1" x14ac:dyDescent="0.25">
      <c r="B37" s="804"/>
      <c r="C37" s="827"/>
      <c r="D37" s="828"/>
      <c r="E37" s="829"/>
      <c r="F37" s="450" t="e">
        <f>IF(F139="","",VLOOKUP(F139,$Y$576:$Z$578,2,TRUE))</f>
        <v>#N/A</v>
      </c>
      <c r="G37" s="450" t="str">
        <f>IF(F140="","",VLOOKUP(F140,$AA$576:$AB$578,2,TRUE))</f>
        <v>қағаз бетіне бояулармен сызықтар, жақпалар салу дағдылардын қалыптастыру</v>
      </c>
      <c r="H37" s="450" t="e">
        <f>IF(F141="","",VLOOKUP(F141,$AC$576:$AD$578,2,TRUE))</f>
        <v>#N/A</v>
      </c>
      <c r="I37" s="451" t="str">
        <f>IF(F218="","",VLOOKUP(F218,$Y$576:$Z$578,2,TRUE))</f>
        <v>қағаз бетіне бояулармен сызықтар, жақпалар салу қабілетін бекіту</v>
      </c>
      <c r="J37" s="451" t="e">
        <f>IF(F219="","",VLOOKUP(F219,$AA$576:$AB$578,2,TRUE))</f>
        <v>#N/A</v>
      </c>
      <c r="K37" s="451" t="e">
        <f>IF(F220="","",VLOOKUP(F220,$AC$576:$AD$578,2,TRUE))</f>
        <v>#N/A</v>
      </c>
      <c r="L37" s="820"/>
    </row>
    <row r="38" spans="2:12" ht="90" customHeight="1" x14ac:dyDescent="0.25">
      <c r="B38" s="804"/>
      <c r="C38" s="827"/>
      <c r="D38" s="828"/>
      <c r="E38" s="829"/>
      <c r="F38" s="450" t="e">
        <f>IF(F142="","",VLOOKUP(F142,$AE$576:$AF$578,2,TRUE))</f>
        <v>#N/A</v>
      </c>
      <c r="G38" s="450" t="str">
        <f>IF(F143="","",VLOOKUP(F143,$AG$576:$AH$578,2,TRUE))</f>
        <v>қағазға және құмға сурет салудың бастапқы техникасын меңгеру дағдылардын қалыптастыру</v>
      </c>
      <c r="H38" s="450" t="e">
        <f>IF(F144="","",VLOOKUP(F144,$AI$576:$AJ$578,2,TRUE))</f>
        <v>#N/A</v>
      </c>
      <c r="I38" s="451" t="str">
        <f>IF(F221="","",VLOOKUP(F221,$AE$576:$AF$578,2,TRUE))</f>
        <v>қағазға және құмға сурет салудың бастапқы техникасын меңгеру қабілетін бекіту</v>
      </c>
      <c r="J38" s="451" t="e">
        <f>IF(F222="","",VLOOKUP(F222,$AG$576:$AH$578,2,TRUE))</f>
        <v>#N/A</v>
      </c>
      <c r="K38" s="451" t="e">
        <f>IF(F223="","",VLOOKUP(F223,$AI$576:$AJ$578,2,TRUE))</f>
        <v>#N/A</v>
      </c>
      <c r="L38" s="820"/>
    </row>
    <row r="39" spans="2:12" ht="90" customHeight="1" x14ac:dyDescent="0.25">
      <c r="B39" s="804"/>
      <c r="C39" s="827"/>
      <c r="D39" s="828"/>
      <c r="E39" s="829"/>
      <c r="F39" s="450" t="e">
        <f>IF(F145="","",VLOOKUP(F145,$AK$576:$AL$578,2,TRUE))</f>
        <v>#N/A</v>
      </c>
      <c r="G39" s="450" t="str">
        <f>IF(F146="","",VLOOKUP(F146,$AM$576:$AN$578,2,TRUE))</f>
        <v>мүсіндейтін заттарды зерттеу дағдылардын қалыптастыру</v>
      </c>
      <c r="H39" s="450" t="e">
        <f>IF(F147="","",VLOOKUP(F147,$AO$576:$AP$578,2,TRUE))</f>
        <v>#N/A</v>
      </c>
      <c r="I39" s="451" t="str">
        <f>IF(F224="","",VLOOKUP(F224,$AK$576:$AL$578,2,TRUE))</f>
        <v>мүсіндейтін заттарды зерттеу қабілетін бекіту</v>
      </c>
      <c r="J39" s="451" t="e">
        <f>IF(F225="","",VLOOKUP(F225,$AM$576:$AN$578,2,TRUE))</f>
        <v>#N/A</v>
      </c>
      <c r="K39" s="451" t="e">
        <f>IF(F226="","",VLOOKUP(F226,$AO$576:$AP$578,2,TRUE))</f>
        <v>#N/A</v>
      </c>
      <c r="L39" s="820"/>
    </row>
    <row r="40" spans="2:12" ht="90" hidden="1" customHeight="1" x14ac:dyDescent="0.25">
      <c r="B40" s="804"/>
      <c r="C40" s="827"/>
      <c r="D40" s="828"/>
      <c r="E40" s="829"/>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827"/>
      <c r="D41" s="828"/>
      <c r="E41" s="829"/>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827"/>
      <c r="D42" s="828"/>
      <c r="E42" s="829"/>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827"/>
      <c r="D43" s="828"/>
      <c r="E43" s="829"/>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827"/>
      <c r="D44" s="828"/>
      <c r="E44" s="829"/>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27"/>
      <c r="D45" s="828"/>
      <c r="E45" s="829"/>
      <c r="F45" s="451" t="e">
        <f>IF(F163="","",VLOOKUP(F163,$M$584:$N$586,2,TRUE))</f>
        <v>#N/A</v>
      </c>
      <c r="G45" s="450" t="str">
        <f>IF(F164="","",VLOOKUP(F164,$O$584:$P$586,2,TRUE))</f>
        <v>мүсіндеудің қарапайым тәсілдерін меңгергу (кесектерді үлкен бөліктерден бөліп алу, оларды біртұтас етіп біріктіру, сазбалшықты өздігінен илей алу) дағдылардын қалыптастыру</v>
      </c>
      <c r="H45" s="450" t="e">
        <f>IF(F165="","",VLOOKUP(F165,$Q$584:$R$586,2,TRUE))</f>
        <v>#N/A</v>
      </c>
      <c r="I45" s="451" t="str">
        <f>IF(F242="","",VLOOKUP(F242,$M$584:$N$586,2,TRUE))</f>
        <v>мүсіндеудің қарапайым тәсілдерін меңгергу (кесектерді үлкен бөліктерден бөліп алу, оларды біртұтас етіп біріктіру, сазбалшықты өздігінен илей алу) қабілетін бекіту</v>
      </c>
      <c r="J45" s="451" t="e">
        <f>IF(F243="","",VLOOKUP(F243,$O$584:$P$586,2,TRUE))</f>
        <v>#N/A</v>
      </c>
      <c r="K45" s="451" t="e">
        <f>IF(F244="","",VLOOKUP(F244,$Q$584:$R$586,2,TRUE))</f>
        <v>#N/A</v>
      </c>
      <c r="L45" s="820"/>
    </row>
    <row r="46" spans="2:12" ht="90" customHeight="1" x14ac:dyDescent="0.25">
      <c r="B46" s="804"/>
      <c r="C46" s="827"/>
      <c r="D46" s="828"/>
      <c r="E46" s="829"/>
      <c r="F46" s="450" t="e">
        <f>IF(F166="","",VLOOKUP(F166,$S$584:$T$586,2,TRUE))</f>
        <v>#N/A</v>
      </c>
      <c r="G46" s="450" t="str">
        <f>IF(F167="","",VLOOKUP(F167,$U$584:$V$586,2,TRUE))</f>
        <v xml:space="preserve">кесе, тостаған, табақты мүсіндеуде пішіннің жоғары бөлігін саусақпен басып, тереңдету дағдылардын қалыптастыру
</v>
      </c>
      <c r="H46" s="450" t="e">
        <f>IF(F168="","",VLOOKUP(F168,$W$584:$X$586,2,TRUE))</f>
        <v>#N/A</v>
      </c>
      <c r="I46" s="451" t="str">
        <f>IF(F245="","",VLOOKUP(F245,$S$584:$T$586,2,TRUE))</f>
        <v>кесе, тостаған, табақты мүсіндеуде пішіннің жоғары бөлігін саусақпен басып, тереңдету қабілетін бекіту</v>
      </c>
      <c r="J46" s="451" t="e">
        <f>IF(F246="","",VLOOKUP(F246,$U$584:$V$586,2,TRUE))</f>
        <v>#N/A</v>
      </c>
      <c r="K46" s="451" t="e">
        <f>IF(F247="","",VLOOKUP(F247,$W$584:$X$586,2,TRUE))</f>
        <v>#N/A</v>
      </c>
      <c r="L46" s="820"/>
    </row>
    <row r="47" spans="2:12" ht="90" customHeight="1" x14ac:dyDescent="0.25">
      <c r="B47" s="804"/>
      <c r="C47" s="827"/>
      <c r="D47" s="828"/>
      <c r="E47" s="829"/>
      <c r="F47" s="450" t="e">
        <f>IF(F169="","",VLOOKUP(F169,$Y$584:$Z$586,2,TRUE))</f>
        <v>#N/A</v>
      </c>
      <c r="G47" s="450" t="str">
        <f>IF(F170="","",VLOOKUP(F170,$AA$584:$AB$586,2,TRUE))</f>
        <v>дайын болған бұйымды тұғырға орналастыруды, жұмыстан кейін материалдарды жинастыру дағдылардын қалыптастыру</v>
      </c>
      <c r="H47" s="450" t="e">
        <f>IF(F171="","",VLOOKUP(F171,$AC$584:$AD$586,2,TRUE))</f>
        <v>#N/A</v>
      </c>
      <c r="I47" s="451" t="str">
        <f>IF(F248="","",VLOOKUP(F248,$Y$584:$Z$586,2,TRUE))</f>
        <v>дайын болған бұйымды тұғырға орналастыруды, жұмыстан кейін материалдарды жинастыру қабілетін бекіту</v>
      </c>
      <c r="J47" s="451" t="e">
        <f>IF(F249="","",VLOOKUP(F249,$AA$584:$AB$586,2,TRUE))</f>
        <v>#N/A</v>
      </c>
      <c r="K47" s="451" t="e">
        <f>IF(F250="","",VLOOKUP(F250,$AC$584:$AD$586,2,TRUE))</f>
        <v>#N/A</v>
      </c>
      <c r="L47" s="820"/>
    </row>
    <row r="48" spans="2:12" ht="90" customHeight="1" x14ac:dyDescent="0.25">
      <c r="B48" s="804"/>
      <c r="C48" s="827"/>
      <c r="D48" s="828"/>
      <c r="E48" s="829"/>
      <c r="F48" s="450" t="e">
        <f>IF(F172="","",VLOOKUP(F172,$AE$584:$AF$586,2,TRUE))</f>
        <v>#N/A</v>
      </c>
      <c r="G48" s="450" t="str">
        <f>IF(F173="","",VLOOKUP(F173,$AG$584:$AH$586,2,TRUE))</f>
        <v>қағазды қолданудың қарапайым әдістерін (ұсақтау, жырту, бүктеу) білу дағдылардын қалыптастыру</v>
      </c>
      <c r="H48" s="450" t="e">
        <f>IF(F174="","",VLOOKUP(F174,$AI$584:$AJ$586,2,TRUE))</f>
        <v>#N/A</v>
      </c>
      <c r="I48" s="451" t="str">
        <f>IF(F251="","",VLOOKUP(F251,$AE$584:$AF$586,2,TRUE))</f>
        <v>қағазды қолданудың қарапайым әдістерін (ұсақтау, жырту, бүктеу) білу қабілетін бекіту</v>
      </c>
      <c r="J48" s="451" t="e">
        <f>IF(F252="","",VLOOKUP(F252,$AG$584:$AH$586,2,TRUE))</f>
        <v>#N/A</v>
      </c>
      <c r="K48" s="451" t="e">
        <f>IF(F253="","",VLOOKUP(F253,$AI$584:$AJ$586,2,TRUE))</f>
        <v>#N/A</v>
      </c>
      <c r="L48" s="820"/>
    </row>
    <row r="49" spans="2:12" ht="90" customHeight="1" x14ac:dyDescent="0.25">
      <c r="B49" s="804"/>
      <c r="C49" s="827"/>
      <c r="D49" s="828"/>
      <c r="E49" s="829"/>
      <c r="F49" s="450" t="e">
        <f>IF(F175="","",VLOOKUP(F175,$AK$584:$AL$586,2,TRUE))</f>
        <v>#N/A</v>
      </c>
      <c r="G49" s="450" t="str">
        <f>IF(F176="","",VLOOKUP(F176,$AM$572:$AN$586,2,TRUE))</f>
        <v xml:space="preserve">бейнелерді фланелеграфта (сызықтарда, шаршыда), қағаз бетіне қояды және құрастыру дағдылардын қалыптастыру
</v>
      </c>
      <c r="H49" s="450" t="e">
        <f>IF(F177="","",VLOOKUP(F177,$AO$584:$AP$586,2,TRUE))</f>
        <v>#N/A</v>
      </c>
      <c r="I49" s="451" t="str">
        <f>IF(F254="","",VLOOKUP(F254,$AK$584:$AL$586,2,TRUE))</f>
        <v xml:space="preserve">бейнелерді фланелеграфта (сызықтарда, шаршыда), қағаз бетіне қояды және құрастыру қабілетін бекіту
</v>
      </c>
      <c r="J49" s="451" t="e">
        <f>IF(F255="","",VLOOKUP(F255,$AM$572:$AN$586,2,TRUE))</f>
        <v>#N/A</v>
      </c>
      <c r="K49" s="451" t="e">
        <f>IF(F256="","",VLOOKUP(F256,$AO$584:$AP$586,2,TRUE))</f>
        <v>#N/A</v>
      </c>
      <c r="L49" s="820"/>
    </row>
    <row r="50" spans="2:12" ht="90" customHeight="1" x14ac:dyDescent="0.25">
      <c r="B50" s="804"/>
      <c r="C50" s="827"/>
      <c r="D50" s="828"/>
      <c r="E50" s="829"/>
      <c r="F50" s="451" t="e">
        <f>IF(F178="","",VLOOKUP(F178,$M$588:$N$590,2,TRUE))</f>
        <v>#N/A</v>
      </c>
      <c r="G50" s="450" t="str">
        <f>IF(F179="","",VLOOKUP(F179,$O$588:$P$590,2,TRUE))</f>
        <v>фланелеграфта қарапайым композицияларды орналастыру және құрастыру дағдылардын қалыптастыру</v>
      </c>
      <c r="H50" s="450" t="e">
        <f>IF(F180="","",VLOOKUP(F180,$Q$588:$R$590,2,TRUE))</f>
        <v>#N/A</v>
      </c>
      <c r="I50" s="451" t="str">
        <f>IF(F257="","",VLOOKUP(F257,$M$588:$N$590,2,TRUE))</f>
        <v>фланелеграфта қарапайым композицияларды орналастыру және құрастыру қабілетін бекіту</v>
      </c>
      <c r="J50" s="451" t="e">
        <f>IF(F258="","",VLOOKUP(F258,$O$588:$P$590,2,TRUE))</f>
        <v>#N/A</v>
      </c>
      <c r="K50" s="451" t="e">
        <f>IF(F259="","",VLOOKUP(F259,$Q$588:$R$590,2,TRUE))</f>
        <v>#N/A</v>
      </c>
      <c r="L50" s="820"/>
    </row>
    <row r="51" spans="2:12" ht="90" customHeight="1" x14ac:dyDescent="0.25">
      <c r="B51" s="804"/>
      <c r="C51" s="827"/>
      <c r="D51" s="828"/>
      <c r="E51" s="829"/>
      <c r="F51" s="450" t="e">
        <f>IF(F181="","",VLOOKUP(F181,$S$588:$T$590,2,TRUE))</f>
        <v>#N/A</v>
      </c>
      <c r="G51" s="450" t="str">
        <f>IF(F182="","",VLOOKUP(F182,$U$588:$V$590,2,TRUE))</f>
        <v>симметриялық пішіндерді, ою-өрнектерді орналастыру дағдылардын қалыптастыру</v>
      </c>
      <c r="H51" s="450" t="e">
        <f>IF(F183="","",VLOOKUP(F183,$W$588:$X$590,2,TRUE))</f>
        <v>#N/A</v>
      </c>
      <c r="I51" s="451" t="str">
        <f>IF(F260="","",VLOOKUP(F260,$S$588:$T$590,2,TRUE))</f>
        <v>симметриялық пішіндерді, ою-өрнектерді орналастыру қабілетін бекіту</v>
      </c>
      <c r="J51" s="451" t="e">
        <f>IF(F261="","",VLOOKUP(F261,$U$588:$V$590,2,TRUE))</f>
        <v>#N/A</v>
      </c>
      <c r="K51" s="451" t="e">
        <f>IF(F262="","",VLOOKUP(F262,$W$588:$X$590,2,TRUE))</f>
        <v>#N/A</v>
      </c>
      <c r="L51" s="820"/>
    </row>
    <row r="52" spans="2:12" ht="90" customHeight="1" x14ac:dyDescent="0.25">
      <c r="B52" s="804"/>
      <c r="C52" s="827"/>
      <c r="D52" s="828"/>
      <c r="E52" s="829"/>
      <c r="F52" s="450" t="e">
        <f>IF(F184="","",VLOOKUP(F184,$Y$588:$Z$590,2,TRUE))</f>
        <v>#N/A</v>
      </c>
      <c r="G52" s="450" t="str">
        <f>IF(F185="","",VLOOKUP(F185,$AA$588:$AB$590,2,TRUE))</f>
        <v>қарапайым құрылысты үлгі бойынша құрастыру дағдылардын қалыптастыру</v>
      </c>
      <c r="H52" s="450" t="e">
        <f>IF(F186="","",VLOOKUP(F186,$AC$588:$AD$590,2,TRUE))</f>
        <v>#N/A</v>
      </c>
      <c r="I52" s="451" t="str">
        <f>IF(F263="","",VLOOKUP(F263,$Y$588:$Z$590,2,TRUE))</f>
        <v>қарапайым құрылысты үлгі бойынша құрастыру қабілетін бекіту</v>
      </c>
      <c r="J52" s="451" t="e">
        <f>IF(F264="","",VLOOKUP(F264,$AA$588:$AB$590,2,TRUE))</f>
        <v>#N/A</v>
      </c>
      <c r="K52" s="451" t="e">
        <f>IF(F265="","",VLOOKUP(F265,$AC$588:$AD$590,2,TRUE))</f>
        <v>#N/A</v>
      </c>
      <c r="L52" s="820"/>
    </row>
    <row r="53" spans="2:12" ht="90" customHeight="1" x14ac:dyDescent="0.25">
      <c r="B53" s="804"/>
      <c r="C53" s="827"/>
      <c r="D53" s="828"/>
      <c r="E53" s="829"/>
      <c r="F53" s="450" t="e">
        <f>IF(F187="","",VLOOKUP(F187,$AE$588:$AF$590,2,TRUE))</f>
        <v>#N/A</v>
      </c>
      <c r="G53" s="450" t="str">
        <f>IF(F188="","",VLOOKUP(F188,$AG$588:$AH$590,2,TRUE))</f>
        <v xml:space="preserve">тұрғызылған қарапайым құрылыстарды ату және ойыншықтарды қолдана отырып, олармен ойнау дағдылардын қалыптастыру
</v>
      </c>
      <c r="H53" s="450" t="e">
        <f>IF(F189="","",VLOOKUP(F189,$AI$588:$AJ$590,2,TRUE))</f>
        <v>#N/A</v>
      </c>
      <c r="I53" s="451" t="e">
        <f>IF(F266="","",VLOOKUP(F266,$AE$588:$AF$590,2,TRUE))</f>
        <v>#N/A</v>
      </c>
      <c r="J53" s="451" t="str">
        <f>IF(F267="","",VLOOKUP(F267,$AG$588:$AH$590,2,TRUE))</f>
        <v xml:space="preserve">тұрғызылған қарапайым құрылыстарды ату және ойыншықтарды қолдана отырып, олармен ойнау дағдылардын қалыптастыру
</v>
      </c>
      <c r="K53" s="451" t="e">
        <f>IF(F268="","",VLOOKUP(F268,$AI$588:$AJ$590,2,TRUE))</f>
        <v>#N/A</v>
      </c>
      <c r="L53" s="820"/>
    </row>
    <row r="54" spans="2:12" ht="90" customHeight="1" x14ac:dyDescent="0.25">
      <c r="B54" s="804"/>
      <c r="C54" s="827"/>
      <c r="D54" s="828"/>
      <c r="E54" s="829"/>
      <c r="F54" s="450" t="e">
        <f>IF(F190="","",VLOOKUP(F190,$AK$588:$AL$590,2,TRUE))</f>
        <v>#N/A</v>
      </c>
      <c r="G54" s="450" t="str">
        <f>IF(F191="","",VLOOKUP(F191,$AM$588:$AN$590,2,TRUE))</f>
        <v>өз бетінше құрастыруға тырысу дағдылардын қалыптастыру</v>
      </c>
      <c r="H54" s="450" t="e">
        <f>IF(F192="","",VLOOKUP(F192,$AO$588:$AP$590,2,TRUE))</f>
        <v>#N/A</v>
      </c>
      <c r="I54" s="451" t="str">
        <f>IF(F269="","",VLOOKUP(F269,$AK$588:$AL$590,2,TRUE))</f>
        <v>өз бетінше құрастыруға тырысу қабілетін бекіту</v>
      </c>
      <c r="J54" s="451" t="e">
        <f>IF(F270="","",VLOOKUP(F270,$AM$588:$AN$590,2,TRUE))</f>
        <v>#N/A</v>
      </c>
      <c r="K54" s="451" t="e">
        <f>IF(F271="","",VLOOKUP(F271,$AO$588:$AP$590,2,TRUE))</f>
        <v>#N/A</v>
      </c>
      <c r="L54" s="820"/>
    </row>
    <row r="55" spans="2:12" ht="90" customHeight="1" x14ac:dyDescent="0.25">
      <c r="B55" s="804"/>
      <c r="C55" s="827"/>
      <c r="D55" s="828"/>
      <c r="E55" s="829"/>
      <c r="F55" s="451" t="str">
        <f>IF(F193="","",VLOOKUP(F193,$M$592:$N$594,2,TRUE))</f>
        <v>қорапқа құрылыс бөлшектерін жинастыру қабілетін бекіту</v>
      </c>
      <c r="G55" s="450" t="e">
        <f>IF(F194="","",VLOOKUP(F194,$O$592:$P$594,2,TRUE))</f>
        <v>#N/A</v>
      </c>
      <c r="H55" s="450" t="e">
        <f>IF(F195="","",VLOOKUP(F195,$Q$592:$R$594,2,TRUE))</f>
        <v>#N/A</v>
      </c>
      <c r="I55" s="451" t="str">
        <f>IF(F272="","",VLOOKUP(F272,$M$592:$N$594,2,TRUE))</f>
        <v>қорапқа құрылыс бөлшектерін жинастыру қабілетін бекіту</v>
      </c>
      <c r="J55" s="451" t="e">
        <f>IF(F273="","",VLOOKUP(F273,$O$592:$P$594,2,TRUE))</f>
        <v>#N/A</v>
      </c>
      <c r="K55" s="451" t="e">
        <f>IF(F274="","",VLOOKUP(F274,$Q$592:$R$594,2,TRUE))</f>
        <v>#N/A</v>
      </c>
      <c r="L55" s="820"/>
    </row>
    <row r="56" spans="2:12" ht="90" customHeight="1" x14ac:dyDescent="0.25">
      <c r="B56" s="804"/>
      <c r="C56" s="827"/>
      <c r="D56" s="828"/>
      <c r="E56" s="829"/>
      <c r="F56" s="450" t="e">
        <f>IF(F196="","",VLOOKUP(F196,$S$592:$T$594,2,TRUE))</f>
        <v>#N/A</v>
      </c>
      <c r="G56" s="450" t="str">
        <f>IF(F197="","",VLOOKUP(F197,$U$592:$V$594,2,TRUE))</f>
        <v>педагогтің дауыс ырғағына, сөздердің созылыңқы дыбысталуына еліктей отырып, жекелеген сөздер мен буындарды қосып айту дағдылардын қалыптастыру</v>
      </c>
      <c r="H56" s="450" t="e">
        <f>IF(F198="","",VLOOKUP(F198,$W$592:$X$594,2,TRUE))</f>
        <v>#N/A</v>
      </c>
      <c r="I56" s="451" t="e">
        <f>IF(F275="","",VLOOKUP(F275,$S$592:$T$594,2,TRUE))</f>
        <v>#N/A</v>
      </c>
      <c r="J56" s="451" t="str">
        <f>IF(F276="","",VLOOKUP(F276,$U$592:$V$594,2,TRUE))</f>
        <v>педагогтің дауыс ырғағына, сөздердің созылыңқы дыбысталуына еліктей отырып, жекелеген сөздер мен буындарды қосып айту дағдылардын қалыптастыру</v>
      </c>
      <c r="K56" s="451" t="e">
        <f>IF(F277="","",VLOOKUP(F277,$W$592:$X$594,2,TRUE))</f>
        <v>#N/A</v>
      </c>
      <c r="L56" s="820"/>
    </row>
    <row r="57" spans="2:12" ht="90" customHeight="1" x14ac:dyDescent="0.25">
      <c r="B57" s="804"/>
      <c r="C57" s="827"/>
      <c r="D57" s="828"/>
      <c r="E57" s="829"/>
      <c r="F57" s="450" t="e">
        <f>IF(F199="","",VLOOKUP(F199,$Y$592:$Z$594,2,TRUE))</f>
        <v>#N/A</v>
      </c>
      <c r="G57" s="450" t="str">
        <f>IF(F200="","",VLOOKUP(F200,$AA$592:$AB$594,2,TRUE))</f>
        <v>бұрын естіген әндерді тану дағдылардын қалыптастыру</v>
      </c>
      <c r="H57" s="450" t="e">
        <f>IF(F201="","",VLOOKUP(F201,$AC$592:$AD$594,2,TRUE))</f>
        <v>#N/A</v>
      </c>
      <c r="I57" s="451" t="str">
        <f>IF(F278="","",VLOOKUP(F278,$Y$592:$Z$594,2,TRUE))</f>
        <v>бұрын естіген әндерді тану қабілетін бекіту</v>
      </c>
      <c r="J57" s="451" t="e">
        <f>IF(F279="","",VLOOKUP(F279,$AA$592:$AB$594,2,TRUE))</f>
        <v>#N/A</v>
      </c>
      <c r="K57" s="451" t="e">
        <f>IF(F280="","",VLOOKUP(F280,$AC$592:$AD$594,2,TRUE))</f>
        <v>#N/A</v>
      </c>
      <c r="L57" s="820"/>
    </row>
    <row r="58" spans="2:12" ht="90" customHeight="1" x14ac:dyDescent="0.25">
      <c r="B58" s="804"/>
      <c r="C58" s="827"/>
      <c r="D58" s="828"/>
      <c r="E58" s="829"/>
      <c r="F58" s="450" t="str">
        <f>IF(F202="","",VLOOKUP(F202,$AE$592:$AF$594,2,TRUE))</f>
        <v>ересектердің көрсеткен қимылдарын қайталау (шапалақтау, аяқтарын тарсылдату, қолдың білектерін айналдыру) қабілетін бекіту</v>
      </c>
      <c r="G58" s="450" t="e">
        <f>IF(F203="","",VLOOKUP(F203,$AG$592:$AH$594,2,TRUE))</f>
        <v>#N/A</v>
      </c>
      <c r="H58" s="450" t="e">
        <f>IF(F204="","",VLOOKUP(F204,$AI$592:$AJ$594,2,TRUE))</f>
        <v>#N/A</v>
      </c>
      <c r="I58" s="451" t="str">
        <f>IF(F281="","",VLOOKUP(F281,$AE$592:$AF$594,2,TRUE))</f>
        <v>ересектердің көрсеткен қимылдарын қайталау (шапалақтау, аяқтарын тарсылдату, қолдың білектерін айналдыру) қабілетін бекіту</v>
      </c>
      <c r="J58" s="451" t="e">
        <f>IF(F282="","",VLOOKUP(F282,$AG$592:$AH$594,2,TRUE))</f>
        <v>#N/A</v>
      </c>
      <c r="K58" s="451" t="e">
        <f>IF(F283="","",VLOOKUP(F283,$AI$592:$AJ$594,2,TRUE))</f>
        <v>#N/A</v>
      </c>
      <c r="L58" s="820"/>
    </row>
    <row r="59" spans="2:12" ht="90" customHeight="1" x14ac:dyDescent="0.25">
      <c r="B59" s="804"/>
      <c r="C59" s="827"/>
      <c r="D59" s="828"/>
      <c r="E59" s="829"/>
      <c r="F59" s="450" t="e">
        <f>IF(F205="","",VLOOKUP(F205,$AK$592:$AL$594,2,TRUE))</f>
        <v>#N/A</v>
      </c>
      <c r="G59" s="450" t="str">
        <f>IF(F206="","",VLOOKUP(F206,$AM$592:$AN$594,2,TRUE))</f>
        <v>музыкалық аспаптарды ажырату (барабан, бубен, сылдырмақ, асатаяқ) дағдылардын қалыптастыру</v>
      </c>
      <c r="H59" s="450" t="e">
        <f>IF(F207="","",VLOOKUP(F207,$AO$592:$AP$594,2,TRUE))</f>
        <v>#N/A</v>
      </c>
      <c r="I59" s="451" t="str">
        <f>IF(F284="","",VLOOKUP(F284,$AK$592:$AL$594,2,TRUE))</f>
        <v>музыкалық аспаптарды ажырату (барабан, бубен, сылдырмақ, асатаяқ) қабілетін бекіту</v>
      </c>
      <c r="J59" s="451" t="e">
        <f>IF(F285="","",VLOOKUP(F285,$AM$592:$AN$594,2,TRUE))</f>
        <v>#N/A</v>
      </c>
      <c r="K59" s="451" t="e">
        <f>IF(F286="","",VLOOKUP(F286,$AO$592:$AP$594,2,TRUE))</f>
        <v>#N/A</v>
      </c>
      <c r="L59" s="820"/>
    </row>
    <row r="60" spans="2:12" ht="90" hidden="1" customHeight="1" x14ac:dyDescent="0.25">
      <c r="B60" s="804" t="s">
        <v>917</v>
      </c>
      <c r="C60" s="827"/>
      <c r="D60" s="828"/>
      <c r="E60" s="829"/>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827"/>
      <c r="D61" s="828"/>
      <c r="E61" s="829"/>
      <c r="F61" s="453" t="e">
        <f>IF(G136="","",VLOOKUP(G136,$S$596:$T$598,2,TRUE))</f>
        <v>#N/A</v>
      </c>
      <c r="G61" s="453" t="str">
        <f>IF(G137="","",VLOOKUP(G137,$U$596:$V$598,2,TRUE))</f>
        <v>есімін атағанда жауап беру, өзін айнадан және фотосуреттерден тану  дағдылардын қалыптастыру</v>
      </c>
      <c r="H61" s="453" t="e">
        <f>IF(G138="","",VLOOKUP(G138,$W$596:$X$598,2,TRUE))</f>
        <v>#N/A</v>
      </c>
      <c r="I61" s="453" t="e">
        <f>IF(G215="","",VLOOKUP(G215,$S$596:$T$598,2,TRUE))</f>
        <v>#N/A</v>
      </c>
      <c r="J61" s="453" t="str">
        <f>IF(G216="","",VLOOKUP(G216,$U$596:$V$598,2,TRUE))</f>
        <v>есімін атағанда жауап беру, өзін айнадан және фотосуреттерден тану  дағдылардын қалыптастыру</v>
      </c>
      <c r="K61" s="453" t="e">
        <f>IF(G217="","",VLOOKUP(G217,$W$596:$X$598,2,TRUE))</f>
        <v>#N/A</v>
      </c>
      <c r="L61" s="820"/>
    </row>
    <row r="62" spans="2:12" ht="90" customHeight="1" x14ac:dyDescent="0.25">
      <c r="B62" s="804"/>
      <c r="C62" s="827"/>
      <c r="D62" s="828"/>
      <c r="E62" s="829"/>
      <c r="F62" s="453" t="e">
        <f>IF(G139="","",VLOOKUP(G139,$Y$596:$Z$598,2,TRUE))</f>
        <v>#N/A</v>
      </c>
      <c r="G62" s="453" t="str">
        <f>IF(G140="","",VLOOKUP(G140,$AA$596:$AB$598,2,TRUE))</f>
        <v>заттарды және олармен әрекет етуді білу, оларды суреттен тану дағдылардын қалыптастыру</v>
      </c>
      <c r="H62" s="453" t="e">
        <f>IF(G141="","",VLOOKUP(G141,$AC$596:$AD$598,2,TRUE))</f>
        <v>#N/A</v>
      </c>
      <c r="I62" s="453" t="e">
        <f>IF(G218="","",VLOOKUP(G218,$Y$596:$Z$598,2,TRUE))</f>
        <v>#N/A</v>
      </c>
      <c r="J62" s="453" t="str">
        <f>IF(G219="","",VLOOKUP(G219,$AA$596:$AB$598,2,TRUE))</f>
        <v>заттарды және олармен әрекет етуді білу, оларды суреттен тану дағдылардын қалыптастыру</v>
      </c>
      <c r="K62" s="453" t="e">
        <f>IF(G220="","",VLOOKUP(G220,$AC$596:$AD$598,2,TRUE))</f>
        <v>#N/A</v>
      </c>
      <c r="L62" s="820"/>
    </row>
    <row r="63" spans="2:12" ht="90" customHeight="1" x14ac:dyDescent="0.25">
      <c r="B63" s="804"/>
      <c r="C63" s="827"/>
      <c r="D63" s="828"/>
      <c r="E63" s="829"/>
      <c r="F63" s="453" t="e">
        <f>IF(G142="","",VLOOKUP(G142,$AE$596:$AF$598,2,TRUE))</f>
        <v>#N/A</v>
      </c>
      <c r="G63" s="453" t="str">
        <f>IF(G143="","",VLOOKUP(G143,$AG$596:$AH$598,2,TRUE))</f>
        <v>оқылған дәмі, сыртқы белгілері бойынша көгөністер мен жемістерді ажырату  және атау дағдылардын қалыптастыру</v>
      </c>
      <c r="H63" s="453" t="e">
        <f>IF(G144="","",VLOOKUP(G144,$AI$596:$AJ$598,2,TRUE))</f>
        <v>#N/A</v>
      </c>
      <c r="I63" s="453" t="str">
        <f>IF(G221="","",VLOOKUP(G221,$AE$596:$AF$598,2,TRUE))</f>
        <v xml:space="preserve">оқылған дәмі, сыртқы белгілері бойынша көгөністер мен жемістерді ажырату  және атау қабілетін бекіту
</v>
      </c>
      <c r="J63" s="453" t="e">
        <f>IF(G222="","",VLOOKUP(G222,$AG$596:$AH$598,2,TRUE))</f>
        <v>#N/A</v>
      </c>
      <c r="K63" s="453" t="e">
        <f>IF(G223="","",VLOOKUP(G223,$AI$596:$AJ$598,2,TRUE))</f>
        <v>#N/A</v>
      </c>
      <c r="L63" s="820"/>
    </row>
    <row r="64" spans="2:12" ht="90" customHeight="1" x14ac:dyDescent="0.25">
      <c r="B64" s="804"/>
      <c r="C64" s="830"/>
      <c r="D64" s="831"/>
      <c r="E64" s="832"/>
      <c r="F64" s="453" t="e">
        <f>IF(G145="","",VLOOKUP(G145,$AK$596:$AL$598,2,TRUE))</f>
        <v>#N/A</v>
      </c>
      <c r="G64" s="453" t="str">
        <f>IF(G146="","",VLOOKUP(G146,$AM$596:$AN$598,2,TRUE))</f>
        <v>өсімдіктер мен жануарларға қамқорлық таныту: оларды жақсы көру, сипау дағдылардын қалыптастыру</v>
      </c>
      <c r="H64" s="453" t="e">
        <f>IF(G147="","",VLOOKUP(G147,$AO$596:$AP$598,2,TRUE))</f>
        <v>#N/A</v>
      </c>
      <c r="I64" s="453" t="str">
        <f>IF(G224="","",VLOOKUP(G224,$AK$596:$AL$598,2,TRUE))</f>
        <v>өсімдіктер мен жануарларға қамқорлық таныту: оларды жақсы көру, сипау қабілетін бекіту</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45" customHeight="1" x14ac:dyDescent="0.25">
      <c r="B68" s="35"/>
      <c r="C68" s="21" t="s">
        <v>915</v>
      </c>
      <c r="D68" s="21" t="s">
        <v>733</v>
      </c>
      <c r="E68" s="21" t="s">
        <v>916</v>
      </c>
      <c r="F68" s="21" t="s">
        <v>904</v>
      </c>
      <c r="G68" s="62" t="s">
        <v>917</v>
      </c>
    </row>
    <row r="69" spans="2:7" ht="15" customHeight="1" x14ac:dyDescent="0.25">
      <c r="B69" s="570">
        <v>1</v>
      </c>
      <c r="C69" s="452"/>
      <c r="D69" s="452"/>
      <c r="E69" s="452"/>
      <c r="F69" s="452"/>
      <c r="G69" s="452"/>
    </row>
    <row r="70" spans="2:7" ht="15" customHeight="1" x14ac:dyDescent="0.25">
      <c r="B70" s="571"/>
      <c r="C70" s="452"/>
      <c r="D70" s="452"/>
      <c r="E70" s="452"/>
      <c r="F70" s="452"/>
      <c r="G70" s="452"/>
    </row>
    <row r="71" spans="2:7" ht="15" customHeight="1" x14ac:dyDescent="0.25">
      <c r="B71" s="572"/>
      <c r="C71" s="452"/>
      <c r="D71" s="452"/>
      <c r="E71" s="452"/>
      <c r="F71" s="452"/>
      <c r="G71" s="452"/>
    </row>
    <row r="72" spans="2:7" ht="15" customHeight="1" x14ac:dyDescent="0.25">
      <c r="B72" s="570">
        <v>2</v>
      </c>
      <c r="C72" s="452"/>
      <c r="D72" s="452"/>
      <c r="E72" s="452"/>
      <c r="F72" s="452"/>
      <c r="G72" s="452"/>
    </row>
    <row r="73" spans="2:7" ht="15" customHeight="1" x14ac:dyDescent="0.25">
      <c r="B73" s="571"/>
      <c r="C73" s="452"/>
      <c r="D73" s="452"/>
      <c r="E73" s="452"/>
      <c r="F73" s="452"/>
      <c r="G73" s="452"/>
    </row>
    <row r="74" spans="2:7" ht="15" customHeight="1" x14ac:dyDescent="0.25">
      <c r="B74" s="572"/>
      <c r="C74" s="452"/>
      <c r="D74" s="452"/>
      <c r="E74" s="452"/>
      <c r="F74" s="452"/>
      <c r="G74" s="452"/>
    </row>
    <row r="75" spans="2:7" ht="15" customHeight="1" x14ac:dyDescent="0.25">
      <c r="B75" s="570">
        <v>3</v>
      </c>
      <c r="C75" s="452"/>
      <c r="D75" s="452"/>
      <c r="E75" s="452"/>
      <c r="F75" s="452"/>
      <c r="G75" s="452"/>
    </row>
    <row r="76" spans="2:7" ht="15" customHeight="1" x14ac:dyDescent="0.25">
      <c r="B76" s="571"/>
      <c r="C76" s="452"/>
      <c r="D76" s="452"/>
      <c r="E76" s="452"/>
      <c r="F76" s="452"/>
      <c r="G76" s="452"/>
    </row>
    <row r="77" spans="2:7" ht="15" customHeight="1" x14ac:dyDescent="0.25">
      <c r="B77" s="572"/>
      <c r="C77" s="452"/>
      <c r="D77" s="452"/>
      <c r="E77" s="452"/>
      <c r="F77" s="452"/>
      <c r="G77" s="452"/>
    </row>
    <row r="78" spans="2:7" ht="15" customHeight="1" x14ac:dyDescent="0.25">
      <c r="B78" s="570">
        <v>4</v>
      </c>
      <c r="C78" s="452"/>
      <c r="D78" s="452"/>
      <c r="E78" s="452"/>
      <c r="F78" s="452"/>
      <c r="G78" s="452"/>
    </row>
    <row r="79" spans="2:7" ht="15" customHeight="1" x14ac:dyDescent="0.25">
      <c r="B79" s="571"/>
      <c r="C79" s="452"/>
      <c r="D79" s="452"/>
      <c r="E79" s="452"/>
      <c r="F79" s="452"/>
      <c r="G79" s="452"/>
    </row>
    <row r="80" spans="2:7" ht="15" customHeight="1" x14ac:dyDescent="0.25">
      <c r="B80" s="572"/>
      <c r="C80" s="452"/>
      <c r="D80" s="452"/>
      <c r="E80" s="452"/>
      <c r="F80" s="452"/>
      <c r="G80" s="452"/>
    </row>
    <row r="81" spans="2:7" ht="15" customHeight="1" x14ac:dyDescent="0.25">
      <c r="B81" s="570">
        <v>5</v>
      </c>
      <c r="C81" s="798"/>
      <c r="D81" s="452"/>
      <c r="E81" s="798"/>
      <c r="F81" s="452"/>
      <c r="G81" s="798"/>
    </row>
    <row r="82" spans="2:7" ht="15" customHeight="1" x14ac:dyDescent="0.25">
      <c r="B82" s="571"/>
      <c r="C82" s="799"/>
      <c r="D82" s="452"/>
      <c r="E82" s="799"/>
      <c r="F82" s="452"/>
      <c r="G82" s="799"/>
    </row>
    <row r="83" spans="2:7" ht="15" customHeight="1" x14ac:dyDescent="0.25">
      <c r="B83" s="572"/>
      <c r="C83" s="799"/>
      <c r="D83" s="452"/>
      <c r="E83" s="799"/>
      <c r="F83" s="452"/>
      <c r="G83" s="799"/>
    </row>
    <row r="84" spans="2:7" ht="15" customHeight="1" x14ac:dyDescent="0.25">
      <c r="B84" s="570">
        <v>6</v>
      </c>
      <c r="C84" s="799"/>
      <c r="D84" s="452"/>
      <c r="E84" s="799"/>
      <c r="F84" s="452"/>
      <c r="G84" s="799"/>
    </row>
    <row r="85" spans="2:7" ht="15" customHeight="1" x14ac:dyDescent="0.25">
      <c r="B85" s="571"/>
      <c r="C85" s="799"/>
      <c r="D85" s="452"/>
      <c r="E85" s="799"/>
      <c r="F85" s="452"/>
      <c r="G85" s="799"/>
    </row>
    <row r="86" spans="2:7" ht="15" customHeight="1" x14ac:dyDescent="0.25">
      <c r="B86" s="572"/>
      <c r="C86" s="799"/>
      <c r="D86" s="452"/>
      <c r="E86" s="799"/>
      <c r="F86" s="452"/>
      <c r="G86" s="799"/>
    </row>
    <row r="87" spans="2:7" ht="15" customHeight="1" x14ac:dyDescent="0.25">
      <c r="B87" s="570">
        <v>7</v>
      </c>
      <c r="C87" s="799"/>
      <c r="D87" s="452"/>
      <c r="E87" s="799"/>
      <c r="F87" s="452"/>
      <c r="G87" s="799"/>
    </row>
    <row r="88" spans="2:7" ht="15" customHeight="1" x14ac:dyDescent="0.25">
      <c r="B88" s="571"/>
      <c r="C88" s="799"/>
      <c r="D88" s="452"/>
      <c r="E88" s="799"/>
      <c r="F88" s="452"/>
      <c r="G88" s="799"/>
    </row>
    <row r="89" spans="2:7" ht="15" customHeight="1" x14ac:dyDescent="0.25">
      <c r="B89" s="572"/>
      <c r="C89" s="799"/>
      <c r="D89" s="452"/>
      <c r="E89" s="799"/>
      <c r="F89" s="452"/>
      <c r="G89" s="799"/>
    </row>
    <row r="90" spans="2:7" ht="15" customHeight="1" x14ac:dyDescent="0.25">
      <c r="B90" s="570">
        <v>8</v>
      </c>
      <c r="C90" s="799"/>
      <c r="D90" s="452"/>
      <c r="E90" s="799"/>
      <c r="F90" s="452"/>
      <c r="G90" s="799"/>
    </row>
    <row r="91" spans="2:7" ht="15" customHeight="1" x14ac:dyDescent="0.25">
      <c r="B91" s="571"/>
      <c r="C91" s="799"/>
      <c r="D91" s="452"/>
      <c r="E91" s="799"/>
      <c r="F91" s="452"/>
      <c r="G91" s="799"/>
    </row>
    <row r="92" spans="2:7" ht="15" customHeight="1" x14ac:dyDescent="0.25">
      <c r="B92" s="572"/>
      <c r="C92" s="799"/>
      <c r="D92" s="452"/>
      <c r="E92" s="799"/>
      <c r="F92" s="452"/>
      <c r="G92" s="799"/>
    </row>
    <row r="93" spans="2:7" ht="15" customHeight="1" x14ac:dyDescent="0.25">
      <c r="B93" s="570">
        <v>9</v>
      </c>
      <c r="C93" s="799"/>
      <c r="D93" s="798"/>
      <c r="E93" s="799"/>
      <c r="F93" s="452"/>
      <c r="G93" s="799"/>
    </row>
    <row r="94" spans="2:7" ht="15" customHeight="1" x14ac:dyDescent="0.25">
      <c r="B94" s="571"/>
      <c r="C94" s="799"/>
      <c r="D94" s="799"/>
      <c r="E94" s="799"/>
      <c r="F94" s="452"/>
      <c r="G94" s="799"/>
    </row>
    <row r="95" spans="2:7" ht="15" customHeight="1" x14ac:dyDescent="0.25">
      <c r="B95" s="572"/>
      <c r="C95" s="799"/>
      <c r="D95" s="799"/>
      <c r="E95" s="799"/>
      <c r="F95" s="398"/>
      <c r="G95" s="799"/>
    </row>
    <row r="96" spans="2:7" ht="15" customHeight="1" x14ac:dyDescent="0.25">
      <c r="B96" s="607">
        <v>10</v>
      </c>
      <c r="C96" s="799"/>
      <c r="D96" s="799"/>
      <c r="E96" s="799"/>
      <c r="F96" s="398"/>
      <c r="G96" s="799"/>
    </row>
    <row r="97" spans="2:7" ht="15" customHeight="1" x14ac:dyDescent="0.25">
      <c r="B97" s="607"/>
      <c r="C97" s="799"/>
      <c r="D97" s="799"/>
      <c r="E97" s="799"/>
      <c r="F97" s="398"/>
      <c r="G97" s="799"/>
    </row>
    <row r="98" spans="2:7" ht="15" customHeight="1" x14ac:dyDescent="0.25">
      <c r="B98" s="607"/>
      <c r="C98" s="799"/>
      <c r="D98" s="799"/>
      <c r="E98" s="799"/>
      <c r="F98" s="398"/>
      <c r="G98" s="799"/>
    </row>
    <row r="99" spans="2:7" ht="15" customHeight="1" x14ac:dyDescent="0.25">
      <c r="B99" s="607">
        <v>11</v>
      </c>
      <c r="C99" s="799"/>
      <c r="D99" s="799"/>
      <c r="E99" s="799"/>
      <c r="F99" s="398"/>
      <c r="G99" s="799"/>
    </row>
    <row r="100" spans="2:7" ht="15" customHeight="1" x14ac:dyDescent="0.25">
      <c r="B100" s="607"/>
      <c r="C100" s="799"/>
      <c r="D100" s="799"/>
      <c r="E100" s="799"/>
      <c r="F100" s="398"/>
      <c r="G100" s="799"/>
    </row>
    <row r="101" spans="2:7" ht="15" customHeight="1" x14ac:dyDescent="0.25">
      <c r="B101" s="607"/>
      <c r="C101" s="799"/>
      <c r="D101" s="799"/>
      <c r="E101" s="799"/>
      <c r="F101" s="398"/>
      <c r="G101" s="799"/>
    </row>
    <row r="102" spans="2:7" ht="15" customHeight="1" x14ac:dyDescent="0.25">
      <c r="B102" s="607">
        <v>12</v>
      </c>
      <c r="C102" s="799"/>
      <c r="D102" s="799"/>
      <c r="E102" s="799"/>
      <c r="F102" s="398"/>
      <c r="G102" s="799"/>
    </row>
    <row r="103" spans="2:7" ht="15" customHeight="1" x14ac:dyDescent="0.25">
      <c r="B103" s="607"/>
      <c r="C103" s="799"/>
      <c r="D103" s="799"/>
      <c r="E103" s="799"/>
      <c r="F103" s="398"/>
      <c r="G103" s="799"/>
    </row>
    <row r="104" spans="2:7" ht="15" customHeight="1" x14ac:dyDescent="0.25">
      <c r="B104" s="607"/>
      <c r="C104" s="799"/>
      <c r="D104" s="799"/>
      <c r="E104" s="799"/>
      <c r="F104" s="398"/>
      <c r="G104" s="799"/>
    </row>
    <row r="105" spans="2:7" ht="15" customHeight="1" x14ac:dyDescent="0.25">
      <c r="B105" s="607">
        <v>13</v>
      </c>
      <c r="C105" s="799"/>
      <c r="D105" s="799"/>
      <c r="E105" s="799"/>
      <c r="F105" s="398"/>
      <c r="G105" s="799"/>
    </row>
    <row r="106" spans="2:7" ht="15" customHeight="1" x14ac:dyDescent="0.25">
      <c r="B106" s="607"/>
      <c r="C106" s="799"/>
      <c r="D106" s="799"/>
      <c r="E106" s="799"/>
      <c r="F106" s="398"/>
      <c r="G106" s="799"/>
    </row>
    <row r="107" spans="2:7" ht="15" customHeight="1" x14ac:dyDescent="0.25">
      <c r="B107" s="607"/>
      <c r="C107" s="799"/>
      <c r="D107" s="799"/>
      <c r="E107" s="799"/>
      <c r="F107" s="398"/>
      <c r="G107" s="799"/>
    </row>
    <row r="108" spans="2:7" ht="15" customHeight="1" x14ac:dyDescent="0.25">
      <c r="B108" s="607">
        <v>14</v>
      </c>
      <c r="C108" s="799"/>
      <c r="D108" s="799"/>
      <c r="E108" s="799"/>
      <c r="F108" s="398"/>
      <c r="G108" s="799"/>
    </row>
    <row r="109" spans="2:7" ht="15" customHeight="1" x14ac:dyDescent="0.25">
      <c r="B109" s="607"/>
      <c r="C109" s="799"/>
      <c r="D109" s="799"/>
      <c r="E109" s="799"/>
      <c r="F109" s="398"/>
      <c r="G109" s="799"/>
    </row>
    <row r="110" spans="2:7" ht="15" customHeight="1" x14ac:dyDescent="0.25">
      <c r="B110" s="607"/>
      <c r="C110" s="799"/>
      <c r="D110" s="799"/>
      <c r="E110" s="799"/>
      <c r="F110" s="398"/>
      <c r="G110" s="799"/>
    </row>
    <row r="111" spans="2:7" ht="15" customHeight="1" x14ac:dyDescent="0.25">
      <c r="B111" s="607">
        <v>15</v>
      </c>
      <c r="C111" s="799"/>
      <c r="D111" s="799"/>
      <c r="E111" s="799"/>
      <c r="F111" s="398"/>
      <c r="G111" s="799"/>
    </row>
    <row r="112" spans="2:7" ht="15" customHeight="1" x14ac:dyDescent="0.25">
      <c r="B112" s="607"/>
      <c r="C112" s="799"/>
      <c r="D112" s="799"/>
      <c r="E112" s="799"/>
      <c r="F112" s="398"/>
      <c r="G112" s="799"/>
    </row>
    <row r="113" spans="2:7" ht="15" customHeight="1" x14ac:dyDescent="0.25">
      <c r="B113" s="607"/>
      <c r="C113" s="799"/>
      <c r="D113" s="799"/>
      <c r="E113" s="799"/>
      <c r="F113" s="398"/>
      <c r="G113" s="799"/>
    </row>
    <row r="114" spans="2:7" ht="15" customHeight="1" x14ac:dyDescent="0.25">
      <c r="B114" s="607">
        <v>16</v>
      </c>
      <c r="C114" s="799"/>
      <c r="D114" s="799"/>
      <c r="E114" s="799"/>
      <c r="F114" s="398"/>
      <c r="G114" s="799"/>
    </row>
    <row r="115" spans="2:7" ht="15" customHeight="1" x14ac:dyDescent="0.25">
      <c r="B115" s="607"/>
      <c r="C115" s="799"/>
      <c r="D115" s="799"/>
      <c r="E115" s="799"/>
      <c r="F115" s="398"/>
      <c r="G115" s="799"/>
    </row>
    <row r="116" spans="2:7" ht="15" customHeight="1" x14ac:dyDescent="0.25">
      <c r="B116" s="607"/>
      <c r="C116" s="799"/>
      <c r="D116" s="799"/>
      <c r="E116" s="799"/>
      <c r="F116" s="398"/>
      <c r="G116" s="799"/>
    </row>
    <row r="117" spans="2:7" ht="15" customHeight="1" x14ac:dyDescent="0.25">
      <c r="B117" s="607">
        <v>17</v>
      </c>
      <c r="C117" s="799"/>
      <c r="D117" s="799"/>
      <c r="E117" s="799"/>
      <c r="F117" s="398"/>
      <c r="G117" s="799"/>
    </row>
    <row r="118" spans="2:7" ht="15" customHeight="1" x14ac:dyDescent="0.25">
      <c r="B118" s="607"/>
      <c r="C118" s="799"/>
      <c r="D118" s="799"/>
      <c r="E118" s="799"/>
      <c r="F118" s="398"/>
      <c r="G118" s="799"/>
    </row>
    <row r="119" spans="2:7" ht="15" customHeight="1" x14ac:dyDescent="0.25">
      <c r="B119" s="607"/>
      <c r="C119" s="799"/>
      <c r="D119" s="799"/>
      <c r="E119" s="799"/>
      <c r="F119" s="398"/>
      <c r="G119" s="799"/>
    </row>
    <row r="120" spans="2:7" ht="15" customHeight="1" x14ac:dyDescent="0.25">
      <c r="B120" s="607">
        <v>18</v>
      </c>
      <c r="C120" s="799"/>
      <c r="D120" s="799"/>
      <c r="E120" s="799"/>
      <c r="F120" s="398"/>
      <c r="G120" s="799"/>
    </row>
    <row r="121" spans="2:7" ht="15" customHeight="1" x14ac:dyDescent="0.25">
      <c r="B121" s="607"/>
      <c r="C121" s="799"/>
      <c r="D121" s="799"/>
      <c r="E121" s="799"/>
      <c r="F121" s="398"/>
      <c r="G121" s="799"/>
    </row>
    <row r="122" spans="2:7" ht="15" customHeight="1" x14ac:dyDescent="0.25">
      <c r="B122" s="607"/>
      <c r="C122" s="799"/>
      <c r="D122" s="799"/>
      <c r="E122" s="799"/>
      <c r="F122" s="398"/>
      <c r="G122" s="799"/>
    </row>
    <row r="123" spans="2:7" ht="15" customHeight="1" x14ac:dyDescent="0.25">
      <c r="B123" s="607">
        <v>19</v>
      </c>
      <c r="C123" s="799"/>
      <c r="D123" s="799"/>
      <c r="E123" s="799"/>
      <c r="F123" s="398"/>
      <c r="G123" s="799"/>
    </row>
    <row r="124" spans="2:7" ht="15" customHeight="1" x14ac:dyDescent="0.25">
      <c r="B124" s="607"/>
      <c r="C124" s="799"/>
      <c r="D124" s="799"/>
      <c r="E124" s="799"/>
      <c r="F124" s="398"/>
      <c r="G124" s="799"/>
    </row>
    <row r="125" spans="2:7" ht="15" customHeight="1" x14ac:dyDescent="0.25">
      <c r="B125" s="607"/>
      <c r="C125" s="799"/>
      <c r="D125" s="799"/>
      <c r="E125" s="799"/>
      <c r="F125" s="398"/>
      <c r="G125" s="799"/>
    </row>
    <row r="126" spans="2:7" ht="15" customHeight="1" x14ac:dyDescent="0.25">
      <c r="B126" s="607">
        <v>20</v>
      </c>
      <c r="C126" s="799"/>
      <c r="D126" s="799"/>
      <c r="E126" s="799"/>
      <c r="F126" s="398"/>
      <c r="G126" s="799"/>
    </row>
    <row r="127" spans="2:7" ht="15" customHeight="1" x14ac:dyDescent="0.25">
      <c r="B127" s="607"/>
      <c r="C127" s="799"/>
      <c r="D127" s="799"/>
      <c r="E127" s="799"/>
      <c r="F127" s="398"/>
      <c r="G127" s="799"/>
    </row>
    <row r="128" spans="2:7" ht="15" customHeight="1" x14ac:dyDescent="0.25">
      <c r="B128" s="607"/>
      <c r="C128" s="800"/>
      <c r="D128" s="800"/>
      <c r="E128" s="800"/>
      <c r="F128" s="398"/>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Ф'!D84</f>
        <v>0</v>
      </c>
      <c r="D133" s="452">
        <f>'2 жастағы балалар К'!D84</f>
        <v>0</v>
      </c>
      <c r="E133" s="452" t="e">
        <f>'2 жастағы балалар Т'!#REF!</f>
        <v>#REF!</v>
      </c>
      <c r="F133" s="452">
        <f>'2 жастағы балалар Ш'!D84</f>
        <v>0</v>
      </c>
      <c r="G133" s="452" t="e">
        <f>'2 жастағы балалар Ә'!#REF!</f>
        <v>#REF!</v>
      </c>
    </row>
    <row r="134" spans="2:7" x14ac:dyDescent="0.25">
      <c r="B134" s="571"/>
      <c r="C134" s="452">
        <f>'2 жастағы балалар Ф'!E84</f>
        <v>1</v>
      </c>
      <c r="D134" s="452">
        <f>'2 жастағы балалар К'!E84</f>
        <v>1</v>
      </c>
      <c r="E134" s="452" t="e">
        <f>'2 жастағы балалар Т'!#REF!</f>
        <v>#REF!</v>
      </c>
      <c r="F134" s="452">
        <f>'2 жастағы балалар Ш'!E84</f>
        <v>1</v>
      </c>
      <c r="G134" s="452" t="e">
        <f>'2 жастағы балалар Ә'!#REF!</f>
        <v>#REF!</v>
      </c>
    </row>
    <row r="135" spans="2:7" x14ac:dyDescent="0.25">
      <c r="B135" s="572"/>
      <c r="C135" s="452">
        <f>'2 жастағы балалар Ф'!F84</f>
        <v>0</v>
      </c>
      <c r="D135" s="452">
        <f>'2 жастағы балалар К'!F84</f>
        <v>0</v>
      </c>
      <c r="E135" s="452" t="e">
        <f>'2 жастағы балалар Т'!#REF!</f>
        <v>#REF!</v>
      </c>
      <c r="F135" s="452">
        <f>'2 жастағы балалар Ш'!F84</f>
        <v>0</v>
      </c>
      <c r="G135" s="452" t="e">
        <f>'2 жастағы балалар Ә'!#REF!</f>
        <v>#REF!</v>
      </c>
    </row>
    <row r="136" spans="2:7" x14ac:dyDescent="0.25">
      <c r="B136" s="570">
        <v>2</v>
      </c>
      <c r="C136" s="452">
        <f>'2 жастағы балалар Ф'!G84</f>
        <v>0</v>
      </c>
      <c r="D136" s="452">
        <f>'2 жастағы балалар К'!G84</f>
        <v>0</v>
      </c>
      <c r="E136" s="452">
        <f>'2 жастағы балалар Т'!D84</f>
        <v>0</v>
      </c>
      <c r="F136" s="452">
        <f>'2 жастағы балалар Ш'!G84</f>
        <v>0</v>
      </c>
      <c r="G136" s="452">
        <f>'2 жастағы балалар Ә'!D84</f>
        <v>0</v>
      </c>
    </row>
    <row r="137" spans="2:7" x14ac:dyDescent="0.25">
      <c r="B137" s="571"/>
      <c r="C137" s="452">
        <f>'2 жастағы балалар Ф'!H84</f>
        <v>1</v>
      </c>
      <c r="D137" s="452">
        <f>'2 жастағы балалар К'!H84</f>
        <v>1</v>
      </c>
      <c r="E137" s="452">
        <f>'2 жастағы балалар Т'!E84</f>
        <v>1</v>
      </c>
      <c r="F137" s="452">
        <f>'2 жастағы балалар Ш'!H84</f>
        <v>1</v>
      </c>
      <c r="G137" s="452">
        <f>'2 жастағы балалар Ә'!E84</f>
        <v>1</v>
      </c>
    </row>
    <row r="138" spans="2:7" x14ac:dyDescent="0.25">
      <c r="B138" s="572"/>
      <c r="C138" s="452">
        <f>'2 жастағы балалар Ф'!I84</f>
        <v>0</v>
      </c>
      <c r="D138" s="452">
        <f>'2 жастағы балалар К'!I84</f>
        <v>0</v>
      </c>
      <c r="E138" s="452">
        <f>'2 жастағы балалар Т'!F84</f>
        <v>0</v>
      </c>
      <c r="F138" s="452">
        <f>'2 жастағы балалар Ш'!I84</f>
        <v>0</v>
      </c>
      <c r="G138" s="452">
        <f>'2 жастағы балалар Ә'!F84</f>
        <v>0</v>
      </c>
    </row>
    <row r="139" spans="2:7" x14ac:dyDescent="0.25">
      <c r="B139" s="570">
        <v>3</v>
      </c>
      <c r="C139" s="452">
        <f>'2 жастағы балалар Ф'!J84</f>
        <v>1</v>
      </c>
      <c r="D139" s="452">
        <f>'2 жастағы балалар К'!J84</f>
        <v>0</v>
      </c>
      <c r="E139" s="452">
        <f>'2 жастағы балалар Т'!G84</f>
        <v>0</v>
      </c>
      <c r="F139" s="452">
        <f>'2 жастағы балалар Ш'!J84</f>
        <v>0</v>
      </c>
      <c r="G139" s="452">
        <f>'2 жастағы балалар Ә'!G84</f>
        <v>0</v>
      </c>
    </row>
    <row r="140" spans="2:7" x14ac:dyDescent="0.25">
      <c r="B140" s="571"/>
      <c r="C140" s="452">
        <f>'2 жастағы балалар Ф'!K84</f>
        <v>0</v>
      </c>
      <c r="D140" s="452">
        <f>'2 жастағы балалар К'!K84</f>
        <v>1</v>
      </c>
      <c r="E140" s="452">
        <f>'2 жастағы балалар Т'!H84</f>
        <v>1</v>
      </c>
      <c r="F140" s="452">
        <f>'2 жастағы балалар Ш'!K84</f>
        <v>1</v>
      </c>
      <c r="G140" s="452">
        <f>'2 жастағы балалар Ә'!H84</f>
        <v>1</v>
      </c>
    </row>
    <row r="141" spans="2:7" x14ac:dyDescent="0.25">
      <c r="B141" s="572"/>
      <c r="C141" s="452">
        <f>'2 жастағы балалар Ф'!L84</f>
        <v>0</v>
      </c>
      <c r="D141" s="452">
        <f>'2 жастағы балалар К'!L84</f>
        <v>0</v>
      </c>
      <c r="E141" s="452">
        <f>'2 жастағы балалар Т'!I84</f>
        <v>0</v>
      </c>
      <c r="F141" s="452">
        <f>'2 жастағы балалар Ш'!L84</f>
        <v>0</v>
      </c>
      <c r="G141" s="452">
        <f>'2 жастағы балалар Ә'!I84</f>
        <v>0</v>
      </c>
    </row>
    <row r="142" spans="2:7" x14ac:dyDescent="0.25">
      <c r="B142" s="570">
        <v>4</v>
      </c>
      <c r="C142" s="452">
        <f>'2 жастағы балалар Ф'!M84</f>
        <v>0</v>
      </c>
      <c r="D142" s="452">
        <f>'2 жастағы балалар К'!M84</f>
        <v>0</v>
      </c>
      <c r="E142" s="452">
        <f>'2 жастағы балалар Т'!J84</f>
        <v>0</v>
      </c>
      <c r="F142" s="452">
        <f>'2 жастағы балалар Ш'!M84</f>
        <v>0</v>
      </c>
      <c r="G142" s="452">
        <f>'2 жастағы балалар Ә'!J84</f>
        <v>0</v>
      </c>
    </row>
    <row r="143" spans="2:7" x14ac:dyDescent="0.25">
      <c r="B143" s="571"/>
      <c r="C143" s="452">
        <f>'2 жастағы балалар Ф'!N84</f>
        <v>1</v>
      </c>
      <c r="D143" s="452">
        <f>'2 жастағы балалар К'!N84</f>
        <v>1</v>
      </c>
      <c r="E143" s="452">
        <f>'2 жастағы балалар Т'!K84</f>
        <v>1</v>
      </c>
      <c r="F143" s="452">
        <f>'2 жастағы балалар Ш'!N84</f>
        <v>1</v>
      </c>
      <c r="G143" s="452">
        <f>'2 жастағы балалар Ә'!K84</f>
        <v>1</v>
      </c>
    </row>
    <row r="144" spans="2:7" x14ac:dyDescent="0.25">
      <c r="B144" s="572"/>
      <c r="C144" s="452">
        <f>'2 жастағы балалар Ф'!O84</f>
        <v>0</v>
      </c>
      <c r="D144" s="452">
        <f>'2 жастағы балалар К'!O84</f>
        <v>0</v>
      </c>
      <c r="E144" s="452">
        <f>'2 жастағы балалар Т'!L84</f>
        <v>0</v>
      </c>
      <c r="F144" s="452">
        <f>'2 жастағы балалар Ш'!O84</f>
        <v>0</v>
      </c>
      <c r="G144" s="452">
        <f>'2 жастағы балалар Ә'!L84</f>
        <v>0</v>
      </c>
    </row>
    <row r="145" spans="2:7" x14ac:dyDescent="0.25">
      <c r="B145" s="570">
        <v>5</v>
      </c>
      <c r="C145" s="452" t="e">
        <f>'2 жастағы балалар Ф'!#REF!</f>
        <v>#REF!</v>
      </c>
      <c r="D145" s="452" t="e">
        <f>'2 жастағы балалар К'!#REF!</f>
        <v>#REF!</v>
      </c>
      <c r="E145" s="452">
        <f>'2 жастағы балалар Т'!M84</f>
        <v>0</v>
      </c>
      <c r="F145" s="452">
        <f>'2 жастағы балалар Ш'!P84</f>
        <v>0</v>
      </c>
      <c r="G145" s="452">
        <f>'2 жастағы балалар Ә'!M84</f>
        <v>0</v>
      </c>
    </row>
    <row r="146" spans="2:7" x14ac:dyDescent="0.25">
      <c r="B146" s="571"/>
      <c r="C146" s="452" t="e">
        <f>'2 жастағы балалар Ф'!#REF!</f>
        <v>#REF!</v>
      </c>
      <c r="D146" s="452" t="e">
        <f>'2 жастағы балалар К'!#REF!</f>
        <v>#REF!</v>
      </c>
      <c r="E146" s="452">
        <f>'2 жастағы балалар Т'!N84</f>
        <v>1</v>
      </c>
      <c r="F146" s="452">
        <f>'2 жастағы балалар Ш'!Q84</f>
        <v>1</v>
      </c>
      <c r="G146" s="452">
        <f>'2 жастағы балалар Ә'!N84</f>
        <v>1</v>
      </c>
    </row>
    <row r="147" spans="2:7" x14ac:dyDescent="0.25">
      <c r="B147" s="572"/>
      <c r="C147" s="452" t="e">
        <f>'2 жастағы балалар Ф'!#REF!</f>
        <v>#REF!</v>
      </c>
      <c r="D147" s="452" t="e">
        <f>'2 жастағы балалар К'!#REF!</f>
        <v>#REF!</v>
      </c>
      <c r="E147" s="452">
        <f>'2 жастағы балалар Т'!O84</f>
        <v>0</v>
      </c>
      <c r="F147" s="452">
        <f>'2 жастағы балалар Ш'!R84</f>
        <v>0</v>
      </c>
      <c r="G147" s="452">
        <f>'2 жастағы балалар Ә'!O84</f>
        <v>0</v>
      </c>
    </row>
    <row r="148" spans="2:7" x14ac:dyDescent="0.25">
      <c r="B148" s="570">
        <v>6</v>
      </c>
      <c r="C148" s="798"/>
      <c r="D148" s="452">
        <f>'2 жастағы балалар К'!P84</f>
        <v>0</v>
      </c>
      <c r="E148" s="798"/>
      <c r="F148" s="452" t="e">
        <f>'2 жастағы балалар Ш'!#REF!</f>
        <v>#REF!</v>
      </c>
      <c r="G148" s="798"/>
    </row>
    <row r="149" spans="2:7" x14ac:dyDescent="0.25">
      <c r="B149" s="571"/>
      <c r="C149" s="799"/>
      <c r="D149" s="452">
        <f>'2 жастағы балалар К'!Q84</f>
        <v>1</v>
      </c>
      <c r="E149" s="799"/>
      <c r="F149" s="452" t="e">
        <f>'2 жастағы балалар Ш'!#REF!</f>
        <v>#REF!</v>
      </c>
      <c r="G149" s="799"/>
    </row>
    <row r="150" spans="2:7" x14ac:dyDescent="0.25">
      <c r="B150" s="572"/>
      <c r="C150" s="799"/>
      <c r="D150" s="452">
        <f>'2 жастағы балалар К'!R84</f>
        <v>0</v>
      </c>
      <c r="E150" s="799"/>
      <c r="F150" s="452" t="e">
        <f>'2 жастағы балалар Ш'!#REF!</f>
        <v>#REF!</v>
      </c>
      <c r="G150" s="799"/>
    </row>
    <row r="151" spans="2:7" x14ac:dyDescent="0.25">
      <c r="B151" s="570">
        <v>7</v>
      </c>
      <c r="C151" s="799"/>
      <c r="D151" s="452">
        <f>'2 жастағы балалар К'!S84</f>
        <v>0</v>
      </c>
      <c r="E151" s="799"/>
      <c r="F151" s="452" t="e">
        <f>'2 жастағы балалар Ш'!#REF!</f>
        <v>#REF!</v>
      </c>
      <c r="G151" s="799"/>
    </row>
    <row r="152" spans="2:7" x14ac:dyDescent="0.25">
      <c r="B152" s="571"/>
      <c r="C152" s="799"/>
      <c r="D152" s="452">
        <f>'2 жастағы балалар К'!T84</f>
        <v>1</v>
      </c>
      <c r="E152" s="799"/>
      <c r="F152" s="452" t="e">
        <f>'2 жастағы балалар Ш'!#REF!</f>
        <v>#REF!</v>
      </c>
      <c r="G152" s="799"/>
    </row>
    <row r="153" spans="2:7" x14ac:dyDescent="0.25">
      <c r="B153" s="572"/>
      <c r="C153" s="799"/>
      <c r="D153" s="452">
        <f>'2 жастағы балалар К'!U84</f>
        <v>0</v>
      </c>
      <c r="E153" s="799"/>
      <c r="F153" s="452" t="e">
        <f>'2 жастағы балалар Ш'!#REF!</f>
        <v>#REF!</v>
      </c>
      <c r="G153" s="799"/>
    </row>
    <row r="154" spans="2:7" x14ac:dyDescent="0.25">
      <c r="B154" s="570">
        <v>8</v>
      </c>
      <c r="C154" s="799"/>
      <c r="D154" s="452">
        <f>'2 жастағы балалар К'!V84</f>
        <v>0</v>
      </c>
      <c r="E154" s="799"/>
      <c r="F154" s="452" t="e">
        <f>'2 жастағы балалар Ш'!#REF!</f>
        <v>#REF!</v>
      </c>
      <c r="G154" s="799"/>
    </row>
    <row r="155" spans="2:7" x14ac:dyDescent="0.25">
      <c r="B155" s="571"/>
      <c r="C155" s="799"/>
      <c r="D155" s="452">
        <f>'2 жастағы балалар К'!W84</f>
        <v>1</v>
      </c>
      <c r="E155" s="799"/>
      <c r="F155" s="452" t="e">
        <f>'2 жастағы балалар Ш'!#REF!</f>
        <v>#REF!</v>
      </c>
      <c r="G155" s="799"/>
    </row>
    <row r="156" spans="2:7" x14ac:dyDescent="0.25">
      <c r="B156" s="572"/>
      <c r="C156" s="799"/>
      <c r="D156" s="452">
        <f>'2 жастағы балалар К'!X84</f>
        <v>0</v>
      </c>
      <c r="E156" s="799"/>
      <c r="F156" s="452" t="e">
        <f>'2 жастағы балалар Ш'!#REF!</f>
        <v>#REF!</v>
      </c>
      <c r="G156" s="799"/>
    </row>
    <row r="157" spans="2:7" x14ac:dyDescent="0.25">
      <c r="B157" s="570">
        <v>9</v>
      </c>
      <c r="C157" s="799"/>
      <c r="D157" s="452">
        <f>'2 жастағы балалар К'!Y84</f>
        <v>0</v>
      </c>
      <c r="E157" s="799"/>
      <c r="F157" s="452" t="e">
        <f>'2 жастағы балалар Ш'!#REF!</f>
        <v>#REF!</v>
      </c>
      <c r="G157" s="799"/>
    </row>
    <row r="158" spans="2:7" x14ac:dyDescent="0.25">
      <c r="B158" s="571"/>
      <c r="C158" s="799"/>
      <c r="D158" s="452">
        <f>'2 жастағы балалар К'!Z84</f>
        <v>1</v>
      </c>
      <c r="E158" s="799"/>
      <c r="F158" s="452" t="e">
        <f>'2 жастағы балалар Ш'!#REF!</f>
        <v>#REF!</v>
      </c>
      <c r="G158" s="799"/>
    </row>
    <row r="159" spans="2:7" ht="15" customHeight="1" x14ac:dyDescent="0.25">
      <c r="B159" s="572"/>
      <c r="C159" s="799"/>
      <c r="D159" s="452">
        <f>'2 жастағы балалар К'!AA84</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Ш'!S84</f>
        <v>0</v>
      </c>
      <c r="G163" s="799"/>
    </row>
    <row r="164" spans="2:7" x14ac:dyDescent="0.25">
      <c r="B164" s="607"/>
      <c r="C164" s="799"/>
      <c r="D164" s="452" t="e">
        <f>'2 жастағы балалар К'!#REF!</f>
        <v>#REF!</v>
      </c>
      <c r="E164" s="799"/>
      <c r="F164" s="398">
        <f>'2 жастағы балалар Ш'!T84</f>
        <v>1</v>
      </c>
      <c r="G164" s="799"/>
    </row>
    <row r="165" spans="2:7" x14ac:dyDescent="0.25">
      <c r="B165" s="607"/>
      <c r="C165" s="799"/>
      <c r="D165" s="452" t="e">
        <f>'2 жастағы балалар К'!#REF!</f>
        <v>#REF!</v>
      </c>
      <c r="E165" s="799"/>
      <c r="F165" s="398">
        <f>'2 жастағы балалар Ш'!U84</f>
        <v>0</v>
      </c>
      <c r="G165" s="799"/>
    </row>
    <row r="166" spans="2:7" x14ac:dyDescent="0.25">
      <c r="B166" s="607">
        <v>12</v>
      </c>
      <c r="C166" s="799"/>
      <c r="D166" s="452" t="e">
        <f>'2 жастағы балалар К'!#REF!</f>
        <v>#REF!</v>
      </c>
      <c r="E166" s="799"/>
      <c r="F166" s="398">
        <f>'2 жастағы балалар Ш'!V84</f>
        <v>0</v>
      </c>
      <c r="G166" s="799"/>
    </row>
    <row r="167" spans="2:7" x14ac:dyDescent="0.25">
      <c r="B167" s="607"/>
      <c r="C167" s="799"/>
      <c r="D167" s="452" t="e">
        <f>'2 жастағы балалар К'!#REF!</f>
        <v>#REF!</v>
      </c>
      <c r="E167" s="799"/>
      <c r="F167" s="398">
        <f>'2 жастағы балалар Ш'!W84</f>
        <v>1</v>
      </c>
      <c r="G167" s="799"/>
    </row>
    <row r="168" spans="2:7" x14ac:dyDescent="0.25">
      <c r="B168" s="607"/>
      <c r="C168" s="799"/>
      <c r="D168" s="452" t="e">
        <f>'2 жастағы балалар К'!#REF!</f>
        <v>#REF!</v>
      </c>
      <c r="E168" s="799"/>
      <c r="F168" s="398">
        <f>'2 жастағы балалар Ш'!X84</f>
        <v>0</v>
      </c>
      <c r="G168" s="799"/>
    </row>
    <row r="169" spans="2:7" x14ac:dyDescent="0.25">
      <c r="B169" s="607">
        <v>13</v>
      </c>
      <c r="C169" s="799"/>
      <c r="D169" s="452" t="e">
        <f>'2 жастағы балалар К'!#REF!</f>
        <v>#REF!</v>
      </c>
      <c r="E169" s="799"/>
      <c r="F169" s="398">
        <f>'2 жастағы балалар Ш'!Y84</f>
        <v>0</v>
      </c>
      <c r="G169" s="799"/>
    </row>
    <row r="170" spans="2:7" x14ac:dyDescent="0.25">
      <c r="B170" s="607"/>
      <c r="C170" s="799"/>
      <c r="D170" s="452" t="e">
        <f>'2 жастағы балалар К'!#REF!</f>
        <v>#REF!</v>
      </c>
      <c r="E170" s="799"/>
      <c r="F170" s="398">
        <f>'2 жастағы балалар Ш'!Z84</f>
        <v>1</v>
      </c>
      <c r="G170" s="799"/>
    </row>
    <row r="171" spans="2:7" x14ac:dyDescent="0.25">
      <c r="B171" s="607"/>
      <c r="C171" s="799"/>
      <c r="D171" s="452" t="e">
        <f>'2 жастағы балалар К'!#REF!</f>
        <v>#REF!</v>
      </c>
      <c r="E171" s="799"/>
      <c r="F171" s="398">
        <f>'2 жастағы балалар Ш'!AA84</f>
        <v>0</v>
      </c>
      <c r="G171" s="799"/>
    </row>
    <row r="172" spans="2:7" x14ac:dyDescent="0.25">
      <c r="B172" s="607">
        <v>14</v>
      </c>
      <c r="C172" s="799"/>
      <c r="D172" s="452" t="e">
        <f>'2 жастағы балалар К'!#REF!</f>
        <v>#REF!</v>
      </c>
      <c r="E172" s="799"/>
      <c r="F172" s="398">
        <f>'2 жастағы балалар Ш'!AB84</f>
        <v>0</v>
      </c>
      <c r="G172" s="799"/>
    </row>
    <row r="173" spans="2:7" x14ac:dyDescent="0.25">
      <c r="B173" s="607"/>
      <c r="C173" s="799"/>
      <c r="D173" s="452" t="e">
        <f>'2 жастағы балалар К'!#REF!</f>
        <v>#REF!</v>
      </c>
      <c r="E173" s="799"/>
      <c r="F173" s="398">
        <f>'2 жастағы балалар Ш'!AC84</f>
        <v>1</v>
      </c>
      <c r="G173" s="799"/>
    </row>
    <row r="174" spans="2:7" x14ac:dyDescent="0.25">
      <c r="B174" s="607"/>
      <c r="C174" s="799"/>
      <c r="D174" s="452" t="e">
        <f>'2 жастағы балалар К'!#REF!</f>
        <v>#REF!</v>
      </c>
      <c r="E174" s="799"/>
      <c r="F174" s="398">
        <f>'2 жастағы балалар Ш'!AD84</f>
        <v>0</v>
      </c>
      <c r="G174" s="799"/>
    </row>
    <row r="175" spans="2:7" x14ac:dyDescent="0.25">
      <c r="B175" s="607">
        <v>15</v>
      </c>
      <c r="C175" s="799"/>
      <c r="D175" s="452" t="e">
        <f>'2 жастағы балалар К'!#REF!</f>
        <v>#REF!</v>
      </c>
      <c r="E175" s="799"/>
      <c r="F175" s="398">
        <f>'2 жастағы балалар Ш'!AE84</f>
        <v>0</v>
      </c>
      <c r="G175" s="799"/>
    </row>
    <row r="176" spans="2:7" x14ac:dyDescent="0.25">
      <c r="B176" s="607"/>
      <c r="C176" s="799"/>
      <c r="D176" s="452" t="e">
        <f>'2 жастағы балалар К'!#REF!</f>
        <v>#REF!</v>
      </c>
      <c r="E176" s="799"/>
      <c r="F176" s="398">
        <f>'2 жастағы балалар Ш'!AF84</f>
        <v>1</v>
      </c>
      <c r="G176" s="799"/>
    </row>
    <row r="177" spans="2:7" x14ac:dyDescent="0.25">
      <c r="B177" s="607"/>
      <c r="C177" s="799"/>
      <c r="D177" s="452" t="e">
        <f>'2 жастағы балалар К'!#REF!</f>
        <v>#REF!</v>
      </c>
      <c r="E177" s="799"/>
      <c r="F177" s="398">
        <f>'2 жастағы балалар Ш'!AG84</f>
        <v>0</v>
      </c>
      <c r="G177" s="799"/>
    </row>
    <row r="178" spans="2:7" x14ac:dyDescent="0.25">
      <c r="B178" s="607">
        <v>16</v>
      </c>
      <c r="C178" s="799"/>
      <c r="D178" s="798"/>
      <c r="E178" s="799"/>
      <c r="F178" s="398">
        <f>'2 жастағы балалар Ш'!AH84</f>
        <v>0</v>
      </c>
      <c r="G178" s="799"/>
    </row>
    <row r="179" spans="2:7" x14ac:dyDescent="0.25">
      <c r="B179" s="607"/>
      <c r="C179" s="799"/>
      <c r="D179" s="799"/>
      <c r="E179" s="799"/>
      <c r="F179" s="398">
        <f>'2 жастағы балалар Ш'!AI84</f>
        <v>1</v>
      </c>
      <c r="G179" s="799"/>
    </row>
    <row r="180" spans="2:7" x14ac:dyDescent="0.25">
      <c r="B180" s="607"/>
      <c r="C180" s="799"/>
      <c r="D180" s="799"/>
      <c r="E180" s="799"/>
      <c r="F180" s="398">
        <f>'2 жастағы балалар Ш'!AJ84</f>
        <v>0</v>
      </c>
      <c r="G180" s="799"/>
    </row>
    <row r="181" spans="2:7" x14ac:dyDescent="0.25">
      <c r="B181" s="607">
        <v>17</v>
      </c>
      <c r="C181" s="799"/>
      <c r="D181" s="799"/>
      <c r="E181" s="799"/>
      <c r="F181" s="398">
        <f>'2 жастағы балалар Ш'!AK84</f>
        <v>0</v>
      </c>
      <c r="G181" s="799"/>
    </row>
    <row r="182" spans="2:7" x14ac:dyDescent="0.25">
      <c r="B182" s="607"/>
      <c r="C182" s="799"/>
      <c r="D182" s="799"/>
      <c r="E182" s="799"/>
      <c r="F182" s="398">
        <f>'2 жастағы балалар Ш'!AL84</f>
        <v>1</v>
      </c>
      <c r="G182" s="799"/>
    </row>
    <row r="183" spans="2:7" x14ac:dyDescent="0.25">
      <c r="B183" s="607"/>
      <c r="C183" s="799"/>
      <c r="D183" s="799"/>
      <c r="E183" s="799"/>
      <c r="F183" s="398">
        <f>'2 жастағы балалар Ш'!AM84</f>
        <v>0</v>
      </c>
      <c r="G183" s="799"/>
    </row>
    <row r="184" spans="2:7" x14ac:dyDescent="0.25">
      <c r="B184" s="607">
        <v>18</v>
      </c>
      <c r="C184" s="799"/>
      <c r="D184" s="799"/>
      <c r="E184" s="799"/>
      <c r="F184" s="398">
        <f>'2 жастағы балалар Ш'!AN84</f>
        <v>0</v>
      </c>
      <c r="G184" s="799"/>
    </row>
    <row r="185" spans="2:7" x14ac:dyDescent="0.25">
      <c r="B185" s="607"/>
      <c r="C185" s="799"/>
      <c r="D185" s="799"/>
      <c r="E185" s="799"/>
      <c r="F185" s="398">
        <f>'2 жастағы балалар Ш'!AO84</f>
        <v>1</v>
      </c>
      <c r="G185" s="799"/>
    </row>
    <row r="186" spans="2:7" x14ac:dyDescent="0.25">
      <c r="B186" s="607"/>
      <c r="C186" s="799"/>
      <c r="D186" s="799"/>
      <c r="E186" s="799"/>
      <c r="F186" s="398">
        <f>'2 жастағы балалар Ш'!AP84</f>
        <v>0</v>
      </c>
      <c r="G186" s="799"/>
    </row>
    <row r="187" spans="2:7" x14ac:dyDescent="0.25">
      <c r="B187" s="607">
        <v>19</v>
      </c>
      <c r="C187" s="799"/>
      <c r="D187" s="799"/>
      <c r="E187" s="799"/>
      <c r="F187" s="398">
        <f>'2 жастағы балалар Ш'!AQ84</f>
        <v>0</v>
      </c>
      <c r="G187" s="799"/>
    </row>
    <row r="188" spans="2:7" x14ac:dyDescent="0.25">
      <c r="B188" s="607"/>
      <c r="C188" s="799"/>
      <c r="D188" s="799"/>
      <c r="E188" s="799"/>
      <c r="F188" s="398">
        <f>'2 жастағы балалар Ш'!AR84</f>
        <v>1</v>
      </c>
      <c r="G188" s="799"/>
    </row>
    <row r="189" spans="2:7" x14ac:dyDescent="0.25">
      <c r="B189" s="607"/>
      <c r="C189" s="799"/>
      <c r="D189" s="799"/>
      <c r="E189" s="799"/>
      <c r="F189" s="398">
        <f>'2 жастағы балалар Ш'!AS84</f>
        <v>0</v>
      </c>
      <c r="G189" s="799"/>
    </row>
    <row r="190" spans="2:7" x14ac:dyDescent="0.25">
      <c r="B190" s="607">
        <v>20</v>
      </c>
      <c r="C190" s="799"/>
      <c r="D190" s="799"/>
      <c r="E190" s="799"/>
      <c r="F190" s="398">
        <f>'2 жастағы балалар Ш'!AT84</f>
        <v>0</v>
      </c>
      <c r="G190" s="799"/>
    </row>
    <row r="191" spans="2:7" x14ac:dyDescent="0.25">
      <c r="B191" s="607"/>
      <c r="C191" s="799"/>
      <c r="D191" s="799"/>
      <c r="E191" s="799"/>
      <c r="F191" s="398">
        <f>'2 жастағы балалар Ш'!AU84</f>
        <v>1</v>
      </c>
      <c r="G191" s="799"/>
    </row>
    <row r="192" spans="2:7" x14ac:dyDescent="0.25">
      <c r="B192" s="607"/>
      <c r="C192" s="799"/>
      <c r="D192" s="799"/>
      <c r="E192" s="799"/>
      <c r="F192" s="398">
        <f>'2 жастағы балалар Ш'!AV84</f>
        <v>0</v>
      </c>
      <c r="G192" s="799"/>
    </row>
    <row r="193" spans="2:100" x14ac:dyDescent="0.25">
      <c r="B193" s="607">
        <v>21</v>
      </c>
      <c r="C193" s="799"/>
      <c r="D193" s="799"/>
      <c r="E193" s="799"/>
      <c r="F193" s="398">
        <f>'2 жастағы балалар Ш'!AW84</f>
        <v>1</v>
      </c>
      <c r="G193" s="799"/>
    </row>
    <row r="194" spans="2:100" x14ac:dyDescent="0.25">
      <c r="B194" s="607"/>
      <c r="C194" s="799"/>
      <c r="D194" s="799"/>
      <c r="E194" s="799"/>
      <c r="F194" s="398">
        <f>'2 жастағы балалар Ш'!AX84</f>
        <v>0</v>
      </c>
      <c r="G194" s="799"/>
      <c r="CN194" s="1"/>
      <c r="CO194" s="13"/>
      <c r="CP194" s="1"/>
      <c r="CQ194" s="13"/>
      <c r="CR194" s="1"/>
      <c r="CS194" s="13"/>
      <c r="CT194" s="1"/>
      <c r="CU194" s="13"/>
      <c r="CV194" s="1"/>
    </row>
    <row r="195" spans="2:100" x14ac:dyDescent="0.25">
      <c r="B195" s="607"/>
      <c r="C195" s="799"/>
      <c r="D195" s="799"/>
      <c r="E195" s="799"/>
      <c r="F195" s="398">
        <f>'2 жастағы балалар Ш'!AY84</f>
        <v>0</v>
      </c>
      <c r="G195" s="799"/>
      <c r="CN195" s="1"/>
      <c r="CO195" s="113"/>
      <c r="CP195" s="1"/>
      <c r="CQ195" s="113"/>
      <c r="CR195" s="1"/>
      <c r="CS195" s="113"/>
      <c r="CT195" s="1"/>
      <c r="CU195" s="113"/>
      <c r="CV195" s="1"/>
    </row>
    <row r="196" spans="2:100" x14ac:dyDescent="0.25">
      <c r="B196" s="607">
        <v>22</v>
      </c>
      <c r="C196" s="799"/>
      <c r="D196" s="799"/>
      <c r="E196" s="799"/>
      <c r="F196" s="398">
        <f>'2 жастағы балалар Ш'!AZ84</f>
        <v>0</v>
      </c>
      <c r="G196" s="799"/>
      <c r="CN196" s="1"/>
      <c r="CO196" s="113"/>
      <c r="CP196" s="1"/>
      <c r="CQ196" s="113"/>
      <c r="CR196" s="1"/>
      <c r="CS196" s="113"/>
      <c r="CT196" s="1"/>
      <c r="CU196" s="113"/>
      <c r="CV196" s="1"/>
    </row>
    <row r="197" spans="2:100" x14ac:dyDescent="0.25">
      <c r="B197" s="607"/>
      <c r="C197" s="799"/>
      <c r="D197" s="799"/>
      <c r="E197" s="799"/>
      <c r="F197" s="398">
        <f>'2 жастағы балалар Ш'!BA84</f>
        <v>1</v>
      </c>
      <c r="G197" s="799"/>
    </row>
    <row r="198" spans="2:100" x14ac:dyDescent="0.25">
      <c r="B198" s="607"/>
      <c r="C198" s="799"/>
      <c r="D198" s="799"/>
      <c r="E198" s="799"/>
      <c r="F198" s="398">
        <f>'2 жастағы балалар Ш'!BB84</f>
        <v>0</v>
      </c>
      <c r="G198" s="799"/>
    </row>
    <row r="199" spans="2:100" x14ac:dyDescent="0.25">
      <c r="B199" s="607">
        <v>23</v>
      </c>
      <c r="C199" s="799"/>
      <c r="D199" s="799"/>
      <c r="E199" s="799"/>
      <c r="F199" s="398">
        <f>'2 жастағы балалар Ш'!BC84</f>
        <v>0</v>
      </c>
      <c r="G199" s="799"/>
    </row>
    <row r="200" spans="2:100" x14ac:dyDescent="0.25">
      <c r="B200" s="607"/>
      <c r="C200" s="799"/>
      <c r="D200" s="799"/>
      <c r="E200" s="799"/>
      <c r="F200" s="398">
        <f>'2 жастағы балалар Ш'!BD84</f>
        <v>1</v>
      </c>
      <c r="G200" s="799"/>
    </row>
    <row r="201" spans="2:100" x14ac:dyDescent="0.25">
      <c r="B201" s="607"/>
      <c r="C201" s="799"/>
      <c r="D201" s="799"/>
      <c r="E201" s="799"/>
      <c r="F201" s="398">
        <f>'2 жастағы балалар Ш'!BE84</f>
        <v>0</v>
      </c>
      <c r="G201" s="799"/>
    </row>
    <row r="202" spans="2:100" x14ac:dyDescent="0.25">
      <c r="B202" s="607">
        <v>24</v>
      </c>
      <c r="C202" s="799"/>
      <c r="D202" s="799"/>
      <c r="E202" s="799"/>
      <c r="F202" s="398">
        <f>'2 жастағы балалар Ш'!BF84</f>
        <v>1</v>
      </c>
      <c r="G202" s="799"/>
    </row>
    <row r="203" spans="2:100" x14ac:dyDescent="0.25">
      <c r="B203" s="607"/>
      <c r="C203" s="799"/>
      <c r="D203" s="799"/>
      <c r="E203" s="799"/>
      <c r="F203" s="398">
        <f>'2 жастағы балалар Ш'!BG84</f>
        <v>0</v>
      </c>
      <c r="G203" s="799"/>
    </row>
    <row r="204" spans="2:100" x14ac:dyDescent="0.25">
      <c r="B204" s="607"/>
      <c r="C204" s="799"/>
      <c r="D204" s="799"/>
      <c r="E204" s="799"/>
      <c r="F204" s="398">
        <f>'2 жастағы балалар Ш'!BH84</f>
        <v>0</v>
      </c>
      <c r="G204" s="799"/>
    </row>
    <row r="205" spans="2:100" x14ac:dyDescent="0.25">
      <c r="B205" s="607">
        <v>25</v>
      </c>
      <c r="C205" s="799"/>
      <c r="D205" s="799"/>
      <c r="E205" s="799"/>
      <c r="F205" s="398">
        <f>'2 жастағы балалар Ш'!BI84</f>
        <v>0</v>
      </c>
      <c r="G205" s="799"/>
    </row>
    <row r="206" spans="2:100" x14ac:dyDescent="0.25">
      <c r="B206" s="607"/>
      <c r="C206" s="799"/>
      <c r="D206" s="799"/>
      <c r="E206" s="799"/>
      <c r="F206" s="398">
        <f>'2 жастағы балалар Ш'!BJ84</f>
        <v>1</v>
      </c>
      <c r="G206" s="799"/>
    </row>
    <row r="207" spans="2:100" x14ac:dyDescent="0.25">
      <c r="B207" s="607"/>
      <c r="C207" s="800"/>
      <c r="D207" s="800"/>
      <c r="E207" s="800"/>
      <c r="F207" s="398">
        <f>'2 жастағы балалар Ш'!BK84</f>
        <v>0</v>
      </c>
      <c r="G207" s="800"/>
    </row>
    <row r="210" spans="2:7" ht="15.75" x14ac:dyDescent="0.25">
      <c r="B210" s="816" t="s">
        <v>939</v>
      </c>
      <c r="C210" s="817"/>
      <c r="D210" s="817"/>
      <c r="E210" s="817"/>
      <c r="F210" s="817"/>
      <c r="G210" s="818"/>
    </row>
    <row r="211" spans="2:7" ht="28.5" x14ac:dyDescent="0.25">
      <c r="B211" s="35"/>
      <c r="C211" s="21" t="s">
        <v>915</v>
      </c>
      <c r="D211" s="21" t="s">
        <v>733</v>
      </c>
      <c r="E211" s="21" t="s">
        <v>916</v>
      </c>
      <c r="F211" s="21" t="s">
        <v>904</v>
      </c>
      <c r="G211" s="62" t="s">
        <v>917</v>
      </c>
    </row>
    <row r="212" spans="2:7" x14ac:dyDescent="0.25">
      <c r="B212" s="570">
        <v>1</v>
      </c>
      <c r="C212" s="452">
        <f>'2 жастағы балалар Ф'!D143</f>
        <v>1</v>
      </c>
      <c r="D212" s="452">
        <f>'2 жастағы балалар К'!D143</f>
        <v>1</v>
      </c>
      <c r="E212" s="452" t="e">
        <f>'2 жастағы балалар Т'!#REF!</f>
        <v>#REF!</v>
      </c>
      <c r="F212" s="452">
        <f>'2 жастағы балалар Ш'!D143</f>
        <v>0</v>
      </c>
      <c r="G212" s="452" t="e">
        <f>'2 жастағы балалар Ә'!#REF!</f>
        <v>#REF!</v>
      </c>
    </row>
    <row r="213" spans="2:7" x14ac:dyDescent="0.25">
      <c r="B213" s="571"/>
      <c r="C213" s="452">
        <f>'2 жастағы балалар Ф'!E143</f>
        <v>0</v>
      </c>
      <c r="D213" s="452">
        <f>'2 жастағы балалар К'!E143</f>
        <v>0</v>
      </c>
      <c r="E213" s="452" t="e">
        <f>'2 жастағы балалар Т'!#REF!</f>
        <v>#REF!</v>
      </c>
      <c r="F213" s="452">
        <f>'2 жастағы балалар Ш'!E143</f>
        <v>1</v>
      </c>
      <c r="G213" s="452" t="e">
        <f>'2 жастағы балалар Ә'!#REF!</f>
        <v>#REF!</v>
      </c>
    </row>
    <row r="214" spans="2:7" x14ac:dyDescent="0.25">
      <c r="B214" s="572"/>
      <c r="C214" s="452">
        <f>'2 жастағы балалар Ф'!F143</f>
        <v>0</v>
      </c>
      <c r="D214" s="452">
        <f>'2 жастағы балалар К'!F143</f>
        <v>0</v>
      </c>
      <c r="E214" s="452" t="e">
        <f>'2 жастағы балалар Т'!#REF!</f>
        <v>#REF!</v>
      </c>
      <c r="F214" s="452">
        <f>'2 жастағы балалар Ш'!F143</f>
        <v>0</v>
      </c>
      <c r="G214" s="452" t="e">
        <f>'2 жастағы балалар Ә'!#REF!</f>
        <v>#REF!</v>
      </c>
    </row>
    <row r="215" spans="2:7" x14ac:dyDescent="0.25">
      <c r="B215" s="570">
        <v>2</v>
      </c>
      <c r="C215" s="452">
        <f>'2 жастағы балалар Ф'!G143</f>
        <v>1</v>
      </c>
      <c r="D215" s="452">
        <f>'2 жастағы балалар К'!G143</f>
        <v>0</v>
      </c>
      <c r="E215" s="452">
        <f>'2 жастағы балалар Т'!D143</f>
        <v>0</v>
      </c>
      <c r="F215" s="452">
        <f>'2 жастағы балалар Ш'!G143</f>
        <v>1</v>
      </c>
      <c r="G215" s="452">
        <f>'2 жастағы балалар Ә'!D143</f>
        <v>0</v>
      </c>
    </row>
    <row r="216" spans="2:7" ht="15" customHeight="1" x14ac:dyDescent="0.25">
      <c r="B216" s="571"/>
      <c r="C216" s="452">
        <f>'2 жастағы балалар Ф'!H143</f>
        <v>0</v>
      </c>
      <c r="D216" s="452">
        <f>'2 жастағы балалар К'!H143</f>
        <v>1</v>
      </c>
      <c r="E216" s="452">
        <f>'2 жастағы балалар Т'!E143</f>
        <v>1</v>
      </c>
      <c r="F216" s="452">
        <f>'2 жастағы балалар Ш'!H143</f>
        <v>0</v>
      </c>
      <c r="G216" s="452">
        <f>'2 жастағы балалар Ә'!E143</f>
        <v>1</v>
      </c>
    </row>
    <row r="217" spans="2:7" ht="15" customHeight="1" x14ac:dyDescent="0.25">
      <c r="B217" s="572"/>
      <c r="C217" s="452">
        <f>'2 жастағы балалар Ф'!I143</f>
        <v>0</v>
      </c>
      <c r="D217" s="452">
        <f>'2 жастағы балалар К'!I143</f>
        <v>0</v>
      </c>
      <c r="E217" s="452">
        <f>'2 жастағы балалар Т'!F143</f>
        <v>0</v>
      </c>
      <c r="F217" s="452">
        <f>'2 жастағы балалар Ш'!I143</f>
        <v>0</v>
      </c>
      <c r="G217" s="452">
        <f>'2 жастағы балалар Ә'!F143</f>
        <v>0</v>
      </c>
    </row>
    <row r="218" spans="2:7" ht="15" customHeight="1" x14ac:dyDescent="0.25">
      <c r="B218" s="570">
        <v>3</v>
      </c>
      <c r="C218" s="452">
        <f>'2 жастағы балалар Ф'!J143</f>
        <v>1</v>
      </c>
      <c r="D218" s="452">
        <f>'2 жастағы балалар К'!J143</f>
        <v>0</v>
      </c>
      <c r="E218" s="452">
        <f>'2 жастағы балалар Т'!G143</f>
        <v>0</v>
      </c>
      <c r="F218" s="452">
        <f>'2 жастағы балалар Ш'!J143</f>
        <v>1</v>
      </c>
      <c r="G218" s="452">
        <f>'2 жастағы балалар Ә'!G143</f>
        <v>0</v>
      </c>
    </row>
    <row r="219" spans="2:7" x14ac:dyDescent="0.25">
      <c r="B219" s="571"/>
      <c r="C219" s="452">
        <f>'2 жастағы балалар Ф'!K143</f>
        <v>0</v>
      </c>
      <c r="D219" s="452">
        <f>'2 жастағы балалар К'!K143</f>
        <v>1</v>
      </c>
      <c r="E219" s="452">
        <f>'2 жастағы балалар Т'!H143</f>
        <v>1</v>
      </c>
      <c r="F219" s="452">
        <f>'2 жастағы балалар Ш'!K143</f>
        <v>0</v>
      </c>
      <c r="G219" s="452">
        <f>'2 жастағы балалар Ә'!H143</f>
        <v>1</v>
      </c>
    </row>
    <row r="220" spans="2:7" x14ac:dyDescent="0.25">
      <c r="B220" s="572"/>
      <c r="C220" s="452">
        <f>'2 жастағы балалар Ф'!L143</f>
        <v>0</v>
      </c>
      <c r="D220" s="452">
        <f>'2 жастағы балалар К'!L143</f>
        <v>0</v>
      </c>
      <c r="E220" s="452">
        <f>'2 жастағы балалар Т'!I143</f>
        <v>0</v>
      </c>
      <c r="F220" s="452">
        <f>'2 жастағы балалар Ш'!L143</f>
        <v>0</v>
      </c>
      <c r="G220" s="452">
        <f>'2 жастағы балалар Ә'!I143</f>
        <v>0</v>
      </c>
    </row>
    <row r="221" spans="2:7" x14ac:dyDescent="0.25">
      <c r="B221" s="570">
        <v>4</v>
      </c>
      <c r="C221" s="452">
        <f>'2 жастағы балалар Ф'!M143</f>
        <v>0</v>
      </c>
      <c r="D221" s="452">
        <f>'2 жастағы балалар К'!M143</f>
        <v>0</v>
      </c>
      <c r="E221" s="452">
        <f>'2 жастағы балалар Т'!J143</f>
        <v>0</v>
      </c>
      <c r="F221" s="452">
        <f>'2 жастағы балалар Ш'!M143</f>
        <v>1</v>
      </c>
      <c r="G221" s="452">
        <f>'2 жастағы балалар Ә'!J143</f>
        <v>1</v>
      </c>
    </row>
    <row r="222" spans="2:7" x14ac:dyDescent="0.25">
      <c r="B222" s="571"/>
      <c r="C222" s="452">
        <f>'2 жастағы балалар Ф'!N143</f>
        <v>1</v>
      </c>
      <c r="D222" s="452">
        <f>'2 жастағы балалар К'!N143</f>
        <v>1</v>
      </c>
      <c r="E222" s="452">
        <f>'2 жастағы балалар Т'!K143</f>
        <v>1</v>
      </c>
      <c r="F222" s="452">
        <f>'2 жастағы балалар Ш'!N143</f>
        <v>0</v>
      </c>
      <c r="G222" s="452">
        <f>'2 жастағы балалар Ә'!K143</f>
        <v>0</v>
      </c>
    </row>
    <row r="223" spans="2:7" x14ac:dyDescent="0.25">
      <c r="B223" s="572"/>
      <c r="C223" s="452">
        <f>'2 жастағы балалар Ф'!O143</f>
        <v>0</v>
      </c>
      <c r="D223" s="452">
        <f>'2 жастағы балалар К'!O143</f>
        <v>0</v>
      </c>
      <c r="E223" s="452">
        <f>'2 жастағы балалар Т'!L143</f>
        <v>0</v>
      </c>
      <c r="F223" s="452">
        <f>'2 жастағы балалар Ш'!O143</f>
        <v>0</v>
      </c>
      <c r="G223" s="452">
        <f>'2 жастағы балалар Ә'!L143</f>
        <v>0</v>
      </c>
    </row>
    <row r="224" spans="2:7" x14ac:dyDescent="0.25">
      <c r="B224" s="570">
        <v>5</v>
      </c>
      <c r="C224" s="452" t="e">
        <f>'2 жастағы балалар Ф'!#REF!</f>
        <v>#REF!</v>
      </c>
      <c r="D224" s="452" t="e">
        <f>'2 жастағы балалар К'!#REF!</f>
        <v>#REF!</v>
      </c>
      <c r="E224" s="452">
        <f>'2 жастағы балалар Т'!M143</f>
        <v>0</v>
      </c>
      <c r="F224" s="452">
        <f>'2 жастағы балалар Ш'!P143</f>
        <v>1</v>
      </c>
      <c r="G224" s="452">
        <f>'2 жастағы балалар Ә'!M143</f>
        <v>1</v>
      </c>
    </row>
    <row r="225" spans="2:7" x14ac:dyDescent="0.25">
      <c r="B225" s="571"/>
      <c r="C225" s="452" t="e">
        <f>'2 жастағы балалар Ф'!#REF!</f>
        <v>#REF!</v>
      </c>
      <c r="D225" s="452" t="e">
        <f>'2 жастағы балалар К'!#REF!</f>
        <v>#REF!</v>
      </c>
      <c r="E225" s="452">
        <f>'2 жастағы балалар Т'!N143</f>
        <v>1</v>
      </c>
      <c r="F225" s="452">
        <f>'2 жастағы балалар Ш'!Q143</f>
        <v>0</v>
      </c>
      <c r="G225" s="452">
        <f>'2 жастағы балалар Ә'!N143</f>
        <v>0</v>
      </c>
    </row>
    <row r="226" spans="2:7" x14ac:dyDescent="0.25">
      <c r="B226" s="572"/>
      <c r="C226" s="452" t="e">
        <f>'2 жастағы балалар Ф'!#REF!</f>
        <v>#REF!</v>
      </c>
      <c r="D226" s="452" t="e">
        <f>'2 жастағы балалар К'!#REF!</f>
        <v>#REF!</v>
      </c>
      <c r="E226" s="452">
        <f>'2 жастағы балалар Т'!O143</f>
        <v>0</v>
      </c>
      <c r="F226" s="452">
        <f>'2 жастағы балалар Ш'!R143</f>
        <v>0</v>
      </c>
      <c r="G226" s="452">
        <f>'2 жастағы балалар Ә'!O143</f>
        <v>0</v>
      </c>
    </row>
    <row r="227" spans="2:7" x14ac:dyDescent="0.25">
      <c r="B227" s="570">
        <v>6</v>
      </c>
      <c r="C227" s="798"/>
      <c r="D227" s="452">
        <f>'2 жастағы балалар К'!P143</f>
        <v>0</v>
      </c>
      <c r="E227" s="798"/>
      <c r="F227" s="452" t="e">
        <f>'2 жастағы балалар Ш'!#REF!</f>
        <v>#REF!</v>
      </c>
      <c r="G227" s="798"/>
    </row>
    <row r="228" spans="2:7" x14ac:dyDescent="0.25">
      <c r="B228" s="571"/>
      <c r="C228" s="799"/>
      <c r="D228" s="452">
        <f>'2 жастағы балалар К'!Q143</f>
        <v>1</v>
      </c>
      <c r="E228" s="799"/>
      <c r="F228" s="452" t="e">
        <f>'2 жастағы балалар Ш'!#REF!</f>
        <v>#REF!</v>
      </c>
      <c r="G228" s="799"/>
    </row>
    <row r="229" spans="2:7" x14ac:dyDescent="0.25">
      <c r="B229" s="572"/>
      <c r="C229" s="799"/>
      <c r="D229" s="452">
        <f>'2 жастағы балалар К'!R143</f>
        <v>0</v>
      </c>
      <c r="E229" s="799"/>
      <c r="F229" s="452" t="e">
        <f>'2 жастағы балалар Ш'!#REF!</f>
        <v>#REF!</v>
      </c>
      <c r="G229" s="799"/>
    </row>
    <row r="230" spans="2:7" x14ac:dyDescent="0.25">
      <c r="B230" s="570">
        <v>7</v>
      </c>
      <c r="C230" s="799"/>
      <c r="D230" s="452">
        <f>'2 жастағы балалар К'!S143</f>
        <v>0</v>
      </c>
      <c r="E230" s="799"/>
      <c r="F230" s="452" t="e">
        <f>'2 жастағы балалар Ш'!#REF!</f>
        <v>#REF!</v>
      </c>
      <c r="G230" s="799"/>
    </row>
    <row r="231" spans="2:7" x14ac:dyDescent="0.25">
      <c r="B231" s="571"/>
      <c r="C231" s="799"/>
      <c r="D231" s="452">
        <f>'2 жастағы балалар К'!T143</f>
        <v>1</v>
      </c>
      <c r="E231" s="799"/>
      <c r="F231" s="452" t="e">
        <f>'2 жастағы балалар Ш'!#REF!</f>
        <v>#REF!</v>
      </c>
      <c r="G231" s="799"/>
    </row>
    <row r="232" spans="2:7" x14ac:dyDescent="0.25">
      <c r="B232" s="572"/>
      <c r="C232" s="799"/>
      <c r="D232" s="452">
        <f>'2 жастағы балалар К'!U143</f>
        <v>0</v>
      </c>
      <c r="E232" s="799"/>
      <c r="F232" s="452" t="e">
        <f>'2 жастағы балалар Ш'!#REF!</f>
        <v>#REF!</v>
      </c>
      <c r="G232" s="799"/>
    </row>
    <row r="233" spans="2:7" x14ac:dyDescent="0.25">
      <c r="B233" s="570">
        <v>8</v>
      </c>
      <c r="C233" s="799"/>
      <c r="D233" s="452">
        <f>'2 жастағы балалар К'!V143</f>
        <v>0</v>
      </c>
      <c r="E233" s="799"/>
      <c r="F233" s="452" t="e">
        <f>'2 жастағы балалар Ш'!#REF!</f>
        <v>#REF!</v>
      </c>
      <c r="G233" s="799"/>
    </row>
    <row r="234" spans="2:7" x14ac:dyDescent="0.25">
      <c r="B234" s="571"/>
      <c r="C234" s="799"/>
      <c r="D234" s="452">
        <f>'2 жастағы балалар К'!W143</f>
        <v>1</v>
      </c>
      <c r="E234" s="799"/>
      <c r="F234" s="452" t="e">
        <f>'2 жастағы балалар Ш'!#REF!</f>
        <v>#REF!</v>
      </c>
      <c r="G234" s="799"/>
    </row>
    <row r="235" spans="2:7" x14ac:dyDescent="0.25">
      <c r="B235" s="572"/>
      <c r="C235" s="799"/>
      <c r="D235" s="452">
        <f>'2 жастағы балалар К'!X143</f>
        <v>0</v>
      </c>
      <c r="E235" s="799"/>
      <c r="F235" s="452" t="e">
        <f>'2 жастағы балалар Ш'!#REF!</f>
        <v>#REF!</v>
      </c>
      <c r="G235" s="799"/>
    </row>
    <row r="236" spans="2:7" x14ac:dyDescent="0.25">
      <c r="B236" s="570">
        <v>9</v>
      </c>
      <c r="C236" s="799"/>
      <c r="D236" s="452">
        <f>'2 жастағы балалар К'!Y143</f>
        <v>0</v>
      </c>
      <c r="E236" s="799"/>
      <c r="F236" s="452" t="e">
        <f>'2 жастағы балалар Ш'!#REF!</f>
        <v>#REF!</v>
      </c>
      <c r="G236" s="799"/>
    </row>
    <row r="237" spans="2:7" x14ac:dyDescent="0.25">
      <c r="B237" s="571"/>
      <c r="C237" s="799"/>
      <c r="D237" s="452">
        <f>'2 жастағы балалар К'!Z143</f>
        <v>1</v>
      </c>
      <c r="E237" s="799"/>
      <c r="F237" s="452" t="e">
        <f>'2 жастағы балалар Ш'!#REF!</f>
        <v>#REF!</v>
      </c>
      <c r="G237" s="799"/>
    </row>
    <row r="238" spans="2:7" x14ac:dyDescent="0.25">
      <c r="B238" s="572"/>
      <c r="C238" s="799"/>
      <c r="D238" s="452">
        <f>'2 жастағы балалар К'!AA143</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Ш'!S143</f>
        <v>1</v>
      </c>
      <c r="G242" s="799"/>
    </row>
    <row r="243" spans="2:7" x14ac:dyDescent="0.25">
      <c r="B243" s="607"/>
      <c r="C243" s="799"/>
      <c r="D243" s="452" t="e">
        <f>'2 жастағы балалар К'!#REF!</f>
        <v>#REF!</v>
      </c>
      <c r="E243" s="799"/>
      <c r="F243" s="398">
        <f>'2 жастағы балалар Ш'!T143</f>
        <v>0</v>
      </c>
      <c r="G243" s="799"/>
    </row>
    <row r="244" spans="2:7" x14ac:dyDescent="0.25">
      <c r="B244" s="607"/>
      <c r="C244" s="799"/>
      <c r="D244" s="452" t="e">
        <f>'2 жастағы балалар К'!#REF!</f>
        <v>#REF!</v>
      </c>
      <c r="E244" s="799"/>
      <c r="F244" s="398">
        <f>'2 жастағы балалар Ш'!U143</f>
        <v>0</v>
      </c>
      <c r="G244" s="799"/>
    </row>
    <row r="245" spans="2:7" x14ac:dyDescent="0.25">
      <c r="B245" s="607">
        <v>12</v>
      </c>
      <c r="C245" s="799"/>
      <c r="D245" s="452" t="e">
        <f>'2 жастағы балалар К'!#REF!</f>
        <v>#REF!</v>
      </c>
      <c r="E245" s="799"/>
      <c r="F245" s="398">
        <f>'2 жастағы балалар Ш'!V143</f>
        <v>1</v>
      </c>
      <c r="G245" s="799"/>
    </row>
    <row r="246" spans="2:7" x14ac:dyDescent="0.25">
      <c r="B246" s="607"/>
      <c r="C246" s="799"/>
      <c r="D246" s="452" t="e">
        <f>'2 жастағы балалар К'!#REF!</f>
        <v>#REF!</v>
      </c>
      <c r="E246" s="799"/>
      <c r="F246" s="398">
        <f>'2 жастағы балалар Ш'!W143</f>
        <v>0</v>
      </c>
      <c r="G246" s="799"/>
    </row>
    <row r="247" spans="2:7" x14ac:dyDescent="0.25">
      <c r="B247" s="607"/>
      <c r="C247" s="799"/>
      <c r="D247" s="452" t="e">
        <f>'2 жастағы балалар К'!#REF!</f>
        <v>#REF!</v>
      </c>
      <c r="E247" s="799"/>
      <c r="F247" s="398">
        <f>'2 жастағы балалар Ш'!X143</f>
        <v>0</v>
      </c>
      <c r="G247" s="799"/>
    </row>
    <row r="248" spans="2:7" x14ac:dyDescent="0.25">
      <c r="B248" s="607">
        <v>13</v>
      </c>
      <c r="C248" s="799"/>
      <c r="D248" s="452" t="e">
        <f>'2 жастағы балалар К'!#REF!</f>
        <v>#REF!</v>
      </c>
      <c r="E248" s="799"/>
      <c r="F248" s="398">
        <f>'2 жастағы балалар Ш'!Y143</f>
        <v>1</v>
      </c>
      <c r="G248" s="799"/>
    </row>
    <row r="249" spans="2:7" x14ac:dyDescent="0.25">
      <c r="B249" s="607"/>
      <c r="C249" s="799"/>
      <c r="D249" s="452" t="e">
        <f>'2 жастағы балалар К'!#REF!</f>
        <v>#REF!</v>
      </c>
      <c r="E249" s="799"/>
      <c r="F249" s="398">
        <f>'2 жастағы балалар Ш'!Z143</f>
        <v>0</v>
      </c>
      <c r="G249" s="799"/>
    </row>
    <row r="250" spans="2:7" x14ac:dyDescent="0.25">
      <c r="B250" s="607"/>
      <c r="C250" s="799"/>
      <c r="D250" s="452" t="e">
        <f>'2 жастағы балалар К'!#REF!</f>
        <v>#REF!</v>
      </c>
      <c r="E250" s="799"/>
      <c r="F250" s="398">
        <f>'2 жастағы балалар Ш'!AA143</f>
        <v>0</v>
      </c>
      <c r="G250" s="799"/>
    </row>
    <row r="251" spans="2:7" x14ac:dyDescent="0.25">
      <c r="B251" s="607">
        <v>14</v>
      </c>
      <c r="C251" s="799"/>
      <c r="D251" s="452" t="e">
        <f>'2 жастағы балалар К'!#REF!</f>
        <v>#REF!</v>
      </c>
      <c r="E251" s="799"/>
      <c r="F251" s="398">
        <f>'2 жастағы балалар Ш'!AB143</f>
        <v>1</v>
      </c>
      <c r="G251" s="799"/>
    </row>
    <row r="252" spans="2:7" x14ac:dyDescent="0.25">
      <c r="B252" s="607"/>
      <c r="C252" s="799"/>
      <c r="D252" s="452" t="e">
        <f>'2 жастағы балалар К'!#REF!</f>
        <v>#REF!</v>
      </c>
      <c r="E252" s="799"/>
      <c r="F252" s="398">
        <f>'2 жастағы балалар Ш'!AC143</f>
        <v>0</v>
      </c>
      <c r="G252" s="799"/>
    </row>
    <row r="253" spans="2:7" x14ac:dyDescent="0.25">
      <c r="B253" s="607"/>
      <c r="C253" s="799"/>
      <c r="D253" s="452" t="e">
        <f>'2 жастағы балалар К'!#REF!</f>
        <v>#REF!</v>
      </c>
      <c r="E253" s="799"/>
      <c r="F253" s="398">
        <f>'2 жастағы балалар Ш'!AD143</f>
        <v>0</v>
      </c>
      <c r="G253" s="799"/>
    </row>
    <row r="254" spans="2:7" x14ac:dyDescent="0.25">
      <c r="B254" s="607">
        <v>15</v>
      </c>
      <c r="C254" s="799"/>
      <c r="D254" s="452" t="e">
        <f>'2 жастағы балалар К'!#REF!</f>
        <v>#REF!</v>
      </c>
      <c r="E254" s="799"/>
      <c r="F254" s="398">
        <f>'2 жастағы балалар Ш'!AE143</f>
        <v>1</v>
      </c>
      <c r="G254" s="799"/>
    </row>
    <row r="255" spans="2:7" x14ac:dyDescent="0.25">
      <c r="B255" s="607"/>
      <c r="C255" s="799"/>
      <c r="D255" s="452" t="e">
        <f>'2 жастағы балалар К'!#REF!</f>
        <v>#REF!</v>
      </c>
      <c r="E255" s="799"/>
      <c r="F255" s="398">
        <f>'2 жастағы балалар Ш'!AF143</f>
        <v>0</v>
      </c>
      <c r="G255" s="799"/>
    </row>
    <row r="256" spans="2:7" x14ac:dyDescent="0.25">
      <c r="B256" s="607"/>
      <c r="C256" s="799"/>
      <c r="D256" s="452" t="e">
        <f>'2 жастағы балалар К'!#REF!</f>
        <v>#REF!</v>
      </c>
      <c r="E256" s="799"/>
      <c r="F256" s="398">
        <f>'2 жастағы балалар Ш'!AG143</f>
        <v>0</v>
      </c>
      <c r="G256" s="799"/>
    </row>
    <row r="257" spans="2:7" x14ac:dyDescent="0.25">
      <c r="B257" s="607">
        <v>16</v>
      </c>
      <c r="C257" s="799"/>
      <c r="D257" s="798"/>
      <c r="E257" s="799"/>
      <c r="F257" s="398">
        <f>'2 жастағы балалар Ш'!AH143</f>
        <v>1</v>
      </c>
      <c r="G257" s="799"/>
    </row>
    <row r="258" spans="2:7" x14ac:dyDescent="0.25">
      <c r="B258" s="607"/>
      <c r="C258" s="799"/>
      <c r="D258" s="799"/>
      <c r="E258" s="799"/>
      <c r="F258" s="398">
        <f>'2 жастағы балалар Ш'!AI143</f>
        <v>0</v>
      </c>
      <c r="G258" s="799"/>
    </row>
    <row r="259" spans="2:7" x14ac:dyDescent="0.25">
      <c r="B259" s="607"/>
      <c r="C259" s="799"/>
      <c r="D259" s="799"/>
      <c r="E259" s="799"/>
      <c r="F259" s="398">
        <f>'2 жастағы балалар Ш'!AJ143</f>
        <v>0</v>
      </c>
      <c r="G259" s="799"/>
    </row>
    <row r="260" spans="2:7" x14ac:dyDescent="0.25">
      <c r="B260" s="607">
        <v>17</v>
      </c>
      <c r="C260" s="799"/>
      <c r="D260" s="799"/>
      <c r="E260" s="799"/>
      <c r="F260" s="398">
        <f>'2 жастағы балалар Ш'!AK143</f>
        <v>1</v>
      </c>
      <c r="G260" s="799"/>
    </row>
    <row r="261" spans="2:7" x14ac:dyDescent="0.25">
      <c r="B261" s="607"/>
      <c r="C261" s="799"/>
      <c r="D261" s="799"/>
      <c r="E261" s="799"/>
      <c r="F261" s="398">
        <f>'2 жастағы балалар Ш'!AL143</f>
        <v>0</v>
      </c>
      <c r="G261" s="799"/>
    </row>
    <row r="262" spans="2:7" x14ac:dyDescent="0.25">
      <c r="B262" s="607"/>
      <c r="C262" s="799"/>
      <c r="D262" s="799"/>
      <c r="E262" s="799"/>
      <c r="F262" s="398">
        <f>'2 жастағы балалар Ш'!AM143</f>
        <v>0</v>
      </c>
      <c r="G262" s="799"/>
    </row>
    <row r="263" spans="2:7" x14ac:dyDescent="0.25">
      <c r="B263" s="607">
        <v>18</v>
      </c>
      <c r="C263" s="799"/>
      <c r="D263" s="799"/>
      <c r="E263" s="799"/>
      <c r="F263" s="398">
        <f>'2 жастағы балалар Ш'!AN143</f>
        <v>1</v>
      </c>
      <c r="G263" s="799"/>
    </row>
    <row r="264" spans="2:7" x14ac:dyDescent="0.25">
      <c r="B264" s="607"/>
      <c r="C264" s="799"/>
      <c r="D264" s="799"/>
      <c r="E264" s="799"/>
      <c r="F264" s="398">
        <f>'2 жастағы балалар Ш'!AO143</f>
        <v>0</v>
      </c>
      <c r="G264" s="799"/>
    </row>
    <row r="265" spans="2:7" x14ac:dyDescent="0.25">
      <c r="B265" s="607"/>
      <c r="C265" s="799"/>
      <c r="D265" s="799"/>
      <c r="E265" s="799"/>
      <c r="F265" s="398">
        <f>'2 жастағы балалар Ш'!AP143</f>
        <v>0</v>
      </c>
      <c r="G265" s="799"/>
    </row>
    <row r="266" spans="2:7" x14ac:dyDescent="0.25">
      <c r="B266" s="607">
        <v>19</v>
      </c>
      <c r="C266" s="799"/>
      <c r="D266" s="799"/>
      <c r="E266" s="799"/>
      <c r="F266" s="398">
        <f>'2 жастағы балалар Ш'!AQ143</f>
        <v>0</v>
      </c>
      <c r="G266" s="799"/>
    </row>
    <row r="267" spans="2:7" x14ac:dyDescent="0.25">
      <c r="B267" s="607"/>
      <c r="C267" s="799"/>
      <c r="D267" s="799"/>
      <c r="E267" s="799"/>
      <c r="F267" s="398">
        <f>'2 жастағы балалар Ш'!AR143</f>
        <v>1</v>
      </c>
      <c r="G267" s="799"/>
    </row>
    <row r="268" spans="2:7" x14ac:dyDescent="0.25">
      <c r="B268" s="607"/>
      <c r="C268" s="799"/>
      <c r="D268" s="799"/>
      <c r="E268" s="799"/>
      <c r="F268" s="398">
        <f>'2 жастағы балалар Ш'!AS143</f>
        <v>0</v>
      </c>
      <c r="G268" s="799"/>
    </row>
    <row r="269" spans="2:7" x14ac:dyDescent="0.25">
      <c r="B269" s="607">
        <v>20</v>
      </c>
      <c r="C269" s="799"/>
      <c r="D269" s="799"/>
      <c r="E269" s="799"/>
      <c r="F269" s="398">
        <f>'2 жастағы балалар Ш'!AT143</f>
        <v>1</v>
      </c>
      <c r="G269" s="799"/>
    </row>
    <row r="270" spans="2:7" x14ac:dyDescent="0.25">
      <c r="B270" s="607"/>
      <c r="C270" s="799"/>
      <c r="D270" s="799"/>
      <c r="E270" s="799"/>
      <c r="F270" s="398">
        <f>'2 жастағы балалар Ш'!AU143</f>
        <v>0</v>
      </c>
      <c r="G270" s="799"/>
    </row>
    <row r="271" spans="2:7" x14ac:dyDescent="0.25">
      <c r="B271" s="607"/>
      <c r="C271" s="799"/>
      <c r="D271" s="799"/>
      <c r="E271" s="799"/>
      <c r="F271" s="398">
        <f>'2 жастағы балалар Ш'!AV143</f>
        <v>0</v>
      </c>
      <c r="G271" s="799"/>
    </row>
    <row r="272" spans="2:7" x14ac:dyDescent="0.25">
      <c r="B272" s="607">
        <v>21</v>
      </c>
      <c r="C272" s="799"/>
      <c r="D272" s="799"/>
      <c r="E272" s="799"/>
      <c r="F272" s="398">
        <f>'2 жастағы балалар Ш'!AW143</f>
        <v>1</v>
      </c>
      <c r="G272" s="799"/>
    </row>
    <row r="273" spans="2:7" x14ac:dyDescent="0.25">
      <c r="B273" s="607"/>
      <c r="C273" s="799"/>
      <c r="D273" s="799"/>
      <c r="E273" s="799"/>
      <c r="F273" s="398">
        <f>'2 жастағы балалар Ш'!AX143</f>
        <v>0</v>
      </c>
      <c r="G273" s="799"/>
    </row>
    <row r="274" spans="2:7" x14ac:dyDescent="0.25">
      <c r="B274" s="607"/>
      <c r="C274" s="799"/>
      <c r="D274" s="799"/>
      <c r="E274" s="799"/>
      <c r="F274" s="398">
        <f>'2 жастағы балалар Ш'!AY143</f>
        <v>0</v>
      </c>
      <c r="G274" s="799"/>
    </row>
    <row r="275" spans="2:7" x14ac:dyDescent="0.25">
      <c r="B275" s="607">
        <v>22</v>
      </c>
      <c r="C275" s="799"/>
      <c r="D275" s="799"/>
      <c r="E275" s="799"/>
      <c r="F275" s="398">
        <f>'2 жастағы балалар Ш'!AZ143</f>
        <v>0</v>
      </c>
      <c r="G275" s="799"/>
    </row>
    <row r="276" spans="2:7" x14ac:dyDescent="0.25">
      <c r="B276" s="607"/>
      <c r="C276" s="799"/>
      <c r="D276" s="799"/>
      <c r="E276" s="799"/>
      <c r="F276" s="398">
        <f>'2 жастағы балалар Ш'!BA143</f>
        <v>1</v>
      </c>
      <c r="G276" s="799"/>
    </row>
    <row r="277" spans="2:7" x14ac:dyDescent="0.25">
      <c r="B277" s="607"/>
      <c r="C277" s="799"/>
      <c r="D277" s="799"/>
      <c r="E277" s="799"/>
      <c r="F277" s="398">
        <f>'2 жастағы балалар Ш'!BB143</f>
        <v>0</v>
      </c>
      <c r="G277" s="799"/>
    </row>
    <row r="278" spans="2:7" x14ac:dyDescent="0.25">
      <c r="B278" s="607">
        <v>23</v>
      </c>
      <c r="C278" s="799"/>
      <c r="D278" s="799"/>
      <c r="E278" s="799"/>
      <c r="F278" s="398">
        <f>'2 жастағы балалар Ш'!BC143</f>
        <v>1</v>
      </c>
      <c r="G278" s="799"/>
    </row>
    <row r="279" spans="2:7" x14ac:dyDescent="0.25">
      <c r="B279" s="607"/>
      <c r="C279" s="799"/>
      <c r="D279" s="799"/>
      <c r="E279" s="799"/>
      <c r="F279" s="398">
        <f>'2 жастағы балалар Ш'!BD143</f>
        <v>0</v>
      </c>
      <c r="G279" s="799"/>
    </row>
    <row r="280" spans="2:7" x14ac:dyDescent="0.25">
      <c r="B280" s="607"/>
      <c r="C280" s="799"/>
      <c r="D280" s="799"/>
      <c r="E280" s="799"/>
      <c r="F280" s="398">
        <f>'2 жастағы балалар Ш'!BE143</f>
        <v>0</v>
      </c>
      <c r="G280" s="799"/>
    </row>
    <row r="281" spans="2:7" x14ac:dyDescent="0.25">
      <c r="B281" s="607">
        <v>24</v>
      </c>
      <c r="C281" s="799"/>
      <c r="D281" s="799"/>
      <c r="E281" s="799"/>
      <c r="F281" s="398">
        <f>'2 жастағы балалар Ш'!BF143</f>
        <v>1</v>
      </c>
      <c r="G281" s="799"/>
    </row>
    <row r="282" spans="2:7" x14ac:dyDescent="0.25">
      <c r="B282" s="607"/>
      <c r="C282" s="799"/>
      <c r="D282" s="799"/>
      <c r="E282" s="799"/>
      <c r="F282" s="398">
        <f>'2 жастағы балалар Ш'!BG143</f>
        <v>0</v>
      </c>
      <c r="G282" s="799"/>
    </row>
    <row r="283" spans="2:7" x14ac:dyDescent="0.25">
      <c r="B283" s="607"/>
      <c r="C283" s="799"/>
      <c r="D283" s="799"/>
      <c r="E283" s="799"/>
      <c r="F283" s="398">
        <f>'2 жастағы балалар Ш'!BH143</f>
        <v>0</v>
      </c>
      <c r="G283" s="799"/>
    </row>
    <row r="284" spans="2:7" x14ac:dyDescent="0.25">
      <c r="B284" s="607">
        <v>25</v>
      </c>
      <c r="C284" s="799"/>
      <c r="D284" s="799"/>
      <c r="E284" s="799"/>
      <c r="F284" s="398">
        <f>'2 жастағы балалар Ш'!BI143</f>
        <v>1</v>
      </c>
      <c r="G284" s="799"/>
    </row>
    <row r="285" spans="2:7" x14ac:dyDescent="0.25">
      <c r="B285" s="607"/>
      <c r="C285" s="799"/>
      <c r="D285" s="799"/>
      <c r="E285" s="799"/>
      <c r="F285" s="398">
        <f>'2 жастағы балалар Ш'!BJ143</f>
        <v>0</v>
      </c>
      <c r="G285" s="799"/>
    </row>
    <row r="286" spans="2:7" x14ac:dyDescent="0.25">
      <c r="B286" s="607"/>
      <c r="C286" s="800"/>
      <c r="D286" s="800"/>
      <c r="E286" s="800"/>
      <c r="F286" s="398">
        <f>'2 жастағы балалар Ш'!BK143</f>
        <v>0</v>
      </c>
      <c r="G286" s="800"/>
    </row>
    <row r="287" spans="2:7" x14ac:dyDescent="0.25">
      <c r="B287" s="389">
        <f>СВОД3!V38</f>
        <v>2</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75"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0">
    <mergeCell ref="B254:B256"/>
    <mergeCell ref="B230:B232"/>
    <mergeCell ref="C10:E64"/>
    <mergeCell ref="B284:B286"/>
    <mergeCell ref="M567:AP567"/>
    <mergeCell ref="B260:B262"/>
    <mergeCell ref="B263:B265"/>
    <mergeCell ref="B266:B268"/>
    <mergeCell ref="B269:B271"/>
    <mergeCell ref="B272:B274"/>
    <mergeCell ref="B275:B277"/>
    <mergeCell ref="B210:G210"/>
    <mergeCell ref="C227:C286"/>
    <mergeCell ref="E227:E286"/>
    <mergeCell ref="G227:G286"/>
    <mergeCell ref="B248:B250"/>
    <mergeCell ref="B251:B253"/>
    <mergeCell ref="B184:B186"/>
    <mergeCell ref="B257:B259"/>
    <mergeCell ref="B278:B280"/>
    <mergeCell ref="B281:B283"/>
    <mergeCell ref="B227:B229"/>
    <mergeCell ref="B190:B192"/>
    <mergeCell ref="B193:B195"/>
    <mergeCell ref="B196:B198"/>
    <mergeCell ref="B199:B201"/>
    <mergeCell ref="B202:B204"/>
    <mergeCell ref="B205:B207"/>
    <mergeCell ref="B233:B235"/>
    <mergeCell ref="B212:B214"/>
    <mergeCell ref="B218:B220"/>
    <mergeCell ref="B221:B223"/>
    <mergeCell ref="B224:B226"/>
    <mergeCell ref="B187:B189"/>
    <mergeCell ref="C148:C207"/>
    <mergeCell ref="E148:E207"/>
    <mergeCell ref="G148:G207"/>
    <mergeCell ref="B151:B153"/>
    <mergeCell ref="B154:B156"/>
    <mergeCell ref="B157:B159"/>
    <mergeCell ref="B160:B162"/>
    <mergeCell ref="B163:B165"/>
    <mergeCell ref="B166:B168"/>
    <mergeCell ref="B169:B171"/>
    <mergeCell ref="B148:B150"/>
    <mergeCell ref="B172:B174"/>
    <mergeCell ref="B175:B177"/>
    <mergeCell ref="B178:B180"/>
    <mergeCell ref="B181:B183"/>
    <mergeCell ref="B133:B135"/>
    <mergeCell ref="B136:B138"/>
    <mergeCell ref="B139:B141"/>
    <mergeCell ref="B142:B144"/>
    <mergeCell ref="B145:B147"/>
    <mergeCell ref="B131:G131"/>
    <mergeCell ref="B96:B98"/>
    <mergeCell ref="B99:B101"/>
    <mergeCell ref="B102:B104"/>
    <mergeCell ref="B105:B107"/>
    <mergeCell ref="B108:B110"/>
    <mergeCell ref="B111:B113"/>
    <mergeCell ref="B114:B116"/>
    <mergeCell ref="B117:B119"/>
    <mergeCell ref="B120:B122"/>
    <mergeCell ref="B123:B125"/>
    <mergeCell ref="B126:B128"/>
    <mergeCell ref="C81:C128"/>
    <mergeCell ref="E81:E128"/>
    <mergeCell ref="G81:G128"/>
    <mergeCell ref="B84:B86"/>
    <mergeCell ref="B87:B89"/>
    <mergeCell ref="B90:B92"/>
    <mergeCell ref="B93:B95"/>
    <mergeCell ref="D93:D128"/>
    <mergeCell ref="L10:L64"/>
    <mergeCell ref="B15:B29"/>
    <mergeCell ref="B30:B34"/>
    <mergeCell ref="B35:B59"/>
    <mergeCell ref="B60:B64"/>
    <mergeCell ref="B4:C4"/>
    <mergeCell ref="B5:C5"/>
    <mergeCell ref="B6:C6"/>
    <mergeCell ref="B7:C7"/>
    <mergeCell ref="C9:E9"/>
    <mergeCell ref="I9:K9"/>
    <mergeCell ref="F9:H9"/>
    <mergeCell ref="D178:D207"/>
    <mergeCell ref="D257:D286"/>
    <mergeCell ref="B245:B247"/>
    <mergeCell ref="B242:B244"/>
    <mergeCell ref="B215:B217"/>
    <mergeCell ref="B236:B238"/>
    <mergeCell ref="B239:B241"/>
    <mergeCell ref="B67:G67"/>
    <mergeCell ref="B69:B71"/>
    <mergeCell ref="B72:B74"/>
    <mergeCell ref="B75:B77"/>
    <mergeCell ref="B10:B14"/>
    <mergeCell ref="B78:B80"/>
    <mergeCell ref="B81:B83"/>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CV909"/>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1.25" customHeight="1" x14ac:dyDescent="0.3">
      <c r="B4" s="801" t="s">
        <v>928</v>
      </c>
      <c r="C4" s="801"/>
      <c r="D4" s="26">
        <f>'2 жастағы балалар Ф'!C85</f>
        <v>0</v>
      </c>
      <c r="E4" s="29"/>
      <c r="F4" s="29"/>
      <c r="G4" s="24"/>
      <c r="H4" s="24"/>
    </row>
    <row r="5" spans="2:12" ht="18.75" x14ac:dyDescent="0.3">
      <c r="B5" s="802" t="s">
        <v>905</v>
      </c>
      <c r="C5" s="802"/>
      <c r="D5" s="27">
        <f>'2 жастағы балалар Ф'!A85</f>
        <v>0</v>
      </c>
      <c r="E5" s="27"/>
      <c r="F5" s="27"/>
      <c r="G5" s="24"/>
      <c r="H5" s="24"/>
    </row>
    <row r="6" spans="2:12" ht="83.2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824" t="str">
        <f>IF(C69="","",VLOOKUP(C69,$M$509:$N$511,2,TRUE))</f>
        <v/>
      </c>
      <c r="D10" s="825"/>
      <c r="E10" s="826"/>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827"/>
      <c r="D11" s="828"/>
      <c r="E11" s="829"/>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827"/>
      <c r="D12" s="828"/>
      <c r="E12" s="829"/>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827"/>
      <c r="D13" s="828"/>
      <c r="E13" s="829"/>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customHeight="1" x14ac:dyDescent="0.25">
      <c r="B14" s="804"/>
      <c r="C14" s="827"/>
      <c r="D14" s="828"/>
      <c r="E14" s="829"/>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827"/>
      <c r="D15" s="828"/>
      <c r="E15" s="829"/>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827"/>
      <c r="D16" s="828"/>
      <c r="E16" s="829"/>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827"/>
      <c r="D17" s="828"/>
      <c r="E17" s="829"/>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827"/>
      <c r="D18" s="828"/>
      <c r="E18" s="829"/>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827"/>
      <c r="D19" s="828"/>
      <c r="E19" s="829"/>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827"/>
      <c r="D20" s="828"/>
      <c r="E20" s="829"/>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827"/>
      <c r="D21" s="828"/>
      <c r="E21" s="829"/>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827"/>
      <c r="D22" s="828"/>
      <c r="E22" s="829"/>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827"/>
      <c r="D23" s="828"/>
      <c r="E23" s="829"/>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827"/>
      <c r="D24" s="828"/>
      <c r="E24" s="829"/>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827"/>
      <c r="D25" s="828"/>
      <c r="E25" s="829"/>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827"/>
      <c r="D26" s="828"/>
      <c r="E26" s="829"/>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827"/>
      <c r="D27" s="828"/>
      <c r="E27" s="829"/>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827"/>
      <c r="D28" s="828"/>
      <c r="E28" s="829"/>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827"/>
      <c r="D29" s="828"/>
      <c r="E29" s="829"/>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827"/>
      <c r="D30" s="828"/>
      <c r="E30" s="829"/>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827"/>
      <c r="D31" s="828"/>
      <c r="E31" s="829"/>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827"/>
      <c r="D32" s="828"/>
      <c r="E32" s="829"/>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827"/>
      <c r="D33" s="828"/>
      <c r="E33" s="829"/>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7"/>
      <c r="D34" s="828"/>
      <c r="E34" s="829"/>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827"/>
      <c r="D35" s="828"/>
      <c r="E35" s="829"/>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827"/>
      <c r="D36" s="828"/>
      <c r="E36" s="829"/>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827"/>
      <c r="D37" s="828"/>
      <c r="E37" s="829"/>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827"/>
      <c r="D38" s="828"/>
      <c r="E38" s="829"/>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827"/>
      <c r="D39" s="828"/>
      <c r="E39" s="829"/>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827"/>
      <c r="D40" s="828"/>
      <c r="E40" s="829"/>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827"/>
      <c r="D41" s="828"/>
      <c r="E41" s="829"/>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827"/>
      <c r="D42" s="828"/>
      <c r="E42" s="829"/>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827"/>
      <c r="D43" s="828"/>
      <c r="E43" s="829"/>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827"/>
      <c r="D44" s="828"/>
      <c r="E44" s="829"/>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27"/>
      <c r="D45" s="828"/>
      <c r="E45" s="82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27"/>
      <c r="D46" s="828"/>
      <c r="E46" s="829"/>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27"/>
      <c r="D47" s="828"/>
      <c r="E47" s="829"/>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27"/>
      <c r="D48" s="828"/>
      <c r="E48" s="829"/>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27"/>
      <c r="D49" s="828"/>
      <c r="E49" s="829"/>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27"/>
      <c r="D50" s="828"/>
      <c r="E50" s="829"/>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27"/>
      <c r="D51" s="828"/>
      <c r="E51" s="829"/>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27"/>
      <c r="D52" s="828"/>
      <c r="E52" s="829"/>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27"/>
      <c r="D53" s="828"/>
      <c r="E53" s="829"/>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27"/>
      <c r="D54" s="828"/>
      <c r="E54" s="829"/>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27"/>
      <c r="D55" s="828"/>
      <c r="E55" s="829"/>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27"/>
      <c r="D56" s="828"/>
      <c r="E56" s="829"/>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27"/>
      <c r="D57" s="828"/>
      <c r="E57" s="829"/>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27"/>
      <c r="D58" s="828"/>
      <c r="E58" s="829"/>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27"/>
      <c r="D59" s="828"/>
      <c r="E59" s="829"/>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827"/>
      <c r="D60" s="828"/>
      <c r="E60" s="829"/>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827"/>
      <c r="D61" s="828"/>
      <c r="E61" s="829"/>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827"/>
      <c r="D62" s="828"/>
      <c r="E62" s="829"/>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827"/>
      <c r="D63" s="828"/>
      <c r="E63" s="829"/>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30"/>
      <c r="D64" s="831"/>
      <c r="E64" s="832"/>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48.75" customHeight="1" x14ac:dyDescent="0.25">
      <c r="B68" s="35"/>
      <c r="C68" s="21" t="s">
        <v>915</v>
      </c>
      <c r="D68" s="21" t="s">
        <v>733</v>
      </c>
      <c r="E68" s="21" t="s">
        <v>916</v>
      </c>
      <c r="F68" s="21" t="s">
        <v>904</v>
      </c>
      <c r="G68" s="62" t="s">
        <v>917</v>
      </c>
    </row>
    <row r="69" spans="2:7" ht="15" customHeight="1" x14ac:dyDescent="0.25">
      <c r="B69" s="570">
        <v>1</v>
      </c>
      <c r="C69" s="452"/>
      <c r="D69" s="452"/>
      <c r="E69" s="452"/>
      <c r="F69" s="452"/>
      <c r="G69" s="452"/>
    </row>
    <row r="70" spans="2:7" ht="15" customHeight="1" x14ac:dyDescent="0.25">
      <c r="B70" s="571"/>
      <c r="C70" s="452"/>
      <c r="D70" s="452"/>
      <c r="E70" s="452"/>
      <c r="F70" s="452"/>
      <c r="G70" s="452"/>
    </row>
    <row r="71" spans="2:7" ht="15" customHeight="1" x14ac:dyDescent="0.25">
      <c r="B71" s="572"/>
      <c r="C71" s="452"/>
      <c r="D71" s="452"/>
      <c r="E71" s="452"/>
      <c r="F71" s="452"/>
      <c r="G71" s="452"/>
    </row>
    <row r="72" spans="2:7" ht="15" customHeight="1" x14ac:dyDescent="0.25">
      <c r="B72" s="570">
        <v>2</v>
      </c>
      <c r="C72" s="452"/>
      <c r="D72" s="452"/>
      <c r="E72" s="452"/>
      <c r="F72" s="452"/>
      <c r="G72" s="452"/>
    </row>
    <row r="73" spans="2:7" ht="15" customHeight="1" x14ac:dyDescent="0.25">
      <c r="B73" s="571"/>
      <c r="C73" s="452"/>
      <c r="D73" s="452"/>
      <c r="E73" s="452"/>
      <c r="F73" s="452"/>
      <c r="G73" s="452"/>
    </row>
    <row r="74" spans="2:7" ht="15" customHeight="1" x14ac:dyDescent="0.25">
      <c r="B74" s="572"/>
      <c r="C74" s="452"/>
      <c r="D74" s="452"/>
      <c r="E74" s="452"/>
      <c r="F74" s="452"/>
      <c r="G74" s="452"/>
    </row>
    <row r="75" spans="2:7" ht="15" customHeight="1" x14ac:dyDescent="0.25">
      <c r="B75" s="570">
        <v>3</v>
      </c>
      <c r="C75" s="452"/>
      <c r="D75" s="452"/>
      <c r="E75" s="452"/>
      <c r="F75" s="452"/>
      <c r="G75" s="452"/>
    </row>
    <row r="76" spans="2:7" ht="15" customHeight="1" x14ac:dyDescent="0.25">
      <c r="B76" s="571"/>
      <c r="C76" s="452"/>
      <c r="D76" s="452"/>
      <c r="E76" s="452"/>
      <c r="F76" s="452"/>
      <c r="G76" s="452"/>
    </row>
    <row r="77" spans="2:7" ht="15" customHeight="1" x14ac:dyDescent="0.25">
      <c r="B77" s="572"/>
      <c r="C77" s="452"/>
      <c r="D77" s="452"/>
      <c r="E77" s="452"/>
      <c r="F77" s="452"/>
      <c r="G77" s="452"/>
    </row>
    <row r="78" spans="2:7" ht="15" customHeight="1" x14ac:dyDescent="0.25">
      <c r="B78" s="570">
        <v>4</v>
      </c>
      <c r="C78" s="452"/>
      <c r="D78" s="452"/>
      <c r="E78" s="452"/>
      <c r="F78" s="452"/>
      <c r="G78" s="452"/>
    </row>
    <row r="79" spans="2:7" ht="15" customHeight="1" x14ac:dyDescent="0.25">
      <c r="B79" s="571"/>
      <c r="C79" s="452"/>
      <c r="D79" s="452"/>
      <c r="E79" s="452"/>
      <c r="F79" s="452"/>
      <c r="G79" s="452"/>
    </row>
    <row r="80" spans="2:7" ht="15" customHeight="1" x14ac:dyDescent="0.25">
      <c r="B80" s="572"/>
      <c r="C80" s="452"/>
      <c r="D80" s="452"/>
      <c r="E80" s="452"/>
      <c r="F80" s="452"/>
      <c r="G80" s="452"/>
    </row>
    <row r="81" spans="2:7" ht="15" customHeight="1" x14ac:dyDescent="0.25">
      <c r="B81" s="570">
        <v>5</v>
      </c>
      <c r="C81" s="798"/>
      <c r="D81" s="452"/>
      <c r="E81" s="798"/>
      <c r="F81" s="452"/>
      <c r="G81" s="798"/>
    </row>
    <row r="82" spans="2:7" ht="15" customHeight="1" x14ac:dyDescent="0.25">
      <c r="B82" s="571"/>
      <c r="C82" s="799"/>
      <c r="D82" s="452"/>
      <c r="E82" s="799"/>
      <c r="F82" s="452"/>
      <c r="G82" s="799"/>
    </row>
    <row r="83" spans="2:7" ht="15" customHeight="1" x14ac:dyDescent="0.25">
      <c r="B83" s="572"/>
      <c r="C83" s="799"/>
      <c r="D83" s="452"/>
      <c r="E83" s="799"/>
      <c r="F83" s="452"/>
      <c r="G83" s="799"/>
    </row>
    <row r="84" spans="2:7" ht="15" customHeight="1" x14ac:dyDescent="0.25">
      <c r="B84" s="570">
        <v>6</v>
      </c>
      <c r="C84" s="799"/>
      <c r="D84" s="452"/>
      <c r="E84" s="799"/>
      <c r="F84" s="452"/>
      <c r="G84" s="799"/>
    </row>
    <row r="85" spans="2:7" ht="15" customHeight="1" x14ac:dyDescent="0.25">
      <c r="B85" s="571"/>
      <c r="C85" s="799"/>
      <c r="D85" s="452"/>
      <c r="E85" s="799"/>
      <c r="F85" s="452"/>
      <c r="G85" s="799"/>
    </row>
    <row r="86" spans="2:7" ht="15" customHeight="1" x14ac:dyDescent="0.25">
      <c r="B86" s="572"/>
      <c r="C86" s="799"/>
      <c r="D86" s="452"/>
      <c r="E86" s="799"/>
      <c r="F86" s="452"/>
      <c r="G86" s="799"/>
    </row>
    <row r="87" spans="2:7" ht="15" customHeight="1" x14ac:dyDescent="0.25">
      <c r="B87" s="570">
        <v>7</v>
      </c>
      <c r="C87" s="799"/>
      <c r="D87" s="452"/>
      <c r="E87" s="799"/>
      <c r="F87" s="452"/>
      <c r="G87" s="799"/>
    </row>
    <row r="88" spans="2:7" ht="15" customHeight="1" x14ac:dyDescent="0.25">
      <c r="B88" s="571"/>
      <c r="C88" s="799"/>
      <c r="D88" s="452"/>
      <c r="E88" s="799"/>
      <c r="F88" s="452"/>
      <c r="G88" s="799"/>
    </row>
    <row r="89" spans="2:7" ht="15" customHeight="1" x14ac:dyDescent="0.25">
      <c r="B89" s="572"/>
      <c r="C89" s="799"/>
      <c r="D89" s="452"/>
      <c r="E89" s="799"/>
      <c r="F89" s="452"/>
      <c r="G89" s="799"/>
    </row>
    <row r="90" spans="2:7" ht="15" customHeight="1" x14ac:dyDescent="0.25">
      <c r="B90" s="570">
        <v>8</v>
      </c>
      <c r="C90" s="799"/>
      <c r="D90" s="452"/>
      <c r="E90" s="799"/>
      <c r="F90" s="452"/>
      <c r="G90" s="799"/>
    </row>
    <row r="91" spans="2:7" ht="15" customHeight="1" x14ac:dyDescent="0.25">
      <c r="B91" s="571"/>
      <c r="C91" s="799"/>
      <c r="D91" s="452"/>
      <c r="E91" s="799"/>
      <c r="F91" s="452"/>
      <c r="G91" s="799"/>
    </row>
    <row r="92" spans="2:7" ht="15" customHeight="1" x14ac:dyDescent="0.25">
      <c r="B92" s="572"/>
      <c r="C92" s="799"/>
      <c r="D92" s="452"/>
      <c r="E92" s="799"/>
      <c r="F92" s="452"/>
      <c r="G92" s="799"/>
    </row>
    <row r="93" spans="2:7" ht="15" customHeight="1" x14ac:dyDescent="0.25">
      <c r="B93" s="570">
        <v>9</v>
      </c>
      <c r="C93" s="799"/>
      <c r="D93" s="798"/>
      <c r="E93" s="799"/>
      <c r="F93" s="452"/>
      <c r="G93" s="799"/>
    </row>
    <row r="94" spans="2:7" ht="15" customHeight="1" x14ac:dyDescent="0.25">
      <c r="B94" s="571"/>
      <c r="C94" s="799"/>
      <c r="D94" s="799"/>
      <c r="E94" s="799"/>
      <c r="F94" s="452"/>
      <c r="G94" s="799"/>
    </row>
    <row r="95" spans="2:7" ht="15" customHeight="1" x14ac:dyDescent="0.25">
      <c r="B95" s="572"/>
      <c r="C95" s="799"/>
      <c r="D95" s="799"/>
      <c r="E95" s="799"/>
      <c r="F95" s="398"/>
      <c r="G95" s="799"/>
    </row>
    <row r="96" spans="2:7" ht="15" customHeight="1" x14ac:dyDescent="0.25">
      <c r="B96" s="607">
        <v>10</v>
      </c>
      <c r="C96" s="799"/>
      <c r="D96" s="799"/>
      <c r="E96" s="799"/>
      <c r="F96" s="398"/>
      <c r="G96" s="799"/>
    </row>
    <row r="97" spans="2:7" ht="15" customHeight="1" x14ac:dyDescent="0.25">
      <c r="B97" s="607"/>
      <c r="C97" s="799"/>
      <c r="D97" s="799"/>
      <c r="E97" s="799"/>
      <c r="F97" s="398"/>
      <c r="G97" s="799"/>
    </row>
    <row r="98" spans="2:7" ht="15" customHeight="1" x14ac:dyDescent="0.25">
      <c r="B98" s="607"/>
      <c r="C98" s="799"/>
      <c r="D98" s="799"/>
      <c r="E98" s="799"/>
      <c r="F98" s="398"/>
      <c r="G98" s="799"/>
    </row>
    <row r="99" spans="2:7" ht="15" customHeight="1" x14ac:dyDescent="0.25">
      <c r="B99" s="607">
        <v>11</v>
      </c>
      <c r="C99" s="799"/>
      <c r="D99" s="799"/>
      <c r="E99" s="799"/>
      <c r="F99" s="398"/>
      <c r="G99" s="799"/>
    </row>
    <row r="100" spans="2:7" ht="15" customHeight="1" x14ac:dyDescent="0.25">
      <c r="B100" s="607"/>
      <c r="C100" s="799"/>
      <c r="D100" s="799"/>
      <c r="E100" s="799"/>
      <c r="F100" s="398"/>
      <c r="G100" s="799"/>
    </row>
    <row r="101" spans="2:7" ht="15" customHeight="1" x14ac:dyDescent="0.25">
      <c r="B101" s="607"/>
      <c r="C101" s="799"/>
      <c r="D101" s="799"/>
      <c r="E101" s="799"/>
      <c r="F101" s="398"/>
      <c r="G101" s="799"/>
    </row>
    <row r="102" spans="2:7" ht="15" customHeight="1" x14ac:dyDescent="0.25">
      <c r="B102" s="607">
        <v>12</v>
      </c>
      <c r="C102" s="799"/>
      <c r="D102" s="799"/>
      <c r="E102" s="799"/>
      <c r="F102" s="398"/>
      <c r="G102" s="799"/>
    </row>
    <row r="103" spans="2:7" ht="15" customHeight="1" x14ac:dyDescent="0.25">
      <c r="B103" s="607"/>
      <c r="C103" s="799"/>
      <c r="D103" s="799"/>
      <c r="E103" s="799"/>
      <c r="F103" s="398"/>
      <c r="G103" s="799"/>
    </row>
    <row r="104" spans="2:7" ht="15" customHeight="1" x14ac:dyDescent="0.25">
      <c r="B104" s="607"/>
      <c r="C104" s="799"/>
      <c r="D104" s="799"/>
      <c r="E104" s="799"/>
      <c r="F104" s="398"/>
      <c r="G104" s="799"/>
    </row>
    <row r="105" spans="2:7" ht="15" customHeight="1" x14ac:dyDescent="0.25">
      <c r="B105" s="607">
        <v>13</v>
      </c>
      <c r="C105" s="799"/>
      <c r="D105" s="799"/>
      <c r="E105" s="799"/>
      <c r="F105" s="398"/>
      <c r="G105" s="799"/>
    </row>
    <row r="106" spans="2:7" ht="15" customHeight="1" x14ac:dyDescent="0.25">
      <c r="B106" s="607"/>
      <c r="C106" s="799"/>
      <c r="D106" s="799"/>
      <c r="E106" s="799"/>
      <c r="F106" s="398"/>
      <c r="G106" s="799"/>
    </row>
    <row r="107" spans="2:7" ht="15" customHeight="1" x14ac:dyDescent="0.25">
      <c r="B107" s="607"/>
      <c r="C107" s="799"/>
      <c r="D107" s="799"/>
      <c r="E107" s="799"/>
      <c r="F107" s="398"/>
      <c r="G107" s="799"/>
    </row>
    <row r="108" spans="2:7" ht="15" customHeight="1" x14ac:dyDescent="0.25">
      <c r="B108" s="607">
        <v>14</v>
      </c>
      <c r="C108" s="799"/>
      <c r="D108" s="799"/>
      <c r="E108" s="799"/>
      <c r="F108" s="398"/>
      <c r="G108" s="799"/>
    </row>
    <row r="109" spans="2:7" ht="15" customHeight="1" x14ac:dyDescent="0.25">
      <c r="B109" s="607"/>
      <c r="C109" s="799"/>
      <c r="D109" s="799"/>
      <c r="E109" s="799"/>
      <c r="F109" s="398"/>
      <c r="G109" s="799"/>
    </row>
    <row r="110" spans="2:7" ht="15" customHeight="1" x14ac:dyDescent="0.25">
      <c r="B110" s="607"/>
      <c r="C110" s="799"/>
      <c r="D110" s="799"/>
      <c r="E110" s="799"/>
      <c r="F110" s="398"/>
      <c r="G110" s="799"/>
    </row>
    <row r="111" spans="2:7" ht="15" customHeight="1" x14ac:dyDescent="0.25">
      <c r="B111" s="607">
        <v>15</v>
      </c>
      <c r="C111" s="799"/>
      <c r="D111" s="799"/>
      <c r="E111" s="799"/>
      <c r="F111" s="398"/>
      <c r="G111" s="799"/>
    </row>
    <row r="112" spans="2:7" ht="15" customHeight="1" x14ac:dyDescent="0.25">
      <c r="B112" s="607"/>
      <c r="C112" s="799"/>
      <c r="D112" s="799"/>
      <c r="E112" s="799"/>
      <c r="F112" s="398"/>
      <c r="G112" s="799"/>
    </row>
    <row r="113" spans="2:7" ht="15" customHeight="1" x14ac:dyDescent="0.25">
      <c r="B113" s="607"/>
      <c r="C113" s="799"/>
      <c r="D113" s="799"/>
      <c r="E113" s="799"/>
      <c r="F113" s="398"/>
      <c r="G113" s="799"/>
    </row>
    <row r="114" spans="2:7" ht="15" customHeight="1" x14ac:dyDescent="0.25">
      <c r="B114" s="607">
        <v>16</v>
      </c>
      <c r="C114" s="799"/>
      <c r="D114" s="799"/>
      <c r="E114" s="799"/>
      <c r="F114" s="398"/>
      <c r="G114" s="799"/>
    </row>
    <row r="115" spans="2:7" ht="15" customHeight="1" x14ac:dyDescent="0.25">
      <c r="B115" s="607"/>
      <c r="C115" s="799"/>
      <c r="D115" s="799"/>
      <c r="E115" s="799"/>
      <c r="F115" s="398"/>
      <c r="G115" s="799"/>
    </row>
    <row r="116" spans="2:7" ht="15" customHeight="1" x14ac:dyDescent="0.25">
      <c r="B116" s="607"/>
      <c r="C116" s="799"/>
      <c r="D116" s="799"/>
      <c r="E116" s="799"/>
      <c r="F116" s="398"/>
      <c r="G116" s="799"/>
    </row>
    <row r="117" spans="2:7" ht="15" customHeight="1" x14ac:dyDescent="0.25">
      <c r="B117" s="607">
        <v>17</v>
      </c>
      <c r="C117" s="799"/>
      <c r="D117" s="799"/>
      <c r="E117" s="799"/>
      <c r="F117" s="398"/>
      <c r="G117" s="799"/>
    </row>
    <row r="118" spans="2:7" ht="15" customHeight="1" x14ac:dyDescent="0.25">
      <c r="B118" s="607"/>
      <c r="C118" s="799"/>
      <c r="D118" s="799"/>
      <c r="E118" s="799"/>
      <c r="F118" s="398"/>
      <c r="G118" s="799"/>
    </row>
    <row r="119" spans="2:7" ht="15" customHeight="1" x14ac:dyDescent="0.25">
      <c r="B119" s="607"/>
      <c r="C119" s="799"/>
      <c r="D119" s="799"/>
      <c r="E119" s="799"/>
      <c r="F119" s="398"/>
      <c r="G119" s="799"/>
    </row>
    <row r="120" spans="2:7" ht="15" customHeight="1" x14ac:dyDescent="0.25">
      <c r="B120" s="607">
        <v>18</v>
      </c>
      <c r="C120" s="799"/>
      <c r="D120" s="799"/>
      <c r="E120" s="799"/>
      <c r="F120" s="398"/>
      <c r="G120" s="799"/>
    </row>
    <row r="121" spans="2:7" ht="15" customHeight="1" x14ac:dyDescent="0.25">
      <c r="B121" s="607"/>
      <c r="C121" s="799"/>
      <c r="D121" s="799"/>
      <c r="E121" s="799"/>
      <c r="F121" s="398"/>
      <c r="G121" s="799"/>
    </row>
    <row r="122" spans="2:7" ht="15" customHeight="1" x14ac:dyDescent="0.25">
      <c r="B122" s="607"/>
      <c r="C122" s="799"/>
      <c r="D122" s="799"/>
      <c r="E122" s="799"/>
      <c r="F122" s="398"/>
      <c r="G122" s="799"/>
    </row>
    <row r="123" spans="2:7" ht="15" customHeight="1" x14ac:dyDescent="0.25">
      <c r="B123" s="607">
        <v>19</v>
      </c>
      <c r="C123" s="799"/>
      <c r="D123" s="799"/>
      <c r="E123" s="799"/>
      <c r="F123" s="398"/>
      <c r="G123" s="799"/>
    </row>
    <row r="124" spans="2:7" ht="15" customHeight="1" x14ac:dyDescent="0.25">
      <c r="B124" s="607"/>
      <c r="C124" s="799"/>
      <c r="D124" s="799"/>
      <c r="E124" s="799"/>
      <c r="F124" s="398"/>
      <c r="G124" s="799"/>
    </row>
    <row r="125" spans="2:7" ht="15" customHeight="1" x14ac:dyDescent="0.25">
      <c r="B125" s="607"/>
      <c r="C125" s="799"/>
      <c r="D125" s="799"/>
      <c r="E125" s="799"/>
      <c r="F125" s="398"/>
      <c r="G125" s="799"/>
    </row>
    <row r="126" spans="2:7" ht="15" customHeight="1" x14ac:dyDescent="0.25">
      <c r="B126" s="607">
        <v>20</v>
      </c>
      <c r="C126" s="799"/>
      <c r="D126" s="799"/>
      <c r="E126" s="799"/>
      <c r="F126" s="398"/>
      <c r="G126" s="799"/>
    </row>
    <row r="127" spans="2:7" ht="15" customHeight="1" x14ac:dyDescent="0.25">
      <c r="B127" s="607"/>
      <c r="C127" s="799"/>
      <c r="D127" s="799"/>
      <c r="E127" s="799"/>
      <c r="F127" s="398"/>
      <c r="G127" s="799"/>
    </row>
    <row r="128" spans="2:7" ht="15" customHeight="1" x14ac:dyDescent="0.25">
      <c r="B128" s="607"/>
      <c r="C128" s="800"/>
      <c r="D128" s="800"/>
      <c r="E128" s="800"/>
      <c r="F128" s="398"/>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Ф'!D85</f>
        <v>0</v>
      </c>
      <c r="D133" s="452">
        <f>'2 жастағы балалар К'!D85</f>
        <v>0</v>
      </c>
      <c r="E133" s="452" t="e">
        <f>'2 жастағы балалар Т'!#REF!</f>
        <v>#REF!</v>
      </c>
      <c r="F133" s="452">
        <f>'2 жастағы балалар Ш'!D85</f>
        <v>0</v>
      </c>
      <c r="G133" s="452" t="e">
        <f>'2 жастағы балалар Ә'!#REF!</f>
        <v>#REF!</v>
      </c>
    </row>
    <row r="134" spans="2:7" x14ac:dyDescent="0.25">
      <c r="B134" s="571"/>
      <c r="C134" s="452">
        <f>'2 жастағы балалар Ф'!E85</f>
        <v>0</v>
      </c>
      <c r="D134" s="452">
        <f>'2 жастағы балалар К'!E85</f>
        <v>0</v>
      </c>
      <c r="E134" s="452" t="e">
        <f>'2 жастағы балалар Т'!#REF!</f>
        <v>#REF!</v>
      </c>
      <c r="F134" s="452">
        <f>'2 жастағы балалар Ш'!E85</f>
        <v>0</v>
      </c>
      <c r="G134" s="452" t="e">
        <f>'2 жастағы балалар Ә'!#REF!</f>
        <v>#REF!</v>
      </c>
    </row>
    <row r="135" spans="2:7" x14ac:dyDescent="0.25">
      <c r="B135" s="572"/>
      <c r="C135" s="452">
        <f>'2 жастағы балалар Ф'!F85</f>
        <v>0</v>
      </c>
      <c r="D135" s="452">
        <f>'2 жастағы балалар К'!F85</f>
        <v>0</v>
      </c>
      <c r="E135" s="452" t="e">
        <f>'2 жастағы балалар Т'!#REF!</f>
        <v>#REF!</v>
      </c>
      <c r="F135" s="452">
        <f>'2 жастағы балалар Ш'!F85</f>
        <v>0</v>
      </c>
      <c r="G135" s="452" t="e">
        <f>'2 жастағы балалар Ә'!#REF!</f>
        <v>#REF!</v>
      </c>
    </row>
    <row r="136" spans="2:7" x14ac:dyDescent="0.25">
      <c r="B136" s="570">
        <v>2</v>
      </c>
      <c r="C136" s="452">
        <f>'2 жастағы балалар Ф'!G85</f>
        <v>0</v>
      </c>
      <c r="D136" s="452">
        <f>'2 жастағы балалар К'!G85</f>
        <v>0</v>
      </c>
      <c r="E136" s="452">
        <f>'2 жастағы балалар Т'!D85</f>
        <v>0</v>
      </c>
      <c r="F136" s="452">
        <f>'2 жастағы балалар Ш'!G85</f>
        <v>0</v>
      </c>
      <c r="G136" s="452">
        <f>'2 жастағы балалар Ә'!D85</f>
        <v>0</v>
      </c>
    </row>
    <row r="137" spans="2:7" x14ac:dyDescent="0.25">
      <c r="B137" s="571"/>
      <c r="C137" s="452">
        <f>'2 жастағы балалар Ф'!H85</f>
        <v>0</v>
      </c>
      <c r="D137" s="452">
        <f>'2 жастағы балалар К'!H85</f>
        <v>0</v>
      </c>
      <c r="E137" s="452">
        <f>'2 жастағы балалар Т'!E85</f>
        <v>0</v>
      </c>
      <c r="F137" s="452">
        <f>'2 жастағы балалар Ш'!H85</f>
        <v>0</v>
      </c>
      <c r="G137" s="452">
        <f>'2 жастағы балалар Ә'!E85</f>
        <v>0</v>
      </c>
    </row>
    <row r="138" spans="2:7" x14ac:dyDescent="0.25">
      <c r="B138" s="572"/>
      <c r="C138" s="452">
        <f>'2 жастағы балалар Ф'!I85</f>
        <v>0</v>
      </c>
      <c r="D138" s="452">
        <f>'2 жастағы балалар К'!I85</f>
        <v>0</v>
      </c>
      <c r="E138" s="452">
        <f>'2 жастағы балалар Т'!F85</f>
        <v>0</v>
      </c>
      <c r="F138" s="452">
        <f>'2 жастағы балалар Ш'!I85</f>
        <v>0</v>
      </c>
      <c r="G138" s="452">
        <f>'2 жастағы балалар Ә'!F85</f>
        <v>0</v>
      </c>
    </row>
    <row r="139" spans="2:7" x14ac:dyDescent="0.25">
      <c r="B139" s="570">
        <v>3</v>
      </c>
      <c r="C139" s="452">
        <f>'2 жастағы балалар Ф'!J85</f>
        <v>0</v>
      </c>
      <c r="D139" s="452">
        <f>'2 жастағы балалар К'!J85</f>
        <v>0</v>
      </c>
      <c r="E139" s="452">
        <f>'2 жастағы балалар Т'!G85</f>
        <v>0</v>
      </c>
      <c r="F139" s="452">
        <f>'2 жастағы балалар Ш'!J85</f>
        <v>0</v>
      </c>
      <c r="G139" s="452">
        <f>'2 жастағы балалар Ә'!G85</f>
        <v>0</v>
      </c>
    </row>
    <row r="140" spans="2:7" x14ac:dyDescent="0.25">
      <c r="B140" s="571"/>
      <c r="C140" s="452">
        <f>'2 жастағы балалар Ф'!K85</f>
        <v>0</v>
      </c>
      <c r="D140" s="452">
        <f>'2 жастағы балалар К'!K85</f>
        <v>0</v>
      </c>
      <c r="E140" s="452">
        <f>'2 жастағы балалар Т'!H85</f>
        <v>0</v>
      </c>
      <c r="F140" s="452">
        <f>'2 жастағы балалар Ш'!K85</f>
        <v>0</v>
      </c>
      <c r="G140" s="452">
        <f>'2 жастағы балалар Ә'!H85</f>
        <v>0</v>
      </c>
    </row>
    <row r="141" spans="2:7" x14ac:dyDescent="0.25">
      <c r="B141" s="572"/>
      <c r="C141" s="452">
        <f>'2 жастағы балалар Ф'!L85</f>
        <v>0</v>
      </c>
      <c r="D141" s="452">
        <f>'2 жастағы балалар К'!L85</f>
        <v>0</v>
      </c>
      <c r="E141" s="452">
        <f>'2 жастағы балалар Т'!I85</f>
        <v>0</v>
      </c>
      <c r="F141" s="452">
        <f>'2 жастағы балалар Ш'!L85</f>
        <v>0</v>
      </c>
      <c r="G141" s="452">
        <f>'2 жастағы балалар Ә'!I85</f>
        <v>0</v>
      </c>
    </row>
    <row r="142" spans="2:7" x14ac:dyDescent="0.25">
      <c r="B142" s="570">
        <v>4</v>
      </c>
      <c r="C142" s="452">
        <f>'2 жастағы балалар Ф'!M85</f>
        <v>0</v>
      </c>
      <c r="D142" s="452">
        <f>'2 жастағы балалар К'!M85</f>
        <v>0</v>
      </c>
      <c r="E142" s="452">
        <f>'2 жастағы балалар Т'!J85</f>
        <v>0</v>
      </c>
      <c r="F142" s="452">
        <f>'2 жастағы балалар Ш'!M85</f>
        <v>0</v>
      </c>
      <c r="G142" s="452">
        <f>'2 жастағы балалар Ә'!J85</f>
        <v>0</v>
      </c>
    </row>
    <row r="143" spans="2:7" x14ac:dyDescent="0.25">
      <c r="B143" s="571"/>
      <c r="C143" s="452">
        <f>'2 жастағы балалар Ф'!N85</f>
        <v>0</v>
      </c>
      <c r="D143" s="452">
        <f>'2 жастағы балалар К'!N85</f>
        <v>0</v>
      </c>
      <c r="E143" s="452">
        <f>'2 жастағы балалар Т'!K85</f>
        <v>0</v>
      </c>
      <c r="F143" s="452">
        <f>'2 жастағы балалар Ш'!N85</f>
        <v>0</v>
      </c>
      <c r="G143" s="452">
        <f>'2 жастағы балалар Ә'!K85</f>
        <v>0</v>
      </c>
    </row>
    <row r="144" spans="2:7" x14ac:dyDescent="0.25">
      <c r="B144" s="572"/>
      <c r="C144" s="452">
        <f>'2 жастағы балалар Ф'!O85</f>
        <v>0</v>
      </c>
      <c r="D144" s="452">
        <f>'2 жастағы балалар К'!O85</f>
        <v>0</v>
      </c>
      <c r="E144" s="452">
        <f>'2 жастағы балалар Т'!L85</f>
        <v>0</v>
      </c>
      <c r="F144" s="452">
        <f>'2 жастағы балалар Ш'!O85</f>
        <v>0</v>
      </c>
      <c r="G144" s="452">
        <f>'2 жастағы балалар Ә'!L85</f>
        <v>0</v>
      </c>
    </row>
    <row r="145" spans="2:7" x14ac:dyDescent="0.25">
      <c r="B145" s="570">
        <v>5</v>
      </c>
      <c r="C145" s="452" t="e">
        <f>'2 жастағы балалар Ф'!#REF!</f>
        <v>#REF!</v>
      </c>
      <c r="D145" s="452" t="e">
        <f>'2 жастағы балалар К'!#REF!</f>
        <v>#REF!</v>
      </c>
      <c r="E145" s="452">
        <f>'2 жастағы балалар Т'!M85</f>
        <v>0</v>
      </c>
      <c r="F145" s="452">
        <f>'2 жастағы балалар Ш'!P85</f>
        <v>0</v>
      </c>
      <c r="G145" s="452">
        <f>'2 жастағы балалар Ә'!M85</f>
        <v>0</v>
      </c>
    </row>
    <row r="146" spans="2:7" x14ac:dyDescent="0.25">
      <c r="B146" s="571"/>
      <c r="C146" s="452" t="e">
        <f>'2 жастағы балалар Ф'!#REF!</f>
        <v>#REF!</v>
      </c>
      <c r="D146" s="452" t="e">
        <f>'2 жастағы балалар К'!#REF!</f>
        <v>#REF!</v>
      </c>
      <c r="E146" s="452">
        <f>'2 жастағы балалар Т'!N85</f>
        <v>0</v>
      </c>
      <c r="F146" s="452">
        <f>'2 жастағы балалар Ш'!Q85</f>
        <v>0</v>
      </c>
      <c r="G146" s="452">
        <f>'2 жастағы балалар Ә'!N85</f>
        <v>0</v>
      </c>
    </row>
    <row r="147" spans="2:7" x14ac:dyDescent="0.25">
      <c r="B147" s="572"/>
      <c r="C147" s="452" t="e">
        <f>'2 жастағы балалар Ф'!#REF!</f>
        <v>#REF!</v>
      </c>
      <c r="D147" s="452" t="e">
        <f>'2 жастағы балалар К'!#REF!</f>
        <v>#REF!</v>
      </c>
      <c r="E147" s="452">
        <f>'2 жастағы балалар Т'!O85</f>
        <v>0</v>
      </c>
      <c r="F147" s="452">
        <f>'2 жастағы балалар Ш'!R85</f>
        <v>0</v>
      </c>
      <c r="G147" s="452">
        <f>'2 жастағы балалар Ә'!O85</f>
        <v>0</v>
      </c>
    </row>
    <row r="148" spans="2:7" x14ac:dyDescent="0.25">
      <c r="B148" s="570">
        <v>6</v>
      </c>
      <c r="C148" s="798"/>
      <c r="D148" s="452">
        <f>'2 жастағы балалар К'!P85</f>
        <v>0</v>
      </c>
      <c r="E148" s="798"/>
      <c r="F148" s="452" t="e">
        <f>'2 жастағы балалар Ш'!#REF!</f>
        <v>#REF!</v>
      </c>
      <c r="G148" s="798"/>
    </row>
    <row r="149" spans="2:7" x14ac:dyDescent="0.25">
      <c r="B149" s="571"/>
      <c r="C149" s="799"/>
      <c r="D149" s="452">
        <f>'2 жастағы балалар К'!Q85</f>
        <v>0</v>
      </c>
      <c r="E149" s="799"/>
      <c r="F149" s="452" t="e">
        <f>'2 жастағы балалар Ш'!#REF!</f>
        <v>#REF!</v>
      </c>
      <c r="G149" s="799"/>
    </row>
    <row r="150" spans="2:7" x14ac:dyDescent="0.25">
      <c r="B150" s="572"/>
      <c r="C150" s="799"/>
      <c r="D150" s="452">
        <f>'2 жастағы балалар К'!R85</f>
        <v>0</v>
      </c>
      <c r="E150" s="799"/>
      <c r="F150" s="452" t="e">
        <f>'2 жастағы балалар Ш'!#REF!</f>
        <v>#REF!</v>
      </c>
      <c r="G150" s="799"/>
    </row>
    <row r="151" spans="2:7" x14ac:dyDescent="0.25">
      <c r="B151" s="570">
        <v>7</v>
      </c>
      <c r="C151" s="799"/>
      <c r="D151" s="452">
        <f>'2 жастағы балалар К'!S85</f>
        <v>0</v>
      </c>
      <c r="E151" s="799"/>
      <c r="F151" s="452" t="e">
        <f>'2 жастағы балалар Ш'!#REF!</f>
        <v>#REF!</v>
      </c>
      <c r="G151" s="799"/>
    </row>
    <row r="152" spans="2:7" x14ac:dyDescent="0.25">
      <c r="B152" s="571"/>
      <c r="C152" s="799"/>
      <c r="D152" s="452">
        <f>'2 жастағы балалар К'!T85</f>
        <v>0</v>
      </c>
      <c r="E152" s="799"/>
      <c r="F152" s="452" t="e">
        <f>'2 жастағы балалар Ш'!#REF!</f>
        <v>#REF!</v>
      </c>
      <c r="G152" s="799"/>
    </row>
    <row r="153" spans="2:7" x14ac:dyDescent="0.25">
      <c r="B153" s="572"/>
      <c r="C153" s="799"/>
      <c r="D153" s="452">
        <f>'2 жастағы балалар К'!U85</f>
        <v>0</v>
      </c>
      <c r="E153" s="799"/>
      <c r="F153" s="452" t="e">
        <f>'2 жастағы балалар Ш'!#REF!</f>
        <v>#REF!</v>
      </c>
      <c r="G153" s="799"/>
    </row>
    <row r="154" spans="2:7" x14ac:dyDescent="0.25">
      <c r="B154" s="570">
        <v>8</v>
      </c>
      <c r="C154" s="799"/>
      <c r="D154" s="452">
        <f>'2 жастағы балалар К'!V85</f>
        <v>0</v>
      </c>
      <c r="E154" s="799"/>
      <c r="F154" s="452" t="e">
        <f>'2 жастағы балалар Ш'!#REF!</f>
        <v>#REF!</v>
      </c>
      <c r="G154" s="799"/>
    </row>
    <row r="155" spans="2:7" x14ac:dyDescent="0.25">
      <c r="B155" s="571"/>
      <c r="C155" s="799"/>
      <c r="D155" s="452">
        <f>'2 жастағы балалар К'!W85</f>
        <v>0</v>
      </c>
      <c r="E155" s="799"/>
      <c r="F155" s="452" t="e">
        <f>'2 жастағы балалар Ш'!#REF!</f>
        <v>#REF!</v>
      </c>
      <c r="G155" s="799"/>
    </row>
    <row r="156" spans="2:7" x14ac:dyDescent="0.25">
      <c r="B156" s="572"/>
      <c r="C156" s="799"/>
      <c r="D156" s="452">
        <f>'2 жастағы балалар К'!X85</f>
        <v>0</v>
      </c>
      <c r="E156" s="799"/>
      <c r="F156" s="452" t="e">
        <f>'2 жастағы балалар Ш'!#REF!</f>
        <v>#REF!</v>
      </c>
      <c r="G156" s="799"/>
    </row>
    <row r="157" spans="2:7" x14ac:dyDescent="0.25">
      <c r="B157" s="570">
        <v>9</v>
      </c>
      <c r="C157" s="799"/>
      <c r="D157" s="452">
        <f>'2 жастағы балалар К'!Y85</f>
        <v>0</v>
      </c>
      <c r="E157" s="799"/>
      <c r="F157" s="452" t="e">
        <f>'2 жастағы балалар Ш'!#REF!</f>
        <v>#REF!</v>
      </c>
      <c r="G157" s="799"/>
    </row>
    <row r="158" spans="2:7" x14ac:dyDescent="0.25">
      <c r="B158" s="571"/>
      <c r="C158" s="799"/>
      <c r="D158" s="452">
        <f>'2 жастағы балалар К'!Z85</f>
        <v>0</v>
      </c>
      <c r="E158" s="799"/>
      <c r="F158" s="452" t="e">
        <f>'2 жастағы балалар Ш'!#REF!</f>
        <v>#REF!</v>
      </c>
      <c r="G158" s="799"/>
    </row>
    <row r="159" spans="2:7" ht="15" customHeight="1" x14ac:dyDescent="0.25">
      <c r="B159" s="572"/>
      <c r="C159" s="799"/>
      <c r="D159" s="452">
        <f>'2 жастағы балалар К'!AA85</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Ш'!S85</f>
        <v>0</v>
      </c>
      <c r="G163" s="799"/>
    </row>
    <row r="164" spans="2:7" x14ac:dyDescent="0.25">
      <c r="B164" s="607"/>
      <c r="C164" s="799"/>
      <c r="D164" s="452" t="e">
        <f>'2 жастағы балалар К'!#REF!</f>
        <v>#REF!</v>
      </c>
      <c r="E164" s="799"/>
      <c r="F164" s="398">
        <f>'2 жастағы балалар Ш'!T85</f>
        <v>0</v>
      </c>
      <c r="G164" s="799"/>
    </row>
    <row r="165" spans="2:7" x14ac:dyDescent="0.25">
      <c r="B165" s="607"/>
      <c r="C165" s="799"/>
      <c r="D165" s="452" t="e">
        <f>'2 жастағы балалар К'!#REF!</f>
        <v>#REF!</v>
      </c>
      <c r="E165" s="799"/>
      <c r="F165" s="398">
        <f>'2 жастағы балалар Ш'!U85</f>
        <v>0</v>
      </c>
      <c r="G165" s="799"/>
    </row>
    <row r="166" spans="2:7" x14ac:dyDescent="0.25">
      <c r="B166" s="607">
        <v>12</v>
      </c>
      <c r="C166" s="799"/>
      <c r="D166" s="452" t="e">
        <f>'2 жастағы балалар К'!#REF!</f>
        <v>#REF!</v>
      </c>
      <c r="E166" s="799"/>
      <c r="F166" s="398">
        <f>'2 жастағы балалар Ш'!V85</f>
        <v>0</v>
      </c>
      <c r="G166" s="799"/>
    </row>
    <row r="167" spans="2:7" x14ac:dyDescent="0.25">
      <c r="B167" s="607"/>
      <c r="C167" s="799"/>
      <c r="D167" s="452" t="e">
        <f>'2 жастағы балалар К'!#REF!</f>
        <v>#REF!</v>
      </c>
      <c r="E167" s="799"/>
      <c r="F167" s="398">
        <f>'2 жастағы балалар Ш'!W85</f>
        <v>0</v>
      </c>
      <c r="G167" s="799"/>
    </row>
    <row r="168" spans="2:7" x14ac:dyDescent="0.25">
      <c r="B168" s="607"/>
      <c r="C168" s="799"/>
      <c r="D168" s="452" t="e">
        <f>'2 жастағы балалар К'!#REF!</f>
        <v>#REF!</v>
      </c>
      <c r="E168" s="799"/>
      <c r="F168" s="398">
        <f>'2 жастағы балалар Ш'!X85</f>
        <v>0</v>
      </c>
      <c r="G168" s="799"/>
    </row>
    <row r="169" spans="2:7" x14ac:dyDescent="0.25">
      <c r="B169" s="607">
        <v>13</v>
      </c>
      <c r="C169" s="799"/>
      <c r="D169" s="452" t="e">
        <f>'2 жастағы балалар К'!#REF!</f>
        <v>#REF!</v>
      </c>
      <c r="E169" s="799"/>
      <c r="F169" s="398">
        <f>'2 жастағы балалар Ш'!Y85</f>
        <v>0</v>
      </c>
      <c r="G169" s="799"/>
    </row>
    <row r="170" spans="2:7" x14ac:dyDescent="0.25">
      <c r="B170" s="607"/>
      <c r="C170" s="799"/>
      <c r="D170" s="452" t="e">
        <f>'2 жастағы балалар К'!#REF!</f>
        <v>#REF!</v>
      </c>
      <c r="E170" s="799"/>
      <c r="F170" s="398">
        <f>'2 жастағы балалар Ш'!Z85</f>
        <v>0</v>
      </c>
      <c r="G170" s="799"/>
    </row>
    <row r="171" spans="2:7" x14ac:dyDescent="0.25">
      <c r="B171" s="607"/>
      <c r="C171" s="799"/>
      <c r="D171" s="452" t="e">
        <f>'2 жастағы балалар К'!#REF!</f>
        <v>#REF!</v>
      </c>
      <c r="E171" s="799"/>
      <c r="F171" s="398">
        <f>'2 жастағы балалар Ш'!AA85</f>
        <v>0</v>
      </c>
      <c r="G171" s="799"/>
    </row>
    <row r="172" spans="2:7" x14ac:dyDescent="0.25">
      <c r="B172" s="607">
        <v>14</v>
      </c>
      <c r="C172" s="799"/>
      <c r="D172" s="452" t="e">
        <f>'2 жастағы балалар К'!#REF!</f>
        <v>#REF!</v>
      </c>
      <c r="E172" s="799"/>
      <c r="F172" s="398">
        <f>'2 жастағы балалар Ш'!AB85</f>
        <v>0</v>
      </c>
      <c r="G172" s="799"/>
    </row>
    <row r="173" spans="2:7" x14ac:dyDescent="0.25">
      <c r="B173" s="607"/>
      <c r="C173" s="799"/>
      <c r="D173" s="452" t="e">
        <f>'2 жастағы балалар К'!#REF!</f>
        <v>#REF!</v>
      </c>
      <c r="E173" s="799"/>
      <c r="F173" s="398">
        <f>'2 жастағы балалар Ш'!AC85</f>
        <v>0</v>
      </c>
      <c r="G173" s="799"/>
    </row>
    <row r="174" spans="2:7" x14ac:dyDescent="0.25">
      <c r="B174" s="607"/>
      <c r="C174" s="799"/>
      <c r="D174" s="452" t="e">
        <f>'2 жастағы балалар К'!#REF!</f>
        <v>#REF!</v>
      </c>
      <c r="E174" s="799"/>
      <c r="F174" s="398">
        <f>'2 жастағы балалар Ш'!AD85</f>
        <v>0</v>
      </c>
      <c r="G174" s="799"/>
    </row>
    <row r="175" spans="2:7" x14ac:dyDescent="0.25">
      <c r="B175" s="607">
        <v>15</v>
      </c>
      <c r="C175" s="799"/>
      <c r="D175" s="452" t="e">
        <f>'2 жастағы балалар К'!#REF!</f>
        <v>#REF!</v>
      </c>
      <c r="E175" s="799"/>
      <c r="F175" s="398">
        <f>'2 жастағы балалар Ш'!AE85</f>
        <v>0</v>
      </c>
      <c r="G175" s="799"/>
    </row>
    <row r="176" spans="2:7" x14ac:dyDescent="0.25">
      <c r="B176" s="607"/>
      <c r="C176" s="799"/>
      <c r="D176" s="452" t="e">
        <f>'2 жастағы балалар К'!#REF!</f>
        <v>#REF!</v>
      </c>
      <c r="E176" s="799"/>
      <c r="F176" s="398">
        <f>'2 жастағы балалар Ш'!AF85</f>
        <v>0</v>
      </c>
      <c r="G176" s="799"/>
    </row>
    <row r="177" spans="2:7" x14ac:dyDescent="0.25">
      <c r="B177" s="607"/>
      <c r="C177" s="799"/>
      <c r="D177" s="452" t="e">
        <f>'2 жастағы балалар К'!#REF!</f>
        <v>#REF!</v>
      </c>
      <c r="E177" s="799"/>
      <c r="F177" s="398">
        <f>'2 жастағы балалар Ш'!AG85</f>
        <v>0</v>
      </c>
      <c r="G177" s="799"/>
    </row>
    <row r="178" spans="2:7" x14ac:dyDescent="0.25">
      <c r="B178" s="607">
        <v>16</v>
      </c>
      <c r="C178" s="799"/>
      <c r="D178" s="798"/>
      <c r="E178" s="799"/>
      <c r="F178" s="398">
        <f>'2 жастағы балалар Ш'!AH85</f>
        <v>0</v>
      </c>
      <c r="G178" s="799"/>
    </row>
    <row r="179" spans="2:7" x14ac:dyDescent="0.25">
      <c r="B179" s="607"/>
      <c r="C179" s="799"/>
      <c r="D179" s="799"/>
      <c r="E179" s="799"/>
      <c r="F179" s="398">
        <f>'2 жастағы балалар Ш'!AI85</f>
        <v>0</v>
      </c>
      <c r="G179" s="799"/>
    </row>
    <row r="180" spans="2:7" x14ac:dyDescent="0.25">
      <c r="B180" s="607"/>
      <c r="C180" s="799"/>
      <c r="D180" s="799"/>
      <c r="E180" s="799"/>
      <c r="F180" s="398">
        <f>'2 жастағы балалар Ш'!AJ85</f>
        <v>0</v>
      </c>
      <c r="G180" s="799"/>
    </row>
    <row r="181" spans="2:7" x14ac:dyDescent="0.25">
      <c r="B181" s="607">
        <v>17</v>
      </c>
      <c r="C181" s="799"/>
      <c r="D181" s="799"/>
      <c r="E181" s="799"/>
      <c r="F181" s="398">
        <f>'2 жастағы балалар Ш'!AK85</f>
        <v>0</v>
      </c>
      <c r="G181" s="799"/>
    </row>
    <row r="182" spans="2:7" x14ac:dyDescent="0.25">
      <c r="B182" s="607"/>
      <c r="C182" s="799"/>
      <c r="D182" s="799"/>
      <c r="E182" s="799"/>
      <c r="F182" s="398">
        <f>'2 жастағы балалар Ш'!AL85</f>
        <v>0</v>
      </c>
      <c r="G182" s="799"/>
    </row>
    <row r="183" spans="2:7" x14ac:dyDescent="0.25">
      <c r="B183" s="607"/>
      <c r="C183" s="799"/>
      <c r="D183" s="799"/>
      <c r="E183" s="799"/>
      <c r="F183" s="398">
        <f>'2 жастағы балалар Ш'!AM85</f>
        <v>0</v>
      </c>
      <c r="G183" s="799"/>
    </row>
    <row r="184" spans="2:7" x14ac:dyDescent="0.25">
      <c r="B184" s="607">
        <v>18</v>
      </c>
      <c r="C184" s="799"/>
      <c r="D184" s="799"/>
      <c r="E184" s="799"/>
      <c r="F184" s="398">
        <f>'2 жастағы балалар Ш'!AN85</f>
        <v>0</v>
      </c>
      <c r="G184" s="799"/>
    </row>
    <row r="185" spans="2:7" x14ac:dyDescent="0.25">
      <c r="B185" s="607"/>
      <c r="C185" s="799"/>
      <c r="D185" s="799"/>
      <c r="E185" s="799"/>
      <c r="F185" s="398">
        <f>'2 жастағы балалар Ш'!AO85</f>
        <v>0</v>
      </c>
      <c r="G185" s="799"/>
    </row>
    <row r="186" spans="2:7" x14ac:dyDescent="0.25">
      <c r="B186" s="607"/>
      <c r="C186" s="799"/>
      <c r="D186" s="799"/>
      <c r="E186" s="799"/>
      <c r="F186" s="398">
        <f>'2 жастағы балалар Ш'!AP85</f>
        <v>0</v>
      </c>
      <c r="G186" s="799"/>
    </row>
    <row r="187" spans="2:7" x14ac:dyDescent="0.25">
      <c r="B187" s="607">
        <v>19</v>
      </c>
      <c r="C187" s="799"/>
      <c r="D187" s="799"/>
      <c r="E187" s="799"/>
      <c r="F187" s="398">
        <f>'2 жастағы балалар Ш'!AQ85</f>
        <v>0</v>
      </c>
      <c r="G187" s="799"/>
    </row>
    <row r="188" spans="2:7" x14ac:dyDescent="0.25">
      <c r="B188" s="607"/>
      <c r="C188" s="799"/>
      <c r="D188" s="799"/>
      <c r="E188" s="799"/>
      <c r="F188" s="398">
        <f>'2 жастағы балалар Ш'!AR85</f>
        <v>0</v>
      </c>
      <c r="G188" s="799"/>
    </row>
    <row r="189" spans="2:7" x14ac:dyDescent="0.25">
      <c r="B189" s="607"/>
      <c r="C189" s="799"/>
      <c r="D189" s="799"/>
      <c r="E189" s="799"/>
      <c r="F189" s="398">
        <f>'2 жастағы балалар Ш'!AS85</f>
        <v>0</v>
      </c>
      <c r="G189" s="799"/>
    </row>
    <row r="190" spans="2:7" x14ac:dyDescent="0.25">
      <c r="B190" s="607">
        <v>20</v>
      </c>
      <c r="C190" s="799"/>
      <c r="D190" s="799"/>
      <c r="E190" s="799"/>
      <c r="F190" s="398">
        <f>'2 жастағы балалар Ш'!AT85</f>
        <v>0</v>
      </c>
      <c r="G190" s="799"/>
    </row>
    <row r="191" spans="2:7" x14ac:dyDescent="0.25">
      <c r="B191" s="607"/>
      <c r="C191" s="799"/>
      <c r="D191" s="799"/>
      <c r="E191" s="799"/>
      <c r="F191" s="398">
        <f>'2 жастағы балалар Ш'!AU85</f>
        <v>0</v>
      </c>
      <c r="G191" s="799"/>
    </row>
    <row r="192" spans="2:7" x14ac:dyDescent="0.25">
      <c r="B192" s="607"/>
      <c r="C192" s="799"/>
      <c r="D192" s="799"/>
      <c r="E192" s="799"/>
      <c r="F192" s="398">
        <f>'2 жастағы балалар Ш'!AV85</f>
        <v>0</v>
      </c>
      <c r="G192" s="799"/>
    </row>
    <row r="193" spans="2:100" x14ac:dyDescent="0.25">
      <c r="B193" s="607">
        <v>21</v>
      </c>
      <c r="C193" s="799"/>
      <c r="D193" s="799"/>
      <c r="E193" s="799"/>
      <c r="F193" s="398">
        <f>'2 жастағы балалар Ш'!AW85</f>
        <v>0</v>
      </c>
      <c r="G193" s="799"/>
    </row>
    <row r="194" spans="2:100" x14ac:dyDescent="0.25">
      <c r="B194" s="607"/>
      <c r="C194" s="799"/>
      <c r="D194" s="799"/>
      <c r="E194" s="799"/>
      <c r="F194" s="398">
        <f>'2 жастағы балалар Ш'!AX85</f>
        <v>0</v>
      </c>
      <c r="G194" s="799"/>
      <c r="CN194" s="1"/>
      <c r="CO194" s="13"/>
      <c r="CP194" s="1"/>
      <c r="CQ194" s="13"/>
      <c r="CR194" s="1"/>
      <c r="CS194" s="13"/>
      <c r="CT194" s="1"/>
      <c r="CU194" s="13"/>
      <c r="CV194" s="1"/>
    </row>
    <row r="195" spans="2:100" x14ac:dyDescent="0.25">
      <c r="B195" s="607"/>
      <c r="C195" s="799"/>
      <c r="D195" s="799"/>
      <c r="E195" s="799"/>
      <c r="F195" s="398">
        <f>'2 жастағы балалар Ш'!AY85</f>
        <v>0</v>
      </c>
      <c r="G195" s="799"/>
      <c r="CN195" s="1"/>
      <c r="CO195" s="113"/>
      <c r="CP195" s="1"/>
      <c r="CQ195" s="113"/>
      <c r="CR195" s="1"/>
      <c r="CS195" s="113"/>
      <c r="CT195" s="1"/>
      <c r="CU195" s="113"/>
      <c r="CV195" s="1"/>
    </row>
    <row r="196" spans="2:100" x14ac:dyDescent="0.25">
      <c r="B196" s="607">
        <v>22</v>
      </c>
      <c r="C196" s="799"/>
      <c r="D196" s="799"/>
      <c r="E196" s="799"/>
      <c r="F196" s="398">
        <f>'2 жастағы балалар Ш'!AZ85</f>
        <v>0</v>
      </c>
      <c r="G196" s="799"/>
      <c r="CN196" s="1"/>
      <c r="CO196" s="113"/>
      <c r="CP196" s="1"/>
      <c r="CQ196" s="113"/>
      <c r="CR196" s="1"/>
      <c r="CS196" s="113"/>
      <c r="CT196" s="1"/>
      <c r="CU196" s="113"/>
      <c r="CV196" s="1"/>
    </row>
    <row r="197" spans="2:100" x14ac:dyDescent="0.25">
      <c r="B197" s="607"/>
      <c r="C197" s="799"/>
      <c r="D197" s="799"/>
      <c r="E197" s="799"/>
      <c r="F197" s="398">
        <f>'2 жастағы балалар Ш'!BA85</f>
        <v>0</v>
      </c>
      <c r="G197" s="799"/>
    </row>
    <row r="198" spans="2:100" x14ac:dyDescent="0.25">
      <c r="B198" s="607"/>
      <c r="C198" s="799"/>
      <c r="D198" s="799"/>
      <c r="E198" s="799"/>
      <c r="F198" s="398">
        <f>'2 жастағы балалар Ш'!BB85</f>
        <v>0</v>
      </c>
      <c r="G198" s="799"/>
    </row>
    <row r="199" spans="2:100" x14ac:dyDescent="0.25">
      <c r="B199" s="607">
        <v>23</v>
      </c>
      <c r="C199" s="799"/>
      <c r="D199" s="799"/>
      <c r="E199" s="799"/>
      <c r="F199" s="398">
        <f>'2 жастағы балалар Ш'!BC85</f>
        <v>0</v>
      </c>
      <c r="G199" s="799"/>
    </row>
    <row r="200" spans="2:100" x14ac:dyDescent="0.25">
      <c r="B200" s="607"/>
      <c r="C200" s="799"/>
      <c r="D200" s="799"/>
      <c r="E200" s="799"/>
      <c r="F200" s="398">
        <f>'2 жастағы балалар Ш'!BD85</f>
        <v>0</v>
      </c>
      <c r="G200" s="799"/>
    </row>
    <row r="201" spans="2:100" x14ac:dyDescent="0.25">
      <c r="B201" s="607"/>
      <c r="C201" s="799"/>
      <c r="D201" s="799"/>
      <c r="E201" s="799"/>
      <c r="F201" s="398">
        <f>'2 жастағы балалар Ш'!BE85</f>
        <v>0</v>
      </c>
      <c r="G201" s="799"/>
    </row>
    <row r="202" spans="2:100" x14ac:dyDescent="0.25">
      <c r="B202" s="607">
        <v>24</v>
      </c>
      <c r="C202" s="799"/>
      <c r="D202" s="799"/>
      <c r="E202" s="799"/>
      <c r="F202" s="398">
        <f>'2 жастағы балалар Ш'!BF85</f>
        <v>0</v>
      </c>
      <c r="G202" s="799"/>
    </row>
    <row r="203" spans="2:100" x14ac:dyDescent="0.25">
      <c r="B203" s="607"/>
      <c r="C203" s="799"/>
      <c r="D203" s="799"/>
      <c r="E203" s="799"/>
      <c r="F203" s="398">
        <f>'2 жастағы балалар Ш'!BG85</f>
        <v>0</v>
      </c>
      <c r="G203" s="799"/>
    </row>
    <row r="204" spans="2:100" x14ac:dyDescent="0.25">
      <c r="B204" s="607"/>
      <c r="C204" s="799"/>
      <c r="D204" s="799"/>
      <c r="E204" s="799"/>
      <c r="F204" s="398">
        <f>'2 жастағы балалар Ш'!BH85</f>
        <v>0</v>
      </c>
      <c r="G204" s="799"/>
    </row>
    <row r="205" spans="2:100" x14ac:dyDescent="0.25">
      <c r="B205" s="607">
        <v>25</v>
      </c>
      <c r="C205" s="799"/>
      <c r="D205" s="799"/>
      <c r="E205" s="799"/>
      <c r="F205" s="398">
        <f>'2 жастағы балалар Ш'!BI85</f>
        <v>0</v>
      </c>
      <c r="G205" s="799"/>
    </row>
    <row r="206" spans="2:100" x14ac:dyDescent="0.25">
      <c r="B206" s="607"/>
      <c r="C206" s="799"/>
      <c r="D206" s="799"/>
      <c r="E206" s="799"/>
      <c r="F206" s="398">
        <f>'2 жастағы балалар Ш'!BJ85</f>
        <v>0</v>
      </c>
      <c r="G206" s="799"/>
    </row>
    <row r="207" spans="2:100" x14ac:dyDescent="0.25">
      <c r="B207" s="607"/>
      <c r="C207" s="800"/>
      <c r="D207" s="800"/>
      <c r="E207" s="800"/>
      <c r="F207" s="398">
        <f>'2 жастағы балалар Ш'!BK85</f>
        <v>0</v>
      </c>
      <c r="G207" s="800"/>
    </row>
    <row r="210" spans="2:7" ht="15.75" x14ac:dyDescent="0.25">
      <c r="B210" s="816" t="s">
        <v>939</v>
      </c>
      <c r="C210" s="817"/>
      <c r="D210" s="817"/>
      <c r="E210" s="817"/>
      <c r="F210" s="817"/>
      <c r="G210" s="818"/>
    </row>
    <row r="211" spans="2:7" ht="28.5" x14ac:dyDescent="0.25">
      <c r="B211" s="35"/>
      <c r="C211" s="21" t="s">
        <v>915</v>
      </c>
      <c r="D211" s="21" t="s">
        <v>733</v>
      </c>
      <c r="E211" s="21" t="s">
        <v>916</v>
      </c>
      <c r="F211" s="21" t="s">
        <v>904</v>
      </c>
      <c r="G211" s="62" t="s">
        <v>917</v>
      </c>
    </row>
    <row r="212" spans="2:7" x14ac:dyDescent="0.25">
      <c r="B212" s="570">
        <v>1</v>
      </c>
      <c r="C212" s="452">
        <f>'2 жастағы балалар Ф'!D144</f>
        <v>0</v>
      </c>
      <c r="D212" s="452">
        <f>'2 жастағы балалар К'!D144</f>
        <v>0</v>
      </c>
      <c r="E212" s="452" t="e">
        <f>'2 жастағы балалар Т'!#REF!</f>
        <v>#REF!</v>
      </c>
      <c r="F212" s="452">
        <f>'2 жастағы балалар Ш'!D144</f>
        <v>0</v>
      </c>
      <c r="G212" s="452" t="e">
        <f>'2 жастағы балалар Ә'!#REF!</f>
        <v>#REF!</v>
      </c>
    </row>
    <row r="213" spans="2:7" x14ac:dyDescent="0.25">
      <c r="B213" s="571"/>
      <c r="C213" s="452">
        <f>'2 жастағы балалар Ф'!E144</f>
        <v>0</v>
      </c>
      <c r="D213" s="452">
        <f>'2 жастағы балалар К'!E144</f>
        <v>0</v>
      </c>
      <c r="E213" s="452" t="e">
        <f>'2 жастағы балалар Т'!#REF!</f>
        <v>#REF!</v>
      </c>
      <c r="F213" s="452">
        <f>'2 жастағы балалар Ш'!E144</f>
        <v>0</v>
      </c>
      <c r="G213" s="452" t="e">
        <f>'2 жастағы балалар Ә'!#REF!</f>
        <v>#REF!</v>
      </c>
    </row>
    <row r="214" spans="2:7" x14ac:dyDescent="0.25">
      <c r="B214" s="572"/>
      <c r="C214" s="452">
        <f>'2 жастағы балалар Ф'!F144</f>
        <v>0</v>
      </c>
      <c r="D214" s="452">
        <f>'2 жастағы балалар К'!F144</f>
        <v>0</v>
      </c>
      <c r="E214" s="452" t="e">
        <f>'2 жастағы балалар Т'!#REF!</f>
        <v>#REF!</v>
      </c>
      <c r="F214" s="452">
        <f>'2 жастағы балалар Ш'!F144</f>
        <v>0</v>
      </c>
      <c r="G214" s="452" t="e">
        <f>'2 жастағы балалар Ә'!#REF!</f>
        <v>#REF!</v>
      </c>
    </row>
    <row r="215" spans="2:7" x14ac:dyDescent="0.25">
      <c r="B215" s="570">
        <v>2</v>
      </c>
      <c r="C215" s="452">
        <f>'2 жастағы балалар Ф'!G144</f>
        <v>0</v>
      </c>
      <c r="D215" s="452">
        <f>'2 жастағы балалар К'!G144</f>
        <v>0</v>
      </c>
      <c r="E215" s="452">
        <f>'2 жастағы балалар Т'!D144</f>
        <v>0</v>
      </c>
      <c r="F215" s="452">
        <f>'2 жастағы балалар Ш'!G144</f>
        <v>0</v>
      </c>
      <c r="G215" s="452">
        <f>'2 жастағы балалар Ә'!D144</f>
        <v>0</v>
      </c>
    </row>
    <row r="216" spans="2:7" ht="15" customHeight="1" x14ac:dyDescent="0.25">
      <c r="B216" s="571"/>
      <c r="C216" s="452">
        <f>'2 жастағы балалар Ф'!H144</f>
        <v>0</v>
      </c>
      <c r="D216" s="452">
        <f>'2 жастағы балалар К'!H144</f>
        <v>0</v>
      </c>
      <c r="E216" s="452">
        <f>'2 жастағы балалар Т'!E144</f>
        <v>0</v>
      </c>
      <c r="F216" s="452">
        <f>'2 жастағы балалар Ш'!H144</f>
        <v>0</v>
      </c>
      <c r="G216" s="452">
        <f>'2 жастағы балалар Ә'!E144</f>
        <v>0</v>
      </c>
    </row>
    <row r="217" spans="2:7" ht="15" customHeight="1" x14ac:dyDescent="0.25">
      <c r="B217" s="572"/>
      <c r="C217" s="452">
        <f>'2 жастағы балалар Ф'!I144</f>
        <v>0</v>
      </c>
      <c r="D217" s="452">
        <f>'2 жастағы балалар К'!I144</f>
        <v>0</v>
      </c>
      <c r="E217" s="452">
        <f>'2 жастағы балалар Т'!F144</f>
        <v>0</v>
      </c>
      <c r="F217" s="452">
        <f>'2 жастағы балалар Ш'!I144</f>
        <v>0</v>
      </c>
      <c r="G217" s="452">
        <f>'2 жастағы балалар Ә'!F144</f>
        <v>0</v>
      </c>
    </row>
    <row r="218" spans="2:7" ht="15" customHeight="1" x14ac:dyDescent="0.25">
      <c r="B218" s="570">
        <v>3</v>
      </c>
      <c r="C218" s="452">
        <f>'2 жастағы балалар Ф'!J144</f>
        <v>0</v>
      </c>
      <c r="D218" s="452">
        <f>'2 жастағы балалар К'!J144</f>
        <v>0</v>
      </c>
      <c r="E218" s="452">
        <f>'2 жастағы балалар Т'!G144</f>
        <v>0</v>
      </c>
      <c r="F218" s="452">
        <f>'2 жастағы балалар Ш'!J144</f>
        <v>0</v>
      </c>
      <c r="G218" s="452">
        <f>'2 жастағы балалар Ә'!G144</f>
        <v>0</v>
      </c>
    </row>
    <row r="219" spans="2:7" x14ac:dyDescent="0.25">
      <c r="B219" s="571"/>
      <c r="C219" s="452">
        <f>'2 жастағы балалар Ф'!K144</f>
        <v>0</v>
      </c>
      <c r="D219" s="452">
        <f>'2 жастағы балалар К'!K144</f>
        <v>0</v>
      </c>
      <c r="E219" s="452">
        <f>'2 жастағы балалар Т'!H144</f>
        <v>0</v>
      </c>
      <c r="F219" s="452">
        <f>'2 жастағы балалар Ш'!K144</f>
        <v>0</v>
      </c>
      <c r="G219" s="452">
        <f>'2 жастағы балалар Ә'!H144</f>
        <v>0</v>
      </c>
    </row>
    <row r="220" spans="2:7" x14ac:dyDescent="0.25">
      <c r="B220" s="572"/>
      <c r="C220" s="452">
        <f>'2 жастағы балалар Ф'!L144</f>
        <v>0</v>
      </c>
      <c r="D220" s="452">
        <f>'2 жастағы балалар К'!L144</f>
        <v>0</v>
      </c>
      <c r="E220" s="452">
        <f>'2 жастағы балалар Т'!I144</f>
        <v>0</v>
      </c>
      <c r="F220" s="452">
        <f>'2 жастағы балалар Ш'!L144</f>
        <v>0</v>
      </c>
      <c r="G220" s="452">
        <f>'2 жастағы балалар Ә'!I144</f>
        <v>0</v>
      </c>
    </row>
    <row r="221" spans="2:7" x14ac:dyDescent="0.25">
      <c r="B221" s="570">
        <v>4</v>
      </c>
      <c r="C221" s="452">
        <f>'2 жастағы балалар Ф'!M144</f>
        <v>0</v>
      </c>
      <c r="D221" s="452">
        <f>'2 жастағы балалар К'!M144</f>
        <v>0</v>
      </c>
      <c r="E221" s="452">
        <f>'2 жастағы балалар Т'!J144</f>
        <v>0</v>
      </c>
      <c r="F221" s="452">
        <f>'2 жастағы балалар Ш'!M144</f>
        <v>0</v>
      </c>
      <c r="G221" s="452">
        <f>'2 жастағы балалар Ә'!J144</f>
        <v>0</v>
      </c>
    </row>
    <row r="222" spans="2:7" x14ac:dyDescent="0.25">
      <c r="B222" s="571"/>
      <c r="C222" s="452">
        <f>'2 жастағы балалар Ф'!N144</f>
        <v>0</v>
      </c>
      <c r="D222" s="452">
        <f>'2 жастағы балалар К'!N144</f>
        <v>0</v>
      </c>
      <c r="E222" s="452">
        <f>'2 жастағы балалар Т'!K144</f>
        <v>0</v>
      </c>
      <c r="F222" s="452">
        <f>'2 жастағы балалар Ш'!N144</f>
        <v>0</v>
      </c>
      <c r="G222" s="452">
        <f>'2 жастағы балалар Ә'!K144</f>
        <v>0</v>
      </c>
    </row>
    <row r="223" spans="2:7" x14ac:dyDescent="0.25">
      <c r="B223" s="572"/>
      <c r="C223" s="452">
        <f>'2 жастағы балалар Ф'!O144</f>
        <v>0</v>
      </c>
      <c r="D223" s="452">
        <f>'2 жастағы балалар К'!O144</f>
        <v>0</v>
      </c>
      <c r="E223" s="452">
        <f>'2 жастағы балалар Т'!L144</f>
        <v>0</v>
      </c>
      <c r="F223" s="452">
        <f>'2 жастағы балалар Ш'!O144</f>
        <v>0</v>
      </c>
      <c r="G223" s="452">
        <f>'2 жастағы балалар Ә'!L144</f>
        <v>0</v>
      </c>
    </row>
    <row r="224" spans="2:7" x14ac:dyDescent="0.25">
      <c r="B224" s="570">
        <v>5</v>
      </c>
      <c r="C224" s="452" t="e">
        <f>'2 жастағы балалар Ф'!#REF!</f>
        <v>#REF!</v>
      </c>
      <c r="D224" s="452" t="e">
        <f>'2 жастағы балалар К'!#REF!</f>
        <v>#REF!</v>
      </c>
      <c r="E224" s="452">
        <f>'2 жастағы балалар Т'!M144</f>
        <v>0</v>
      </c>
      <c r="F224" s="452">
        <f>'2 жастағы балалар Ш'!P144</f>
        <v>0</v>
      </c>
      <c r="G224" s="452">
        <f>'2 жастағы балалар Ә'!M144</f>
        <v>0</v>
      </c>
    </row>
    <row r="225" spans="2:7" x14ac:dyDescent="0.25">
      <c r="B225" s="571"/>
      <c r="C225" s="452" t="e">
        <f>'2 жастағы балалар Ф'!#REF!</f>
        <v>#REF!</v>
      </c>
      <c r="D225" s="452" t="e">
        <f>'2 жастағы балалар К'!#REF!</f>
        <v>#REF!</v>
      </c>
      <c r="E225" s="452">
        <f>'2 жастағы балалар Т'!N144</f>
        <v>0</v>
      </c>
      <c r="F225" s="452">
        <f>'2 жастағы балалар Ш'!Q144</f>
        <v>0</v>
      </c>
      <c r="G225" s="452">
        <f>'2 жастағы балалар Ә'!N144</f>
        <v>0</v>
      </c>
    </row>
    <row r="226" spans="2:7" x14ac:dyDescent="0.25">
      <c r="B226" s="572"/>
      <c r="C226" s="452" t="e">
        <f>'2 жастағы балалар Ф'!#REF!</f>
        <v>#REF!</v>
      </c>
      <c r="D226" s="452" t="e">
        <f>'2 жастағы балалар К'!#REF!</f>
        <v>#REF!</v>
      </c>
      <c r="E226" s="452">
        <f>'2 жастағы балалар Т'!O144</f>
        <v>0</v>
      </c>
      <c r="F226" s="452">
        <f>'2 жастағы балалар Ш'!R144</f>
        <v>0</v>
      </c>
      <c r="G226" s="452">
        <f>'2 жастағы балалар Ә'!O144</f>
        <v>0</v>
      </c>
    </row>
    <row r="227" spans="2:7" x14ac:dyDescent="0.25">
      <c r="B227" s="570">
        <v>6</v>
      </c>
      <c r="C227" s="798"/>
      <c r="D227" s="452">
        <f>'2 жастағы балалар К'!P144</f>
        <v>0</v>
      </c>
      <c r="E227" s="798"/>
      <c r="F227" s="452" t="e">
        <f>'2 жастағы балалар Ш'!#REF!</f>
        <v>#REF!</v>
      </c>
      <c r="G227" s="798"/>
    </row>
    <row r="228" spans="2:7" x14ac:dyDescent="0.25">
      <c r="B228" s="571"/>
      <c r="C228" s="799"/>
      <c r="D228" s="452">
        <f>'2 жастағы балалар К'!Q144</f>
        <v>0</v>
      </c>
      <c r="E228" s="799"/>
      <c r="F228" s="452" t="e">
        <f>'2 жастағы балалар Ш'!#REF!</f>
        <v>#REF!</v>
      </c>
      <c r="G228" s="799"/>
    </row>
    <row r="229" spans="2:7" x14ac:dyDescent="0.25">
      <c r="B229" s="572"/>
      <c r="C229" s="799"/>
      <c r="D229" s="452">
        <f>'2 жастағы балалар К'!R144</f>
        <v>0</v>
      </c>
      <c r="E229" s="799"/>
      <c r="F229" s="452" t="e">
        <f>'2 жастағы балалар Ш'!#REF!</f>
        <v>#REF!</v>
      </c>
      <c r="G229" s="799"/>
    </row>
    <row r="230" spans="2:7" x14ac:dyDescent="0.25">
      <c r="B230" s="570">
        <v>7</v>
      </c>
      <c r="C230" s="799"/>
      <c r="D230" s="452">
        <f>'2 жастағы балалар К'!S144</f>
        <v>0</v>
      </c>
      <c r="E230" s="799"/>
      <c r="F230" s="452" t="e">
        <f>'2 жастағы балалар Ш'!#REF!</f>
        <v>#REF!</v>
      </c>
      <c r="G230" s="799"/>
    </row>
    <row r="231" spans="2:7" x14ac:dyDescent="0.25">
      <c r="B231" s="571"/>
      <c r="C231" s="799"/>
      <c r="D231" s="452">
        <f>'2 жастағы балалар К'!T144</f>
        <v>0</v>
      </c>
      <c r="E231" s="799"/>
      <c r="F231" s="452" t="e">
        <f>'2 жастағы балалар Ш'!#REF!</f>
        <v>#REF!</v>
      </c>
      <c r="G231" s="799"/>
    </row>
    <row r="232" spans="2:7" x14ac:dyDescent="0.25">
      <c r="B232" s="572"/>
      <c r="C232" s="799"/>
      <c r="D232" s="452">
        <f>'2 жастағы балалар К'!U144</f>
        <v>0</v>
      </c>
      <c r="E232" s="799"/>
      <c r="F232" s="452" t="e">
        <f>'2 жастағы балалар Ш'!#REF!</f>
        <v>#REF!</v>
      </c>
      <c r="G232" s="799"/>
    </row>
    <row r="233" spans="2:7" x14ac:dyDescent="0.25">
      <c r="B233" s="570">
        <v>8</v>
      </c>
      <c r="C233" s="799"/>
      <c r="D233" s="452">
        <f>'2 жастағы балалар К'!V144</f>
        <v>0</v>
      </c>
      <c r="E233" s="799"/>
      <c r="F233" s="452" t="e">
        <f>'2 жастағы балалар Ш'!#REF!</f>
        <v>#REF!</v>
      </c>
      <c r="G233" s="799"/>
    </row>
    <row r="234" spans="2:7" x14ac:dyDescent="0.25">
      <c r="B234" s="571"/>
      <c r="C234" s="799"/>
      <c r="D234" s="452">
        <f>'2 жастағы балалар К'!W144</f>
        <v>0</v>
      </c>
      <c r="E234" s="799"/>
      <c r="F234" s="452" t="e">
        <f>'2 жастағы балалар Ш'!#REF!</f>
        <v>#REF!</v>
      </c>
      <c r="G234" s="799"/>
    </row>
    <row r="235" spans="2:7" x14ac:dyDescent="0.25">
      <c r="B235" s="572"/>
      <c r="C235" s="799"/>
      <c r="D235" s="452">
        <f>'2 жастағы балалар К'!X144</f>
        <v>0</v>
      </c>
      <c r="E235" s="799"/>
      <c r="F235" s="452" t="e">
        <f>'2 жастағы балалар Ш'!#REF!</f>
        <v>#REF!</v>
      </c>
      <c r="G235" s="799"/>
    </row>
    <row r="236" spans="2:7" x14ac:dyDescent="0.25">
      <c r="B236" s="570">
        <v>9</v>
      </c>
      <c r="C236" s="799"/>
      <c r="D236" s="452">
        <f>'2 жастағы балалар К'!Y144</f>
        <v>0</v>
      </c>
      <c r="E236" s="799"/>
      <c r="F236" s="452" t="e">
        <f>'2 жастағы балалар Ш'!#REF!</f>
        <v>#REF!</v>
      </c>
      <c r="G236" s="799"/>
    </row>
    <row r="237" spans="2:7" x14ac:dyDescent="0.25">
      <c r="B237" s="571"/>
      <c r="C237" s="799"/>
      <c r="D237" s="452">
        <f>'2 жастағы балалар К'!Z144</f>
        <v>0</v>
      </c>
      <c r="E237" s="799"/>
      <c r="F237" s="452" t="e">
        <f>'2 жастағы балалар Ш'!#REF!</f>
        <v>#REF!</v>
      </c>
      <c r="G237" s="799"/>
    </row>
    <row r="238" spans="2:7" x14ac:dyDescent="0.25">
      <c r="B238" s="572"/>
      <c r="C238" s="799"/>
      <c r="D238" s="452">
        <f>'2 жастағы балалар К'!AA144</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Ш'!S144</f>
        <v>0</v>
      </c>
      <c r="G242" s="799"/>
    </row>
    <row r="243" spans="2:7" x14ac:dyDescent="0.25">
      <c r="B243" s="607"/>
      <c r="C243" s="799"/>
      <c r="D243" s="452" t="e">
        <f>'2 жастағы балалар К'!#REF!</f>
        <v>#REF!</v>
      </c>
      <c r="E243" s="799"/>
      <c r="F243" s="398">
        <f>'2 жастағы балалар Ш'!T144</f>
        <v>0</v>
      </c>
      <c r="G243" s="799"/>
    </row>
    <row r="244" spans="2:7" x14ac:dyDescent="0.25">
      <c r="B244" s="607"/>
      <c r="C244" s="799"/>
      <c r="D244" s="452" t="e">
        <f>'2 жастағы балалар К'!#REF!</f>
        <v>#REF!</v>
      </c>
      <c r="E244" s="799"/>
      <c r="F244" s="398">
        <f>'2 жастағы балалар Ш'!U144</f>
        <v>0</v>
      </c>
      <c r="G244" s="799"/>
    </row>
    <row r="245" spans="2:7" x14ac:dyDescent="0.25">
      <c r="B245" s="607">
        <v>12</v>
      </c>
      <c r="C245" s="799"/>
      <c r="D245" s="452" t="e">
        <f>'2 жастағы балалар К'!#REF!</f>
        <v>#REF!</v>
      </c>
      <c r="E245" s="799"/>
      <c r="F245" s="398">
        <f>'2 жастағы балалар Ш'!V144</f>
        <v>0</v>
      </c>
      <c r="G245" s="799"/>
    </row>
    <row r="246" spans="2:7" x14ac:dyDescent="0.25">
      <c r="B246" s="607"/>
      <c r="C246" s="799"/>
      <c r="D246" s="452" t="e">
        <f>'2 жастағы балалар К'!#REF!</f>
        <v>#REF!</v>
      </c>
      <c r="E246" s="799"/>
      <c r="F246" s="398">
        <f>'2 жастағы балалар Ш'!W144</f>
        <v>0</v>
      </c>
      <c r="G246" s="799"/>
    </row>
    <row r="247" spans="2:7" x14ac:dyDescent="0.25">
      <c r="B247" s="607"/>
      <c r="C247" s="799"/>
      <c r="D247" s="452" t="e">
        <f>'2 жастағы балалар К'!#REF!</f>
        <v>#REF!</v>
      </c>
      <c r="E247" s="799"/>
      <c r="F247" s="398">
        <f>'2 жастағы балалар Ш'!X144</f>
        <v>0</v>
      </c>
      <c r="G247" s="799"/>
    </row>
    <row r="248" spans="2:7" x14ac:dyDescent="0.25">
      <c r="B248" s="607">
        <v>13</v>
      </c>
      <c r="C248" s="799"/>
      <c r="D248" s="452" t="e">
        <f>'2 жастағы балалар К'!#REF!</f>
        <v>#REF!</v>
      </c>
      <c r="E248" s="799"/>
      <c r="F248" s="398">
        <f>'2 жастағы балалар Ш'!Y144</f>
        <v>0</v>
      </c>
      <c r="G248" s="799"/>
    </row>
    <row r="249" spans="2:7" x14ac:dyDescent="0.25">
      <c r="B249" s="607"/>
      <c r="C249" s="799"/>
      <c r="D249" s="452" t="e">
        <f>'2 жастағы балалар К'!#REF!</f>
        <v>#REF!</v>
      </c>
      <c r="E249" s="799"/>
      <c r="F249" s="398">
        <f>'2 жастағы балалар Ш'!Z144</f>
        <v>0</v>
      </c>
      <c r="G249" s="799"/>
    </row>
    <row r="250" spans="2:7" x14ac:dyDescent="0.25">
      <c r="B250" s="607"/>
      <c r="C250" s="799"/>
      <c r="D250" s="452" t="e">
        <f>'2 жастағы балалар К'!#REF!</f>
        <v>#REF!</v>
      </c>
      <c r="E250" s="799"/>
      <c r="F250" s="398">
        <f>'2 жастағы балалар Ш'!AA144</f>
        <v>0</v>
      </c>
      <c r="G250" s="799"/>
    </row>
    <row r="251" spans="2:7" x14ac:dyDescent="0.25">
      <c r="B251" s="607">
        <v>14</v>
      </c>
      <c r="C251" s="799"/>
      <c r="D251" s="452" t="e">
        <f>'2 жастағы балалар К'!#REF!</f>
        <v>#REF!</v>
      </c>
      <c r="E251" s="799"/>
      <c r="F251" s="398">
        <f>'2 жастағы балалар Ш'!AB144</f>
        <v>0</v>
      </c>
      <c r="G251" s="799"/>
    </row>
    <row r="252" spans="2:7" x14ac:dyDescent="0.25">
      <c r="B252" s="607"/>
      <c r="C252" s="799"/>
      <c r="D252" s="452" t="e">
        <f>'2 жастағы балалар К'!#REF!</f>
        <v>#REF!</v>
      </c>
      <c r="E252" s="799"/>
      <c r="F252" s="398">
        <f>'2 жастағы балалар Ш'!AC144</f>
        <v>0</v>
      </c>
      <c r="G252" s="799"/>
    </row>
    <row r="253" spans="2:7" x14ac:dyDescent="0.25">
      <c r="B253" s="607"/>
      <c r="C253" s="799"/>
      <c r="D253" s="452" t="e">
        <f>'2 жастағы балалар К'!#REF!</f>
        <v>#REF!</v>
      </c>
      <c r="E253" s="799"/>
      <c r="F253" s="398">
        <f>'2 жастағы балалар Ш'!AD144</f>
        <v>0</v>
      </c>
      <c r="G253" s="799"/>
    </row>
    <row r="254" spans="2:7" x14ac:dyDescent="0.25">
      <c r="B254" s="607">
        <v>15</v>
      </c>
      <c r="C254" s="799"/>
      <c r="D254" s="452" t="e">
        <f>'2 жастағы балалар К'!#REF!</f>
        <v>#REF!</v>
      </c>
      <c r="E254" s="799"/>
      <c r="F254" s="398">
        <f>'2 жастағы балалар Ш'!AE144</f>
        <v>0</v>
      </c>
      <c r="G254" s="799"/>
    </row>
    <row r="255" spans="2:7" x14ac:dyDescent="0.25">
      <c r="B255" s="607"/>
      <c r="C255" s="799"/>
      <c r="D255" s="452" t="e">
        <f>'2 жастағы балалар К'!#REF!</f>
        <v>#REF!</v>
      </c>
      <c r="E255" s="799"/>
      <c r="F255" s="398">
        <f>'2 жастағы балалар Ш'!AF144</f>
        <v>0</v>
      </c>
      <c r="G255" s="799"/>
    </row>
    <row r="256" spans="2:7" x14ac:dyDescent="0.25">
      <c r="B256" s="607"/>
      <c r="C256" s="799"/>
      <c r="D256" s="452" t="e">
        <f>'2 жастағы балалар К'!#REF!</f>
        <v>#REF!</v>
      </c>
      <c r="E256" s="799"/>
      <c r="F256" s="398">
        <f>'2 жастағы балалар Ш'!AG144</f>
        <v>0</v>
      </c>
      <c r="G256" s="799"/>
    </row>
    <row r="257" spans="2:7" x14ac:dyDescent="0.25">
      <c r="B257" s="607">
        <v>16</v>
      </c>
      <c r="C257" s="799"/>
      <c r="D257" s="798"/>
      <c r="E257" s="799"/>
      <c r="F257" s="398">
        <f>'2 жастағы балалар Ш'!AH144</f>
        <v>0</v>
      </c>
      <c r="G257" s="799"/>
    </row>
    <row r="258" spans="2:7" x14ac:dyDescent="0.25">
      <c r="B258" s="607"/>
      <c r="C258" s="799"/>
      <c r="D258" s="799"/>
      <c r="E258" s="799"/>
      <c r="F258" s="398">
        <f>'2 жастағы балалар Ш'!AI144</f>
        <v>0</v>
      </c>
      <c r="G258" s="799"/>
    </row>
    <row r="259" spans="2:7" x14ac:dyDescent="0.25">
      <c r="B259" s="607"/>
      <c r="C259" s="799"/>
      <c r="D259" s="799"/>
      <c r="E259" s="799"/>
      <c r="F259" s="398">
        <f>'2 жастағы балалар Ш'!AJ144</f>
        <v>0</v>
      </c>
      <c r="G259" s="799"/>
    </row>
    <row r="260" spans="2:7" x14ac:dyDescent="0.25">
      <c r="B260" s="607">
        <v>17</v>
      </c>
      <c r="C260" s="799"/>
      <c r="D260" s="799"/>
      <c r="E260" s="799"/>
      <c r="F260" s="398">
        <f>'2 жастағы балалар Ш'!AK144</f>
        <v>0</v>
      </c>
      <c r="G260" s="799"/>
    </row>
    <row r="261" spans="2:7" x14ac:dyDescent="0.25">
      <c r="B261" s="607"/>
      <c r="C261" s="799"/>
      <c r="D261" s="799"/>
      <c r="E261" s="799"/>
      <c r="F261" s="398">
        <f>'2 жастағы балалар Ш'!AL144</f>
        <v>0</v>
      </c>
      <c r="G261" s="799"/>
    </row>
    <row r="262" spans="2:7" x14ac:dyDescent="0.25">
      <c r="B262" s="607"/>
      <c r="C262" s="799"/>
      <c r="D262" s="799"/>
      <c r="E262" s="799"/>
      <c r="F262" s="398">
        <f>'2 жастағы балалар Ш'!AM144</f>
        <v>0</v>
      </c>
      <c r="G262" s="799"/>
    </row>
    <row r="263" spans="2:7" x14ac:dyDescent="0.25">
      <c r="B263" s="607">
        <v>18</v>
      </c>
      <c r="C263" s="799"/>
      <c r="D263" s="799"/>
      <c r="E263" s="799"/>
      <c r="F263" s="398">
        <f>'2 жастағы балалар Ш'!AN144</f>
        <v>0</v>
      </c>
      <c r="G263" s="799"/>
    </row>
    <row r="264" spans="2:7" x14ac:dyDescent="0.25">
      <c r="B264" s="607"/>
      <c r="C264" s="799"/>
      <c r="D264" s="799"/>
      <c r="E264" s="799"/>
      <c r="F264" s="398">
        <f>'2 жастағы балалар Ш'!AO144</f>
        <v>0</v>
      </c>
      <c r="G264" s="799"/>
    </row>
    <row r="265" spans="2:7" x14ac:dyDescent="0.25">
      <c r="B265" s="607"/>
      <c r="C265" s="799"/>
      <c r="D265" s="799"/>
      <c r="E265" s="799"/>
      <c r="F265" s="398">
        <f>'2 жастағы балалар Ш'!AP144</f>
        <v>0</v>
      </c>
      <c r="G265" s="799"/>
    </row>
    <row r="266" spans="2:7" x14ac:dyDescent="0.25">
      <c r="B266" s="607">
        <v>19</v>
      </c>
      <c r="C266" s="799"/>
      <c r="D266" s="799"/>
      <c r="E266" s="799"/>
      <c r="F266" s="398">
        <f>'2 жастағы балалар Ш'!AQ144</f>
        <v>0</v>
      </c>
      <c r="G266" s="799"/>
    </row>
    <row r="267" spans="2:7" x14ac:dyDescent="0.25">
      <c r="B267" s="607"/>
      <c r="C267" s="799"/>
      <c r="D267" s="799"/>
      <c r="E267" s="799"/>
      <c r="F267" s="398">
        <f>'2 жастағы балалар Ш'!AR144</f>
        <v>0</v>
      </c>
      <c r="G267" s="799"/>
    </row>
    <row r="268" spans="2:7" x14ac:dyDescent="0.25">
      <c r="B268" s="607"/>
      <c r="C268" s="799"/>
      <c r="D268" s="799"/>
      <c r="E268" s="799"/>
      <c r="F268" s="398">
        <f>'2 жастағы балалар Ш'!AS144</f>
        <v>0</v>
      </c>
      <c r="G268" s="799"/>
    </row>
    <row r="269" spans="2:7" x14ac:dyDescent="0.25">
      <c r="B269" s="607">
        <v>20</v>
      </c>
      <c r="C269" s="799"/>
      <c r="D269" s="799"/>
      <c r="E269" s="799"/>
      <c r="F269" s="398">
        <f>'2 жастағы балалар Ш'!AT144</f>
        <v>0</v>
      </c>
      <c r="G269" s="799"/>
    </row>
    <row r="270" spans="2:7" x14ac:dyDescent="0.25">
      <c r="B270" s="607"/>
      <c r="C270" s="799"/>
      <c r="D270" s="799"/>
      <c r="E270" s="799"/>
      <c r="F270" s="398">
        <f>'2 жастағы балалар Ш'!AU144</f>
        <v>0</v>
      </c>
      <c r="G270" s="799"/>
    </row>
    <row r="271" spans="2:7" x14ac:dyDescent="0.25">
      <c r="B271" s="607"/>
      <c r="C271" s="799"/>
      <c r="D271" s="799"/>
      <c r="E271" s="799"/>
      <c r="F271" s="398">
        <f>'2 жастағы балалар Ш'!AV144</f>
        <v>0</v>
      </c>
      <c r="G271" s="799"/>
    </row>
    <row r="272" spans="2:7" x14ac:dyDescent="0.25">
      <c r="B272" s="607">
        <v>21</v>
      </c>
      <c r="C272" s="799"/>
      <c r="D272" s="799"/>
      <c r="E272" s="799"/>
      <c r="F272" s="398">
        <f>'2 жастағы балалар Ш'!AW144</f>
        <v>0</v>
      </c>
      <c r="G272" s="799"/>
    </row>
    <row r="273" spans="2:7" x14ac:dyDescent="0.25">
      <c r="B273" s="607"/>
      <c r="C273" s="799"/>
      <c r="D273" s="799"/>
      <c r="E273" s="799"/>
      <c r="F273" s="398">
        <f>'2 жастағы балалар Ш'!AX144</f>
        <v>0</v>
      </c>
      <c r="G273" s="799"/>
    </row>
    <row r="274" spans="2:7" x14ac:dyDescent="0.25">
      <c r="B274" s="607"/>
      <c r="C274" s="799"/>
      <c r="D274" s="799"/>
      <c r="E274" s="799"/>
      <c r="F274" s="398">
        <f>'2 жастағы балалар Ш'!AY144</f>
        <v>0</v>
      </c>
      <c r="G274" s="799"/>
    </row>
    <row r="275" spans="2:7" x14ac:dyDescent="0.25">
      <c r="B275" s="607">
        <v>22</v>
      </c>
      <c r="C275" s="799"/>
      <c r="D275" s="799"/>
      <c r="E275" s="799"/>
      <c r="F275" s="398">
        <f>'2 жастағы балалар Ш'!AZ144</f>
        <v>0</v>
      </c>
      <c r="G275" s="799"/>
    </row>
    <row r="276" spans="2:7" x14ac:dyDescent="0.25">
      <c r="B276" s="607"/>
      <c r="C276" s="799"/>
      <c r="D276" s="799"/>
      <c r="E276" s="799"/>
      <c r="F276" s="398">
        <f>'2 жастағы балалар Ш'!BA144</f>
        <v>0</v>
      </c>
      <c r="G276" s="799"/>
    </row>
    <row r="277" spans="2:7" x14ac:dyDescent="0.25">
      <c r="B277" s="607"/>
      <c r="C277" s="799"/>
      <c r="D277" s="799"/>
      <c r="E277" s="799"/>
      <c r="F277" s="398">
        <f>'2 жастағы балалар Ш'!BB144</f>
        <v>0</v>
      </c>
      <c r="G277" s="799"/>
    </row>
    <row r="278" spans="2:7" x14ac:dyDescent="0.25">
      <c r="B278" s="607">
        <v>23</v>
      </c>
      <c r="C278" s="799"/>
      <c r="D278" s="799"/>
      <c r="E278" s="799"/>
      <c r="F278" s="398">
        <f>'2 жастағы балалар Ш'!BC144</f>
        <v>0</v>
      </c>
      <c r="G278" s="799"/>
    </row>
    <row r="279" spans="2:7" x14ac:dyDescent="0.25">
      <c r="B279" s="607"/>
      <c r="C279" s="799"/>
      <c r="D279" s="799"/>
      <c r="E279" s="799"/>
      <c r="F279" s="398">
        <f>'2 жастағы балалар Ш'!BD144</f>
        <v>0</v>
      </c>
      <c r="G279" s="799"/>
    </row>
    <row r="280" spans="2:7" x14ac:dyDescent="0.25">
      <c r="B280" s="607"/>
      <c r="C280" s="799"/>
      <c r="D280" s="799"/>
      <c r="E280" s="799"/>
      <c r="F280" s="398">
        <f>'2 жастағы балалар Ш'!BE144</f>
        <v>0</v>
      </c>
      <c r="G280" s="799"/>
    </row>
    <row r="281" spans="2:7" x14ac:dyDescent="0.25">
      <c r="B281" s="607">
        <v>24</v>
      </c>
      <c r="C281" s="799"/>
      <c r="D281" s="799"/>
      <c r="E281" s="799"/>
      <c r="F281" s="398">
        <f>'2 жастағы балалар Ш'!BF144</f>
        <v>0</v>
      </c>
      <c r="G281" s="799"/>
    </row>
    <row r="282" spans="2:7" x14ac:dyDescent="0.25">
      <c r="B282" s="607"/>
      <c r="C282" s="799"/>
      <c r="D282" s="799"/>
      <c r="E282" s="799"/>
      <c r="F282" s="398">
        <f>'2 жастағы балалар Ш'!BG144</f>
        <v>0</v>
      </c>
      <c r="G282" s="799"/>
    </row>
    <row r="283" spans="2:7" x14ac:dyDescent="0.25">
      <c r="B283" s="607"/>
      <c r="C283" s="799"/>
      <c r="D283" s="799"/>
      <c r="E283" s="799"/>
      <c r="F283" s="398">
        <f>'2 жастағы балалар Ш'!BH144</f>
        <v>0</v>
      </c>
      <c r="G283" s="799"/>
    </row>
    <row r="284" spans="2:7" x14ac:dyDescent="0.25">
      <c r="B284" s="607">
        <v>25</v>
      </c>
      <c r="C284" s="799"/>
      <c r="D284" s="799"/>
      <c r="E284" s="799"/>
      <c r="F284" s="398">
        <f>'2 жастағы балалар Ш'!BI144</f>
        <v>0</v>
      </c>
      <c r="G284" s="799"/>
    </row>
    <row r="285" spans="2:7" x14ac:dyDescent="0.25">
      <c r="B285" s="607"/>
      <c r="C285" s="799"/>
      <c r="D285" s="799"/>
      <c r="E285" s="799"/>
      <c r="F285" s="398">
        <f>'2 жастағы балалар Ш'!BJ144</f>
        <v>0</v>
      </c>
      <c r="G285" s="799"/>
    </row>
    <row r="286" spans="2:7" x14ac:dyDescent="0.25">
      <c r="B286" s="607"/>
      <c r="C286" s="800"/>
      <c r="D286" s="800"/>
      <c r="E286" s="800"/>
      <c r="F286" s="398">
        <f>'2 жастағы балалар Ш'!BK144</f>
        <v>0</v>
      </c>
      <c r="G286" s="800"/>
    </row>
    <row r="287" spans="2:7" x14ac:dyDescent="0.25">
      <c r="B287" s="389">
        <f>СВОД3!V39</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5" ht="267.75" customHeight="1" x14ac:dyDescent="0.25"/>
    <row r="751" ht="220.5" customHeight="1" x14ac:dyDescent="0.25"/>
    <row r="758" spans="13:66" ht="15.75" thickBot="1" x14ac:dyDescent="0.3"/>
    <row r="759" spans="13:66" ht="267.75" x14ac:dyDescent="0.25">
      <c r="M759" s="151">
        <v>1</v>
      </c>
      <c r="N759" s="152" t="s">
        <v>36</v>
      </c>
      <c r="O759" s="153">
        <v>1</v>
      </c>
      <c r="P759" s="152" t="s">
        <v>37</v>
      </c>
      <c r="Q759" s="153">
        <v>1</v>
      </c>
      <c r="R759" s="154" t="s">
        <v>38</v>
      </c>
      <c r="S759" s="151">
        <v>1</v>
      </c>
      <c r="T759" s="152" t="s">
        <v>39</v>
      </c>
      <c r="U759" s="153">
        <v>1</v>
      </c>
      <c r="V759" s="152" t="s">
        <v>40</v>
      </c>
      <c r="W759" s="153">
        <v>1</v>
      </c>
      <c r="X759" s="154" t="s">
        <v>41</v>
      </c>
      <c r="Y759" s="151">
        <v>1</v>
      </c>
      <c r="Z759" s="152" t="s">
        <v>42</v>
      </c>
      <c r="AA759" s="153">
        <v>1</v>
      </c>
      <c r="AB759" s="152" t="s">
        <v>43</v>
      </c>
      <c r="AC759" s="153">
        <v>1</v>
      </c>
      <c r="AD759" s="154" t="s">
        <v>44</v>
      </c>
      <c r="AE759" s="151">
        <v>1</v>
      </c>
      <c r="AF759" s="152" t="s">
        <v>45</v>
      </c>
      <c r="AG759" s="153">
        <v>1</v>
      </c>
      <c r="AH759" s="152" t="s">
        <v>46</v>
      </c>
      <c r="AI759" s="153">
        <v>1</v>
      </c>
      <c r="AJ759" s="154" t="s">
        <v>47</v>
      </c>
      <c r="AK759" s="151">
        <v>1</v>
      </c>
      <c r="AL759" s="152" t="s">
        <v>48</v>
      </c>
      <c r="AM759" s="153">
        <v>1</v>
      </c>
      <c r="AN759" s="152" t="s">
        <v>49</v>
      </c>
      <c r="AO759" s="153">
        <v>1</v>
      </c>
      <c r="AP759" s="154" t="s">
        <v>50</v>
      </c>
      <c r="AQ759" s="155">
        <v>1</v>
      </c>
      <c r="AR759" s="159" t="s">
        <v>51</v>
      </c>
      <c r="AS759" s="157">
        <v>1</v>
      </c>
      <c r="AT759" s="159" t="s">
        <v>52</v>
      </c>
      <c r="AU759" s="157">
        <v>1</v>
      </c>
      <c r="AV759" s="160" t="s">
        <v>53</v>
      </c>
      <c r="AW759" s="155">
        <v>1</v>
      </c>
      <c r="AX759" s="159" t="s">
        <v>54</v>
      </c>
      <c r="AY759" s="157">
        <v>1</v>
      </c>
      <c r="AZ759" s="159" t="s">
        <v>55</v>
      </c>
      <c r="BA759" s="157">
        <v>1</v>
      </c>
      <c r="BB759" s="160" t="s">
        <v>56</v>
      </c>
      <c r="BC759" s="155">
        <v>1</v>
      </c>
      <c r="BD759" s="159" t="s">
        <v>57</v>
      </c>
      <c r="BE759" s="157">
        <v>1</v>
      </c>
      <c r="BF759" s="159" t="s">
        <v>58</v>
      </c>
      <c r="BG759" s="157">
        <v>1</v>
      </c>
      <c r="BH759" s="160" t="s">
        <v>59</v>
      </c>
      <c r="BI759" s="155">
        <v>1</v>
      </c>
      <c r="BJ759" s="159" t="s">
        <v>60</v>
      </c>
      <c r="BK759" s="157">
        <v>1</v>
      </c>
      <c r="BL759" s="159" t="s">
        <v>61</v>
      </c>
      <c r="BM759" s="157">
        <v>1</v>
      </c>
      <c r="BN759" s="160" t="s">
        <v>62</v>
      </c>
    </row>
    <row r="760" spans="13:66" ht="15.75" x14ac:dyDescent="0.25">
      <c r="M760" s="155"/>
      <c r="N760" s="156"/>
      <c r="O760" s="157"/>
      <c r="P760" s="156"/>
      <c r="Q760" s="157"/>
      <c r="R760" s="158"/>
      <c r="S760" s="155"/>
      <c r="T760" s="156"/>
      <c r="U760" s="157"/>
      <c r="V760" s="159"/>
      <c r="W760" s="157"/>
      <c r="X760" s="160"/>
      <c r="Y760" s="155"/>
      <c r="Z760" s="156"/>
      <c r="AA760" s="157"/>
      <c r="AB760" s="156"/>
      <c r="AC760" s="157"/>
      <c r="AD760" s="158"/>
      <c r="AE760" s="155"/>
      <c r="AF760" s="156"/>
      <c r="AG760" s="157"/>
      <c r="AH760" s="156"/>
      <c r="AI760" s="157"/>
      <c r="AJ760" s="158"/>
      <c r="AK760" s="155"/>
      <c r="AL760" s="156"/>
      <c r="AM760" s="157"/>
      <c r="AN760" s="159"/>
      <c r="AO760" s="157"/>
      <c r="AP760" s="160"/>
      <c r="AQ760" s="155"/>
      <c r="AR760" s="156"/>
      <c r="AS760" s="157"/>
      <c r="AT760" s="156"/>
      <c r="AU760" s="157"/>
      <c r="AV760" s="158"/>
      <c r="AW760" s="155"/>
      <c r="AX760" s="156"/>
      <c r="AY760" s="157"/>
      <c r="AZ760" s="156"/>
      <c r="BA760" s="157"/>
      <c r="BB760" s="158"/>
      <c r="BC760" s="155"/>
      <c r="BD760" s="156"/>
      <c r="BE760" s="157"/>
      <c r="BF760" s="159"/>
      <c r="BG760" s="157"/>
      <c r="BH760" s="160"/>
      <c r="BI760" s="155"/>
      <c r="BJ760" s="156"/>
      <c r="BK760" s="157"/>
      <c r="BL760" s="156"/>
      <c r="BM760" s="157"/>
      <c r="BN760" s="158"/>
    </row>
    <row r="761" spans="13:66" ht="15.75" x14ac:dyDescent="0.25">
      <c r="M761" s="155"/>
      <c r="N761" s="156"/>
      <c r="O761" s="157"/>
      <c r="P761" s="156"/>
      <c r="Q761" s="157"/>
      <c r="R761" s="158"/>
      <c r="S761" s="155"/>
      <c r="T761" s="156"/>
      <c r="U761" s="157"/>
      <c r="V761" s="159"/>
      <c r="W761" s="157"/>
      <c r="X761" s="160"/>
      <c r="Y761" s="155"/>
      <c r="Z761" s="156"/>
      <c r="AA761" s="157"/>
      <c r="AB761" s="156"/>
      <c r="AC761" s="157"/>
      <c r="AD761" s="158"/>
      <c r="AE761" s="155"/>
      <c r="AF761" s="156"/>
      <c r="AG761" s="157"/>
      <c r="AH761" s="156"/>
      <c r="AI761" s="157"/>
      <c r="AJ761" s="158"/>
      <c r="AK761" s="155"/>
      <c r="AL761" s="156"/>
      <c r="AM761" s="157"/>
      <c r="AN761" s="159"/>
      <c r="AO761" s="157"/>
      <c r="AP761" s="160"/>
      <c r="AQ761" s="155"/>
      <c r="AR761" s="156"/>
      <c r="AS761" s="157"/>
      <c r="AT761" s="156"/>
      <c r="AU761" s="157"/>
      <c r="AV761" s="158"/>
      <c r="AW761" s="155"/>
      <c r="AX761" s="156"/>
      <c r="AY761" s="157"/>
      <c r="AZ761" s="156"/>
      <c r="BA761" s="157"/>
      <c r="BB761" s="158"/>
      <c r="BC761" s="155"/>
      <c r="BD761" s="156"/>
      <c r="BE761" s="157"/>
      <c r="BF761" s="159"/>
      <c r="BG761" s="157"/>
      <c r="BH761" s="160"/>
      <c r="BI761" s="155"/>
      <c r="BJ761" s="156"/>
      <c r="BK761" s="157"/>
      <c r="BL761" s="156"/>
      <c r="BM761" s="157"/>
      <c r="BN761" s="158"/>
    </row>
    <row r="762" spans="13:66" ht="15.75" x14ac:dyDescent="0.25">
      <c r="M762" s="161"/>
      <c r="N762" s="162"/>
      <c r="O762" s="163"/>
      <c r="P762" s="162"/>
      <c r="Q762" s="163"/>
      <c r="R762" s="164"/>
      <c r="S762" s="161"/>
      <c r="T762" s="162"/>
      <c r="U762" s="163"/>
      <c r="V762" s="162"/>
      <c r="W762" s="163"/>
      <c r="X762" s="164"/>
      <c r="Y762" s="161"/>
      <c r="Z762" s="162"/>
      <c r="AA762" s="163"/>
      <c r="AB762" s="162"/>
      <c r="AC762" s="163"/>
      <c r="AD762" s="164"/>
      <c r="AE762" s="161"/>
      <c r="AF762" s="162"/>
      <c r="AG762" s="163"/>
      <c r="AH762" s="162"/>
      <c r="AI762" s="163"/>
      <c r="AJ762" s="164"/>
      <c r="AK762" s="161"/>
      <c r="AL762" s="162"/>
      <c r="AM762" s="163"/>
      <c r="AN762" s="162"/>
      <c r="AO762" s="163"/>
      <c r="AP762" s="164"/>
      <c r="AQ762" s="161"/>
      <c r="AR762" s="162"/>
      <c r="AS762" s="163"/>
      <c r="AT762" s="162"/>
      <c r="AU762" s="163"/>
      <c r="AV762" s="164"/>
      <c r="AW762" s="161"/>
      <c r="AX762" s="162"/>
      <c r="AY762" s="163"/>
      <c r="AZ762" s="162"/>
      <c r="BA762" s="163"/>
      <c r="BB762" s="164"/>
      <c r="BC762" s="161"/>
      <c r="BD762" s="162"/>
      <c r="BE762" s="163"/>
      <c r="BF762" s="162"/>
      <c r="BG762" s="163"/>
      <c r="BH762" s="164"/>
      <c r="BI762" s="161"/>
      <c r="BJ762" s="162"/>
      <c r="BK762" s="163"/>
      <c r="BL762" s="162"/>
      <c r="BM762" s="163"/>
      <c r="BN762" s="164"/>
    </row>
    <row r="763" spans="13:66" ht="267.75" x14ac:dyDescent="0.25">
      <c r="M763" s="155">
        <v>1</v>
      </c>
      <c r="N763" s="159" t="s">
        <v>63</v>
      </c>
      <c r="O763" s="157">
        <v>1</v>
      </c>
      <c r="P763" s="159" t="s">
        <v>64</v>
      </c>
      <c r="Q763" s="157">
        <v>1</v>
      </c>
      <c r="R763" s="160" t="s">
        <v>65</v>
      </c>
      <c r="S763" s="155">
        <v>1</v>
      </c>
      <c r="T763" s="159" t="s">
        <v>66</v>
      </c>
      <c r="U763" s="157">
        <v>1</v>
      </c>
      <c r="V763" s="159" t="s">
        <v>67</v>
      </c>
      <c r="W763" s="157">
        <v>1</v>
      </c>
      <c r="X763" s="160" t="s">
        <v>68</v>
      </c>
      <c r="Y763" s="155">
        <v>1</v>
      </c>
      <c r="Z763" s="159" t="s">
        <v>69</v>
      </c>
      <c r="AA763" s="157">
        <v>1</v>
      </c>
      <c r="AB763" s="159" t="s">
        <v>70</v>
      </c>
      <c r="AC763" s="157">
        <v>1</v>
      </c>
      <c r="AD763" s="160" t="s">
        <v>71</v>
      </c>
      <c r="AE763" s="155">
        <v>1</v>
      </c>
      <c r="AF763" s="159" t="s">
        <v>72</v>
      </c>
      <c r="AG763" s="157">
        <v>1</v>
      </c>
      <c r="AH763" s="159" t="s">
        <v>73</v>
      </c>
      <c r="AI763" s="157">
        <v>1</v>
      </c>
      <c r="AJ763" s="160" t="s">
        <v>74</v>
      </c>
      <c r="AK763" s="155">
        <v>1</v>
      </c>
      <c r="AL763" s="159" t="s">
        <v>75</v>
      </c>
      <c r="AM763" s="157">
        <v>1</v>
      </c>
      <c r="AN763" s="159" t="s">
        <v>76</v>
      </c>
      <c r="AO763" s="157">
        <v>1</v>
      </c>
      <c r="AP763" s="160" t="s">
        <v>77</v>
      </c>
      <c r="AQ763" s="155">
        <v>1</v>
      </c>
      <c r="AR763" s="159" t="s">
        <v>78</v>
      </c>
      <c r="AS763" s="157">
        <v>1</v>
      </c>
      <c r="AT763" s="159" t="s">
        <v>79</v>
      </c>
      <c r="AU763" s="157">
        <v>1</v>
      </c>
      <c r="AV763" s="160" t="s">
        <v>80</v>
      </c>
      <c r="AW763" s="155">
        <v>1</v>
      </c>
      <c r="AX763" s="159" t="s">
        <v>81</v>
      </c>
      <c r="AY763" s="157">
        <v>1</v>
      </c>
      <c r="AZ763" s="159" t="s">
        <v>82</v>
      </c>
      <c r="BA763" s="157">
        <v>1</v>
      </c>
      <c r="BB763" s="160" t="s">
        <v>83</v>
      </c>
      <c r="BC763" s="155">
        <v>1</v>
      </c>
      <c r="BD763" s="159" t="s">
        <v>84</v>
      </c>
      <c r="BE763" s="157">
        <v>1</v>
      </c>
      <c r="BF763" s="159" t="s">
        <v>85</v>
      </c>
      <c r="BG763" s="157">
        <v>1</v>
      </c>
      <c r="BH763" s="160" t="s">
        <v>86</v>
      </c>
      <c r="BI763" s="155">
        <v>1</v>
      </c>
      <c r="BJ763" s="159" t="s">
        <v>87</v>
      </c>
      <c r="BK763" s="157">
        <v>1</v>
      </c>
      <c r="BL763" s="159" t="s">
        <v>88</v>
      </c>
      <c r="BM763" s="157">
        <v>1</v>
      </c>
      <c r="BN763" s="158" t="s">
        <v>89</v>
      </c>
    </row>
    <row r="764" spans="13:66" ht="15.75" x14ac:dyDescent="0.25">
      <c r="M764" s="155"/>
      <c r="N764" s="156"/>
      <c r="O764" s="157"/>
      <c r="P764" s="156"/>
      <c r="Q764" s="157"/>
      <c r="R764" s="158"/>
      <c r="S764" s="155"/>
      <c r="T764" s="156"/>
      <c r="U764" s="157"/>
      <c r="V764" s="156"/>
      <c r="W764" s="157"/>
      <c r="X764" s="158"/>
      <c r="Y764" s="155"/>
      <c r="Z764" s="156"/>
      <c r="AA764" s="157"/>
      <c r="AB764" s="156"/>
      <c r="AC764" s="157"/>
      <c r="AD764" s="158"/>
      <c r="AE764" s="155"/>
      <c r="AF764" s="156"/>
      <c r="AG764" s="157"/>
      <c r="AH764" s="156"/>
      <c r="AI764" s="157"/>
      <c r="AJ764" s="158"/>
      <c r="AK764" s="155"/>
      <c r="AL764" s="156"/>
      <c r="AM764" s="157"/>
      <c r="AN764" s="156"/>
      <c r="AO764" s="157"/>
      <c r="AP764" s="158"/>
      <c r="AQ764" s="155"/>
      <c r="AR764" s="156"/>
      <c r="AS764" s="157"/>
      <c r="AT764" s="156"/>
      <c r="AU764" s="157"/>
      <c r="AV764" s="158"/>
      <c r="AW764" s="155"/>
      <c r="AX764" s="156"/>
      <c r="AY764" s="157"/>
      <c r="AZ764" s="156"/>
      <c r="BA764" s="157"/>
      <c r="BB764" s="158"/>
      <c r="BC764" s="155"/>
      <c r="BD764" s="156"/>
      <c r="BE764" s="157"/>
      <c r="BF764" s="156"/>
      <c r="BG764" s="157"/>
      <c r="BH764" s="158"/>
      <c r="BI764" s="155"/>
      <c r="BJ764" s="156"/>
      <c r="BK764" s="157"/>
      <c r="BL764" s="156"/>
      <c r="BM764" s="157"/>
      <c r="BN764" s="158"/>
    </row>
    <row r="765" spans="13:66" ht="15.75" x14ac:dyDescent="0.25">
      <c r="M765" s="155"/>
      <c r="N765" s="156"/>
      <c r="O765" s="157"/>
      <c r="P765" s="156"/>
      <c r="Q765" s="157"/>
      <c r="R765" s="158"/>
      <c r="S765" s="155"/>
      <c r="T765" s="156"/>
      <c r="U765" s="157"/>
      <c r="V765" s="156"/>
      <c r="W765" s="157"/>
      <c r="X765" s="158"/>
      <c r="Y765" s="155"/>
      <c r="Z765" s="156"/>
      <c r="AA765" s="157"/>
      <c r="AB765" s="156"/>
      <c r="AC765" s="157"/>
      <c r="AD765" s="158"/>
      <c r="AE765" s="155"/>
      <c r="AF765" s="156"/>
      <c r="AG765" s="157"/>
      <c r="AH765" s="156"/>
      <c r="AI765" s="157"/>
      <c r="AJ765" s="158"/>
      <c r="AK765" s="155"/>
      <c r="AL765" s="156"/>
      <c r="AM765" s="157"/>
      <c r="AN765" s="156"/>
      <c r="AO765" s="157"/>
      <c r="AP765" s="158"/>
      <c r="AQ765" s="155"/>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163"/>
      <c r="AR766" s="162"/>
      <c r="AS766" s="163"/>
      <c r="AT766" s="162"/>
      <c r="AU766" s="163"/>
      <c r="AV766" s="164"/>
      <c r="AW766" s="161"/>
      <c r="AX766" s="162"/>
      <c r="AY766" s="163"/>
      <c r="AZ766" s="162"/>
      <c r="BA766" s="163"/>
      <c r="BB766" s="164"/>
      <c r="BC766" s="161"/>
      <c r="BD766" s="162"/>
      <c r="BE766" s="163"/>
      <c r="BF766" s="162"/>
      <c r="BG766" s="163"/>
      <c r="BH766" s="164"/>
      <c r="BI766" s="161"/>
      <c r="BJ766" s="162"/>
      <c r="BK766" s="163"/>
      <c r="BL766" s="162"/>
      <c r="BM766" s="163"/>
      <c r="BN766" s="164"/>
    </row>
    <row r="767" spans="13:66" ht="157.5" x14ac:dyDescent="0.25">
      <c r="M767" s="157">
        <v>1</v>
      </c>
      <c r="N767" s="159" t="s">
        <v>90</v>
      </c>
      <c r="O767" s="157">
        <v>1</v>
      </c>
      <c r="P767" s="159" t="s">
        <v>91</v>
      </c>
      <c r="Q767" s="157">
        <v>1</v>
      </c>
      <c r="R767" s="159" t="s">
        <v>92</v>
      </c>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268"/>
      <c r="AR767" s="159"/>
      <c r="AS767" s="157"/>
      <c r="AT767" s="159"/>
      <c r="AU767" s="157"/>
      <c r="AV767" s="160"/>
      <c r="AW767" s="155"/>
      <c r="AX767" s="159"/>
      <c r="AY767" s="157"/>
      <c r="AZ767" s="159"/>
      <c r="BA767" s="157"/>
      <c r="BB767" s="160"/>
      <c r="BC767" s="155"/>
      <c r="BD767" s="159"/>
      <c r="BE767" s="157"/>
      <c r="BF767" s="159"/>
      <c r="BG767" s="157"/>
      <c r="BH767" s="160"/>
      <c r="BI767" s="155"/>
      <c r="BJ767" s="159"/>
      <c r="BK767" s="157"/>
      <c r="BL767" s="159"/>
      <c r="BM767" s="157"/>
      <c r="BN767" s="160"/>
    </row>
    <row r="768" spans="13:66" ht="15.75" x14ac:dyDescent="0.25">
      <c r="M768" s="157"/>
      <c r="N768" s="156"/>
      <c r="O768" s="157"/>
      <c r="P768" s="156"/>
      <c r="Q768" s="157"/>
      <c r="R768" s="156"/>
      <c r="S768" s="98"/>
      <c r="T768" s="98"/>
      <c r="U768" s="98"/>
      <c r="V768" s="98"/>
      <c r="W768" s="98"/>
      <c r="X768" s="98"/>
      <c r="Y768" s="157"/>
      <c r="Z768" s="156"/>
      <c r="AA768" s="157"/>
      <c r="AB768" s="156"/>
      <c r="AC768" s="157"/>
      <c r="AD768" s="156"/>
      <c r="AE768" s="157"/>
      <c r="AF768" s="156"/>
      <c r="AG768" s="157"/>
      <c r="AH768" s="156"/>
      <c r="AI768" s="157"/>
      <c r="AJ768" s="156"/>
      <c r="AK768" s="157"/>
      <c r="AL768" s="156"/>
      <c r="AM768" s="157"/>
      <c r="AN768" s="156"/>
      <c r="AO768" s="157"/>
      <c r="AP768" s="156"/>
      <c r="AQ768" s="268"/>
      <c r="AR768" s="156"/>
      <c r="AS768" s="157"/>
      <c r="AT768" s="156"/>
      <c r="AU768" s="157"/>
      <c r="AV768" s="158"/>
      <c r="AW768" s="155"/>
      <c r="AX768" s="156"/>
      <c r="AY768" s="157"/>
      <c r="AZ768" s="156"/>
      <c r="BA768" s="157"/>
      <c r="BB768" s="158"/>
      <c r="BC768" s="155"/>
      <c r="BD768" s="156"/>
      <c r="BE768" s="157"/>
      <c r="BF768" s="156"/>
      <c r="BG768" s="157"/>
      <c r="BH768" s="158"/>
      <c r="BI768" s="155"/>
      <c r="BJ768" s="156"/>
      <c r="BK768" s="157"/>
      <c r="BL768" s="156"/>
      <c r="BM768" s="157"/>
      <c r="BN768" s="158"/>
    </row>
    <row r="769" spans="13:66" ht="15.75" x14ac:dyDescent="0.25">
      <c r="M769" s="157"/>
      <c r="N769" s="156"/>
      <c r="O769" s="157"/>
      <c r="P769" s="156"/>
      <c r="Q769" s="157"/>
      <c r="R769" s="156"/>
      <c r="S769" s="157"/>
      <c r="T769" s="156"/>
      <c r="U769" s="157"/>
      <c r="V769" s="156"/>
      <c r="W769" s="157"/>
      <c r="X769" s="156"/>
      <c r="Y769" s="157"/>
      <c r="Z769" s="156"/>
      <c r="AA769" s="157"/>
      <c r="AB769" s="156"/>
      <c r="AC769" s="157"/>
      <c r="AD769" s="156"/>
      <c r="AE769" s="157"/>
      <c r="AF769" s="156"/>
      <c r="AG769" s="157"/>
      <c r="AH769" s="156"/>
      <c r="AI769" s="157"/>
      <c r="AJ769" s="156"/>
      <c r="AK769" s="157"/>
      <c r="AL769" s="156"/>
      <c r="AM769" s="157"/>
      <c r="AN769" s="156"/>
      <c r="AO769" s="157"/>
      <c r="AP769" s="156"/>
      <c r="AQ769" s="268"/>
      <c r="AR769" s="156"/>
      <c r="AS769" s="157"/>
      <c r="AT769" s="156"/>
      <c r="AU769" s="157"/>
      <c r="AV769" s="158"/>
      <c r="AW769" s="155"/>
      <c r="AX769" s="156"/>
      <c r="AY769" s="157"/>
      <c r="AZ769" s="156"/>
      <c r="BA769" s="157"/>
      <c r="BB769" s="158"/>
      <c r="BC769" s="155"/>
      <c r="BD769" s="156"/>
      <c r="BE769" s="157"/>
      <c r="BF769" s="156"/>
      <c r="BG769" s="157"/>
      <c r="BH769" s="158"/>
      <c r="BI769" s="155"/>
      <c r="BJ769" s="156"/>
      <c r="BK769" s="157"/>
      <c r="BL769" s="156"/>
      <c r="BM769" s="157"/>
      <c r="BN769" s="158"/>
    </row>
    <row r="770" spans="13:66" ht="15.75" x14ac:dyDescent="0.25">
      <c r="M770" s="157"/>
      <c r="N770" s="156"/>
      <c r="O770" s="157"/>
      <c r="P770" s="156"/>
      <c r="Q770" s="157"/>
      <c r="R770" s="156"/>
      <c r="S770" s="157"/>
      <c r="T770" s="156"/>
      <c r="U770" s="157"/>
      <c r="V770" s="156"/>
      <c r="W770" s="157"/>
      <c r="X770" s="156"/>
      <c r="Y770" s="157"/>
      <c r="Z770" s="156"/>
      <c r="AA770" s="157"/>
      <c r="AB770" s="156"/>
      <c r="AC770" s="157"/>
      <c r="AD770" s="156"/>
      <c r="AE770" s="157"/>
      <c r="AF770" s="156"/>
      <c r="AG770" s="157"/>
      <c r="AH770" s="156"/>
      <c r="AI770" s="157"/>
      <c r="AJ770" s="156"/>
      <c r="AK770" s="157"/>
      <c r="AL770" s="156"/>
      <c r="AM770" s="157"/>
      <c r="AN770" s="156"/>
      <c r="AO770" s="157"/>
      <c r="AP770" s="156"/>
      <c r="AQ770" s="163"/>
      <c r="AR770" s="162"/>
      <c r="AS770" s="163"/>
      <c r="AT770" s="162"/>
      <c r="AU770" s="163"/>
      <c r="AV770" s="164"/>
      <c r="AW770" s="161"/>
      <c r="AX770" s="162"/>
      <c r="AY770" s="163"/>
      <c r="AZ770" s="162"/>
      <c r="BA770" s="163"/>
      <c r="BB770" s="164"/>
      <c r="BC770" s="161"/>
      <c r="BD770" s="162"/>
      <c r="BE770" s="163"/>
      <c r="BF770" s="162"/>
      <c r="BG770" s="163"/>
      <c r="BH770" s="164"/>
      <c r="BI770" s="161"/>
      <c r="BJ770" s="162"/>
      <c r="BK770" s="163"/>
      <c r="BL770" s="162"/>
      <c r="BM770" s="163"/>
      <c r="BN770" s="164"/>
    </row>
    <row r="771" spans="13:66" ht="409.5" x14ac:dyDescent="0.25">
      <c r="M771" s="169">
        <v>1</v>
      </c>
      <c r="N771" s="170" t="s">
        <v>93</v>
      </c>
      <c r="O771" s="171">
        <v>1</v>
      </c>
      <c r="P771" s="170" t="s">
        <v>94</v>
      </c>
      <c r="Q771" s="171">
        <v>1</v>
      </c>
      <c r="R771" s="172" t="s">
        <v>95</v>
      </c>
      <c r="S771" s="169">
        <v>1</v>
      </c>
      <c r="T771" s="170" t="s">
        <v>96</v>
      </c>
      <c r="U771" s="171">
        <v>1</v>
      </c>
      <c r="V771" s="170" t="s">
        <v>97</v>
      </c>
      <c r="W771" s="171">
        <v>1</v>
      </c>
      <c r="X771" s="172" t="s">
        <v>98</v>
      </c>
      <c r="Y771" s="169">
        <v>1</v>
      </c>
      <c r="Z771" s="170" t="s">
        <v>99</v>
      </c>
      <c r="AA771" s="171">
        <v>1</v>
      </c>
      <c r="AB771" s="170" t="s">
        <v>100</v>
      </c>
      <c r="AC771" s="171">
        <v>1</v>
      </c>
      <c r="AD771" s="172" t="s">
        <v>101</v>
      </c>
      <c r="AE771" s="169">
        <v>1</v>
      </c>
      <c r="AF771" s="170" t="s">
        <v>102</v>
      </c>
      <c r="AG771" s="171">
        <v>1</v>
      </c>
      <c r="AH771" s="170" t="s">
        <v>103</v>
      </c>
      <c r="AI771" s="171">
        <v>1</v>
      </c>
      <c r="AJ771" s="172" t="s">
        <v>104</v>
      </c>
      <c r="AK771" s="169">
        <v>1</v>
      </c>
      <c r="AL771" s="179" t="s">
        <v>105</v>
      </c>
      <c r="AM771" s="171">
        <v>1</v>
      </c>
      <c r="AN771" s="170" t="s">
        <v>106</v>
      </c>
      <c r="AO771" s="171">
        <v>1</v>
      </c>
      <c r="AP771" s="172" t="s">
        <v>107</v>
      </c>
      <c r="AQ771" s="169">
        <v>1</v>
      </c>
      <c r="AR771" s="170" t="s">
        <v>108</v>
      </c>
      <c r="AS771" s="171">
        <v>1</v>
      </c>
      <c r="AT771" s="170" t="s">
        <v>109</v>
      </c>
      <c r="AU771" s="171">
        <v>1</v>
      </c>
      <c r="AV771" s="172" t="s">
        <v>110</v>
      </c>
      <c r="AW771" s="169">
        <v>1</v>
      </c>
      <c r="AX771" s="170" t="s">
        <v>111</v>
      </c>
      <c r="AY771" s="171">
        <v>1</v>
      </c>
      <c r="AZ771" s="170" t="s">
        <v>112</v>
      </c>
      <c r="BA771" s="171">
        <v>1</v>
      </c>
      <c r="BB771" s="172" t="s">
        <v>113</v>
      </c>
      <c r="BC771" s="169">
        <v>1</v>
      </c>
      <c r="BD771" s="170" t="s">
        <v>114</v>
      </c>
      <c r="BE771" s="171">
        <v>1</v>
      </c>
      <c r="BF771" s="170" t="s">
        <v>115</v>
      </c>
      <c r="BG771" s="171">
        <v>1</v>
      </c>
      <c r="BH771" s="172" t="s">
        <v>116</v>
      </c>
      <c r="BI771" s="169">
        <v>1</v>
      </c>
      <c r="BJ771" s="170" t="s">
        <v>117</v>
      </c>
      <c r="BK771" s="171">
        <v>1</v>
      </c>
      <c r="BL771" s="170" t="s">
        <v>118</v>
      </c>
      <c r="BM771" s="171">
        <v>1</v>
      </c>
      <c r="BN771" s="172" t="s">
        <v>119</v>
      </c>
    </row>
    <row r="772" spans="13:66" ht="15.75" x14ac:dyDescent="0.25">
      <c r="M772" s="169"/>
      <c r="N772" s="173"/>
      <c r="O772" s="171"/>
      <c r="P772" s="173"/>
      <c r="Q772" s="171"/>
      <c r="R772" s="174"/>
      <c r="S772" s="169"/>
      <c r="T772" s="173"/>
      <c r="U772" s="171"/>
      <c r="V772" s="173"/>
      <c r="W772" s="171"/>
      <c r="X772" s="174"/>
      <c r="Y772" s="169"/>
      <c r="Z772" s="173"/>
      <c r="AA772" s="171"/>
      <c r="AB772" s="173"/>
      <c r="AC772" s="171"/>
      <c r="AD772" s="174"/>
      <c r="AE772" s="169"/>
      <c r="AF772" s="173"/>
      <c r="AG772" s="171"/>
      <c r="AH772" s="173"/>
      <c r="AI772" s="171"/>
      <c r="AJ772" s="174"/>
      <c r="AK772" s="169"/>
      <c r="AL772" s="173"/>
      <c r="AM772" s="171"/>
      <c r="AN772" s="173"/>
      <c r="AO772" s="171"/>
      <c r="AP772" s="174"/>
      <c r="AQ772" s="169"/>
      <c r="AR772" s="173"/>
      <c r="AS772" s="171"/>
      <c r="AT772" s="173"/>
      <c r="AU772" s="171"/>
      <c r="AV772" s="174"/>
      <c r="AW772" s="169"/>
      <c r="AX772" s="173"/>
      <c r="AY772" s="171"/>
      <c r="AZ772" s="173"/>
      <c r="BA772" s="171"/>
      <c r="BB772" s="174"/>
      <c r="BC772" s="169"/>
      <c r="BD772" s="173"/>
      <c r="BE772" s="171"/>
      <c r="BF772" s="173"/>
      <c r="BG772" s="171"/>
      <c r="BH772" s="174"/>
      <c r="BI772" s="169"/>
      <c r="BJ772" s="173"/>
      <c r="BK772" s="171"/>
      <c r="BL772" s="173"/>
      <c r="BM772" s="171"/>
      <c r="BN772" s="174"/>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75"/>
      <c r="N774" s="176"/>
      <c r="O774" s="177"/>
      <c r="P774" s="176"/>
      <c r="Q774" s="177"/>
      <c r="R774" s="178"/>
      <c r="S774" s="175"/>
      <c r="T774" s="176"/>
      <c r="U774" s="177"/>
      <c r="V774" s="176"/>
      <c r="W774" s="177"/>
      <c r="X774" s="178"/>
      <c r="Y774" s="175"/>
      <c r="Z774" s="176"/>
      <c r="AA774" s="177"/>
      <c r="AB774" s="176"/>
      <c r="AC774" s="177"/>
      <c r="AD774" s="178"/>
      <c r="AE774" s="175"/>
      <c r="AF774" s="176"/>
      <c r="AG774" s="177"/>
      <c r="AH774" s="176"/>
      <c r="AI774" s="177"/>
      <c r="AJ774" s="178"/>
      <c r="AK774" s="175"/>
      <c r="AL774" s="176"/>
      <c r="AM774" s="177"/>
      <c r="AN774" s="176"/>
      <c r="AO774" s="177"/>
      <c r="AP774" s="178"/>
      <c r="AQ774" s="175"/>
      <c r="AR774" s="176"/>
      <c r="AS774" s="177"/>
      <c r="AT774" s="176"/>
      <c r="AU774" s="177"/>
      <c r="AV774" s="178"/>
      <c r="AW774" s="175"/>
      <c r="AX774" s="176"/>
      <c r="AY774" s="177"/>
      <c r="AZ774" s="176"/>
      <c r="BA774" s="177"/>
      <c r="BB774" s="178"/>
      <c r="BC774" s="175"/>
      <c r="BD774" s="176"/>
      <c r="BE774" s="177"/>
      <c r="BF774" s="176"/>
      <c r="BG774" s="177"/>
      <c r="BH774" s="178"/>
      <c r="BI774" s="175"/>
      <c r="BJ774" s="176"/>
      <c r="BK774" s="177"/>
      <c r="BL774" s="176"/>
      <c r="BM774" s="177"/>
      <c r="BN774" s="178"/>
    </row>
    <row r="775" spans="13:66" ht="315" x14ac:dyDescent="0.25">
      <c r="M775" s="169">
        <v>1</v>
      </c>
      <c r="N775" s="170" t="s">
        <v>120</v>
      </c>
      <c r="O775" s="171">
        <v>1</v>
      </c>
      <c r="P775" s="170" t="s">
        <v>121</v>
      </c>
      <c r="Q775" s="171">
        <v>1</v>
      </c>
      <c r="R775" s="172" t="s">
        <v>122</v>
      </c>
      <c r="S775" s="169">
        <v>1</v>
      </c>
      <c r="T775" s="170" t="s">
        <v>123</v>
      </c>
      <c r="U775" s="171">
        <v>1</v>
      </c>
      <c r="V775" s="170" t="s">
        <v>124</v>
      </c>
      <c r="W775" s="171">
        <v>1</v>
      </c>
      <c r="X775" s="172" t="s">
        <v>125</v>
      </c>
      <c r="Y775" s="169">
        <v>1</v>
      </c>
      <c r="Z775" s="170" t="s">
        <v>126</v>
      </c>
      <c r="AA775" s="171">
        <v>1</v>
      </c>
      <c r="AB775" s="181" t="s">
        <v>127</v>
      </c>
      <c r="AC775" s="171">
        <v>1</v>
      </c>
      <c r="AD775" s="182" t="s">
        <v>128</v>
      </c>
      <c r="AE775" s="169">
        <v>1</v>
      </c>
      <c r="AF775" s="170" t="s">
        <v>129</v>
      </c>
      <c r="AG775" s="171">
        <v>1</v>
      </c>
      <c r="AH775" s="170" t="s">
        <v>130</v>
      </c>
      <c r="AI775" s="171">
        <v>1</v>
      </c>
      <c r="AJ775" s="172" t="s">
        <v>131</v>
      </c>
      <c r="AK775" s="169">
        <v>1</v>
      </c>
      <c r="AL775" s="170" t="s">
        <v>132</v>
      </c>
      <c r="AM775" s="171">
        <v>1</v>
      </c>
      <c r="AN775" s="170" t="s">
        <v>133</v>
      </c>
      <c r="AO775" s="171">
        <v>1</v>
      </c>
      <c r="AP775" s="172" t="s">
        <v>134</v>
      </c>
      <c r="AQ775" s="169">
        <v>1</v>
      </c>
      <c r="AR775" s="170" t="s">
        <v>135</v>
      </c>
      <c r="AS775" s="171">
        <v>1</v>
      </c>
      <c r="AT775" s="170" t="s">
        <v>136</v>
      </c>
      <c r="AU775" s="171">
        <v>1</v>
      </c>
      <c r="AV775" s="172" t="s">
        <v>137</v>
      </c>
      <c r="AW775" s="169">
        <v>1</v>
      </c>
      <c r="AX775" s="170" t="s">
        <v>138</v>
      </c>
      <c r="AY775" s="171">
        <v>1</v>
      </c>
      <c r="AZ775" s="170" t="s">
        <v>139</v>
      </c>
      <c r="BA775" s="171">
        <v>1</v>
      </c>
      <c r="BB775" s="172" t="s">
        <v>140</v>
      </c>
      <c r="BC775" s="169">
        <v>1</v>
      </c>
      <c r="BD775" s="170" t="s">
        <v>141</v>
      </c>
      <c r="BE775" s="171">
        <v>1</v>
      </c>
      <c r="BF775" s="170" t="s">
        <v>142</v>
      </c>
      <c r="BG775" s="171">
        <v>1</v>
      </c>
      <c r="BH775" s="172" t="s">
        <v>143</v>
      </c>
      <c r="BI775" s="169">
        <v>1</v>
      </c>
      <c r="BJ775" s="170" t="s">
        <v>144</v>
      </c>
      <c r="BK775" s="171">
        <v>1</v>
      </c>
      <c r="BL775" s="170" t="s">
        <v>145</v>
      </c>
      <c r="BM775" s="171">
        <v>1</v>
      </c>
      <c r="BN775" s="172" t="s">
        <v>146</v>
      </c>
    </row>
    <row r="776" spans="13:66" ht="15.75" x14ac:dyDescent="0.25">
      <c r="M776" s="169"/>
      <c r="N776" s="173"/>
      <c r="O776" s="171"/>
      <c r="P776" s="173"/>
      <c r="Q776" s="171"/>
      <c r="R776" s="174"/>
      <c r="S776" s="169"/>
      <c r="T776" s="173"/>
      <c r="U776" s="171"/>
      <c r="V776" s="173"/>
      <c r="W776" s="171"/>
      <c r="X776" s="174"/>
      <c r="Y776" s="169"/>
      <c r="Z776" s="173"/>
      <c r="AA776" s="171"/>
      <c r="AB776" s="173"/>
      <c r="AC776" s="171"/>
      <c r="AD776" s="174"/>
      <c r="AE776" s="169"/>
      <c r="AF776" s="173"/>
      <c r="AG776" s="171"/>
      <c r="AH776" s="173"/>
      <c r="AI776" s="171"/>
      <c r="AJ776" s="174"/>
      <c r="AK776" s="169"/>
      <c r="AL776" s="173"/>
      <c r="AM776" s="171"/>
      <c r="AN776" s="173"/>
      <c r="AO776" s="171"/>
      <c r="AP776" s="174"/>
      <c r="AQ776" s="169"/>
      <c r="AR776" s="173"/>
      <c r="AS776" s="171"/>
      <c r="AT776" s="173"/>
      <c r="AU776" s="171"/>
      <c r="AV776" s="174"/>
      <c r="AW776" s="169"/>
      <c r="AX776" s="173"/>
      <c r="AY776" s="171"/>
      <c r="AZ776" s="173"/>
      <c r="BA776" s="171"/>
      <c r="BB776" s="174"/>
      <c r="BC776" s="169"/>
      <c r="BD776" s="173"/>
      <c r="BE776" s="171"/>
      <c r="BF776" s="173"/>
      <c r="BG776" s="171"/>
      <c r="BH776" s="174"/>
      <c r="BI776" s="169"/>
      <c r="BJ776" s="173"/>
      <c r="BK776" s="171"/>
      <c r="BL776" s="173"/>
      <c r="BM776" s="171"/>
      <c r="BN776" s="174"/>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75"/>
      <c r="N778" s="176"/>
      <c r="O778" s="177"/>
      <c r="P778" s="176"/>
      <c r="Q778" s="177"/>
      <c r="R778" s="178"/>
      <c r="S778" s="175"/>
      <c r="T778" s="176"/>
      <c r="U778" s="177"/>
      <c r="V778" s="176"/>
      <c r="W778" s="177"/>
      <c r="X778" s="178"/>
      <c r="Y778" s="175"/>
      <c r="Z778" s="176"/>
      <c r="AA778" s="177"/>
      <c r="AB778" s="176"/>
      <c r="AC778" s="177"/>
      <c r="AD778" s="178"/>
      <c r="AE778" s="175"/>
      <c r="AF778" s="176"/>
      <c r="AG778" s="177"/>
      <c r="AH778" s="176"/>
      <c r="AI778" s="177"/>
      <c r="AJ778" s="178"/>
      <c r="AK778" s="175"/>
      <c r="AL778" s="176"/>
      <c r="AM778" s="177"/>
      <c r="AN778" s="176"/>
      <c r="AO778" s="177"/>
      <c r="AP778" s="178"/>
      <c r="AQ778" s="175"/>
      <c r="AR778" s="176"/>
      <c r="AS778" s="177"/>
      <c r="AT778" s="176"/>
      <c r="AU778" s="177"/>
      <c r="AV778" s="178"/>
      <c r="AW778" s="175"/>
      <c r="AX778" s="176"/>
      <c r="AY778" s="177"/>
      <c r="AZ778" s="176"/>
      <c r="BA778" s="177"/>
      <c r="BB778" s="178"/>
      <c r="BC778" s="175"/>
      <c r="BD778" s="176"/>
      <c r="BE778" s="177"/>
      <c r="BF778" s="176"/>
      <c r="BG778" s="177"/>
      <c r="BH778" s="178"/>
      <c r="BI778" s="175"/>
      <c r="BJ778" s="176"/>
      <c r="BK778" s="177"/>
      <c r="BL778" s="176"/>
      <c r="BM778" s="177"/>
      <c r="BN778" s="178"/>
    </row>
    <row r="779" spans="13:66" ht="330.75" customHeight="1" x14ac:dyDescent="0.25">
      <c r="M779" s="169">
        <v>1</v>
      </c>
      <c r="N779" s="170" t="s">
        <v>147</v>
      </c>
      <c r="O779" s="171">
        <v>1</v>
      </c>
      <c r="P779" s="170" t="s">
        <v>148</v>
      </c>
      <c r="Q779" s="171">
        <v>1</v>
      </c>
      <c r="R779" s="172" t="s">
        <v>149</v>
      </c>
      <c r="S779" s="169">
        <v>1</v>
      </c>
      <c r="T779" s="170" t="s">
        <v>150</v>
      </c>
      <c r="U779" s="171">
        <v>1</v>
      </c>
      <c r="V779" s="170" t="s">
        <v>151</v>
      </c>
      <c r="W779" s="171">
        <v>1</v>
      </c>
      <c r="X779" s="269" t="s">
        <v>152</v>
      </c>
      <c r="Y779" s="270"/>
      <c r="Z779" s="270"/>
      <c r="AA779" s="270"/>
      <c r="AB779" s="270"/>
      <c r="AC779" s="270"/>
      <c r="AD779" s="270"/>
      <c r="AE779" s="171"/>
      <c r="AF779" s="170"/>
      <c r="AG779" s="171"/>
      <c r="AH779" s="170"/>
      <c r="AI779" s="171"/>
      <c r="AJ779" s="172"/>
      <c r="AK779" s="169"/>
      <c r="AL779" s="170"/>
      <c r="AM779" s="171"/>
      <c r="AN779" s="170"/>
      <c r="AO779" s="171"/>
      <c r="AP779" s="172"/>
      <c r="AQ779" s="169"/>
      <c r="AR779" s="170"/>
      <c r="AS779" s="171"/>
      <c r="AT779" s="170"/>
      <c r="AU779" s="171"/>
      <c r="AV779" s="172"/>
      <c r="AW779" s="169"/>
      <c r="AX779" s="170"/>
      <c r="AY779" s="171"/>
      <c r="AZ779" s="170"/>
      <c r="BA779" s="171"/>
      <c r="BB779" s="172"/>
      <c r="BC779" s="169"/>
      <c r="BD779" s="170"/>
      <c r="BE779" s="171"/>
      <c r="BF779" s="170"/>
      <c r="BG779" s="171"/>
      <c r="BH779" s="172"/>
      <c r="BI779" s="169"/>
      <c r="BJ779" s="170"/>
      <c r="BK779" s="171"/>
      <c r="BL779" s="170"/>
      <c r="BM779" s="171"/>
      <c r="BN779" s="172"/>
    </row>
    <row r="780" spans="13:66" ht="15.75" x14ac:dyDescent="0.25">
      <c r="M780" s="169"/>
      <c r="N780" s="173"/>
      <c r="O780" s="171"/>
      <c r="P780" s="173"/>
      <c r="Q780" s="171"/>
      <c r="R780" s="174"/>
      <c r="S780" s="169"/>
      <c r="T780" s="173"/>
      <c r="U780" s="171"/>
      <c r="V780" s="173"/>
      <c r="W780" s="171"/>
      <c r="X780" s="174"/>
      <c r="Y780" s="169"/>
      <c r="Z780" s="173"/>
      <c r="AA780" s="171"/>
      <c r="AB780" s="173"/>
      <c r="AC780" s="171"/>
      <c r="AD780" s="174"/>
      <c r="AE780" s="169"/>
      <c r="AF780" s="173"/>
      <c r="AG780" s="171"/>
      <c r="AH780" s="173"/>
      <c r="AI780" s="171"/>
      <c r="AJ780" s="174"/>
      <c r="AK780" s="169"/>
      <c r="AL780" s="173"/>
      <c r="AM780" s="171"/>
      <c r="AN780" s="173"/>
      <c r="AO780" s="171"/>
      <c r="AP780" s="174"/>
      <c r="AQ780" s="169"/>
      <c r="AR780" s="173"/>
      <c r="AS780" s="171"/>
      <c r="AT780" s="173"/>
      <c r="AU780" s="171"/>
      <c r="AV780" s="174"/>
      <c r="AW780" s="169"/>
      <c r="AX780" s="173"/>
      <c r="AY780" s="171"/>
      <c r="AZ780" s="173"/>
      <c r="BA780" s="171"/>
      <c r="BB780" s="174"/>
      <c r="BC780" s="169"/>
      <c r="BD780" s="173"/>
      <c r="BE780" s="171"/>
      <c r="BF780" s="173"/>
      <c r="BG780" s="171"/>
      <c r="BH780" s="174"/>
      <c r="BI780" s="169"/>
      <c r="BJ780" s="173"/>
      <c r="BK780" s="171"/>
      <c r="BL780" s="173"/>
      <c r="BM780" s="171"/>
      <c r="BN780" s="174"/>
    </row>
    <row r="781" spans="13:66" ht="15.75" x14ac:dyDescent="0.25">
      <c r="M781" s="169"/>
      <c r="N781" s="173"/>
      <c r="O781" s="171"/>
      <c r="P781" s="173"/>
      <c r="Q781" s="171"/>
      <c r="R781" s="174"/>
      <c r="S781" s="169"/>
      <c r="T781" s="173"/>
      <c r="U781" s="171"/>
      <c r="V781" s="173"/>
      <c r="W781" s="171"/>
      <c r="X781" s="174"/>
      <c r="Y781" s="169"/>
      <c r="Z781" s="173"/>
      <c r="AA781" s="171"/>
      <c r="AB781" s="173"/>
      <c r="AC781" s="171"/>
      <c r="AD781" s="174"/>
      <c r="AE781" s="169"/>
      <c r="AF781" s="173"/>
      <c r="AG781" s="171"/>
      <c r="AH781" s="173"/>
      <c r="AI781" s="171"/>
      <c r="AJ781" s="174"/>
      <c r="AK781" s="169"/>
      <c r="AL781" s="173"/>
      <c r="AM781" s="171"/>
      <c r="AN781" s="173"/>
      <c r="AO781" s="171"/>
      <c r="AP781" s="174"/>
      <c r="AQ781" s="169"/>
      <c r="AR781" s="173"/>
      <c r="AS781" s="171"/>
      <c r="AT781" s="173"/>
      <c r="AU781" s="171"/>
      <c r="AV781" s="174"/>
      <c r="AW781" s="169"/>
      <c r="AX781" s="173"/>
      <c r="AY781" s="171"/>
      <c r="AZ781" s="173"/>
      <c r="BA781" s="171"/>
      <c r="BB781" s="174"/>
      <c r="BC781" s="169"/>
      <c r="BD781" s="173"/>
      <c r="BE781" s="171"/>
      <c r="BF781" s="173"/>
      <c r="BG781" s="171"/>
      <c r="BH781" s="174"/>
      <c r="BI781" s="169"/>
      <c r="BJ781" s="173"/>
      <c r="BK781" s="171"/>
      <c r="BL781" s="173"/>
      <c r="BM781" s="171"/>
      <c r="BN781" s="174"/>
    </row>
    <row r="782" spans="13:66" ht="15.75" x14ac:dyDescent="0.25">
      <c r="M782" s="175"/>
      <c r="N782" s="176"/>
      <c r="O782" s="177"/>
      <c r="P782" s="176"/>
      <c r="Q782" s="177"/>
      <c r="R782" s="178"/>
      <c r="S782" s="175"/>
      <c r="T782" s="176"/>
      <c r="U782" s="177"/>
      <c r="V782" s="176"/>
      <c r="W782" s="177"/>
      <c r="X782" s="178"/>
      <c r="Y782" s="175"/>
      <c r="Z782" s="176"/>
      <c r="AA782" s="177"/>
      <c r="AB782" s="177"/>
      <c r="AC782" s="177"/>
      <c r="AD782" s="180"/>
      <c r="AE782" s="175"/>
      <c r="AF782" s="176"/>
      <c r="AG782" s="177"/>
      <c r="AH782" s="176"/>
      <c r="AI782" s="177"/>
      <c r="AJ782" s="178"/>
      <c r="AK782" s="175"/>
      <c r="AL782" s="176"/>
      <c r="AM782" s="177"/>
      <c r="AN782" s="176"/>
      <c r="AO782" s="177"/>
      <c r="AP782" s="178"/>
      <c r="AQ782" s="175"/>
      <c r="AR782" s="176"/>
      <c r="AS782" s="177"/>
      <c r="AT782" s="177"/>
      <c r="AU782" s="177"/>
      <c r="AV782" s="180"/>
      <c r="AW782" s="175"/>
      <c r="AX782" s="176"/>
      <c r="AY782" s="177"/>
      <c r="AZ782" s="176"/>
      <c r="BA782" s="177"/>
      <c r="BB782" s="178"/>
      <c r="BC782" s="175"/>
      <c r="BD782" s="176"/>
      <c r="BE782" s="177"/>
      <c r="BF782" s="176"/>
      <c r="BG782" s="177"/>
      <c r="BH782" s="178"/>
      <c r="BI782" s="175"/>
      <c r="BJ782" s="176"/>
      <c r="BK782" s="177"/>
      <c r="BL782" s="177"/>
      <c r="BM782" s="177"/>
      <c r="BN782" s="180"/>
    </row>
    <row r="783" spans="13:66" ht="346.5" x14ac:dyDescent="0.25">
      <c r="M783" s="185">
        <v>1</v>
      </c>
      <c r="N783" s="186" t="s">
        <v>153</v>
      </c>
      <c r="O783" s="187">
        <v>1</v>
      </c>
      <c r="P783" s="186" t="s">
        <v>154</v>
      </c>
      <c r="Q783" s="187">
        <v>1</v>
      </c>
      <c r="R783" s="188" t="s">
        <v>155</v>
      </c>
      <c r="S783" s="185">
        <v>1</v>
      </c>
      <c r="T783" s="186" t="s">
        <v>156</v>
      </c>
      <c r="U783" s="187">
        <v>1</v>
      </c>
      <c r="V783" s="186" t="s">
        <v>157</v>
      </c>
      <c r="W783" s="187">
        <v>1</v>
      </c>
      <c r="X783" s="188" t="s">
        <v>158</v>
      </c>
      <c r="Y783" s="185">
        <v>1</v>
      </c>
      <c r="Z783" s="186" t="s">
        <v>159</v>
      </c>
      <c r="AA783" s="187">
        <v>1</v>
      </c>
      <c r="AB783" s="186" t="s">
        <v>160</v>
      </c>
      <c r="AC783" s="187">
        <v>1</v>
      </c>
      <c r="AD783" s="188" t="s">
        <v>161</v>
      </c>
      <c r="AE783" s="185">
        <v>1</v>
      </c>
      <c r="AF783" s="186" t="s">
        <v>162</v>
      </c>
      <c r="AG783" s="187">
        <v>1</v>
      </c>
      <c r="AH783" s="186" t="s">
        <v>163</v>
      </c>
      <c r="AI783" s="187">
        <v>1</v>
      </c>
      <c r="AJ783" s="186" t="s">
        <v>164</v>
      </c>
      <c r="AK783" s="185">
        <v>1</v>
      </c>
      <c r="AL783" s="186" t="s">
        <v>165</v>
      </c>
      <c r="AM783" s="187">
        <v>1</v>
      </c>
      <c r="AN783" s="186" t="s">
        <v>166</v>
      </c>
      <c r="AO783" s="187">
        <v>1</v>
      </c>
      <c r="AP783" s="188" t="s">
        <v>167</v>
      </c>
      <c r="AQ783" s="185">
        <v>1</v>
      </c>
      <c r="AR783" s="186" t="s">
        <v>168</v>
      </c>
      <c r="AS783" s="187">
        <v>1</v>
      </c>
      <c r="AT783" s="186" t="s">
        <v>169</v>
      </c>
      <c r="AU783" s="187">
        <v>1</v>
      </c>
      <c r="AV783" s="186" t="s">
        <v>170</v>
      </c>
      <c r="AW783" s="185">
        <v>1</v>
      </c>
      <c r="AX783" s="186" t="s">
        <v>171</v>
      </c>
      <c r="AY783" s="187">
        <v>1</v>
      </c>
      <c r="AZ783" s="186" t="s">
        <v>172</v>
      </c>
      <c r="BA783" s="187">
        <v>1</v>
      </c>
      <c r="BB783" s="186" t="s">
        <v>173</v>
      </c>
      <c r="BC783" s="185">
        <v>1</v>
      </c>
      <c r="BD783" s="186" t="s">
        <v>174</v>
      </c>
      <c r="BE783" s="187">
        <v>1</v>
      </c>
      <c r="BF783" s="186" t="s">
        <v>175</v>
      </c>
      <c r="BG783" s="187">
        <v>1</v>
      </c>
      <c r="BH783" s="186" t="s">
        <v>176</v>
      </c>
      <c r="BI783" s="185">
        <v>1</v>
      </c>
      <c r="BJ783" s="186" t="s">
        <v>177</v>
      </c>
      <c r="BK783" s="187">
        <v>1</v>
      </c>
      <c r="BL783" s="186" t="s">
        <v>178</v>
      </c>
      <c r="BM783" s="187">
        <v>1</v>
      </c>
      <c r="BN783" s="186" t="s">
        <v>179</v>
      </c>
    </row>
    <row r="784" spans="13:66" ht="15.75" x14ac:dyDescent="0.25">
      <c r="M784" s="185"/>
      <c r="N784" s="189"/>
      <c r="O784" s="187"/>
      <c r="P784" s="189"/>
      <c r="Q784" s="187"/>
      <c r="R784" s="190"/>
      <c r="S784" s="185"/>
      <c r="T784" s="189"/>
      <c r="U784" s="187"/>
      <c r="V784" s="189"/>
      <c r="W784" s="187"/>
      <c r="X784" s="190"/>
      <c r="Y784" s="185"/>
      <c r="Z784" s="189"/>
      <c r="AA784" s="187"/>
      <c r="AB784" s="189"/>
      <c r="AC784" s="187"/>
      <c r="AD784" s="190"/>
      <c r="AE784" s="185"/>
      <c r="AF784" s="189"/>
      <c r="AG784" s="187"/>
      <c r="AH784" s="189"/>
      <c r="AI784" s="187"/>
      <c r="AJ784" s="190"/>
      <c r="AK784" s="185"/>
      <c r="AL784" s="189"/>
      <c r="AM784" s="187"/>
      <c r="AN784" s="189"/>
      <c r="AO784" s="187"/>
      <c r="AP784" s="190"/>
      <c r="AQ784" s="185"/>
      <c r="AR784" s="189"/>
      <c r="AS784" s="187"/>
      <c r="AT784" s="189"/>
      <c r="AU784" s="187"/>
      <c r="AV784" s="190"/>
      <c r="AW784" s="185"/>
      <c r="AX784" s="189"/>
      <c r="AY784" s="187"/>
      <c r="AZ784" s="189"/>
      <c r="BA784" s="187"/>
      <c r="BB784" s="190"/>
      <c r="BC784" s="185"/>
      <c r="BD784" s="189"/>
      <c r="BE784" s="187"/>
      <c r="BF784" s="189"/>
      <c r="BG784" s="187"/>
      <c r="BH784" s="190"/>
      <c r="BI784" s="185"/>
      <c r="BJ784" s="189"/>
      <c r="BK784" s="187"/>
      <c r="BL784" s="189"/>
      <c r="BM784" s="187"/>
      <c r="BN784" s="190"/>
    </row>
    <row r="785" spans="13:97" ht="15.75" x14ac:dyDescent="0.25">
      <c r="M785" s="185"/>
      <c r="N785" s="189"/>
      <c r="O785" s="187"/>
      <c r="P785" s="189"/>
      <c r="Q785" s="187"/>
      <c r="R785" s="190"/>
      <c r="S785" s="185"/>
      <c r="T785" s="189"/>
      <c r="U785" s="187"/>
      <c r="V785" s="189"/>
      <c r="W785" s="187"/>
      <c r="X785" s="190"/>
      <c r="Y785" s="185"/>
      <c r="Z785" s="189"/>
      <c r="AA785" s="187"/>
      <c r="AB785" s="189"/>
      <c r="AC785" s="187"/>
      <c r="AD785" s="190"/>
      <c r="AE785" s="185"/>
      <c r="AF785" s="189"/>
      <c r="AG785" s="187"/>
      <c r="AH785" s="189"/>
      <c r="AI785" s="187"/>
      <c r="AJ785" s="190"/>
      <c r="AK785" s="185"/>
      <c r="AL785" s="189"/>
      <c r="AM785" s="187"/>
      <c r="AN785" s="189"/>
      <c r="AO785" s="187"/>
      <c r="AP785" s="190"/>
      <c r="AQ785" s="185"/>
      <c r="AR785" s="189"/>
      <c r="AS785" s="187"/>
      <c r="AT785" s="189"/>
      <c r="AU785" s="187"/>
      <c r="AV785" s="190"/>
      <c r="AW785" s="185"/>
      <c r="AX785" s="189"/>
      <c r="AY785" s="187"/>
      <c r="AZ785" s="189"/>
      <c r="BA785" s="187"/>
      <c r="BB785" s="190"/>
      <c r="BC785" s="185"/>
      <c r="BD785" s="189"/>
      <c r="BE785" s="187"/>
      <c r="BF785" s="189"/>
      <c r="BG785" s="187"/>
      <c r="BH785" s="190"/>
      <c r="BI785" s="185"/>
      <c r="BJ785" s="189"/>
      <c r="BK785" s="187"/>
      <c r="BL785" s="189"/>
      <c r="BM785" s="187"/>
      <c r="BN785" s="190"/>
    </row>
    <row r="786" spans="13:97" ht="15.75" x14ac:dyDescent="0.25">
      <c r="M786" s="191"/>
      <c r="N786" s="192"/>
      <c r="O786" s="193"/>
      <c r="P786" s="192"/>
      <c r="Q786" s="193"/>
      <c r="R786" s="194"/>
      <c r="S786" s="191"/>
      <c r="T786" s="192"/>
      <c r="U786" s="193"/>
      <c r="V786" s="192"/>
      <c r="W786" s="193"/>
      <c r="X786" s="194"/>
      <c r="Y786" s="191"/>
      <c r="Z786" s="192"/>
      <c r="AA786" s="193"/>
      <c r="AB786" s="192"/>
      <c r="AC786" s="193"/>
      <c r="AD786" s="194"/>
      <c r="AE786" s="191"/>
      <c r="AF786" s="192"/>
      <c r="AG786" s="193"/>
      <c r="AH786" s="192"/>
      <c r="AI786" s="193"/>
      <c r="AJ786" s="194"/>
      <c r="AK786" s="191"/>
      <c r="AL786" s="192"/>
      <c r="AM786" s="193"/>
      <c r="AN786" s="192"/>
      <c r="AO786" s="193"/>
      <c r="AP786" s="194"/>
      <c r="AQ786" s="191"/>
      <c r="AR786" s="192"/>
      <c r="AS786" s="193"/>
      <c r="AT786" s="192"/>
      <c r="AU786" s="193"/>
      <c r="AV786" s="194"/>
      <c r="AW786" s="191"/>
      <c r="AX786" s="192"/>
      <c r="AY786" s="193"/>
      <c r="AZ786" s="192"/>
      <c r="BA786" s="193"/>
      <c r="BB786" s="194"/>
      <c r="BC786" s="191"/>
      <c r="BD786" s="192"/>
      <c r="BE786" s="193"/>
      <c r="BF786" s="192"/>
      <c r="BG786" s="193"/>
      <c r="BH786" s="194"/>
      <c r="BI786" s="191"/>
      <c r="BJ786" s="192"/>
      <c r="BK786" s="193"/>
      <c r="BL786" s="192"/>
      <c r="BM786" s="193"/>
      <c r="BN786" s="194"/>
    </row>
    <row r="787" spans="13:97" ht="330.75" customHeight="1" x14ac:dyDescent="0.25">
      <c r="M787" s="195">
        <v>1</v>
      </c>
      <c r="N787" s="196" t="s">
        <v>180</v>
      </c>
      <c r="O787" s="197">
        <v>1</v>
      </c>
      <c r="P787" s="196" t="s">
        <v>181</v>
      </c>
      <c r="Q787" s="197">
        <v>1</v>
      </c>
      <c r="R787" s="196" t="s">
        <v>182</v>
      </c>
      <c r="S787" s="195">
        <v>1</v>
      </c>
      <c r="T787" s="196" t="s">
        <v>183</v>
      </c>
      <c r="U787" s="197">
        <v>1</v>
      </c>
      <c r="V787" s="196" t="s">
        <v>184</v>
      </c>
      <c r="W787" s="197">
        <v>1</v>
      </c>
      <c r="X787" s="196" t="s">
        <v>185</v>
      </c>
      <c r="Y787" s="195">
        <v>1</v>
      </c>
      <c r="Z787" s="196" t="s">
        <v>186</v>
      </c>
      <c r="AA787" s="197">
        <v>1</v>
      </c>
      <c r="AB787" s="196" t="s">
        <v>187</v>
      </c>
      <c r="AC787" s="197">
        <v>1</v>
      </c>
      <c r="AD787" s="196" t="s">
        <v>188</v>
      </c>
      <c r="AE787" s="195">
        <v>1</v>
      </c>
      <c r="AF787" s="196" t="s">
        <v>189</v>
      </c>
      <c r="AG787" s="197">
        <v>1</v>
      </c>
      <c r="AH787" s="196" t="s">
        <v>190</v>
      </c>
      <c r="AI787" s="197">
        <v>1</v>
      </c>
      <c r="AJ787" s="196" t="s">
        <v>191</v>
      </c>
      <c r="AK787" s="195">
        <v>1</v>
      </c>
      <c r="AL787" s="196" t="s">
        <v>192</v>
      </c>
      <c r="AM787" s="197">
        <v>1</v>
      </c>
      <c r="AN787" s="196" t="s">
        <v>193</v>
      </c>
      <c r="AO787" s="197">
        <v>1</v>
      </c>
      <c r="AP787" s="196" t="s">
        <v>194</v>
      </c>
      <c r="AQ787" s="195">
        <v>1</v>
      </c>
      <c r="AR787" s="196" t="s">
        <v>195</v>
      </c>
      <c r="AS787" s="197">
        <v>1</v>
      </c>
      <c r="AT787" s="196" t="s">
        <v>196</v>
      </c>
      <c r="AU787" s="197">
        <v>1</v>
      </c>
      <c r="AV787" s="196" t="s">
        <v>197</v>
      </c>
      <c r="AW787" s="195">
        <v>1</v>
      </c>
      <c r="AX787" s="196" t="s">
        <v>198</v>
      </c>
      <c r="AY787" s="197">
        <v>1</v>
      </c>
      <c r="AZ787" s="196" t="s">
        <v>199</v>
      </c>
      <c r="BA787" s="197">
        <v>1</v>
      </c>
      <c r="BB787" s="196" t="s">
        <v>200</v>
      </c>
      <c r="BC787" s="195">
        <v>1</v>
      </c>
      <c r="BD787" s="196" t="s">
        <v>201</v>
      </c>
      <c r="BE787" s="197">
        <v>1</v>
      </c>
      <c r="BF787" s="196" t="s">
        <v>202</v>
      </c>
      <c r="BG787" s="197">
        <v>1</v>
      </c>
      <c r="BH787" s="196" t="s">
        <v>203</v>
      </c>
      <c r="BI787" s="195">
        <v>1</v>
      </c>
      <c r="BJ787" s="196" t="s">
        <v>204</v>
      </c>
      <c r="BK787" s="197">
        <v>1</v>
      </c>
      <c r="BL787" s="196" t="s">
        <v>205</v>
      </c>
      <c r="BM787" s="197">
        <v>1</v>
      </c>
      <c r="BN787" s="196" t="s">
        <v>206</v>
      </c>
    </row>
    <row r="788" spans="13:97" ht="15.75" x14ac:dyDescent="0.25">
      <c r="M788" s="195"/>
      <c r="N788" s="199"/>
      <c r="O788" s="197"/>
      <c r="P788" s="199"/>
      <c r="Q788" s="197"/>
      <c r="R788" s="200"/>
      <c r="S788" s="195"/>
      <c r="T788" s="199"/>
      <c r="U788" s="197"/>
      <c r="V788" s="196"/>
      <c r="W788" s="197"/>
      <c r="X788" s="198"/>
      <c r="Y788" s="195"/>
      <c r="Z788" s="199"/>
      <c r="AA788" s="197"/>
      <c r="AB788" s="199"/>
      <c r="AC788" s="197"/>
      <c r="AD788" s="200"/>
      <c r="AE788" s="195"/>
      <c r="AF788" s="199"/>
      <c r="AG788" s="197"/>
      <c r="AH788" s="199"/>
      <c r="AI788" s="197"/>
      <c r="AJ788" s="200"/>
      <c r="AK788" s="195"/>
      <c r="AL788" s="199"/>
      <c r="AM788" s="197"/>
      <c r="AN788" s="196"/>
      <c r="AO788" s="197"/>
      <c r="AP788" s="198"/>
      <c r="AQ788" s="195"/>
      <c r="AR788" s="199"/>
      <c r="AS788" s="197"/>
      <c r="AT788" s="199"/>
      <c r="AU788" s="197"/>
      <c r="AV788" s="200"/>
      <c r="AW788" s="195"/>
      <c r="AX788" s="199"/>
      <c r="AY788" s="197"/>
      <c r="AZ788" s="199"/>
      <c r="BA788" s="197"/>
      <c r="BB788" s="200"/>
      <c r="BC788" s="195"/>
      <c r="BD788" s="199"/>
      <c r="BE788" s="197"/>
      <c r="BF788" s="196"/>
      <c r="BG788" s="197"/>
      <c r="BH788" s="198"/>
      <c r="BI788" s="195"/>
      <c r="BJ788" s="199"/>
      <c r="BK788" s="197"/>
      <c r="BL788" s="199"/>
      <c r="BM788" s="197"/>
      <c r="BN788" s="200"/>
    </row>
    <row r="789" spans="13:97" ht="15.75" x14ac:dyDescent="0.25">
      <c r="M789" s="195"/>
      <c r="N789" s="199"/>
      <c r="O789" s="197"/>
      <c r="P789" s="199"/>
      <c r="Q789" s="197"/>
      <c r="R789" s="200"/>
      <c r="S789" s="195"/>
      <c r="T789" s="199"/>
      <c r="U789" s="197"/>
      <c r="V789" s="196"/>
      <c r="W789" s="197"/>
      <c r="X789" s="198"/>
      <c r="Y789" s="195"/>
      <c r="Z789" s="199"/>
      <c r="AA789" s="197"/>
      <c r="AB789" s="199"/>
      <c r="AC789" s="197"/>
      <c r="AD789" s="200"/>
      <c r="AE789" s="195"/>
      <c r="AF789" s="199"/>
      <c r="AG789" s="197"/>
      <c r="AH789" s="199"/>
      <c r="AI789" s="197"/>
      <c r="AJ789" s="200"/>
      <c r="AK789" s="195"/>
      <c r="AL789" s="199"/>
      <c r="AM789" s="197"/>
      <c r="AN789" s="196"/>
      <c r="AO789" s="197"/>
      <c r="AP789" s="198"/>
      <c r="AQ789" s="195"/>
      <c r="AR789" s="199"/>
      <c r="AS789" s="197"/>
      <c r="AT789" s="199"/>
      <c r="AU789" s="197"/>
      <c r="AV789" s="200"/>
      <c r="AW789" s="195"/>
      <c r="AX789" s="199"/>
      <c r="AY789" s="197"/>
      <c r="AZ789" s="199"/>
      <c r="BA789" s="197"/>
      <c r="BB789" s="200"/>
      <c r="BC789" s="195"/>
      <c r="BD789" s="199"/>
      <c r="BE789" s="197"/>
      <c r="BF789" s="196"/>
      <c r="BG789" s="197"/>
      <c r="BH789" s="198"/>
      <c r="BI789" s="195"/>
      <c r="BJ789" s="199"/>
      <c r="BK789" s="197"/>
      <c r="BL789" s="199"/>
      <c r="BM789" s="197"/>
      <c r="BN789" s="200"/>
    </row>
    <row r="790" spans="13:97" ht="15.75" x14ac:dyDescent="0.25">
      <c r="M790" s="201"/>
      <c r="N790" s="202"/>
      <c r="O790" s="203"/>
      <c r="P790" s="202"/>
      <c r="Q790" s="203"/>
      <c r="R790" s="204"/>
      <c r="S790" s="201"/>
      <c r="T790" s="202"/>
      <c r="U790" s="203"/>
      <c r="V790" s="202"/>
      <c r="W790" s="203"/>
      <c r="X790" s="204"/>
      <c r="Y790" s="201"/>
      <c r="Z790" s="202"/>
      <c r="AA790" s="203"/>
      <c r="AB790" s="202"/>
      <c r="AC790" s="203"/>
      <c r="AD790" s="204"/>
      <c r="AE790" s="201"/>
      <c r="AF790" s="202"/>
      <c r="AG790" s="203"/>
      <c r="AH790" s="202"/>
      <c r="AI790" s="203"/>
      <c r="AJ790" s="204"/>
      <c r="AK790" s="201"/>
      <c r="AL790" s="202"/>
      <c r="AM790" s="203"/>
      <c r="AN790" s="202"/>
      <c r="AO790" s="203"/>
      <c r="AP790" s="204"/>
      <c r="AQ790" s="201"/>
      <c r="AR790" s="202"/>
      <c r="AS790" s="203"/>
      <c r="AT790" s="202"/>
      <c r="AU790" s="203"/>
      <c r="AV790" s="204"/>
      <c r="AW790" s="201"/>
      <c r="AX790" s="202"/>
      <c r="AY790" s="203"/>
      <c r="AZ790" s="202"/>
      <c r="BA790" s="203"/>
      <c r="BB790" s="204"/>
      <c r="BC790" s="201"/>
      <c r="BD790" s="202"/>
      <c r="BE790" s="203"/>
      <c r="BF790" s="202"/>
      <c r="BG790" s="203"/>
      <c r="BH790" s="204"/>
      <c r="BI790" s="201"/>
      <c r="BJ790" s="202"/>
      <c r="BK790" s="203"/>
      <c r="BL790" s="202"/>
      <c r="BM790" s="203"/>
      <c r="BN790" s="204"/>
    </row>
    <row r="791" spans="13:97" ht="378" x14ac:dyDescent="0.25">
      <c r="M791" s="195">
        <v>1</v>
      </c>
      <c r="N791" s="196" t="s">
        <v>207</v>
      </c>
      <c r="O791" s="197">
        <v>1</v>
      </c>
      <c r="P791" s="196" t="s">
        <v>208</v>
      </c>
      <c r="Q791" s="197">
        <v>1</v>
      </c>
      <c r="R791" s="196" t="s">
        <v>209</v>
      </c>
      <c r="S791" s="195">
        <v>1</v>
      </c>
      <c r="T791" s="196" t="s">
        <v>210</v>
      </c>
      <c r="U791" s="197">
        <v>1</v>
      </c>
      <c r="V791" s="196" t="s">
        <v>211</v>
      </c>
      <c r="W791" s="197">
        <v>1</v>
      </c>
      <c r="X791" s="196" t="s">
        <v>212</v>
      </c>
      <c r="Y791" s="195">
        <v>1</v>
      </c>
      <c r="Z791" s="196" t="s">
        <v>213</v>
      </c>
      <c r="AA791" s="197">
        <v>1</v>
      </c>
      <c r="AB791" s="196" t="s">
        <v>214</v>
      </c>
      <c r="AC791" s="197">
        <v>1</v>
      </c>
      <c r="AD791" s="196" t="s">
        <v>215</v>
      </c>
      <c r="AE791" s="195">
        <v>1</v>
      </c>
      <c r="AF791" s="196" t="s">
        <v>216</v>
      </c>
      <c r="AG791" s="197">
        <v>1</v>
      </c>
      <c r="AH791" s="196" t="s">
        <v>217</v>
      </c>
      <c r="AI791" s="197">
        <v>1</v>
      </c>
      <c r="AJ791" s="196" t="s">
        <v>218</v>
      </c>
      <c r="AK791" s="195">
        <v>1</v>
      </c>
      <c r="AL791" s="196" t="s">
        <v>219</v>
      </c>
      <c r="AM791" s="197">
        <v>1</v>
      </c>
      <c r="AN791" s="196" t="s">
        <v>220</v>
      </c>
      <c r="AO791" s="197">
        <v>1</v>
      </c>
      <c r="AP791" s="196" t="s">
        <v>221</v>
      </c>
      <c r="AQ791" s="195">
        <v>1</v>
      </c>
      <c r="AR791" s="196" t="s">
        <v>222</v>
      </c>
      <c r="AS791" s="197">
        <v>1</v>
      </c>
      <c r="AT791" s="196" t="s">
        <v>223</v>
      </c>
      <c r="AU791" s="197">
        <v>1</v>
      </c>
      <c r="AV791" s="196" t="s">
        <v>224</v>
      </c>
      <c r="AW791" s="195">
        <v>1</v>
      </c>
      <c r="AX791" s="196" t="s">
        <v>225</v>
      </c>
      <c r="AY791" s="197">
        <v>1</v>
      </c>
      <c r="AZ791" s="196" t="s">
        <v>226</v>
      </c>
      <c r="BA791" s="197">
        <v>1</v>
      </c>
      <c r="BB791" s="196" t="s">
        <v>227</v>
      </c>
      <c r="BC791" s="195">
        <v>1</v>
      </c>
      <c r="BD791" s="196" t="s">
        <v>228</v>
      </c>
      <c r="BE791" s="197">
        <v>1</v>
      </c>
      <c r="BF791" s="196" t="s">
        <v>229</v>
      </c>
      <c r="BG791" s="197">
        <v>1</v>
      </c>
      <c r="BH791" s="196" t="s">
        <v>230</v>
      </c>
      <c r="BI791" s="195">
        <v>1</v>
      </c>
      <c r="BJ791" s="196" t="s">
        <v>231</v>
      </c>
      <c r="BK791" s="197">
        <v>1</v>
      </c>
      <c r="BL791" s="196" t="s">
        <v>232</v>
      </c>
      <c r="BM791" s="197">
        <v>1</v>
      </c>
      <c r="BN791" s="196" t="s">
        <v>233</v>
      </c>
    </row>
    <row r="792" spans="13:97" ht="15.75" x14ac:dyDescent="0.25">
      <c r="M792" s="195"/>
      <c r="N792" s="199"/>
      <c r="O792" s="197"/>
      <c r="P792" s="199"/>
      <c r="Q792" s="197"/>
      <c r="R792" s="200"/>
      <c r="S792" s="195"/>
      <c r="T792" s="199"/>
      <c r="U792" s="197"/>
      <c r="V792" s="199"/>
      <c r="W792" s="197"/>
      <c r="X792" s="200"/>
      <c r="Y792" s="195"/>
      <c r="Z792" s="199"/>
      <c r="AA792" s="197"/>
      <c r="AB792" s="199"/>
      <c r="AC792" s="197"/>
      <c r="AD792" s="200"/>
      <c r="AE792" s="195"/>
      <c r="AF792" s="199"/>
      <c r="AG792" s="197"/>
      <c r="AH792" s="199"/>
      <c r="AI792" s="197"/>
      <c r="AJ792" s="200"/>
      <c r="AK792" s="195"/>
      <c r="AL792" s="199"/>
      <c r="AM792" s="197"/>
      <c r="AN792" s="199"/>
      <c r="AO792" s="197"/>
      <c r="AP792" s="200"/>
      <c r="AQ792" s="195"/>
      <c r="AR792" s="199"/>
      <c r="AS792" s="197"/>
      <c r="AT792" s="199"/>
      <c r="AU792" s="197"/>
      <c r="AV792" s="200"/>
      <c r="AW792" s="195"/>
      <c r="AX792" s="199"/>
      <c r="AY792" s="197"/>
      <c r="AZ792" s="199"/>
      <c r="BA792" s="197"/>
      <c r="BB792" s="200"/>
      <c r="BC792" s="195"/>
      <c r="BD792" s="199"/>
      <c r="BE792" s="197"/>
      <c r="BF792" s="199"/>
      <c r="BG792" s="197"/>
      <c r="BH792" s="200"/>
      <c r="BI792" s="195"/>
      <c r="BJ792" s="199"/>
      <c r="BK792" s="197"/>
      <c r="BL792" s="199"/>
      <c r="BM792" s="197"/>
      <c r="BN792" s="200"/>
    </row>
    <row r="793" spans="13:97" ht="15.75" x14ac:dyDescent="0.25">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75" x14ac:dyDescent="0.25">
      <c r="M794" s="201"/>
      <c r="N794" s="202"/>
      <c r="O794" s="203"/>
      <c r="P794" s="202"/>
      <c r="Q794" s="203"/>
      <c r="R794" s="204"/>
      <c r="S794" s="201"/>
      <c r="T794" s="202"/>
      <c r="U794" s="203"/>
      <c r="V794" s="202"/>
      <c r="W794" s="203"/>
      <c r="X794" s="204"/>
      <c r="Y794" s="201"/>
      <c r="Z794" s="202"/>
      <c r="AA794" s="203"/>
      <c r="AB794" s="202"/>
      <c r="AC794" s="203"/>
      <c r="AD794" s="204"/>
      <c r="AE794" s="201"/>
      <c r="AF794" s="202"/>
      <c r="AG794" s="203"/>
      <c r="AH794" s="202"/>
      <c r="AI794" s="203"/>
      <c r="AJ794" s="204"/>
      <c r="AK794" s="201"/>
      <c r="AL794" s="202"/>
      <c r="AM794" s="203"/>
      <c r="AN794" s="202"/>
      <c r="AO794" s="203"/>
      <c r="AP794" s="204"/>
      <c r="AQ794" s="201"/>
      <c r="AR794" s="202"/>
      <c r="AS794" s="203"/>
      <c r="AT794" s="202"/>
      <c r="AU794" s="203"/>
      <c r="AV794" s="204"/>
      <c r="AW794" s="201"/>
      <c r="AX794" s="202"/>
      <c r="AY794" s="203"/>
      <c r="AZ794" s="202"/>
      <c r="BA794" s="203"/>
      <c r="BB794" s="204"/>
      <c r="BC794" s="201"/>
      <c r="BD794" s="202"/>
      <c r="BE794" s="203"/>
      <c r="BF794" s="202"/>
      <c r="BG794" s="203"/>
      <c r="BH794" s="204"/>
      <c r="BI794" s="201"/>
      <c r="BJ794" s="202"/>
      <c r="BK794" s="203"/>
      <c r="BL794" s="202"/>
      <c r="BM794" s="203"/>
      <c r="BN794" s="204"/>
    </row>
    <row r="795" spans="13:97" ht="299.25" x14ac:dyDescent="0.25">
      <c r="M795" s="195">
        <v>1</v>
      </c>
      <c r="N795" s="196" t="s">
        <v>234</v>
      </c>
      <c r="O795" s="197">
        <v>1</v>
      </c>
      <c r="P795" s="196" t="s">
        <v>235</v>
      </c>
      <c r="Q795" s="197">
        <v>1</v>
      </c>
      <c r="R795" s="196" t="s">
        <v>236</v>
      </c>
      <c r="S795" s="195">
        <v>1</v>
      </c>
      <c r="T795" s="196" t="s">
        <v>237</v>
      </c>
      <c r="U795" s="197">
        <v>1</v>
      </c>
      <c r="V795" s="196" t="s">
        <v>238</v>
      </c>
      <c r="W795" s="197">
        <v>1</v>
      </c>
      <c r="X795" s="196" t="s">
        <v>239</v>
      </c>
      <c r="Y795" s="195">
        <v>1</v>
      </c>
      <c r="Z795" s="196" t="s">
        <v>240</v>
      </c>
      <c r="AA795" s="197">
        <v>1</v>
      </c>
      <c r="AB795" s="196" t="s">
        <v>241</v>
      </c>
      <c r="AC795" s="197">
        <v>1</v>
      </c>
      <c r="AD795" s="196" t="s">
        <v>242</v>
      </c>
      <c r="AE795" s="195">
        <v>1</v>
      </c>
      <c r="AF795" s="196" t="s">
        <v>243</v>
      </c>
      <c r="AG795" s="197">
        <v>1</v>
      </c>
      <c r="AH795" s="196" t="s">
        <v>244</v>
      </c>
      <c r="AI795" s="197">
        <v>1</v>
      </c>
      <c r="AJ795" s="196" t="s">
        <v>245</v>
      </c>
      <c r="AK795" s="195">
        <v>1</v>
      </c>
      <c r="AL795" s="196" t="s">
        <v>246</v>
      </c>
      <c r="AM795" s="197">
        <v>1</v>
      </c>
      <c r="AN795" s="196" t="s">
        <v>247</v>
      </c>
      <c r="AO795" s="197">
        <v>1</v>
      </c>
      <c r="AP795" s="196" t="s">
        <v>248</v>
      </c>
      <c r="AQ795" s="195">
        <v>1</v>
      </c>
      <c r="AR795" s="196" t="s">
        <v>249</v>
      </c>
      <c r="AS795" s="197">
        <v>1</v>
      </c>
      <c r="AT795" s="196" t="s">
        <v>250</v>
      </c>
      <c r="AU795" s="197">
        <v>1</v>
      </c>
      <c r="AV795" s="196" t="s">
        <v>251</v>
      </c>
      <c r="AW795" s="195">
        <v>1</v>
      </c>
      <c r="AX795" s="196" t="s">
        <v>252</v>
      </c>
      <c r="AY795" s="197">
        <v>1</v>
      </c>
      <c r="AZ795" s="196" t="s">
        <v>253</v>
      </c>
      <c r="BA795" s="197">
        <v>1</v>
      </c>
      <c r="BB795" s="196" t="s">
        <v>254</v>
      </c>
      <c r="BC795" s="195">
        <v>1</v>
      </c>
      <c r="BD795" s="196" t="s">
        <v>255</v>
      </c>
      <c r="BE795" s="197">
        <v>1</v>
      </c>
      <c r="BF795" s="196" t="s">
        <v>256</v>
      </c>
      <c r="BG795" s="197">
        <v>1</v>
      </c>
      <c r="BH795" s="196" t="s">
        <v>257</v>
      </c>
      <c r="BI795" s="195">
        <v>1</v>
      </c>
      <c r="BJ795" s="196" t="s">
        <v>258</v>
      </c>
      <c r="BK795" s="197">
        <v>1</v>
      </c>
      <c r="BL795" s="196" t="s">
        <v>259</v>
      </c>
      <c r="BM795" s="197">
        <v>1</v>
      </c>
      <c r="BN795" s="196" t="s">
        <v>260</v>
      </c>
    </row>
    <row r="796" spans="13:97" ht="16.5" thickBot="1" x14ac:dyDescent="0.3">
      <c r="M796" s="195"/>
      <c r="N796" s="199"/>
      <c r="O796" s="197"/>
      <c r="P796" s="199"/>
      <c r="Q796" s="197"/>
      <c r="R796" s="200"/>
      <c r="S796" s="195"/>
      <c r="T796" s="199"/>
      <c r="U796" s="197"/>
      <c r="V796" s="199"/>
      <c r="W796" s="197"/>
      <c r="X796" s="200"/>
      <c r="Y796" s="195"/>
      <c r="Z796" s="199"/>
      <c r="AA796" s="197"/>
      <c r="AB796" s="199"/>
      <c r="AC796" s="197"/>
      <c r="AD796" s="200"/>
      <c r="AE796" s="195"/>
      <c r="AF796" s="199"/>
      <c r="AG796" s="197"/>
      <c r="AH796" s="199"/>
      <c r="AI796" s="197"/>
      <c r="AJ796" s="200"/>
      <c r="AK796" s="195"/>
      <c r="AL796" s="199"/>
      <c r="AM796" s="197"/>
      <c r="AN796" s="199"/>
      <c r="AO796" s="197"/>
      <c r="AP796" s="200"/>
      <c r="AQ796" s="195"/>
      <c r="AR796" s="199"/>
      <c r="AS796" s="197"/>
      <c r="AT796" s="199"/>
      <c r="AU796" s="197"/>
      <c r="AV796" s="200"/>
      <c r="AW796" s="195"/>
      <c r="AX796" s="199"/>
      <c r="AY796" s="197"/>
      <c r="AZ796" s="199"/>
      <c r="BA796" s="197"/>
      <c r="BB796" s="200"/>
      <c r="BC796" s="195"/>
      <c r="BD796" s="199"/>
      <c r="BE796" s="197"/>
      <c r="BF796" s="199"/>
      <c r="BG796" s="197"/>
      <c r="BH796" s="200"/>
      <c r="BI796" s="195"/>
      <c r="BJ796" s="199"/>
      <c r="BK796" s="197"/>
      <c r="BL796" s="199"/>
      <c r="BM796" s="197"/>
      <c r="BN796" s="200"/>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52" t="s">
        <v>48</v>
      </c>
      <c r="BR797" s="153">
        <v>1</v>
      </c>
      <c r="BS797" s="152" t="s">
        <v>49</v>
      </c>
      <c r="BT797" s="153">
        <v>1</v>
      </c>
      <c r="BU797" s="154" t="s">
        <v>50</v>
      </c>
      <c r="BV797" s="151"/>
      <c r="BW797" s="152"/>
      <c r="BX797" s="153"/>
      <c r="BY797" s="152"/>
      <c r="BZ797" s="153"/>
      <c r="CA797" s="154"/>
      <c r="CB797" s="151"/>
      <c r="CC797" s="152"/>
      <c r="CD797" s="153"/>
      <c r="CE797" s="152"/>
      <c r="CF797" s="153"/>
      <c r="CG797" s="154"/>
      <c r="CH797" s="151"/>
      <c r="CI797" s="152"/>
      <c r="CJ797" s="153"/>
      <c r="CK797" s="152"/>
      <c r="CL797" s="153"/>
      <c r="CM797" s="154"/>
      <c r="CN797" s="151"/>
      <c r="CO797" s="152"/>
      <c r="CP797" s="153"/>
      <c r="CQ797" s="152"/>
      <c r="CR797" s="153"/>
      <c r="CS797" s="154"/>
    </row>
    <row r="798" spans="13:97" ht="15" customHeight="1" x14ac:dyDescent="0.25">
      <c r="M798" s="201"/>
      <c r="N798" s="202"/>
      <c r="O798" s="203"/>
      <c r="P798" s="202"/>
      <c r="Q798" s="203"/>
      <c r="R798" s="204"/>
      <c r="S798" s="201"/>
      <c r="T798" s="202"/>
      <c r="U798" s="203"/>
      <c r="V798" s="202"/>
      <c r="W798" s="203"/>
      <c r="X798" s="204"/>
      <c r="Y798" s="201"/>
      <c r="Z798" s="202"/>
      <c r="AA798" s="203"/>
      <c r="AB798" s="202"/>
      <c r="AC798" s="203"/>
      <c r="AD798" s="204"/>
      <c r="AE798" s="201"/>
      <c r="AF798" s="202"/>
      <c r="AG798" s="203"/>
      <c r="AH798" s="202"/>
      <c r="AI798" s="203"/>
      <c r="AJ798" s="204"/>
      <c r="AK798" s="201"/>
      <c r="AL798" s="202"/>
      <c r="AM798" s="203"/>
      <c r="AN798" s="202"/>
      <c r="AO798" s="203"/>
      <c r="AP798" s="204"/>
      <c r="AQ798" s="201"/>
      <c r="AR798" s="202"/>
      <c r="AS798" s="203"/>
      <c r="AT798" s="202"/>
      <c r="AU798" s="203"/>
      <c r="AV798" s="204"/>
      <c r="AW798" s="201"/>
      <c r="AX798" s="202"/>
      <c r="AY798" s="203"/>
      <c r="AZ798" s="202"/>
      <c r="BA798" s="203"/>
      <c r="BB798" s="204"/>
      <c r="BC798" s="201"/>
      <c r="BD798" s="202"/>
      <c r="BE798" s="203"/>
      <c r="BF798" s="202"/>
      <c r="BG798" s="203"/>
      <c r="BH798" s="204"/>
      <c r="BI798" s="201"/>
      <c r="BJ798" s="202"/>
      <c r="BK798" s="203"/>
      <c r="BL798" s="202"/>
      <c r="BM798" s="203"/>
      <c r="BN798" s="204"/>
      <c r="BQ798" s="156"/>
      <c r="BR798" s="157"/>
      <c r="BS798" s="159"/>
      <c r="BT798" s="157"/>
      <c r="BU798" s="160"/>
      <c r="BV798" s="155"/>
      <c r="BW798" s="156"/>
      <c r="BX798" s="157"/>
      <c r="BY798" s="156"/>
      <c r="BZ798" s="157"/>
      <c r="CA798" s="158"/>
      <c r="CB798" s="155"/>
      <c r="CC798" s="156"/>
      <c r="CD798" s="157"/>
      <c r="CE798" s="156"/>
      <c r="CF798" s="157"/>
      <c r="CG798" s="158"/>
      <c r="CH798" s="155"/>
      <c r="CI798" s="156"/>
      <c r="CJ798" s="157"/>
      <c r="CK798" s="159"/>
      <c r="CL798" s="157"/>
      <c r="CM798" s="160"/>
      <c r="CN798" s="155"/>
      <c r="CO798" s="156"/>
      <c r="CP798" s="157"/>
      <c r="CQ798" s="156"/>
      <c r="CR798" s="157"/>
      <c r="CS798" s="158"/>
    </row>
    <row r="799" spans="13:97" ht="15" customHeight="1" x14ac:dyDescent="0.25">
      <c r="M799" s="195">
        <v>1</v>
      </c>
      <c r="N799" s="196" t="s">
        <v>261</v>
      </c>
      <c r="O799" s="197">
        <v>1</v>
      </c>
      <c r="P799" s="196" t="s">
        <v>262</v>
      </c>
      <c r="Q799" s="197">
        <v>1</v>
      </c>
      <c r="R799" s="196" t="s">
        <v>263</v>
      </c>
      <c r="S799" s="195">
        <v>1</v>
      </c>
      <c r="T799" s="196" t="s">
        <v>264</v>
      </c>
      <c r="U799" s="197">
        <v>1</v>
      </c>
      <c r="V799" s="196" t="s">
        <v>265</v>
      </c>
      <c r="W799" s="197">
        <v>1</v>
      </c>
      <c r="X799" s="196" t="s">
        <v>266</v>
      </c>
      <c r="Y799" s="195">
        <v>1</v>
      </c>
      <c r="Z799" s="196" t="s">
        <v>267</v>
      </c>
      <c r="AA799" s="197">
        <v>1</v>
      </c>
      <c r="AB799" s="196" t="s">
        <v>268</v>
      </c>
      <c r="AC799" s="197">
        <v>1</v>
      </c>
      <c r="AD799" s="196" t="s">
        <v>269</v>
      </c>
      <c r="AE799" s="195">
        <v>1</v>
      </c>
      <c r="AF799" s="196" t="s">
        <v>270</v>
      </c>
      <c r="AG799" s="197">
        <v>1</v>
      </c>
      <c r="AH799" s="196" t="s">
        <v>271</v>
      </c>
      <c r="AI799" s="197">
        <v>1</v>
      </c>
      <c r="AJ799" s="196" t="s">
        <v>272</v>
      </c>
      <c r="AK799" s="195">
        <v>1</v>
      </c>
      <c r="AL799" s="196" t="s">
        <v>273</v>
      </c>
      <c r="AM799" s="197">
        <v>1</v>
      </c>
      <c r="AN799" s="196" t="s">
        <v>274</v>
      </c>
      <c r="AO799" s="197">
        <v>1</v>
      </c>
      <c r="AP799" s="196" t="s">
        <v>275</v>
      </c>
      <c r="AQ799" s="205">
        <v>1</v>
      </c>
      <c r="AR799" s="196" t="s">
        <v>276</v>
      </c>
      <c r="AS799" s="207">
        <v>1</v>
      </c>
      <c r="AT799" s="196" t="s">
        <v>277</v>
      </c>
      <c r="AU799" s="207">
        <v>1</v>
      </c>
      <c r="AV799" s="196" t="s">
        <v>278</v>
      </c>
      <c r="AW799" s="195">
        <v>1</v>
      </c>
      <c r="AX799" s="196" t="s">
        <v>279</v>
      </c>
      <c r="AY799" s="197">
        <v>1</v>
      </c>
      <c r="AZ799" s="196" t="s">
        <v>280</v>
      </c>
      <c r="BA799" s="197">
        <v>1</v>
      </c>
      <c r="BB799" s="196" t="s">
        <v>281</v>
      </c>
      <c r="BC799" s="195">
        <v>1</v>
      </c>
      <c r="BD799" s="196" t="s">
        <v>282</v>
      </c>
      <c r="BE799" s="197">
        <v>1</v>
      </c>
      <c r="BF799" s="196" t="s">
        <v>283</v>
      </c>
      <c r="BG799" s="197">
        <v>1</v>
      </c>
      <c r="BH799" s="196" t="s">
        <v>284</v>
      </c>
      <c r="BI799" s="205">
        <v>1</v>
      </c>
      <c r="BJ799" s="196" t="s">
        <v>285</v>
      </c>
      <c r="BK799" s="207">
        <v>1</v>
      </c>
      <c r="BL799" s="196" t="s">
        <v>286</v>
      </c>
      <c r="BM799" s="207">
        <v>1</v>
      </c>
      <c r="BN799" s="196" t="s">
        <v>287</v>
      </c>
      <c r="BQ799" s="156"/>
      <c r="BR799" s="157"/>
      <c r="BS799" s="159"/>
      <c r="BT799" s="157"/>
      <c r="BU799" s="160"/>
      <c r="BV799" s="155"/>
      <c r="BW799" s="156"/>
      <c r="BX799" s="157"/>
      <c r="BY799" s="156"/>
      <c r="BZ799" s="157"/>
      <c r="CA799" s="158"/>
      <c r="CB799" s="155"/>
      <c r="CC799" s="156"/>
      <c r="CD799" s="157"/>
      <c r="CE799" s="156"/>
      <c r="CF799" s="157"/>
      <c r="CG799" s="158"/>
      <c r="CH799" s="155"/>
      <c r="CI799" s="156"/>
      <c r="CJ799" s="157"/>
      <c r="CK799" s="159"/>
      <c r="CL799" s="157"/>
      <c r="CM799" s="160"/>
      <c r="CN799" s="155"/>
      <c r="CO799" s="156"/>
      <c r="CP799" s="157"/>
      <c r="CQ799" s="156"/>
      <c r="CR799" s="157"/>
      <c r="CS799" s="158"/>
    </row>
    <row r="800" spans="13:97" ht="15" customHeight="1" x14ac:dyDescent="0.25">
      <c r="M800" s="195"/>
      <c r="N800" s="199"/>
      <c r="O800" s="197"/>
      <c r="P800" s="199"/>
      <c r="Q800" s="197"/>
      <c r="R800" s="200"/>
      <c r="S800" s="195"/>
      <c r="T800" s="199"/>
      <c r="U800" s="197"/>
      <c r="V800" s="199"/>
      <c r="W800" s="197"/>
      <c r="X800" s="200"/>
      <c r="Y800" s="195"/>
      <c r="Z800" s="199"/>
      <c r="AA800" s="197"/>
      <c r="AB800" s="199"/>
      <c r="AC800" s="197"/>
      <c r="AD800" s="200"/>
      <c r="AE800" s="195"/>
      <c r="AF800" s="199"/>
      <c r="AG800" s="197"/>
      <c r="AH800" s="199"/>
      <c r="AI800" s="197"/>
      <c r="AJ800" s="200"/>
      <c r="AK800" s="195"/>
      <c r="AL800" s="199"/>
      <c r="AM800" s="197"/>
      <c r="AN800" s="199"/>
      <c r="AO800" s="197"/>
      <c r="AP800" s="200"/>
      <c r="AQ800" s="195"/>
      <c r="AR800" s="199"/>
      <c r="AS800" s="197"/>
      <c r="AT800" s="199"/>
      <c r="AU800" s="197"/>
      <c r="AV800" s="200"/>
      <c r="AW800" s="195"/>
      <c r="AX800" s="199"/>
      <c r="AY800" s="197"/>
      <c r="AZ800" s="199"/>
      <c r="BA800" s="197"/>
      <c r="BB800" s="200"/>
      <c r="BC800" s="195"/>
      <c r="BD800" s="199"/>
      <c r="BE800" s="197"/>
      <c r="BF800" s="199"/>
      <c r="BG800" s="197"/>
      <c r="BH800" s="200"/>
      <c r="BI800" s="195"/>
      <c r="BJ800" s="199"/>
      <c r="BK800" s="197"/>
      <c r="BL800" s="199"/>
      <c r="BM800" s="197"/>
      <c r="BN800" s="200"/>
      <c r="BQ800" s="162"/>
      <c r="BR800" s="163"/>
      <c r="BS800" s="162"/>
      <c r="BT800" s="163"/>
      <c r="BU800" s="164"/>
      <c r="BV800" s="161"/>
      <c r="BW800" s="162"/>
      <c r="BX800" s="163"/>
      <c r="BY800" s="162"/>
      <c r="BZ800" s="163"/>
      <c r="CA800" s="164"/>
      <c r="CB800" s="161"/>
      <c r="CC800" s="162"/>
      <c r="CD800" s="163"/>
      <c r="CE800" s="162"/>
      <c r="CF800" s="163"/>
      <c r="CG800" s="164"/>
      <c r="CH800" s="161"/>
      <c r="CI800" s="162"/>
      <c r="CJ800" s="163"/>
      <c r="CK800" s="162"/>
      <c r="CL800" s="163"/>
      <c r="CM800" s="164"/>
      <c r="CN800" s="161"/>
      <c r="CO800" s="162"/>
      <c r="CP800" s="163"/>
      <c r="CQ800" s="162"/>
      <c r="CR800" s="163"/>
      <c r="CS800" s="164"/>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59" t="s">
        <v>63</v>
      </c>
      <c r="BR801" s="157">
        <v>1</v>
      </c>
      <c r="BS801" s="159" t="s">
        <v>64</v>
      </c>
      <c r="BT801" s="157">
        <v>1</v>
      </c>
      <c r="BU801" s="160" t="s">
        <v>65</v>
      </c>
      <c r="BV801" s="155"/>
      <c r="BW801" s="159"/>
      <c r="BX801" s="157"/>
      <c r="BY801" s="159"/>
      <c r="BZ801" s="157"/>
      <c r="CA801" s="160"/>
      <c r="CB801" s="155"/>
      <c r="CC801" s="159"/>
      <c r="CD801" s="157"/>
      <c r="CE801" s="159"/>
      <c r="CF801" s="157"/>
      <c r="CG801" s="160"/>
      <c r="CH801" s="155"/>
      <c r="CI801" s="159"/>
      <c r="CJ801" s="157"/>
      <c r="CK801" s="159"/>
      <c r="CL801" s="157"/>
      <c r="CM801" s="160"/>
      <c r="CN801" s="155"/>
      <c r="CO801" s="159"/>
      <c r="CP801" s="157"/>
      <c r="CQ801" s="159"/>
      <c r="CR801" s="157"/>
      <c r="CS801" s="160"/>
    </row>
    <row r="802" spans="13:97" ht="15" customHeight="1" x14ac:dyDescent="0.25">
      <c r="M802" s="209"/>
      <c r="N802" s="210"/>
      <c r="O802" s="211"/>
      <c r="P802" s="210"/>
      <c r="Q802" s="211"/>
      <c r="R802" s="210"/>
      <c r="S802" s="207"/>
      <c r="T802" s="206"/>
      <c r="U802" s="207"/>
      <c r="V802" s="206"/>
      <c r="W802" s="207"/>
      <c r="X802" s="206"/>
      <c r="Y802" s="207"/>
      <c r="Z802" s="206"/>
      <c r="AA802" s="207"/>
      <c r="AB802" s="206"/>
      <c r="AC802" s="207"/>
      <c r="AD802" s="206"/>
      <c r="AE802" s="207"/>
      <c r="AF802" s="206"/>
      <c r="AG802" s="207"/>
      <c r="AH802" s="206"/>
      <c r="AI802" s="207"/>
      <c r="AJ802" s="206"/>
      <c r="AK802" s="207"/>
      <c r="AL802" s="206"/>
      <c r="AM802" s="207"/>
      <c r="AN802" s="206"/>
      <c r="AO802" s="207"/>
      <c r="AP802" s="206"/>
      <c r="AQ802" s="207"/>
      <c r="AR802" s="206"/>
      <c r="AS802" s="207"/>
      <c r="AT802" s="206"/>
      <c r="AU802" s="207"/>
      <c r="AV802" s="206"/>
      <c r="AW802" s="207"/>
      <c r="AX802" s="206"/>
      <c r="AY802" s="207"/>
      <c r="AZ802" s="206"/>
      <c r="BA802" s="207"/>
      <c r="BB802" s="206"/>
      <c r="BC802" s="207"/>
      <c r="BD802" s="206"/>
      <c r="BE802" s="207"/>
      <c r="BF802" s="206"/>
      <c r="BG802" s="207"/>
      <c r="BH802" s="206"/>
      <c r="BI802" s="207"/>
      <c r="BJ802" s="206"/>
      <c r="BK802" s="207"/>
      <c r="BL802" s="206"/>
      <c r="BM802" s="207"/>
      <c r="BN802" s="206"/>
      <c r="BQ802" s="156"/>
      <c r="BR802" s="157"/>
      <c r="BS802" s="156"/>
      <c r="BT802" s="157"/>
      <c r="BU802" s="158"/>
      <c r="BV802" s="155"/>
      <c r="BW802" s="156"/>
      <c r="BX802" s="157"/>
      <c r="BY802" s="156"/>
      <c r="BZ802" s="157"/>
      <c r="CA802" s="158"/>
      <c r="CB802" s="155"/>
      <c r="CC802" s="156"/>
      <c r="CD802" s="157"/>
      <c r="CE802" s="156"/>
      <c r="CF802" s="157"/>
      <c r="CG802" s="158"/>
      <c r="CH802" s="155"/>
      <c r="CI802" s="156"/>
      <c r="CJ802" s="157"/>
      <c r="CK802" s="156"/>
      <c r="CL802" s="157"/>
      <c r="CM802" s="158"/>
      <c r="CN802" s="155"/>
      <c r="CO802" s="156"/>
      <c r="CP802" s="157"/>
      <c r="CQ802" s="156"/>
      <c r="CR802" s="157"/>
      <c r="CS802" s="158"/>
    </row>
    <row r="803" spans="13:97" ht="15" customHeight="1" x14ac:dyDescent="0.25">
      <c r="M803" s="195">
        <v>1</v>
      </c>
      <c r="N803" s="196" t="s">
        <v>288</v>
      </c>
      <c r="O803" s="197">
        <v>1</v>
      </c>
      <c r="P803" s="196" t="s">
        <v>289</v>
      </c>
      <c r="Q803" s="197">
        <v>1</v>
      </c>
      <c r="R803" s="271" t="s">
        <v>290</v>
      </c>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2"/>
      <c r="AR803" s="272"/>
      <c r="AS803" s="272"/>
      <c r="AT803" s="272"/>
      <c r="AU803" s="272"/>
      <c r="AV803" s="272"/>
      <c r="AW803" s="272"/>
      <c r="AX803" s="272"/>
      <c r="AY803" s="272"/>
      <c r="AZ803" s="272"/>
      <c r="BA803" s="272"/>
      <c r="BB803" s="272"/>
      <c r="BC803" s="197"/>
      <c r="BD803" s="196"/>
      <c r="BE803" s="197"/>
      <c r="BF803" s="196"/>
      <c r="BG803" s="197"/>
      <c r="BH803" s="196"/>
      <c r="BI803" s="207"/>
      <c r="BJ803" s="213"/>
      <c r="BK803" s="207"/>
      <c r="BL803" s="213"/>
      <c r="BM803" s="207"/>
      <c r="BN803" s="213"/>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05"/>
      <c r="N804" s="206"/>
      <c r="O804" s="207"/>
      <c r="P804" s="206"/>
      <c r="Q804" s="207"/>
      <c r="R804" s="208"/>
      <c r="S804" s="205"/>
      <c r="T804" s="206"/>
      <c r="U804" s="207"/>
      <c r="V804" s="206"/>
      <c r="W804" s="207"/>
      <c r="X804" s="208"/>
      <c r="Y804" s="205"/>
      <c r="Z804" s="206"/>
      <c r="AA804" s="207"/>
      <c r="AB804" s="206"/>
      <c r="AC804" s="207"/>
      <c r="AD804" s="208"/>
      <c r="AE804" s="205"/>
      <c r="AF804" s="206"/>
      <c r="AG804" s="207"/>
      <c r="AH804" s="206"/>
      <c r="AI804" s="207"/>
      <c r="AJ804" s="208"/>
      <c r="AK804" s="205"/>
      <c r="AL804" s="206"/>
      <c r="AM804" s="207"/>
      <c r="AN804" s="206"/>
      <c r="AO804" s="207"/>
      <c r="AP804" s="208"/>
      <c r="AQ804" s="205"/>
      <c r="AR804" s="206"/>
      <c r="AS804" s="207"/>
      <c r="AT804" s="206"/>
      <c r="AU804" s="207"/>
      <c r="AV804" s="208"/>
      <c r="AW804" s="205"/>
      <c r="AX804" s="206"/>
      <c r="AY804" s="207"/>
      <c r="AZ804" s="206"/>
      <c r="BA804" s="207"/>
      <c r="BB804" s="208"/>
      <c r="BC804" s="205"/>
      <c r="BD804" s="206"/>
      <c r="BE804" s="207"/>
      <c r="BF804" s="206"/>
      <c r="BG804" s="207"/>
      <c r="BH804" s="208"/>
      <c r="BI804" s="205"/>
      <c r="BJ804" s="206"/>
      <c r="BK804" s="207"/>
      <c r="BL804" s="206"/>
      <c r="BM804" s="207"/>
      <c r="BN804" s="208"/>
      <c r="BQ804" s="162"/>
      <c r="BR804" s="163"/>
      <c r="BS804" s="162"/>
      <c r="BT804" s="163"/>
      <c r="BU804" s="164"/>
      <c r="BV804" s="161"/>
      <c r="BW804" s="162"/>
      <c r="BX804" s="163"/>
      <c r="BY804" s="162"/>
      <c r="BZ804" s="163"/>
      <c r="CA804" s="164"/>
      <c r="CB804" s="161"/>
      <c r="CC804" s="162"/>
      <c r="CD804" s="163"/>
      <c r="CE804" s="162"/>
      <c r="CF804" s="163"/>
      <c r="CG804" s="164"/>
      <c r="CH804" s="161"/>
      <c r="CI804" s="162"/>
      <c r="CJ804" s="163"/>
      <c r="CK804" s="162"/>
      <c r="CL804" s="163"/>
      <c r="CM804" s="164"/>
      <c r="CN804" s="161"/>
      <c r="CO804" s="162"/>
      <c r="CP804" s="163"/>
      <c r="CQ804" s="162"/>
      <c r="CR804" s="163"/>
      <c r="CS804" s="164"/>
    </row>
    <row r="805" spans="13:97" ht="15" customHeight="1" x14ac:dyDescent="0.25">
      <c r="M805" s="205"/>
      <c r="N805" s="206"/>
      <c r="O805" s="207"/>
      <c r="P805" s="206"/>
      <c r="Q805" s="207"/>
      <c r="R805" s="208"/>
      <c r="S805" s="205"/>
      <c r="T805" s="206"/>
      <c r="U805" s="207"/>
      <c r="V805" s="206"/>
      <c r="W805" s="207"/>
      <c r="X805" s="208"/>
      <c r="Y805" s="205"/>
      <c r="Z805" s="206"/>
      <c r="AA805" s="207"/>
      <c r="AB805" s="206"/>
      <c r="AC805" s="207"/>
      <c r="AD805" s="208"/>
      <c r="AE805" s="205"/>
      <c r="AF805" s="206"/>
      <c r="AG805" s="207"/>
      <c r="AH805" s="206"/>
      <c r="AI805" s="207"/>
      <c r="AJ805" s="208"/>
      <c r="AK805" s="205"/>
      <c r="AL805" s="206"/>
      <c r="AM805" s="207"/>
      <c r="AN805" s="206"/>
      <c r="AO805" s="207"/>
      <c r="AP805" s="208"/>
      <c r="AQ805" s="205"/>
      <c r="AR805" s="206"/>
      <c r="AS805" s="207"/>
      <c r="AT805" s="206"/>
      <c r="AU805" s="207"/>
      <c r="AV805" s="208"/>
      <c r="AW805" s="205"/>
      <c r="AX805" s="206"/>
      <c r="AY805" s="207"/>
      <c r="AZ805" s="206"/>
      <c r="BA805" s="207"/>
      <c r="BB805" s="208"/>
      <c r="BC805" s="205"/>
      <c r="BD805" s="206"/>
      <c r="BE805" s="207"/>
      <c r="BF805" s="206"/>
      <c r="BG805" s="207"/>
      <c r="BH805" s="208"/>
      <c r="BI805" s="205"/>
      <c r="BJ805" s="206"/>
      <c r="BK805" s="207"/>
      <c r="BL805" s="206"/>
      <c r="BM805" s="207"/>
      <c r="BN805" s="208"/>
      <c r="BQ805" s="159" t="s">
        <v>78</v>
      </c>
      <c r="BR805" s="157">
        <v>1</v>
      </c>
      <c r="BS805" s="159" t="s">
        <v>79</v>
      </c>
      <c r="BT805" s="157">
        <v>1</v>
      </c>
      <c r="BU805" s="160" t="s">
        <v>80</v>
      </c>
      <c r="BV805" s="155"/>
      <c r="BW805" s="159"/>
      <c r="BX805" s="157"/>
      <c r="BY805" s="159"/>
      <c r="BZ805" s="157"/>
      <c r="CA805" s="160"/>
      <c r="CB805" s="155"/>
      <c r="CC805" s="159"/>
      <c r="CD805" s="157"/>
      <c r="CE805" s="159"/>
      <c r="CF805" s="157"/>
      <c r="CG805" s="160"/>
      <c r="CH805" s="155"/>
      <c r="CI805" s="159"/>
      <c r="CJ805" s="157"/>
      <c r="CK805" s="159"/>
      <c r="CL805" s="157"/>
      <c r="CM805" s="160"/>
      <c r="CN805" s="155"/>
      <c r="CO805" s="159"/>
      <c r="CP805" s="157"/>
      <c r="CQ805" s="159"/>
      <c r="CR805" s="157"/>
      <c r="CS805" s="160"/>
    </row>
    <row r="806" spans="13:97" ht="15" customHeight="1" x14ac:dyDescent="0.25">
      <c r="M806" s="122"/>
      <c r="N806" s="123"/>
      <c r="O806" s="124"/>
      <c r="P806" s="123"/>
      <c r="Q806" s="124"/>
      <c r="R806" s="125"/>
      <c r="S806" s="122"/>
      <c r="T806" s="123"/>
      <c r="U806" s="124"/>
      <c r="V806" s="123"/>
      <c r="W806" s="124"/>
      <c r="X806" s="125"/>
      <c r="Y806" s="122"/>
      <c r="Z806" s="123"/>
      <c r="AA806" s="124"/>
      <c r="AB806" s="123"/>
      <c r="AC806" s="124"/>
      <c r="AD806" s="125"/>
      <c r="AE806" s="122"/>
      <c r="AF806" s="123"/>
      <c r="AG806" s="124"/>
      <c r="AH806" s="123"/>
      <c r="AI806" s="124"/>
      <c r="AJ806" s="125"/>
      <c r="AK806" s="122"/>
      <c r="AL806" s="123"/>
      <c r="AM806" s="124"/>
      <c r="AN806" s="123"/>
      <c r="AO806" s="124"/>
      <c r="AP806" s="125"/>
      <c r="AQ806" s="122"/>
      <c r="AR806" s="123"/>
      <c r="AS806" s="124"/>
      <c r="AT806" s="123"/>
      <c r="AU806" s="124"/>
      <c r="AV806" s="125"/>
      <c r="AW806" s="122"/>
      <c r="AX806" s="123"/>
      <c r="AY806" s="124"/>
      <c r="AZ806" s="123"/>
      <c r="BA806" s="124"/>
      <c r="BB806" s="125"/>
      <c r="BC806" s="122"/>
      <c r="BD806" s="123"/>
      <c r="BE806" s="124"/>
      <c r="BF806" s="123"/>
      <c r="BG806" s="124"/>
      <c r="BH806" s="125"/>
      <c r="BI806" s="122"/>
      <c r="BJ806" s="123"/>
      <c r="BK806" s="124"/>
      <c r="BL806" s="123"/>
      <c r="BM806" s="124"/>
      <c r="BN806" s="125"/>
      <c r="BQ806" s="156"/>
      <c r="BR806" s="157"/>
      <c r="BS806" s="156"/>
      <c r="BT806" s="157"/>
      <c r="BU806" s="158"/>
      <c r="BV806" s="155"/>
      <c r="BW806" s="156"/>
      <c r="BX806" s="157"/>
      <c r="BY806" s="156"/>
      <c r="BZ806" s="157"/>
      <c r="CA806" s="158"/>
      <c r="CB806" s="155"/>
      <c r="CC806" s="156"/>
      <c r="CD806" s="157"/>
      <c r="CE806" s="156"/>
      <c r="CF806" s="157"/>
      <c r="CG806" s="158"/>
      <c r="CH806" s="155"/>
      <c r="CI806" s="156"/>
      <c r="CJ806" s="157"/>
      <c r="CK806" s="156"/>
      <c r="CL806" s="157"/>
      <c r="CM806" s="158"/>
      <c r="CN806" s="155"/>
      <c r="CO806" s="156"/>
      <c r="CP806" s="157"/>
      <c r="CQ806" s="156"/>
      <c r="CR806" s="157"/>
      <c r="CS806" s="158"/>
    </row>
    <row r="807" spans="13:97" ht="15" customHeight="1" x14ac:dyDescent="0.25">
      <c r="M807" s="215">
        <v>1</v>
      </c>
      <c r="N807" s="216" t="s">
        <v>291</v>
      </c>
      <c r="O807" s="217">
        <v>1</v>
      </c>
      <c r="P807" s="216" t="s">
        <v>292</v>
      </c>
      <c r="Q807" s="217">
        <v>1</v>
      </c>
      <c r="R807" s="216" t="s">
        <v>293</v>
      </c>
      <c r="S807" s="215">
        <v>1</v>
      </c>
      <c r="T807" s="216" t="s">
        <v>294</v>
      </c>
      <c r="U807" s="217">
        <v>1</v>
      </c>
      <c r="V807" s="216" t="s">
        <v>295</v>
      </c>
      <c r="W807" s="217">
        <v>1</v>
      </c>
      <c r="X807" s="216" t="s">
        <v>296</v>
      </c>
      <c r="Y807" s="215">
        <v>1</v>
      </c>
      <c r="Z807" s="216" t="s">
        <v>297</v>
      </c>
      <c r="AA807" s="217">
        <v>1</v>
      </c>
      <c r="AB807" s="216" t="s">
        <v>298</v>
      </c>
      <c r="AC807" s="217">
        <v>1</v>
      </c>
      <c r="AD807" s="216" t="s">
        <v>299</v>
      </c>
      <c r="AE807" s="215">
        <v>1</v>
      </c>
      <c r="AF807" s="216" t="s">
        <v>300</v>
      </c>
      <c r="AG807" s="217">
        <v>1</v>
      </c>
      <c r="AH807" s="216" t="s">
        <v>301</v>
      </c>
      <c r="AI807" s="217">
        <v>1</v>
      </c>
      <c r="AJ807" s="216" t="s">
        <v>302</v>
      </c>
      <c r="AK807" s="215">
        <v>1</v>
      </c>
      <c r="AL807" s="216" t="s">
        <v>303</v>
      </c>
      <c r="AM807" s="217">
        <v>1</v>
      </c>
      <c r="AN807" s="216" t="s">
        <v>304</v>
      </c>
      <c r="AO807" s="217">
        <v>1</v>
      </c>
      <c r="AP807" s="216" t="s">
        <v>305</v>
      </c>
      <c r="AQ807" s="215">
        <v>1</v>
      </c>
      <c r="AR807" s="216" t="s">
        <v>306</v>
      </c>
      <c r="AS807" s="217">
        <v>1</v>
      </c>
      <c r="AT807" s="216" t="s">
        <v>307</v>
      </c>
      <c r="AU807" s="217">
        <v>1</v>
      </c>
      <c r="AV807" s="216" t="s">
        <v>308</v>
      </c>
      <c r="AW807" s="215">
        <v>1</v>
      </c>
      <c r="AX807" s="216" t="s">
        <v>309</v>
      </c>
      <c r="AY807" s="217">
        <v>1</v>
      </c>
      <c r="AZ807" s="216" t="s">
        <v>310</v>
      </c>
      <c r="BA807" s="217">
        <v>1</v>
      </c>
      <c r="BB807" s="216" t="s">
        <v>311</v>
      </c>
      <c r="BC807" s="215">
        <v>1</v>
      </c>
      <c r="BD807" s="216" t="s">
        <v>312</v>
      </c>
      <c r="BE807" s="217">
        <v>1</v>
      </c>
      <c r="BF807" s="216" t="s">
        <v>313</v>
      </c>
      <c r="BG807" s="217">
        <v>1</v>
      </c>
      <c r="BH807" s="216" t="s">
        <v>314</v>
      </c>
      <c r="BI807" s="215">
        <v>1</v>
      </c>
      <c r="BJ807" s="216" t="s">
        <v>315</v>
      </c>
      <c r="BK807" s="217">
        <v>1</v>
      </c>
      <c r="BL807" s="216" t="s">
        <v>316</v>
      </c>
      <c r="BM807" s="217">
        <v>1</v>
      </c>
      <c r="BN807" s="216" t="s">
        <v>317</v>
      </c>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c r="N808" s="219"/>
      <c r="O808" s="217"/>
      <c r="P808" s="219"/>
      <c r="Q808" s="217"/>
      <c r="R808" s="220"/>
      <c r="S808" s="215"/>
      <c r="T808" s="219"/>
      <c r="U808" s="217"/>
      <c r="V808" s="219"/>
      <c r="W808" s="217"/>
      <c r="X808" s="220"/>
      <c r="Y808" s="215"/>
      <c r="Z808" s="219"/>
      <c r="AA808" s="217"/>
      <c r="AB808" s="219"/>
      <c r="AC808" s="217"/>
      <c r="AD808" s="220"/>
      <c r="AE808" s="215"/>
      <c r="AF808" s="219"/>
      <c r="AG808" s="217"/>
      <c r="AH808" s="219"/>
      <c r="AI808" s="217"/>
      <c r="AJ808" s="220"/>
      <c r="AK808" s="215"/>
      <c r="AL808" s="219"/>
      <c r="AM808" s="217"/>
      <c r="AN808" s="219"/>
      <c r="AO808" s="217"/>
      <c r="AP808" s="220"/>
      <c r="AQ808" s="215"/>
      <c r="AR808" s="219"/>
      <c r="AS808" s="217"/>
      <c r="AT808" s="219"/>
      <c r="AU808" s="217"/>
      <c r="AV808" s="220"/>
      <c r="AW808" s="215"/>
      <c r="AX808" s="219"/>
      <c r="AY808" s="217"/>
      <c r="AZ808" s="219"/>
      <c r="BA808" s="217"/>
      <c r="BB808" s="220"/>
      <c r="BC808" s="215"/>
      <c r="BD808" s="219"/>
      <c r="BE808" s="217"/>
      <c r="BF808" s="219"/>
      <c r="BG808" s="217"/>
      <c r="BH808" s="220"/>
      <c r="BI808" s="215"/>
      <c r="BJ808" s="219"/>
      <c r="BK808" s="217"/>
      <c r="BL808" s="219"/>
      <c r="BM808" s="217"/>
      <c r="BN808" s="220"/>
      <c r="BQ808" s="162"/>
      <c r="BR808" s="163"/>
      <c r="BS808" s="162"/>
      <c r="BT808" s="163"/>
      <c r="BU808" s="164"/>
      <c r="BV808" s="161"/>
      <c r="BW808" s="162"/>
      <c r="BX808" s="163"/>
      <c r="BY808" s="162"/>
      <c r="BZ808" s="163"/>
      <c r="CA808" s="164"/>
      <c r="CB808" s="161"/>
      <c r="CC808" s="162"/>
      <c r="CD808" s="163"/>
      <c r="CE808" s="162"/>
      <c r="CF808" s="163"/>
      <c r="CG808" s="164"/>
      <c r="CH808" s="161"/>
      <c r="CI808" s="162"/>
      <c r="CJ808" s="163"/>
      <c r="CK808" s="162"/>
      <c r="CL808" s="163"/>
      <c r="CM808" s="164"/>
      <c r="CN808" s="161"/>
      <c r="CO808" s="162"/>
      <c r="CP808" s="163"/>
      <c r="CQ808" s="162"/>
      <c r="CR808" s="163"/>
      <c r="CS808" s="164"/>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59"/>
      <c r="BR809" s="157"/>
      <c r="BS809" s="159"/>
      <c r="BT809" s="157"/>
      <c r="BU809" s="160"/>
      <c r="BV809" s="155"/>
      <c r="BW809" s="159"/>
      <c r="BX809" s="157"/>
      <c r="BY809" s="159"/>
      <c r="BZ809" s="157"/>
      <c r="CA809" s="158"/>
      <c r="CB809" s="155"/>
      <c r="CC809" s="159"/>
      <c r="CD809" s="157"/>
      <c r="CE809" s="159"/>
      <c r="CF809" s="157"/>
      <c r="CG809" s="160"/>
      <c r="CH809" s="155"/>
      <c r="CI809" s="159"/>
      <c r="CJ809" s="157"/>
      <c r="CK809" s="159"/>
      <c r="CL809" s="157"/>
      <c r="CM809" s="160"/>
      <c r="CN809" s="155"/>
      <c r="CO809" s="159"/>
      <c r="CP809" s="157"/>
      <c r="CQ809" s="159"/>
      <c r="CR809" s="157"/>
      <c r="CS809" s="158"/>
    </row>
    <row r="810" spans="13:97" ht="15" customHeight="1" x14ac:dyDescent="0.25">
      <c r="M810" s="221"/>
      <c r="N810" s="222"/>
      <c r="O810" s="223"/>
      <c r="P810" s="222"/>
      <c r="Q810" s="223"/>
      <c r="R810" s="224"/>
      <c r="S810" s="221"/>
      <c r="T810" s="222"/>
      <c r="U810" s="223"/>
      <c r="V810" s="222"/>
      <c r="W810" s="223"/>
      <c r="X810" s="224"/>
      <c r="Y810" s="221"/>
      <c r="Z810" s="222"/>
      <c r="AA810" s="223"/>
      <c r="AB810" s="222"/>
      <c r="AC810" s="223"/>
      <c r="AD810" s="224"/>
      <c r="AE810" s="221"/>
      <c r="AF810" s="222"/>
      <c r="AG810" s="223"/>
      <c r="AH810" s="222"/>
      <c r="AI810" s="223"/>
      <c r="AJ810" s="224"/>
      <c r="AK810" s="221"/>
      <c r="AL810" s="222"/>
      <c r="AM810" s="223"/>
      <c r="AN810" s="222"/>
      <c r="AO810" s="223"/>
      <c r="AP810" s="224"/>
      <c r="AQ810" s="221"/>
      <c r="AR810" s="222"/>
      <c r="AS810" s="223"/>
      <c r="AT810" s="222"/>
      <c r="AU810" s="223"/>
      <c r="AV810" s="224"/>
      <c r="AW810" s="221"/>
      <c r="AX810" s="222"/>
      <c r="AY810" s="223"/>
      <c r="AZ810" s="222"/>
      <c r="BA810" s="223"/>
      <c r="BB810" s="224"/>
      <c r="BC810" s="221"/>
      <c r="BD810" s="222"/>
      <c r="BE810" s="223"/>
      <c r="BF810" s="222"/>
      <c r="BG810" s="223"/>
      <c r="BH810" s="224"/>
      <c r="BI810" s="221"/>
      <c r="BJ810" s="222"/>
      <c r="BK810" s="223"/>
      <c r="BL810" s="222"/>
      <c r="BM810" s="223"/>
      <c r="BN810" s="224"/>
      <c r="BQ810" s="156"/>
      <c r="BR810" s="157"/>
      <c r="BS810" s="156"/>
      <c r="BT810" s="157"/>
      <c r="BU810" s="158"/>
      <c r="BV810" s="155"/>
      <c r="BW810" s="156"/>
      <c r="BX810" s="157"/>
      <c r="BY810" s="156"/>
      <c r="BZ810" s="157"/>
      <c r="CA810" s="158"/>
      <c r="CB810" s="155"/>
      <c r="CC810" s="156"/>
      <c r="CD810" s="157"/>
      <c r="CE810" s="156"/>
      <c r="CF810" s="157"/>
      <c r="CG810" s="158"/>
      <c r="CH810" s="155"/>
      <c r="CI810" s="156"/>
      <c r="CJ810" s="157"/>
      <c r="CK810" s="156"/>
      <c r="CL810" s="157"/>
      <c r="CM810" s="158"/>
      <c r="CN810" s="155"/>
      <c r="CO810" s="156"/>
      <c r="CP810" s="157"/>
      <c r="CQ810" s="156"/>
      <c r="CR810" s="157"/>
      <c r="CS810" s="158"/>
    </row>
    <row r="811" spans="13:97" ht="15" customHeight="1" x14ac:dyDescent="0.25">
      <c r="M811" s="215">
        <v>1</v>
      </c>
      <c r="N811" s="216" t="s">
        <v>318</v>
      </c>
      <c r="O811" s="217">
        <v>1</v>
      </c>
      <c r="P811" s="216" t="s">
        <v>319</v>
      </c>
      <c r="Q811" s="217">
        <v>1</v>
      </c>
      <c r="R811" s="216" t="s">
        <v>320</v>
      </c>
      <c r="S811" s="215">
        <v>1</v>
      </c>
      <c r="T811" s="216" t="s">
        <v>321</v>
      </c>
      <c r="U811" s="217">
        <v>1</v>
      </c>
      <c r="V811" s="216" t="s">
        <v>322</v>
      </c>
      <c r="W811" s="217">
        <v>1</v>
      </c>
      <c r="X811" s="216" t="s">
        <v>323</v>
      </c>
      <c r="Y811" s="215">
        <v>1</v>
      </c>
      <c r="Z811" s="216" t="s">
        <v>324</v>
      </c>
      <c r="AA811" s="217">
        <v>1</v>
      </c>
      <c r="AB811" s="216" t="s">
        <v>325</v>
      </c>
      <c r="AC811" s="217">
        <v>1</v>
      </c>
      <c r="AD811" s="216" t="s">
        <v>326</v>
      </c>
      <c r="AE811" s="215">
        <v>1</v>
      </c>
      <c r="AF811" s="216" t="s">
        <v>327</v>
      </c>
      <c r="AG811" s="217">
        <v>1</v>
      </c>
      <c r="AH811" s="216" t="s">
        <v>328</v>
      </c>
      <c r="AI811" s="217">
        <v>1</v>
      </c>
      <c r="AJ811" s="216" t="s">
        <v>329</v>
      </c>
      <c r="AK811" s="215">
        <v>1</v>
      </c>
      <c r="AL811" s="216" t="s">
        <v>330</v>
      </c>
      <c r="AM811" s="217">
        <v>1</v>
      </c>
      <c r="AN811" s="216" t="s">
        <v>331</v>
      </c>
      <c r="AO811" s="217">
        <v>1</v>
      </c>
      <c r="AP811" s="216" t="s">
        <v>332</v>
      </c>
      <c r="AQ811" s="215">
        <v>1</v>
      </c>
      <c r="AR811" s="216" t="s">
        <v>333</v>
      </c>
      <c r="AS811" s="217">
        <v>1</v>
      </c>
      <c r="AT811" s="216" t="s">
        <v>334</v>
      </c>
      <c r="AU811" s="217">
        <v>1</v>
      </c>
      <c r="AV811" s="216" t="s">
        <v>335</v>
      </c>
      <c r="AW811" s="215">
        <v>1</v>
      </c>
      <c r="AX811" s="216" t="s">
        <v>336</v>
      </c>
      <c r="AY811" s="217">
        <v>1</v>
      </c>
      <c r="AZ811" s="216" t="s">
        <v>337</v>
      </c>
      <c r="BA811" s="217">
        <v>1</v>
      </c>
      <c r="BB811" s="216" t="s">
        <v>338</v>
      </c>
      <c r="BC811" s="215">
        <v>1</v>
      </c>
      <c r="BD811" s="216" t="s">
        <v>339</v>
      </c>
      <c r="BE811" s="217">
        <v>1</v>
      </c>
      <c r="BF811" s="216" t="s">
        <v>340</v>
      </c>
      <c r="BG811" s="217">
        <v>1</v>
      </c>
      <c r="BH811" s="216" t="s">
        <v>341</v>
      </c>
      <c r="BI811" s="215">
        <v>1</v>
      </c>
      <c r="BJ811" s="216" t="s">
        <v>342</v>
      </c>
      <c r="BK811" s="217">
        <v>1</v>
      </c>
      <c r="BL811" s="216" t="s">
        <v>343</v>
      </c>
      <c r="BM811" s="217">
        <v>1</v>
      </c>
      <c r="BN811" s="216" t="s">
        <v>344</v>
      </c>
      <c r="BQ811" s="166"/>
      <c r="BR811" s="167"/>
      <c r="BS811" s="166"/>
      <c r="BT811" s="167"/>
      <c r="BU811" s="168"/>
      <c r="BV811" s="165"/>
      <c r="BW811" s="166"/>
      <c r="BX811" s="167"/>
      <c r="BY811" s="166"/>
      <c r="BZ811" s="167"/>
      <c r="CA811" s="168"/>
      <c r="CB811" s="165"/>
      <c r="CC811" s="166"/>
      <c r="CD811" s="167"/>
      <c r="CE811" s="166"/>
      <c r="CF811" s="167"/>
      <c r="CG811" s="168"/>
      <c r="CH811" s="165"/>
      <c r="CI811" s="166"/>
      <c r="CJ811" s="167"/>
      <c r="CK811" s="166"/>
      <c r="CL811" s="167"/>
      <c r="CM811" s="168"/>
      <c r="CN811" s="165"/>
      <c r="CO811" s="166"/>
      <c r="CP811" s="167"/>
      <c r="CQ811" s="166"/>
      <c r="CR811" s="167"/>
      <c r="CS811" s="168"/>
    </row>
    <row r="812" spans="13:97" ht="15" customHeight="1" x14ac:dyDescent="0.25">
      <c r="M812" s="215"/>
      <c r="N812" s="219"/>
      <c r="O812" s="217"/>
      <c r="P812" s="219"/>
      <c r="Q812" s="217"/>
      <c r="R812" s="220"/>
      <c r="S812" s="215"/>
      <c r="T812" s="219"/>
      <c r="U812" s="217"/>
      <c r="V812" s="219"/>
      <c r="W812" s="217"/>
      <c r="X812" s="220"/>
      <c r="Y812" s="215"/>
      <c r="Z812" s="219"/>
      <c r="AA812" s="217"/>
      <c r="AB812" s="219"/>
      <c r="AC812" s="217"/>
      <c r="AD812" s="220"/>
      <c r="AE812" s="215"/>
      <c r="AF812" s="219"/>
      <c r="AG812" s="217"/>
      <c r="AH812" s="219"/>
      <c r="AI812" s="217"/>
      <c r="AJ812" s="220"/>
      <c r="AK812" s="215"/>
      <c r="AL812" s="219"/>
      <c r="AM812" s="217"/>
      <c r="AN812" s="219"/>
      <c r="AO812" s="217"/>
      <c r="AP812" s="220"/>
      <c r="AQ812" s="215"/>
      <c r="AR812" s="219"/>
      <c r="AS812" s="217"/>
      <c r="AT812" s="219"/>
      <c r="AU812" s="217"/>
      <c r="AV812" s="220"/>
      <c r="AW812" s="215"/>
      <c r="AX812" s="219"/>
      <c r="AY812" s="217"/>
      <c r="AZ812" s="219"/>
      <c r="BA812" s="217"/>
      <c r="BB812" s="220"/>
      <c r="BC812" s="215"/>
      <c r="BD812" s="219"/>
      <c r="BE812" s="217"/>
      <c r="BF812" s="219"/>
      <c r="BG812" s="217"/>
      <c r="BH812" s="220"/>
      <c r="BI812" s="215"/>
      <c r="BJ812" s="219"/>
      <c r="BK812" s="217"/>
      <c r="BL812" s="219"/>
      <c r="BM812" s="217"/>
      <c r="BN812" s="220"/>
      <c r="BQ812" s="123"/>
      <c r="BR812" s="124"/>
      <c r="BS812" s="123"/>
      <c r="BT812" s="124"/>
      <c r="BU812" s="125"/>
      <c r="BV812" s="122"/>
      <c r="BW812" s="123"/>
      <c r="BX812" s="124"/>
      <c r="BY812" s="123"/>
      <c r="BZ812" s="124"/>
      <c r="CA812" s="125"/>
      <c r="CB812" s="122"/>
      <c r="CC812" s="123"/>
      <c r="CD812" s="124"/>
      <c r="CE812" s="123"/>
      <c r="CF812" s="124"/>
      <c r="CG812" s="125"/>
      <c r="CH812" s="122"/>
      <c r="CI812" s="123"/>
      <c r="CJ812" s="124"/>
      <c r="CK812" s="123"/>
      <c r="CL812" s="124"/>
      <c r="CM812" s="125"/>
      <c r="CN812" s="122"/>
      <c r="CO812" s="123"/>
      <c r="CP812" s="124"/>
      <c r="CQ812" s="123"/>
      <c r="CR812" s="124"/>
      <c r="CS812" s="125"/>
    </row>
    <row r="813" spans="13:97" ht="15" customHeight="1" x14ac:dyDescent="0.25">
      <c r="M813" s="215"/>
      <c r="N813" s="219"/>
      <c r="O813" s="217"/>
      <c r="P813" s="219"/>
      <c r="Q813" s="217"/>
      <c r="R813" s="220"/>
      <c r="S813" s="215"/>
      <c r="T813" s="219"/>
      <c r="U813" s="217"/>
      <c r="V813" s="219"/>
      <c r="W813" s="217"/>
      <c r="X813" s="220"/>
      <c r="Y813" s="215"/>
      <c r="Z813" s="219"/>
      <c r="AA813" s="217"/>
      <c r="AB813" s="219"/>
      <c r="AC813" s="217"/>
      <c r="AD813" s="220"/>
      <c r="AE813" s="215"/>
      <c r="AF813" s="219"/>
      <c r="AG813" s="217"/>
      <c r="AH813" s="219"/>
      <c r="AI813" s="217"/>
      <c r="AJ813" s="220"/>
      <c r="AK813" s="215"/>
      <c r="AL813" s="219"/>
      <c r="AM813" s="217"/>
      <c r="AN813" s="219"/>
      <c r="AO813" s="217"/>
      <c r="AP813" s="220"/>
      <c r="AQ813" s="215"/>
      <c r="AR813" s="219"/>
      <c r="AS813" s="217"/>
      <c r="AT813" s="219"/>
      <c r="AU813" s="217"/>
      <c r="AV813" s="220"/>
      <c r="AW813" s="215"/>
      <c r="AX813" s="219"/>
      <c r="AY813" s="217"/>
      <c r="AZ813" s="219"/>
      <c r="BA813" s="217"/>
      <c r="BB813" s="220"/>
      <c r="BC813" s="215"/>
      <c r="BD813" s="219"/>
      <c r="BE813" s="217"/>
      <c r="BF813" s="219"/>
      <c r="BG813" s="217"/>
      <c r="BH813" s="220"/>
      <c r="BI813" s="215"/>
      <c r="BJ813" s="219"/>
      <c r="BK813" s="217"/>
      <c r="BL813" s="219"/>
      <c r="BM813" s="217"/>
      <c r="BN813" s="220"/>
      <c r="BQ813" s="170"/>
      <c r="BR813" s="171"/>
      <c r="BS813" s="170"/>
      <c r="BT813" s="171"/>
      <c r="BU813" s="172"/>
      <c r="BV813" s="169"/>
      <c r="BW813" s="170"/>
      <c r="BX813" s="171"/>
      <c r="BY813" s="170"/>
      <c r="BZ813" s="171"/>
      <c r="CA813" s="172"/>
      <c r="CB813" s="169"/>
      <c r="CC813" s="170"/>
      <c r="CD813" s="171"/>
      <c r="CE813" s="170"/>
      <c r="CF813" s="171"/>
      <c r="CG813" s="172"/>
      <c r="CH813" s="169"/>
      <c r="CI813" s="170"/>
      <c r="CJ813" s="171"/>
      <c r="CK813" s="170"/>
      <c r="CL813" s="171"/>
      <c r="CM813" s="172"/>
      <c r="CN813" s="169"/>
      <c r="CO813" s="170"/>
      <c r="CP813" s="171"/>
      <c r="CQ813" s="170"/>
      <c r="CR813" s="171"/>
      <c r="CS813" s="172"/>
    </row>
    <row r="814" spans="13:97" ht="15" customHeight="1" x14ac:dyDescent="0.25">
      <c r="M814" s="221"/>
      <c r="N814" s="222"/>
      <c r="O814" s="223"/>
      <c r="P814" s="222"/>
      <c r="Q814" s="223"/>
      <c r="R814" s="224"/>
      <c r="S814" s="221"/>
      <c r="T814" s="222"/>
      <c r="U814" s="223"/>
      <c r="V814" s="222"/>
      <c r="W814" s="223"/>
      <c r="X814" s="224"/>
      <c r="Y814" s="221"/>
      <c r="Z814" s="222"/>
      <c r="AA814" s="223"/>
      <c r="AB814" s="223"/>
      <c r="AC814" s="223"/>
      <c r="AD814" s="225"/>
      <c r="AE814" s="221"/>
      <c r="AF814" s="222"/>
      <c r="AG814" s="223"/>
      <c r="AH814" s="222"/>
      <c r="AI814" s="223"/>
      <c r="AJ814" s="224"/>
      <c r="AK814" s="221"/>
      <c r="AL814" s="222"/>
      <c r="AM814" s="223"/>
      <c r="AN814" s="222"/>
      <c r="AO814" s="223"/>
      <c r="AP814" s="224"/>
      <c r="AQ814" s="221"/>
      <c r="AR814" s="222"/>
      <c r="AS814" s="223"/>
      <c r="AT814" s="223"/>
      <c r="AU814" s="223"/>
      <c r="AV814" s="225"/>
      <c r="AW814" s="221"/>
      <c r="AX814" s="222"/>
      <c r="AY814" s="223"/>
      <c r="AZ814" s="222"/>
      <c r="BA814" s="223"/>
      <c r="BB814" s="224"/>
      <c r="BC814" s="221"/>
      <c r="BD814" s="222"/>
      <c r="BE814" s="223"/>
      <c r="BF814" s="222"/>
      <c r="BG814" s="223"/>
      <c r="BH814" s="224"/>
      <c r="BI814" s="221"/>
      <c r="BJ814" s="222"/>
      <c r="BK814" s="223"/>
      <c r="BL814" s="223"/>
      <c r="BM814" s="223"/>
      <c r="BN814" s="225"/>
      <c r="BQ814" s="173"/>
      <c r="BR814" s="171"/>
      <c r="BS814" s="173"/>
      <c r="BT814" s="171"/>
      <c r="BU814" s="174"/>
      <c r="BV814" s="169"/>
      <c r="BW814" s="173"/>
      <c r="BX814" s="171"/>
      <c r="BY814" s="173"/>
      <c r="BZ814" s="171"/>
      <c r="CA814" s="174"/>
      <c r="CB814" s="169"/>
      <c r="CC814" s="173"/>
      <c r="CD814" s="171"/>
      <c r="CE814" s="173"/>
      <c r="CF814" s="171"/>
      <c r="CG814" s="174"/>
      <c r="CH814" s="169"/>
      <c r="CI814" s="173"/>
      <c r="CJ814" s="171"/>
      <c r="CK814" s="173"/>
      <c r="CL814" s="171"/>
      <c r="CM814" s="174"/>
      <c r="CN814" s="169"/>
      <c r="CO814" s="173"/>
      <c r="CP814" s="171"/>
      <c r="CQ814" s="173"/>
      <c r="CR814" s="171"/>
      <c r="CS814" s="174"/>
    </row>
    <row r="815" spans="13:97" ht="15" customHeight="1" x14ac:dyDescent="0.25">
      <c r="M815" s="215">
        <v>1</v>
      </c>
      <c r="N815" s="216" t="s">
        <v>345</v>
      </c>
      <c r="O815" s="217">
        <v>1</v>
      </c>
      <c r="P815" s="216" t="s">
        <v>346</v>
      </c>
      <c r="Q815" s="217">
        <v>1</v>
      </c>
      <c r="R815" s="216" t="s">
        <v>347</v>
      </c>
      <c r="S815" s="215">
        <v>1</v>
      </c>
      <c r="T815" s="216" t="s">
        <v>348</v>
      </c>
      <c r="U815" s="217">
        <v>1</v>
      </c>
      <c r="V815" s="216" t="s">
        <v>349</v>
      </c>
      <c r="W815" s="217">
        <v>1</v>
      </c>
      <c r="X815" s="273" t="s">
        <v>350</v>
      </c>
      <c r="Y815" s="275"/>
      <c r="Z815" s="275"/>
      <c r="AA815" s="275"/>
      <c r="AB815" s="275"/>
      <c r="AC815" s="275"/>
      <c r="AD815" s="275"/>
      <c r="AE815" s="275"/>
      <c r="AF815" s="275"/>
      <c r="AG815" s="275"/>
      <c r="AH815" s="275"/>
      <c r="AI815" s="275"/>
      <c r="AJ815" s="275"/>
      <c r="AK815" s="217"/>
      <c r="AL815" s="216"/>
      <c r="AM815" s="217"/>
      <c r="AN815" s="216"/>
      <c r="AO815" s="217"/>
      <c r="AP815" s="218"/>
      <c r="AQ815" s="215"/>
      <c r="AR815" s="216"/>
      <c r="AS815" s="217"/>
      <c r="AT815" s="216"/>
      <c r="AU815" s="217"/>
      <c r="AV815" s="218"/>
      <c r="AW815" s="215"/>
      <c r="AX815" s="216"/>
      <c r="AY815" s="217"/>
      <c r="AZ815" s="216"/>
      <c r="BA815" s="217"/>
      <c r="BB815" s="218"/>
      <c r="BC815" s="215"/>
      <c r="BD815" s="216"/>
      <c r="BE815" s="217"/>
      <c r="BF815" s="216"/>
      <c r="BG815" s="217"/>
      <c r="BH815" s="218"/>
      <c r="BI815" s="215"/>
      <c r="BJ815" s="216"/>
      <c r="BK815" s="217"/>
      <c r="BL815" s="216"/>
      <c r="BM815" s="217"/>
      <c r="BN815" s="218"/>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215"/>
      <c r="N816" s="219"/>
      <c r="O816" s="217"/>
      <c r="P816" s="219"/>
      <c r="Q816" s="217"/>
      <c r="R816" s="220"/>
      <c r="S816" s="215"/>
      <c r="T816" s="219"/>
      <c r="U816" s="217"/>
      <c r="V816" s="219"/>
      <c r="W816" s="217"/>
      <c r="X816" s="274"/>
      <c r="Y816" s="217"/>
      <c r="Z816" s="219"/>
      <c r="AA816" s="217"/>
      <c r="AB816" s="217"/>
      <c r="AC816" s="217"/>
      <c r="AD816" s="217"/>
      <c r="AE816" s="217"/>
      <c r="AF816" s="219"/>
      <c r="AG816" s="217"/>
      <c r="AH816" s="219"/>
      <c r="AI816" s="217"/>
      <c r="AJ816" s="219"/>
      <c r="AK816" s="217"/>
      <c r="AL816" s="219"/>
      <c r="AM816" s="217"/>
      <c r="AN816" s="219"/>
      <c r="AO816" s="217"/>
      <c r="AP816" s="220"/>
      <c r="AQ816" s="215"/>
      <c r="AR816" s="219"/>
      <c r="AS816" s="217"/>
      <c r="AT816" s="217"/>
      <c r="AU816" s="217"/>
      <c r="AV816" s="226"/>
      <c r="AW816" s="215"/>
      <c r="AX816" s="219"/>
      <c r="AY816" s="217"/>
      <c r="AZ816" s="219"/>
      <c r="BA816" s="217"/>
      <c r="BB816" s="220"/>
      <c r="BC816" s="215"/>
      <c r="BD816" s="219"/>
      <c r="BE816" s="217"/>
      <c r="BF816" s="219"/>
      <c r="BG816" s="217"/>
      <c r="BH816" s="220"/>
      <c r="BI816" s="215"/>
      <c r="BJ816" s="219"/>
      <c r="BK816" s="217"/>
      <c r="BL816" s="217"/>
      <c r="BM816" s="217"/>
      <c r="BN816" s="226"/>
      <c r="BQ816" s="176"/>
      <c r="BR816" s="177"/>
      <c r="BS816" s="176"/>
      <c r="BT816" s="177"/>
      <c r="BU816" s="178"/>
      <c r="BV816" s="175"/>
      <c r="BW816" s="176"/>
      <c r="BX816" s="177"/>
      <c r="BY816" s="176"/>
      <c r="BZ816" s="177"/>
      <c r="CA816" s="178"/>
      <c r="CB816" s="175"/>
      <c r="CC816" s="176"/>
      <c r="CD816" s="177"/>
      <c r="CE816" s="176"/>
      <c r="CF816" s="177"/>
      <c r="CG816" s="178"/>
      <c r="CH816" s="175"/>
      <c r="CI816" s="176"/>
      <c r="CJ816" s="177"/>
      <c r="CK816" s="176"/>
      <c r="CL816" s="177"/>
      <c r="CM816" s="178"/>
      <c r="CN816" s="175"/>
      <c r="CO816" s="176"/>
      <c r="CP816" s="177"/>
      <c r="CQ816" s="176"/>
      <c r="CR816" s="177"/>
      <c r="CS816" s="178"/>
    </row>
    <row r="817" spans="13:97" ht="15" customHeight="1" x14ac:dyDescent="0.25">
      <c r="M817" s="215"/>
      <c r="N817" s="219"/>
      <c r="O817" s="217"/>
      <c r="P817" s="219"/>
      <c r="Q817" s="217"/>
      <c r="R817" s="220"/>
      <c r="S817" s="215"/>
      <c r="T817" s="219"/>
      <c r="U817" s="217"/>
      <c r="V817" s="219"/>
      <c r="W817" s="217"/>
      <c r="X817" s="220"/>
      <c r="Y817" s="215"/>
      <c r="Z817" s="219"/>
      <c r="AA817" s="217"/>
      <c r="AB817" s="217"/>
      <c r="AC817" s="217"/>
      <c r="AD817" s="226"/>
      <c r="AE817" s="215"/>
      <c r="AF817" s="219"/>
      <c r="AG817" s="217"/>
      <c r="AH817" s="219"/>
      <c r="AI817" s="217"/>
      <c r="AJ817" s="220"/>
      <c r="AK817" s="215"/>
      <c r="AL817" s="219"/>
      <c r="AM817" s="217"/>
      <c r="AN817" s="219"/>
      <c r="AO817" s="217"/>
      <c r="AP817" s="220"/>
      <c r="AQ817" s="215"/>
      <c r="AR817" s="219"/>
      <c r="AS817" s="217"/>
      <c r="AT817" s="217"/>
      <c r="AU817" s="217"/>
      <c r="AV817" s="226"/>
      <c r="AW817" s="215"/>
      <c r="AX817" s="219"/>
      <c r="AY817" s="217"/>
      <c r="AZ817" s="219"/>
      <c r="BA817" s="217"/>
      <c r="BB817" s="220"/>
      <c r="BC817" s="215"/>
      <c r="BD817" s="219"/>
      <c r="BE817" s="217"/>
      <c r="BF817" s="219"/>
      <c r="BG817" s="217"/>
      <c r="BH817" s="220"/>
      <c r="BI817" s="215"/>
      <c r="BJ817" s="219"/>
      <c r="BK817" s="217"/>
      <c r="BL817" s="217"/>
      <c r="BM817" s="217"/>
      <c r="BN817" s="226"/>
      <c r="BQ817" s="170"/>
      <c r="BR817" s="171"/>
      <c r="BS817" s="170"/>
      <c r="BT817" s="171"/>
      <c r="BU817" s="172"/>
      <c r="BV817" s="169"/>
      <c r="BW817" s="170"/>
      <c r="BX817" s="171"/>
      <c r="BY817" s="170"/>
      <c r="BZ817" s="171"/>
      <c r="CA817" s="172"/>
      <c r="CB817" s="169"/>
      <c r="CC817" s="170"/>
      <c r="CD817" s="171"/>
      <c r="CE817" s="170"/>
      <c r="CF817" s="171"/>
      <c r="CG817" s="172"/>
      <c r="CH817" s="169"/>
      <c r="CI817" s="170"/>
      <c r="CJ817" s="171"/>
      <c r="CK817" s="170"/>
      <c r="CL817" s="171"/>
      <c r="CM817" s="172"/>
      <c r="CN817" s="169"/>
      <c r="CO817" s="170"/>
      <c r="CP817" s="171"/>
      <c r="CQ817" s="170"/>
      <c r="CR817" s="171"/>
      <c r="CS817" s="172"/>
    </row>
    <row r="818" spans="13:97" ht="15" customHeight="1" x14ac:dyDescent="0.25">
      <c r="M818" s="122"/>
      <c r="N818" s="123"/>
      <c r="O818" s="124"/>
      <c r="P818" s="123"/>
      <c r="Q818" s="124"/>
      <c r="R818" s="125"/>
      <c r="S818" s="122"/>
      <c r="T818" s="123"/>
      <c r="U818" s="124"/>
      <c r="V818" s="123"/>
      <c r="W818" s="124"/>
      <c r="X818" s="125"/>
      <c r="Y818" s="122"/>
      <c r="Z818" s="123"/>
      <c r="AA818" s="124"/>
      <c r="AB818" s="123"/>
      <c r="AC818" s="124"/>
      <c r="AD818" s="125"/>
      <c r="AE818" s="122"/>
      <c r="AF818" s="123"/>
      <c r="AG818" s="124"/>
      <c r="AH818" s="123"/>
      <c r="AI818" s="124"/>
      <c r="AJ818" s="125"/>
      <c r="AK818" s="122"/>
      <c r="AL818" s="123"/>
      <c r="AM818" s="124"/>
      <c r="AN818" s="123"/>
      <c r="AO818" s="124"/>
      <c r="AP818" s="125"/>
      <c r="AQ818" s="122"/>
      <c r="AR818" s="123"/>
      <c r="AS818" s="124"/>
      <c r="AT818" s="123"/>
      <c r="AU818" s="124"/>
      <c r="AV818" s="125"/>
      <c r="AW818" s="122"/>
      <c r="AX818" s="123"/>
      <c r="AY818" s="124"/>
      <c r="AZ818" s="123"/>
      <c r="BA818" s="124"/>
      <c r="BB818" s="125"/>
      <c r="BC818" s="122"/>
      <c r="BD818" s="123"/>
      <c r="BE818" s="124"/>
      <c r="BF818" s="123"/>
      <c r="BG818" s="124"/>
      <c r="BH818" s="125"/>
      <c r="BI818" s="122"/>
      <c r="BJ818" s="123"/>
      <c r="BK818" s="124"/>
      <c r="BL818" s="123"/>
      <c r="BM818" s="124"/>
      <c r="BN818" s="125"/>
      <c r="BQ818" s="173"/>
      <c r="BR818" s="171"/>
      <c r="BS818" s="173"/>
      <c r="BT818" s="171"/>
      <c r="BU818" s="174"/>
      <c r="BV818" s="169"/>
      <c r="BW818" s="173"/>
      <c r="BX818" s="171"/>
      <c r="BY818" s="173"/>
      <c r="BZ818" s="171"/>
      <c r="CA818" s="174"/>
      <c r="CB818" s="169"/>
      <c r="CC818" s="173"/>
      <c r="CD818" s="171"/>
      <c r="CE818" s="173"/>
      <c r="CF818" s="171"/>
      <c r="CG818" s="174"/>
      <c r="CH818" s="169"/>
      <c r="CI818" s="173"/>
      <c r="CJ818" s="171"/>
      <c r="CK818" s="173"/>
      <c r="CL818" s="171"/>
      <c r="CM818" s="174"/>
      <c r="CN818" s="169"/>
      <c r="CO818" s="173"/>
      <c r="CP818" s="171"/>
      <c r="CQ818" s="173"/>
      <c r="CR818" s="171"/>
      <c r="CS818" s="174"/>
    </row>
    <row r="819" spans="13:97" ht="15" customHeight="1" x14ac:dyDescent="0.25">
      <c r="M819" s="118">
        <v>1</v>
      </c>
      <c r="N819" s="145" t="s">
        <v>351</v>
      </c>
      <c r="O819" s="120"/>
      <c r="P819" s="150"/>
      <c r="Q819" s="120"/>
      <c r="R819" s="150"/>
      <c r="S819" s="118"/>
      <c r="T819" s="145"/>
      <c r="U819" s="120"/>
      <c r="V819" s="145"/>
      <c r="W819" s="120"/>
      <c r="X819" s="146"/>
      <c r="Y819" s="118"/>
      <c r="Z819" s="145"/>
      <c r="AA819" s="120"/>
      <c r="AB819" s="145"/>
      <c r="AC819" s="120"/>
      <c r="AD819" s="121"/>
      <c r="AE819" s="118"/>
      <c r="AF819" s="145"/>
      <c r="AG819" s="120"/>
      <c r="AH819" s="150"/>
      <c r="AI819" s="120"/>
      <c r="AJ819" s="150"/>
      <c r="AK819" s="118"/>
      <c r="AL819" s="145"/>
      <c r="AM819" s="120"/>
      <c r="AN819" s="145"/>
      <c r="AO819" s="120"/>
      <c r="AP819" s="146"/>
      <c r="AQ819" s="118"/>
      <c r="AR819" s="145"/>
      <c r="AS819" s="120"/>
      <c r="AT819" s="145"/>
      <c r="AU819" s="120"/>
      <c r="AV819" s="121"/>
      <c r="AW819" s="118"/>
      <c r="AX819" s="145"/>
      <c r="AY819" s="120"/>
      <c r="AZ819" s="150"/>
      <c r="BA819" s="120"/>
      <c r="BB819" s="150"/>
      <c r="BC819" s="118"/>
      <c r="BD819" s="145"/>
      <c r="BE819" s="120"/>
      <c r="BF819" s="145"/>
      <c r="BG819" s="120"/>
      <c r="BH819" s="146"/>
      <c r="BI819" s="118"/>
      <c r="BJ819" s="145"/>
      <c r="BK819" s="120"/>
      <c r="BL819" s="145"/>
      <c r="BM819" s="120"/>
      <c r="BN819" s="121"/>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M820" s="118">
        <v>2</v>
      </c>
      <c r="N820" s="145" t="s">
        <v>352</v>
      </c>
      <c r="O820" s="120"/>
      <c r="P820" s="119"/>
      <c r="Q820" s="120"/>
      <c r="R820" s="121"/>
      <c r="S820" s="118"/>
      <c r="T820" s="119"/>
      <c r="U820" s="120"/>
      <c r="V820" s="119"/>
      <c r="W820" s="120"/>
      <c r="X820" s="121"/>
      <c r="Y820" s="118"/>
      <c r="Z820" s="119"/>
      <c r="AA820" s="120"/>
      <c r="AB820" s="119"/>
      <c r="AC820" s="120"/>
      <c r="AD820" s="121"/>
      <c r="AE820" s="118"/>
      <c r="AF820" s="145"/>
      <c r="AG820" s="120"/>
      <c r="AH820" s="119"/>
      <c r="AI820" s="120"/>
      <c r="AJ820" s="121"/>
      <c r="AK820" s="118"/>
      <c r="AL820" s="119"/>
      <c r="AM820" s="120"/>
      <c r="AN820" s="119"/>
      <c r="AO820" s="120"/>
      <c r="AP820" s="121"/>
      <c r="AQ820" s="118"/>
      <c r="AR820" s="119"/>
      <c r="AS820" s="120"/>
      <c r="AT820" s="119"/>
      <c r="AU820" s="120"/>
      <c r="AV820" s="121"/>
      <c r="AW820" s="118"/>
      <c r="AX820" s="145"/>
      <c r="AY820" s="120"/>
      <c r="AZ820" s="119"/>
      <c r="BA820" s="120"/>
      <c r="BB820" s="121"/>
      <c r="BC820" s="118"/>
      <c r="BD820" s="119"/>
      <c r="BE820" s="120"/>
      <c r="BF820" s="119"/>
      <c r="BG820" s="120"/>
      <c r="BH820" s="121"/>
      <c r="BI820" s="118"/>
      <c r="BJ820" s="119"/>
      <c r="BK820" s="120"/>
      <c r="BL820" s="119"/>
      <c r="BM820" s="120"/>
      <c r="BN820" s="121"/>
      <c r="BQ820" s="176"/>
      <c r="BR820" s="177"/>
      <c r="BS820" s="176"/>
      <c r="BT820" s="177"/>
      <c r="BU820" s="178"/>
      <c r="BV820" s="175"/>
      <c r="BW820" s="176"/>
      <c r="BX820" s="177"/>
      <c r="BY820" s="176"/>
      <c r="BZ820" s="177"/>
      <c r="CA820" s="178"/>
      <c r="CB820" s="175"/>
      <c r="CC820" s="176"/>
      <c r="CD820" s="177"/>
      <c r="CE820" s="176"/>
      <c r="CF820" s="177"/>
      <c r="CG820" s="178"/>
      <c r="CH820" s="175"/>
      <c r="CI820" s="176"/>
      <c r="CJ820" s="177"/>
      <c r="CK820" s="176"/>
      <c r="CL820" s="177"/>
      <c r="CM820" s="178"/>
      <c r="CN820" s="175"/>
      <c r="CO820" s="176"/>
      <c r="CP820" s="177"/>
      <c r="CQ820" s="176"/>
      <c r="CR820" s="177"/>
      <c r="CS820" s="178"/>
    </row>
    <row r="821" spans="13:97" ht="15" customHeight="1" x14ac:dyDescent="0.25">
      <c r="M821" s="118">
        <v>3</v>
      </c>
      <c r="N821" s="146" t="s">
        <v>353</v>
      </c>
      <c r="O821" s="120"/>
      <c r="P821" s="119"/>
      <c r="Q821" s="120"/>
      <c r="R821" s="121"/>
      <c r="S821" s="118"/>
      <c r="T821" s="119"/>
      <c r="U821" s="120"/>
      <c r="V821" s="119"/>
      <c r="W821" s="120"/>
      <c r="X821" s="121"/>
      <c r="Y821" s="118"/>
      <c r="Z821" s="119"/>
      <c r="AA821" s="120"/>
      <c r="AB821" s="119"/>
      <c r="AC821" s="120"/>
      <c r="AD821" s="121"/>
      <c r="AE821" s="118"/>
      <c r="AF821" s="146"/>
      <c r="AG821" s="120"/>
      <c r="AH821" s="119"/>
      <c r="AI821" s="120"/>
      <c r="AJ821" s="121"/>
      <c r="AK821" s="118"/>
      <c r="AL821" s="119"/>
      <c r="AM821" s="120"/>
      <c r="AN821" s="119"/>
      <c r="AO821" s="120"/>
      <c r="AP821" s="121"/>
      <c r="AQ821" s="118"/>
      <c r="AR821" s="119"/>
      <c r="AS821" s="120"/>
      <c r="AT821" s="119"/>
      <c r="AU821" s="120"/>
      <c r="AV821" s="121"/>
      <c r="AW821" s="118"/>
      <c r="AX821" s="146"/>
      <c r="AY821" s="120"/>
      <c r="AZ821" s="119"/>
      <c r="BA821" s="120"/>
      <c r="BB821" s="121"/>
      <c r="BC821" s="118"/>
      <c r="BD821" s="119"/>
      <c r="BE821" s="120"/>
      <c r="BF821" s="119"/>
      <c r="BG821" s="120"/>
      <c r="BH821" s="121"/>
      <c r="BI821" s="118"/>
      <c r="BJ821" s="119"/>
      <c r="BK821" s="120"/>
      <c r="BL821" s="119"/>
      <c r="BM821" s="120"/>
      <c r="BN821" s="121"/>
      <c r="BQ821" s="170"/>
      <c r="BR821" s="171"/>
      <c r="BS821" s="170"/>
      <c r="BT821" s="171"/>
      <c r="BU821" s="172"/>
      <c r="BV821" s="169"/>
      <c r="BW821" s="170"/>
      <c r="BX821" s="171"/>
      <c r="BY821" s="170"/>
      <c r="BZ821" s="171"/>
      <c r="CA821" s="172"/>
      <c r="CB821" s="169"/>
      <c r="CC821" s="170"/>
      <c r="CD821" s="171"/>
      <c r="CE821" s="170"/>
      <c r="CF821" s="171"/>
      <c r="CG821" s="172"/>
      <c r="CH821" s="169"/>
      <c r="CI821" s="170"/>
      <c r="CJ821" s="171"/>
      <c r="CK821" s="170"/>
      <c r="CL821" s="171"/>
      <c r="CM821" s="172"/>
      <c r="CN821" s="169"/>
      <c r="CO821" s="170"/>
      <c r="CP821" s="171"/>
      <c r="CQ821" s="170"/>
      <c r="CR821" s="171"/>
      <c r="CS821" s="172"/>
    </row>
    <row r="822" spans="13:97" ht="15" customHeight="1" x14ac:dyDescent="0.25">
      <c r="M822" s="44"/>
      <c r="N822" s="45"/>
      <c r="O822" s="46"/>
      <c r="P822" s="45"/>
      <c r="Q822" s="46"/>
      <c r="R822" s="47"/>
      <c r="S822" s="44"/>
      <c r="T822" s="45"/>
      <c r="U822" s="46"/>
      <c r="V822" s="45"/>
      <c r="W822" s="46"/>
      <c r="X822" s="47"/>
      <c r="Y822" s="44"/>
      <c r="Z822" s="45"/>
      <c r="AA822" s="46"/>
      <c r="AB822" s="45"/>
      <c r="AC822" s="46"/>
      <c r="AD822" s="47"/>
      <c r="AE822" s="44"/>
      <c r="AF822" s="45"/>
      <c r="AG822" s="46"/>
      <c r="AH822" s="45"/>
      <c r="AI822" s="46"/>
      <c r="AJ822" s="47"/>
      <c r="AK822" s="44"/>
      <c r="AL822" s="45"/>
      <c r="AM822" s="46"/>
      <c r="AN822" s="45"/>
      <c r="AO822" s="46"/>
      <c r="AP822" s="47"/>
      <c r="AQ822" s="44"/>
      <c r="AR822" s="45"/>
      <c r="AS822" s="46"/>
      <c r="AT822" s="45"/>
      <c r="AU822" s="46"/>
      <c r="AV822" s="47"/>
      <c r="AW822" s="44"/>
      <c r="AX822" s="45"/>
      <c r="AY822" s="46"/>
      <c r="AZ822" s="45"/>
      <c r="BA822" s="46"/>
      <c r="BB822" s="47"/>
      <c r="BC822" s="44"/>
      <c r="BD822" s="45"/>
      <c r="BE822" s="46"/>
      <c r="BF822" s="45"/>
      <c r="BG822" s="46"/>
      <c r="BH822" s="47"/>
      <c r="BI822" s="44"/>
      <c r="BJ822" s="45"/>
      <c r="BK822" s="46"/>
      <c r="BL822" s="45"/>
      <c r="BM822" s="46"/>
      <c r="BN822" s="47"/>
      <c r="BQ822" s="173"/>
      <c r="BR822" s="171"/>
      <c r="BS822" s="173"/>
      <c r="BT822" s="171"/>
      <c r="BU822" s="174"/>
      <c r="BV822" s="169"/>
      <c r="BW822" s="173"/>
      <c r="BX822" s="171"/>
      <c r="BY822" s="173"/>
      <c r="BZ822" s="171"/>
      <c r="CA822" s="174"/>
      <c r="CB822" s="169"/>
      <c r="CC822" s="173"/>
      <c r="CD822" s="171"/>
      <c r="CE822" s="173"/>
      <c r="CF822" s="171"/>
      <c r="CG822" s="174"/>
      <c r="CH822" s="169"/>
      <c r="CI822" s="173"/>
      <c r="CJ822" s="171"/>
      <c r="CK822" s="173"/>
      <c r="CL822" s="171"/>
      <c r="CM822" s="174"/>
      <c r="CN822" s="169"/>
      <c r="CO822" s="173"/>
      <c r="CP822" s="171"/>
      <c r="CQ822" s="173"/>
      <c r="CR822" s="171"/>
      <c r="CS822" s="174"/>
    </row>
    <row r="823" spans="13:97" ht="15" customHeight="1" x14ac:dyDescent="0.25">
      <c r="BQ823" s="173"/>
      <c r="BR823" s="171"/>
      <c r="BS823" s="173"/>
      <c r="BT823" s="171"/>
      <c r="BU823" s="174"/>
      <c r="BV823" s="169"/>
      <c r="BW823" s="173"/>
      <c r="BX823" s="171"/>
      <c r="BY823" s="173"/>
      <c r="BZ823" s="171"/>
      <c r="CA823" s="174"/>
      <c r="CB823" s="169"/>
      <c r="CC823" s="173"/>
      <c r="CD823" s="171"/>
      <c r="CE823" s="173"/>
      <c r="CF823" s="171"/>
      <c r="CG823" s="174"/>
      <c r="CH823" s="169"/>
      <c r="CI823" s="173"/>
      <c r="CJ823" s="171"/>
      <c r="CK823" s="173"/>
      <c r="CL823" s="171"/>
      <c r="CM823" s="174"/>
      <c r="CN823" s="169"/>
      <c r="CO823" s="173"/>
      <c r="CP823" s="171"/>
      <c r="CQ823" s="173"/>
      <c r="CR823" s="171"/>
      <c r="CS823" s="174"/>
    </row>
    <row r="824" spans="13:97" ht="15" customHeight="1" x14ac:dyDescent="0.25">
      <c r="BQ824" s="176"/>
      <c r="BR824" s="177"/>
      <c r="BS824" s="176"/>
      <c r="BT824" s="177"/>
      <c r="BU824" s="178"/>
      <c r="BV824" s="175"/>
      <c r="BW824" s="176"/>
      <c r="BX824" s="177"/>
      <c r="BY824" s="177"/>
      <c r="BZ824" s="177"/>
      <c r="CA824" s="180"/>
      <c r="CB824" s="175"/>
      <c r="CC824" s="176"/>
      <c r="CD824" s="177"/>
      <c r="CE824" s="176"/>
      <c r="CF824" s="177"/>
      <c r="CG824" s="178"/>
      <c r="CH824" s="175"/>
      <c r="CI824" s="176"/>
      <c r="CJ824" s="177"/>
      <c r="CK824" s="176"/>
      <c r="CL824" s="177"/>
      <c r="CM824" s="178"/>
      <c r="CN824" s="175"/>
      <c r="CO824" s="176"/>
      <c r="CP824" s="177"/>
      <c r="CQ824" s="177"/>
      <c r="CR824" s="177"/>
      <c r="CS824" s="180"/>
    </row>
    <row r="825" spans="13:97" ht="15" customHeight="1" x14ac:dyDescent="0.25">
      <c r="BQ825" s="170"/>
      <c r="BR825" s="171"/>
      <c r="BS825" s="170"/>
      <c r="BT825" s="171"/>
      <c r="BU825" s="172"/>
      <c r="BV825" s="169"/>
      <c r="BW825" s="170"/>
      <c r="BX825" s="171"/>
      <c r="BY825" s="171"/>
      <c r="BZ825" s="171"/>
      <c r="CA825" s="183"/>
      <c r="CB825" s="169"/>
      <c r="CC825" s="170"/>
      <c r="CD825" s="171"/>
      <c r="CE825" s="170"/>
      <c r="CF825" s="171"/>
      <c r="CG825" s="172"/>
      <c r="CH825" s="169"/>
      <c r="CI825" s="170"/>
      <c r="CJ825" s="171"/>
      <c r="CK825" s="170"/>
      <c r="CL825" s="171"/>
      <c r="CM825" s="172"/>
      <c r="CN825" s="169"/>
      <c r="CO825" s="170"/>
      <c r="CP825" s="171"/>
      <c r="CQ825" s="171"/>
      <c r="CR825" s="171"/>
      <c r="CS825" s="183"/>
    </row>
    <row r="826" spans="13:97" ht="15" customHeight="1" x14ac:dyDescent="0.25">
      <c r="BQ826" s="173"/>
      <c r="BR826" s="171"/>
      <c r="BS826" s="173"/>
      <c r="BT826" s="171"/>
      <c r="BU826" s="174"/>
      <c r="BV826" s="169"/>
      <c r="BW826" s="173"/>
      <c r="BX826" s="171"/>
      <c r="BY826" s="171"/>
      <c r="BZ826" s="171"/>
      <c r="CA826" s="184"/>
      <c r="CB826" s="169"/>
      <c r="CC826" s="173"/>
      <c r="CD826" s="171"/>
      <c r="CE826" s="173"/>
      <c r="CF826" s="171"/>
      <c r="CG826" s="174"/>
      <c r="CH826" s="169"/>
      <c r="CI826" s="173"/>
      <c r="CJ826" s="171"/>
      <c r="CK826" s="173"/>
      <c r="CL826" s="171"/>
      <c r="CM826" s="174"/>
      <c r="CN826" s="169"/>
      <c r="CO826" s="173"/>
      <c r="CP826" s="171"/>
      <c r="CQ826" s="171"/>
      <c r="CR826" s="171"/>
      <c r="CS826" s="184"/>
    </row>
    <row r="827" spans="13:97" ht="15" customHeight="1" x14ac:dyDescent="0.25">
      <c r="BQ827" s="173"/>
      <c r="BR827" s="171"/>
      <c r="BS827" s="173"/>
      <c r="BT827" s="171"/>
      <c r="BU827" s="174"/>
      <c r="BV827" s="169"/>
      <c r="BW827" s="173"/>
      <c r="BX827" s="171"/>
      <c r="BY827" s="171"/>
      <c r="BZ827" s="171"/>
      <c r="CA827" s="184"/>
      <c r="CB827" s="169"/>
      <c r="CC827" s="173"/>
      <c r="CD827" s="171"/>
      <c r="CE827" s="173"/>
      <c r="CF827" s="171"/>
      <c r="CG827" s="174"/>
      <c r="CH827" s="169"/>
      <c r="CI827" s="173"/>
      <c r="CJ827" s="171"/>
      <c r="CK827" s="173"/>
      <c r="CL827" s="171"/>
      <c r="CM827" s="174"/>
      <c r="CN827" s="169"/>
      <c r="CO827" s="173"/>
      <c r="CP827" s="171"/>
      <c r="CQ827" s="171"/>
      <c r="CR827" s="171"/>
      <c r="CS827" s="184"/>
    </row>
    <row r="828" spans="13:97" ht="15" customHeight="1" thickBot="1" x14ac:dyDescent="0.3">
      <c r="BQ828" s="177"/>
      <c r="BR828" s="177"/>
      <c r="BS828" s="177"/>
      <c r="BT828" s="177"/>
      <c r="BU828" s="180"/>
      <c r="BV828" s="175"/>
      <c r="BW828" s="177"/>
      <c r="BX828" s="177"/>
      <c r="BY828" s="177"/>
      <c r="BZ828" s="177"/>
      <c r="CA828" s="180"/>
      <c r="CB828" s="175"/>
      <c r="CC828" s="177"/>
      <c r="CD828" s="177"/>
      <c r="CE828" s="177"/>
      <c r="CF828" s="177"/>
      <c r="CG828" s="180"/>
      <c r="CH828" s="175"/>
      <c r="CI828" s="177"/>
      <c r="CJ828" s="177"/>
      <c r="CK828" s="177"/>
      <c r="CL828" s="177"/>
      <c r="CM828" s="180"/>
      <c r="CN828" s="175"/>
      <c r="CO828" s="177"/>
      <c r="CP828" s="177"/>
      <c r="CQ828" s="177"/>
      <c r="CR828" s="177"/>
      <c r="CS828" s="180"/>
    </row>
    <row r="829" spans="13:97" ht="15" customHeight="1" x14ac:dyDescent="0.25">
      <c r="M829" s="151">
        <v>1</v>
      </c>
      <c r="N829" s="276" t="s">
        <v>357</v>
      </c>
      <c r="O829" s="153">
        <v>1</v>
      </c>
      <c r="P829" s="152" t="s">
        <v>358</v>
      </c>
      <c r="Q829" s="153">
        <v>1</v>
      </c>
      <c r="R829" s="154" t="s">
        <v>359</v>
      </c>
      <c r="S829" s="151">
        <v>1</v>
      </c>
      <c r="T829" s="276" t="s">
        <v>360</v>
      </c>
      <c r="U829" s="153">
        <v>1</v>
      </c>
      <c r="V829" s="152" t="s">
        <v>361</v>
      </c>
      <c r="W829" s="153">
        <v>1</v>
      </c>
      <c r="X829" s="154" t="s">
        <v>362</v>
      </c>
      <c r="Y829" s="151">
        <v>1</v>
      </c>
      <c r="Z829" s="276" t="s">
        <v>363</v>
      </c>
      <c r="AA829" s="153">
        <v>1</v>
      </c>
      <c r="AB829" s="152" t="s">
        <v>364</v>
      </c>
      <c r="AC829" s="153">
        <v>1</v>
      </c>
      <c r="AD829" s="154" t="s">
        <v>365</v>
      </c>
      <c r="AE829" s="151">
        <v>1</v>
      </c>
      <c r="AF829" s="276" t="s">
        <v>366</v>
      </c>
      <c r="AG829" s="153">
        <v>1</v>
      </c>
      <c r="AH829" s="152" t="s">
        <v>367</v>
      </c>
      <c r="AI829" s="153">
        <v>1</v>
      </c>
      <c r="AJ829" s="154" t="s">
        <v>368</v>
      </c>
      <c r="AK829" s="151">
        <v>1</v>
      </c>
      <c r="AL829" s="276" t="s">
        <v>369</v>
      </c>
      <c r="AM829" s="153">
        <v>1</v>
      </c>
      <c r="AN829" s="152" t="s">
        <v>370</v>
      </c>
      <c r="AO829" s="153">
        <v>1</v>
      </c>
      <c r="AP829" s="154" t="s">
        <v>371</v>
      </c>
      <c r="AQ829" s="151">
        <v>1</v>
      </c>
      <c r="AR829" s="276" t="s">
        <v>372</v>
      </c>
      <c r="AS829" s="153">
        <v>1</v>
      </c>
      <c r="AT829" s="152" t="s">
        <v>373</v>
      </c>
      <c r="AU829" s="153">
        <v>1</v>
      </c>
      <c r="AV829" s="154" t="s">
        <v>374</v>
      </c>
      <c r="AW829" s="151">
        <v>1</v>
      </c>
      <c r="AX829" s="276" t="s">
        <v>375</v>
      </c>
      <c r="AY829" s="153">
        <v>1</v>
      </c>
      <c r="AZ829" s="152" t="s">
        <v>376</v>
      </c>
      <c r="BA829" s="153">
        <v>1</v>
      </c>
      <c r="BB829" s="154" t="s">
        <v>377</v>
      </c>
      <c r="BC829" s="151">
        <v>1</v>
      </c>
      <c r="BD829" s="276" t="s">
        <v>378</v>
      </c>
      <c r="BE829" s="153">
        <v>1</v>
      </c>
      <c r="BF829" s="152" t="s">
        <v>379</v>
      </c>
      <c r="BG829" s="153">
        <v>1</v>
      </c>
      <c r="BH829" s="154" t="s">
        <v>380</v>
      </c>
      <c r="BI829" s="151">
        <v>1</v>
      </c>
      <c r="BJ829" s="276" t="s">
        <v>381</v>
      </c>
      <c r="BK829" s="153">
        <v>1</v>
      </c>
      <c r="BL829" s="152" t="s">
        <v>382</v>
      </c>
      <c r="BM829" s="153">
        <v>1</v>
      </c>
      <c r="BN829" s="154" t="s">
        <v>383</v>
      </c>
      <c r="BQ829" s="170"/>
      <c r="BR829" s="171"/>
      <c r="BS829" s="170"/>
      <c r="BT829" s="171"/>
      <c r="BU829" s="172"/>
      <c r="BV829" s="169"/>
      <c r="BW829" s="170"/>
      <c r="BX829" s="171"/>
      <c r="BY829" s="170"/>
      <c r="BZ829" s="171"/>
      <c r="CA829" s="172"/>
      <c r="CB829" s="169"/>
      <c r="CC829" s="170"/>
      <c r="CD829" s="171"/>
      <c r="CE829" s="170"/>
      <c r="CF829" s="171"/>
      <c r="CG829" s="172"/>
      <c r="CH829" s="169"/>
      <c r="CI829" s="170"/>
      <c r="CJ829" s="171"/>
      <c r="CK829" s="170"/>
      <c r="CL829" s="171"/>
      <c r="CM829" s="172"/>
      <c r="CN829" s="169"/>
      <c r="CO829" s="170"/>
      <c r="CP829" s="171"/>
      <c r="CQ829" s="170"/>
      <c r="CR829" s="171"/>
      <c r="CS829" s="172"/>
    </row>
    <row r="830" spans="13:97" ht="15" customHeight="1" x14ac:dyDescent="0.25">
      <c r="M830" s="155"/>
      <c r="N830" s="277"/>
      <c r="O830" s="157"/>
      <c r="P830" s="156"/>
      <c r="Q830" s="157"/>
      <c r="R830" s="158"/>
      <c r="S830" s="155"/>
      <c r="T830" s="277"/>
      <c r="U830" s="157"/>
      <c r="V830" s="159"/>
      <c r="W830" s="157"/>
      <c r="X830" s="160"/>
      <c r="Y830" s="155"/>
      <c r="Z830" s="277"/>
      <c r="AA830" s="157"/>
      <c r="AB830" s="156"/>
      <c r="AC830" s="157"/>
      <c r="AD830" s="158"/>
      <c r="AE830" s="155"/>
      <c r="AF830" s="277"/>
      <c r="AG830" s="157"/>
      <c r="AH830" s="156"/>
      <c r="AI830" s="157"/>
      <c r="AJ830" s="158"/>
      <c r="AK830" s="155"/>
      <c r="AL830" s="277"/>
      <c r="AM830" s="157"/>
      <c r="AN830" s="159"/>
      <c r="AO830" s="157"/>
      <c r="AP830" s="160"/>
      <c r="AQ830" s="155"/>
      <c r="AR830" s="277"/>
      <c r="AS830" s="157"/>
      <c r="AT830" s="156"/>
      <c r="AU830" s="157"/>
      <c r="AV830" s="158"/>
      <c r="AW830" s="155"/>
      <c r="AX830" s="277"/>
      <c r="AY830" s="157"/>
      <c r="AZ830" s="156"/>
      <c r="BA830" s="157"/>
      <c r="BB830" s="158"/>
      <c r="BC830" s="155"/>
      <c r="BD830" s="277"/>
      <c r="BE830" s="157"/>
      <c r="BF830" s="159"/>
      <c r="BG830" s="157"/>
      <c r="BH830" s="160"/>
      <c r="BI830" s="155"/>
      <c r="BJ830" s="277"/>
      <c r="BK830" s="157"/>
      <c r="BL830" s="156"/>
      <c r="BM830" s="157"/>
      <c r="BN830" s="158"/>
      <c r="BQ830" s="173"/>
      <c r="BR830" s="171"/>
      <c r="BS830" s="170"/>
      <c r="BT830" s="171"/>
      <c r="BU830" s="172"/>
      <c r="BV830" s="169"/>
      <c r="BW830" s="173"/>
      <c r="BX830" s="171"/>
      <c r="BY830" s="173"/>
      <c r="BZ830" s="171"/>
      <c r="CA830" s="174"/>
      <c r="CB830" s="169"/>
      <c r="CC830" s="173"/>
      <c r="CD830" s="171"/>
      <c r="CE830" s="173"/>
      <c r="CF830" s="171"/>
      <c r="CG830" s="174"/>
      <c r="CH830" s="169"/>
      <c r="CI830" s="173"/>
      <c r="CJ830" s="171"/>
      <c r="CK830" s="170"/>
      <c r="CL830" s="171"/>
      <c r="CM830" s="172"/>
      <c r="CN830" s="169"/>
      <c r="CO830" s="173"/>
      <c r="CP830" s="171"/>
      <c r="CQ830" s="173"/>
      <c r="CR830" s="171"/>
      <c r="CS830" s="174"/>
    </row>
    <row r="831" spans="13:97" ht="15" customHeight="1" x14ac:dyDescent="0.25">
      <c r="M831" s="155"/>
      <c r="N831" s="277"/>
      <c r="O831" s="157"/>
      <c r="P831" s="156"/>
      <c r="Q831" s="157"/>
      <c r="R831" s="158"/>
      <c r="S831" s="155"/>
      <c r="T831" s="277"/>
      <c r="U831" s="157"/>
      <c r="V831" s="159"/>
      <c r="W831" s="157"/>
      <c r="X831" s="160"/>
      <c r="Y831" s="155"/>
      <c r="Z831" s="277"/>
      <c r="AA831" s="157"/>
      <c r="AB831" s="156"/>
      <c r="AC831" s="157"/>
      <c r="AD831" s="158"/>
      <c r="AE831" s="155"/>
      <c r="AF831" s="277"/>
      <c r="AG831" s="157"/>
      <c r="AH831" s="156"/>
      <c r="AI831" s="157"/>
      <c r="AJ831" s="158"/>
      <c r="AK831" s="155"/>
      <c r="AL831" s="277"/>
      <c r="AM831" s="157"/>
      <c r="AN831" s="159"/>
      <c r="AO831" s="157"/>
      <c r="AP831" s="160"/>
      <c r="AQ831" s="155"/>
      <c r="AR831" s="277"/>
      <c r="AS831" s="157"/>
      <c r="AT831" s="156"/>
      <c r="AU831" s="157"/>
      <c r="AV831" s="158"/>
      <c r="AW831" s="155"/>
      <c r="AX831" s="277"/>
      <c r="AY831" s="157"/>
      <c r="AZ831" s="156"/>
      <c r="BA831" s="157"/>
      <c r="BB831" s="158"/>
      <c r="BC831" s="155"/>
      <c r="BD831" s="277"/>
      <c r="BE831" s="157"/>
      <c r="BF831" s="159"/>
      <c r="BG831" s="157"/>
      <c r="BH831" s="160"/>
      <c r="BI831" s="155"/>
      <c r="BJ831" s="277"/>
      <c r="BK831" s="157"/>
      <c r="BL831" s="156"/>
      <c r="BM831" s="157"/>
      <c r="BN831" s="158"/>
      <c r="BQ831" s="173"/>
      <c r="BR831" s="171"/>
      <c r="BS831" s="170"/>
      <c r="BT831" s="171"/>
      <c r="BU831" s="172"/>
      <c r="BV831" s="169"/>
      <c r="BW831" s="173"/>
      <c r="BX831" s="171"/>
      <c r="BY831" s="173"/>
      <c r="BZ831" s="171"/>
      <c r="CA831" s="174"/>
      <c r="CB831" s="169"/>
      <c r="CC831" s="173"/>
      <c r="CD831" s="171"/>
      <c r="CE831" s="173"/>
      <c r="CF831" s="171"/>
      <c r="CG831" s="174"/>
      <c r="CH831" s="169"/>
      <c r="CI831" s="173"/>
      <c r="CJ831" s="171"/>
      <c r="CK831" s="170"/>
      <c r="CL831" s="171"/>
      <c r="CM831" s="172"/>
      <c r="CN831" s="169"/>
      <c r="CO831" s="173"/>
      <c r="CP831" s="171"/>
      <c r="CQ831" s="173"/>
      <c r="CR831" s="171"/>
      <c r="CS831" s="174"/>
    </row>
    <row r="832" spans="13:97" ht="15" customHeight="1" x14ac:dyDescent="0.25">
      <c r="M832" s="161"/>
      <c r="N832" s="278"/>
      <c r="O832" s="163"/>
      <c r="P832" s="162"/>
      <c r="Q832" s="163"/>
      <c r="R832" s="164"/>
      <c r="S832" s="161"/>
      <c r="T832" s="278"/>
      <c r="U832" s="163"/>
      <c r="V832" s="162"/>
      <c r="W832" s="163"/>
      <c r="X832" s="164"/>
      <c r="Y832" s="161"/>
      <c r="Z832" s="278"/>
      <c r="AA832" s="163"/>
      <c r="AB832" s="162"/>
      <c r="AC832" s="163"/>
      <c r="AD832" s="164"/>
      <c r="AE832" s="161"/>
      <c r="AF832" s="278"/>
      <c r="AG832" s="163"/>
      <c r="AH832" s="162"/>
      <c r="AI832" s="163"/>
      <c r="AJ832" s="164"/>
      <c r="AK832" s="161"/>
      <c r="AL832" s="278"/>
      <c r="AM832" s="163"/>
      <c r="AN832" s="162"/>
      <c r="AO832" s="163"/>
      <c r="AP832" s="164"/>
      <c r="AQ832" s="161"/>
      <c r="AR832" s="278"/>
      <c r="AS832" s="163"/>
      <c r="AT832" s="162"/>
      <c r="AU832" s="163"/>
      <c r="AV832" s="164"/>
      <c r="AW832" s="161"/>
      <c r="AX832" s="278"/>
      <c r="AY832" s="163"/>
      <c r="AZ832" s="162"/>
      <c r="BA832" s="163"/>
      <c r="BB832" s="164"/>
      <c r="BC832" s="161"/>
      <c r="BD832" s="278"/>
      <c r="BE832" s="163"/>
      <c r="BF832" s="162"/>
      <c r="BG832" s="163"/>
      <c r="BH832" s="164"/>
      <c r="BI832" s="161"/>
      <c r="BJ832" s="278"/>
      <c r="BK832" s="163"/>
      <c r="BL832" s="162"/>
      <c r="BM832" s="163"/>
      <c r="BN832" s="164"/>
      <c r="BQ832" s="176"/>
      <c r="BR832" s="177"/>
      <c r="BS832" s="176"/>
      <c r="BT832" s="177"/>
      <c r="BU832" s="178"/>
      <c r="BV832" s="175"/>
      <c r="BW832" s="176"/>
      <c r="BX832" s="177"/>
      <c r="BY832" s="176"/>
      <c r="BZ832" s="177"/>
      <c r="CA832" s="178"/>
      <c r="CB832" s="175"/>
      <c r="CC832" s="176"/>
      <c r="CD832" s="177"/>
      <c r="CE832" s="176"/>
      <c r="CF832" s="177"/>
      <c r="CG832" s="178"/>
      <c r="CH832" s="175"/>
      <c r="CI832" s="176"/>
      <c r="CJ832" s="177"/>
      <c r="CK832" s="176"/>
      <c r="CL832" s="177"/>
      <c r="CM832" s="178"/>
      <c r="CN832" s="175"/>
      <c r="CO832" s="176"/>
      <c r="CP832" s="177"/>
      <c r="CQ832" s="176"/>
      <c r="CR832" s="177"/>
      <c r="CS832" s="178"/>
    </row>
    <row r="833" spans="13:97" ht="15" customHeight="1" x14ac:dyDescent="0.25">
      <c r="M833" s="155">
        <v>1</v>
      </c>
      <c r="N833" s="276" t="s">
        <v>384</v>
      </c>
      <c r="O833" s="157">
        <v>1</v>
      </c>
      <c r="P833" s="159" t="s">
        <v>385</v>
      </c>
      <c r="Q833" s="157">
        <v>1</v>
      </c>
      <c r="R833" s="160" t="s">
        <v>386</v>
      </c>
      <c r="S833" s="155">
        <v>1</v>
      </c>
      <c r="T833" s="276" t="s">
        <v>387</v>
      </c>
      <c r="U833" s="157">
        <v>1</v>
      </c>
      <c r="V833" s="159" t="s">
        <v>388</v>
      </c>
      <c r="W833" s="157">
        <v>1</v>
      </c>
      <c r="X833" s="160" t="s">
        <v>389</v>
      </c>
      <c r="Y833" s="155">
        <v>1</v>
      </c>
      <c r="Z833" s="276" t="s">
        <v>390</v>
      </c>
      <c r="AA833" s="157">
        <v>1</v>
      </c>
      <c r="AB833" s="159" t="s">
        <v>391</v>
      </c>
      <c r="AC833" s="157">
        <v>1</v>
      </c>
      <c r="AD833" s="160" t="s">
        <v>392</v>
      </c>
      <c r="AE833" s="155">
        <v>1</v>
      </c>
      <c r="AF833" s="276" t="s">
        <v>393</v>
      </c>
      <c r="AG833" s="157">
        <v>1</v>
      </c>
      <c r="AH833" s="159" t="s">
        <v>394</v>
      </c>
      <c r="AI833" s="157">
        <v>1</v>
      </c>
      <c r="AJ833" s="160" t="s">
        <v>395</v>
      </c>
      <c r="AK833" s="155">
        <v>1</v>
      </c>
      <c r="AL833" s="276" t="s">
        <v>396</v>
      </c>
      <c r="AM833" s="157">
        <v>1</v>
      </c>
      <c r="AN833" s="159" t="s">
        <v>397</v>
      </c>
      <c r="AO833" s="157">
        <v>1</v>
      </c>
      <c r="AP833" s="160" t="s">
        <v>398</v>
      </c>
      <c r="AQ833" s="155">
        <v>1</v>
      </c>
      <c r="AR833" s="276" t="s">
        <v>399</v>
      </c>
      <c r="AS833" s="157">
        <v>1</v>
      </c>
      <c r="AT833" s="159" t="s">
        <v>400</v>
      </c>
      <c r="AU833" s="157">
        <v>1</v>
      </c>
      <c r="AV833" s="160" t="s">
        <v>401</v>
      </c>
      <c r="AW833" s="155">
        <v>1</v>
      </c>
      <c r="AX833" s="276" t="s">
        <v>402</v>
      </c>
      <c r="AY833" s="157">
        <v>1</v>
      </c>
      <c r="AZ833" s="159" t="s">
        <v>403</v>
      </c>
      <c r="BA833" s="157">
        <v>1</v>
      </c>
      <c r="BB833" s="160" t="s">
        <v>404</v>
      </c>
      <c r="BC833" s="155">
        <v>1</v>
      </c>
      <c r="BD833" s="276" t="s">
        <v>405</v>
      </c>
      <c r="BE833" s="157">
        <v>1</v>
      </c>
      <c r="BF833" s="159" t="s">
        <v>406</v>
      </c>
      <c r="BG833" s="157">
        <v>1</v>
      </c>
      <c r="BH833" s="160" t="s">
        <v>407</v>
      </c>
      <c r="BI833" s="155">
        <v>1</v>
      </c>
      <c r="BJ833" s="276" t="s">
        <v>408</v>
      </c>
      <c r="BK833" s="157">
        <v>1</v>
      </c>
      <c r="BL833" s="159" t="s">
        <v>409</v>
      </c>
      <c r="BM833" s="157">
        <v>1</v>
      </c>
      <c r="BN833" s="160" t="s">
        <v>410</v>
      </c>
      <c r="BQ833" s="170"/>
      <c r="BR833" s="171"/>
      <c r="BS833" s="170"/>
      <c r="BT833" s="171"/>
      <c r="BU833" s="172"/>
      <c r="BV833" s="169"/>
      <c r="BW833" s="170"/>
      <c r="BX833" s="171"/>
      <c r="BY833" s="170"/>
      <c r="BZ833" s="171"/>
      <c r="CA833" s="172"/>
      <c r="CB833" s="169"/>
      <c r="CC833" s="170"/>
      <c r="CD833" s="171"/>
      <c r="CE833" s="170"/>
      <c r="CF833" s="171"/>
      <c r="CG833" s="172"/>
      <c r="CH833" s="169"/>
      <c r="CI833" s="170"/>
      <c r="CJ833" s="171"/>
      <c r="CK833" s="170"/>
      <c r="CL833" s="171"/>
      <c r="CM833" s="172"/>
      <c r="CN833" s="169"/>
      <c r="CO833" s="170"/>
      <c r="CP833" s="171"/>
      <c r="CQ833" s="170"/>
      <c r="CR833" s="171"/>
      <c r="CS833" s="172"/>
    </row>
    <row r="834" spans="13:97" ht="15" customHeight="1" x14ac:dyDescent="0.25">
      <c r="M834" s="155"/>
      <c r="N834" s="277"/>
      <c r="O834" s="157"/>
      <c r="P834" s="156"/>
      <c r="Q834" s="157"/>
      <c r="R834" s="158"/>
      <c r="S834" s="155"/>
      <c r="T834" s="277"/>
      <c r="U834" s="157"/>
      <c r="V834" s="156"/>
      <c r="W834" s="157"/>
      <c r="X834" s="158"/>
      <c r="Y834" s="155"/>
      <c r="Z834" s="277"/>
      <c r="AA834" s="157"/>
      <c r="AB834" s="156"/>
      <c r="AC834" s="157"/>
      <c r="AD834" s="158"/>
      <c r="AE834" s="155"/>
      <c r="AF834" s="277"/>
      <c r="AG834" s="157"/>
      <c r="AH834" s="156"/>
      <c r="AI834" s="157"/>
      <c r="AJ834" s="158"/>
      <c r="AK834" s="155"/>
      <c r="AL834" s="277"/>
      <c r="AM834" s="157"/>
      <c r="AN834" s="156"/>
      <c r="AO834" s="157"/>
      <c r="AP834" s="158"/>
      <c r="AQ834" s="155"/>
      <c r="AR834" s="277"/>
      <c r="AS834" s="157"/>
      <c r="AT834" s="156"/>
      <c r="AU834" s="157"/>
      <c r="AV834" s="158"/>
      <c r="AW834" s="155"/>
      <c r="AX834" s="277"/>
      <c r="AY834" s="157"/>
      <c r="AZ834" s="156"/>
      <c r="BA834" s="157"/>
      <c r="BB834" s="158"/>
      <c r="BC834" s="155"/>
      <c r="BD834" s="277"/>
      <c r="BE834" s="157"/>
      <c r="BF834" s="156"/>
      <c r="BG834" s="157"/>
      <c r="BH834" s="158"/>
      <c r="BI834" s="155"/>
      <c r="BJ834" s="277"/>
      <c r="BK834" s="157"/>
      <c r="BL834" s="156"/>
      <c r="BM834" s="157"/>
      <c r="BN834" s="158"/>
      <c r="BQ834" s="173"/>
      <c r="BR834" s="171"/>
      <c r="BS834" s="173"/>
      <c r="BT834" s="171"/>
      <c r="BU834" s="174"/>
      <c r="BV834" s="169"/>
      <c r="BW834" s="173"/>
      <c r="BX834" s="171"/>
      <c r="BY834" s="173"/>
      <c r="BZ834" s="171"/>
      <c r="CA834" s="174"/>
      <c r="CB834" s="169"/>
      <c r="CC834" s="173"/>
      <c r="CD834" s="171"/>
      <c r="CE834" s="173"/>
      <c r="CF834" s="171"/>
      <c r="CG834" s="174"/>
      <c r="CH834" s="169"/>
      <c r="CI834" s="173"/>
      <c r="CJ834" s="171"/>
      <c r="CK834" s="173"/>
      <c r="CL834" s="171"/>
      <c r="CM834" s="174"/>
      <c r="CN834" s="169"/>
      <c r="CO834" s="173"/>
      <c r="CP834" s="171"/>
      <c r="CQ834" s="173"/>
      <c r="CR834" s="171"/>
      <c r="CS834" s="174"/>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61"/>
      <c r="N836" s="278"/>
      <c r="O836" s="163"/>
      <c r="P836" s="162"/>
      <c r="Q836" s="163"/>
      <c r="R836" s="164"/>
      <c r="S836" s="161"/>
      <c r="T836" s="278"/>
      <c r="U836" s="163"/>
      <c r="V836" s="162"/>
      <c r="W836" s="163"/>
      <c r="X836" s="164"/>
      <c r="Y836" s="161"/>
      <c r="Z836" s="278"/>
      <c r="AA836" s="163"/>
      <c r="AB836" s="162"/>
      <c r="AC836" s="163"/>
      <c r="AD836" s="164"/>
      <c r="AE836" s="161"/>
      <c r="AF836" s="278"/>
      <c r="AG836" s="163"/>
      <c r="AH836" s="162"/>
      <c r="AI836" s="163"/>
      <c r="AJ836" s="164"/>
      <c r="AK836" s="161"/>
      <c r="AL836" s="278"/>
      <c r="AM836" s="163"/>
      <c r="AN836" s="162"/>
      <c r="AO836" s="163"/>
      <c r="AP836" s="164"/>
      <c r="AQ836" s="161"/>
      <c r="AR836" s="278"/>
      <c r="AS836" s="163"/>
      <c r="AT836" s="162"/>
      <c r="AU836" s="163"/>
      <c r="AV836" s="164"/>
      <c r="AW836" s="161"/>
      <c r="AX836" s="278"/>
      <c r="AY836" s="163"/>
      <c r="AZ836" s="162"/>
      <c r="BA836" s="163"/>
      <c r="BB836" s="164"/>
      <c r="BC836" s="161"/>
      <c r="BD836" s="278"/>
      <c r="BE836" s="163"/>
      <c r="BF836" s="162"/>
      <c r="BG836" s="163"/>
      <c r="BH836" s="164"/>
      <c r="BI836" s="161"/>
      <c r="BJ836" s="278"/>
      <c r="BK836" s="163"/>
      <c r="BL836" s="162"/>
      <c r="BM836" s="163"/>
      <c r="BN836" s="164"/>
      <c r="BQ836" s="176"/>
      <c r="BR836" s="177"/>
      <c r="BS836" s="176"/>
      <c r="BT836" s="177"/>
      <c r="BU836" s="178"/>
      <c r="BV836" s="175"/>
      <c r="BW836" s="176"/>
      <c r="BX836" s="177"/>
      <c r="BY836" s="176"/>
      <c r="BZ836" s="177"/>
      <c r="CA836" s="178"/>
      <c r="CB836" s="175"/>
      <c r="CC836" s="176"/>
      <c r="CD836" s="177"/>
      <c r="CE836" s="176"/>
      <c r="CF836" s="177"/>
      <c r="CG836" s="178"/>
      <c r="CH836" s="175"/>
      <c r="CI836" s="176"/>
      <c r="CJ836" s="177"/>
      <c r="CK836" s="176"/>
      <c r="CL836" s="177"/>
      <c r="CM836" s="178"/>
      <c r="CN836" s="175"/>
      <c r="CO836" s="176"/>
      <c r="CP836" s="177"/>
      <c r="CQ836" s="176"/>
      <c r="CR836" s="177"/>
      <c r="CS836" s="178"/>
    </row>
    <row r="837" spans="13:97" ht="15" customHeight="1" x14ac:dyDescent="0.25">
      <c r="M837" s="155">
        <v>1</v>
      </c>
      <c r="N837" s="276" t="s">
        <v>411</v>
      </c>
      <c r="O837" s="157">
        <v>1</v>
      </c>
      <c r="P837" s="159" t="s">
        <v>412</v>
      </c>
      <c r="Q837" s="157">
        <v>1</v>
      </c>
      <c r="R837" s="160" t="s">
        <v>413</v>
      </c>
      <c r="S837" s="155">
        <v>1</v>
      </c>
      <c r="T837" s="276" t="s">
        <v>414</v>
      </c>
      <c r="U837" s="157">
        <v>1</v>
      </c>
      <c r="V837" s="159" t="s">
        <v>415</v>
      </c>
      <c r="W837" s="157">
        <v>1</v>
      </c>
      <c r="X837" s="160" t="s">
        <v>416</v>
      </c>
      <c r="Y837" s="155"/>
      <c r="Z837" s="279"/>
      <c r="AA837" s="157"/>
      <c r="AB837" s="159"/>
      <c r="AC837" s="157"/>
      <c r="AD837" s="160"/>
      <c r="AE837" s="155"/>
      <c r="AF837" s="279"/>
      <c r="AG837" s="157"/>
      <c r="AH837" s="159"/>
      <c r="AI837" s="157"/>
      <c r="AJ837" s="160"/>
      <c r="AK837" s="155"/>
      <c r="AL837" s="279"/>
      <c r="AM837" s="157"/>
      <c r="AN837" s="159"/>
      <c r="AO837" s="157"/>
      <c r="AP837" s="160"/>
      <c r="AQ837" s="155"/>
      <c r="AR837" s="279"/>
      <c r="AS837" s="157"/>
      <c r="AT837" s="159"/>
      <c r="AU837" s="157"/>
      <c r="AV837" s="160"/>
      <c r="AW837" s="155"/>
      <c r="AX837" s="279"/>
      <c r="AY837" s="157"/>
      <c r="AZ837" s="159"/>
      <c r="BA837" s="157"/>
      <c r="BB837" s="160"/>
      <c r="BC837" s="155"/>
      <c r="BD837" s="279"/>
      <c r="BE837" s="157"/>
      <c r="BF837" s="159"/>
      <c r="BG837" s="157"/>
      <c r="BH837" s="160"/>
      <c r="BI837" s="155"/>
      <c r="BJ837" s="279"/>
      <c r="BK837" s="157"/>
      <c r="BL837" s="159"/>
      <c r="BM837" s="157"/>
      <c r="BN837" s="160"/>
      <c r="BQ837" s="170"/>
      <c r="BR837" s="171"/>
      <c r="BS837" s="170"/>
      <c r="BT837" s="171"/>
      <c r="BU837" s="172"/>
      <c r="BV837" s="169"/>
      <c r="BW837" s="170"/>
      <c r="BX837" s="171"/>
      <c r="BY837" s="170"/>
      <c r="BZ837" s="171"/>
      <c r="CA837" s="172"/>
      <c r="CB837" s="169"/>
      <c r="CC837" s="170"/>
      <c r="CD837" s="171"/>
      <c r="CE837" s="170"/>
      <c r="CF837" s="171"/>
      <c r="CG837" s="172"/>
      <c r="CH837" s="169"/>
      <c r="CI837" s="170"/>
      <c r="CJ837" s="171"/>
      <c r="CK837" s="170"/>
      <c r="CL837" s="171"/>
      <c r="CM837" s="172"/>
      <c r="CN837" s="169"/>
      <c r="CO837" s="170"/>
      <c r="CP837" s="171"/>
      <c r="CQ837" s="170"/>
      <c r="CR837" s="171"/>
      <c r="CS837" s="172"/>
    </row>
    <row r="838" spans="13:97" ht="15" customHeight="1" x14ac:dyDescent="0.25">
      <c r="M838" s="155"/>
      <c r="N838" s="277"/>
      <c r="O838" s="157"/>
      <c r="P838" s="156"/>
      <c r="Q838" s="157"/>
      <c r="R838" s="158"/>
      <c r="S838" s="155"/>
      <c r="T838" s="277"/>
      <c r="U838" s="157"/>
      <c r="V838" s="156"/>
      <c r="W838" s="157"/>
      <c r="X838" s="158"/>
      <c r="Y838" s="155"/>
      <c r="Z838" s="277"/>
      <c r="AA838" s="157"/>
      <c r="AB838" s="156"/>
      <c r="AC838" s="157"/>
      <c r="AD838" s="158"/>
      <c r="AE838" s="155"/>
      <c r="AF838" s="277"/>
      <c r="AG838" s="157"/>
      <c r="AH838" s="156"/>
      <c r="AI838" s="157"/>
      <c r="AJ838" s="158"/>
      <c r="AK838" s="155"/>
      <c r="AL838" s="277"/>
      <c r="AM838" s="157"/>
      <c r="AN838" s="156"/>
      <c r="AO838" s="157"/>
      <c r="AP838" s="158"/>
      <c r="AQ838" s="155"/>
      <c r="AR838" s="277"/>
      <c r="AS838" s="157"/>
      <c r="AT838" s="156"/>
      <c r="AU838" s="157"/>
      <c r="AV838" s="158"/>
      <c r="AW838" s="155"/>
      <c r="AX838" s="277"/>
      <c r="AY838" s="157"/>
      <c r="AZ838" s="156"/>
      <c r="BA838" s="157"/>
      <c r="BB838" s="158"/>
      <c r="BC838" s="155"/>
      <c r="BD838" s="277"/>
      <c r="BE838" s="157"/>
      <c r="BF838" s="156"/>
      <c r="BG838" s="157"/>
      <c r="BH838" s="158"/>
      <c r="BI838" s="155"/>
      <c r="BJ838" s="277"/>
      <c r="BK838" s="157"/>
      <c r="BL838" s="156"/>
      <c r="BM838" s="157"/>
      <c r="BN838" s="158"/>
      <c r="BQ838" s="173"/>
      <c r="BR838" s="171"/>
      <c r="BS838" s="173"/>
      <c r="BT838" s="171"/>
      <c r="BU838" s="174"/>
      <c r="BV838" s="169"/>
      <c r="BW838" s="173"/>
      <c r="BX838" s="171"/>
      <c r="BY838" s="173"/>
      <c r="BZ838" s="171"/>
      <c r="CA838" s="174"/>
      <c r="CB838" s="169"/>
      <c r="CC838" s="173"/>
      <c r="CD838" s="171"/>
      <c r="CE838" s="173"/>
      <c r="CF838" s="171"/>
      <c r="CG838" s="174"/>
      <c r="CH838" s="169"/>
      <c r="CI838" s="173"/>
      <c r="CJ838" s="171"/>
      <c r="CK838" s="173"/>
      <c r="CL838" s="171"/>
      <c r="CM838" s="174"/>
      <c r="CN838" s="169"/>
      <c r="CO838" s="173"/>
      <c r="CP838" s="171"/>
      <c r="CQ838" s="173"/>
      <c r="CR838" s="171"/>
      <c r="CS838" s="174"/>
    </row>
    <row r="839" spans="13:97" ht="15" customHeight="1" x14ac:dyDescent="0.25">
      <c r="M839" s="155"/>
      <c r="N839" s="277"/>
      <c r="O839" s="157"/>
      <c r="P839" s="156"/>
      <c r="Q839" s="157"/>
      <c r="R839" s="158"/>
      <c r="S839" s="155"/>
      <c r="T839" s="277"/>
      <c r="U839" s="157"/>
      <c r="V839" s="156"/>
      <c r="W839" s="157"/>
      <c r="X839" s="158"/>
      <c r="Y839" s="155"/>
      <c r="Z839" s="277"/>
      <c r="AA839" s="157"/>
      <c r="AB839" s="156"/>
      <c r="AC839" s="157"/>
      <c r="AD839" s="158"/>
      <c r="AE839" s="155"/>
      <c r="AF839" s="277"/>
      <c r="AG839" s="157"/>
      <c r="AH839" s="156"/>
      <c r="AI839" s="157"/>
      <c r="AJ839" s="158"/>
      <c r="AK839" s="155"/>
      <c r="AL839" s="277"/>
      <c r="AM839" s="157"/>
      <c r="AN839" s="156"/>
      <c r="AO839" s="157"/>
      <c r="AP839" s="158"/>
      <c r="AQ839" s="155"/>
      <c r="AR839" s="277"/>
      <c r="AS839" s="157"/>
      <c r="AT839" s="156"/>
      <c r="AU839" s="157"/>
      <c r="AV839" s="158"/>
      <c r="AW839" s="155"/>
      <c r="AX839" s="277"/>
      <c r="AY839" s="157"/>
      <c r="AZ839" s="156"/>
      <c r="BA839" s="157"/>
      <c r="BB839" s="158"/>
      <c r="BC839" s="155"/>
      <c r="BD839" s="277"/>
      <c r="BE839" s="157"/>
      <c r="BF839" s="156"/>
      <c r="BG839" s="157"/>
      <c r="BH839" s="158"/>
      <c r="BI839" s="155"/>
      <c r="BJ839" s="277"/>
      <c r="BK839" s="157"/>
      <c r="BL839" s="156"/>
      <c r="BM839" s="157"/>
      <c r="BN839" s="158"/>
      <c r="BQ839" s="127"/>
      <c r="BR839" s="128"/>
      <c r="BS839" s="127"/>
      <c r="BT839" s="128"/>
      <c r="BU839" s="129"/>
      <c r="BV839" s="126"/>
      <c r="BW839" s="127"/>
      <c r="BX839" s="128"/>
      <c r="BY839" s="127"/>
      <c r="BZ839" s="128"/>
      <c r="CA839" s="129"/>
      <c r="CB839" s="126"/>
      <c r="CC839" s="127"/>
      <c r="CD839" s="128"/>
      <c r="CE839" s="127"/>
      <c r="CF839" s="128"/>
      <c r="CG839" s="129"/>
      <c r="CH839" s="126"/>
      <c r="CI839" s="127"/>
      <c r="CJ839" s="128"/>
      <c r="CK839" s="127"/>
      <c r="CL839" s="128"/>
      <c r="CM839" s="129"/>
      <c r="CN839" s="126"/>
      <c r="CO839" s="127"/>
      <c r="CP839" s="128"/>
      <c r="CQ839" s="127"/>
      <c r="CR839" s="128"/>
      <c r="CS839" s="129"/>
    </row>
    <row r="840" spans="13:97" ht="15" customHeight="1" x14ac:dyDescent="0.25">
      <c r="M840" s="122"/>
      <c r="N840" s="280"/>
      <c r="O840" s="124"/>
      <c r="P840" s="123"/>
      <c r="Q840" s="124"/>
      <c r="R840" s="125"/>
      <c r="S840" s="122"/>
      <c r="T840" s="280"/>
      <c r="U840" s="124"/>
      <c r="V840" s="123"/>
      <c r="W840" s="124"/>
      <c r="X840" s="125"/>
      <c r="Y840" s="122"/>
      <c r="Z840" s="280"/>
      <c r="AA840" s="124"/>
      <c r="AB840" s="123"/>
      <c r="AC840" s="124"/>
      <c r="AD840" s="125"/>
      <c r="AE840" s="122"/>
      <c r="AF840" s="280"/>
      <c r="AG840" s="124"/>
      <c r="AH840" s="123"/>
      <c r="AI840" s="124"/>
      <c r="AJ840" s="125"/>
      <c r="AK840" s="122"/>
      <c r="AL840" s="280"/>
      <c r="AM840" s="124"/>
      <c r="AN840" s="123"/>
      <c r="AO840" s="124"/>
      <c r="AP840" s="125"/>
      <c r="AQ840" s="122"/>
      <c r="AR840" s="280"/>
      <c r="AS840" s="124"/>
      <c r="AT840" s="123"/>
      <c r="AU840" s="124"/>
      <c r="AV840" s="125"/>
      <c r="AW840" s="122"/>
      <c r="AX840" s="280"/>
      <c r="AY840" s="124"/>
      <c r="AZ840" s="123"/>
      <c r="BA840" s="124"/>
      <c r="BB840" s="125"/>
      <c r="BC840" s="122"/>
      <c r="BD840" s="280"/>
      <c r="BE840" s="124"/>
      <c r="BF840" s="123"/>
      <c r="BG840" s="124"/>
      <c r="BH840" s="125"/>
      <c r="BI840" s="122"/>
      <c r="BJ840" s="280"/>
      <c r="BK840" s="124"/>
      <c r="BL840" s="123"/>
      <c r="BM840" s="124"/>
      <c r="BN840" s="125"/>
      <c r="BQ840" s="131"/>
      <c r="BR840" s="132"/>
      <c r="BS840" s="131"/>
      <c r="BT840" s="132"/>
      <c r="BU840" s="133"/>
      <c r="BV840" s="130"/>
      <c r="BW840" s="131"/>
      <c r="BX840" s="132"/>
      <c r="BY840" s="131"/>
      <c r="BZ840" s="132"/>
      <c r="CA840" s="133"/>
      <c r="CB840" s="130"/>
      <c r="CC840" s="131"/>
      <c r="CD840" s="132"/>
      <c r="CE840" s="131"/>
      <c r="CF840" s="132"/>
      <c r="CG840" s="133"/>
      <c r="CH840" s="130"/>
      <c r="CI840" s="131"/>
      <c r="CJ840" s="132"/>
      <c r="CK840" s="131"/>
      <c r="CL840" s="132"/>
      <c r="CM840" s="133"/>
      <c r="CN840" s="130"/>
      <c r="CO840" s="131"/>
      <c r="CP840" s="132"/>
      <c r="CQ840" s="131"/>
      <c r="CR840" s="132"/>
      <c r="CS840" s="133"/>
    </row>
    <row r="841" spans="13:97" ht="15" customHeight="1" x14ac:dyDescent="0.25">
      <c r="M841" s="169">
        <v>1</v>
      </c>
      <c r="N841" s="281" t="s">
        <v>417</v>
      </c>
      <c r="O841" s="171">
        <v>1</v>
      </c>
      <c r="P841" s="170" t="s">
        <v>418</v>
      </c>
      <c r="Q841" s="171">
        <v>1</v>
      </c>
      <c r="R841" s="172" t="s">
        <v>419</v>
      </c>
      <c r="S841" s="169">
        <v>1</v>
      </c>
      <c r="T841" s="281" t="s">
        <v>420</v>
      </c>
      <c r="U841" s="171">
        <v>1</v>
      </c>
      <c r="V841" s="170" t="s">
        <v>421</v>
      </c>
      <c r="W841" s="171">
        <v>1</v>
      </c>
      <c r="X841" s="172" t="s">
        <v>422</v>
      </c>
      <c r="Y841" s="169">
        <v>1</v>
      </c>
      <c r="Z841" s="281" t="s">
        <v>423</v>
      </c>
      <c r="AA841" s="171">
        <v>1</v>
      </c>
      <c r="AB841" s="170" t="s">
        <v>424</v>
      </c>
      <c r="AC841" s="171">
        <v>1</v>
      </c>
      <c r="AD841" s="172" t="s">
        <v>425</v>
      </c>
      <c r="AE841" s="169">
        <v>1</v>
      </c>
      <c r="AF841" s="281" t="s">
        <v>426</v>
      </c>
      <c r="AG841" s="171">
        <v>1</v>
      </c>
      <c r="AH841" s="170" t="s">
        <v>427</v>
      </c>
      <c r="AI841" s="171">
        <v>1</v>
      </c>
      <c r="AJ841" s="172" t="s">
        <v>428</v>
      </c>
      <c r="AK841" s="169">
        <v>1</v>
      </c>
      <c r="AL841" s="281" t="s">
        <v>429</v>
      </c>
      <c r="AM841" s="171">
        <v>1</v>
      </c>
      <c r="AN841" s="170" t="s">
        <v>430</v>
      </c>
      <c r="AO841" s="171">
        <v>1</v>
      </c>
      <c r="AP841" s="172" t="s">
        <v>431</v>
      </c>
      <c r="AQ841" s="169">
        <v>1</v>
      </c>
      <c r="AR841" s="281" t="s">
        <v>432</v>
      </c>
      <c r="AS841" s="171">
        <v>1</v>
      </c>
      <c r="AT841" s="170" t="s">
        <v>433</v>
      </c>
      <c r="AU841" s="171">
        <v>1</v>
      </c>
      <c r="AV841" s="172" t="s">
        <v>434</v>
      </c>
      <c r="AW841" s="169">
        <v>1</v>
      </c>
      <c r="AX841" s="281" t="s">
        <v>435</v>
      </c>
      <c r="AY841" s="171">
        <v>1</v>
      </c>
      <c r="AZ841" s="170" t="s">
        <v>436</v>
      </c>
      <c r="BA841" s="171">
        <v>1</v>
      </c>
      <c r="BB841" s="172" t="s">
        <v>437</v>
      </c>
      <c r="BC841" s="169">
        <v>1</v>
      </c>
      <c r="BD841" s="281" t="s">
        <v>438</v>
      </c>
      <c r="BE841" s="171">
        <v>1</v>
      </c>
      <c r="BF841" s="170" t="s">
        <v>439</v>
      </c>
      <c r="BG841" s="171">
        <v>1</v>
      </c>
      <c r="BH841" s="172" t="s">
        <v>440</v>
      </c>
      <c r="BI841" s="169">
        <v>1</v>
      </c>
      <c r="BJ841" s="281" t="s">
        <v>441</v>
      </c>
      <c r="BK841" s="171">
        <v>1</v>
      </c>
      <c r="BL841" s="170" t="s">
        <v>442</v>
      </c>
      <c r="BM841" s="171">
        <v>1</v>
      </c>
      <c r="BN841" s="172" t="s">
        <v>443</v>
      </c>
      <c r="BQ841" s="134"/>
      <c r="BR841" s="128"/>
      <c r="BS841" s="134"/>
      <c r="BT841" s="128"/>
      <c r="BU841" s="135"/>
      <c r="BV841" s="126"/>
      <c r="BW841" s="134"/>
      <c r="BX841" s="128"/>
      <c r="BY841" s="134"/>
      <c r="BZ841" s="128"/>
      <c r="CA841" s="129"/>
      <c r="CB841" s="114"/>
      <c r="CC841" s="116"/>
      <c r="CD841" s="128"/>
      <c r="CE841" s="134"/>
      <c r="CF841" s="128"/>
      <c r="CG841" s="135"/>
      <c r="CH841" s="126"/>
      <c r="CI841" s="134"/>
      <c r="CJ841" s="128"/>
      <c r="CK841" s="134"/>
      <c r="CL841" s="128"/>
      <c r="CM841" s="135"/>
      <c r="CN841" s="126"/>
      <c r="CO841" s="134"/>
      <c r="CP841" s="128"/>
      <c r="CQ841" s="134"/>
      <c r="CR841" s="128"/>
      <c r="CS841" s="129"/>
    </row>
    <row r="842" spans="13:97" ht="15" customHeight="1" x14ac:dyDescent="0.25">
      <c r="M842" s="169"/>
      <c r="N842" s="181"/>
      <c r="O842" s="171"/>
      <c r="P842" s="173"/>
      <c r="Q842" s="171"/>
      <c r="R842" s="174"/>
      <c r="S842" s="169"/>
      <c r="T842" s="181"/>
      <c r="U842" s="171"/>
      <c r="V842" s="173"/>
      <c r="W842" s="171"/>
      <c r="X842" s="174"/>
      <c r="Y842" s="169"/>
      <c r="Z842" s="181"/>
      <c r="AA842" s="171"/>
      <c r="AB842" s="173"/>
      <c r="AC842" s="171"/>
      <c r="AD842" s="174"/>
      <c r="AE842" s="169"/>
      <c r="AF842" s="181"/>
      <c r="AG842" s="171"/>
      <c r="AH842" s="173"/>
      <c r="AI842" s="171"/>
      <c r="AJ842" s="174"/>
      <c r="AK842" s="169"/>
      <c r="AL842" s="181"/>
      <c r="AM842" s="171"/>
      <c r="AN842" s="173"/>
      <c r="AO842" s="171"/>
      <c r="AP842" s="174"/>
      <c r="AQ842" s="169"/>
      <c r="AR842" s="181"/>
      <c r="AS842" s="171"/>
      <c r="AT842" s="173"/>
      <c r="AU842" s="171"/>
      <c r="AV842" s="174"/>
      <c r="AW842" s="169"/>
      <c r="AX842" s="181"/>
      <c r="AY842" s="171"/>
      <c r="AZ842" s="173"/>
      <c r="BA842" s="171"/>
      <c r="BB842" s="174"/>
      <c r="BC842" s="169"/>
      <c r="BD842" s="181"/>
      <c r="BE842" s="171"/>
      <c r="BF842" s="173"/>
      <c r="BG842" s="171"/>
      <c r="BH842" s="174"/>
      <c r="BI842" s="169"/>
      <c r="BJ842" s="181"/>
      <c r="BK842" s="171"/>
      <c r="BL842" s="173"/>
      <c r="BM842" s="171"/>
      <c r="BN842" s="174"/>
      <c r="BQ842" s="137"/>
      <c r="BR842" s="138"/>
      <c r="BS842" s="137"/>
      <c r="BT842" s="138"/>
      <c r="BU842" s="139"/>
      <c r="BV842" s="136"/>
      <c r="BW842" s="137"/>
      <c r="BX842" s="138"/>
      <c r="BY842" s="137"/>
      <c r="BZ842" s="138"/>
      <c r="CA842" s="139"/>
      <c r="CB842" s="136"/>
      <c r="CC842" s="137"/>
      <c r="CD842" s="138"/>
      <c r="CE842" s="137"/>
      <c r="CF842" s="138"/>
      <c r="CG842" s="139"/>
      <c r="CH842" s="136"/>
      <c r="CI842" s="137"/>
      <c r="CJ842" s="138"/>
      <c r="CK842" s="137"/>
      <c r="CL842" s="138"/>
      <c r="CM842" s="139"/>
      <c r="CN842" s="136"/>
      <c r="CO842" s="137"/>
      <c r="CP842" s="138"/>
      <c r="CQ842" s="137"/>
      <c r="CR842" s="138"/>
      <c r="CS842" s="139"/>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37"/>
      <c r="BR843" s="138"/>
      <c r="BS843" s="137"/>
      <c r="BT843" s="138"/>
      <c r="BU843" s="139"/>
      <c r="BV843" s="136"/>
      <c r="BW843" s="137"/>
      <c r="BX843" s="138"/>
      <c r="BY843" s="137"/>
      <c r="BZ843" s="138"/>
      <c r="CA843" s="139"/>
      <c r="CB843" s="136"/>
      <c r="CC843" s="137"/>
      <c r="CD843" s="138"/>
      <c r="CE843" s="137"/>
      <c r="CF843" s="138"/>
      <c r="CG843" s="139"/>
      <c r="CH843" s="136"/>
      <c r="CI843" s="137"/>
      <c r="CJ843" s="138"/>
      <c r="CK843" s="137"/>
      <c r="CL843" s="138"/>
      <c r="CM843" s="139"/>
      <c r="CN843" s="136"/>
      <c r="CO843" s="137"/>
      <c r="CP843" s="138"/>
      <c r="CQ843" s="137"/>
      <c r="CR843" s="138"/>
      <c r="CS843" s="139"/>
    </row>
    <row r="844" spans="13:97" ht="15" customHeight="1" x14ac:dyDescent="0.25">
      <c r="M844" s="175"/>
      <c r="N844" s="282"/>
      <c r="O844" s="177"/>
      <c r="P844" s="176"/>
      <c r="Q844" s="177"/>
      <c r="R844" s="178"/>
      <c r="S844" s="175"/>
      <c r="T844" s="282"/>
      <c r="U844" s="177"/>
      <c r="V844" s="176"/>
      <c r="W844" s="177"/>
      <c r="X844" s="178"/>
      <c r="Y844" s="175"/>
      <c r="Z844" s="282"/>
      <c r="AA844" s="177"/>
      <c r="AB844" s="176"/>
      <c r="AC844" s="177"/>
      <c r="AD844" s="178"/>
      <c r="AE844" s="175"/>
      <c r="AF844" s="282"/>
      <c r="AG844" s="177"/>
      <c r="AH844" s="176"/>
      <c r="AI844" s="177"/>
      <c r="AJ844" s="178"/>
      <c r="AK844" s="175"/>
      <c r="AL844" s="282"/>
      <c r="AM844" s="177"/>
      <c r="AN844" s="176"/>
      <c r="AO844" s="177"/>
      <c r="AP844" s="178"/>
      <c r="AQ844" s="175"/>
      <c r="AR844" s="282"/>
      <c r="AS844" s="177"/>
      <c r="AT844" s="176"/>
      <c r="AU844" s="177"/>
      <c r="AV844" s="178"/>
      <c r="AW844" s="175"/>
      <c r="AX844" s="282"/>
      <c r="AY844" s="177"/>
      <c r="AZ844" s="176"/>
      <c r="BA844" s="177"/>
      <c r="BB844" s="178"/>
      <c r="BC844" s="175"/>
      <c r="BD844" s="282"/>
      <c r="BE844" s="177"/>
      <c r="BF844" s="176"/>
      <c r="BG844" s="177"/>
      <c r="BH844" s="178"/>
      <c r="BI844" s="175"/>
      <c r="BJ844" s="282"/>
      <c r="BK844" s="177"/>
      <c r="BL844" s="176"/>
      <c r="BM844" s="177"/>
      <c r="BN844" s="178"/>
      <c r="BQ844" s="123"/>
      <c r="BR844" s="124"/>
      <c r="BS844" s="123"/>
      <c r="BT844" s="124"/>
      <c r="BU844" s="125"/>
      <c r="BV844" s="122"/>
      <c r="BW844" s="123"/>
      <c r="BX844" s="124"/>
      <c r="BY844" s="123"/>
      <c r="BZ844" s="124"/>
      <c r="CA844" s="125"/>
      <c r="CB844" s="122"/>
      <c r="CC844" s="123"/>
      <c r="CD844" s="124"/>
      <c r="CE844" s="123"/>
      <c r="CF844" s="124"/>
      <c r="CG844" s="125"/>
      <c r="CH844" s="122"/>
      <c r="CI844" s="123"/>
      <c r="CJ844" s="124"/>
      <c r="CK844" s="123"/>
      <c r="CL844" s="124"/>
      <c r="CM844" s="125"/>
      <c r="CN844" s="122"/>
      <c r="CO844" s="123"/>
      <c r="CP844" s="124"/>
      <c r="CQ844" s="123"/>
      <c r="CR844" s="124"/>
      <c r="CS844" s="125"/>
    </row>
    <row r="845" spans="13:97" ht="15" customHeight="1" x14ac:dyDescent="0.25">
      <c r="M845" s="169">
        <v>1</v>
      </c>
      <c r="N845" s="276" t="s">
        <v>444</v>
      </c>
      <c r="O845" s="171">
        <v>1</v>
      </c>
      <c r="P845" s="170" t="s">
        <v>445</v>
      </c>
      <c r="Q845" s="171">
        <v>1</v>
      </c>
      <c r="R845" s="172" t="s">
        <v>446</v>
      </c>
      <c r="S845" s="169">
        <v>1</v>
      </c>
      <c r="T845" s="281" t="s">
        <v>447</v>
      </c>
      <c r="U845" s="171">
        <v>1</v>
      </c>
      <c r="V845" s="170" t="s">
        <v>448</v>
      </c>
      <c r="W845" s="171">
        <v>1</v>
      </c>
      <c r="X845" s="172" t="s">
        <v>449</v>
      </c>
      <c r="Y845" s="169">
        <v>1</v>
      </c>
      <c r="Z845" s="281" t="s">
        <v>450</v>
      </c>
      <c r="AA845" s="171">
        <v>1</v>
      </c>
      <c r="AB845" s="170" t="s">
        <v>451</v>
      </c>
      <c r="AC845" s="171">
        <v>1</v>
      </c>
      <c r="AD845" s="172" t="s">
        <v>452</v>
      </c>
      <c r="AE845" s="169">
        <v>1</v>
      </c>
      <c r="AF845" s="281" t="s">
        <v>453</v>
      </c>
      <c r="AG845" s="171">
        <v>1</v>
      </c>
      <c r="AH845" s="170" t="s">
        <v>454</v>
      </c>
      <c r="AI845" s="171">
        <v>1</v>
      </c>
      <c r="AJ845" s="172" t="s">
        <v>455</v>
      </c>
      <c r="AK845" s="169">
        <v>1</v>
      </c>
      <c r="AL845" s="281" t="s">
        <v>456</v>
      </c>
      <c r="AM845" s="171">
        <v>1</v>
      </c>
      <c r="AN845" s="170" t="s">
        <v>457</v>
      </c>
      <c r="AO845" s="171">
        <v>1</v>
      </c>
      <c r="AP845" s="172" t="s">
        <v>458</v>
      </c>
      <c r="AQ845" s="169">
        <v>1</v>
      </c>
      <c r="AR845" s="281" t="s">
        <v>459</v>
      </c>
      <c r="AS845" s="171">
        <v>1</v>
      </c>
      <c r="AT845" s="170" t="s">
        <v>460</v>
      </c>
      <c r="AU845" s="171">
        <v>1</v>
      </c>
      <c r="AV845" s="172" t="s">
        <v>461</v>
      </c>
      <c r="AW845" s="169">
        <v>1</v>
      </c>
      <c r="AX845" s="281" t="s">
        <v>462</v>
      </c>
      <c r="AY845" s="171">
        <v>1</v>
      </c>
      <c r="AZ845" s="170" t="s">
        <v>463</v>
      </c>
      <c r="BA845" s="171">
        <v>1</v>
      </c>
      <c r="BB845" s="172" t="s">
        <v>464</v>
      </c>
      <c r="BC845" s="169">
        <v>1</v>
      </c>
      <c r="BD845" s="281" t="s">
        <v>465</v>
      </c>
      <c r="BE845" s="171">
        <v>1</v>
      </c>
      <c r="BF845" s="170" t="s">
        <v>466</v>
      </c>
      <c r="BG845" s="171">
        <v>1</v>
      </c>
      <c r="BH845" s="172" t="s">
        <v>467</v>
      </c>
      <c r="BI845" s="169">
        <v>1</v>
      </c>
      <c r="BJ845" s="281" t="s">
        <v>468</v>
      </c>
      <c r="BK845" s="171">
        <v>1</v>
      </c>
      <c r="BL845" s="170" t="s">
        <v>469</v>
      </c>
      <c r="BM845" s="171">
        <v>1</v>
      </c>
      <c r="BN845" s="172" t="s">
        <v>470</v>
      </c>
      <c r="BQ845" s="186"/>
      <c r="BR845" s="187"/>
      <c r="BS845" s="186"/>
      <c r="BT845" s="187"/>
      <c r="BU845" s="188"/>
      <c r="BV845" s="185"/>
      <c r="BW845" s="186"/>
      <c r="BX845" s="187"/>
      <c r="BY845" s="186"/>
      <c r="BZ845" s="187"/>
      <c r="CA845" s="188"/>
      <c r="CB845" s="185"/>
      <c r="CC845" s="186"/>
      <c r="CD845" s="187"/>
      <c r="CE845" s="186"/>
      <c r="CF845" s="187"/>
      <c r="CG845" s="188"/>
      <c r="CH845" s="185"/>
      <c r="CI845" s="186"/>
      <c r="CJ845" s="187"/>
      <c r="CK845" s="186"/>
      <c r="CL845" s="187"/>
      <c r="CM845" s="188"/>
      <c r="CN845" s="185"/>
      <c r="CO845" s="186"/>
      <c r="CP845" s="187"/>
      <c r="CQ845" s="186"/>
      <c r="CR845" s="187"/>
      <c r="CS845" s="188"/>
    </row>
    <row r="846" spans="13:97" ht="15" customHeight="1" x14ac:dyDescent="0.25">
      <c r="M846" s="169"/>
      <c r="N846" s="181"/>
      <c r="O846" s="171"/>
      <c r="P846" s="173"/>
      <c r="Q846" s="171"/>
      <c r="R846" s="174"/>
      <c r="S846" s="169"/>
      <c r="T846" s="181"/>
      <c r="U846" s="171"/>
      <c r="V846" s="173"/>
      <c r="W846" s="171"/>
      <c r="X846" s="174"/>
      <c r="Y846" s="169"/>
      <c r="Z846" s="181"/>
      <c r="AA846" s="171"/>
      <c r="AB846" s="173"/>
      <c r="AC846" s="171"/>
      <c r="AD846" s="174"/>
      <c r="AE846" s="169"/>
      <c r="AF846" s="181"/>
      <c r="AG846" s="171"/>
      <c r="AH846" s="173"/>
      <c r="AI846" s="171"/>
      <c r="AJ846" s="174"/>
      <c r="AK846" s="169"/>
      <c r="AL846" s="181"/>
      <c r="AM846" s="171"/>
      <c r="AN846" s="173"/>
      <c r="AO846" s="171"/>
      <c r="AP846" s="174"/>
      <c r="AQ846" s="169"/>
      <c r="AR846" s="181"/>
      <c r="AS846" s="171"/>
      <c r="AT846" s="173"/>
      <c r="AU846" s="171"/>
      <c r="AV846" s="174"/>
      <c r="AW846" s="169"/>
      <c r="AX846" s="181"/>
      <c r="AY846" s="171"/>
      <c r="AZ846" s="173"/>
      <c r="BA846" s="171"/>
      <c r="BB846" s="174"/>
      <c r="BC846" s="169"/>
      <c r="BD846" s="181"/>
      <c r="BE846" s="171"/>
      <c r="BF846" s="173"/>
      <c r="BG846" s="171"/>
      <c r="BH846" s="174"/>
      <c r="BI846" s="169"/>
      <c r="BJ846" s="181"/>
      <c r="BK846" s="171"/>
      <c r="BL846" s="173"/>
      <c r="BM846" s="171"/>
      <c r="BN846" s="174"/>
      <c r="BQ846" s="189"/>
      <c r="BR846" s="187"/>
      <c r="BS846" s="189"/>
      <c r="BT846" s="187"/>
      <c r="BU846" s="190"/>
      <c r="BV846" s="185"/>
      <c r="BW846" s="189"/>
      <c r="BX846" s="187"/>
      <c r="BY846" s="189"/>
      <c r="BZ846" s="187"/>
      <c r="CA846" s="190"/>
      <c r="CB846" s="185"/>
      <c r="CC846" s="189"/>
      <c r="CD846" s="187"/>
      <c r="CE846" s="189"/>
      <c r="CF846" s="187"/>
      <c r="CG846" s="190"/>
      <c r="CH846" s="185"/>
      <c r="CI846" s="189"/>
      <c r="CJ846" s="187"/>
      <c r="CK846" s="189"/>
      <c r="CL846" s="187"/>
      <c r="CM846" s="190"/>
      <c r="CN846" s="185"/>
      <c r="CO846" s="189"/>
      <c r="CP846" s="187"/>
      <c r="CQ846" s="189"/>
      <c r="CR846" s="187"/>
      <c r="CS846" s="190"/>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75"/>
      <c r="N848" s="282"/>
      <c r="O848" s="177"/>
      <c r="P848" s="176"/>
      <c r="Q848" s="177"/>
      <c r="R848" s="178"/>
      <c r="S848" s="175"/>
      <c r="T848" s="282"/>
      <c r="U848" s="177"/>
      <c r="V848" s="176"/>
      <c r="W848" s="177"/>
      <c r="X848" s="178"/>
      <c r="Y848" s="175"/>
      <c r="Z848" s="282"/>
      <c r="AA848" s="177"/>
      <c r="AB848" s="176"/>
      <c r="AC848" s="177"/>
      <c r="AD848" s="178"/>
      <c r="AE848" s="175"/>
      <c r="AF848" s="282"/>
      <c r="AG848" s="177"/>
      <c r="AH848" s="176"/>
      <c r="AI848" s="177"/>
      <c r="AJ848" s="178"/>
      <c r="AK848" s="175"/>
      <c r="AL848" s="282"/>
      <c r="AM848" s="177"/>
      <c r="AN848" s="176"/>
      <c r="AO848" s="177"/>
      <c r="AP848" s="178"/>
      <c r="AQ848" s="175"/>
      <c r="AR848" s="282"/>
      <c r="AS848" s="177"/>
      <c r="AT848" s="176"/>
      <c r="AU848" s="177"/>
      <c r="AV848" s="178"/>
      <c r="AW848" s="175"/>
      <c r="AX848" s="282"/>
      <c r="AY848" s="177"/>
      <c r="AZ848" s="176"/>
      <c r="BA848" s="177"/>
      <c r="BB848" s="178"/>
      <c r="BC848" s="175"/>
      <c r="BD848" s="282"/>
      <c r="BE848" s="177"/>
      <c r="BF848" s="176"/>
      <c r="BG848" s="177"/>
      <c r="BH848" s="178"/>
      <c r="BI848" s="175"/>
      <c r="BJ848" s="282"/>
      <c r="BK848" s="177"/>
      <c r="BL848" s="176"/>
      <c r="BM848" s="177"/>
      <c r="BN848" s="178"/>
      <c r="BQ848" s="192"/>
      <c r="BR848" s="193"/>
      <c r="BS848" s="192"/>
      <c r="BT848" s="193"/>
      <c r="BU848" s="194"/>
      <c r="BV848" s="191"/>
      <c r="BW848" s="192"/>
      <c r="BX848" s="193"/>
      <c r="BY848" s="192"/>
      <c r="BZ848" s="193"/>
      <c r="CA848" s="194"/>
      <c r="CB848" s="191"/>
      <c r="CC848" s="192"/>
      <c r="CD848" s="193"/>
      <c r="CE848" s="192"/>
      <c r="CF848" s="193"/>
      <c r="CG848" s="194"/>
      <c r="CH848" s="191"/>
      <c r="CI848" s="192"/>
      <c r="CJ848" s="193"/>
      <c r="CK848" s="192"/>
      <c r="CL848" s="193"/>
      <c r="CM848" s="194"/>
      <c r="CN848" s="191"/>
      <c r="CO848" s="192"/>
      <c r="CP848" s="193"/>
      <c r="CQ848" s="192"/>
      <c r="CR848" s="193"/>
      <c r="CS848" s="194"/>
    </row>
    <row r="849" spans="13:97" ht="15" customHeight="1" x14ac:dyDescent="0.25">
      <c r="M849" s="169">
        <v>1</v>
      </c>
      <c r="N849" s="281" t="s">
        <v>471</v>
      </c>
      <c r="O849" s="171">
        <v>1</v>
      </c>
      <c r="P849" s="170" t="s">
        <v>472</v>
      </c>
      <c r="Q849" s="171">
        <v>1</v>
      </c>
      <c r="R849" s="172" t="s">
        <v>473</v>
      </c>
      <c r="S849" s="169">
        <v>1</v>
      </c>
      <c r="T849" s="281" t="s">
        <v>474</v>
      </c>
      <c r="U849" s="171">
        <v>1</v>
      </c>
      <c r="V849" s="170" t="s">
        <v>475</v>
      </c>
      <c r="W849" s="171">
        <v>1</v>
      </c>
      <c r="X849" s="172" t="s">
        <v>476</v>
      </c>
      <c r="Y849" s="169">
        <v>1</v>
      </c>
      <c r="Z849" s="281" t="s">
        <v>477</v>
      </c>
      <c r="AA849" s="171">
        <v>1</v>
      </c>
      <c r="AB849" s="170" t="s">
        <v>478</v>
      </c>
      <c r="AC849" s="171">
        <v>1</v>
      </c>
      <c r="AD849" s="172" t="s">
        <v>479</v>
      </c>
      <c r="AE849" s="169">
        <v>1</v>
      </c>
      <c r="AF849" s="281" t="s">
        <v>480</v>
      </c>
      <c r="AG849" s="171">
        <v>1</v>
      </c>
      <c r="AH849" s="170" t="s">
        <v>480</v>
      </c>
      <c r="AI849" s="171">
        <v>1</v>
      </c>
      <c r="AJ849" s="172" t="s">
        <v>480</v>
      </c>
      <c r="AK849" s="169">
        <v>1</v>
      </c>
      <c r="AL849" s="281" t="s">
        <v>481</v>
      </c>
      <c r="AM849" s="171">
        <v>1</v>
      </c>
      <c r="AN849" s="170" t="s">
        <v>482</v>
      </c>
      <c r="AO849" s="171">
        <v>1</v>
      </c>
      <c r="AP849" s="172" t="s">
        <v>483</v>
      </c>
      <c r="AQ849" s="169">
        <v>1</v>
      </c>
      <c r="AR849" s="281" t="s">
        <v>484</v>
      </c>
      <c r="AS849" s="171">
        <v>1</v>
      </c>
      <c r="AT849" s="170" t="s">
        <v>485</v>
      </c>
      <c r="AU849" s="171">
        <v>1</v>
      </c>
      <c r="AV849" s="172" t="s">
        <v>486</v>
      </c>
      <c r="AW849" s="169">
        <v>1</v>
      </c>
      <c r="AX849" s="276" t="s">
        <v>487</v>
      </c>
      <c r="AY849" s="171">
        <v>1</v>
      </c>
      <c r="AZ849" s="170" t="s">
        <v>488</v>
      </c>
      <c r="BA849" s="171">
        <v>1</v>
      </c>
      <c r="BB849" s="172" t="s">
        <v>489</v>
      </c>
      <c r="BC849" s="169"/>
      <c r="BD849" s="283"/>
      <c r="BE849" s="171"/>
      <c r="BF849" s="170"/>
      <c r="BG849" s="171"/>
      <c r="BH849" s="172"/>
      <c r="BI849" s="169"/>
      <c r="BJ849" s="283"/>
      <c r="BK849" s="171"/>
      <c r="BL849" s="170"/>
      <c r="BM849" s="171"/>
      <c r="BN849" s="172"/>
      <c r="BQ849" s="186"/>
      <c r="BR849" s="187"/>
      <c r="BS849" s="186"/>
      <c r="BT849" s="187"/>
      <c r="BU849" s="188"/>
      <c r="BV849" s="185"/>
      <c r="BW849" s="186"/>
      <c r="BX849" s="187"/>
      <c r="BY849" s="186"/>
      <c r="BZ849" s="187"/>
      <c r="CA849" s="188"/>
      <c r="CB849" s="185"/>
      <c r="CC849" s="186"/>
      <c r="CD849" s="187"/>
      <c r="CE849" s="186"/>
      <c r="CF849" s="187"/>
      <c r="CG849" s="188"/>
      <c r="CH849" s="185"/>
      <c r="CI849" s="186"/>
      <c r="CJ849" s="187"/>
      <c r="CK849" s="186"/>
      <c r="CL849" s="187"/>
      <c r="CM849" s="188"/>
      <c r="CN849" s="185"/>
      <c r="CO849" s="186"/>
      <c r="CP849" s="187"/>
      <c r="CQ849" s="186"/>
      <c r="CR849" s="187"/>
      <c r="CS849" s="188"/>
    </row>
    <row r="850" spans="13:97" ht="15" customHeight="1" x14ac:dyDescent="0.25">
      <c r="M850" s="169"/>
      <c r="N850" s="181"/>
      <c r="O850" s="171"/>
      <c r="P850" s="173"/>
      <c r="Q850" s="171"/>
      <c r="R850" s="174"/>
      <c r="S850" s="169"/>
      <c r="T850" s="181"/>
      <c r="U850" s="171"/>
      <c r="V850" s="173"/>
      <c r="W850" s="171"/>
      <c r="X850" s="174"/>
      <c r="Y850" s="169"/>
      <c r="Z850" s="181"/>
      <c r="AA850" s="171"/>
      <c r="AB850" s="173"/>
      <c r="AC850" s="171"/>
      <c r="AD850" s="174"/>
      <c r="AE850" s="169"/>
      <c r="AF850" s="181"/>
      <c r="AG850" s="171"/>
      <c r="AH850" s="173"/>
      <c r="AI850" s="171"/>
      <c r="AJ850" s="174"/>
      <c r="AK850" s="169"/>
      <c r="AL850" s="181"/>
      <c r="AM850" s="171"/>
      <c r="AN850" s="173"/>
      <c r="AO850" s="171"/>
      <c r="AP850" s="174"/>
      <c r="AQ850" s="169"/>
      <c r="AR850" s="181"/>
      <c r="AS850" s="171"/>
      <c r="AT850" s="173"/>
      <c r="AU850" s="171"/>
      <c r="AV850" s="174"/>
      <c r="AW850" s="169"/>
      <c r="AX850" s="181"/>
      <c r="AY850" s="171"/>
      <c r="AZ850" s="173"/>
      <c r="BA850" s="171"/>
      <c r="BB850" s="174"/>
      <c r="BC850" s="169"/>
      <c r="BD850" s="181"/>
      <c r="BE850" s="171"/>
      <c r="BF850" s="173"/>
      <c r="BG850" s="171"/>
      <c r="BH850" s="174"/>
      <c r="BI850" s="169"/>
      <c r="BJ850" s="181"/>
      <c r="BK850" s="171"/>
      <c r="BL850" s="173"/>
      <c r="BM850" s="171"/>
      <c r="BN850" s="174"/>
      <c r="BQ850" s="189"/>
      <c r="BR850" s="187"/>
      <c r="BS850" s="189"/>
      <c r="BT850" s="187"/>
      <c r="BU850" s="190"/>
      <c r="BV850" s="185"/>
      <c r="BW850" s="189"/>
      <c r="BX850" s="187"/>
      <c r="BY850" s="189"/>
      <c r="BZ850" s="187"/>
      <c r="CA850" s="190"/>
      <c r="CB850" s="185"/>
      <c r="CC850" s="189"/>
      <c r="CD850" s="187"/>
      <c r="CE850" s="189"/>
      <c r="CF850" s="187"/>
      <c r="CG850" s="190"/>
      <c r="CH850" s="185"/>
      <c r="CI850" s="189"/>
      <c r="CJ850" s="187"/>
      <c r="CK850" s="189"/>
      <c r="CL850" s="187"/>
      <c r="CM850" s="190"/>
      <c r="CN850" s="185"/>
      <c r="CO850" s="189"/>
      <c r="CP850" s="187"/>
      <c r="CQ850" s="189"/>
      <c r="CR850" s="187"/>
      <c r="CS850" s="190"/>
    </row>
    <row r="851" spans="13:97" ht="15" customHeight="1" x14ac:dyDescent="0.25">
      <c r="M851" s="169"/>
      <c r="N851" s="181"/>
      <c r="O851" s="171"/>
      <c r="P851" s="173"/>
      <c r="Q851" s="171"/>
      <c r="R851" s="174"/>
      <c r="S851" s="169"/>
      <c r="T851" s="181"/>
      <c r="U851" s="171"/>
      <c r="V851" s="173"/>
      <c r="W851" s="171"/>
      <c r="X851" s="174"/>
      <c r="Y851" s="169"/>
      <c r="Z851" s="181"/>
      <c r="AA851" s="171"/>
      <c r="AB851" s="173"/>
      <c r="AC851" s="171"/>
      <c r="AD851" s="174"/>
      <c r="AE851" s="169"/>
      <c r="AF851" s="181"/>
      <c r="AG851" s="171"/>
      <c r="AH851" s="173"/>
      <c r="AI851" s="171"/>
      <c r="AJ851" s="174"/>
      <c r="AK851" s="169"/>
      <c r="AL851" s="181"/>
      <c r="AM851" s="171"/>
      <c r="AN851" s="173"/>
      <c r="AO851" s="171"/>
      <c r="AP851" s="174"/>
      <c r="AQ851" s="169"/>
      <c r="AR851" s="181"/>
      <c r="AS851" s="171"/>
      <c r="AT851" s="173"/>
      <c r="AU851" s="171"/>
      <c r="AV851" s="174"/>
      <c r="AW851" s="169"/>
      <c r="AX851" s="181"/>
      <c r="AY851" s="171"/>
      <c r="AZ851" s="173"/>
      <c r="BA851" s="171"/>
      <c r="BB851" s="174"/>
      <c r="BC851" s="169"/>
      <c r="BD851" s="181"/>
      <c r="BE851" s="171"/>
      <c r="BF851" s="173"/>
      <c r="BG851" s="171"/>
      <c r="BH851" s="174"/>
      <c r="BI851" s="169"/>
      <c r="BJ851" s="181"/>
      <c r="BK851" s="171"/>
      <c r="BL851" s="173"/>
      <c r="BM851" s="171"/>
      <c r="BN851" s="174"/>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22"/>
      <c r="N852" s="280"/>
      <c r="O852" s="124"/>
      <c r="P852" s="123"/>
      <c r="Q852" s="124"/>
      <c r="R852" s="125"/>
      <c r="S852" s="122"/>
      <c r="T852" s="280"/>
      <c r="U852" s="124"/>
      <c r="V852" s="123"/>
      <c r="W852" s="124"/>
      <c r="X852" s="125"/>
      <c r="Y852" s="122"/>
      <c r="Z852" s="280"/>
      <c r="AA852" s="124"/>
      <c r="AB852" s="123"/>
      <c r="AC852" s="124"/>
      <c r="AD852" s="125"/>
      <c r="AE852" s="122"/>
      <c r="AF852" s="280"/>
      <c r="AG852" s="124"/>
      <c r="AH852" s="123"/>
      <c r="AI852" s="124"/>
      <c r="AJ852" s="125"/>
      <c r="AK852" s="122"/>
      <c r="AL852" s="280"/>
      <c r="AM852" s="124"/>
      <c r="AN852" s="123"/>
      <c r="AO852" s="124"/>
      <c r="AP852" s="125"/>
      <c r="AQ852" s="122"/>
      <c r="AR852" s="280"/>
      <c r="AS852" s="124"/>
      <c r="AT852" s="123"/>
      <c r="AU852" s="124"/>
      <c r="AV852" s="125"/>
      <c r="AW852" s="122"/>
      <c r="AX852" s="280"/>
      <c r="AY852" s="124"/>
      <c r="AZ852" s="123"/>
      <c r="BA852" s="124"/>
      <c r="BB852" s="125"/>
      <c r="BC852" s="122"/>
      <c r="BD852" s="280"/>
      <c r="BE852" s="124"/>
      <c r="BF852" s="123"/>
      <c r="BG852" s="124"/>
      <c r="BH852" s="125"/>
      <c r="BI852" s="122"/>
      <c r="BJ852" s="280"/>
      <c r="BK852" s="124"/>
      <c r="BL852" s="123"/>
      <c r="BM852" s="124"/>
      <c r="BN852" s="125"/>
      <c r="BQ852" s="192"/>
      <c r="BR852" s="193"/>
      <c r="BS852" s="192"/>
      <c r="BT852" s="193"/>
      <c r="BU852" s="194"/>
      <c r="BV852" s="191"/>
      <c r="BW852" s="192"/>
      <c r="BX852" s="193"/>
      <c r="BY852" s="192"/>
      <c r="BZ852" s="193"/>
      <c r="CA852" s="194"/>
      <c r="CB852" s="191"/>
      <c r="CC852" s="192"/>
      <c r="CD852" s="193"/>
      <c r="CE852" s="192"/>
      <c r="CF852" s="193"/>
      <c r="CG852" s="194"/>
      <c r="CH852" s="191"/>
      <c r="CI852" s="192"/>
      <c r="CJ852" s="193"/>
      <c r="CK852" s="192"/>
      <c r="CL852" s="193"/>
      <c r="CM852" s="194"/>
      <c r="CN852" s="191"/>
      <c r="CO852" s="192"/>
      <c r="CP852" s="193"/>
      <c r="CQ852" s="192"/>
      <c r="CR852" s="193"/>
      <c r="CS852" s="194"/>
    </row>
    <row r="853" spans="13:97" ht="15" customHeight="1" x14ac:dyDescent="0.25">
      <c r="M853" s="185">
        <v>1</v>
      </c>
      <c r="N853" s="281" t="s">
        <v>490</v>
      </c>
      <c r="O853" s="187">
        <v>1</v>
      </c>
      <c r="P853" s="186" t="s">
        <v>491</v>
      </c>
      <c r="Q853" s="187">
        <v>1</v>
      </c>
      <c r="R853" s="188" t="s">
        <v>492</v>
      </c>
      <c r="S853" s="185">
        <v>1</v>
      </c>
      <c r="T853" s="281" t="s">
        <v>493</v>
      </c>
      <c r="U853" s="187">
        <v>1</v>
      </c>
      <c r="V853" s="186" t="s">
        <v>494</v>
      </c>
      <c r="W853" s="187">
        <v>1</v>
      </c>
      <c r="X853" s="188" t="s">
        <v>495</v>
      </c>
      <c r="Y853" s="185">
        <v>1</v>
      </c>
      <c r="Z853" s="281" t="s">
        <v>496</v>
      </c>
      <c r="AA853" s="187">
        <v>1</v>
      </c>
      <c r="AB853" s="186" t="s">
        <v>497</v>
      </c>
      <c r="AC853" s="187">
        <v>1</v>
      </c>
      <c r="AD853" s="188" t="s">
        <v>498</v>
      </c>
      <c r="AE853" s="185">
        <v>1</v>
      </c>
      <c r="AF853" s="281" t="s">
        <v>499</v>
      </c>
      <c r="AG853" s="187">
        <v>1</v>
      </c>
      <c r="AH853" s="186" t="s">
        <v>500</v>
      </c>
      <c r="AI853" s="187">
        <v>1</v>
      </c>
      <c r="AJ853" s="188" t="s">
        <v>501</v>
      </c>
      <c r="AK853" s="185">
        <v>1</v>
      </c>
      <c r="AL853" s="281" t="s">
        <v>502</v>
      </c>
      <c r="AM853" s="187">
        <v>1</v>
      </c>
      <c r="AN853" s="186" t="s">
        <v>503</v>
      </c>
      <c r="AO853" s="187">
        <v>1</v>
      </c>
      <c r="AP853" s="188" t="s">
        <v>504</v>
      </c>
      <c r="AQ853" s="185">
        <v>1</v>
      </c>
      <c r="AR853" s="281" t="s">
        <v>505</v>
      </c>
      <c r="AS853" s="187">
        <v>1</v>
      </c>
      <c r="AT853" s="186" t="s">
        <v>506</v>
      </c>
      <c r="AU853" s="187">
        <v>1</v>
      </c>
      <c r="AV853" s="188" t="s">
        <v>507</v>
      </c>
      <c r="AW853" s="185">
        <v>1</v>
      </c>
      <c r="AX853" s="281" t="s">
        <v>508</v>
      </c>
      <c r="AY853" s="187">
        <v>1</v>
      </c>
      <c r="AZ853" s="186" t="s">
        <v>509</v>
      </c>
      <c r="BA853" s="187">
        <v>1</v>
      </c>
      <c r="BB853" s="188" t="s">
        <v>510</v>
      </c>
      <c r="BC853" s="185">
        <v>1</v>
      </c>
      <c r="BD853" s="281" t="s">
        <v>511</v>
      </c>
      <c r="BE853" s="187">
        <v>1</v>
      </c>
      <c r="BF853" s="186" t="s">
        <v>512</v>
      </c>
      <c r="BG853" s="187">
        <v>1</v>
      </c>
      <c r="BH853" s="188" t="s">
        <v>513</v>
      </c>
      <c r="BI853" s="185">
        <v>1</v>
      </c>
      <c r="BJ853" s="281" t="s">
        <v>514</v>
      </c>
      <c r="BK853" s="187">
        <v>1</v>
      </c>
      <c r="BL853" s="186" t="s">
        <v>515</v>
      </c>
      <c r="BM853" s="187">
        <v>1</v>
      </c>
      <c r="BN853" s="188" t="s">
        <v>516</v>
      </c>
      <c r="BQ853" s="186"/>
      <c r="BR853" s="187"/>
      <c r="BS853" s="186"/>
      <c r="BT853" s="187"/>
      <c r="BU853" s="188"/>
      <c r="BV853" s="185"/>
      <c r="BW853" s="186"/>
      <c r="BX853" s="187"/>
      <c r="BY853" s="186"/>
      <c r="BZ853" s="187"/>
      <c r="CA853" s="188"/>
      <c r="CB853" s="185"/>
      <c r="CC853" s="186"/>
      <c r="CD853" s="187"/>
      <c r="CE853" s="186"/>
      <c r="CF853" s="187"/>
      <c r="CG853" s="188"/>
      <c r="CH853" s="185"/>
      <c r="CI853" s="186"/>
      <c r="CJ853" s="187"/>
      <c r="CK853" s="186"/>
      <c r="CL853" s="187"/>
      <c r="CM853" s="188"/>
      <c r="CN853" s="185"/>
      <c r="CO853" s="186"/>
      <c r="CP853" s="187"/>
      <c r="CQ853" s="186"/>
      <c r="CR853" s="187"/>
      <c r="CS853" s="188"/>
    </row>
    <row r="854" spans="13:97" ht="15" customHeight="1" x14ac:dyDescent="0.25">
      <c r="M854" s="185"/>
      <c r="N854" s="284"/>
      <c r="O854" s="187"/>
      <c r="P854" s="189"/>
      <c r="Q854" s="187"/>
      <c r="R854" s="190"/>
      <c r="S854" s="185"/>
      <c r="T854" s="284"/>
      <c r="U854" s="187"/>
      <c r="V854" s="189"/>
      <c r="W854" s="187"/>
      <c r="X854" s="190"/>
      <c r="Y854" s="185"/>
      <c r="Z854" s="284"/>
      <c r="AA854" s="187"/>
      <c r="AB854" s="189"/>
      <c r="AC854" s="187"/>
      <c r="AD854" s="190"/>
      <c r="AE854" s="185"/>
      <c r="AF854" s="284"/>
      <c r="AG854" s="187"/>
      <c r="AH854" s="189"/>
      <c r="AI854" s="187"/>
      <c r="AJ854" s="190"/>
      <c r="AK854" s="185"/>
      <c r="AL854" s="284"/>
      <c r="AM854" s="187"/>
      <c r="AN854" s="189"/>
      <c r="AO854" s="187"/>
      <c r="AP854" s="190"/>
      <c r="AQ854" s="185"/>
      <c r="AR854" s="284"/>
      <c r="AS854" s="187"/>
      <c r="AT854" s="189"/>
      <c r="AU854" s="187"/>
      <c r="AV854" s="190"/>
      <c r="AW854" s="185"/>
      <c r="AX854" s="284"/>
      <c r="AY854" s="187"/>
      <c r="AZ854" s="189"/>
      <c r="BA854" s="187"/>
      <c r="BB854" s="190"/>
      <c r="BC854" s="185"/>
      <c r="BD854" s="284"/>
      <c r="BE854" s="187"/>
      <c r="BF854" s="189"/>
      <c r="BG854" s="187"/>
      <c r="BH854" s="190"/>
      <c r="BI854" s="185"/>
      <c r="BJ854" s="284"/>
      <c r="BK854" s="187"/>
      <c r="BL854" s="189"/>
      <c r="BM854" s="187"/>
      <c r="BN854" s="190"/>
      <c r="BQ854" s="189"/>
      <c r="BR854" s="187"/>
      <c r="BS854" s="189"/>
      <c r="BT854" s="187"/>
      <c r="BU854" s="190"/>
      <c r="BV854" s="185"/>
      <c r="BW854" s="189"/>
      <c r="BX854" s="187"/>
      <c r="BY854" s="189"/>
      <c r="BZ854" s="187"/>
      <c r="CA854" s="190"/>
      <c r="CB854" s="185"/>
      <c r="CC854" s="189"/>
      <c r="CD854" s="187"/>
      <c r="CE854" s="189"/>
      <c r="CF854" s="187"/>
      <c r="CG854" s="190"/>
      <c r="CH854" s="185"/>
      <c r="CI854" s="189"/>
      <c r="CJ854" s="187"/>
      <c r="CK854" s="189"/>
      <c r="CL854" s="187"/>
      <c r="CM854" s="190"/>
      <c r="CN854" s="185"/>
      <c r="CO854" s="189"/>
      <c r="CP854" s="187"/>
      <c r="CQ854" s="189"/>
      <c r="CR854" s="187"/>
      <c r="CS854" s="190"/>
    </row>
    <row r="855" spans="13:97" ht="15" customHeight="1" x14ac:dyDescent="0.25">
      <c r="M855" s="185"/>
      <c r="N855" s="284"/>
      <c r="O855" s="187"/>
      <c r="P855" s="189"/>
      <c r="Q855" s="187"/>
      <c r="R855" s="190"/>
      <c r="S855" s="185"/>
      <c r="T855" s="284"/>
      <c r="U855" s="187"/>
      <c r="V855" s="189"/>
      <c r="W855" s="187"/>
      <c r="X855" s="190"/>
      <c r="Y855" s="185"/>
      <c r="Z855" s="284"/>
      <c r="AA855" s="187"/>
      <c r="AB855" s="189"/>
      <c r="AC855" s="187"/>
      <c r="AD855" s="190"/>
      <c r="AE855" s="185"/>
      <c r="AF855" s="284"/>
      <c r="AG855" s="187"/>
      <c r="AH855" s="189"/>
      <c r="AI855" s="187"/>
      <c r="AJ855" s="190"/>
      <c r="AK855" s="185"/>
      <c r="AL855" s="284"/>
      <c r="AM855" s="187"/>
      <c r="AN855" s="189"/>
      <c r="AO855" s="187"/>
      <c r="AP855" s="190"/>
      <c r="AQ855" s="185"/>
      <c r="AR855" s="284"/>
      <c r="AS855" s="187"/>
      <c r="AT855" s="189"/>
      <c r="AU855" s="187"/>
      <c r="AV855" s="190"/>
      <c r="AW855" s="185"/>
      <c r="AX855" s="284"/>
      <c r="AY855" s="187"/>
      <c r="AZ855" s="189"/>
      <c r="BA855" s="187"/>
      <c r="BB855" s="190"/>
      <c r="BC855" s="185"/>
      <c r="BD855" s="284"/>
      <c r="BE855" s="187"/>
      <c r="BF855" s="189"/>
      <c r="BG855" s="187"/>
      <c r="BH855" s="190"/>
      <c r="BI855" s="185"/>
      <c r="BJ855" s="284"/>
      <c r="BK855" s="187"/>
      <c r="BL855" s="189"/>
      <c r="BM855" s="187"/>
      <c r="BN855" s="190"/>
      <c r="BQ855" s="119"/>
      <c r="BR855" s="120"/>
      <c r="BS855" s="119"/>
      <c r="BT855" s="120"/>
      <c r="BU855" s="121"/>
      <c r="BV855" s="118"/>
      <c r="BW855" s="119"/>
      <c r="BX855" s="120"/>
      <c r="BY855" s="119"/>
      <c r="BZ855" s="120"/>
      <c r="CA855" s="121"/>
      <c r="CB855" s="118"/>
      <c r="CC855" s="119"/>
      <c r="CD855" s="120"/>
      <c r="CE855" s="119"/>
      <c r="CF855" s="120"/>
      <c r="CG855" s="121"/>
      <c r="CH855" s="118"/>
      <c r="CI855" s="119"/>
      <c r="CJ855" s="120"/>
      <c r="CK855" s="119"/>
      <c r="CL855" s="120"/>
      <c r="CM855" s="121"/>
      <c r="CN855" s="118"/>
      <c r="CO855" s="119"/>
      <c r="CP855" s="120"/>
      <c r="CQ855" s="119"/>
      <c r="CR855" s="120"/>
      <c r="CS855" s="121"/>
    </row>
    <row r="856" spans="13:97" ht="15" customHeight="1" x14ac:dyDescent="0.25">
      <c r="M856" s="122"/>
      <c r="N856" s="285"/>
      <c r="O856" s="124"/>
      <c r="P856" s="124"/>
      <c r="Q856" s="124"/>
      <c r="R856" s="149"/>
      <c r="S856" s="122"/>
      <c r="T856" s="285"/>
      <c r="U856" s="124"/>
      <c r="V856" s="124"/>
      <c r="W856" s="124"/>
      <c r="X856" s="149"/>
      <c r="Y856" s="122"/>
      <c r="Z856" s="285"/>
      <c r="AA856" s="124"/>
      <c r="AB856" s="124"/>
      <c r="AC856" s="124"/>
      <c r="AD856" s="149"/>
      <c r="AE856" s="122"/>
      <c r="AF856" s="285"/>
      <c r="AG856" s="124"/>
      <c r="AH856" s="124"/>
      <c r="AI856" s="124"/>
      <c r="AJ856" s="149"/>
      <c r="AK856" s="122"/>
      <c r="AL856" s="285"/>
      <c r="AM856" s="124"/>
      <c r="AN856" s="124"/>
      <c r="AO856" s="124"/>
      <c r="AP856" s="149"/>
      <c r="AQ856" s="122"/>
      <c r="AR856" s="285"/>
      <c r="AS856" s="124"/>
      <c r="AT856" s="124"/>
      <c r="AU856" s="124"/>
      <c r="AV856" s="149"/>
      <c r="AW856" s="122"/>
      <c r="AX856" s="285"/>
      <c r="AY856" s="124"/>
      <c r="AZ856" s="124"/>
      <c r="BA856" s="124"/>
      <c r="BB856" s="149"/>
      <c r="BC856" s="122"/>
      <c r="BD856" s="285"/>
      <c r="BE856" s="124"/>
      <c r="BF856" s="124"/>
      <c r="BG856" s="124"/>
      <c r="BH856" s="149"/>
      <c r="BI856" s="122"/>
      <c r="BJ856" s="285"/>
      <c r="BK856" s="124"/>
      <c r="BL856" s="124"/>
      <c r="BM856" s="124"/>
      <c r="BN856" s="149"/>
      <c r="BQ856" s="141"/>
      <c r="BR856" s="142"/>
      <c r="BS856" s="141"/>
      <c r="BT856" s="142"/>
      <c r="BU856" s="143"/>
      <c r="BV856" s="140"/>
      <c r="BW856" s="141"/>
      <c r="BX856" s="142"/>
      <c r="BY856" s="142"/>
      <c r="BZ856" s="142"/>
      <c r="CA856" s="144"/>
      <c r="CB856" s="140"/>
      <c r="CC856" s="141"/>
      <c r="CD856" s="142"/>
      <c r="CE856" s="141"/>
      <c r="CF856" s="142"/>
      <c r="CG856" s="143"/>
      <c r="CH856" s="140"/>
      <c r="CI856" s="141"/>
      <c r="CJ856" s="142"/>
      <c r="CK856" s="141"/>
      <c r="CL856" s="142"/>
      <c r="CM856" s="143"/>
      <c r="CN856" s="140"/>
      <c r="CO856" s="141"/>
      <c r="CP856" s="142"/>
      <c r="CQ856" s="142"/>
      <c r="CR856" s="142"/>
      <c r="CS856" s="144"/>
    </row>
    <row r="857" spans="13:97" ht="15" customHeight="1" x14ac:dyDescent="0.25">
      <c r="M857" s="195">
        <v>1</v>
      </c>
      <c r="N857" s="281" t="s">
        <v>517</v>
      </c>
      <c r="O857" s="197">
        <v>1</v>
      </c>
      <c r="P857" s="196" t="s">
        <v>518</v>
      </c>
      <c r="Q857" s="197">
        <v>1</v>
      </c>
      <c r="R857" s="196" t="s">
        <v>519</v>
      </c>
      <c r="S857" s="195">
        <v>1</v>
      </c>
      <c r="T857" s="281" t="s">
        <v>520</v>
      </c>
      <c r="U857" s="197">
        <v>1</v>
      </c>
      <c r="V857" s="196" t="s">
        <v>521</v>
      </c>
      <c r="W857" s="197">
        <v>1</v>
      </c>
      <c r="X857" s="196" t="s">
        <v>522</v>
      </c>
      <c r="Y857" s="195">
        <v>1</v>
      </c>
      <c r="Z857" s="281" t="s">
        <v>523</v>
      </c>
      <c r="AA857" s="197">
        <v>1</v>
      </c>
      <c r="AB857" s="196" t="s">
        <v>524</v>
      </c>
      <c r="AC857" s="197">
        <v>1</v>
      </c>
      <c r="AD857" s="196" t="s">
        <v>525</v>
      </c>
      <c r="AE857" s="195">
        <v>1</v>
      </c>
      <c r="AF857" s="281" t="s">
        <v>526</v>
      </c>
      <c r="AG857" s="197">
        <v>1</v>
      </c>
      <c r="AH857" s="196" t="s">
        <v>527</v>
      </c>
      <c r="AI857" s="197">
        <v>1</v>
      </c>
      <c r="AJ857" s="196" t="s">
        <v>528</v>
      </c>
      <c r="AK857" s="195">
        <v>1</v>
      </c>
      <c r="AL857" s="281" t="s">
        <v>529</v>
      </c>
      <c r="AM857" s="197">
        <v>1</v>
      </c>
      <c r="AN857" s="196" t="s">
        <v>530</v>
      </c>
      <c r="AO857" s="197">
        <v>1</v>
      </c>
      <c r="AP857" s="196" t="s">
        <v>531</v>
      </c>
      <c r="AQ857" s="195">
        <v>1</v>
      </c>
      <c r="AR857" s="281" t="s">
        <v>532</v>
      </c>
      <c r="AS857" s="197">
        <v>1</v>
      </c>
      <c r="AT857" s="196" t="s">
        <v>533</v>
      </c>
      <c r="AU857" s="197">
        <v>1</v>
      </c>
      <c r="AV857" s="196" t="s">
        <v>534</v>
      </c>
      <c r="AW857" s="195">
        <v>1</v>
      </c>
      <c r="AX857" s="281" t="s">
        <v>535</v>
      </c>
      <c r="AY857" s="197">
        <v>1</v>
      </c>
      <c r="AZ857" s="196" t="s">
        <v>535</v>
      </c>
      <c r="BA857" s="197">
        <v>1</v>
      </c>
      <c r="BB857" s="196" t="s">
        <v>535</v>
      </c>
      <c r="BC857" s="195">
        <v>1</v>
      </c>
      <c r="BD857" s="281" t="s">
        <v>536</v>
      </c>
      <c r="BE857" s="197">
        <v>1</v>
      </c>
      <c r="BF857" s="196" t="s">
        <v>537</v>
      </c>
      <c r="BG857" s="197">
        <v>1</v>
      </c>
      <c r="BH857" s="196" t="s">
        <v>538</v>
      </c>
      <c r="BI857" s="195">
        <v>1</v>
      </c>
      <c r="BJ857" s="281" t="s">
        <v>539</v>
      </c>
      <c r="BK857" s="197">
        <v>1</v>
      </c>
      <c r="BL857" s="196" t="s">
        <v>540</v>
      </c>
      <c r="BM857" s="197">
        <v>1</v>
      </c>
      <c r="BN857" s="196" t="s">
        <v>541</v>
      </c>
      <c r="BQ857" s="145"/>
      <c r="BR857" s="120"/>
      <c r="BS857" s="145"/>
      <c r="BT857" s="120"/>
      <c r="BU857" s="146"/>
      <c r="BV857" s="118"/>
      <c r="BW857" s="145"/>
      <c r="BX857" s="120"/>
      <c r="BY857" s="120"/>
      <c r="BZ857" s="120"/>
      <c r="CA857" s="147"/>
      <c r="CB857" s="114"/>
      <c r="CC857" s="116"/>
      <c r="CD857" s="115"/>
      <c r="CE857" s="116"/>
      <c r="CF857" s="115"/>
      <c r="CG857" s="117"/>
      <c r="CH857" s="118"/>
      <c r="CI857" s="145"/>
      <c r="CJ857" s="120"/>
      <c r="CK857" s="145"/>
      <c r="CL857" s="120"/>
      <c r="CM857" s="146"/>
      <c r="CN857" s="118"/>
      <c r="CO857" s="145"/>
      <c r="CP857" s="120"/>
      <c r="CQ857" s="120"/>
      <c r="CR857" s="120"/>
      <c r="CS857" s="147"/>
    </row>
    <row r="858" spans="13:97" ht="15" customHeight="1" x14ac:dyDescent="0.25">
      <c r="M858" s="195"/>
      <c r="N858" s="286"/>
      <c r="O858" s="197"/>
      <c r="P858" s="199"/>
      <c r="Q858" s="197"/>
      <c r="R858" s="200"/>
      <c r="S858" s="195"/>
      <c r="T858" s="286"/>
      <c r="U858" s="197"/>
      <c r="V858" s="196"/>
      <c r="W858" s="197"/>
      <c r="X858" s="198"/>
      <c r="Y858" s="195"/>
      <c r="Z858" s="286"/>
      <c r="AA858" s="197"/>
      <c r="AB858" s="199"/>
      <c r="AC858" s="197"/>
      <c r="AD858" s="200"/>
      <c r="AE858" s="195"/>
      <c r="AF858" s="286"/>
      <c r="AG858" s="197"/>
      <c r="AH858" s="199"/>
      <c r="AI858" s="197"/>
      <c r="AJ858" s="200"/>
      <c r="AK858" s="195"/>
      <c r="AL858" s="286"/>
      <c r="AM858" s="197"/>
      <c r="AN858" s="196"/>
      <c r="AO858" s="197"/>
      <c r="AP858" s="198"/>
      <c r="AQ858" s="195"/>
      <c r="AR858" s="286"/>
      <c r="AS858" s="197"/>
      <c r="AT858" s="199"/>
      <c r="AU858" s="197"/>
      <c r="AV858" s="200"/>
      <c r="AW858" s="195"/>
      <c r="AX858" s="286"/>
      <c r="AY858" s="197"/>
      <c r="AZ858" s="199"/>
      <c r="BA858" s="197"/>
      <c r="BB858" s="200"/>
      <c r="BC858" s="195"/>
      <c r="BD858" s="286"/>
      <c r="BE858" s="197"/>
      <c r="BF858" s="196"/>
      <c r="BG858" s="197"/>
      <c r="BH858" s="198"/>
      <c r="BI858" s="195"/>
      <c r="BJ858" s="286"/>
      <c r="BK858" s="197"/>
      <c r="BL858" s="199"/>
      <c r="BM858" s="197"/>
      <c r="BN858" s="200"/>
      <c r="BQ858" s="137"/>
      <c r="BR858" s="138"/>
      <c r="BS858" s="137"/>
      <c r="BT858" s="138"/>
      <c r="BU858" s="139"/>
      <c r="BV858" s="136"/>
      <c r="BW858" s="137"/>
      <c r="BX858" s="138"/>
      <c r="BY858" s="138"/>
      <c r="BZ858" s="138"/>
      <c r="CA858" s="148"/>
      <c r="CB858" s="136"/>
      <c r="CC858" s="137"/>
      <c r="CD858" s="138"/>
      <c r="CE858" s="137"/>
      <c r="CF858" s="138"/>
      <c r="CG858" s="139"/>
      <c r="CH858" s="136"/>
      <c r="CI858" s="137"/>
      <c r="CJ858" s="138"/>
      <c r="CK858" s="137"/>
      <c r="CL858" s="138"/>
      <c r="CM858" s="139"/>
      <c r="CN858" s="136"/>
      <c r="CO858" s="137"/>
      <c r="CP858" s="138"/>
      <c r="CQ858" s="138"/>
      <c r="CR858" s="138"/>
      <c r="CS858" s="148"/>
    </row>
    <row r="859" spans="13:97" ht="15" customHeight="1" x14ac:dyDescent="0.25">
      <c r="M859" s="195"/>
      <c r="N859" s="286"/>
      <c r="O859" s="197"/>
      <c r="P859" s="199"/>
      <c r="Q859" s="197"/>
      <c r="R859" s="200"/>
      <c r="S859" s="195"/>
      <c r="T859" s="286"/>
      <c r="U859" s="197"/>
      <c r="V859" s="196"/>
      <c r="W859" s="197"/>
      <c r="X859" s="198"/>
      <c r="Y859" s="195"/>
      <c r="Z859" s="286"/>
      <c r="AA859" s="197"/>
      <c r="AB859" s="199"/>
      <c r="AC859" s="197"/>
      <c r="AD859" s="200"/>
      <c r="AE859" s="195"/>
      <c r="AF859" s="286"/>
      <c r="AG859" s="197"/>
      <c r="AH859" s="199"/>
      <c r="AI859" s="197"/>
      <c r="AJ859" s="200"/>
      <c r="AK859" s="195"/>
      <c r="AL859" s="286"/>
      <c r="AM859" s="197"/>
      <c r="AN859" s="196"/>
      <c r="AO859" s="197"/>
      <c r="AP859" s="198"/>
      <c r="AQ859" s="195"/>
      <c r="AR859" s="286"/>
      <c r="AS859" s="197"/>
      <c r="AT859" s="199"/>
      <c r="AU859" s="197"/>
      <c r="AV859" s="200"/>
      <c r="AW859" s="195"/>
      <c r="AX859" s="286"/>
      <c r="AY859" s="197"/>
      <c r="AZ859" s="199"/>
      <c r="BA859" s="197"/>
      <c r="BB859" s="200"/>
      <c r="BC859" s="195"/>
      <c r="BD859" s="286"/>
      <c r="BE859" s="197"/>
      <c r="BF859" s="196"/>
      <c r="BG859" s="197"/>
      <c r="BH859" s="198"/>
      <c r="BI859" s="195"/>
      <c r="BJ859" s="286"/>
      <c r="BK859" s="197"/>
      <c r="BL859" s="199"/>
      <c r="BM859" s="197"/>
      <c r="BN859" s="200"/>
      <c r="BQ859" s="137"/>
      <c r="BR859" s="138"/>
      <c r="BS859" s="137"/>
      <c r="BT859" s="138"/>
      <c r="BU859" s="139"/>
      <c r="BV859" s="136"/>
      <c r="BW859" s="137"/>
      <c r="BX859" s="138"/>
      <c r="BY859" s="138"/>
      <c r="BZ859" s="138"/>
      <c r="CA859" s="148"/>
      <c r="CB859" s="136"/>
      <c r="CC859" s="137"/>
      <c r="CD859" s="138"/>
      <c r="CE859" s="137"/>
      <c r="CF859" s="138"/>
      <c r="CG859" s="139"/>
      <c r="CH859" s="136"/>
      <c r="CI859" s="137"/>
      <c r="CJ859" s="138"/>
      <c r="CK859" s="137"/>
      <c r="CL859" s="138"/>
      <c r="CM859" s="139"/>
      <c r="CN859" s="136"/>
      <c r="CO859" s="137"/>
      <c r="CP859" s="138"/>
      <c r="CQ859" s="138"/>
      <c r="CR859" s="138"/>
      <c r="CS859" s="148"/>
    </row>
    <row r="860" spans="13:97" ht="15" customHeight="1" x14ac:dyDescent="0.25">
      <c r="M860" s="201"/>
      <c r="N860" s="287"/>
      <c r="O860" s="203"/>
      <c r="P860" s="202"/>
      <c r="Q860" s="203"/>
      <c r="R860" s="204"/>
      <c r="S860" s="201"/>
      <c r="T860" s="287"/>
      <c r="U860" s="203"/>
      <c r="V860" s="202"/>
      <c r="W860" s="203"/>
      <c r="X860" s="204"/>
      <c r="Y860" s="201"/>
      <c r="Z860" s="287"/>
      <c r="AA860" s="203"/>
      <c r="AB860" s="202"/>
      <c r="AC860" s="203"/>
      <c r="AD860" s="204"/>
      <c r="AE860" s="201"/>
      <c r="AF860" s="287"/>
      <c r="AG860" s="203"/>
      <c r="AH860" s="202"/>
      <c r="AI860" s="203"/>
      <c r="AJ860" s="204"/>
      <c r="AK860" s="201"/>
      <c r="AL860" s="287"/>
      <c r="AM860" s="203"/>
      <c r="AN860" s="202"/>
      <c r="AO860" s="203"/>
      <c r="AP860" s="204"/>
      <c r="AQ860" s="201"/>
      <c r="AR860" s="287"/>
      <c r="AS860" s="203"/>
      <c r="AT860" s="202"/>
      <c r="AU860" s="203"/>
      <c r="AV860" s="204"/>
      <c r="AW860" s="201"/>
      <c r="AX860" s="287"/>
      <c r="AY860" s="203"/>
      <c r="AZ860" s="202"/>
      <c r="BA860" s="203"/>
      <c r="BB860" s="204"/>
      <c r="BC860" s="201"/>
      <c r="BD860" s="287"/>
      <c r="BE860" s="203"/>
      <c r="BF860" s="202"/>
      <c r="BG860" s="203"/>
      <c r="BH860" s="204"/>
      <c r="BI860" s="201"/>
      <c r="BJ860" s="287"/>
      <c r="BK860" s="203"/>
      <c r="BL860" s="202"/>
      <c r="BM860" s="203"/>
      <c r="BN860" s="204"/>
      <c r="BQ860" s="124"/>
      <c r="BR860" s="124"/>
      <c r="BS860" s="124"/>
      <c r="BT860" s="124"/>
      <c r="BU860" s="149"/>
      <c r="BV860" s="122"/>
      <c r="BW860" s="124"/>
      <c r="BX860" s="124"/>
      <c r="BY860" s="124"/>
      <c r="BZ860" s="124"/>
      <c r="CA860" s="149"/>
      <c r="CB860" s="122"/>
      <c r="CC860" s="124"/>
      <c r="CD860" s="124"/>
      <c r="CE860" s="124"/>
      <c r="CF860" s="124"/>
      <c r="CG860" s="149"/>
      <c r="CH860" s="122"/>
      <c r="CI860" s="124"/>
      <c r="CJ860" s="124"/>
      <c r="CK860" s="124"/>
      <c r="CL860" s="124"/>
      <c r="CM860" s="149"/>
      <c r="CN860" s="122"/>
      <c r="CO860" s="124"/>
      <c r="CP860" s="124"/>
      <c r="CQ860" s="124"/>
      <c r="CR860" s="124"/>
      <c r="CS860" s="149"/>
    </row>
    <row r="861" spans="13:97" ht="15" customHeight="1" x14ac:dyDescent="0.25">
      <c r="M861" s="195">
        <v>1</v>
      </c>
      <c r="N861" s="281" t="s">
        <v>542</v>
      </c>
      <c r="O861" s="197">
        <v>1</v>
      </c>
      <c r="P861" s="196" t="s">
        <v>542</v>
      </c>
      <c r="Q861" s="197">
        <v>1</v>
      </c>
      <c r="R861" s="196" t="s">
        <v>542</v>
      </c>
      <c r="S861" s="195">
        <v>1</v>
      </c>
      <c r="T861" s="281" t="s">
        <v>543</v>
      </c>
      <c r="U861" s="197">
        <v>1</v>
      </c>
      <c r="V861" s="196" t="s">
        <v>544</v>
      </c>
      <c r="W861" s="197">
        <v>1</v>
      </c>
      <c r="X861" s="196" t="s">
        <v>545</v>
      </c>
      <c r="Y861" s="195">
        <v>1</v>
      </c>
      <c r="Z861" s="281" t="s">
        <v>546</v>
      </c>
      <c r="AA861" s="197">
        <v>1</v>
      </c>
      <c r="AB861" s="196" t="s">
        <v>547</v>
      </c>
      <c r="AC861" s="197">
        <v>1</v>
      </c>
      <c r="AD861" s="196" t="s">
        <v>548</v>
      </c>
      <c r="AE861" s="195">
        <v>1</v>
      </c>
      <c r="AF861" s="281" t="s">
        <v>549</v>
      </c>
      <c r="AG861" s="197">
        <v>1</v>
      </c>
      <c r="AH861" s="196" t="s">
        <v>550</v>
      </c>
      <c r="AI861" s="197">
        <v>1</v>
      </c>
      <c r="AJ861" s="196" t="s">
        <v>551</v>
      </c>
      <c r="AK861" s="195">
        <v>1</v>
      </c>
      <c r="AL861" s="281" t="s">
        <v>552</v>
      </c>
      <c r="AM861" s="197">
        <v>1</v>
      </c>
      <c r="AN861" s="196" t="s">
        <v>553</v>
      </c>
      <c r="AO861" s="197">
        <v>1</v>
      </c>
      <c r="AP861" s="196" t="s">
        <v>554</v>
      </c>
      <c r="AQ861" s="195">
        <v>1</v>
      </c>
      <c r="AR861" s="281" t="s">
        <v>555</v>
      </c>
      <c r="AS861" s="197">
        <v>1</v>
      </c>
      <c r="AT861" s="196" t="s">
        <v>556</v>
      </c>
      <c r="AU861" s="197">
        <v>1</v>
      </c>
      <c r="AV861" s="196" t="s">
        <v>557</v>
      </c>
      <c r="AW861" s="195">
        <v>1</v>
      </c>
      <c r="AX861" s="281" t="s">
        <v>558</v>
      </c>
      <c r="AY861" s="197">
        <v>1</v>
      </c>
      <c r="AZ861" s="196" t="s">
        <v>558</v>
      </c>
      <c r="BA861" s="197">
        <v>1</v>
      </c>
      <c r="BB861" s="196" t="s">
        <v>558</v>
      </c>
      <c r="BC861" s="195">
        <v>1</v>
      </c>
      <c r="BD861" s="281" t="s">
        <v>559</v>
      </c>
      <c r="BE861" s="197">
        <v>1</v>
      </c>
      <c r="BF861" s="196" t="s">
        <v>560</v>
      </c>
      <c r="BG861" s="197">
        <v>1</v>
      </c>
      <c r="BH861" s="196" t="s">
        <v>561</v>
      </c>
      <c r="BI861" s="195">
        <v>1</v>
      </c>
      <c r="BJ861" s="281" t="s">
        <v>562</v>
      </c>
      <c r="BK861" s="197">
        <v>1</v>
      </c>
      <c r="BL861" s="196" t="s">
        <v>563</v>
      </c>
      <c r="BM861" s="197">
        <v>1</v>
      </c>
      <c r="BN861" s="196" t="s">
        <v>564</v>
      </c>
      <c r="BQ861" s="196" t="s">
        <v>192</v>
      </c>
      <c r="BR861" s="197">
        <v>1</v>
      </c>
      <c r="BS861" s="196" t="s">
        <v>193</v>
      </c>
      <c r="BT861" s="197">
        <v>1</v>
      </c>
      <c r="BU861" s="196" t="s">
        <v>194</v>
      </c>
      <c r="BV861" s="195">
        <v>1</v>
      </c>
      <c r="BW861" s="196" t="s">
        <v>195</v>
      </c>
      <c r="BX861" s="197">
        <v>1</v>
      </c>
      <c r="BY861" s="196" t="s">
        <v>196</v>
      </c>
      <c r="BZ861" s="197">
        <v>1</v>
      </c>
      <c r="CA861" s="196" t="s">
        <v>197</v>
      </c>
      <c r="CB861" s="195">
        <v>1</v>
      </c>
      <c r="CC861" s="196" t="s">
        <v>198</v>
      </c>
      <c r="CD861" s="197">
        <v>1</v>
      </c>
      <c r="CE861" s="196" t="s">
        <v>199</v>
      </c>
      <c r="CF861" s="197">
        <v>1</v>
      </c>
      <c r="CG861" s="196" t="s">
        <v>200</v>
      </c>
      <c r="CH861" s="195">
        <v>1</v>
      </c>
      <c r="CI861" s="196" t="s">
        <v>201</v>
      </c>
      <c r="CJ861" s="197">
        <v>1</v>
      </c>
      <c r="CK861" s="196" t="s">
        <v>202</v>
      </c>
      <c r="CL861" s="197">
        <v>1</v>
      </c>
      <c r="CM861" s="196" t="s">
        <v>203</v>
      </c>
      <c r="CN861" s="195"/>
      <c r="CO861" s="196"/>
      <c r="CP861" s="197"/>
      <c r="CQ861" s="196"/>
      <c r="CR861" s="197"/>
      <c r="CS861" s="198"/>
    </row>
    <row r="862" spans="13:97" ht="15" customHeight="1" x14ac:dyDescent="0.25">
      <c r="M862" s="195"/>
      <c r="N862" s="286"/>
      <c r="O862" s="197"/>
      <c r="P862" s="199"/>
      <c r="Q862" s="197"/>
      <c r="R862" s="200"/>
      <c r="S862" s="195"/>
      <c r="T862" s="286"/>
      <c r="U862" s="197"/>
      <c r="V862" s="199"/>
      <c r="W862" s="197"/>
      <c r="X862" s="200"/>
      <c r="Y862" s="195"/>
      <c r="Z862" s="286"/>
      <c r="AA862" s="197"/>
      <c r="AB862" s="199"/>
      <c r="AC862" s="197"/>
      <c r="AD862" s="200"/>
      <c r="AE862" s="195"/>
      <c r="AF862" s="286"/>
      <c r="AG862" s="197"/>
      <c r="AH862" s="199"/>
      <c r="AI862" s="197"/>
      <c r="AJ862" s="200"/>
      <c r="AK862" s="195"/>
      <c r="AL862" s="286"/>
      <c r="AM862" s="197"/>
      <c r="AN862" s="199"/>
      <c r="AO862" s="197"/>
      <c r="AP862" s="200"/>
      <c r="AQ862" s="195"/>
      <c r="AR862" s="286"/>
      <c r="AS862" s="197"/>
      <c r="AT862" s="199"/>
      <c r="AU862" s="197"/>
      <c r="AV862" s="200"/>
      <c r="AW862" s="195"/>
      <c r="AX862" s="286"/>
      <c r="AY862" s="197"/>
      <c r="AZ862" s="199"/>
      <c r="BA862" s="197"/>
      <c r="BB862" s="200"/>
      <c r="BC862" s="195"/>
      <c r="BD862" s="286"/>
      <c r="BE862" s="197"/>
      <c r="BF862" s="199"/>
      <c r="BG862" s="197"/>
      <c r="BH862" s="200"/>
      <c r="BI862" s="195"/>
      <c r="BJ862" s="286"/>
      <c r="BK862" s="197"/>
      <c r="BL862" s="199"/>
      <c r="BM862" s="197"/>
      <c r="BN862" s="200"/>
      <c r="BQ862" s="199"/>
      <c r="BR862" s="197"/>
      <c r="BS862" s="196"/>
      <c r="BT862" s="197"/>
      <c r="BU862" s="198"/>
      <c r="BV862" s="195"/>
      <c r="BW862" s="199"/>
      <c r="BX862" s="197"/>
      <c r="BY862" s="199"/>
      <c r="BZ862" s="197"/>
      <c r="CA862" s="200"/>
      <c r="CB862" s="195"/>
      <c r="CC862" s="199"/>
      <c r="CD862" s="197"/>
      <c r="CE862" s="199"/>
      <c r="CF862" s="197"/>
      <c r="CG862" s="200"/>
      <c r="CH862" s="195"/>
      <c r="CI862" s="199"/>
      <c r="CJ862" s="197"/>
      <c r="CK862" s="196"/>
      <c r="CL862" s="197"/>
      <c r="CM862" s="198"/>
      <c r="CN862" s="195"/>
      <c r="CO862" s="199"/>
      <c r="CP862" s="197"/>
      <c r="CQ862" s="199"/>
      <c r="CR862" s="197"/>
      <c r="CS862" s="200"/>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6"/>
      <c r="BT863" s="197"/>
      <c r="BU863" s="198"/>
      <c r="BV863" s="195"/>
      <c r="BW863" s="199"/>
      <c r="BX863" s="197"/>
      <c r="BY863" s="199"/>
      <c r="BZ863" s="197"/>
      <c r="CA863" s="200"/>
      <c r="CB863" s="195"/>
      <c r="CC863" s="199"/>
      <c r="CD863" s="197"/>
      <c r="CE863" s="199"/>
      <c r="CF863" s="197"/>
      <c r="CG863" s="200"/>
      <c r="CH863" s="195"/>
      <c r="CI863" s="199"/>
      <c r="CJ863" s="197"/>
      <c r="CK863" s="196"/>
      <c r="CL863" s="197"/>
      <c r="CM863" s="198"/>
      <c r="CN863" s="195"/>
      <c r="CO863" s="199"/>
      <c r="CP863" s="197"/>
      <c r="CQ863" s="199"/>
      <c r="CR863" s="197"/>
      <c r="CS863" s="200"/>
    </row>
    <row r="864" spans="13:97" ht="15" customHeight="1" x14ac:dyDescent="0.25">
      <c r="M864" s="201"/>
      <c r="N864" s="287"/>
      <c r="O864" s="203"/>
      <c r="P864" s="202"/>
      <c r="Q864" s="203"/>
      <c r="R864" s="204"/>
      <c r="S864" s="201"/>
      <c r="T864" s="287"/>
      <c r="U864" s="203"/>
      <c r="V864" s="202"/>
      <c r="W864" s="203"/>
      <c r="X864" s="204"/>
      <c r="Y864" s="201"/>
      <c r="Z864" s="287"/>
      <c r="AA864" s="203"/>
      <c r="AB864" s="202"/>
      <c r="AC864" s="203"/>
      <c r="AD864" s="204"/>
      <c r="AE864" s="201"/>
      <c r="AF864" s="287"/>
      <c r="AG864" s="203"/>
      <c r="AH864" s="202"/>
      <c r="AI864" s="203"/>
      <c r="AJ864" s="204"/>
      <c r="AK864" s="201"/>
      <c r="AL864" s="287"/>
      <c r="AM864" s="203"/>
      <c r="AN864" s="202"/>
      <c r="AO864" s="203"/>
      <c r="AP864" s="204"/>
      <c r="AQ864" s="201"/>
      <c r="AR864" s="287"/>
      <c r="AS864" s="203"/>
      <c r="AT864" s="202"/>
      <c r="AU864" s="203"/>
      <c r="AV864" s="204"/>
      <c r="AW864" s="201"/>
      <c r="AX864" s="287"/>
      <c r="AY864" s="203"/>
      <c r="AZ864" s="202"/>
      <c r="BA864" s="203"/>
      <c r="BB864" s="204"/>
      <c r="BC864" s="201"/>
      <c r="BD864" s="287"/>
      <c r="BE864" s="203"/>
      <c r="BF864" s="202"/>
      <c r="BG864" s="203"/>
      <c r="BH864" s="204"/>
      <c r="BI864" s="201"/>
      <c r="BJ864" s="287"/>
      <c r="BK864" s="203"/>
      <c r="BL864" s="202"/>
      <c r="BM864" s="203"/>
      <c r="BN864" s="204"/>
      <c r="BQ864" s="202"/>
      <c r="BR864" s="203"/>
      <c r="BS864" s="202"/>
      <c r="BT864" s="203"/>
      <c r="BU864" s="204"/>
      <c r="BV864" s="201"/>
      <c r="BW864" s="202"/>
      <c r="BX864" s="203"/>
      <c r="BY864" s="202"/>
      <c r="BZ864" s="203"/>
      <c r="CA864" s="204"/>
      <c r="CB864" s="201"/>
      <c r="CC864" s="202"/>
      <c r="CD864" s="203"/>
      <c r="CE864" s="202"/>
      <c r="CF864" s="203"/>
      <c r="CG864" s="204"/>
      <c r="CH864" s="201"/>
      <c r="CI864" s="202"/>
      <c r="CJ864" s="203"/>
      <c r="CK864" s="202"/>
      <c r="CL864" s="203"/>
      <c r="CM864" s="204"/>
      <c r="CN864" s="201"/>
      <c r="CO864" s="202"/>
      <c r="CP864" s="203"/>
      <c r="CQ864" s="202"/>
      <c r="CR864" s="203"/>
      <c r="CS864" s="204"/>
    </row>
    <row r="865" spans="13:97" ht="15" customHeight="1" x14ac:dyDescent="0.25">
      <c r="M865" s="195">
        <v>1</v>
      </c>
      <c r="N865" s="281" t="s">
        <v>565</v>
      </c>
      <c r="O865" s="197">
        <v>1</v>
      </c>
      <c r="P865" s="196" t="s">
        <v>566</v>
      </c>
      <c r="Q865" s="197">
        <v>1</v>
      </c>
      <c r="R865" s="196" t="s">
        <v>567</v>
      </c>
      <c r="S865" s="195">
        <v>1</v>
      </c>
      <c r="T865" s="281" t="s">
        <v>568</v>
      </c>
      <c r="U865" s="197">
        <v>1</v>
      </c>
      <c r="V865" s="196" t="s">
        <v>569</v>
      </c>
      <c r="W865" s="197">
        <v>1</v>
      </c>
      <c r="X865" s="196" t="s">
        <v>570</v>
      </c>
      <c r="Y865" s="195">
        <v>1</v>
      </c>
      <c r="Z865" s="281" t="s">
        <v>571</v>
      </c>
      <c r="AA865" s="197">
        <v>1</v>
      </c>
      <c r="AB865" s="196" t="s">
        <v>572</v>
      </c>
      <c r="AC865" s="197">
        <v>1</v>
      </c>
      <c r="AD865" s="196" t="s">
        <v>573</v>
      </c>
      <c r="AE865" s="195">
        <v>1</v>
      </c>
      <c r="AF865" s="281" t="s">
        <v>574</v>
      </c>
      <c r="AG865" s="197">
        <v>1</v>
      </c>
      <c r="AH865" s="196" t="s">
        <v>575</v>
      </c>
      <c r="AI865" s="197">
        <v>1</v>
      </c>
      <c r="AJ865" s="196" t="s">
        <v>576</v>
      </c>
      <c r="AK865" s="195">
        <v>1</v>
      </c>
      <c r="AL865" s="281" t="s">
        <v>577</v>
      </c>
      <c r="AM865" s="197">
        <v>1</v>
      </c>
      <c r="AN865" s="196" t="s">
        <v>578</v>
      </c>
      <c r="AO865" s="197">
        <v>1</v>
      </c>
      <c r="AP865" s="196" t="s">
        <v>579</v>
      </c>
      <c r="AQ865" s="195">
        <v>1</v>
      </c>
      <c r="AR865" s="281" t="s">
        <v>580</v>
      </c>
      <c r="AS865" s="197">
        <v>1</v>
      </c>
      <c r="AT865" s="196" t="s">
        <v>581</v>
      </c>
      <c r="AU865" s="197">
        <v>1</v>
      </c>
      <c r="AV865" s="196" t="s">
        <v>582</v>
      </c>
      <c r="AW865" s="195">
        <v>1</v>
      </c>
      <c r="AX865" s="281" t="s">
        <v>583</v>
      </c>
      <c r="AY865" s="197">
        <v>1</v>
      </c>
      <c r="AZ865" s="196" t="s">
        <v>584</v>
      </c>
      <c r="BA865" s="197">
        <v>1</v>
      </c>
      <c r="BB865" s="196" t="s">
        <v>585</v>
      </c>
      <c r="BC865" s="195">
        <v>1</v>
      </c>
      <c r="BD865" s="281" t="s">
        <v>586</v>
      </c>
      <c r="BE865" s="197">
        <v>1</v>
      </c>
      <c r="BF865" s="196" t="s">
        <v>587</v>
      </c>
      <c r="BG865" s="197">
        <v>1</v>
      </c>
      <c r="BH865" s="196" t="s">
        <v>588</v>
      </c>
      <c r="BI865" s="195">
        <v>1</v>
      </c>
      <c r="BJ865" s="281" t="s">
        <v>589</v>
      </c>
      <c r="BK865" s="197">
        <v>1</v>
      </c>
      <c r="BL865" s="196" t="s">
        <v>590</v>
      </c>
      <c r="BM865" s="197">
        <v>1</v>
      </c>
      <c r="BN865" s="196" t="s">
        <v>591</v>
      </c>
      <c r="BQ865" s="196" t="s">
        <v>216</v>
      </c>
      <c r="BR865" s="197">
        <v>1</v>
      </c>
      <c r="BS865" s="196" t="s">
        <v>217</v>
      </c>
      <c r="BT865" s="197">
        <v>1</v>
      </c>
      <c r="BU865" s="196" t="s">
        <v>218</v>
      </c>
      <c r="BV865" s="195">
        <v>1</v>
      </c>
      <c r="BW865" s="196" t="s">
        <v>219</v>
      </c>
      <c r="BX865" s="197">
        <v>1</v>
      </c>
      <c r="BY865" s="196" t="s">
        <v>220</v>
      </c>
      <c r="BZ865" s="197">
        <v>1</v>
      </c>
      <c r="CA865" s="196" t="s">
        <v>221</v>
      </c>
      <c r="CB865" s="195">
        <v>1</v>
      </c>
      <c r="CC865" s="196" t="s">
        <v>222</v>
      </c>
      <c r="CD865" s="197">
        <v>1</v>
      </c>
      <c r="CE865" s="196" t="s">
        <v>223</v>
      </c>
      <c r="CF865" s="197">
        <v>1</v>
      </c>
      <c r="CG865" s="196" t="s">
        <v>224</v>
      </c>
      <c r="CH865" s="195">
        <v>1</v>
      </c>
      <c r="CI865" s="196" t="s">
        <v>225</v>
      </c>
      <c r="CJ865" s="197">
        <v>1</v>
      </c>
      <c r="CK865" s="196" t="s">
        <v>226</v>
      </c>
      <c r="CL865" s="197">
        <v>1</v>
      </c>
      <c r="CM865" s="196" t="s">
        <v>227</v>
      </c>
      <c r="CN865" s="195"/>
      <c r="CO865" s="196"/>
      <c r="CP865" s="197"/>
      <c r="CQ865" s="196"/>
      <c r="CR865" s="197"/>
      <c r="CS865" s="198"/>
    </row>
    <row r="866" spans="13:97" ht="15" customHeight="1" x14ac:dyDescent="0.25">
      <c r="M866" s="195"/>
      <c r="N866" s="286"/>
      <c r="O866" s="197"/>
      <c r="P866" s="199"/>
      <c r="Q866" s="197"/>
      <c r="R866" s="200"/>
      <c r="S866" s="195"/>
      <c r="T866" s="286"/>
      <c r="U866" s="197"/>
      <c r="V866" s="199"/>
      <c r="W866" s="197"/>
      <c r="X866" s="200"/>
      <c r="Y866" s="195"/>
      <c r="Z866" s="286"/>
      <c r="AA866" s="197"/>
      <c r="AB866" s="199"/>
      <c r="AC866" s="197"/>
      <c r="AD866" s="200"/>
      <c r="AE866" s="195"/>
      <c r="AF866" s="286"/>
      <c r="AG866" s="197"/>
      <c r="AH866" s="199"/>
      <c r="AI866" s="197"/>
      <c r="AJ866" s="200"/>
      <c r="AK866" s="195"/>
      <c r="AL866" s="286"/>
      <c r="AM866" s="197"/>
      <c r="AN866" s="199"/>
      <c r="AO866" s="197"/>
      <c r="AP866" s="200"/>
      <c r="AQ866" s="195"/>
      <c r="AR866" s="286"/>
      <c r="AS866" s="197"/>
      <c r="AT866" s="199"/>
      <c r="AU866" s="197"/>
      <c r="AV866" s="200"/>
      <c r="AW866" s="195"/>
      <c r="AX866" s="286"/>
      <c r="AY866" s="197"/>
      <c r="AZ866" s="199"/>
      <c r="BA866" s="197"/>
      <c r="BB866" s="200"/>
      <c r="BC866" s="195"/>
      <c r="BD866" s="286"/>
      <c r="BE866" s="197"/>
      <c r="BF866" s="199"/>
      <c r="BG866" s="197"/>
      <c r="BH866" s="200"/>
      <c r="BI866" s="195"/>
      <c r="BJ866" s="286"/>
      <c r="BK866" s="197"/>
      <c r="BL866" s="199"/>
      <c r="BM866" s="197"/>
      <c r="BN866" s="200"/>
      <c r="BQ866" s="199"/>
      <c r="BR866" s="197"/>
      <c r="BS866" s="199"/>
      <c r="BT866" s="197"/>
      <c r="BU866" s="200"/>
      <c r="BV866" s="195"/>
      <c r="BW866" s="199"/>
      <c r="BX866" s="197"/>
      <c r="BY866" s="199"/>
      <c r="BZ866" s="197"/>
      <c r="CA866" s="200"/>
      <c r="CB866" s="195"/>
      <c r="CC866" s="199"/>
      <c r="CD866" s="197"/>
      <c r="CE866" s="199"/>
      <c r="CF866" s="197"/>
      <c r="CG866" s="200"/>
      <c r="CH866" s="195"/>
      <c r="CI866" s="199"/>
      <c r="CJ866" s="197"/>
      <c r="CK866" s="199"/>
      <c r="CL866" s="197"/>
      <c r="CM866" s="200"/>
      <c r="CN866" s="195"/>
      <c r="CO866" s="199"/>
      <c r="CP866" s="197"/>
      <c r="CQ866" s="199"/>
      <c r="CR866" s="197"/>
      <c r="CS866" s="200"/>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1"/>
      <c r="N868" s="287"/>
      <c r="O868" s="203"/>
      <c r="P868" s="202"/>
      <c r="Q868" s="203"/>
      <c r="R868" s="204"/>
      <c r="S868" s="201"/>
      <c r="T868" s="287"/>
      <c r="U868" s="203"/>
      <c r="V868" s="202"/>
      <c r="W868" s="203"/>
      <c r="X868" s="204"/>
      <c r="Y868" s="201"/>
      <c r="Z868" s="287"/>
      <c r="AA868" s="203"/>
      <c r="AB868" s="202"/>
      <c r="AC868" s="203"/>
      <c r="AD868" s="204"/>
      <c r="AE868" s="201"/>
      <c r="AF868" s="287"/>
      <c r="AG868" s="203"/>
      <c r="AH868" s="202"/>
      <c r="AI868" s="203"/>
      <c r="AJ868" s="204"/>
      <c r="AK868" s="201"/>
      <c r="AL868" s="287"/>
      <c r="AM868" s="203"/>
      <c r="AN868" s="202"/>
      <c r="AO868" s="203"/>
      <c r="AP868" s="204"/>
      <c r="AQ868" s="201"/>
      <c r="AR868" s="287"/>
      <c r="AS868" s="203"/>
      <c r="AT868" s="202"/>
      <c r="AU868" s="203"/>
      <c r="AV868" s="204"/>
      <c r="AW868" s="201"/>
      <c r="AX868" s="287"/>
      <c r="AY868" s="203"/>
      <c r="AZ868" s="202"/>
      <c r="BA868" s="203"/>
      <c r="BB868" s="204"/>
      <c r="BC868" s="201"/>
      <c r="BD868" s="287"/>
      <c r="BE868" s="203"/>
      <c r="BF868" s="202"/>
      <c r="BG868" s="203"/>
      <c r="BH868" s="204"/>
      <c r="BI868" s="201"/>
      <c r="BJ868" s="287"/>
      <c r="BK868" s="203"/>
      <c r="BL868" s="202"/>
      <c r="BM868" s="203"/>
      <c r="BN868" s="204"/>
      <c r="BQ868" s="202"/>
      <c r="BR868" s="203"/>
      <c r="BS868" s="202"/>
      <c r="BT868" s="203"/>
      <c r="BU868" s="204"/>
      <c r="BV868" s="201"/>
      <c r="BW868" s="202"/>
      <c r="BX868" s="203"/>
      <c r="BY868" s="202"/>
      <c r="BZ868" s="203"/>
      <c r="CA868" s="204"/>
      <c r="CB868" s="201"/>
      <c r="CC868" s="202"/>
      <c r="CD868" s="203"/>
      <c r="CE868" s="202"/>
      <c r="CF868" s="203"/>
      <c r="CG868" s="204"/>
      <c r="CH868" s="201"/>
      <c r="CI868" s="202"/>
      <c r="CJ868" s="203"/>
      <c r="CK868" s="202"/>
      <c r="CL868" s="203"/>
      <c r="CM868" s="204"/>
      <c r="CN868" s="201"/>
      <c r="CO868" s="202"/>
      <c r="CP868" s="203"/>
      <c r="CQ868" s="202"/>
      <c r="CR868" s="203"/>
      <c r="CS868" s="204"/>
    </row>
    <row r="869" spans="13:97" ht="15" customHeight="1" x14ac:dyDescent="0.25">
      <c r="M869" s="195">
        <v>1</v>
      </c>
      <c r="N869" s="281" t="s">
        <v>592</v>
      </c>
      <c r="O869" s="197">
        <v>1</v>
      </c>
      <c r="P869" s="196" t="s">
        <v>593</v>
      </c>
      <c r="Q869" s="197">
        <v>1</v>
      </c>
      <c r="R869" s="196" t="s">
        <v>594</v>
      </c>
      <c r="S869" s="195">
        <v>1</v>
      </c>
      <c r="T869" s="281" t="s">
        <v>595</v>
      </c>
      <c r="U869" s="197">
        <v>1</v>
      </c>
      <c r="V869" s="196" t="s">
        <v>596</v>
      </c>
      <c r="W869" s="197">
        <v>1</v>
      </c>
      <c r="X869" s="196" t="s">
        <v>597</v>
      </c>
      <c r="Y869" s="195">
        <v>1</v>
      </c>
      <c r="Z869" s="281" t="s">
        <v>598</v>
      </c>
      <c r="AA869" s="197">
        <v>1</v>
      </c>
      <c r="AB869" s="196" t="s">
        <v>599</v>
      </c>
      <c r="AC869" s="197">
        <v>1</v>
      </c>
      <c r="AD869" s="196" t="s">
        <v>600</v>
      </c>
      <c r="AE869" s="195">
        <v>1</v>
      </c>
      <c r="AF869" s="281" t="s">
        <v>601</v>
      </c>
      <c r="AG869" s="197">
        <v>1</v>
      </c>
      <c r="AH869" s="196" t="s">
        <v>602</v>
      </c>
      <c r="AI869" s="197">
        <v>1</v>
      </c>
      <c r="AJ869" s="196" t="s">
        <v>603</v>
      </c>
      <c r="AK869" s="195">
        <v>1</v>
      </c>
      <c r="AL869" s="281" t="s">
        <v>604</v>
      </c>
      <c r="AM869" s="197">
        <v>1</v>
      </c>
      <c r="AN869" s="196" t="s">
        <v>605</v>
      </c>
      <c r="AO869" s="197">
        <v>1</v>
      </c>
      <c r="AP869" s="196" t="s">
        <v>606</v>
      </c>
      <c r="AQ869" s="195">
        <v>1</v>
      </c>
      <c r="AR869" s="281" t="s">
        <v>607</v>
      </c>
      <c r="AS869" s="197">
        <v>1</v>
      </c>
      <c r="AT869" s="196" t="s">
        <v>608</v>
      </c>
      <c r="AU869" s="197">
        <v>1</v>
      </c>
      <c r="AV869" s="196" t="s">
        <v>609</v>
      </c>
      <c r="AW869" s="195">
        <v>1</v>
      </c>
      <c r="AX869" s="281" t="s">
        <v>610</v>
      </c>
      <c r="AY869" s="197">
        <v>1</v>
      </c>
      <c r="AZ869" s="196" t="s">
        <v>611</v>
      </c>
      <c r="BA869" s="197">
        <v>1</v>
      </c>
      <c r="BB869" s="196" t="s">
        <v>612</v>
      </c>
      <c r="BC869" s="195">
        <v>1</v>
      </c>
      <c r="BD869" s="281" t="s">
        <v>613</v>
      </c>
      <c r="BE869" s="197">
        <v>1</v>
      </c>
      <c r="BF869" s="196" t="s">
        <v>614</v>
      </c>
      <c r="BG869" s="197">
        <v>1</v>
      </c>
      <c r="BH869" s="196" t="s">
        <v>615</v>
      </c>
      <c r="BI869" s="195">
        <v>1</v>
      </c>
      <c r="BJ869" s="281" t="s">
        <v>616</v>
      </c>
      <c r="BK869" s="197">
        <v>1</v>
      </c>
      <c r="BL869" s="196" t="s">
        <v>617</v>
      </c>
      <c r="BM869" s="197">
        <v>1</v>
      </c>
      <c r="BN869" s="196" t="s">
        <v>618</v>
      </c>
      <c r="BQ869" s="196" t="s">
        <v>240</v>
      </c>
      <c r="BR869" s="197">
        <v>1</v>
      </c>
      <c r="BS869" s="196" t="s">
        <v>241</v>
      </c>
      <c r="BT869" s="197">
        <v>1</v>
      </c>
      <c r="BU869" s="196" t="s">
        <v>242</v>
      </c>
      <c r="BV869" s="195">
        <v>1</v>
      </c>
      <c r="BW869" s="196" t="s">
        <v>243</v>
      </c>
      <c r="BX869" s="197">
        <v>1</v>
      </c>
      <c r="BY869" s="196" t="s">
        <v>244</v>
      </c>
      <c r="BZ869" s="197">
        <v>1</v>
      </c>
      <c r="CA869" s="196" t="s">
        <v>245</v>
      </c>
      <c r="CB869" s="195">
        <v>1</v>
      </c>
      <c r="CC869" s="196" t="s">
        <v>246</v>
      </c>
      <c r="CD869" s="197">
        <v>1</v>
      </c>
      <c r="CE869" s="196" t="s">
        <v>247</v>
      </c>
      <c r="CF869" s="197">
        <v>1</v>
      </c>
      <c r="CG869" s="196" t="s">
        <v>248</v>
      </c>
      <c r="CH869" s="195"/>
      <c r="CI869" s="196"/>
      <c r="CJ869" s="197"/>
      <c r="CK869" s="196"/>
      <c r="CL869" s="197"/>
      <c r="CM869" s="198"/>
      <c r="CN869" s="195"/>
      <c r="CO869" s="196"/>
      <c r="CP869" s="197"/>
      <c r="CQ869" s="196"/>
      <c r="CR869" s="197"/>
      <c r="CS869" s="198"/>
    </row>
    <row r="870" spans="13:97" ht="15" customHeight="1" x14ac:dyDescent="0.25">
      <c r="M870" s="195"/>
      <c r="N870" s="286"/>
      <c r="O870" s="197"/>
      <c r="P870" s="199"/>
      <c r="Q870" s="197"/>
      <c r="R870" s="200"/>
      <c r="S870" s="195"/>
      <c r="T870" s="286"/>
      <c r="U870" s="197"/>
      <c r="V870" s="199"/>
      <c r="W870" s="197"/>
      <c r="X870" s="200"/>
      <c r="Y870" s="195"/>
      <c r="Z870" s="286"/>
      <c r="AA870" s="197"/>
      <c r="AB870" s="199"/>
      <c r="AC870" s="197"/>
      <c r="AD870" s="200"/>
      <c r="AE870" s="195"/>
      <c r="AF870" s="286"/>
      <c r="AG870" s="197"/>
      <c r="AH870" s="199"/>
      <c r="AI870" s="197"/>
      <c r="AJ870" s="200"/>
      <c r="AK870" s="195"/>
      <c r="AL870" s="286"/>
      <c r="AM870" s="197"/>
      <c r="AN870" s="199"/>
      <c r="AO870" s="197"/>
      <c r="AP870" s="200"/>
      <c r="AQ870" s="195"/>
      <c r="AR870" s="286"/>
      <c r="AS870" s="197"/>
      <c r="AT870" s="199"/>
      <c r="AU870" s="197"/>
      <c r="AV870" s="200"/>
      <c r="AW870" s="195"/>
      <c r="AX870" s="286"/>
      <c r="AY870" s="197"/>
      <c r="AZ870" s="199"/>
      <c r="BA870" s="197"/>
      <c r="BB870" s="200"/>
      <c r="BC870" s="195"/>
      <c r="BD870" s="286"/>
      <c r="BE870" s="197"/>
      <c r="BF870" s="199"/>
      <c r="BG870" s="197"/>
      <c r="BH870" s="200"/>
      <c r="BI870" s="195"/>
      <c r="BJ870" s="286"/>
      <c r="BK870" s="197"/>
      <c r="BL870" s="199"/>
      <c r="BM870" s="197"/>
      <c r="BN870" s="200"/>
      <c r="BQ870" s="199"/>
      <c r="BR870" s="197"/>
      <c r="BS870" s="199"/>
      <c r="BT870" s="197"/>
      <c r="BU870" s="200"/>
      <c r="BV870" s="195"/>
      <c r="BW870" s="199"/>
      <c r="BX870" s="197"/>
      <c r="BY870" s="199"/>
      <c r="BZ870" s="197"/>
      <c r="CA870" s="200"/>
      <c r="CB870" s="195"/>
      <c r="CC870" s="199"/>
      <c r="CD870" s="197"/>
      <c r="CE870" s="199"/>
      <c r="CF870" s="197"/>
      <c r="CG870" s="200"/>
      <c r="CH870" s="195"/>
      <c r="CI870" s="199"/>
      <c r="CJ870" s="197"/>
      <c r="CK870" s="199"/>
      <c r="CL870" s="197"/>
      <c r="CM870" s="200"/>
      <c r="CN870" s="195"/>
      <c r="CO870" s="199"/>
      <c r="CP870" s="197"/>
      <c r="CQ870" s="199"/>
      <c r="CR870" s="197"/>
      <c r="CS870" s="200"/>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9"/>
      <c r="N872" s="289"/>
      <c r="O872" s="211"/>
      <c r="P872" s="210"/>
      <c r="Q872" s="211"/>
      <c r="R872" s="212"/>
      <c r="S872" s="209"/>
      <c r="T872" s="289"/>
      <c r="U872" s="211"/>
      <c r="V872" s="210"/>
      <c r="W872" s="211"/>
      <c r="X872" s="212"/>
      <c r="Y872" s="209"/>
      <c r="Z872" s="289"/>
      <c r="AA872" s="211"/>
      <c r="AB872" s="210"/>
      <c r="AC872" s="211"/>
      <c r="AD872" s="212"/>
      <c r="AE872" s="209"/>
      <c r="AF872" s="289"/>
      <c r="AG872" s="211"/>
      <c r="AH872" s="210"/>
      <c r="AI872" s="211"/>
      <c r="AJ872" s="212"/>
      <c r="AK872" s="209"/>
      <c r="AL872" s="289"/>
      <c r="AM872" s="211"/>
      <c r="AN872" s="210"/>
      <c r="AO872" s="211"/>
      <c r="AP872" s="212"/>
      <c r="AQ872" s="209"/>
      <c r="AR872" s="289"/>
      <c r="AS872" s="211"/>
      <c r="AT872" s="210"/>
      <c r="AU872" s="211"/>
      <c r="AV872" s="212"/>
      <c r="AW872" s="209"/>
      <c r="AX872" s="289"/>
      <c r="AY872" s="211"/>
      <c r="AZ872" s="210"/>
      <c r="BA872" s="211"/>
      <c r="BB872" s="212"/>
      <c r="BC872" s="209"/>
      <c r="BD872" s="289"/>
      <c r="BE872" s="211"/>
      <c r="BF872" s="210"/>
      <c r="BG872" s="211"/>
      <c r="BH872" s="212"/>
      <c r="BI872" s="209"/>
      <c r="BJ872" s="289"/>
      <c r="BK872" s="211"/>
      <c r="BL872" s="210"/>
      <c r="BM872" s="211"/>
      <c r="BN872" s="212"/>
      <c r="BQ872" s="202"/>
      <c r="BR872" s="203"/>
      <c r="BS872" s="202"/>
      <c r="BT872" s="203"/>
      <c r="BU872" s="204"/>
      <c r="BV872" s="201"/>
      <c r="BW872" s="202"/>
      <c r="BX872" s="203"/>
      <c r="BY872" s="202"/>
      <c r="BZ872" s="203"/>
      <c r="CA872" s="204"/>
      <c r="CB872" s="201"/>
      <c r="CC872" s="202"/>
      <c r="CD872" s="203"/>
      <c r="CE872" s="202"/>
      <c r="CF872" s="203"/>
      <c r="CG872" s="204"/>
      <c r="CH872" s="201"/>
      <c r="CI872" s="202"/>
      <c r="CJ872" s="203"/>
      <c r="CK872" s="202"/>
      <c r="CL872" s="203"/>
      <c r="CM872" s="204"/>
      <c r="CN872" s="201"/>
      <c r="CO872" s="202"/>
      <c r="CP872" s="203"/>
      <c r="CQ872" s="202"/>
      <c r="CR872" s="203"/>
      <c r="CS872" s="204"/>
    </row>
    <row r="873" spans="13:97" ht="15" customHeight="1" x14ac:dyDescent="0.25">
      <c r="M873" s="195">
        <v>1</v>
      </c>
      <c r="N873" s="281" t="s">
        <v>619</v>
      </c>
      <c r="O873" s="197">
        <v>1</v>
      </c>
      <c r="P873" s="196" t="s">
        <v>620</v>
      </c>
      <c r="Q873" s="197">
        <v>1</v>
      </c>
      <c r="R873" s="196" t="s">
        <v>621</v>
      </c>
      <c r="S873" s="195">
        <v>1</v>
      </c>
      <c r="T873" s="281" t="s">
        <v>622</v>
      </c>
      <c r="U873" s="197">
        <v>1</v>
      </c>
      <c r="V873" s="196" t="s">
        <v>623</v>
      </c>
      <c r="W873" s="197">
        <v>1</v>
      </c>
      <c r="X873" s="196" t="s">
        <v>624</v>
      </c>
      <c r="Y873" s="205">
        <v>1</v>
      </c>
      <c r="Z873" s="281" t="s">
        <v>625</v>
      </c>
      <c r="AA873" s="207">
        <v>1</v>
      </c>
      <c r="AB873" s="196" t="s">
        <v>626</v>
      </c>
      <c r="AC873" s="207">
        <v>1</v>
      </c>
      <c r="AD873" s="196" t="s">
        <v>627</v>
      </c>
      <c r="AE873" s="195">
        <v>1</v>
      </c>
      <c r="AF873" s="281" t="s">
        <v>628</v>
      </c>
      <c r="AG873" s="197">
        <v>1</v>
      </c>
      <c r="AH873" s="196" t="s">
        <v>629</v>
      </c>
      <c r="AI873" s="197">
        <v>1</v>
      </c>
      <c r="AJ873" s="196" t="s">
        <v>630</v>
      </c>
      <c r="AK873" s="195">
        <v>1</v>
      </c>
      <c r="AL873" s="281" t="s">
        <v>631</v>
      </c>
      <c r="AM873" s="197">
        <v>1</v>
      </c>
      <c r="AN873" s="196" t="s">
        <v>632</v>
      </c>
      <c r="AO873" s="197">
        <v>1</v>
      </c>
      <c r="AP873" s="196" t="s">
        <v>633</v>
      </c>
      <c r="AQ873" s="205">
        <v>1</v>
      </c>
      <c r="AR873" s="281" t="s">
        <v>634</v>
      </c>
      <c r="AS873" s="207">
        <v>1</v>
      </c>
      <c r="AT873" s="196" t="s">
        <v>635</v>
      </c>
      <c r="AU873" s="207">
        <v>1</v>
      </c>
      <c r="AV873" s="196" t="s">
        <v>636</v>
      </c>
      <c r="AW873" s="195">
        <v>1</v>
      </c>
      <c r="AX873" s="281" t="s">
        <v>637</v>
      </c>
      <c r="AY873" s="197">
        <v>1</v>
      </c>
      <c r="AZ873" s="196" t="s">
        <v>638</v>
      </c>
      <c r="BA873" s="197">
        <v>1</v>
      </c>
      <c r="BB873" s="196" t="s">
        <v>639</v>
      </c>
      <c r="BC873" s="195">
        <v>1</v>
      </c>
      <c r="BD873" s="281" t="s">
        <v>640</v>
      </c>
      <c r="BE873" s="197">
        <v>1</v>
      </c>
      <c r="BF873" s="196" t="s">
        <v>641</v>
      </c>
      <c r="BG873" s="197">
        <v>1</v>
      </c>
      <c r="BH873" s="196" t="s">
        <v>642</v>
      </c>
      <c r="BI873" s="195">
        <v>1</v>
      </c>
      <c r="BJ873" s="281" t="s">
        <v>643</v>
      </c>
      <c r="BK873" s="197">
        <v>1</v>
      </c>
      <c r="BL873" s="196" t="s">
        <v>644</v>
      </c>
      <c r="BM873" s="197">
        <v>1</v>
      </c>
      <c r="BN873" s="196" t="s">
        <v>645</v>
      </c>
      <c r="BQ873" s="196" t="s">
        <v>261</v>
      </c>
      <c r="BR873" s="197">
        <v>1</v>
      </c>
      <c r="BS873" s="196" t="s">
        <v>262</v>
      </c>
      <c r="BT873" s="197">
        <v>1</v>
      </c>
      <c r="BU873" s="196" t="s">
        <v>263</v>
      </c>
      <c r="BV873" s="195">
        <v>1</v>
      </c>
      <c r="BW873" s="196" t="s">
        <v>264</v>
      </c>
      <c r="BX873" s="197">
        <v>1</v>
      </c>
      <c r="BY873" s="196" t="s">
        <v>265</v>
      </c>
      <c r="BZ873" s="197">
        <v>1</v>
      </c>
      <c r="CA873" s="196" t="s">
        <v>266</v>
      </c>
      <c r="CB873" s="195">
        <v>1</v>
      </c>
      <c r="CC873" s="196" t="s">
        <v>267</v>
      </c>
      <c r="CD873" s="197">
        <v>1</v>
      </c>
      <c r="CE873" s="196" t="s">
        <v>268</v>
      </c>
      <c r="CF873" s="197">
        <v>1</v>
      </c>
      <c r="CG873" s="196" t="s">
        <v>269</v>
      </c>
      <c r="CH873" s="195"/>
      <c r="CI873" s="196"/>
      <c r="CJ873" s="197"/>
      <c r="CK873" s="196"/>
      <c r="CL873" s="197"/>
      <c r="CM873" s="198"/>
      <c r="CN873" s="195"/>
      <c r="CO873" s="196"/>
      <c r="CP873" s="197"/>
      <c r="CQ873" s="196"/>
      <c r="CR873" s="197"/>
      <c r="CS873" s="198"/>
    </row>
    <row r="874" spans="13:97" ht="15" customHeight="1" x14ac:dyDescent="0.25">
      <c r="M874" s="205"/>
      <c r="N874" s="288"/>
      <c r="O874" s="207"/>
      <c r="P874" s="206"/>
      <c r="Q874" s="207"/>
      <c r="R874" s="208"/>
      <c r="S874" s="205"/>
      <c r="T874" s="288"/>
      <c r="U874" s="207"/>
      <c r="V874" s="206"/>
      <c r="W874" s="207"/>
      <c r="X874" s="208"/>
      <c r="Y874" s="205"/>
      <c r="Z874" s="288"/>
      <c r="AA874" s="207"/>
      <c r="AB874" s="206"/>
      <c r="AC874" s="207"/>
      <c r="AD874" s="208"/>
      <c r="AE874" s="205"/>
      <c r="AF874" s="288"/>
      <c r="AG874" s="207"/>
      <c r="AH874" s="206"/>
      <c r="AI874" s="207"/>
      <c r="AJ874" s="208"/>
      <c r="AK874" s="205"/>
      <c r="AL874" s="288"/>
      <c r="AM874" s="207"/>
      <c r="AN874" s="206"/>
      <c r="AO874" s="207"/>
      <c r="AP874" s="208"/>
      <c r="AQ874" s="205"/>
      <c r="AR874" s="288"/>
      <c r="AS874" s="207"/>
      <c r="AT874" s="206"/>
      <c r="AU874" s="207"/>
      <c r="AV874" s="208"/>
      <c r="AW874" s="205"/>
      <c r="AX874" s="288"/>
      <c r="AY874" s="207"/>
      <c r="AZ874" s="206"/>
      <c r="BA874" s="207"/>
      <c r="BB874" s="208"/>
      <c r="BC874" s="205"/>
      <c r="BD874" s="288"/>
      <c r="BE874" s="207"/>
      <c r="BF874" s="206"/>
      <c r="BG874" s="207"/>
      <c r="BH874" s="208"/>
      <c r="BI874" s="205"/>
      <c r="BJ874" s="288"/>
      <c r="BK874" s="207"/>
      <c r="BL874" s="206"/>
      <c r="BM874" s="207"/>
      <c r="BN874" s="208"/>
      <c r="BQ874" s="199"/>
      <c r="BR874" s="197"/>
      <c r="BS874" s="199"/>
      <c r="BT874" s="197"/>
      <c r="BU874" s="200"/>
      <c r="BV874" s="195"/>
      <c r="BW874" s="199"/>
      <c r="BX874" s="197"/>
      <c r="BY874" s="199"/>
      <c r="BZ874" s="197"/>
      <c r="CA874" s="200"/>
      <c r="CB874" s="195"/>
      <c r="CC874" s="199"/>
      <c r="CD874" s="197"/>
      <c r="CE874" s="199"/>
      <c r="CF874" s="197"/>
      <c r="CG874" s="200"/>
      <c r="CH874" s="195"/>
      <c r="CI874" s="199"/>
      <c r="CJ874" s="197"/>
      <c r="CK874" s="199"/>
      <c r="CL874" s="197"/>
      <c r="CM874" s="200"/>
      <c r="CN874" s="195"/>
      <c r="CO874" s="199"/>
      <c r="CP874" s="197"/>
      <c r="CQ874" s="199"/>
      <c r="CR874" s="197"/>
      <c r="CS874" s="200"/>
    </row>
    <row r="875" spans="13:97" ht="15" customHeight="1" x14ac:dyDescent="0.25">
      <c r="M875" s="205"/>
      <c r="N875" s="288"/>
      <c r="O875" s="207"/>
      <c r="P875" s="206"/>
      <c r="Q875" s="207"/>
      <c r="R875" s="208"/>
      <c r="S875" s="205"/>
      <c r="T875" s="288"/>
      <c r="U875" s="207"/>
      <c r="V875" s="206"/>
      <c r="W875" s="207"/>
      <c r="X875" s="208"/>
      <c r="Y875" s="205"/>
      <c r="Z875" s="288"/>
      <c r="AA875" s="207"/>
      <c r="AB875" s="206"/>
      <c r="AC875" s="207"/>
      <c r="AD875" s="208"/>
      <c r="AE875" s="205"/>
      <c r="AF875" s="288"/>
      <c r="AG875" s="207"/>
      <c r="AH875" s="206"/>
      <c r="AI875" s="207"/>
      <c r="AJ875" s="208"/>
      <c r="AK875" s="205"/>
      <c r="AL875" s="288"/>
      <c r="AM875" s="207"/>
      <c r="AN875" s="206"/>
      <c r="AO875" s="207"/>
      <c r="AP875" s="208"/>
      <c r="AQ875" s="205"/>
      <c r="AR875" s="288"/>
      <c r="AS875" s="207"/>
      <c r="AT875" s="206"/>
      <c r="AU875" s="207"/>
      <c r="AV875" s="208"/>
      <c r="AW875" s="205"/>
      <c r="AX875" s="288"/>
      <c r="AY875" s="207"/>
      <c r="AZ875" s="206"/>
      <c r="BA875" s="207"/>
      <c r="BB875" s="208"/>
      <c r="BC875" s="205"/>
      <c r="BD875" s="288"/>
      <c r="BE875" s="207"/>
      <c r="BF875" s="206"/>
      <c r="BG875" s="207"/>
      <c r="BH875" s="208"/>
      <c r="BI875" s="205"/>
      <c r="BJ875" s="288"/>
      <c r="BK875" s="207"/>
      <c r="BL875" s="206"/>
      <c r="BM875" s="207"/>
      <c r="BN875" s="208"/>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122"/>
      <c r="N876" s="280"/>
      <c r="O876" s="124"/>
      <c r="P876" s="123"/>
      <c r="Q876" s="124"/>
      <c r="R876" s="125"/>
      <c r="S876" s="122"/>
      <c r="T876" s="280"/>
      <c r="U876" s="124"/>
      <c r="V876" s="123"/>
      <c r="W876" s="124"/>
      <c r="X876" s="125"/>
      <c r="Y876" s="122"/>
      <c r="Z876" s="280"/>
      <c r="AA876" s="124"/>
      <c r="AB876" s="123"/>
      <c r="AC876" s="124"/>
      <c r="AD876" s="125"/>
      <c r="AE876" s="122"/>
      <c r="AF876" s="280"/>
      <c r="AG876" s="124"/>
      <c r="AH876" s="123"/>
      <c r="AI876" s="124"/>
      <c r="AJ876" s="125"/>
      <c r="AK876" s="122"/>
      <c r="AL876" s="280"/>
      <c r="AM876" s="124"/>
      <c r="AN876" s="123"/>
      <c r="AO876" s="124"/>
      <c r="AP876" s="125"/>
      <c r="AQ876" s="122"/>
      <c r="AR876" s="280"/>
      <c r="AS876" s="124"/>
      <c r="AT876" s="123"/>
      <c r="AU876" s="124"/>
      <c r="AV876" s="125"/>
      <c r="AW876" s="122"/>
      <c r="AX876" s="280"/>
      <c r="AY876" s="124"/>
      <c r="AZ876" s="123"/>
      <c r="BA876" s="124"/>
      <c r="BB876" s="125"/>
      <c r="BC876" s="122"/>
      <c r="BD876" s="280"/>
      <c r="BE876" s="124"/>
      <c r="BF876" s="123"/>
      <c r="BG876" s="124"/>
      <c r="BH876" s="125"/>
      <c r="BI876" s="122"/>
      <c r="BJ876" s="280"/>
      <c r="BK876" s="124"/>
      <c r="BL876" s="123"/>
      <c r="BM876" s="124"/>
      <c r="BN876" s="125"/>
      <c r="BQ876" s="210"/>
      <c r="BR876" s="211"/>
      <c r="BS876" s="210"/>
      <c r="BT876" s="211"/>
      <c r="BU876" s="212"/>
      <c r="BV876" s="209"/>
      <c r="BW876" s="210"/>
      <c r="BX876" s="211"/>
      <c r="BY876" s="210"/>
      <c r="BZ876" s="211"/>
      <c r="CA876" s="212"/>
      <c r="CB876" s="209"/>
      <c r="CC876" s="210"/>
      <c r="CD876" s="211"/>
      <c r="CE876" s="210"/>
      <c r="CF876" s="211"/>
      <c r="CG876" s="212"/>
      <c r="CH876" s="209"/>
      <c r="CI876" s="210"/>
      <c r="CJ876" s="211"/>
      <c r="CK876" s="210"/>
      <c r="CL876" s="211"/>
      <c r="CM876" s="212"/>
      <c r="CN876" s="209"/>
      <c r="CO876" s="210"/>
      <c r="CP876" s="211"/>
      <c r="CQ876" s="210"/>
      <c r="CR876" s="211"/>
      <c r="CS876" s="212"/>
    </row>
    <row r="877" spans="13:97" ht="15" customHeight="1" x14ac:dyDescent="0.25">
      <c r="M877" s="215">
        <v>1</v>
      </c>
      <c r="N877" s="281" t="s">
        <v>646</v>
      </c>
      <c r="O877" s="217">
        <v>1</v>
      </c>
      <c r="P877" s="216" t="s">
        <v>647</v>
      </c>
      <c r="Q877" s="217">
        <v>1</v>
      </c>
      <c r="R877" s="216" t="s">
        <v>648</v>
      </c>
      <c r="S877" s="215">
        <v>1</v>
      </c>
      <c r="T877" s="281" t="s">
        <v>649</v>
      </c>
      <c r="U877" s="217">
        <v>1</v>
      </c>
      <c r="V877" s="216" t="s">
        <v>650</v>
      </c>
      <c r="W877" s="217">
        <v>1</v>
      </c>
      <c r="X877" s="216" t="s">
        <v>651</v>
      </c>
      <c r="Y877" s="215">
        <v>1</v>
      </c>
      <c r="Z877" s="276" t="s">
        <v>652</v>
      </c>
      <c r="AA877" s="217">
        <v>1</v>
      </c>
      <c r="AB877" s="216" t="s">
        <v>653</v>
      </c>
      <c r="AC877" s="217">
        <v>1</v>
      </c>
      <c r="AD877" s="216" t="s">
        <v>654</v>
      </c>
      <c r="AE877" s="215">
        <v>1</v>
      </c>
      <c r="AF877" s="276" t="s">
        <v>655</v>
      </c>
      <c r="AG877" s="217">
        <v>1</v>
      </c>
      <c r="AH877" s="216" t="s">
        <v>656</v>
      </c>
      <c r="AI877" s="217">
        <v>1</v>
      </c>
      <c r="AJ877" s="216" t="s">
        <v>657</v>
      </c>
      <c r="AK877" s="215">
        <v>1</v>
      </c>
      <c r="AL877" s="281" t="s">
        <v>658</v>
      </c>
      <c r="AM877" s="217">
        <v>1</v>
      </c>
      <c r="AN877" s="216" t="s">
        <v>659</v>
      </c>
      <c r="AO877" s="217">
        <v>1</v>
      </c>
      <c r="AP877" s="216" t="s">
        <v>660</v>
      </c>
      <c r="AQ877" s="215">
        <v>1</v>
      </c>
      <c r="AR877" s="281" t="s">
        <v>661</v>
      </c>
      <c r="AS877" s="217">
        <v>1</v>
      </c>
      <c r="AT877" s="216" t="s">
        <v>662</v>
      </c>
      <c r="AU877" s="217">
        <v>1</v>
      </c>
      <c r="AV877" s="216" t="s">
        <v>663</v>
      </c>
      <c r="AW877" s="215">
        <v>1</v>
      </c>
      <c r="AX877" s="281" t="s">
        <v>664</v>
      </c>
      <c r="AY877" s="217">
        <v>1</v>
      </c>
      <c r="AZ877" s="216" t="s">
        <v>665</v>
      </c>
      <c r="BA877" s="217">
        <v>1</v>
      </c>
      <c r="BB877" s="216" t="s">
        <v>666</v>
      </c>
      <c r="BC877" s="215">
        <v>1</v>
      </c>
      <c r="BD877" s="281" t="s">
        <v>667</v>
      </c>
      <c r="BE877" s="217">
        <v>1</v>
      </c>
      <c r="BF877" s="216" t="s">
        <v>668</v>
      </c>
      <c r="BG877" s="217">
        <v>1</v>
      </c>
      <c r="BH877" s="218" t="s">
        <v>669</v>
      </c>
      <c r="BI877" s="215">
        <v>1</v>
      </c>
      <c r="BJ877" s="281" t="s">
        <v>670</v>
      </c>
      <c r="BK877" s="217">
        <v>1</v>
      </c>
      <c r="BL877" s="216" t="s">
        <v>671</v>
      </c>
      <c r="BM877" s="217">
        <v>1</v>
      </c>
      <c r="BN877" s="218" t="s">
        <v>670</v>
      </c>
      <c r="BQ877" s="196" t="s">
        <v>282</v>
      </c>
      <c r="BR877" s="197">
        <v>1</v>
      </c>
      <c r="BS877" s="196" t="s">
        <v>283</v>
      </c>
      <c r="BT877" s="197">
        <v>1</v>
      </c>
      <c r="BU877" s="196" t="s">
        <v>284</v>
      </c>
      <c r="BV877" s="205">
        <v>1</v>
      </c>
      <c r="BW877" s="196" t="s">
        <v>285</v>
      </c>
      <c r="BX877" s="207">
        <v>1</v>
      </c>
      <c r="BY877" s="196" t="s">
        <v>286</v>
      </c>
      <c r="BZ877" s="207">
        <v>1</v>
      </c>
      <c r="CA877" s="196" t="s">
        <v>287</v>
      </c>
      <c r="CB877" s="195">
        <v>1</v>
      </c>
      <c r="CC877" s="196" t="s">
        <v>288</v>
      </c>
      <c r="CD877" s="197">
        <v>1</v>
      </c>
      <c r="CE877" s="196" t="s">
        <v>289</v>
      </c>
      <c r="CF877" s="197">
        <v>1</v>
      </c>
      <c r="CG877" s="196" t="s">
        <v>290</v>
      </c>
      <c r="CH877" s="195"/>
      <c r="CI877" s="196"/>
      <c r="CJ877" s="197"/>
      <c r="CK877" s="196"/>
      <c r="CL877" s="197"/>
      <c r="CM877" s="198"/>
      <c r="CN877" s="205"/>
      <c r="CO877" s="213"/>
      <c r="CP877" s="207"/>
      <c r="CQ877" s="213"/>
      <c r="CR877" s="207"/>
      <c r="CS877" s="214"/>
    </row>
    <row r="878" spans="13:97" ht="15" customHeight="1" x14ac:dyDescent="0.25">
      <c r="M878" s="215"/>
      <c r="N878" s="290"/>
      <c r="O878" s="217"/>
      <c r="P878" s="219"/>
      <c r="Q878" s="217"/>
      <c r="R878" s="220"/>
      <c r="S878" s="215"/>
      <c r="T878" s="290"/>
      <c r="U878" s="217"/>
      <c r="V878" s="219"/>
      <c r="W878" s="217"/>
      <c r="X878" s="220"/>
      <c r="Y878" s="215"/>
      <c r="Z878" s="290"/>
      <c r="AA878" s="217"/>
      <c r="AB878" s="219"/>
      <c r="AC878" s="217"/>
      <c r="AD878" s="220"/>
      <c r="AE878" s="215"/>
      <c r="AF878" s="290"/>
      <c r="AG878" s="217"/>
      <c r="AH878" s="219"/>
      <c r="AI878" s="217"/>
      <c r="AJ878" s="220"/>
      <c r="AK878" s="215"/>
      <c r="AL878" s="290"/>
      <c r="AM878" s="217"/>
      <c r="AN878" s="219"/>
      <c r="AO878" s="217"/>
      <c r="AP878" s="220"/>
      <c r="AQ878" s="215"/>
      <c r="AR878" s="290"/>
      <c r="AS878" s="217"/>
      <c r="AT878" s="219"/>
      <c r="AU878" s="217"/>
      <c r="AV878" s="220"/>
      <c r="AW878" s="215"/>
      <c r="AX878" s="290"/>
      <c r="AY878" s="217"/>
      <c r="AZ878" s="219"/>
      <c r="BA878" s="217"/>
      <c r="BB878" s="220"/>
      <c r="BC878" s="215"/>
      <c r="BD878" s="290"/>
      <c r="BE878" s="217"/>
      <c r="BF878" s="219"/>
      <c r="BG878" s="217"/>
      <c r="BH878" s="220"/>
      <c r="BI878" s="215"/>
      <c r="BJ878" s="290"/>
      <c r="BK878" s="217"/>
      <c r="BL878" s="219"/>
      <c r="BM878" s="217"/>
      <c r="BN878" s="220"/>
      <c r="BQ878" s="206"/>
      <c r="BR878" s="207"/>
      <c r="BS878" s="206"/>
      <c r="BT878" s="207"/>
      <c r="BU878" s="208"/>
      <c r="BV878" s="205"/>
      <c r="BW878" s="206"/>
      <c r="BX878" s="207"/>
      <c r="BY878" s="206"/>
      <c r="BZ878" s="207"/>
      <c r="CA878" s="208"/>
      <c r="CB878" s="205"/>
      <c r="CC878" s="206"/>
      <c r="CD878" s="207"/>
      <c r="CE878" s="206"/>
      <c r="CF878" s="207"/>
      <c r="CG878" s="208"/>
      <c r="CH878" s="205"/>
      <c r="CI878" s="206"/>
      <c r="CJ878" s="207"/>
      <c r="CK878" s="206"/>
      <c r="CL878" s="207"/>
      <c r="CM878" s="208"/>
      <c r="CN878" s="205"/>
      <c r="CO878" s="206"/>
      <c r="CP878" s="207"/>
      <c r="CQ878" s="206"/>
      <c r="CR878" s="207"/>
      <c r="CS878" s="20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06"/>
      <c r="BR879" s="207"/>
      <c r="BS879" s="206"/>
      <c r="BT879" s="207"/>
      <c r="BU879" s="208"/>
      <c r="BV879" s="205"/>
      <c r="BW879" s="206"/>
      <c r="BX879" s="207"/>
      <c r="BY879" s="206"/>
      <c r="BZ879" s="207"/>
      <c r="CA879" s="208"/>
      <c r="CB879" s="205"/>
      <c r="CC879" s="206"/>
      <c r="CD879" s="207"/>
      <c r="CE879" s="206"/>
      <c r="CF879" s="207"/>
      <c r="CG879" s="208"/>
      <c r="CH879" s="205"/>
      <c r="CI879" s="206"/>
      <c r="CJ879" s="207"/>
      <c r="CK879" s="206"/>
      <c r="CL879" s="207"/>
      <c r="CM879" s="208"/>
      <c r="CN879" s="205"/>
      <c r="CO879" s="206"/>
      <c r="CP879" s="207"/>
      <c r="CQ879" s="206"/>
      <c r="CR879" s="207"/>
      <c r="CS879" s="208"/>
    </row>
    <row r="880" spans="13:97" ht="15" customHeight="1" x14ac:dyDescent="0.25">
      <c r="M880" s="221"/>
      <c r="N880" s="291"/>
      <c r="O880" s="223"/>
      <c r="P880" s="222"/>
      <c r="Q880" s="223"/>
      <c r="R880" s="224"/>
      <c r="S880" s="221"/>
      <c r="T880" s="291"/>
      <c r="U880" s="223"/>
      <c r="V880" s="222"/>
      <c r="W880" s="223"/>
      <c r="X880" s="224"/>
      <c r="Y880" s="221"/>
      <c r="Z880" s="291"/>
      <c r="AA880" s="223"/>
      <c r="AB880" s="222"/>
      <c r="AC880" s="223"/>
      <c r="AD880" s="224"/>
      <c r="AE880" s="221"/>
      <c r="AF880" s="291"/>
      <c r="AG880" s="223"/>
      <c r="AH880" s="222"/>
      <c r="AI880" s="223"/>
      <c r="AJ880" s="224"/>
      <c r="AK880" s="221"/>
      <c r="AL880" s="291"/>
      <c r="AM880" s="223"/>
      <c r="AN880" s="222"/>
      <c r="AO880" s="223"/>
      <c r="AP880" s="224"/>
      <c r="AQ880" s="221"/>
      <c r="AR880" s="291"/>
      <c r="AS880" s="223"/>
      <c r="AT880" s="222"/>
      <c r="AU880" s="223"/>
      <c r="AV880" s="224"/>
      <c r="AW880" s="221"/>
      <c r="AX880" s="291"/>
      <c r="AY880" s="223"/>
      <c r="AZ880" s="222"/>
      <c r="BA880" s="223"/>
      <c r="BB880" s="224"/>
      <c r="BC880" s="221"/>
      <c r="BD880" s="291"/>
      <c r="BE880" s="223"/>
      <c r="BF880" s="222"/>
      <c r="BG880" s="223"/>
      <c r="BH880" s="224"/>
      <c r="BI880" s="221"/>
      <c r="BJ880" s="291"/>
      <c r="BK880" s="223"/>
      <c r="BL880" s="222"/>
      <c r="BM880" s="223"/>
      <c r="BN880" s="224"/>
      <c r="BQ880" s="123"/>
      <c r="BR880" s="124"/>
      <c r="BS880" s="123"/>
      <c r="BT880" s="124"/>
      <c r="BU880" s="125"/>
      <c r="BV880" s="122"/>
      <c r="BW880" s="123"/>
      <c r="BX880" s="124"/>
      <c r="BY880" s="123"/>
      <c r="BZ880" s="124"/>
      <c r="CA880" s="125"/>
      <c r="CB880" s="122"/>
      <c r="CC880" s="123"/>
      <c r="CD880" s="124"/>
      <c r="CE880" s="123"/>
      <c r="CF880" s="124"/>
      <c r="CG880" s="125"/>
      <c r="CH880" s="122"/>
      <c r="CI880" s="123"/>
      <c r="CJ880" s="124"/>
      <c r="CK880" s="123"/>
      <c r="CL880" s="124"/>
      <c r="CM880" s="125"/>
      <c r="CN880" s="122"/>
      <c r="CO880" s="123"/>
      <c r="CP880" s="124"/>
      <c r="CQ880" s="123"/>
      <c r="CR880" s="124"/>
      <c r="CS880" s="125"/>
    </row>
    <row r="881" spans="13:97" ht="15" customHeight="1" x14ac:dyDescent="0.25">
      <c r="M881" s="215">
        <v>1</v>
      </c>
      <c r="N881" s="281" t="s">
        <v>672</v>
      </c>
      <c r="O881" s="217">
        <v>1</v>
      </c>
      <c r="P881" s="216" t="s">
        <v>673</v>
      </c>
      <c r="Q881" s="217">
        <v>1</v>
      </c>
      <c r="R881" s="216" t="s">
        <v>674</v>
      </c>
      <c r="S881" s="215">
        <v>1</v>
      </c>
      <c r="T881" s="281" t="s">
        <v>675</v>
      </c>
      <c r="U881" s="217">
        <v>1</v>
      </c>
      <c r="V881" s="216" t="s">
        <v>676</v>
      </c>
      <c r="W881" s="217">
        <v>1</v>
      </c>
      <c r="X881" s="216" t="s">
        <v>677</v>
      </c>
      <c r="Y881" s="215">
        <v>1</v>
      </c>
      <c r="Z881" s="281" t="s">
        <v>678</v>
      </c>
      <c r="AA881" s="217">
        <v>1</v>
      </c>
      <c r="AB881" s="216" t="s">
        <v>679</v>
      </c>
      <c r="AC881" s="217">
        <v>1</v>
      </c>
      <c r="AD881" s="216" t="s">
        <v>680</v>
      </c>
      <c r="AE881" s="215">
        <v>1</v>
      </c>
      <c r="AF881" s="281" t="s">
        <v>681</v>
      </c>
      <c r="AG881" s="217">
        <v>1</v>
      </c>
      <c r="AH881" s="216" t="s">
        <v>682</v>
      </c>
      <c r="AI881" s="217">
        <v>1</v>
      </c>
      <c r="AJ881" s="216" t="s">
        <v>683</v>
      </c>
      <c r="AK881" s="215">
        <v>1</v>
      </c>
      <c r="AL881" s="281" t="s">
        <v>684</v>
      </c>
      <c r="AM881" s="217">
        <v>1</v>
      </c>
      <c r="AN881" s="216" t="s">
        <v>685</v>
      </c>
      <c r="AO881" s="217">
        <v>1</v>
      </c>
      <c r="AP881" s="216" t="s">
        <v>686</v>
      </c>
      <c r="AQ881" s="215">
        <v>1</v>
      </c>
      <c r="AR881" s="281" t="s">
        <v>687</v>
      </c>
      <c r="AS881" s="217">
        <v>1</v>
      </c>
      <c r="AT881" s="216" t="s">
        <v>688</v>
      </c>
      <c r="AU881" s="217">
        <v>1</v>
      </c>
      <c r="AV881" s="216" t="s">
        <v>689</v>
      </c>
      <c r="AW881" s="215">
        <v>1</v>
      </c>
      <c r="AX881" s="281" t="s">
        <v>690</v>
      </c>
      <c r="AY881" s="217">
        <v>1</v>
      </c>
      <c r="AZ881" s="216" t="s">
        <v>691</v>
      </c>
      <c r="BA881" s="217">
        <v>1</v>
      </c>
      <c r="BB881" s="216" t="s">
        <v>692</v>
      </c>
      <c r="BC881" s="215">
        <v>1</v>
      </c>
      <c r="BD881" s="281" t="s">
        <v>693</v>
      </c>
      <c r="BE881" s="217">
        <v>1</v>
      </c>
      <c r="BF881" s="216" t="s">
        <v>694</v>
      </c>
      <c r="BG881" s="217">
        <v>1</v>
      </c>
      <c r="BH881" s="218" t="s">
        <v>695</v>
      </c>
      <c r="BI881" s="215">
        <v>1</v>
      </c>
      <c r="BJ881" s="281" t="s">
        <v>696</v>
      </c>
      <c r="BK881" s="217">
        <v>1</v>
      </c>
      <c r="BL881" s="216" t="s">
        <v>697</v>
      </c>
      <c r="BM881" s="217">
        <v>1</v>
      </c>
      <c r="BN881" s="218" t="s">
        <v>698</v>
      </c>
      <c r="BQ881" s="216"/>
      <c r="BR881" s="217"/>
      <c r="BS881" s="216"/>
      <c r="BT881" s="217"/>
      <c r="BU881" s="218"/>
      <c r="BV881" s="215"/>
      <c r="BW881" s="216"/>
      <c r="BX881" s="217"/>
      <c r="BY881" s="216"/>
      <c r="BZ881" s="217"/>
      <c r="CA881" s="218"/>
      <c r="CB881" s="215"/>
      <c r="CC881" s="216"/>
      <c r="CD881" s="217"/>
      <c r="CE881" s="216"/>
      <c r="CF881" s="217"/>
      <c r="CG881" s="218"/>
      <c r="CH881" s="215"/>
      <c r="CI881" s="216"/>
      <c r="CJ881" s="217"/>
      <c r="CK881" s="216"/>
      <c r="CL881" s="217"/>
      <c r="CM881" s="218"/>
      <c r="CN881" s="215"/>
      <c r="CO881" s="216"/>
      <c r="CP881" s="217"/>
      <c r="CQ881" s="216"/>
      <c r="CR881" s="217"/>
      <c r="CS881" s="218"/>
    </row>
    <row r="882" spans="13:97" ht="15" customHeight="1" x14ac:dyDescent="0.25">
      <c r="M882" s="215"/>
      <c r="N882" s="290"/>
      <c r="O882" s="217"/>
      <c r="P882" s="219"/>
      <c r="Q882" s="217"/>
      <c r="R882" s="220"/>
      <c r="S882" s="215"/>
      <c r="T882" s="290"/>
      <c r="U882" s="217"/>
      <c r="V882" s="219"/>
      <c r="W882" s="217"/>
      <c r="X882" s="220"/>
      <c r="Y882" s="215"/>
      <c r="Z882" s="290"/>
      <c r="AA882" s="217"/>
      <c r="AB882" s="219"/>
      <c r="AC882" s="217"/>
      <c r="AD882" s="220"/>
      <c r="AE882" s="215"/>
      <c r="AF882" s="290"/>
      <c r="AG882" s="217"/>
      <c r="AH882" s="219"/>
      <c r="AI882" s="217"/>
      <c r="AJ882" s="220"/>
      <c r="AK882" s="215"/>
      <c r="AL882" s="290"/>
      <c r="AM882" s="217"/>
      <c r="AN882" s="219"/>
      <c r="AO882" s="217"/>
      <c r="AP882" s="220"/>
      <c r="AQ882" s="215"/>
      <c r="AR882" s="290"/>
      <c r="AS882" s="217"/>
      <c r="AT882" s="219"/>
      <c r="AU882" s="217"/>
      <c r="AV882" s="220"/>
      <c r="AW882" s="215"/>
      <c r="AX882" s="290"/>
      <c r="AY882" s="217"/>
      <c r="AZ882" s="219"/>
      <c r="BA882" s="217"/>
      <c r="BB882" s="220"/>
      <c r="BC882" s="215"/>
      <c r="BD882" s="290"/>
      <c r="BE882" s="217"/>
      <c r="BF882" s="219"/>
      <c r="BG882" s="217"/>
      <c r="BH882" s="220"/>
      <c r="BI882" s="215"/>
      <c r="BJ882" s="290"/>
      <c r="BK882" s="217"/>
      <c r="BL882" s="219"/>
      <c r="BM882" s="217"/>
      <c r="BN882" s="220"/>
      <c r="BQ882" s="219"/>
      <c r="BR882" s="217"/>
      <c r="BS882" s="219"/>
      <c r="BT882" s="217"/>
      <c r="BU882" s="220"/>
      <c r="BV882" s="215"/>
      <c r="BW882" s="219"/>
      <c r="BX882" s="217"/>
      <c r="BY882" s="219"/>
      <c r="BZ882" s="217"/>
      <c r="CA882" s="220"/>
      <c r="CB882" s="215"/>
      <c r="CC882" s="219"/>
      <c r="CD882" s="217"/>
      <c r="CE882" s="219"/>
      <c r="CF882" s="217"/>
      <c r="CG882" s="220"/>
      <c r="CH882" s="215"/>
      <c r="CI882" s="219"/>
      <c r="CJ882" s="217"/>
      <c r="CK882" s="219"/>
      <c r="CL882" s="217"/>
      <c r="CM882" s="220"/>
      <c r="CN882" s="215"/>
      <c r="CO882" s="219"/>
      <c r="CP882" s="217"/>
      <c r="CQ882" s="219"/>
      <c r="CR882" s="217"/>
      <c r="CS882" s="220"/>
    </row>
    <row r="883" spans="13:97" ht="15" customHeight="1" x14ac:dyDescent="0.25">
      <c r="M883" s="215"/>
      <c r="N883" s="290"/>
      <c r="O883" s="217"/>
      <c r="P883" s="219"/>
      <c r="Q883" s="217"/>
      <c r="R883" s="220"/>
      <c r="S883" s="215"/>
      <c r="T883" s="290"/>
      <c r="U883" s="217"/>
      <c r="V883" s="219"/>
      <c r="W883" s="217"/>
      <c r="X883" s="220"/>
      <c r="Y883" s="215"/>
      <c r="Z883" s="290"/>
      <c r="AA883" s="217"/>
      <c r="AB883" s="219"/>
      <c r="AC883" s="217"/>
      <c r="AD883" s="220"/>
      <c r="AE883" s="215"/>
      <c r="AF883" s="290"/>
      <c r="AG883" s="217"/>
      <c r="AH883" s="219"/>
      <c r="AI883" s="217"/>
      <c r="AJ883" s="220"/>
      <c r="AK883" s="215"/>
      <c r="AL883" s="290"/>
      <c r="AM883" s="217"/>
      <c r="AN883" s="219"/>
      <c r="AO883" s="217"/>
      <c r="AP883" s="220"/>
      <c r="AQ883" s="215"/>
      <c r="AR883" s="290"/>
      <c r="AS883" s="217"/>
      <c r="AT883" s="219"/>
      <c r="AU883" s="217"/>
      <c r="AV883" s="220"/>
      <c r="AW883" s="215"/>
      <c r="AX883" s="290"/>
      <c r="AY883" s="217"/>
      <c r="AZ883" s="219"/>
      <c r="BA883" s="217"/>
      <c r="BB883" s="220"/>
      <c r="BC883" s="215"/>
      <c r="BD883" s="290"/>
      <c r="BE883" s="217"/>
      <c r="BF883" s="219"/>
      <c r="BG883" s="217"/>
      <c r="BH883" s="220"/>
      <c r="BI883" s="215"/>
      <c r="BJ883" s="290"/>
      <c r="BK883" s="217"/>
      <c r="BL883" s="219"/>
      <c r="BM883" s="217"/>
      <c r="BN883" s="220"/>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21"/>
      <c r="N884" s="291"/>
      <c r="O884" s="223"/>
      <c r="P884" s="222"/>
      <c r="Q884" s="223"/>
      <c r="R884" s="224"/>
      <c r="S884" s="221"/>
      <c r="T884" s="291"/>
      <c r="U884" s="223"/>
      <c r="V884" s="222"/>
      <c r="W884" s="223"/>
      <c r="X884" s="224"/>
      <c r="Y884" s="221"/>
      <c r="Z884" s="291"/>
      <c r="AA884" s="223"/>
      <c r="AB884" s="223"/>
      <c r="AC884" s="223"/>
      <c r="AD884" s="225"/>
      <c r="AE884" s="221"/>
      <c r="AF884" s="291"/>
      <c r="AG884" s="223"/>
      <c r="AH884" s="222"/>
      <c r="AI884" s="223"/>
      <c r="AJ884" s="224"/>
      <c r="AK884" s="221"/>
      <c r="AL884" s="291"/>
      <c r="AM884" s="223"/>
      <c r="AN884" s="222"/>
      <c r="AO884" s="223"/>
      <c r="AP884" s="224"/>
      <c r="AQ884" s="221"/>
      <c r="AR884" s="291"/>
      <c r="AS884" s="223"/>
      <c r="AT884" s="223"/>
      <c r="AU884" s="223"/>
      <c r="AV884" s="225"/>
      <c r="AW884" s="221"/>
      <c r="AX884" s="291"/>
      <c r="AY884" s="223"/>
      <c r="AZ884" s="222"/>
      <c r="BA884" s="223"/>
      <c r="BB884" s="224"/>
      <c r="BC884" s="221"/>
      <c r="BD884" s="291"/>
      <c r="BE884" s="223"/>
      <c r="BF884" s="222"/>
      <c r="BG884" s="223"/>
      <c r="BH884" s="224"/>
      <c r="BI884" s="221"/>
      <c r="BJ884" s="291"/>
      <c r="BK884" s="223"/>
      <c r="BL884" s="223"/>
      <c r="BM884" s="223"/>
      <c r="BN884" s="225"/>
      <c r="BQ884" s="222"/>
      <c r="BR884" s="223"/>
      <c r="BS884" s="222"/>
      <c r="BT884" s="223"/>
      <c r="BU884" s="224"/>
      <c r="BV884" s="221"/>
      <c r="BW884" s="222"/>
      <c r="BX884" s="223"/>
      <c r="BY884" s="222"/>
      <c r="BZ884" s="223"/>
      <c r="CA884" s="224"/>
      <c r="CB884" s="221"/>
      <c r="CC884" s="222"/>
      <c r="CD884" s="223"/>
      <c r="CE884" s="222"/>
      <c r="CF884" s="223"/>
      <c r="CG884" s="224"/>
      <c r="CH884" s="221"/>
      <c r="CI884" s="222"/>
      <c r="CJ884" s="223"/>
      <c r="CK884" s="222"/>
      <c r="CL884" s="223"/>
      <c r="CM884" s="224"/>
      <c r="CN884" s="221"/>
      <c r="CO884" s="222"/>
      <c r="CP884" s="223"/>
      <c r="CQ884" s="222"/>
      <c r="CR884" s="223"/>
      <c r="CS884" s="224"/>
    </row>
    <row r="885" spans="13:97" ht="15" customHeight="1" x14ac:dyDescent="0.25">
      <c r="M885" s="215">
        <v>1</v>
      </c>
      <c r="N885" s="281" t="s">
        <v>699</v>
      </c>
      <c r="O885" s="217">
        <v>1</v>
      </c>
      <c r="P885" s="216" t="s">
        <v>700</v>
      </c>
      <c r="Q885" s="217">
        <v>1</v>
      </c>
      <c r="R885" s="216" t="s">
        <v>701</v>
      </c>
      <c r="S885" s="215">
        <v>1</v>
      </c>
      <c r="T885" s="276" t="s">
        <v>702</v>
      </c>
      <c r="U885" s="217">
        <v>1</v>
      </c>
      <c r="V885" s="216" t="s">
        <v>703</v>
      </c>
      <c r="W885" s="217">
        <v>1</v>
      </c>
      <c r="X885" s="216" t="s">
        <v>704</v>
      </c>
      <c r="Y885" s="215">
        <v>1</v>
      </c>
      <c r="Z885" s="276" t="s">
        <v>705</v>
      </c>
      <c r="AA885" s="217">
        <v>1</v>
      </c>
      <c r="AB885" s="216" t="s">
        <v>706</v>
      </c>
      <c r="AC885" s="217">
        <v>1</v>
      </c>
      <c r="AD885" s="216" t="s">
        <v>707</v>
      </c>
      <c r="AE885" s="215"/>
      <c r="AF885" s="292"/>
      <c r="AG885" s="217"/>
      <c r="AH885" s="216"/>
      <c r="AI885" s="217"/>
      <c r="AJ885" s="216"/>
      <c r="AK885" s="215"/>
      <c r="AL885" s="292"/>
      <c r="AM885" s="217"/>
      <c r="AN885" s="216"/>
      <c r="AO885" s="217"/>
      <c r="AP885" s="216"/>
      <c r="AQ885" s="215"/>
      <c r="AR885" s="292"/>
      <c r="AS885" s="217"/>
      <c r="AT885" s="216"/>
      <c r="AU885" s="217"/>
      <c r="AV885" s="216"/>
      <c r="AW885" s="215"/>
      <c r="AX885" s="292"/>
      <c r="AY885" s="217"/>
      <c r="AZ885" s="216"/>
      <c r="BA885" s="217"/>
      <c r="BB885" s="216"/>
      <c r="BC885" s="215"/>
      <c r="BD885" s="292"/>
      <c r="BE885" s="217"/>
      <c r="BF885" s="216"/>
      <c r="BG885" s="217"/>
      <c r="BH885" s="218"/>
      <c r="BI885" s="215"/>
      <c r="BJ885" s="292"/>
      <c r="BK885" s="217"/>
      <c r="BL885" s="216"/>
      <c r="BM885" s="217"/>
      <c r="BN885" s="218"/>
      <c r="BQ885" s="216"/>
      <c r="BR885" s="217"/>
      <c r="BS885" s="216"/>
      <c r="BT885" s="217"/>
      <c r="BU885" s="218"/>
      <c r="BV885" s="215"/>
      <c r="BW885" s="216"/>
      <c r="BX885" s="217"/>
      <c r="BY885" s="216"/>
      <c r="BZ885" s="217"/>
      <c r="CA885" s="218"/>
      <c r="CB885" s="215"/>
      <c r="CC885" s="216"/>
      <c r="CD885" s="217"/>
      <c r="CE885" s="216"/>
      <c r="CF885" s="217"/>
      <c r="CG885" s="218"/>
      <c r="CH885" s="215"/>
      <c r="CI885" s="216"/>
      <c r="CJ885" s="217"/>
      <c r="CK885" s="216"/>
      <c r="CL885" s="217"/>
      <c r="CM885" s="218"/>
      <c r="CN885" s="215"/>
      <c r="CO885" s="216"/>
      <c r="CP885" s="217"/>
      <c r="CQ885" s="216"/>
      <c r="CR885" s="217"/>
      <c r="CS885" s="218"/>
    </row>
    <row r="886" spans="13:97" ht="15" customHeight="1" x14ac:dyDescent="0.25">
      <c r="M886" s="215"/>
      <c r="N886" s="219"/>
      <c r="O886" s="217"/>
      <c r="P886" s="219"/>
      <c r="Q886" s="217"/>
      <c r="R886" s="220"/>
      <c r="S886" s="215"/>
      <c r="T886" s="219"/>
      <c r="U886" s="217"/>
      <c r="V886" s="219"/>
      <c r="W886" s="217"/>
      <c r="X886" s="220"/>
      <c r="Y886" s="215"/>
      <c r="Z886" s="219"/>
      <c r="AA886" s="217"/>
      <c r="AB886" s="217"/>
      <c r="AC886" s="217"/>
      <c r="AD886" s="226"/>
      <c r="AE886" s="215"/>
      <c r="AF886" s="219"/>
      <c r="AG886" s="217"/>
      <c r="AH886" s="219"/>
      <c r="AI886" s="217"/>
      <c r="AJ886" s="220"/>
      <c r="AK886" s="215"/>
      <c r="AL886" s="290"/>
      <c r="AM886" s="217"/>
      <c r="AN886" s="219"/>
      <c r="AO886" s="217"/>
      <c r="AP886" s="220"/>
      <c r="AQ886" s="215"/>
      <c r="AR886" s="290"/>
      <c r="AS886" s="217"/>
      <c r="AT886" s="217"/>
      <c r="AU886" s="217"/>
      <c r="AV886" s="226"/>
      <c r="AW886" s="215"/>
      <c r="AX886" s="290"/>
      <c r="AY886" s="217"/>
      <c r="AZ886" s="219"/>
      <c r="BA886" s="217"/>
      <c r="BB886" s="220"/>
      <c r="BC886" s="215"/>
      <c r="BD886" s="290"/>
      <c r="BE886" s="217"/>
      <c r="BF886" s="219"/>
      <c r="BG886" s="217"/>
      <c r="BH886" s="220"/>
      <c r="BI886" s="215"/>
      <c r="BJ886" s="290"/>
      <c r="BK886" s="217"/>
      <c r="BL886" s="217"/>
      <c r="BM886" s="217"/>
      <c r="BN886" s="226"/>
      <c r="BQ886" s="219"/>
      <c r="BR886" s="217"/>
      <c r="BS886" s="219"/>
      <c r="BT886" s="217"/>
      <c r="BU886" s="220"/>
      <c r="BV886" s="215"/>
      <c r="BW886" s="219"/>
      <c r="BX886" s="217"/>
      <c r="BY886" s="219"/>
      <c r="BZ886" s="217"/>
      <c r="CA886" s="220"/>
      <c r="CB886" s="215"/>
      <c r="CC886" s="219"/>
      <c r="CD886" s="217"/>
      <c r="CE886" s="219"/>
      <c r="CF886" s="217"/>
      <c r="CG886" s="220"/>
      <c r="CH886" s="215"/>
      <c r="CI886" s="219"/>
      <c r="CJ886" s="217"/>
      <c r="CK886" s="219"/>
      <c r="CL886" s="217"/>
      <c r="CM886" s="220"/>
      <c r="CN886" s="215"/>
      <c r="CO886" s="219"/>
      <c r="CP886" s="217"/>
      <c r="CQ886" s="219"/>
      <c r="CR886" s="217"/>
      <c r="CS886" s="220"/>
    </row>
    <row r="887" spans="13:97" ht="15" customHeight="1" x14ac:dyDescent="0.25">
      <c r="M887" s="215"/>
      <c r="N887" s="219"/>
      <c r="O887" s="217"/>
      <c r="P887" s="219"/>
      <c r="Q887" s="217"/>
      <c r="R887" s="220"/>
      <c r="S887" s="215"/>
      <c r="T887" s="219"/>
      <c r="U887" s="217"/>
      <c r="V887" s="219"/>
      <c r="W887" s="217"/>
      <c r="X887" s="220"/>
      <c r="Y887" s="215"/>
      <c r="Z887" s="219"/>
      <c r="AA887" s="217"/>
      <c r="AB887" s="217"/>
      <c r="AC887" s="217"/>
      <c r="AD887" s="226"/>
      <c r="AE887" s="215"/>
      <c r="AF887" s="219"/>
      <c r="AG887" s="217"/>
      <c r="AH887" s="219"/>
      <c r="AI887" s="217"/>
      <c r="AJ887" s="220"/>
      <c r="AK887" s="215"/>
      <c r="AL887" s="290"/>
      <c r="AM887" s="217"/>
      <c r="AN887" s="219"/>
      <c r="AO887" s="217"/>
      <c r="AP887" s="220"/>
      <c r="AQ887" s="215"/>
      <c r="AR887" s="290"/>
      <c r="AS887" s="217"/>
      <c r="AT887" s="217"/>
      <c r="AU887" s="217"/>
      <c r="AV887" s="226"/>
      <c r="AW887" s="215"/>
      <c r="AX887" s="219"/>
      <c r="AY887" s="217"/>
      <c r="AZ887" s="219"/>
      <c r="BA887" s="217"/>
      <c r="BB887" s="220"/>
      <c r="BC887" s="215"/>
      <c r="BD887" s="290"/>
      <c r="BE887" s="217"/>
      <c r="BF887" s="219"/>
      <c r="BG887" s="217"/>
      <c r="BH887" s="220"/>
      <c r="BI887" s="215"/>
      <c r="BJ887" s="219"/>
      <c r="BK887" s="217"/>
      <c r="BL887" s="217"/>
      <c r="BM887" s="217"/>
      <c r="BN887" s="226"/>
      <c r="BQ887" s="219"/>
      <c r="BR887" s="217"/>
      <c r="BS887" s="219"/>
      <c r="BT887" s="217"/>
      <c r="BU887" s="220"/>
      <c r="BV887" s="215"/>
      <c r="BW887" s="219"/>
      <c r="BX887" s="217"/>
      <c r="BY887" s="219"/>
      <c r="BZ887" s="217"/>
      <c r="CA887" s="220"/>
      <c r="CB887" s="215"/>
      <c r="CC887" s="219"/>
      <c r="CD887" s="217"/>
      <c r="CE887" s="219"/>
      <c r="CF887" s="217"/>
      <c r="CG887" s="220"/>
      <c r="CH887" s="215"/>
      <c r="CI887" s="219"/>
      <c r="CJ887" s="217"/>
      <c r="CK887" s="219"/>
      <c r="CL887" s="217"/>
      <c r="CM887" s="220"/>
      <c r="CN887" s="215"/>
      <c r="CO887" s="219"/>
      <c r="CP887" s="217"/>
      <c r="CQ887" s="219"/>
      <c r="CR887" s="217"/>
      <c r="CS887" s="220"/>
    </row>
    <row r="888" spans="13:97" ht="15" customHeight="1" x14ac:dyDescent="0.25">
      <c r="M888" s="122"/>
      <c r="N888" s="123"/>
      <c r="O888" s="124"/>
      <c r="P888" s="123"/>
      <c r="Q888" s="124"/>
      <c r="R888" s="125"/>
      <c r="S888" s="122"/>
      <c r="T888" s="123"/>
      <c r="U888" s="124"/>
      <c r="V888" s="123"/>
      <c r="W888" s="124"/>
      <c r="X888" s="125"/>
      <c r="Y888" s="122"/>
      <c r="Z888" s="123"/>
      <c r="AA888" s="124"/>
      <c r="AB888" s="123"/>
      <c r="AC888" s="124"/>
      <c r="AD888" s="125"/>
      <c r="AE888" s="122"/>
      <c r="AF888" s="123"/>
      <c r="AG888" s="124"/>
      <c r="AH888" s="123"/>
      <c r="AI888" s="124"/>
      <c r="AJ888" s="125"/>
      <c r="AK888" s="122"/>
      <c r="AL888" s="123"/>
      <c r="AM888" s="124"/>
      <c r="AN888" s="123"/>
      <c r="AO888" s="124"/>
      <c r="AP888" s="125"/>
      <c r="AQ888" s="122"/>
      <c r="AR888" s="123"/>
      <c r="AS888" s="124"/>
      <c r="AT888" s="123"/>
      <c r="AU888" s="124"/>
      <c r="AV888" s="125"/>
      <c r="AW888" s="122"/>
      <c r="AX888" s="123"/>
      <c r="AY888" s="124"/>
      <c r="AZ888" s="123"/>
      <c r="BA888" s="124"/>
      <c r="BB888" s="125"/>
      <c r="BC888" s="122"/>
      <c r="BD888" s="123"/>
      <c r="BE888" s="124"/>
      <c r="BF888" s="123"/>
      <c r="BG888" s="124"/>
      <c r="BH888" s="125"/>
      <c r="BI888" s="122"/>
      <c r="BJ888" s="123"/>
      <c r="BK888" s="124"/>
      <c r="BL888" s="123"/>
      <c r="BM888" s="124"/>
      <c r="BN888" s="125"/>
      <c r="BQ888" s="222"/>
      <c r="BR888" s="223"/>
      <c r="BS888" s="222"/>
      <c r="BT888" s="223"/>
      <c r="BU888" s="224"/>
      <c r="BV888" s="221"/>
      <c r="BW888" s="222"/>
      <c r="BX888" s="223"/>
      <c r="BY888" s="223"/>
      <c r="BZ888" s="223"/>
      <c r="CA888" s="225"/>
      <c r="CB888" s="221"/>
      <c r="CC888" s="222"/>
      <c r="CD888" s="223"/>
      <c r="CE888" s="222"/>
      <c r="CF888" s="223"/>
      <c r="CG888" s="224"/>
      <c r="CH888" s="221"/>
      <c r="CI888" s="222"/>
      <c r="CJ888" s="223"/>
      <c r="CK888" s="222"/>
      <c r="CL888" s="223"/>
      <c r="CM888" s="224"/>
      <c r="CN888" s="221"/>
      <c r="CO888" s="222"/>
      <c r="CP888" s="223"/>
      <c r="CQ888" s="223"/>
      <c r="CR888" s="223"/>
      <c r="CS888" s="225"/>
    </row>
    <row r="889" spans="13:97" ht="15" customHeight="1" x14ac:dyDescent="0.25">
      <c r="M889" s="118">
        <v>1</v>
      </c>
      <c r="N889" s="145" t="s">
        <v>708</v>
      </c>
      <c r="O889" s="120"/>
      <c r="P889" s="150"/>
      <c r="Q889" s="120"/>
      <c r="R889" s="150"/>
      <c r="S889" s="118"/>
      <c r="T889" s="145"/>
      <c r="U889" s="120"/>
      <c r="V889" s="145"/>
      <c r="W889" s="120"/>
      <c r="X889" s="146"/>
      <c r="Y889" s="118"/>
      <c r="Z889" s="145"/>
      <c r="AA889" s="120"/>
      <c r="AB889" s="145"/>
      <c r="AC889" s="120"/>
      <c r="AD889" s="121"/>
      <c r="AE889" s="118"/>
      <c r="AF889" s="145"/>
      <c r="AG889" s="120"/>
      <c r="AH889" s="150"/>
      <c r="AI889" s="120"/>
      <c r="AJ889" s="150"/>
      <c r="AK889" s="118"/>
      <c r="AL889" s="145"/>
      <c r="AM889" s="120"/>
      <c r="AN889" s="145"/>
      <c r="AO889" s="120"/>
      <c r="AP889" s="146"/>
      <c r="AQ889" s="118"/>
      <c r="AR889" s="145"/>
      <c r="AS889" s="120"/>
      <c r="AT889" s="145"/>
      <c r="AU889" s="120"/>
      <c r="AV889" s="121"/>
      <c r="AW889" s="118"/>
      <c r="AX889" s="145"/>
      <c r="AY889" s="120"/>
      <c r="AZ889" s="150"/>
      <c r="BA889" s="120"/>
      <c r="BB889" s="150"/>
      <c r="BC889" s="118"/>
      <c r="BD889" s="145"/>
      <c r="BE889" s="120"/>
      <c r="BF889" s="145"/>
      <c r="BG889" s="120"/>
      <c r="BH889" s="146"/>
      <c r="BI889" s="118"/>
      <c r="BJ889" s="145"/>
      <c r="BK889" s="120"/>
      <c r="BL889" s="145"/>
      <c r="BM889" s="120"/>
      <c r="BN889" s="121"/>
      <c r="BQ889" s="216"/>
      <c r="BR889" s="217"/>
      <c r="BS889" s="216"/>
      <c r="BT889" s="217"/>
      <c r="BU889" s="218"/>
      <c r="BV889" s="215"/>
      <c r="BW889" s="216"/>
      <c r="BX889" s="217"/>
      <c r="BY889" s="216"/>
      <c r="BZ889" s="217"/>
      <c r="CA889" s="218"/>
      <c r="CB889" s="215"/>
      <c r="CC889" s="216"/>
      <c r="CD889" s="217"/>
      <c r="CE889" s="216"/>
      <c r="CF889" s="217"/>
      <c r="CG889" s="218"/>
      <c r="CH889" s="215"/>
      <c r="CI889" s="216"/>
      <c r="CJ889" s="217"/>
      <c r="CK889" s="216"/>
      <c r="CL889" s="217"/>
      <c r="CM889" s="218"/>
      <c r="CN889" s="215"/>
      <c r="CO889" s="216"/>
      <c r="CP889" s="217"/>
      <c r="CQ889" s="216"/>
      <c r="CR889" s="217"/>
      <c r="CS889" s="218"/>
    </row>
    <row r="890" spans="13:97" ht="15" customHeight="1" x14ac:dyDescent="0.25">
      <c r="M890" s="118">
        <v>2</v>
      </c>
      <c r="N890" s="145" t="s">
        <v>709</v>
      </c>
      <c r="O890" s="120"/>
      <c r="P890" s="119"/>
      <c r="Q890" s="120"/>
      <c r="R890" s="121"/>
      <c r="S890" s="118"/>
      <c r="T890" s="119"/>
      <c r="U890" s="120"/>
      <c r="V890" s="119"/>
      <c r="W890" s="120"/>
      <c r="X890" s="121"/>
      <c r="Y890" s="118"/>
      <c r="Z890" s="119"/>
      <c r="AA890" s="120"/>
      <c r="AB890" s="119"/>
      <c r="AC890" s="120"/>
      <c r="AD890" s="121"/>
      <c r="AE890" s="118"/>
      <c r="AF890" s="145"/>
      <c r="AG890" s="120"/>
      <c r="AH890" s="119"/>
      <c r="AI890" s="120"/>
      <c r="AJ890" s="121"/>
      <c r="AK890" s="118"/>
      <c r="AL890" s="119"/>
      <c r="AM890" s="120"/>
      <c r="AN890" s="119"/>
      <c r="AO890" s="120"/>
      <c r="AP890" s="121"/>
      <c r="AQ890" s="118"/>
      <c r="AR890" s="119"/>
      <c r="AS890" s="120"/>
      <c r="AT890" s="119"/>
      <c r="AU890" s="120"/>
      <c r="AV890" s="121"/>
      <c r="AW890" s="118"/>
      <c r="AX890" s="145"/>
      <c r="AY890" s="120"/>
      <c r="AZ890" s="119"/>
      <c r="BA890" s="120"/>
      <c r="BB890" s="121"/>
      <c r="BC890" s="118"/>
      <c r="BD890" s="119"/>
      <c r="BE890" s="120"/>
      <c r="BF890" s="119"/>
      <c r="BG890" s="120"/>
      <c r="BH890" s="121"/>
      <c r="BI890" s="118"/>
      <c r="BJ890" s="119"/>
      <c r="BK890" s="120"/>
      <c r="BL890" s="119"/>
      <c r="BM890" s="120"/>
      <c r="BN890" s="121"/>
      <c r="BQ890" s="219"/>
      <c r="BR890" s="217"/>
      <c r="BS890" s="219"/>
      <c r="BT890" s="217"/>
      <c r="BU890" s="220"/>
      <c r="BV890" s="215"/>
      <c r="BW890" s="219"/>
      <c r="BX890" s="217"/>
      <c r="BY890" s="217"/>
      <c r="BZ890" s="217"/>
      <c r="CA890" s="226"/>
      <c r="CB890" s="215"/>
      <c r="CC890" s="219"/>
      <c r="CD890" s="217"/>
      <c r="CE890" s="219"/>
      <c r="CF890" s="217"/>
      <c r="CG890" s="220"/>
      <c r="CH890" s="215"/>
      <c r="CI890" s="219"/>
      <c r="CJ890" s="217"/>
      <c r="CK890" s="219"/>
      <c r="CL890" s="217"/>
      <c r="CM890" s="220"/>
      <c r="CN890" s="215"/>
      <c r="CO890" s="219"/>
      <c r="CP890" s="217"/>
      <c r="CQ890" s="217"/>
      <c r="CR890" s="217"/>
      <c r="CS890" s="226"/>
    </row>
    <row r="891" spans="13:97" ht="15" customHeight="1" x14ac:dyDescent="0.25">
      <c r="M891" s="118">
        <v>3</v>
      </c>
      <c r="N891" s="146" t="s">
        <v>710</v>
      </c>
      <c r="O891" s="120"/>
      <c r="P891" s="119"/>
      <c r="Q891" s="120"/>
      <c r="R891" s="121"/>
      <c r="S891" s="118"/>
      <c r="T891" s="119"/>
      <c r="U891" s="120"/>
      <c r="V891" s="119"/>
      <c r="W891" s="120"/>
      <c r="X891" s="121"/>
      <c r="Y891" s="118"/>
      <c r="Z891" s="119"/>
      <c r="AA891" s="120"/>
      <c r="AB891" s="119"/>
      <c r="AC891" s="120"/>
      <c r="AD891" s="121"/>
      <c r="AE891" s="118"/>
      <c r="AF891" s="146"/>
      <c r="AG891" s="120"/>
      <c r="AH891" s="119"/>
      <c r="AI891" s="120"/>
      <c r="AJ891" s="121"/>
      <c r="AK891" s="118"/>
      <c r="AL891" s="119"/>
      <c r="AM891" s="120"/>
      <c r="AN891" s="119"/>
      <c r="AO891" s="120"/>
      <c r="AP891" s="121"/>
      <c r="AQ891" s="118"/>
      <c r="AR891" s="119"/>
      <c r="AS891" s="120"/>
      <c r="AT891" s="119"/>
      <c r="AU891" s="120"/>
      <c r="AV891" s="121"/>
      <c r="AW891" s="118"/>
      <c r="AX891" s="146"/>
      <c r="AY891" s="120"/>
      <c r="AZ891" s="119"/>
      <c r="BA891" s="120"/>
      <c r="BB891" s="121"/>
      <c r="BC891" s="118"/>
      <c r="BD891" s="119"/>
      <c r="BE891" s="120"/>
      <c r="BF891" s="119"/>
      <c r="BG891" s="120"/>
      <c r="BH891" s="121"/>
      <c r="BI891" s="118"/>
      <c r="BJ891" s="119"/>
      <c r="BK891" s="120"/>
      <c r="BL891" s="119"/>
      <c r="BM891" s="120"/>
      <c r="BN891" s="121"/>
      <c r="BQ891" s="219"/>
      <c r="BR891" s="217"/>
      <c r="BS891" s="219"/>
      <c r="BT891" s="217"/>
      <c r="BU891" s="220"/>
      <c r="BV891" s="215"/>
      <c r="BW891" s="219"/>
      <c r="BX891" s="217"/>
      <c r="BY891" s="217"/>
      <c r="BZ891" s="217"/>
      <c r="CA891" s="226"/>
      <c r="CB891" s="215"/>
      <c r="CC891" s="219"/>
      <c r="CD891" s="217"/>
      <c r="CE891" s="219"/>
      <c r="CF891" s="217"/>
      <c r="CG891" s="220"/>
      <c r="CH891" s="215"/>
      <c r="CI891" s="219"/>
      <c r="CJ891" s="217"/>
      <c r="CK891" s="219"/>
      <c r="CL891" s="217"/>
      <c r="CM891" s="220"/>
      <c r="CN891" s="215"/>
      <c r="CO891" s="219"/>
      <c r="CP891" s="217"/>
      <c r="CQ891" s="217"/>
      <c r="CR891" s="217"/>
      <c r="CS891" s="226"/>
    </row>
    <row r="892" spans="13:97" ht="15" customHeight="1" x14ac:dyDescent="0.25">
      <c r="M892" s="44"/>
      <c r="N892" s="45"/>
      <c r="O892" s="46"/>
      <c r="P892" s="45"/>
      <c r="Q892" s="46"/>
      <c r="R892" s="47"/>
      <c r="S892" s="44"/>
      <c r="T892" s="45"/>
      <c r="U892" s="46"/>
      <c r="V892" s="45"/>
      <c r="W892" s="46"/>
      <c r="X892" s="47"/>
      <c r="Y892" s="44"/>
      <c r="Z892" s="45"/>
      <c r="AA892" s="46"/>
      <c r="AB892" s="45"/>
      <c r="AC892" s="46"/>
      <c r="AD892" s="47"/>
      <c r="AE892" s="44"/>
      <c r="AF892" s="45"/>
      <c r="AG892" s="46"/>
      <c r="AH892" s="45"/>
      <c r="AI892" s="46"/>
      <c r="AJ892" s="47"/>
      <c r="AK892" s="44"/>
      <c r="AL892" s="45"/>
      <c r="AM892" s="46"/>
      <c r="AN892" s="45"/>
      <c r="AO892" s="46"/>
      <c r="AP892" s="47"/>
      <c r="AQ892" s="44"/>
      <c r="AR892" s="45"/>
      <c r="AS892" s="46"/>
      <c r="AT892" s="45"/>
      <c r="AU892" s="46"/>
      <c r="AV892" s="47"/>
      <c r="AW892" s="44"/>
      <c r="AX892" s="45"/>
      <c r="AY892" s="46"/>
      <c r="AZ892" s="45"/>
      <c r="BA892" s="46"/>
      <c r="BB892" s="47"/>
      <c r="BC892" s="44"/>
      <c r="BD892" s="45"/>
      <c r="BE892" s="46"/>
      <c r="BF892" s="45"/>
      <c r="BG892" s="46"/>
      <c r="BH892" s="47"/>
      <c r="BI892" s="44"/>
      <c r="BJ892" s="45"/>
      <c r="BK892" s="46"/>
      <c r="BL892" s="45"/>
      <c r="BM892" s="46"/>
      <c r="BN892" s="47"/>
      <c r="BQ892" s="223"/>
      <c r="BR892" s="223"/>
      <c r="BS892" s="223"/>
      <c r="BT892" s="223"/>
      <c r="BU892" s="225"/>
      <c r="BV892" s="221"/>
      <c r="BW892" s="223"/>
      <c r="BX892" s="223"/>
      <c r="BY892" s="223"/>
      <c r="BZ892" s="223"/>
      <c r="CA892" s="225"/>
      <c r="CB892" s="221"/>
      <c r="CC892" s="223"/>
      <c r="CD892" s="223"/>
      <c r="CE892" s="223"/>
      <c r="CF892" s="223"/>
      <c r="CG892" s="225"/>
      <c r="CH892" s="221"/>
      <c r="CI892" s="223"/>
      <c r="CJ892" s="223"/>
      <c r="CK892" s="223"/>
      <c r="CL892" s="223"/>
      <c r="CM892" s="225"/>
      <c r="CN892" s="221"/>
      <c r="CO892" s="223"/>
      <c r="CP892" s="223"/>
      <c r="CQ892" s="223"/>
      <c r="CR892" s="223"/>
      <c r="CS892" s="225"/>
    </row>
    <row r="893" spans="13:97" ht="15" customHeight="1" x14ac:dyDescent="0.25">
      <c r="BQ893" s="216"/>
      <c r="BR893" s="217"/>
      <c r="BS893" s="216"/>
      <c r="BT893" s="217"/>
      <c r="BU893" s="218"/>
      <c r="BV893" s="215"/>
      <c r="BW893" s="216"/>
      <c r="BX893" s="217"/>
      <c r="BY893" s="216"/>
      <c r="BZ893" s="217"/>
      <c r="CA893" s="218"/>
      <c r="CB893" s="215"/>
      <c r="CC893" s="216"/>
      <c r="CD893" s="217"/>
      <c r="CE893" s="216"/>
      <c r="CF893" s="217"/>
      <c r="CG893" s="218"/>
      <c r="CH893" s="215"/>
      <c r="CI893" s="216"/>
      <c r="CJ893" s="217"/>
      <c r="CK893" s="216"/>
      <c r="CL893" s="217"/>
      <c r="CM893" s="218"/>
      <c r="CN893" s="215"/>
      <c r="CO893" s="216"/>
      <c r="CP893" s="217"/>
      <c r="CQ893" s="216"/>
      <c r="CR893" s="217"/>
      <c r="CS893" s="218"/>
    </row>
    <row r="894" spans="13:97" ht="15" customHeight="1" x14ac:dyDescent="0.25">
      <c r="BQ894" s="219"/>
      <c r="BR894" s="217"/>
      <c r="BS894" s="216"/>
      <c r="BT894" s="217"/>
      <c r="BU894" s="218"/>
      <c r="BV894" s="215"/>
      <c r="BW894" s="219"/>
      <c r="BX894" s="217"/>
      <c r="BY894" s="219"/>
      <c r="BZ894" s="217"/>
      <c r="CA894" s="220"/>
      <c r="CB894" s="215"/>
      <c r="CC894" s="219"/>
      <c r="CD894" s="217"/>
      <c r="CE894" s="219"/>
      <c r="CF894" s="217"/>
      <c r="CG894" s="220"/>
      <c r="CH894" s="215"/>
      <c r="CI894" s="219"/>
      <c r="CJ894" s="217"/>
      <c r="CK894" s="216"/>
      <c r="CL894" s="217"/>
      <c r="CM894" s="218"/>
      <c r="CN894" s="215"/>
      <c r="CO894" s="219"/>
      <c r="CP894" s="217"/>
      <c r="CQ894" s="219"/>
      <c r="CR894" s="217"/>
      <c r="CS894" s="220"/>
    </row>
    <row r="895" spans="13:97" ht="15" customHeight="1" x14ac:dyDescent="0.25">
      <c r="BQ895" s="219"/>
      <c r="BR895" s="217"/>
      <c r="BS895" s="216"/>
      <c r="BT895" s="217"/>
      <c r="BU895" s="218"/>
      <c r="BV895" s="215"/>
      <c r="BW895" s="219"/>
      <c r="BX895" s="217"/>
      <c r="BY895" s="219"/>
      <c r="BZ895" s="217"/>
      <c r="CA895" s="220"/>
      <c r="CB895" s="215"/>
      <c r="CC895" s="219"/>
      <c r="CD895" s="217"/>
      <c r="CE895" s="219"/>
      <c r="CF895" s="217"/>
      <c r="CG895" s="220"/>
      <c r="CH895" s="215"/>
      <c r="CI895" s="219"/>
      <c r="CJ895" s="217"/>
      <c r="CK895" s="216"/>
      <c r="CL895" s="217"/>
      <c r="CM895" s="218"/>
      <c r="CN895" s="215"/>
      <c r="CO895" s="219"/>
      <c r="CP895" s="217"/>
      <c r="CQ895" s="219"/>
      <c r="CR895" s="217"/>
      <c r="CS895" s="220"/>
    </row>
    <row r="896" spans="13:97" ht="15" customHeight="1" x14ac:dyDescent="0.25">
      <c r="Y896" s="54"/>
      <c r="Z896" s="55"/>
      <c r="AA896" s="56"/>
      <c r="AB896" s="55"/>
      <c r="AC896" s="56"/>
      <c r="AD896" s="57"/>
      <c r="AE896" s="54"/>
      <c r="AF896" s="55"/>
      <c r="AG896" s="56"/>
      <c r="AH896" s="55"/>
      <c r="AI896" s="56"/>
      <c r="AJ896" s="57"/>
      <c r="AK896" s="54"/>
      <c r="AL896" s="55"/>
      <c r="AM896" s="56"/>
      <c r="AN896" s="55"/>
      <c r="AO896" s="56"/>
      <c r="AP896" s="57"/>
      <c r="AR896" s="221"/>
      <c r="AS896" s="222"/>
      <c r="AT896" s="223"/>
      <c r="AU896" s="222"/>
      <c r="AV896" s="223"/>
      <c r="AW896" s="224"/>
      <c r="AX896" s="221"/>
      <c r="AY896" s="222"/>
      <c r="AZ896" s="223"/>
      <c r="BA896" s="222"/>
      <c r="BB896" s="223"/>
      <c r="BC896" s="224"/>
      <c r="BD896" s="221"/>
      <c r="BE896" s="222"/>
      <c r="BF896" s="223"/>
      <c r="BG896" s="222"/>
      <c r="BH896" s="223"/>
      <c r="BI896" s="224"/>
      <c r="BJ896" s="221"/>
      <c r="BK896" s="222"/>
      <c r="BL896" s="223"/>
      <c r="BM896" s="222"/>
      <c r="BN896" s="223"/>
      <c r="BO896" s="224"/>
      <c r="BP896" s="221"/>
      <c r="BQ896" s="222"/>
      <c r="BR896" s="223"/>
      <c r="BS896" s="222"/>
      <c r="BT896" s="223"/>
      <c r="BU896" s="224"/>
      <c r="BV896" s="221"/>
      <c r="BW896" s="222"/>
      <c r="BX896" s="223"/>
      <c r="BY896" s="222"/>
      <c r="BZ896" s="223"/>
      <c r="CA896" s="224"/>
      <c r="CB896" s="221"/>
      <c r="CC896" s="222"/>
      <c r="CD896" s="223"/>
      <c r="CE896" s="222"/>
      <c r="CF896" s="223"/>
      <c r="CG896" s="224"/>
      <c r="CH896" s="221"/>
      <c r="CI896" s="222"/>
      <c r="CJ896" s="223"/>
      <c r="CK896" s="222"/>
      <c r="CL896" s="223"/>
      <c r="CM896" s="224"/>
      <c r="CN896" s="221"/>
      <c r="CO896" s="222"/>
      <c r="CP896" s="223"/>
      <c r="CQ896" s="222"/>
      <c r="CR896" s="223"/>
      <c r="CS896" s="224"/>
    </row>
    <row r="897" spans="25:97" ht="15" customHeight="1" x14ac:dyDescent="0.25">
      <c r="Y897" s="48">
        <v>1</v>
      </c>
      <c r="Z897" s="49" t="s">
        <v>10</v>
      </c>
      <c r="AA897" s="50">
        <v>1</v>
      </c>
      <c r="AB897" s="49" t="s">
        <v>11</v>
      </c>
      <c r="AC897" s="50">
        <v>1</v>
      </c>
      <c r="AD897" s="51" t="s">
        <v>12</v>
      </c>
      <c r="AE897" s="48">
        <v>1</v>
      </c>
      <c r="AF897" s="49" t="s">
        <v>13</v>
      </c>
      <c r="AG897" s="50">
        <v>1</v>
      </c>
      <c r="AH897" s="49" t="s">
        <v>14</v>
      </c>
      <c r="AI897" s="50">
        <v>1</v>
      </c>
      <c r="AJ897" s="51" t="s">
        <v>15</v>
      </c>
      <c r="AK897" s="48">
        <v>1</v>
      </c>
      <c r="AL897" s="49" t="s">
        <v>16</v>
      </c>
      <c r="AM897" s="50">
        <v>1</v>
      </c>
      <c r="AN897" s="49" t="s">
        <v>17</v>
      </c>
      <c r="AO897" s="50">
        <v>1</v>
      </c>
      <c r="AP897" s="51" t="s">
        <v>18</v>
      </c>
      <c r="AR897" s="215">
        <v>1</v>
      </c>
      <c r="AS897" s="216" t="s">
        <v>339</v>
      </c>
      <c r="AT897" s="217">
        <v>1</v>
      </c>
      <c r="AU897" s="216" t="s">
        <v>340</v>
      </c>
      <c r="AV897" s="217">
        <v>1</v>
      </c>
      <c r="AW897" s="216" t="s">
        <v>341</v>
      </c>
      <c r="AX897" s="215">
        <v>1</v>
      </c>
      <c r="AY897" s="216" t="s">
        <v>342</v>
      </c>
      <c r="AZ897" s="217">
        <v>1</v>
      </c>
      <c r="BA897" s="216" t="s">
        <v>343</v>
      </c>
      <c r="BB897" s="217">
        <v>1</v>
      </c>
      <c r="BC897" s="216" t="s">
        <v>344</v>
      </c>
      <c r="BD897" s="215">
        <v>1</v>
      </c>
      <c r="BE897" s="216" t="s">
        <v>345</v>
      </c>
      <c r="BF897" s="217">
        <v>1</v>
      </c>
      <c r="BG897" s="216" t="s">
        <v>346</v>
      </c>
      <c r="BH897" s="217">
        <v>1</v>
      </c>
      <c r="BI897" s="216" t="s">
        <v>347</v>
      </c>
      <c r="BJ897" s="215">
        <v>1</v>
      </c>
      <c r="BK897" s="216" t="s">
        <v>348</v>
      </c>
      <c r="BL897" s="217">
        <v>1</v>
      </c>
      <c r="BM897" s="216" t="s">
        <v>349</v>
      </c>
      <c r="BN897" s="217">
        <v>1</v>
      </c>
      <c r="BO897" s="216" t="s">
        <v>350</v>
      </c>
      <c r="BP897" s="215"/>
      <c r="BQ897" s="216"/>
      <c r="BR897" s="217"/>
      <c r="BS897" s="216"/>
      <c r="BT897" s="217"/>
      <c r="BU897" s="218"/>
      <c r="BV897" s="215"/>
      <c r="BW897" s="216"/>
      <c r="BX897" s="217"/>
      <c r="BY897" s="216"/>
      <c r="BZ897" s="217"/>
      <c r="CA897" s="218"/>
      <c r="CB897" s="215"/>
      <c r="CC897" s="216"/>
      <c r="CD897" s="217"/>
      <c r="CE897" s="216"/>
      <c r="CF897" s="217"/>
      <c r="CG897" s="218"/>
      <c r="CH897" s="215"/>
      <c r="CI897" s="216"/>
      <c r="CJ897" s="217"/>
      <c r="CK897" s="216"/>
      <c r="CL897" s="217"/>
      <c r="CM897" s="218"/>
      <c r="CN897" s="215"/>
      <c r="CO897" s="216"/>
      <c r="CP897" s="217"/>
      <c r="CQ897" s="216"/>
      <c r="CR897" s="217"/>
      <c r="CS897" s="218"/>
    </row>
    <row r="898" spans="25:97" ht="15" customHeight="1" x14ac:dyDescent="0.25">
      <c r="Y898" s="48"/>
      <c r="Z898" s="52"/>
      <c r="AA898" s="50"/>
      <c r="AB898" s="52"/>
      <c r="AC898" s="50"/>
      <c r="AD898" s="53"/>
      <c r="AE898" s="48"/>
      <c r="AF898" s="52"/>
      <c r="AG898" s="50"/>
      <c r="AH898" s="52"/>
      <c r="AI898" s="50"/>
      <c r="AJ898" s="53"/>
      <c r="AK898" s="48"/>
      <c r="AL898" s="52"/>
      <c r="AM898" s="50"/>
      <c r="AN898" s="52"/>
      <c r="AO898" s="50"/>
      <c r="AP898" s="53"/>
      <c r="AR898" s="215"/>
      <c r="AS898" s="219"/>
      <c r="AT898" s="217"/>
      <c r="AU898" s="219"/>
      <c r="AV898" s="217"/>
      <c r="AW898" s="220"/>
      <c r="AX898" s="215"/>
      <c r="AY898" s="219"/>
      <c r="AZ898" s="217"/>
      <c r="BA898" s="219"/>
      <c r="BB898" s="217"/>
      <c r="BC898" s="220"/>
      <c r="BD898" s="215"/>
      <c r="BE898" s="219"/>
      <c r="BF898" s="217"/>
      <c r="BG898" s="219"/>
      <c r="BH898" s="217"/>
      <c r="BI898" s="220"/>
      <c r="BJ898" s="215"/>
      <c r="BK898" s="219"/>
      <c r="BL898" s="217"/>
      <c r="BM898" s="219"/>
      <c r="BN898" s="217"/>
      <c r="BO898" s="220"/>
      <c r="BP898" s="215"/>
      <c r="BQ898" s="219"/>
      <c r="BR898" s="217"/>
      <c r="BS898" s="219"/>
      <c r="BT898" s="217"/>
      <c r="BU898" s="220"/>
      <c r="BV898" s="215"/>
      <c r="BW898" s="219"/>
      <c r="BX898" s="217"/>
      <c r="BY898" s="219"/>
      <c r="BZ898" s="217"/>
      <c r="CA898" s="220"/>
      <c r="CB898" s="215"/>
      <c r="CC898" s="219"/>
      <c r="CD898" s="217"/>
      <c r="CE898" s="219"/>
      <c r="CF898" s="217"/>
      <c r="CG898" s="220"/>
      <c r="CH898" s="215"/>
      <c r="CI898" s="219"/>
      <c r="CJ898" s="217"/>
      <c r="CK898" s="219"/>
      <c r="CL898" s="217"/>
      <c r="CM898" s="220"/>
      <c r="CN898" s="215"/>
      <c r="CO898" s="219"/>
      <c r="CP898" s="217"/>
      <c r="CQ898" s="219"/>
      <c r="CR898" s="217"/>
      <c r="CS898" s="220"/>
    </row>
    <row r="899" spans="25:97" ht="15" customHeight="1" x14ac:dyDescent="0.25">
      <c r="Y899" s="48"/>
      <c r="Z899" s="52"/>
      <c r="AA899" s="50"/>
      <c r="AB899" s="52"/>
      <c r="AC899" s="50"/>
      <c r="AD899" s="53"/>
      <c r="AE899" s="48"/>
      <c r="AF899" s="52"/>
      <c r="AG899" s="50"/>
      <c r="AH899" s="52"/>
      <c r="AI899" s="50"/>
      <c r="AJ899" s="53"/>
      <c r="AK899" s="48"/>
      <c r="AL899" s="52"/>
      <c r="AM899" s="50"/>
      <c r="AN899" s="52"/>
      <c r="AO899" s="50"/>
      <c r="AP899" s="53"/>
      <c r="AR899" s="215"/>
      <c r="AS899" s="219"/>
      <c r="AT899" s="217"/>
      <c r="AU899" s="219"/>
      <c r="AV899" s="217"/>
      <c r="AW899" s="220"/>
      <c r="AX899" s="215"/>
      <c r="AY899" s="219"/>
      <c r="AZ899" s="217"/>
      <c r="BA899" s="219"/>
      <c r="BB899" s="217"/>
      <c r="BC899" s="220"/>
      <c r="BD899" s="215"/>
      <c r="BE899" s="219"/>
      <c r="BF899" s="217"/>
      <c r="BG899" s="219"/>
      <c r="BH899" s="217"/>
      <c r="BI899" s="220"/>
      <c r="BJ899" s="215"/>
      <c r="BK899" s="219"/>
      <c r="BL899" s="217"/>
      <c r="BM899" s="219"/>
      <c r="BN899" s="217"/>
      <c r="BO899" s="220"/>
      <c r="BP899" s="215"/>
      <c r="BQ899" s="219"/>
      <c r="BR899" s="217"/>
      <c r="BS899" s="219"/>
      <c r="BT899" s="217"/>
      <c r="BU899" s="220"/>
      <c r="BV899" s="215"/>
      <c r="BW899" s="219"/>
      <c r="BX899" s="217"/>
      <c r="BY899" s="219"/>
      <c r="BZ899" s="217"/>
      <c r="CA899" s="220"/>
      <c r="CB899" s="215"/>
      <c r="CC899" s="219"/>
      <c r="CD899" s="217"/>
      <c r="CE899" s="219"/>
      <c r="CF899" s="217"/>
      <c r="CG899" s="220"/>
      <c r="CH899" s="215"/>
      <c r="CI899" s="219"/>
      <c r="CJ899" s="217"/>
      <c r="CK899" s="219"/>
      <c r="CL899" s="217"/>
      <c r="CM899" s="220"/>
      <c r="CN899" s="215"/>
      <c r="CO899" s="219"/>
      <c r="CP899" s="217"/>
      <c r="CQ899" s="219"/>
      <c r="CR899" s="217"/>
      <c r="CS899" s="220"/>
    </row>
    <row r="900" spans="25:97" ht="15" customHeight="1" x14ac:dyDescent="0.25">
      <c r="Y900" s="58"/>
      <c r="Z900" s="59"/>
      <c r="AA900" s="60"/>
      <c r="AB900" s="59"/>
      <c r="AC900" s="60"/>
      <c r="AD900" s="61"/>
      <c r="AE900" s="58"/>
      <c r="AF900" s="59"/>
      <c r="AG900" s="60"/>
      <c r="AH900" s="59"/>
      <c r="AI900" s="60"/>
      <c r="AJ900" s="61"/>
      <c r="AK900" s="44"/>
      <c r="AL900" s="45"/>
      <c r="AM900" s="46"/>
      <c r="AN900" s="45"/>
      <c r="AO900" s="46"/>
      <c r="AP900" s="47"/>
      <c r="AR900" s="227"/>
      <c r="AS900" s="228"/>
      <c r="AT900" s="229"/>
      <c r="AU900" s="228"/>
      <c r="AV900" s="229"/>
      <c r="AW900" s="230"/>
      <c r="AX900" s="227"/>
      <c r="AY900" s="228"/>
      <c r="AZ900" s="229"/>
      <c r="BA900" s="228"/>
      <c r="BB900" s="229"/>
      <c r="BC900" s="230"/>
      <c r="BD900" s="227"/>
      <c r="BE900" s="228"/>
      <c r="BF900" s="229"/>
      <c r="BG900" s="228"/>
      <c r="BH900" s="229"/>
      <c r="BI900" s="230"/>
      <c r="BJ900" s="227"/>
      <c r="BK900" s="228"/>
      <c r="BL900" s="229"/>
      <c r="BM900" s="228"/>
      <c r="BN900" s="229"/>
      <c r="BO900" s="230"/>
      <c r="BP900" s="227"/>
      <c r="BQ900" s="228"/>
      <c r="BR900" s="229"/>
      <c r="BS900" s="228"/>
      <c r="BT900" s="229"/>
      <c r="BU900" s="230"/>
      <c r="BV900" s="227"/>
      <c r="BW900" s="228"/>
      <c r="BX900" s="229"/>
      <c r="BY900" s="228"/>
      <c r="BZ900" s="229"/>
      <c r="CA900" s="230"/>
      <c r="CB900" s="227"/>
      <c r="CC900" s="228"/>
      <c r="CD900" s="229"/>
      <c r="CE900" s="228"/>
      <c r="CF900" s="229"/>
      <c r="CG900" s="230"/>
      <c r="CH900" s="227"/>
      <c r="CI900" s="228"/>
      <c r="CJ900" s="229"/>
      <c r="CK900" s="228"/>
      <c r="CL900" s="229"/>
      <c r="CM900" s="230"/>
      <c r="CN900" s="227"/>
      <c r="CO900" s="228"/>
      <c r="CP900" s="229"/>
      <c r="CQ900" s="228"/>
      <c r="CR900" s="229"/>
      <c r="CS900" s="230"/>
    </row>
    <row r="901" spans="25:97" ht="15" customHeight="1" x14ac:dyDescent="0.25">
      <c r="Y901" s="48">
        <v>1</v>
      </c>
      <c r="Z901" s="49" t="s">
        <v>19</v>
      </c>
      <c r="AA901" s="50">
        <v>1</v>
      </c>
      <c r="AB901" s="49" t="s">
        <v>20</v>
      </c>
      <c r="AC901" s="50">
        <v>1</v>
      </c>
      <c r="AD901" s="51" t="s">
        <v>21</v>
      </c>
      <c r="AE901" s="48">
        <v>1</v>
      </c>
      <c r="AF901" s="49" t="s">
        <v>22</v>
      </c>
      <c r="AG901" s="50">
        <v>1</v>
      </c>
      <c r="AH901" s="49" t="s">
        <v>23</v>
      </c>
      <c r="AI901" s="50">
        <v>1</v>
      </c>
      <c r="AJ901" s="51" t="s">
        <v>24</v>
      </c>
      <c r="AK901" s="38"/>
      <c r="AL901" s="42"/>
      <c r="AM901" s="40"/>
      <c r="AN901" s="42"/>
      <c r="AO901" s="40"/>
      <c r="AP901" s="43"/>
      <c r="AR901" s="215"/>
      <c r="AS901" s="216"/>
      <c r="AT901" s="217"/>
      <c r="AU901" s="216"/>
      <c r="AV901" s="217"/>
      <c r="AW901" s="218"/>
      <c r="AX901" s="215"/>
      <c r="AY901" s="216"/>
      <c r="AZ901" s="217"/>
      <c r="BA901" s="216"/>
      <c r="BB901" s="217"/>
      <c r="BC901" s="218"/>
      <c r="BD901" s="231"/>
      <c r="BE901" s="232"/>
      <c r="BF901" s="233"/>
      <c r="BG901" s="232"/>
      <c r="BH901" s="233"/>
      <c r="BI901" s="234"/>
      <c r="BJ901" s="215"/>
      <c r="BK901" s="216"/>
      <c r="BL901" s="217"/>
      <c r="BM901" s="216"/>
      <c r="BN901" s="217"/>
      <c r="BO901" s="218"/>
      <c r="BP901" s="215"/>
      <c r="BQ901" s="216"/>
      <c r="BR901" s="217"/>
      <c r="BS901" s="216"/>
      <c r="BT901" s="217"/>
      <c r="BU901" s="218"/>
      <c r="BV901" s="231"/>
      <c r="BW901" s="232"/>
      <c r="BX901" s="233"/>
      <c r="BY901" s="232"/>
      <c r="BZ901" s="233"/>
      <c r="CA901" s="234"/>
      <c r="CB901" s="215"/>
      <c r="CC901" s="216"/>
      <c r="CD901" s="217"/>
      <c r="CE901" s="216"/>
      <c r="CF901" s="217"/>
      <c r="CG901" s="218"/>
      <c r="CH901" s="215"/>
      <c r="CI901" s="216"/>
      <c r="CJ901" s="217"/>
      <c r="CK901" s="216"/>
      <c r="CL901" s="217"/>
      <c r="CM901" s="218"/>
      <c r="CN901" s="231"/>
      <c r="CO901" s="232"/>
      <c r="CP901" s="233"/>
      <c r="CQ901" s="232"/>
      <c r="CR901" s="233"/>
      <c r="CS901" s="234"/>
    </row>
    <row r="902" spans="25:97" ht="15" customHeight="1" x14ac:dyDescent="0.25">
      <c r="Y902" s="38"/>
      <c r="Z902" s="39"/>
      <c r="AA902" s="40"/>
      <c r="AB902" s="39"/>
      <c r="AC902" s="40"/>
      <c r="AD902" s="41"/>
      <c r="AE902" s="38"/>
      <c r="AF902" s="39"/>
      <c r="AG902" s="40"/>
      <c r="AH902" s="39"/>
      <c r="AI902" s="40"/>
      <c r="AJ902" s="41"/>
      <c r="AK902" s="38"/>
      <c r="AL902" s="39"/>
      <c r="AM902" s="40"/>
      <c r="AN902" s="39"/>
      <c r="AO902" s="40"/>
      <c r="AP902" s="41"/>
      <c r="AR902" s="231"/>
      <c r="AS902" s="235"/>
      <c r="AT902" s="233"/>
      <c r="AU902" s="235"/>
      <c r="AV902" s="233"/>
      <c r="AW902" s="236"/>
      <c r="AX902" s="231"/>
      <c r="AY902" s="235"/>
      <c r="AZ902" s="233"/>
      <c r="BA902" s="235"/>
      <c r="BB902" s="233"/>
      <c r="BC902" s="236"/>
      <c r="BD902" s="231"/>
      <c r="BE902" s="235"/>
      <c r="BF902" s="233"/>
      <c r="BG902" s="235"/>
      <c r="BH902" s="233"/>
      <c r="BI902" s="236"/>
      <c r="BJ902" s="231"/>
      <c r="BK902" s="235"/>
      <c r="BL902" s="233"/>
      <c r="BM902" s="235"/>
      <c r="BN902" s="233"/>
      <c r="BO902" s="236"/>
      <c r="BP902" s="231"/>
      <c r="BQ902" s="235"/>
      <c r="BR902" s="233"/>
      <c r="BS902" s="235"/>
      <c r="BT902" s="233"/>
      <c r="BU902" s="236"/>
      <c r="BV902" s="231"/>
      <c r="BW902" s="235"/>
      <c r="BX902" s="233"/>
      <c r="BY902" s="235"/>
      <c r="BZ902" s="233"/>
      <c r="CA902" s="236"/>
      <c r="CB902" s="231"/>
      <c r="CC902" s="235"/>
      <c r="CD902" s="233"/>
      <c r="CE902" s="235"/>
      <c r="CF902" s="233"/>
      <c r="CG902" s="236"/>
      <c r="CH902" s="231"/>
      <c r="CI902" s="235"/>
      <c r="CJ902" s="233"/>
      <c r="CK902" s="235"/>
      <c r="CL902" s="233"/>
      <c r="CM902" s="236"/>
      <c r="CN902" s="231"/>
      <c r="CO902" s="235"/>
      <c r="CP902" s="233"/>
      <c r="CQ902" s="235"/>
      <c r="CR902" s="233"/>
      <c r="CS902" s="236"/>
    </row>
    <row r="903" spans="25:97" ht="15" customHeight="1" x14ac:dyDescent="0.25">
      <c r="Y903" s="38"/>
      <c r="Z903" s="39"/>
      <c r="AA903" s="40"/>
      <c r="AB903" s="39"/>
      <c r="AC903" s="40"/>
      <c r="AD903" s="41"/>
      <c r="AE903" s="38"/>
      <c r="AF903" s="39"/>
      <c r="AG903" s="40"/>
      <c r="AH903" s="39"/>
      <c r="AI903" s="40"/>
      <c r="AJ903" s="41"/>
      <c r="AK903" s="38"/>
      <c r="AL903" s="39"/>
      <c r="AM903" s="40"/>
      <c r="AN903" s="39"/>
      <c r="AO903" s="40"/>
      <c r="AP903" s="41"/>
      <c r="AR903" s="231"/>
      <c r="AS903" s="235"/>
      <c r="AT903" s="233"/>
      <c r="AU903" s="235"/>
      <c r="AV903" s="233"/>
      <c r="AW903" s="236"/>
      <c r="AX903" s="231"/>
      <c r="AY903" s="235"/>
      <c r="AZ903" s="233"/>
      <c r="BA903" s="235"/>
      <c r="BB903" s="233"/>
      <c r="BC903" s="236"/>
      <c r="BD903" s="231"/>
      <c r="BE903" s="235"/>
      <c r="BF903" s="233"/>
      <c r="BG903" s="235"/>
      <c r="BH903" s="233"/>
      <c r="BI903" s="236"/>
      <c r="BJ903" s="231"/>
      <c r="BK903" s="235"/>
      <c r="BL903" s="233"/>
      <c r="BM903" s="235"/>
      <c r="BN903" s="233"/>
      <c r="BO903" s="236"/>
      <c r="BP903" s="231"/>
      <c r="BQ903" s="235"/>
      <c r="BR903" s="233"/>
      <c r="BS903" s="235"/>
      <c r="BT903" s="233"/>
      <c r="BU903" s="236"/>
      <c r="BV903" s="231"/>
      <c r="BW903" s="235"/>
      <c r="BX903" s="233"/>
      <c r="BY903" s="235"/>
      <c r="BZ903" s="233"/>
      <c r="CA903" s="236"/>
      <c r="CB903" s="231"/>
      <c r="CC903" s="235"/>
      <c r="CD903" s="233"/>
      <c r="CE903" s="235"/>
      <c r="CF903" s="233"/>
      <c r="CG903" s="236"/>
      <c r="CH903" s="231"/>
      <c r="CI903" s="235"/>
      <c r="CJ903" s="233"/>
      <c r="CK903" s="235"/>
      <c r="CL903" s="233"/>
      <c r="CM903" s="236"/>
      <c r="CN903" s="231"/>
      <c r="CO903" s="235"/>
      <c r="CP903" s="233"/>
      <c r="CQ903" s="235"/>
      <c r="CR903" s="233"/>
      <c r="CS903" s="236"/>
    </row>
    <row r="904" spans="25:97" ht="15" customHeight="1" x14ac:dyDescent="0.25">
      <c r="Y904" s="36"/>
      <c r="Z904" s="23"/>
      <c r="AA904" s="1"/>
      <c r="AB904" s="23"/>
      <c r="AC904" s="1"/>
      <c r="AD904" s="37"/>
      <c r="AE904" s="36"/>
      <c r="AF904" s="23"/>
      <c r="AG904" s="1"/>
      <c r="AH904" s="23"/>
      <c r="AI904" s="1"/>
      <c r="AJ904" s="37"/>
      <c r="AK904" s="36"/>
      <c r="AL904" s="23"/>
      <c r="AM904" s="1"/>
      <c r="AN904" s="23"/>
      <c r="AO904" s="1"/>
      <c r="AP904" s="37"/>
      <c r="AR904" s="122"/>
      <c r="AS904" s="123"/>
      <c r="AT904" s="124"/>
      <c r="AU904" s="123"/>
      <c r="AV904" s="124"/>
      <c r="AW904" s="125"/>
      <c r="AX904" s="122"/>
      <c r="AY904" s="123"/>
      <c r="AZ904" s="124"/>
      <c r="BA904" s="123"/>
      <c r="BB904" s="124"/>
      <c r="BC904" s="125"/>
      <c r="BD904" s="122"/>
      <c r="BE904" s="123"/>
      <c r="BF904" s="124"/>
      <c r="BG904" s="123"/>
      <c r="BH904" s="124"/>
      <c r="BI904" s="125"/>
      <c r="BJ904" s="122"/>
      <c r="BK904" s="123"/>
      <c r="BL904" s="124"/>
      <c r="BM904" s="123"/>
      <c r="BN904" s="124"/>
      <c r="BO904" s="125"/>
      <c r="BP904" s="122"/>
      <c r="BQ904" s="123"/>
      <c r="BR904" s="124"/>
      <c r="BS904" s="123"/>
      <c r="BT904" s="124"/>
      <c r="BU904" s="125"/>
      <c r="BV904" s="122"/>
      <c r="BW904" s="123"/>
      <c r="BX904" s="124"/>
      <c r="BY904" s="123"/>
      <c r="BZ904" s="124"/>
      <c r="CA904" s="125"/>
      <c r="CB904" s="122"/>
      <c r="CC904" s="123"/>
      <c r="CD904" s="124"/>
      <c r="CE904" s="123"/>
      <c r="CF904" s="124"/>
      <c r="CG904" s="125"/>
      <c r="CH904" s="122"/>
      <c r="CI904" s="123"/>
      <c r="CJ904" s="124"/>
      <c r="CK904" s="123"/>
      <c r="CL904" s="124"/>
      <c r="CM904" s="125"/>
      <c r="CN904" s="122"/>
      <c r="CO904" s="123"/>
      <c r="CP904" s="124"/>
      <c r="CQ904" s="123"/>
      <c r="CR904" s="124"/>
      <c r="CS904" s="125"/>
    </row>
    <row r="905" spans="25:97" ht="15" customHeight="1" x14ac:dyDescent="0.25">
      <c r="Y905" s="38">
        <v>1</v>
      </c>
      <c r="Z905" s="42" t="s">
        <v>25</v>
      </c>
      <c r="AA905" s="40"/>
      <c r="AC905" s="40"/>
      <c r="AE905" s="38"/>
      <c r="AF905" s="42"/>
      <c r="AG905" s="40"/>
      <c r="AH905" s="42"/>
      <c r="AI905" s="40"/>
      <c r="AJ905" s="43"/>
      <c r="AK905" s="38"/>
      <c r="AL905" s="42"/>
      <c r="AM905" s="40"/>
      <c r="AN905" s="42"/>
      <c r="AO905" s="40"/>
      <c r="AP905" s="41"/>
      <c r="AR905" s="118">
        <v>1</v>
      </c>
      <c r="AS905" s="145" t="s">
        <v>351</v>
      </c>
      <c r="AT905" s="120"/>
      <c r="AU905" s="150"/>
      <c r="AV905" s="120"/>
      <c r="AW905" s="150"/>
      <c r="AX905" s="118"/>
      <c r="AY905" s="145"/>
      <c r="AZ905" s="120"/>
      <c r="BA905" s="145"/>
      <c r="BB905" s="120"/>
      <c r="BC905" s="146"/>
      <c r="BD905" s="118"/>
      <c r="BE905" s="145"/>
      <c r="BF905" s="120"/>
      <c r="BG905" s="145"/>
      <c r="BH905" s="120"/>
      <c r="BI905" s="121"/>
      <c r="BJ905" s="118"/>
      <c r="BK905" s="145"/>
      <c r="BL905" s="120"/>
      <c r="BM905" s="150"/>
      <c r="BN905" s="120"/>
      <c r="BO905" s="150"/>
      <c r="BP905" s="118"/>
      <c r="BQ905" s="145"/>
      <c r="BR905" s="120"/>
      <c r="BS905" s="145"/>
      <c r="BT905" s="120"/>
      <c r="BU905" s="146"/>
      <c r="BV905" s="118"/>
      <c r="BW905" s="145"/>
      <c r="BX905" s="120"/>
      <c r="BY905" s="145"/>
      <c r="BZ905" s="120"/>
      <c r="CA905" s="121"/>
      <c r="CB905" s="118"/>
      <c r="CC905" s="145"/>
      <c r="CD905" s="120"/>
      <c r="CE905" s="150"/>
      <c r="CF905" s="120"/>
      <c r="CG905" s="150"/>
      <c r="CH905" s="118"/>
      <c r="CI905" s="145"/>
      <c r="CJ905" s="120"/>
      <c r="CK905" s="145"/>
      <c r="CL905" s="120"/>
      <c r="CM905" s="146"/>
      <c r="CN905" s="118"/>
      <c r="CO905" s="145"/>
      <c r="CP905" s="120"/>
      <c r="CQ905" s="145"/>
      <c r="CR905" s="120"/>
      <c r="CS905" s="121"/>
    </row>
    <row r="906" spans="25:97" ht="15" customHeight="1" x14ac:dyDescent="0.25">
      <c r="Y906" s="38">
        <v>2</v>
      </c>
      <c r="Z906" s="42" t="s">
        <v>26</v>
      </c>
      <c r="AA906" s="40"/>
      <c r="AB906" s="39"/>
      <c r="AC906" s="40"/>
      <c r="AD906" s="41"/>
      <c r="AE906" s="38"/>
      <c r="AF906" s="39"/>
      <c r="AG906" s="40"/>
      <c r="AH906" s="39"/>
      <c r="AI906" s="40"/>
      <c r="AJ906" s="41"/>
      <c r="AK906" s="38"/>
      <c r="AL906" s="39"/>
      <c r="AM906" s="40"/>
      <c r="AN906" s="39"/>
      <c r="AO906" s="40"/>
      <c r="AP906" s="41"/>
      <c r="AR906" s="118">
        <v>2</v>
      </c>
      <c r="AS906" s="145" t="s">
        <v>352</v>
      </c>
      <c r="AT906" s="120"/>
      <c r="AU906" s="119"/>
      <c r="AV906" s="120"/>
      <c r="AW906" s="121"/>
      <c r="AX906" s="118"/>
      <c r="AY906" s="119"/>
      <c r="AZ906" s="120"/>
      <c r="BA906" s="119"/>
      <c r="BB906" s="120"/>
      <c r="BC906" s="121"/>
      <c r="BD906" s="118"/>
      <c r="BE906" s="119"/>
      <c r="BF906" s="120"/>
      <c r="BG906" s="119"/>
      <c r="BH906" s="120"/>
      <c r="BI906" s="121"/>
      <c r="BJ906" s="118"/>
      <c r="BK906" s="145"/>
      <c r="BL906" s="120"/>
      <c r="BM906" s="119"/>
      <c r="BN906" s="120"/>
      <c r="BO906" s="121"/>
      <c r="BP906" s="118"/>
      <c r="BQ906" s="119"/>
      <c r="BR906" s="120"/>
      <c r="BS906" s="119"/>
      <c r="BT906" s="120"/>
      <c r="BU906" s="121"/>
      <c r="BV906" s="118"/>
      <c r="BW906" s="119"/>
      <c r="BX906" s="120"/>
      <c r="BY906" s="119"/>
      <c r="BZ906" s="120"/>
      <c r="CA906" s="121"/>
      <c r="CB906" s="118"/>
      <c r="CC906" s="145"/>
      <c r="CD906" s="120"/>
      <c r="CE906" s="119"/>
      <c r="CF906" s="120"/>
      <c r="CG906" s="121"/>
      <c r="CH906" s="118"/>
      <c r="CI906" s="119"/>
      <c r="CJ906" s="120"/>
      <c r="CK906" s="119"/>
      <c r="CL906" s="120"/>
      <c r="CM906" s="121"/>
      <c r="CN906" s="118"/>
      <c r="CO906" s="119"/>
      <c r="CP906" s="120"/>
      <c r="CQ906" s="119"/>
      <c r="CR906" s="120"/>
      <c r="CS906" s="121"/>
    </row>
    <row r="907" spans="25:97" ht="15" customHeight="1" x14ac:dyDescent="0.25">
      <c r="Y907" s="38">
        <v>3</v>
      </c>
      <c r="Z907" s="43" t="s">
        <v>27</v>
      </c>
      <c r="AA907" s="40"/>
      <c r="AB907" s="39"/>
      <c r="AC907" s="40"/>
      <c r="AD907" s="41"/>
      <c r="AE907" s="38"/>
      <c r="AF907" s="39"/>
      <c r="AG907" s="40"/>
      <c r="AH907" s="39"/>
      <c r="AI907" s="40"/>
      <c r="AJ907" s="41"/>
      <c r="AK907" s="38"/>
      <c r="AL907" s="39"/>
      <c r="AM907" s="40"/>
      <c r="AN907" s="39"/>
      <c r="AO907" s="40"/>
      <c r="AP907" s="41"/>
      <c r="AR907" s="118">
        <v>3</v>
      </c>
      <c r="AS907" s="146" t="s">
        <v>353</v>
      </c>
      <c r="AT907" s="120"/>
      <c r="AU907" s="119"/>
      <c r="AV907" s="120"/>
      <c r="AW907" s="121"/>
      <c r="AX907" s="118"/>
      <c r="AY907" s="119"/>
      <c r="AZ907" s="120"/>
      <c r="BA907" s="119"/>
      <c r="BB907" s="120"/>
      <c r="BC907" s="121"/>
      <c r="BD907" s="118"/>
      <c r="BE907" s="119"/>
      <c r="BF907" s="120"/>
      <c r="BG907" s="119"/>
      <c r="BH907" s="120"/>
      <c r="BI907" s="121"/>
      <c r="BJ907" s="118"/>
      <c r="BK907" s="146"/>
      <c r="BL907" s="120"/>
      <c r="BM907" s="119"/>
      <c r="BN907" s="120"/>
      <c r="BO907" s="121"/>
      <c r="BP907" s="118"/>
      <c r="BQ907" s="119"/>
      <c r="BR907" s="120"/>
      <c r="BS907" s="119"/>
      <c r="BT907" s="120"/>
      <c r="BU907" s="121"/>
      <c r="BV907" s="118"/>
      <c r="BW907" s="119"/>
      <c r="BX907" s="120"/>
      <c r="BY907" s="119"/>
      <c r="BZ907" s="120"/>
      <c r="CA907" s="121"/>
      <c r="CB907" s="118"/>
      <c r="CC907" s="146"/>
      <c r="CD907" s="120"/>
      <c r="CE907" s="119"/>
      <c r="CF907" s="120"/>
      <c r="CG907" s="121"/>
      <c r="CH907" s="118"/>
      <c r="CI907" s="119"/>
      <c r="CJ907" s="120"/>
      <c r="CK907" s="119"/>
      <c r="CL907" s="120"/>
      <c r="CM907" s="121"/>
      <c r="CN907" s="118"/>
      <c r="CO907" s="119"/>
      <c r="CP907" s="120"/>
      <c r="CQ907" s="119"/>
      <c r="CR907" s="120"/>
      <c r="CS907" s="121"/>
    </row>
    <row r="908" spans="25:97" ht="15.75" x14ac:dyDescent="0.25">
      <c r="Y908" s="44"/>
      <c r="Z908" s="45"/>
      <c r="AA908" s="46"/>
      <c r="AB908" s="45"/>
      <c r="AC908" s="46"/>
      <c r="AD908" s="47"/>
      <c r="AE908" s="44"/>
      <c r="AF908" s="45"/>
      <c r="AG908" s="46"/>
      <c r="AH908" s="45"/>
      <c r="AI908" s="46"/>
      <c r="AJ908" s="47"/>
      <c r="AK908" s="44"/>
      <c r="AL908" s="45"/>
      <c r="AM908" s="46"/>
      <c r="AN908" s="45"/>
      <c r="AO908" s="46"/>
      <c r="AP908" s="47"/>
      <c r="AR908" s="44"/>
      <c r="AS908" s="45"/>
      <c r="AT908" s="46"/>
      <c r="AU908" s="45"/>
      <c r="AV908" s="46"/>
      <c r="AW908" s="47"/>
      <c r="AX908" s="44"/>
      <c r="AY908" s="45"/>
      <c r="AZ908" s="46"/>
      <c r="BA908" s="45"/>
      <c r="BB908" s="46"/>
      <c r="BC908" s="47"/>
      <c r="BD908" s="44"/>
      <c r="BE908" s="45"/>
      <c r="BF908" s="46"/>
      <c r="BG908" s="45"/>
      <c r="BH908" s="46"/>
      <c r="BI908" s="47"/>
      <c r="BJ908" s="44"/>
      <c r="BK908" s="45"/>
      <c r="BL908" s="46"/>
      <c r="BM908" s="45"/>
      <c r="BN908" s="46"/>
      <c r="BO908" s="47"/>
      <c r="BP908" s="44"/>
      <c r="BQ908" s="45"/>
      <c r="BR908" s="46"/>
      <c r="BS908" s="45"/>
      <c r="BT908" s="46"/>
      <c r="BU908" s="47"/>
      <c r="BV908" s="44"/>
      <c r="BW908" s="45"/>
      <c r="BX908" s="46"/>
      <c r="BY908" s="45"/>
      <c r="BZ908" s="46"/>
      <c r="CA908" s="47"/>
      <c r="CB908" s="44"/>
      <c r="CC908" s="45"/>
      <c r="CD908" s="46"/>
      <c r="CE908" s="45"/>
      <c r="CF908" s="46"/>
      <c r="CG908" s="47"/>
      <c r="CH908" s="44"/>
      <c r="CI908" s="45"/>
      <c r="CJ908" s="46"/>
      <c r="CK908" s="45"/>
      <c r="CL908" s="46"/>
      <c r="CM908" s="47"/>
      <c r="CN908" s="44"/>
      <c r="CO908" s="45"/>
      <c r="CP908" s="46"/>
      <c r="CQ908" s="45"/>
      <c r="CR908" s="46"/>
      <c r="CS908" s="47"/>
    </row>
    <row r="909" spans="25:97" ht="15.75" x14ac:dyDescent="0.25">
      <c r="Z909" s="22"/>
      <c r="AB909" s="22"/>
      <c r="AD909" s="22"/>
      <c r="AF909" s="22"/>
      <c r="AH909" s="22"/>
      <c r="AJ909" s="22"/>
      <c r="AL909" s="22"/>
      <c r="AN909" s="22"/>
      <c r="AP909" s="22"/>
    </row>
  </sheetData>
  <sheetProtection password="CC4B" sheet="1" selectLockedCells="1"/>
  <mergeCells count="100">
    <mergeCell ref="M567:AP567"/>
    <mergeCell ref="B257:B259"/>
    <mergeCell ref="B260:B262"/>
    <mergeCell ref="B263:B265"/>
    <mergeCell ref="B266:B268"/>
    <mergeCell ref="B269:B271"/>
    <mergeCell ref="D257:D286"/>
    <mergeCell ref="B272:B274"/>
    <mergeCell ref="B210:G210"/>
    <mergeCell ref="C227:C286"/>
    <mergeCell ref="E227:E286"/>
    <mergeCell ref="G227:G286"/>
    <mergeCell ref="B248:B250"/>
    <mergeCell ref="B251:B253"/>
    <mergeCell ref="B275:B277"/>
    <mergeCell ref="B278:B280"/>
    <mergeCell ref="B281:B283"/>
    <mergeCell ref="B284:B286"/>
    <mergeCell ref="B242:B244"/>
    <mergeCell ref="B227:B229"/>
    <mergeCell ref="B230:B232"/>
    <mergeCell ref="B245:B247"/>
    <mergeCell ref="B233:B235"/>
    <mergeCell ref="B254:B256"/>
    <mergeCell ref="B187:B189"/>
    <mergeCell ref="B190:B192"/>
    <mergeCell ref="B193:B195"/>
    <mergeCell ref="B196:B198"/>
    <mergeCell ref="B199:B201"/>
    <mergeCell ref="B202:B204"/>
    <mergeCell ref="B205:B207"/>
    <mergeCell ref="E148:E207"/>
    <mergeCell ref="G148:G207"/>
    <mergeCell ref="B151:B153"/>
    <mergeCell ref="B154:B156"/>
    <mergeCell ref="B157:B159"/>
    <mergeCell ref="B160:B162"/>
    <mergeCell ref="B163:B165"/>
    <mergeCell ref="B166:B168"/>
    <mergeCell ref="B169:B171"/>
    <mergeCell ref="B184:B186"/>
    <mergeCell ref="C148:C207"/>
    <mergeCell ref="B172:B174"/>
    <mergeCell ref="B175:B177"/>
    <mergeCell ref="B178:B180"/>
    <mergeCell ref="B136:B138"/>
    <mergeCell ref="B139:B141"/>
    <mergeCell ref="B142:B144"/>
    <mergeCell ref="B145:B147"/>
    <mergeCell ref="B148:B150"/>
    <mergeCell ref="B181:B183"/>
    <mergeCell ref="B131:G131"/>
    <mergeCell ref="B133:B135"/>
    <mergeCell ref="E81:E128"/>
    <mergeCell ref="G81:G128"/>
    <mergeCell ref="B84:B86"/>
    <mergeCell ref="B87:B89"/>
    <mergeCell ref="B93:B95"/>
    <mergeCell ref="D93:D128"/>
    <mergeCell ref="B96:B98"/>
    <mergeCell ref="B99:B101"/>
    <mergeCell ref="B120:B122"/>
    <mergeCell ref="B123:B125"/>
    <mergeCell ref="B108:B110"/>
    <mergeCell ref="B111:B113"/>
    <mergeCell ref="B114:B116"/>
    <mergeCell ref="B117:B119"/>
    <mergeCell ref="B35:B59"/>
    <mergeCell ref="B60:B64"/>
    <mergeCell ref="B81:B83"/>
    <mergeCell ref="C10:E64"/>
    <mergeCell ref="L10:L64"/>
    <mergeCell ref="B15:B29"/>
    <mergeCell ref="B30:B34"/>
    <mergeCell ref="B102:B104"/>
    <mergeCell ref="B69:B71"/>
    <mergeCell ref="B72:B74"/>
    <mergeCell ref="B75:B77"/>
    <mergeCell ref="B78:B80"/>
    <mergeCell ref="B4:C4"/>
    <mergeCell ref="B5:C5"/>
    <mergeCell ref="B6:C6"/>
    <mergeCell ref="B7:C7"/>
    <mergeCell ref="C9:E9"/>
    <mergeCell ref="I9:K9"/>
    <mergeCell ref="F9:H9"/>
    <mergeCell ref="D178:D207"/>
    <mergeCell ref="B236:B238"/>
    <mergeCell ref="B239:B241"/>
    <mergeCell ref="B218:B220"/>
    <mergeCell ref="B10:B14"/>
    <mergeCell ref="B67:G67"/>
    <mergeCell ref="C81:C128"/>
    <mergeCell ref="B221:B223"/>
    <mergeCell ref="B224:B226"/>
    <mergeCell ref="B215:B217"/>
    <mergeCell ref="B212:B214"/>
    <mergeCell ref="B90:B92"/>
    <mergeCell ref="B105:B107"/>
    <mergeCell ref="B126:B128"/>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CV906"/>
  <sheetViews>
    <sheetView topLeftCell="BO1"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2.75" customHeight="1" x14ac:dyDescent="0.3">
      <c r="B4" s="801" t="s">
        <v>928</v>
      </c>
      <c r="C4" s="801"/>
      <c r="D4" s="26">
        <f>'2 жастағы балалар Ф'!C86</f>
        <v>0</v>
      </c>
      <c r="E4" s="29"/>
      <c r="F4" s="29"/>
      <c r="G4" s="24"/>
      <c r="H4" s="24"/>
    </row>
    <row r="5" spans="2:12" ht="18.75" x14ac:dyDescent="0.3">
      <c r="B5" s="802" t="s">
        <v>905</v>
      </c>
      <c r="C5" s="802"/>
      <c r="D5" s="27">
        <f>'2 жастағы балалар Ф'!A86</f>
        <v>0</v>
      </c>
      <c r="E5" s="27"/>
      <c r="F5" s="27"/>
      <c r="G5" s="24"/>
      <c r="H5" s="24"/>
    </row>
    <row r="6" spans="2:12" ht="84.7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824" t="str">
        <f>IF(C69="","",VLOOKUP(C69,$M$509:$N$511,2,TRUE))</f>
        <v/>
      </c>
      <c r="D10" s="825"/>
      <c r="E10" s="826"/>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827"/>
      <c r="D11" s="828"/>
      <c r="E11" s="829"/>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827"/>
      <c r="D12" s="828"/>
      <c r="E12" s="829"/>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827"/>
      <c r="D13" s="828"/>
      <c r="E13" s="829"/>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27"/>
      <c r="D14" s="828"/>
      <c r="E14" s="829"/>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827"/>
      <c r="D15" s="828"/>
      <c r="E15" s="829"/>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827"/>
      <c r="D16" s="828"/>
      <c r="E16" s="829"/>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827"/>
      <c r="D17" s="828"/>
      <c r="E17" s="829"/>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827"/>
      <c r="D18" s="828"/>
      <c r="E18" s="829"/>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827"/>
      <c r="D19" s="828"/>
      <c r="E19" s="829"/>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827"/>
      <c r="D20" s="828"/>
      <c r="E20" s="829"/>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827"/>
      <c r="D21" s="828"/>
      <c r="E21" s="829"/>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827"/>
      <c r="D22" s="828"/>
      <c r="E22" s="829"/>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827"/>
      <c r="D23" s="828"/>
      <c r="E23" s="829"/>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827"/>
      <c r="D24" s="828"/>
      <c r="E24" s="829"/>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827"/>
      <c r="D25" s="828"/>
      <c r="E25" s="829"/>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827"/>
      <c r="D26" s="828"/>
      <c r="E26" s="829"/>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827"/>
      <c r="D27" s="828"/>
      <c r="E27" s="829"/>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827"/>
      <c r="D28" s="828"/>
      <c r="E28" s="829"/>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827"/>
      <c r="D29" s="828"/>
      <c r="E29" s="829"/>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827"/>
      <c r="D30" s="828"/>
      <c r="E30" s="829"/>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827"/>
      <c r="D31" s="828"/>
      <c r="E31" s="829"/>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827"/>
      <c r="D32" s="828"/>
      <c r="E32" s="829"/>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827"/>
      <c r="D33" s="828"/>
      <c r="E33" s="829"/>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7"/>
      <c r="D34" s="828"/>
      <c r="E34" s="829"/>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827"/>
      <c r="D35" s="828"/>
      <c r="E35" s="829"/>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827"/>
      <c r="D36" s="828"/>
      <c r="E36" s="829"/>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827"/>
      <c r="D37" s="828"/>
      <c r="E37" s="829"/>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827"/>
      <c r="D38" s="828"/>
      <c r="E38" s="829"/>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827"/>
      <c r="D39" s="828"/>
      <c r="E39" s="829"/>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827"/>
      <c r="D40" s="828"/>
      <c r="E40" s="829"/>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827"/>
      <c r="D41" s="828"/>
      <c r="E41" s="829"/>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827"/>
      <c r="D42" s="828"/>
      <c r="E42" s="829"/>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827"/>
      <c r="D43" s="828"/>
      <c r="E43" s="829"/>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827"/>
      <c r="D44" s="828"/>
      <c r="E44" s="829"/>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27"/>
      <c r="D45" s="828"/>
      <c r="E45" s="82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27"/>
      <c r="D46" s="828"/>
      <c r="E46" s="829"/>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27"/>
      <c r="D47" s="828"/>
      <c r="E47" s="829"/>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27"/>
      <c r="D48" s="828"/>
      <c r="E48" s="829"/>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27"/>
      <c r="D49" s="828"/>
      <c r="E49" s="829"/>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27"/>
      <c r="D50" s="828"/>
      <c r="E50" s="829"/>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27"/>
      <c r="D51" s="828"/>
      <c r="E51" s="829"/>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27"/>
      <c r="D52" s="828"/>
      <c r="E52" s="829"/>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27"/>
      <c r="D53" s="828"/>
      <c r="E53" s="829"/>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27"/>
      <c r="D54" s="828"/>
      <c r="E54" s="829"/>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27"/>
      <c r="D55" s="828"/>
      <c r="E55" s="829"/>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27"/>
      <c r="D56" s="828"/>
      <c r="E56" s="829"/>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27"/>
      <c r="D57" s="828"/>
      <c r="E57" s="829"/>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27"/>
      <c r="D58" s="828"/>
      <c r="E58" s="829"/>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27"/>
      <c r="D59" s="828"/>
      <c r="E59" s="829"/>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827"/>
      <c r="D60" s="828"/>
      <c r="E60" s="829"/>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827"/>
      <c r="D61" s="828"/>
      <c r="E61" s="829"/>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827"/>
      <c r="D62" s="828"/>
      <c r="E62" s="829"/>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827"/>
      <c r="D63" s="828"/>
      <c r="E63" s="829"/>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30"/>
      <c r="D64" s="831"/>
      <c r="E64" s="832"/>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56.25" customHeight="1" x14ac:dyDescent="0.25">
      <c r="B68" s="35"/>
      <c r="C68" s="21" t="s">
        <v>915</v>
      </c>
      <c r="D68" s="21" t="s">
        <v>733</v>
      </c>
      <c r="E68" s="21" t="s">
        <v>916</v>
      </c>
      <c r="F68" s="21" t="s">
        <v>904</v>
      </c>
      <c r="G68" s="62" t="s">
        <v>917</v>
      </c>
    </row>
    <row r="69" spans="2:7" ht="15" customHeight="1" x14ac:dyDescent="0.25">
      <c r="B69" s="570">
        <v>1</v>
      </c>
      <c r="C69" s="452"/>
      <c r="D69" s="452"/>
      <c r="E69" s="452"/>
      <c r="F69" s="452"/>
      <c r="G69" s="452"/>
    </row>
    <row r="70" spans="2:7" ht="15" customHeight="1" x14ac:dyDescent="0.25">
      <c r="B70" s="571"/>
      <c r="C70" s="452"/>
      <c r="D70" s="452"/>
      <c r="E70" s="452"/>
      <c r="F70" s="452"/>
      <c r="G70" s="452"/>
    </row>
    <row r="71" spans="2:7" ht="15" customHeight="1" x14ac:dyDescent="0.25">
      <c r="B71" s="572"/>
      <c r="C71" s="452"/>
      <c r="D71" s="452"/>
      <c r="E71" s="452"/>
      <c r="F71" s="452"/>
      <c r="G71" s="452"/>
    </row>
    <row r="72" spans="2:7" ht="15" customHeight="1" x14ac:dyDescent="0.25">
      <c r="B72" s="570">
        <v>2</v>
      </c>
      <c r="C72" s="452"/>
      <c r="D72" s="452"/>
      <c r="E72" s="452"/>
      <c r="F72" s="452"/>
      <c r="G72" s="452"/>
    </row>
    <row r="73" spans="2:7" ht="15" customHeight="1" x14ac:dyDescent="0.25">
      <c r="B73" s="571"/>
      <c r="C73" s="452"/>
      <c r="D73" s="452"/>
      <c r="E73" s="452"/>
      <c r="F73" s="452"/>
      <c r="G73" s="452"/>
    </row>
    <row r="74" spans="2:7" ht="15" customHeight="1" x14ac:dyDescent="0.25">
      <c r="B74" s="572"/>
      <c r="C74" s="452"/>
      <c r="D74" s="452"/>
      <c r="E74" s="452"/>
      <c r="F74" s="452"/>
      <c r="G74" s="452"/>
    </row>
    <row r="75" spans="2:7" ht="15" customHeight="1" x14ac:dyDescent="0.25">
      <c r="B75" s="570">
        <v>3</v>
      </c>
      <c r="C75" s="452"/>
      <c r="D75" s="452"/>
      <c r="E75" s="452"/>
      <c r="F75" s="452"/>
      <c r="G75" s="452"/>
    </row>
    <row r="76" spans="2:7" ht="15" customHeight="1" x14ac:dyDescent="0.25">
      <c r="B76" s="571"/>
      <c r="C76" s="452"/>
      <c r="D76" s="452"/>
      <c r="E76" s="452"/>
      <c r="F76" s="452"/>
      <c r="G76" s="452"/>
    </row>
    <row r="77" spans="2:7" ht="15" customHeight="1" x14ac:dyDescent="0.25">
      <c r="B77" s="572"/>
      <c r="C77" s="452"/>
      <c r="D77" s="452"/>
      <c r="E77" s="452"/>
      <c r="F77" s="452"/>
      <c r="G77" s="452"/>
    </row>
    <row r="78" spans="2:7" ht="15" customHeight="1" x14ac:dyDescent="0.25">
      <c r="B78" s="570">
        <v>4</v>
      </c>
      <c r="C78" s="452"/>
      <c r="D78" s="452"/>
      <c r="E78" s="452"/>
      <c r="F78" s="452"/>
      <c r="G78" s="452"/>
    </row>
    <row r="79" spans="2:7" ht="15" customHeight="1" x14ac:dyDescent="0.25">
      <c r="B79" s="571"/>
      <c r="C79" s="452"/>
      <c r="D79" s="452"/>
      <c r="E79" s="452"/>
      <c r="F79" s="452"/>
      <c r="G79" s="452"/>
    </row>
    <row r="80" spans="2:7" ht="15" customHeight="1" x14ac:dyDescent="0.25">
      <c r="B80" s="572"/>
      <c r="C80" s="452"/>
      <c r="D80" s="452"/>
      <c r="E80" s="452"/>
      <c r="F80" s="452"/>
      <c r="G80" s="452"/>
    </row>
    <row r="81" spans="2:7" ht="15" customHeight="1" x14ac:dyDescent="0.25">
      <c r="B81" s="570">
        <v>5</v>
      </c>
      <c r="C81" s="798"/>
      <c r="D81" s="452"/>
      <c r="E81" s="798"/>
      <c r="F81" s="452"/>
      <c r="G81" s="798"/>
    </row>
    <row r="82" spans="2:7" ht="15" customHeight="1" x14ac:dyDescent="0.25">
      <c r="B82" s="571"/>
      <c r="C82" s="799"/>
      <c r="D82" s="452"/>
      <c r="E82" s="799"/>
      <c r="F82" s="452"/>
      <c r="G82" s="799"/>
    </row>
    <row r="83" spans="2:7" ht="15" customHeight="1" x14ac:dyDescent="0.25">
      <c r="B83" s="572"/>
      <c r="C83" s="799"/>
      <c r="D83" s="452"/>
      <c r="E83" s="799"/>
      <c r="F83" s="452"/>
      <c r="G83" s="799"/>
    </row>
    <row r="84" spans="2:7" ht="15" customHeight="1" x14ac:dyDescent="0.25">
      <c r="B84" s="570">
        <v>6</v>
      </c>
      <c r="C84" s="799"/>
      <c r="D84" s="452"/>
      <c r="E84" s="799"/>
      <c r="F84" s="452"/>
      <c r="G84" s="799"/>
    </row>
    <row r="85" spans="2:7" ht="15" customHeight="1" x14ac:dyDescent="0.25">
      <c r="B85" s="571"/>
      <c r="C85" s="799"/>
      <c r="D85" s="452"/>
      <c r="E85" s="799"/>
      <c r="F85" s="452"/>
      <c r="G85" s="799"/>
    </row>
    <row r="86" spans="2:7" ht="15" customHeight="1" x14ac:dyDescent="0.25">
      <c r="B86" s="572"/>
      <c r="C86" s="799"/>
      <c r="D86" s="452"/>
      <c r="E86" s="799"/>
      <c r="F86" s="452"/>
      <c r="G86" s="799"/>
    </row>
    <row r="87" spans="2:7" ht="15" customHeight="1" x14ac:dyDescent="0.25">
      <c r="B87" s="570">
        <v>7</v>
      </c>
      <c r="C87" s="799"/>
      <c r="D87" s="452"/>
      <c r="E87" s="799"/>
      <c r="F87" s="452"/>
      <c r="G87" s="799"/>
    </row>
    <row r="88" spans="2:7" ht="15" customHeight="1" x14ac:dyDescent="0.25">
      <c r="B88" s="571"/>
      <c r="C88" s="799"/>
      <c r="D88" s="452"/>
      <c r="E88" s="799"/>
      <c r="F88" s="452"/>
      <c r="G88" s="799"/>
    </row>
    <row r="89" spans="2:7" ht="15" customHeight="1" x14ac:dyDescent="0.25">
      <c r="B89" s="572"/>
      <c r="C89" s="799"/>
      <c r="D89" s="452"/>
      <c r="E89" s="799"/>
      <c r="F89" s="452"/>
      <c r="G89" s="799"/>
    </row>
    <row r="90" spans="2:7" ht="15" customHeight="1" x14ac:dyDescent="0.25">
      <c r="B90" s="570">
        <v>8</v>
      </c>
      <c r="C90" s="799"/>
      <c r="D90" s="452"/>
      <c r="E90" s="799"/>
      <c r="F90" s="452"/>
      <c r="G90" s="799"/>
    </row>
    <row r="91" spans="2:7" ht="15" customHeight="1" x14ac:dyDescent="0.25">
      <c r="B91" s="571"/>
      <c r="C91" s="799"/>
      <c r="D91" s="452"/>
      <c r="E91" s="799"/>
      <c r="F91" s="452"/>
      <c r="G91" s="799"/>
    </row>
    <row r="92" spans="2:7" ht="15" customHeight="1" x14ac:dyDescent="0.25">
      <c r="B92" s="572"/>
      <c r="C92" s="799"/>
      <c r="D92" s="452"/>
      <c r="E92" s="799"/>
      <c r="F92" s="452"/>
      <c r="G92" s="799"/>
    </row>
    <row r="93" spans="2:7" ht="15" customHeight="1" x14ac:dyDescent="0.25">
      <c r="B93" s="570">
        <v>9</v>
      </c>
      <c r="C93" s="799"/>
      <c r="D93" s="798"/>
      <c r="E93" s="799"/>
      <c r="F93" s="452"/>
      <c r="G93" s="799"/>
    </row>
    <row r="94" spans="2:7" ht="15" customHeight="1" x14ac:dyDescent="0.25">
      <c r="B94" s="571"/>
      <c r="C94" s="799"/>
      <c r="D94" s="799"/>
      <c r="E94" s="799"/>
      <c r="F94" s="452"/>
      <c r="G94" s="799"/>
    </row>
    <row r="95" spans="2:7" ht="15" customHeight="1" x14ac:dyDescent="0.25">
      <c r="B95" s="572"/>
      <c r="C95" s="799"/>
      <c r="D95" s="799"/>
      <c r="E95" s="799"/>
      <c r="F95" s="398"/>
      <c r="G95" s="799"/>
    </row>
    <row r="96" spans="2:7" ht="15" customHeight="1" x14ac:dyDescent="0.25">
      <c r="B96" s="607">
        <v>10</v>
      </c>
      <c r="C96" s="799"/>
      <c r="D96" s="799"/>
      <c r="E96" s="799"/>
      <c r="F96" s="398"/>
      <c r="G96" s="799"/>
    </row>
    <row r="97" spans="2:7" ht="15" customHeight="1" x14ac:dyDescent="0.25">
      <c r="B97" s="607"/>
      <c r="C97" s="799"/>
      <c r="D97" s="799"/>
      <c r="E97" s="799"/>
      <c r="F97" s="398"/>
      <c r="G97" s="799"/>
    </row>
    <row r="98" spans="2:7" ht="15" customHeight="1" x14ac:dyDescent="0.25">
      <c r="B98" s="607"/>
      <c r="C98" s="799"/>
      <c r="D98" s="799"/>
      <c r="E98" s="799"/>
      <c r="F98" s="398"/>
      <c r="G98" s="799"/>
    </row>
    <row r="99" spans="2:7" ht="15" customHeight="1" x14ac:dyDescent="0.25">
      <c r="B99" s="607">
        <v>11</v>
      </c>
      <c r="C99" s="799"/>
      <c r="D99" s="799"/>
      <c r="E99" s="799"/>
      <c r="F99" s="398"/>
      <c r="G99" s="799"/>
    </row>
    <row r="100" spans="2:7" ht="15" customHeight="1" x14ac:dyDescent="0.25">
      <c r="B100" s="607"/>
      <c r="C100" s="799"/>
      <c r="D100" s="799"/>
      <c r="E100" s="799"/>
      <c r="F100" s="398"/>
      <c r="G100" s="799"/>
    </row>
    <row r="101" spans="2:7" ht="15" customHeight="1" x14ac:dyDescent="0.25">
      <c r="B101" s="607"/>
      <c r="C101" s="799"/>
      <c r="D101" s="799"/>
      <c r="E101" s="799"/>
      <c r="F101" s="398"/>
      <c r="G101" s="799"/>
    </row>
    <row r="102" spans="2:7" ht="15" customHeight="1" x14ac:dyDescent="0.25">
      <c r="B102" s="607">
        <v>12</v>
      </c>
      <c r="C102" s="799"/>
      <c r="D102" s="799"/>
      <c r="E102" s="799"/>
      <c r="F102" s="398"/>
      <c r="G102" s="799"/>
    </row>
    <row r="103" spans="2:7" ht="15" customHeight="1" x14ac:dyDescent="0.25">
      <c r="B103" s="607"/>
      <c r="C103" s="799"/>
      <c r="D103" s="799"/>
      <c r="E103" s="799"/>
      <c r="F103" s="398"/>
      <c r="G103" s="799"/>
    </row>
    <row r="104" spans="2:7" ht="15" customHeight="1" x14ac:dyDescent="0.25">
      <c r="B104" s="607"/>
      <c r="C104" s="799"/>
      <c r="D104" s="799"/>
      <c r="E104" s="799"/>
      <c r="F104" s="398"/>
      <c r="G104" s="799"/>
    </row>
    <row r="105" spans="2:7" ht="15" customHeight="1" x14ac:dyDescent="0.25">
      <c r="B105" s="607">
        <v>13</v>
      </c>
      <c r="C105" s="799"/>
      <c r="D105" s="799"/>
      <c r="E105" s="799"/>
      <c r="F105" s="398"/>
      <c r="G105" s="799"/>
    </row>
    <row r="106" spans="2:7" ht="15" customHeight="1" x14ac:dyDescent="0.25">
      <c r="B106" s="607"/>
      <c r="C106" s="799"/>
      <c r="D106" s="799"/>
      <c r="E106" s="799"/>
      <c r="F106" s="398"/>
      <c r="G106" s="799"/>
    </row>
    <row r="107" spans="2:7" ht="15" customHeight="1" x14ac:dyDescent="0.25">
      <c r="B107" s="607"/>
      <c r="C107" s="799"/>
      <c r="D107" s="799"/>
      <c r="E107" s="799"/>
      <c r="F107" s="398"/>
      <c r="G107" s="799"/>
    </row>
    <row r="108" spans="2:7" ht="15" customHeight="1" x14ac:dyDescent="0.25">
      <c r="B108" s="607">
        <v>14</v>
      </c>
      <c r="C108" s="799"/>
      <c r="D108" s="799"/>
      <c r="E108" s="799"/>
      <c r="F108" s="398"/>
      <c r="G108" s="799"/>
    </row>
    <row r="109" spans="2:7" ht="15" customHeight="1" x14ac:dyDescent="0.25">
      <c r="B109" s="607"/>
      <c r="C109" s="799"/>
      <c r="D109" s="799"/>
      <c r="E109" s="799"/>
      <c r="F109" s="398"/>
      <c r="G109" s="799"/>
    </row>
    <row r="110" spans="2:7" ht="15" customHeight="1" x14ac:dyDescent="0.25">
      <c r="B110" s="607"/>
      <c r="C110" s="799"/>
      <c r="D110" s="799"/>
      <c r="E110" s="799"/>
      <c r="F110" s="398"/>
      <c r="G110" s="799"/>
    </row>
    <row r="111" spans="2:7" ht="15" customHeight="1" x14ac:dyDescent="0.25">
      <c r="B111" s="607">
        <v>15</v>
      </c>
      <c r="C111" s="799"/>
      <c r="D111" s="799"/>
      <c r="E111" s="799"/>
      <c r="F111" s="398"/>
      <c r="G111" s="799"/>
    </row>
    <row r="112" spans="2:7" ht="15" customHeight="1" x14ac:dyDescent="0.25">
      <c r="B112" s="607"/>
      <c r="C112" s="799"/>
      <c r="D112" s="799"/>
      <c r="E112" s="799"/>
      <c r="F112" s="398"/>
      <c r="G112" s="799"/>
    </row>
    <row r="113" spans="2:7" ht="15" customHeight="1" x14ac:dyDescent="0.25">
      <c r="B113" s="607"/>
      <c r="C113" s="799"/>
      <c r="D113" s="799"/>
      <c r="E113" s="799"/>
      <c r="F113" s="398"/>
      <c r="G113" s="799"/>
    </row>
    <row r="114" spans="2:7" ht="15" customHeight="1" x14ac:dyDescent="0.25">
      <c r="B114" s="607">
        <v>16</v>
      </c>
      <c r="C114" s="799"/>
      <c r="D114" s="799"/>
      <c r="E114" s="799"/>
      <c r="F114" s="398"/>
      <c r="G114" s="799"/>
    </row>
    <row r="115" spans="2:7" ht="15" customHeight="1" x14ac:dyDescent="0.25">
      <c r="B115" s="607"/>
      <c r="C115" s="799"/>
      <c r="D115" s="799"/>
      <c r="E115" s="799"/>
      <c r="F115" s="398"/>
      <c r="G115" s="799"/>
    </row>
    <row r="116" spans="2:7" ht="15" customHeight="1" x14ac:dyDescent="0.25">
      <c r="B116" s="607"/>
      <c r="C116" s="799"/>
      <c r="D116" s="799"/>
      <c r="E116" s="799"/>
      <c r="F116" s="398"/>
      <c r="G116" s="799"/>
    </row>
    <row r="117" spans="2:7" ht="15" customHeight="1" x14ac:dyDescent="0.25">
      <c r="B117" s="607">
        <v>17</v>
      </c>
      <c r="C117" s="799"/>
      <c r="D117" s="799"/>
      <c r="E117" s="799"/>
      <c r="F117" s="398"/>
      <c r="G117" s="799"/>
    </row>
    <row r="118" spans="2:7" ht="15" customHeight="1" x14ac:dyDescent="0.25">
      <c r="B118" s="607"/>
      <c r="C118" s="799"/>
      <c r="D118" s="799"/>
      <c r="E118" s="799"/>
      <c r="F118" s="398"/>
      <c r="G118" s="799"/>
    </row>
    <row r="119" spans="2:7" ht="15" customHeight="1" x14ac:dyDescent="0.25">
      <c r="B119" s="607"/>
      <c r="C119" s="799"/>
      <c r="D119" s="799"/>
      <c r="E119" s="799"/>
      <c r="F119" s="398"/>
      <c r="G119" s="799"/>
    </row>
    <row r="120" spans="2:7" ht="15" customHeight="1" x14ac:dyDescent="0.25">
      <c r="B120" s="607">
        <v>18</v>
      </c>
      <c r="C120" s="799"/>
      <c r="D120" s="799"/>
      <c r="E120" s="799"/>
      <c r="F120" s="398"/>
      <c r="G120" s="799"/>
    </row>
    <row r="121" spans="2:7" ht="15" customHeight="1" x14ac:dyDescent="0.25">
      <c r="B121" s="607"/>
      <c r="C121" s="799"/>
      <c r="D121" s="799"/>
      <c r="E121" s="799"/>
      <c r="F121" s="398"/>
      <c r="G121" s="799"/>
    </row>
    <row r="122" spans="2:7" ht="15" customHeight="1" x14ac:dyDescent="0.25">
      <c r="B122" s="607"/>
      <c r="C122" s="799"/>
      <c r="D122" s="799"/>
      <c r="E122" s="799"/>
      <c r="F122" s="398"/>
      <c r="G122" s="799"/>
    </row>
    <row r="123" spans="2:7" ht="15" customHeight="1" x14ac:dyDescent="0.25">
      <c r="B123" s="607">
        <v>19</v>
      </c>
      <c r="C123" s="799"/>
      <c r="D123" s="799"/>
      <c r="E123" s="799"/>
      <c r="F123" s="398"/>
      <c r="G123" s="799"/>
    </row>
    <row r="124" spans="2:7" ht="15" customHeight="1" x14ac:dyDescent="0.25">
      <c r="B124" s="607"/>
      <c r="C124" s="799"/>
      <c r="D124" s="799"/>
      <c r="E124" s="799"/>
      <c r="F124" s="398"/>
      <c r="G124" s="799"/>
    </row>
    <row r="125" spans="2:7" ht="15" customHeight="1" x14ac:dyDescent="0.25">
      <c r="B125" s="607"/>
      <c r="C125" s="799"/>
      <c r="D125" s="799"/>
      <c r="E125" s="799"/>
      <c r="F125" s="398"/>
      <c r="G125" s="799"/>
    </row>
    <row r="126" spans="2:7" ht="15" customHeight="1" x14ac:dyDescent="0.25">
      <c r="B126" s="607">
        <v>20</v>
      </c>
      <c r="C126" s="799"/>
      <c r="D126" s="799"/>
      <c r="E126" s="799"/>
      <c r="F126" s="398"/>
      <c r="G126" s="799"/>
    </row>
    <row r="127" spans="2:7" ht="15" customHeight="1" x14ac:dyDescent="0.25">
      <c r="B127" s="607"/>
      <c r="C127" s="799"/>
      <c r="D127" s="799"/>
      <c r="E127" s="799"/>
      <c r="F127" s="398"/>
      <c r="G127" s="799"/>
    </row>
    <row r="128" spans="2:7" ht="15" customHeight="1" x14ac:dyDescent="0.25">
      <c r="B128" s="607"/>
      <c r="C128" s="800"/>
      <c r="D128" s="800"/>
      <c r="E128" s="800"/>
      <c r="F128" s="398"/>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Ф'!D86</f>
        <v>0</v>
      </c>
      <c r="D133" s="452">
        <f>'2 жастағы балалар К'!D86</f>
        <v>0</v>
      </c>
      <c r="E133" s="452" t="e">
        <f>'2 жастағы балалар Т'!#REF!</f>
        <v>#REF!</v>
      </c>
      <c r="F133" s="452">
        <f>'2 жастағы балалар Ш'!D86</f>
        <v>0</v>
      </c>
      <c r="G133" s="452" t="e">
        <f>'2 жастағы балалар Ә'!#REF!</f>
        <v>#REF!</v>
      </c>
    </row>
    <row r="134" spans="2:7" x14ac:dyDescent="0.25">
      <c r="B134" s="571"/>
      <c r="C134" s="452">
        <f>'2 жастағы балалар Ф'!E86</f>
        <v>0</v>
      </c>
      <c r="D134" s="452">
        <f>'2 жастағы балалар К'!E86</f>
        <v>0</v>
      </c>
      <c r="E134" s="452" t="e">
        <f>'2 жастағы балалар Т'!#REF!</f>
        <v>#REF!</v>
      </c>
      <c r="F134" s="452">
        <f>'2 жастағы балалар Ш'!E86</f>
        <v>0</v>
      </c>
      <c r="G134" s="452" t="e">
        <f>'2 жастағы балалар Ә'!#REF!</f>
        <v>#REF!</v>
      </c>
    </row>
    <row r="135" spans="2:7" x14ac:dyDescent="0.25">
      <c r="B135" s="572"/>
      <c r="C135" s="452">
        <f>'2 жастағы балалар Ф'!F86</f>
        <v>0</v>
      </c>
      <c r="D135" s="452">
        <f>'2 жастағы балалар К'!F86</f>
        <v>0</v>
      </c>
      <c r="E135" s="452" t="e">
        <f>'2 жастағы балалар Т'!#REF!</f>
        <v>#REF!</v>
      </c>
      <c r="F135" s="452">
        <f>'2 жастағы балалар Ш'!F86</f>
        <v>0</v>
      </c>
      <c r="G135" s="452" t="e">
        <f>'2 жастағы балалар Ә'!#REF!</f>
        <v>#REF!</v>
      </c>
    </row>
    <row r="136" spans="2:7" x14ac:dyDescent="0.25">
      <c r="B136" s="570">
        <v>2</v>
      </c>
      <c r="C136" s="452">
        <f>'2 жастағы балалар Ф'!G86</f>
        <v>0</v>
      </c>
      <c r="D136" s="452">
        <f>'2 жастағы балалар К'!G86</f>
        <v>0</v>
      </c>
      <c r="E136" s="452">
        <f>'2 жастағы балалар Т'!D86</f>
        <v>0</v>
      </c>
      <c r="F136" s="452">
        <f>'2 жастағы балалар Ш'!G86</f>
        <v>0</v>
      </c>
      <c r="G136" s="452">
        <f>'2 жастағы балалар Ә'!D86</f>
        <v>0</v>
      </c>
    </row>
    <row r="137" spans="2:7" x14ac:dyDescent="0.25">
      <c r="B137" s="571"/>
      <c r="C137" s="452">
        <f>'2 жастағы балалар Ф'!H86</f>
        <v>0</v>
      </c>
      <c r="D137" s="452">
        <f>'2 жастағы балалар К'!H86</f>
        <v>0</v>
      </c>
      <c r="E137" s="452">
        <f>'2 жастағы балалар Т'!E86</f>
        <v>0</v>
      </c>
      <c r="F137" s="452">
        <f>'2 жастағы балалар Ш'!H86</f>
        <v>0</v>
      </c>
      <c r="G137" s="452">
        <f>'2 жастағы балалар Ә'!E86</f>
        <v>0</v>
      </c>
    </row>
    <row r="138" spans="2:7" x14ac:dyDescent="0.25">
      <c r="B138" s="572"/>
      <c r="C138" s="452">
        <f>'2 жастағы балалар Ф'!I86</f>
        <v>0</v>
      </c>
      <c r="D138" s="452">
        <f>'2 жастағы балалар К'!I86</f>
        <v>0</v>
      </c>
      <c r="E138" s="452">
        <f>'2 жастағы балалар Т'!F86</f>
        <v>0</v>
      </c>
      <c r="F138" s="452">
        <f>'2 жастағы балалар Ш'!I86</f>
        <v>0</v>
      </c>
      <c r="G138" s="452">
        <f>'2 жастағы балалар Ә'!F86</f>
        <v>0</v>
      </c>
    </row>
    <row r="139" spans="2:7" x14ac:dyDescent="0.25">
      <c r="B139" s="570">
        <v>3</v>
      </c>
      <c r="C139" s="452">
        <f>'2 жастағы балалар Ф'!J86</f>
        <v>0</v>
      </c>
      <c r="D139" s="452">
        <f>'2 жастағы балалар К'!J86</f>
        <v>0</v>
      </c>
      <c r="E139" s="452">
        <f>'2 жастағы балалар Т'!G86</f>
        <v>0</v>
      </c>
      <c r="F139" s="452">
        <f>'2 жастағы балалар Ш'!J86</f>
        <v>0</v>
      </c>
      <c r="G139" s="452">
        <f>'2 жастағы балалар Ә'!G86</f>
        <v>0</v>
      </c>
    </row>
    <row r="140" spans="2:7" x14ac:dyDescent="0.25">
      <c r="B140" s="571"/>
      <c r="C140" s="452">
        <f>'2 жастағы балалар Ф'!K86</f>
        <v>0</v>
      </c>
      <c r="D140" s="452">
        <f>'2 жастағы балалар К'!K86</f>
        <v>0</v>
      </c>
      <c r="E140" s="452">
        <f>'2 жастағы балалар Т'!H86</f>
        <v>0</v>
      </c>
      <c r="F140" s="452">
        <f>'2 жастағы балалар Ш'!K86</f>
        <v>0</v>
      </c>
      <c r="G140" s="452">
        <f>'2 жастағы балалар Ә'!H86</f>
        <v>0</v>
      </c>
    </row>
    <row r="141" spans="2:7" x14ac:dyDescent="0.25">
      <c r="B141" s="572"/>
      <c r="C141" s="452">
        <f>'2 жастағы балалар Ф'!L86</f>
        <v>0</v>
      </c>
      <c r="D141" s="452">
        <f>'2 жастағы балалар К'!L86</f>
        <v>0</v>
      </c>
      <c r="E141" s="452">
        <f>'2 жастағы балалар Т'!I86</f>
        <v>0</v>
      </c>
      <c r="F141" s="452">
        <f>'2 жастағы балалар Ш'!L86</f>
        <v>0</v>
      </c>
      <c r="G141" s="452">
        <f>'2 жастағы балалар Ә'!I86</f>
        <v>0</v>
      </c>
    </row>
    <row r="142" spans="2:7" x14ac:dyDescent="0.25">
      <c r="B142" s="570">
        <v>4</v>
      </c>
      <c r="C142" s="452">
        <f>'2 жастағы балалар Ф'!M86</f>
        <v>0</v>
      </c>
      <c r="D142" s="452">
        <f>'2 жастағы балалар К'!M86</f>
        <v>0</v>
      </c>
      <c r="E142" s="452">
        <f>'2 жастағы балалар Т'!J86</f>
        <v>0</v>
      </c>
      <c r="F142" s="452">
        <f>'2 жастағы балалар Ш'!M86</f>
        <v>0</v>
      </c>
      <c r="G142" s="452">
        <f>'2 жастағы балалар Ә'!J86</f>
        <v>0</v>
      </c>
    </row>
    <row r="143" spans="2:7" x14ac:dyDescent="0.25">
      <c r="B143" s="571"/>
      <c r="C143" s="452">
        <f>'2 жастағы балалар Ф'!N86</f>
        <v>0</v>
      </c>
      <c r="D143" s="452">
        <f>'2 жастағы балалар К'!N86</f>
        <v>0</v>
      </c>
      <c r="E143" s="452">
        <f>'2 жастағы балалар Т'!K86</f>
        <v>0</v>
      </c>
      <c r="F143" s="452">
        <f>'2 жастағы балалар Ш'!N86</f>
        <v>0</v>
      </c>
      <c r="G143" s="452">
        <f>'2 жастағы балалар Ә'!K86</f>
        <v>0</v>
      </c>
    </row>
    <row r="144" spans="2:7" x14ac:dyDescent="0.25">
      <c r="B144" s="572"/>
      <c r="C144" s="452">
        <f>'2 жастағы балалар Ф'!O86</f>
        <v>0</v>
      </c>
      <c r="D144" s="452">
        <f>'2 жастағы балалар К'!O86</f>
        <v>0</v>
      </c>
      <c r="E144" s="452">
        <f>'2 жастағы балалар Т'!L86</f>
        <v>0</v>
      </c>
      <c r="F144" s="452">
        <f>'2 жастағы балалар Ш'!O86</f>
        <v>0</v>
      </c>
      <c r="G144" s="452">
        <f>'2 жастағы балалар Ә'!L86</f>
        <v>0</v>
      </c>
    </row>
    <row r="145" spans="2:7" x14ac:dyDescent="0.25">
      <c r="B145" s="570">
        <v>5</v>
      </c>
      <c r="C145" s="452" t="e">
        <f>'2 жастағы балалар Ф'!#REF!</f>
        <v>#REF!</v>
      </c>
      <c r="D145" s="452" t="e">
        <f>'2 жастағы балалар К'!#REF!</f>
        <v>#REF!</v>
      </c>
      <c r="E145" s="452">
        <f>'2 жастағы балалар Т'!M86</f>
        <v>0</v>
      </c>
      <c r="F145" s="452">
        <f>'2 жастағы балалар Ш'!P86</f>
        <v>0</v>
      </c>
      <c r="G145" s="452">
        <f>'2 жастағы балалар Ә'!M86</f>
        <v>0</v>
      </c>
    </row>
    <row r="146" spans="2:7" x14ac:dyDescent="0.25">
      <c r="B146" s="571"/>
      <c r="C146" s="452" t="e">
        <f>'2 жастағы балалар Ф'!#REF!</f>
        <v>#REF!</v>
      </c>
      <c r="D146" s="452" t="e">
        <f>'2 жастағы балалар К'!#REF!</f>
        <v>#REF!</v>
      </c>
      <c r="E146" s="452">
        <f>'2 жастағы балалар Т'!N86</f>
        <v>0</v>
      </c>
      <c r="F146" s="452">
        <f>'2 жастағы балалар Ш'!Q86</f>
        <v>0</v>
      </c>
      <c r="G146" s="452">
        <f>'2 жастағы балалар Ә'!N86</f>
        <v>0</v>
      </c>
    </row>
    <row r="147" spans="2:7" x14ac:dyDescent="0.25">
      <c r="B147" s="572"/>
      <c r="C147" s="452" t="e">
        <f>'2 жастағы балалар Ф'!#REF!</f>
        <v>#REF!</v>
      </c>
      <c r="D147" s="452" t="e">
        <f>'2 жастағы балалар К'!#REF!</f>
        <v>#REF!</v>
      </c>
      <c r="E147" s="452">
        <f>'2 жастағы балалар Т'!O86</f>
        <v>0</v>
      </c>
      <c r="F147" s="452">
        <f>'2 жастағы балалар Ш'!R86</f>
        <v>0</v>
      </c>
      <c r="G147" s="452">
        <f>'2 жастағы балалар Ә'!O86</f>
        <v>0</v>
      </c>
    </row>
    <row r="148" spans="2:7" x14ac:dyDescent="0.25">
      <c r="B148" s="570">
        <v>6</v>
      </c>
      <c r="C148" s="798"/>
      <c r="D148" s="452">
        <f>'2 жастағы балалар К'!P86</f>
        <v>0</v>
      </c>
      <c r="E148" s="798"/>
      <c r="F148" s="452" t="e">
        <f>'2 жастағы балалар Ш'!#REF!</f>
        <v>#REF!</v>
      </c>
      <c r="G148" s="798"/>
    </row>
    <row r="149" spans="2:7" x14ac:dyDescent="0.25">
      <c r="B149" s="571"/>
      <c r="C149" s="799"/>
      <c r="D149" s="452">
        <f>'2 жастағы балалар К'!Q86</f>
        <v>0</v>
      </c>
      <c r="E149" s="799"/>
      <c r="F149" s="452" t="e">
        <f>'2 жастағы балалар Ш'!#REF!</f>
        <v>#REF!</v>
      </c>
      <c r="G149" s="799"/>
    </row>
    <row r="150" spans="2:7" x14ac:dyDescent="0.25">
      <c r="B150" s="572"/>
      <c r="C150" s="799"/>
      <c r="D150" s="452">
        <f>'2 жастағы балалар К'!R86</f>
        <v>0</v>
      </c>
      <c r="E150" s="799"/>
      <c r="F150" s="452" t="e">
        <f>'2 жастағы балалар Ш'!#REF!</f>
        <v>#REF!</v>
      </c>
      <c r="G150" s="799"/>
    </row>
    <row r="151" spans="2:7" x14ac:dyDescent="0.25">
      <c r="B151" s="570">
        <v>7</v>
      </c>
      <c r="C151" s="799"/>
      <c r="D151" s="452">
        <f>'2 жастағы балалар К'!S86</f>
        <v>0</v>
      </c>
      <c r="E151" s="799"/>
      <c r="F151" s="452" t="e">
        <f>'2 жастағы балалар Ш'!#REF!</f>
        <v>#REF!</v>
      </c>
      <c r="G151" s="799"/>
    </row>
    <row r="152" spans="2:7" x14ac:dyDescent="0.25">
      <c r="B152" s="571"/>
      <c r="C152" s="799"/>
      <c r="D152" s="452">
        <f>'2 жастағы балалар К'!T86</f>
        <v>0</v>
      </c>
      <c r="E152" s="799"/>
      <c r="F152" s="452" t="e">
        <f>'2 жастағы балалар Ш'!#REF!</f>
        <v>#REF!</v>
      </c>
      <c r="G152" s="799"/>
    </row>
    <row r="153" spans="2:7" x14ac:dyDescent="0.25">
      <c r="B153" s="572"/>
      <c r="C153" s="799"/>
      <c r="D153" s="452">
        <f>'2 жастағы балалар К'!U86</f>
        <v>0</v>
      </c>
      <c r="E153" s="799"/>
      <c r="F153" s="452" t="e">
        <f>'2 жастағы балалар Ш'!#REF!</f>
        <v>#REF!</v>
      </c>
      <c r="G153" s="799"/>
    </row>
    <row r="154" spans="2:7" x14ac:dyDescent="0.25">
      <c r="B154" s="570">
        <v>8</v>
      </c>
      <c r="C154" s="799"/>
      <c r="D154" s="452">
        <f>'2 жастағы балалар К'!V86</f>
        <v>0</v>
      </c>
      <c r="E154" s="799"/>
      <c r="F154" s="452" t="e">
        <f>'2 жастағы балалар Ш'!#REF!</f>
        <v>#REF!</v>
      </c>
      <c r="G154" s="799"/>
    </row>
    <row r="155" spans="2:7" x14ac:dyDescent="0.25">
      <c r="B155" s="571"/>
      <c r="C155" s="799"/>
      <c r="D155" s="452">
        <f>'2 жастағы балалар К'!W86</f>
        <v>0</v>
      </c>
      <c r="E155" s="799"/>
      <c r="F155" s="452" t="e">
        <f>'2 жастағы балалар Ш'!#REF!</f>
        <v>#REF!</v>
      </c>
      <c r="G155" s="799"/>
    </row>
    <row r="156" spans="2:7" x14ac:dyDescent="0.25">
      <c r="B156" s="572"/>
      <c r="C156" s="799"/>
      <c r="D156" s="452">
        <f>'2 жастағы балалар К'!X86</f>
        <v>0</v>
      </c>
      <c r="E156" s="799"/>
      <c r="F156" s="452" t="e">
        <f>'2 жастағы балалар Ш'!#REF!</f>
        <v>#REF!</v>
      </c>
      <c r="G156" s="799"/>
    </row>
    <row r="157" spans="2:7" x14ac:dyDescent="0.25">
      <c r="B157" s="570">
        <v>9</v>
      </c>
      <c r="C157" s="799"/>
      <c r="D157" s="452">
        <f>'2 жастағы балалар К'!Y86</f>
        <v>0</v>
      </c>
      <c r="E157" s="799"/>
      <c r="F157" s="452" t="e">
        <f>'2 жастағы балалар Ш'!#REF!</f>
        <v>#REF!</v>
      </c>
      <c r="G157" s="799"/>
    </row>
    <row r="158" spans="2:7" x14ac:dyDescent="0.25">
      <c r="B158" s="571"/>
      <c r="C158" s="799"/>
      <c r="D158" s="452">
        <f>'2 жастағы балалар К'!Z86</f>
        <v>0</v>
      </c>
      <c r="E158" s="799"/>
      <c r="F158" s="452" t="e">
        <f>'2 жастағы балалар Ш'!#REF!</f>
        <v>#REF!</v>
      </c>
      <c r="G158" s="799"/>
    </row>
    <row r="159" spans="2:7" x14ac:dyDescent="0.25">
      <c r="B159" s="572"/>
      <c r="C159" s="799"/>
      <c r="D159" s="452">
        <f>'2 жастағы балалар К'!AA86</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Ш'!S86</f>
        <v>0</v>
      </c>
      <c r="G163" s="799"/>
    </row>
    <row r="164" spans="2:7" x14ac:dyDescent="0.25">
      <c r="B164" s="607"/>
      <c r="C164" s="799"/>
      <c r="D164" s="452" t="e">
        <f>'2 жастағы балалар К'!#REF!</f>
        <v>#REF!</v>
      </c>
      <c r="E164" s="799"/>
      <c r="F164" s="398">
        <f>'2 жастағы балалар Ш'!T86</f>
        <v>0</v>
      </c>
      <c r="G164" s="799"/>
    </row>
    <row r="165" spans="2:7" x14ac:dyDescent="0.25">
      <c r="B165" s="607"/>
      <c r="C165" s="799"/>
      <c r="D165" s="452" t="e">
        <f>'2 жастағы балалар К'!#REF!</f>
        <v>#REF!</v>
      </c>
      <c r="E165" s="799"/>
      <c r="F165" s="398">
        <f>'2 жастағы балалар Ш'!U86</f>
        <v>0</v>
      </c>
      <c r="G165" s="799"/>
    </row>
    <row r="166" spans="2:7" x14ac:dyDescent="0.25">
      <c r="B166" s="607">
        <v>12</v>
      </c>
      <c r="C166" s="799"/>
      <c r="D166" s="452" t="e">
        <f>'2 жастағы балалар К'!#REF!</f>
        <v>#REF!</v>
      </c>
      <c r="E166" s="799"/>
      <c r="F166" s="398">
        <f>'2 жастағы балалар Ш'!V86</f>
        <v>0</v>
      </c>
      <c r="G166" s="799"/>
    </row>
    <row r="167" spans="2:7" x14ac:dyDescent="0.25">
      <c r="B167" s="607"/>
      <c r="C167" s="799"/>
      <c r="D167" s="452" t="e">
        <f>'2 жастағы балалар К'!#REF!</f>
        <v>#REF!</v>
      </c>
      <c r="E167" s="799"/>
      <c r="F167" s="398">
        <f>'2 жастағы балалар Ш'!W86</f>
        <v>0</v>
      </c>
      <c r="G167" s="799"/>
    </row>
    <row r="168" spans="2:7" x14ac:dyDescent="0.25">
      <c r="B168" s="607"/>
      <c r="C168" s="799"/>
      <c r="D168" s="452" t="e">
        <f>'2 жастағы балалар К'!#REF!</f>
        <v>#REF!</v>
      </c>
      <c r="E168" s="799"/>
      <c r="F168" s="398">
        <f>'2 жастағы балалар Ш'!X86</f>
        <v>0</v>
      </c>
      <c r="G168" s="799"/>
    </row>
    <row r="169" spans="2:7" x14ac:dyDescent="0.25">
      <c r="B169" s="607">
        <v>13</v>
      </c>
      <c r="C169" s="799"/>
      <c r="D169" s="452" t="e">
        <f>'2 жастағы балалар К'!#REF!</f>
        <v>#REF!</v>
      </c>
      <c r="E169" s="799"/>
      <c r="F169" s="398">
        <f>'2 жастағы балалар Ш'!Y86</f>
        <v>0</v>
      </c>
      <c r="G169" s="799"/>
    </row>
    <row r="170" spans="2:7" x14ac:dyDescent="0.25">
      <c r="B170" s="607"/>
      <c r="C170" s="799"/>
      <c r="D170" s="452" t="e">
        <f>'2 жастағы балалар К'!#REF!</f>
        <v>#REF!</v>
      </c>
      <c r="E170" s="799"/>
      <c r="F170" s="398">
        <f>'2 жастағы балалар Ш'!Z86</f>
        <v>0</v>
      </c>
      <c r="G170" s="799"/>
    </row>
    <row r="171" spans="2:7" x14ac:dyDescent="0.25">
      <c r="B171" s="607"/>
      <c r="C171" s="799"/>
      <c r="D171" s="452" t="e">
        <f>'2 жастағы балалар К'!#REF!</f>
        <v>#REF!</v>
      </c>
      <c r="E171" s="799"/>
      <c r="F171" s="398">
        <f>'2 жастағы балалар Ш'!AA86</f>
        <v>0</v>
      </c>
      <c r="G171" s="799"/>
    </row>
    <row r="172" spans="2:7" x14ac:dyDescent="0.25">
      <c r="B172" s="607">
        <v>14</v>
      </c>
      <c r="C172" s="799"/>
      <c r="D172" s="452" t="e">
        <f>'2 жастағы балалар К'!#REF!</f>
        <v>#REF!</v>
      </c>
      <c r="E172" s="799"/>
      <c r="F172" s="398">
        <f>'2 жастағы балалар Ш'!AB86</f>
        <v>0</v>
      </c>
      <c r="G172" s="799"/>
    </row>
    <row r="173" spans="2:7" x14ac:dyDescent="0.25">
      <c r="B173" s="607"/>
      <c r="C173" s="799"/>
      <c r="D173" s="452" t="e">
        <f>'2 жастағы балалар К'!#REF!</f>
        <v>#REF!</v>
      </c>
      <c r="E173" s="799"/>
      <c r="F173" s="398">
        <f>'2 жастағы балалар Ш'!AC86</f>
        <v>0</v>
      </c>
      <c r="G173" s="799"/>
    </row>
    <row r="174" spans="2:7" x14ac:dyDescent="0.25">
      <c r="B174" s="607"/>
      <c r="C174" s="799"/>
      <c r="D174" s="452" t="e">
        <f>'2 жастағы балалар К'!#REF!</f>
        <v>#REF!</v>
      </c>
      <c r="E174" s="799"/>
      <c r="F174" s="398">
        <f>'2 жастағы балалар Ш'!AD86</f>
        <v>0</v>
      </c>
      <c r="G174" s="799"/>
    </row>
    <row r="175" spans="2:7" x14ac:dyDescent="0.25">
      <c r="B175" s="607">
        <v>15</v>
      </c>
      <c r="C175" s="799"/>
      <c r="D175" s="452" t="e">
        <f>'2 жастағы балалар К'!#REF!</f>
        <v>#REF!</v>
      </c>
      <c r="E175" s="799"/>
      <c r="F175" s="398">
        <f>'2 жастағы балалар Ш'!AE86</f>
        <v>0</v>
      </c>
      <c r="G175" s="799"/>
    </row>
    <row r="176" spans="2:7" x14ac:dyDescent="0.25">
      <c r="B176" s="607"/>
      <c r="C176" s="799"/>
      <c r="D176" s="452" t="e">
        <f>'2 жастағы балалар К'!#REF!</f>
        <v>#REF!</v>
      </c>
      <c r="E176" s="799"/>
      <c r="F176" s="398">
        <f>'2 жастағы балалар Ш'!AF86</f>
        <v>0</v>
      </c>
      <c r="G176" s="799"/>
    </row>
    <row r="177" spans="2:7" x14ac:dyDescent="0.25">
      <c r="B177" s="607"/>
      <c r="C177" s="799"/>
      <c r="D177" s="452" t="e">
        <f>'2 жастағы балалар К'!#REF!</f>
        <v>#REF!</v>
      </c>
      <c r="E177" s="799"/>
      <c r="F177" s="398">
        <f>'2 жастағы балалар Ш'!AG86</f>
        <v>0</v>
      </c>
      <c r="G177" s="799"/>
    </row>
    <row r="178" spans="2:7" x14ac:dyDescent="0.25">
      <c r="B178" s="607">
        <v>16</v>
      </c>
      <c r="C178" s="799"/>
      <c r="D178" s="798"/>
      <c r="E178" s="799"/>
      <c r="F178" s="398">
        <f>'2 жастағы балалар Ш'!AH86</f>
        <v>0</v>
      </c>
      <c r="G178" s="799"/>
    </row>
    <row r="179" spans="2:7" x14ac:dyDescent="0.25">
      <c r="B179" s="607"/>
      <c r="C179" s="799"/>
      <c r="D179" s="799"/>
      <c r="E179" s="799"/>
      <c r="F179" s="398">
        <f>'2 жастағы балалар Ш'!AI86</f>
        <v>0</v>
      </c>
      <c r="G179" s="799"/>
    </row>
    <row r="180" spans="2:7" x14ac:dyDescent="0.25">
      <c r="B180" s="607"/>
      <c r="C180" s="799"/>
      <c r="D180" s="799"/>
      <c r="E180" s="799"/>
      <c r="F180" s="398">
        <f>'2 жастағы балалар Ш'!AJ86</f>
        <v>0</v>
      </c>
      <c r="G180" s="799"/>
    </row>
    <row r="181" spans="2:7" x14ac:dyDescent="0.25">
      <c r="B181" s="607">
        <v>17</v>
      </c>
      <c r="C181" s="799"/>
      <c r="D181" s="799"/>
      <c r="E181" s="799"/>
      <c r="F181" s="398">
        <f>'2 жастағы балалар Ш'!AK86</f>
        <v>0</v>
      </c>
      <c r="G181" s="799"/>
    </row>
    <row r="182" spans="2:7" x14ac:dyDescent="0.25">
      <c r="B182" s="607"/>
      <c r="C182" s="799"/>
      <c r="D182" s="799"/>
      <c r="E182" s="799"/>
      <c r="F182" s="398">
        <f>'2 жастағы балалар Ш'!AL86</f>
        <v>0</v>
      </c>
      <c r="G182" s="799"/>
    </row>
    <row r="183" spans="2:7" x14ac:dyDescent="0.25">
      <c r="B183" s="607"/>
      <c r="C183" s="799"/>
      <c r="D183" s="799"/>
      <c r="E183" s="799"/>
      <c r="F183" s="398">
        <f>'2 жастағы балалар Ш'!AM86</f>
        <v>0</v>
      </c>
      <c r="G183" s="799"/>
    </row>
    <row r="184" spans="2:7" x14ac:dyDescent="0.25">
      <c r="B184" s="607">
        <v>18</v>
      </c>
      <c r="C184" s="799"/>
      <c r="D184" s="799"/>
      <c r="E184" s="799"/>
      <c r="F184" s="398">
        <f>'2 жастағы балалар Ш'!AN86</f>
        <v>0</v>
      </c>
      <c r="G184" s="799"/>
    </row>
    <row r="185" spans="2:7" x14ac:dyDescent="0.25">
      <c r="B185" s="607"/>
      <c r="C185" s="799"/>
      <c r="D185" s="799"/>
      <c r="E185" s="799"/>
      <c r="F185" s="398">
        <f>'2 жастағы балалар Ш'!AO86</f>
        <v>0</v>
      </c>
      <c r="G185" s="799"/>
    </row>
    <row r="186" spans="2:7" x14ac:dyDescent="0.25">
      <c r="B186" s="607"/>
      <c r="C186" s="799"/>
      <c r="D186" s="799"/>
      <c r="E186" s="799"/>
      <c r="F186" s="398">
        <f>'2 жастағы балалар Ш'!AP86</f>
        <v>0</v>
      </c>
      <c r="G186" s="799"/>
    </row>
    <row r="187" spans="2:7" x14ac:dyDescent="0.25">
      <c r="B187" s="607">
        <v>19</v>
      </c>
      <c r="C187" s="799"/>
      <c r="D187" s="799"/>
      <c r="E187" s="799"/>
      <c r="F187" s="398">
        <f>'2 жастағы балалар Ш'!AQ86</f>
        <v>0</v>
      </c>
      <c r="G187" s="799"/>
    </row>
    <row r="188" spans="2:7" x14ac:dyDescent="0.25">
      <c r="B188" s="607"/>
      <c r="C188" s="799"/>
      <c r="D188" s="799"/>
      <c r="E188" s="799"/>
      <c r="F188" s="398">
        <f>'2 жастағы балалар Ш'!AR86</f>
        <v>0</v>
      </c>
      <c r="G188" s="799"/>
    </row>
    <row r="189" spans="2:7" x14ac:dyDescent="0.25">
      <c r="B189" s="607"/>
      <c r="C189" s="799"/>
      <c r="D189" s="799"/>
      <c r="E189" s="799"/>
      <c r="F189" s="398">
        <f>'2 жастағы балалар Ш'!AS86</f>
        <v>0</v>
      </c>
      <c r="G189" s="799"/>
    </row>
    <row r="190" spans="2:7" x14ac:dyDescent="0.25">
      <c r="B190" s="607">
        <v>20</v>
      </c>
      <c r="C190" s="799"/>
      <c r="D190" s="799"/>
      <c r="E190" s="799"/>
      <c r="F190" s="398">
        <f>'2 жастағы балалар Ш'!AT86</f>
        <v>0</v>
      </c>
      <c r="G190" s="799"/>
    </row>
    <row r="191" spans="2:7" x14ac:dyDescent="0.25">
      <c r="B191" s="607"/>
      <c r="C191" s="799"/>
      <c r="D191" s="799"/>
      <c r="E191" s="799"/>
      <c r="F191" s="398">
        <f>'2 жастағы балалар Ш'!AU86</f>
        <v>0</v>
      </c>
      <c r="G191" s="799"/>
    </row>
    <row r="192" spans="2:7" x14ac:dyDescent="0.25">
      <c r="B192" s="607"/>
      <c r="C192" s="799"/>
      <c r="D192" s="799"/>
      <c r="E192" s="799"/>
      <c r="F192" s="398">
        <f>'2 жастағы балалар Ш'!AV86</f>
        <v>0</v>
      </c>
      <c r="G192" s="799"/>
    </row>
    <row r="193" spans="2:100" x14ac:dyDescent="0.25">
      <c r="B193" s="607">
        <v>21</v>
      </c>
      <c r="C193" s="799"/>
      <c r="D193" s="799"/>
      <c r="E193" s="799"/>
      <c r="F193" s="398">
        <f>'2 жастағы балалар Ш'!AW86</f>
        <v>0</v>
      </c>
      <c r="G193" s="799"/>
    </row>
    <row r="194" spans="2:100" x14ac:dyDescent="0.25">
      <c r="B194" s="607"/>
      <c r="C194" s="799"/>
      <c r="D194" s="799"/>
      <c r="E194" s="799"/>
      <c r="F194" s="398">
        <f>'2 жастағы балалар Ш'!AX86</f>
        <v>0</v>
      </c>
      <c r="G194" s="799"/>
      <c r="CN194" s="1"/>
      <c r="CO194" s="13"/>
      <c r="CP194" s="1"/>
      <c r="CQ194" s="13"/>
      <c r="CR194" s="1"/>
      <c r="CS194" s="13"/>
      <c r="CT194" s="1"/>
      <c r="CU194" s="13"/>
      <c r="CV194" s="1"/>
    </row>
    <row r="195" spans="2:100" x14ac:dyDescent="0.25">
      <c r="B195" s="607"/>
      <c r="C195" s="799"/>
      <c r="D195" s="799"/>
      <c r="E195" s="799"/>
      <c r="F195" s="398">
        <f>'2 жастағы балалар Ш'!AY86</f>
        <v>0</v>
      </c>
      <c r="G195" s="799"/>
      <c r="CN195" s="1"/>
      <c r="CO195" s="113"/>
      <c r="CP195" s="1"/>
      <c r="CQ195" s="113"/>
      <c r="CR195" s="1"/>
      <c r="CS195" s="113"/>
      <c r="CT195" s="1"/>
      <c r="CU195" s="113"/>
      <c r="CV195" s="1"/>
    </row>
    <row r="196" spans="2:100" x14ac:dyDescent="0.25">
      <c r="B196" s="607">
        <v>22</v>
      </c>
      <c r="C196" s="799"/>
      <c r="D196" s="799"/>
      <c r="E196" s="799"/>
      <c r="F196" s="398">
        <f>'2 жастағы балалар Ш'!AZ86</f>
        <v>0</v>
      </c>
      <c r="G196" s="799"/>
      <c r="CN196" s="1"/>
      <c r="CO196" s="113"/>
      <c r="CP196" s="1"/>
      <c r="CQ196" s="113"/>
      <c r="CR196" s="1"/>
      <c r="CS196" s="113"/>
      <c r="CT196" s="1"/>
      <c r="CU196" s="113"/>
      <c r="CV196" s="1"/>
    </row>
    <row r="197" spans="2:100" x14ac:dyDescent="0.25">
      <c r="B197" s="607"/>
      <c r="C197" s="799"/>
      <c r="D197" s="799"/>
      <c r="E197" s="799"/>
      <c r="F197" s="398">
        <f>'2 жастағы балалар Ш'!BA86</f>
        <v>0</v>
      </c>
      <c r="G197" s="799"/>
    </row>
    <row r="198" spans="2:100" x14ac:dyDescent="0.25">
      <c r="B198" s="607"/>
      <c r="C198" s="799"/>
      <c r="D198" s="799"/>
      <c r="E198" s="799"/>
      <c r="F198" s="398">
        <f>'2 жастағы балалар Ш'!BB86</f>
        <v>0</v>
      </c>
      <c r="G198" s="799"/>
    </row>
    <row r="199" spans="2:100" x14ac:dyDescent="0.25">
      <c r="B199" s="607">
        <v>23</v>
      </c>
      <c r="C199" s="799"/>
      <c r="D199" s="799"/>
      <c r="E199" s="799"/>
      <c r="F199" s="398">
        <f>'2 жастағы балалар Ш'!BC86</f>
        <v>0</v>
      </c>
      <c r="G199" s="799"/>
    </row>
    <row r="200" spans="2:100" x14ac:dyDescent="0.25">
      <c r="B200" s="607"/>
      <c r="C200" s="799"/>
      <c r="D200" s="799"/>
      <c r="E200" s="799"/>
      <c r="F200" s="398">
        <f>'2 жастағы балалар Ш'!BD86</f>
        <v>0</v>
      </c>
      <c r="G200" s="799"/>
    </row>
    <row r="201" spans="2:100" x14ac:dyDescent="0.25">
      <c r="B201" s="607"/>
      <c r="C201" s="799"/>
      <c r="D201" s="799"/>
      <c r="E201" s="799"/>
      <c r="F201" s="398">
        <f>'2 жастағы балалар Ш'!BE86</f>
        <v>0</v>
      </c>
      <c r="G201" s="799"/>
    </row>
    <row r="202" spans="2:100" x14ac:dyDescent="0.25">
      <c r="B202" s="607">
        <v>24</v>
      </c>
      <c r="C202" s="799"/>
      <c r="D202" s="799"/>
      <c r="E202" s="799"/>
      <c r="F202" s="398">
        <f>'2 жастағы балалар Ш'!BF86</f>
        <v>0</v>
      </c>
      <c r="G202" s="799"/>
    </row>
    <row r="203" spans="2:100" x14ac:dyDescent="0.25">
      <c r="B203" s="607"/>
      <c r="C203" s="799"/>
      <c r="D203" s="799"/>
      <c r="E203" s="799"/>
      <c r="F203" s="398">
        <f>'2 жастағы балалар Ш'!BG86</f>
        <v>0</v>
      </c>
      <c r="G203" s="799"/>
    </row>
    <row r="204" spans="2:100" x14ac:dyDescent="0.25">
      <c r="B204" s="607"/>
      <c r="C204" s="799"/>
      <c r="D204" s="799"/>
      <c r="E204" s="799"/>
      <c r="F204" s="398">
        <f>'2 жастағы балалар Ш'!BH86</f>
        <v>0</v>
      </c>
      <c r="G204" s="799"/>
    </row>
    <row r="205" spans="2:100" x14ac:dyDescent="0.25">
      <c r="B205" s="607">
        <v>25</v>
      </c>
      <c r="C205" s="799"/>
      <c r="D205" s="799"/>
      <c r="E205" s="799"/>
      <c r="F205" s="398">
        <f>'2 жастағы балалар Ш'!BI86</f>
        <v>0</v>
      </c>
      <c r="G205" s="799"/>
    </row>
    <row r="206" spans="2:100" x14ac:dyDescent="0.25">
      <c r="B206" s="607"/>
      <c r="C206" s="799"/>
      <c r="D206" s="799"/>
      <c r="E206" s="799"/>
      <c r="F206" s="398">
        <f>'2 жастағы балалар Ш'!BJ86</f>
        <v>0</v>
      </c>
      <c r="G206" s="799"/>
    </row>
    <row r="207" spans="2:100" x14ac:dyDescent="0.25">
      <c r="B207" s="607"/>
      <c r="C207" s="800"/>
      <c r="D207" s="800"/>
      <c r="E207" s="800"/>
      <c r="F207" s="398">
        <f>'2 жастағы балалар Ш'!BK86</f>
        <v>0</v>
      </c>
      <c r="G207" s="800"/>
    </row>
    <row r="210" spans="2:7" ht="15.75" x14ac:dyDescent="0.25">
      <c r="B210" s="816" t="s">
        <v>939</v>
      </c>
      <c r="C210" s="817"/>
      <c r="D210" s="817"/>
      <c r="E210" s="817"/>
      <c r="F210" s="817"/>
      <c r="G210" s="818"/>
    </row>
    <row r="211" spans="2:7" ht="28.5" x14ac:dyDescent="0.25">
      <c r="B211" s="35"/>
      <c r="C211" s="21" t="s">
        <v>915</v>
      </c>
      <c r="D211" s="21" t="s">
        <v>733</v>
      </c>
      <c r="E211" s="21" t="s">
        <v>916</v>
      </c>
      <c r="F211" s="21" t="s">
        <v>904</v>
      </c>
      <c r="G211" s="62" t="s">
        <v>917</v>
      </c>
    </row>
    <row r="212" spans="2:7" x14ac:dyDescent="0.25">
      <c r="B212" s="570">
        <v>1</v>
      </c>
      <c r="C212" s="452">
        <f>'2 жастағы балалар Ф'!D145</f>
        <v>0</v>
      </c>
      <c r="D212" s="452">
        <f>'2 жастағы балалар К'!D145</f>
        <v>0</v>
      </c>
      <c r="E212" s="452" t="e">
        <f>'2 жастағы балалар Т'!#REF!</f>
        <v>#REF!</v>
      </c>
      <c r="F212" s="452">
        <f>'2 жастағы балалар Ш'!D145</f>
        <v>0</v>
      </c>
      <c r="G212" s="452" t="e">
        <f>'2 жастағы балалар Ә'!#REF!</f>
        <v>#REF!</v>
      </c>
    </row>
    <row r="213" spans="2:7" x14ac:dyDescent="0.25">
      <c r="B213" s="571"/>
      <c r="C213" s="452">
        <f>'2 жастағы балалар Ф'!E145</f>
        <v>0</v>
      </c>
      <c r="D213" s="452">
        <f>'2 жастағы балалар К'!E145</f>
        <v>0</v>
      </c>
      <c r="E213" s="452" t="e">
        <f>'2 жастағы балалар Т'!#REF!</f>
        <v>#REF!</v>
      </c>
      <c r="F213" s="452">
        <f>'2 жастағы балалар Ш'!E145</f>
        <v>0</v>
      </c>
      <c r="G213" s="452" t="e">
        <f>'2 жастағы балалар Ә'!#REF!</f>
        <v>#REF!</v>
      </c>
    </row>
    <row r="214" spans="2:7" x14ac:dyDescent="0.25">
      <c r="B214" s="572"/>
      <c r="C214" s="452">
        <f>'2 жастағы балалар Ф'!F145</f>
        <v>0</v>
      </c>
      <c r="D214" s="452">
        <f>'2 жастағы балалар К'!F145</f>
        <v>0</v>
      </c>
      <c r="E214" s="452" t="e">
        <f>'2 жастағы балалар Т'!#REF!</f>
        <v>#REF!</v>
      </c>
      <c r="F214" s="452">
        <f>'2 жастағы балалар Ш'!F145</f>
        <v>0</v>
      </c>
      <c r="G214" s="452" t="e">
        <f>'2 жастағы балалар Ә'!#REF!</f>
        <v>#REF!</v>
      </c>
    </row>
    <row r="215" spans="2:7" x14ac:dyDescent="0.25">
      <c r="B215" s="570">
        <v>2</v>
      </c>
      <c r="C215" s="452">
        <f>'2 жастағы балалар Ф'!G145</f>
        <v>0</v>
      </c>
      <c r="D215" s="452">
        <f>'2 жастағы балалар К'!G145</f>
        <v>0</v>
      </c>
      <c r="E215" s="452">
        <f>'2 жастағы балалар Т'!D145</f>
        <v>0</v>
      </c>
      <c r="F215" s="452">
        <f>'2 жастағы балалар Ш'!G145</f>
        <v>0</v>
      </c>
      <c r="G215" s="452">
        <f>'2 жастағы балалар Ә'!D145</f>
        <v>0</v>
      </c>
    </row>
    <row r="216" spans="2:7" ht="15" customHeight="1" x14ac:dyDescent="0.25">
      <c r="B216" s="571"/>
      <c r="C216" s="452">
        <f>'2 жастағы балалар Ф'!H145</f>
        <v>0</v>
      </c>
      <c r="D216" s="452">
        <f>'2 жастағы балалар К'!H145</f>
        <v>0</v>
      </c>
      <c r="E216" s="452">
        <f>'2 жастағы балалар Т'!E145</f>
        <v>0</v>
      </c>
      <c r="F216" s="452">
        <f>'2 жастағы балалар Ш'!H145</f>
        <v>0</v>
      </c>
      <c r="G216" s="452">
        <f>'2 жастағы балалар Ә'!E145</f>
        <v>0</v>
      </c>
    </row>
    <row r="217" spans="2:7" ht="15" customHeight="1" x14ac:dyDescent="0.25">
      <c r="B217" s="572"/>
      <c r="C217" s="452">
        <f>'2 жастағы балалар Ф'!I145</f>
        <v>0</v>
      </c>
      <c r="D217" s="452">
        <f>'2 жастағы балалар К'!I145</f>
        <v>0</v>
      </c>
      <c r="E217" s="452">
        <f>'2 жастағы балалар Т'!F145</f>
        <v>0</v>
      </c>
      <c r="F217" s="452">
        <f>'2 жастағы балалар Ш'!I145</f>
        <v>0</v>
      </c>
      <c r="G217" s="452">
        <f>'2 жастағы балалар Ә'!F145</f>
        <v>0</v>
      </c>
    </row>
    <row r="218" spans="2:7" ht="15" customHeight="1" x14ac:dyDescent="0.25">
      <c r="B218" s="570">
        <v>3</v>
      </c>
      <c r="C218" s="452">
        <f>'2 жастағы балалар Ф'!J145</f>
        <v>0</v>
      </c>
      <c r="D218" s="452">
        <f>'2 жастағы балалар К'!J145</f>
        <v>0</v>
      </c>
      <c r="E218" s="452">
        <f>'2 жастағы балалар Т'!G145</f>
        <v>0</v>
      </c>
      <c r="F218" s="452">
        <f>'2 жастағы балалар Ш'!J145</f>
        <v>0</v>
      </c>
      <c r="G218" s="452">
        <f>'2 жастағы балалар Ә'!G145</f>
        <v>0</v>
      </c>
    </row>
    <row r="219" spans="2:7" x14ac:dyDescent="0.25">
      <c r="B219" s="571"/>
      <c r="C219" s="452">
        <f>'2 жастағы балалар Ф'!K145</f>
        <v>0</v>
      </c>
      <c r="D219" s="452">
        <f>'2 жастағы балалар К'!K145</f>
        <v>0</v>
      </c>
      <c r="E219" s="452">
        <f>'2 жастағы балалар Т'!H145</f>
        <v>0</v>
      </c>
      <c r="F219" s="452">
        <f>'2 жастағы балалар Ш'!K145</f>
        <v>0</v>
      </c>
      <c r="G219" s="452">
        <f>'2 жастағы балалар Ә'!H145</f>
        <v>0</v>
      </c>
    </row>
    <row r="220" spans="2:7" x14ac:dyDescent="0.25">
      <c r="B220" s="572"/>
      <c r="C220" s="452">
        <f>'2 жастағы балалар Ф'!L145</f>
        <v>0</v>
      </c>
      <c r="D220" s="452">
        <f>'2 жастағы балалар К'!L145</f>
        <v>0</v>
      </c>
      <c r="E220" s="452">
        <f>'2 жастағы балалар Т'!I145</f>
        <v>0</v>
      </c>
      <c r="F220" s="452">
        <f>'2 жастағы балалар Ш'!L145</f>
        <v>0</v>
      </c>
      <c r="G220" s="452">
        <f>'2 жастағы балалар Ә'!I145</f>
        <v>0</v>
      </c>
    </row>
    <row r="221" spans="2:7" x14ac:dyDescent="0.25">
      <c r="B221" s="570">
        <v>4</v>
      </c>
      <c r="C221" s="452">
        <f>'2 жастағы балалар Ф'!M145</f>
        <v>0</v>
      </c>
      <c r="D221" s="452">
        <f>'2 жастағы балалар К'!M145</f>
        <v>0</v>
      </c>
      <c r="E221" s="452">
        <f>'2 жастағы балалар Т'!J145</f>
        <v>0</v>
      </c>
      <c r="F221" s="452">
        <f>'2 жастағы балалар Ш'!M145</f>
        <v>0</v>
      </c>
      <c r="G221" s="452">
        <f>'2 жастағы балалар Ә'!J145</f>
        <v>0</v>
      </c>
    </row>
    <row r="222" spans="2:7" x14ac:dyDescent="0.25">
      <c r="B222" s="571"/>
      <c r="C222" s="452">
        <f>'2 жастағы балалар Ф'!N145</f>
        <v>0</v>
      </c>
      <c r="D222" s="452">
        <f>'2 жастағы балалар К'!N145</f>
        <v>0</v>
      </c>
      <c r="E222" s="452">
        <f>'2 жастағы балалар Т'!K145</f>
        <v>0</v>
      </c>
      <c r="F222" s="452">
        <f>'2 жастағы балалар Ш'!N145</f>
        <v>0</v>
      </c>
      <c r="G222" s="452">
        <f>'2 жастағы балалар Ә'!K145</f>
        <v>0</v>
      </c>
    </row>
    <row r="223" spans="2:7" x14ac:dyDescent="0.25">
      <c r="B223" s="572"/>
      <c r="C223" s="452">
        <f>'2 жастағы балалар Ф'!O145</f>
        <v>0</v>
      </c>
      <c r="D223" s="452">
        <f>'2 жастағы балалар К'!O145</f>
        <v>0</v>
      </c>
      <c r="E223" s="452">
        <f>'2 жастағы балалар Т'!L145</f>
        <v>0</v>
      </c>
      <c r="F223" s="452">
        <f>'2 жастағы балалар Ш'!O145</f>
        <v>0</v>
      </c>
      <c r="G223" s="452">
        <f>'2 жастағы балалар Ә'!L145</f>
        <v>0</v>
      </c>
    </row>
    <row r="224" spans="2:7" x14ac:dyDescent="0.25">
      <c r="B224" s="570">
        <v>5</v>
      </c>
      <c r="C224" s="452" t="e">
        <f>'2 жастағы балалар Ф'!#REF!</f>
        <v>#REF!</v>
      </c>
      <c r="D224" s="452" t="e">
        <f>'2 жастағы балалар К'!#REF!</f>
        <v>#REF!</v>
      </c>
      <c r="E224" s="452">
        <f>'2 жастағы балалар Т'!M145</f>
        <v>0</v>
      </c>
      <c r="F224" s="452">
        <f>'2 жастағы балалар Ш'!P145</f>
        <v>0</v>
      </c>
      <c r="G224" s="452">
        <f>'2 жастағы балалар Ә'!M145</f>
        <v>0</v>
      </c>
    </row>
    <row r="225" spans="2:7" x14ac:dyDescent="0.25">
      <c r="B225" s="571"/>
      <c r="C225" s="452" t="e">
        <f>'2 жастағы балалар Ф'!#REF!</f>
        <v>#REF!</v>
      </c>
      <c r="D225" s="452" t="e">
        <f>'2 жастағы балалар К'!#REF!</f>
        <v>#REF!</v>
      </c>
      <c r="E225" s="452">
        <f>'2 жастағы балалар Т'!N145</f>
        <v>0</v>
      </c>
      <c r="F225" s="452">
        <f>'2 жастағы балалар Ш'!Q145</f>
        <v>0</v>
      </c>
      <c r="G225" s="452">
        <f>'2 жастағы балалар Ә'!N145</f>
        <v>0</v>
      </c>
    </row>
    <row r="226" spans="2:7" x14ac:dyDescent="0.25">
      <c r="B226" s="572"/>
      <c r="C226" s="452" t="e">
        <f>'2 жастағы балалар Ф'!#REF!</f>
        <v>#REF!</v>
      </c>
      <c r="D226" s="452" t="e">
        <f>'2 жастағы балалар К'!#REF!</f>
        <v>#REF!</v>
      </c>
      <c r="E226" s="452">
        <f>'2 жастағы балалар Т'!O145</f>
        <v>0</v>
      </c>
      <c r="F226" s="452">
        <f>'2 жастағы балалар Ш'!R145</f>
        <v>0</v>
      </c>
      <c r="G226" s="452">
        <f>'2 жастағы балалар Ә'!O145</f>
        <v>0</v>
      </c>
    </row>
    <row r="227" spans="2:7" x14ac:dyDescent="0.25">
      <c r="B227" s="570">
        <v>6</v>
      </c>
      <c r="C227" s="798"/>
      <c r="D227" s="452">
        <f>'2 жастағы балалар К'!P145</f>
        <v>0</v>
      </c>
      <c r="E227" s="798"/>
      <c r="F227" s="452" t="e">
        <f>'2 жастағы балалар Ш'!#REF!</f>
        <v>#REF!</v>
      </c>
      <c r="G227" s="798"/>
    </row>
    <row r="228" spans="2:7" x14ac:dyDescent="0.25">
      <c r="B228" s="571"/>
      <c r="C228" s="799"/>
      <c r="D228" s="452">
        <f>'2 жастағы балалар К'!Q145</f>
        <v>0</v>
      </c>
      <c r="E228" s="799"/>
      <c r="F228" s="452" t="e">
        <f>'2 жастағы балалар Ш'!#REF!</f>
        <v>#REF!</v>
      </c>
      <c r="G228" s="799"/>
    </row>
    <row r="229" spans="2:7" x14ac:dyDescent="0.25">
      <c r="B229" s="572"/>
      <c r="C229" s="799"/>
      <c r="D229" s="452">
        <f>'2 жастағы балалар К'!R145</f>
        <v>0</v>
      </c>
      <c r="E229" s="799"/>
      <c r="F229" s="452" t="e">
        <f>'2 жастағы балалар Ш'!#REF!</f>
        <v>#REF!</v>
      </c>
      <c r="G229" s="799"/>
    </row>
    <row r="230" spans="2:7" x14ac:dyDescent="0.25">
      <c r="B230" s="570">
        <v>7</v>
      </c>
      <c r="C230" s="799"/>
      <c r="D230" s="452">
        <f>'2 жастағы балалар К'!S145</f>
        <v>0</v>
      </c>
      <c r="E230" s="799"/>
      <c r="F230" s="452" t="e">
        <f>'2 жастағы балалар Ш'!#REF!</f>
        <v>#REF!</v>
      </c>
      <c r="G230" s="799"/>
    </row>
    <row r="231" spans="2:7" x14ac:dyDescent="0.25">
      <c r="B231" s="571"/>
      <c r="C231" s="799"/>
      <c r="D231" s="452">
        <f>'2 жастағы балалар К'!T145</f>
        <v>0</v>
      </c>
      <c r="E231" s="799"/>
      <c r="F231" s="452" t="e">
        <f>'2 жастағы балалар Ш'!#REF!</f>
        <v>#REF!</v>
      </c>
      <c r="G231" s="799"/>
    </row>
    <row r="232" spans="2:7" x14ac:dyDescent="0.25">
      <c r="B232" s="572"/>
      <c r="C232" s="799"/>
      <c r="D232" s="452">
        <f>'2 жастағы балалар К'!U145</f>
        <v>0</v>
      </c>
      <c r="E232" s="799"/>
      <c r="F232" s="452" t="e">
        <f>'2 жастағы балалар Ш'!#REF!</f>
        <v>#REF!</v>
      </c>
      <c r="G232" s="799"/>
    </row>
    <row r="233" spans="2:7" x14ac:dyDescent="0.25">
      <c r="B233" s="570">
        <v>8</v>
      </c>
      <c r="C233" s="799"/>
      <c r="D233" s="452">
        <f>'2 жастағы балалар К'!V145</f>
        <v>0</v>
      </c>
      <c r="E233" s="799"/>
      <c r="F233" s="452" t="e">
        <f>'2 жастағы балалар Ш'!#REF!</f>
        <v>#REF!</v>
      </c>
      <c r="G233" s="799"/>
    </row>
    <row r="234" spans="2:7" x14ac:dyDescent="0.25">
      <c r="B234" s="571"/>
      <c r="C234" s="799"/>
      <c r="D234" s="452">
        <f>'2 жастағы балалар К'!W145</f>
        <v>0</v>
      </c>
      <c r="E234" s="799"/>
      <c r="F234" s="452" t="e">
        <f>'2 жастағы балалар Ш'!#REF!</f>
        <v>#REF!</v>
      </c>
      <c r="G234" s="799"/>
    </row>
    <row r="235" spans="2:7" x14ac:dyDescent="0.25">
      <c r="B235" s="572"/>
      <c r="C235" s="799"/>
      <c r="D235" s="452">
        <f>'2 жастағы балалар К'!X145</f>
        <v>0</v>
      </c>
      <c r="E235" s="799"/>
      <c r="F235" s="452" t="e">
        <f>'2 жастағы балалар Ш'!#REF!</f>
        <v>#REF!</v>
      </c>
      <c r="G235" s="799"/>
    </row>
    <row r="236" spans="2:7" x14ac:dyDescent="0.25">
      <c r="B236" s="570">
        <v>9</v>
      </c>
      <c r="C236" s="799"/>
      <c r="D236" s="452">
        <f>'2 жастағы балалар К'!Y145</f>
        <v>0</v>
      </c>
      <c r="E236" s="799"/>
      <c r="F236" s="452" t="e">
        <f>'2 жастағы балалар Ш'!#REF!</f>
        <v>#REF!</v>
      </c>
      <c r="G236" s="799"/>
    </row>
    <row r="237" spans="2:7" x14ac:dyDescent="0.25">
      <c r="B237" s="571"/>
      <c r="C237" s="799"/>
      <c r="D237" s="452">
        <f>'2 жастағы балалар К'!Z145</f>
        <v>0</v>
      </c>
      <c r="E237" s="799"/>
      <c r="F237" s="452" t="e">
        <f>'2 жастағы балалар Ш'!#REF!</f>
        <v>#REF!</v>
      </c>
      <c r="G237" s="799"/>
    </row>
    <row r="238" spans="2:7" x14ac:dyDescent="0.25">
      <c r="B238" s="572"/>
      <c r="C238" s="799"/>
      <c r="D238" s="452">
        <f>'2 жастағы балалар К'!AA145</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Ш'!S145</f>
        <v>0</v>
      </c>
      <c r="G242" s="799"/>
    </row>
    <row r="243" spans="2:7" x14ac:dyDescent="0.25">
      <c r="B243" s="607"/>
      <c r="C243" s="799"/>
      <c r="D243" s="452" t="e">
        <f>'2 жастағы балалар К'!#REF!</f>
        <v>#REF!</v>
      </c>
      <c r="E243" s="799"/>
      <c r="F243" s="398">
        <f>'2 жастағы балалар Ш'!T145</f>
        <v>0</v>
      </c>
      <c r="G243" s="799"/>
    </row>
    <row r="244" spans="2:7" x14ac:dyDescent="0.25">
      <c r="B244" s="607"/>
      <c r="C244" s="799"/>
      <c r="D244" s="452" t="e">
        <f>'2 жастағы балалар К'!#REF!</f>
        <v>#REF!</v>
      </c>
      <c r="E244" s="799"/>
      <c r="F244" s="398">
        <f>'2 жастағы балалар Ш'!U145</f>
        <v>0</v>
      </c>
      <c r="G244" s="799"/>
    </row>
    <row r="245" spans="2:7" x14ac:dyDescent="0.25">
      <c r="B245" s="607">
        <v>12</v>
      </c>
      <c r="C245" s="799"/>
      <c r="D245" s="452" t="e">
        <f>'2 жастағы балалар К'!#REF!</f>
        <v>#REF!</v>
      </c>
      <c r="E245" s="799"/>
      <c r="F245" s="398">
        <f>'2 жастағы балалар Ш'!V145</f>
        <v>0</v>
      </c>
      <c r="G245" s="799"/>
    </row>
    <row r="246" spans="2:7" x14ac:dyDescent="0.25">
      <c r="B246" s="607"/>
      <c r="C246" s="799"/>
      <c r="D246" s="452" t="e">
        <f>'2 жастағы балалар К'!#REF!</f>
        <v>#REF!</v>
      </c>
      <c r="E246" s="799"/>
      <c r="F246" s="398">
        <f>'2 жастағы балалар Ш'!W145</f>
        <v>0</v>
      </c>
      <c r="G246" s="799"/>
    </row>
    <row r="247" spans="2:7" x14ac:dyDescent="0.25">
      <c r="B247" s="607"/>
      <c r="C247" s="799"/>
      <c r="D247" s="452" t="e">
        <f>'2 жастағы балалар К'!#REF!</f>
        <v>#REF!</v>
      </c>
      <c r="E247" s="799"/>
      <c r="F247" s="398">
        <f>'2 жастағы балалар Ш'!X145</f>
        <v>0</v>
      </c>
      <c r="G247" s="799"/>
    </row>
    <row r="248" spans="2:7" x14ac:dyDescent="0.25">
      <c r="B248" s="607">
        <v>13</v>
      </c>
      <c r="C248" s="799"/>
      <c r="D248" s="452" t="e">
        <f>'2 жастағы балалар К'!#REF!</f>
        <v>#REF!</v>
      </c>
      <c r="E248" s="799"/>
      <c r="F248" s="398">
        <f>'2 жастағы балалар Ш'!Y145</f>
        <v>0</v>
      </c>
      <c r="G248" s="799"/>
    </row>
    <row r="249" spans="2:7" x14ac:dyDescent="0.25">
      <c r="B249" s="607"/>
      <c r="C249" s="799"/>
      <c r="D249" s="452" t="e">
        <f>'2 жастағы балалар К'!#REF!</f>
        <v>#REF!</v>
      </c>
      <c r="E249" s="799"/>
      <c r="F249" s="398">
        <f>'2 жастағы балалар Ш'!Z145</f>
        <v>0</v>
      </c>
      <c r="G249" s="799"/>
    </row>
    <row r="250" spans="2:7" x14ac:dyDescent="0.25">
      <c r="B250" s="607"/>
      <c r="C250" s="799"/>
      <c r="D250" s="452" t="e">
        <f>'2 жастағы балалар К'!#REF!</f>
        <v>#REF!</v>
      </c>
      <c r="E250" s="799"/>
      <c r="F250" s="398">
        <f>'2 жастағы балалар Ш'!AA145</f>
        <v>0</v>
      </c>
      <c r="G250" s="799"/>
    </row>
    <row r="251" spans="2:7" x14ac:dyDescent="0.25">
      <c r="B251" s="607">
        <v>14</v>
      </c>
      <c r="C251" s="799"/>
      <c r="D251" s="452" t="e">
        <f>'2 жастағы балалар К'!#REF!</f>
        <v>#REF!</v>
      </c>
      <c r="E251" s="799"/>
      <c r="F251" s="398">
        <f>'2 жастағы балалар Ш'!AB145</f>
        <v>0</v>
      </c>
      <c r="G251" s="799"/>
    </row>
    <row r="252" spans="2:7" x14ac:dyDescent="0.25">
      <c r="B252" s="607"/>
      <c r="C252" s="799"/>
      <c r="D252" s="452" t="e">
        <f>'2 жастағы балалар К'!#REF!</f>
        <v>#REF!</v>
      </c>
      <c r="E252" s="799"/>
      <c r="F252" s="398">
        <f>'2 жастағы балалар Ш'!AC145</f>
        <v>0</v>
      </c>
      <c r="G252" s="799"/>
    </row>
    <row r="253" spans="2:7" x14ac:dyDescent="0.25">
      <c r="B253" s="607"/>
      <c r="C253" s="799"/>
      <c r="D253" s="452" t="e">
        <f>'2 жастағы балалар К'!#REF!</f>
        <v>#REF!</v>
      </c>
      <c r="E253" s="799"/>
      <c r="F253" s="398">
        <f>'2 жастағы балалар Ш'!AD145</f>
        <v>0</v>
      </c>
      <c r="G253" s="799"/>
    </row>
    <row r="254" spans="2:7" x14ac:dyDescent="0.25">
      <c r="B254" s="607">
        <v>15</v>
      </c>
      <c r="C254" s="799"/>
      <c r="D254" s="452" t="e">
        <f>'2 жастағы балалар К'!#REF!</f>
        <v>#REF!</v>
      </c>
      <c r="E254" s="799"/>
      <c r="F254" s="398">
        <f>'2 жастағы балалар Ш'!AE145</f>
        <v>0</v>
      </c>
      <c r="G254" s="799"/>
    </row>
    <row r="255" spans="2:7" x14ac:dyDescent="0.25">
      <c r="B255" s="607"/>
      <c r="C255" s="799"/>
      <c r="D255" s="452" t="e">
        <f>'2 жастағы балалар К'!#REF!</f>
        <v>#REF!</v>
      </c>
      <c r="E255" s="799"/>
      <c r="F255" s="398">
        <f>'2 жастағы балалар Ш'!AF145</f>
        <v>0</v>
      </c>
      <c r="G255" s="799"/>
    </row>
    <row r="256" spans="2:7" x14ac:dyDescent="0.25">
      <c r="B256" s="607"/>
      <c r="C256" s="799"/>
      <c r="D256" s="452" t="e">
        <f>'2 жастағы балалар К'!#REF!</f>
        <v>#REF!</v>
      </c>
      <c r="E256" s="799"/>
      <c r="F256" s="398">
        <f>'2 жастағы балалар Ш'!AG145</f>
        <v>0</v>
      </c>
      <c r="G256" s="799"/>
    </row>
    <row r="257" spans="2:7" x14ac:dyDescent="0.25">
      <c r="B257" s="607">
        <v>16</v>
      </c>
      <c r="C257" s="799"/>
      <c r="D257" s="798"/>
      <c r="E257" s="799"/>
      <c r="F257" s="398">
        <f>'2 жастағы балалар Ш'!AH145</f>
        <v>0</v>
      </c>
      <c r="G257" s="799"/>
    </row>
    <row r="258" spans="2:7" x14ac:dyDescent="0.25">
      <c r="B258" s="607"/>
      <c r="C258" s="799"/>
      <c r="D258" s="799"/>
      <c r="E258" s="799"/>
      <c r="F258" s="398">
        <f>'2 жастағы балалар Ш'!AI145</f>
        <v>0</v>
      </c>
      <c r="G258" s="799"/>
    </row>
    <row r="259" spans="2:7" x14ac:dyDescent="0.25">
      <c r="B259" s="607"/>
      <c r="C259" s="799"/>
      <c r="D259" s="799"/>
      <c r="E259" s="799"/>
      <c r="F259" s="398">
        <f>'2 жастағы балалар Ш'!AJ145</f>
        <v>0</v>
      </c>
      <c r="G259" s="799"/>
    </row>
    <row r="260" spans="2:7" x14ac:dyDescent="0.25">
      <c r="B260" s="607">
        <v>17</v>
      </c>
      <c r="C260" s="799"/>
      <c r="D260" s="799"/>
      <c r="E260" s="799"/>
      <c r="F260" s="398">
        <f>'2 жастағы балалар Ш'!AK145</f>
        <v>0</v>
      </c>
      <c r="G260" s="799"/>
    </row>
    <row r="261" spans="2:7" x14ac:dyDescent="0.25">
      <c r="B261" s="607"/>
      <c r="C261" s="799"/>
      <c r="D261" s="799"/>
      <c r="E261" s="799"/>
      <c r="F261" s="398">
        <f>'2 жастағы балалар Ш'!AL145</f>
        <v>0</v>
      </c>
      <c r="G261" s="799"/>
    </row>
    <row r="262" spans="2:7" x14ac:dyDescent="0.25">
      <c r="B262" s="607"/>
      <c r="C262" s="799"/>
      <c r="D262" s="799"/>
      <c r="E262" s="799"/>
      <c r="F262" s="398">
        <f>'2 жастағы балалар Ш'!AM145</f>
        <v>0</v>
      </c>
      <c r="G262" s="799"/>
    </row>
    <row r="263" spans="2:7" x14ac:dyDescent="0.25">
      <c r="B263" s="607">
        <v>18</v>
      </c>
      <c r="C263" s="799"/>
      <c r="D263" s="799"/>
      <c r="E263" s="799"/>
      <c r="F263" s="398">
        <f>'2 жастағы балалар Ш'!AN145</f>
        <v>0</v>
      </c>
      <c r="G263" s="799"/>
    </row>
    <row r="264" spans="2:7" x14ac:dyDescent="0.25">
      <c r="B264" s="607"/>
      <c r="C264" s="799"/>
      <c r="D264" s="799"/>
      <c r="E264" s="799"/>
      <c r="F264" s="398">
        <f>'2 жастағы балалар Ш'!AO145</f>
        <v>0</v>
      </c>
      <c r="G264" s="799"/>
    </row>
    <row r="265" spans="2:7" x14ac:dyDescent="0.25">
      <c r="B265" s="607"/>
      <c r="C265" s="799"/>
      <c r="D265" s="799"/>
      <c r="E265" s="799"/>
      <c r="F265" s="398">
        <f>'2 жастағы балалар Ш'!AP145</f>
        <v>0</v>
      </c>
      <c r="G265" s="799"/>
    </row>
    <row r="266" spans="2:7" x14ac:dyDescent="0.25">
      <c r="B266" s="607">
        <v>19</v>
      </c>
      <c r="C266" s="799"/>
      <c r="D266" s="799"/>
      <c r="E266" s="799"/>
      <c r="F266" s="398">
        <f>'2 жастағы балалар Ш'!AQ145</f>
        <v>0</v>
      </c>
      <c r="G266" s="799"/>
    </row>
    <row r="267" spans="2:7" x14ac:dyDescent="0.25">
      <c r="B267" s="607"/>
      <c r="C267" s="799"/>
      <c r="D267" s="799"/>
      <c r="E267" s="799"/>
      <c r="F267" s="398">
        <f>'2 жастағы балалар Ш'!AR145</f>
        <v>0</v>
      </c>
      <c r="G267" s="799"/>
    </row>
    <row r="268" spans="2:7" x14ac:dyDescent="0.25">
      <c r="B268" s="607"/>
      <c r="C268" s="799"/>
      <c r="D268" s="799"/>
      <c r="E268" s="799"/>
      <c r="F268" s="398">
        <f>'2 жастағы балалар Ш'!AS145</f>
        <v>0</v>
      </c>
      <c r="G268" s="799"/>
    </row>
    <row r="269" spans="2:7" x14ac:dyDescent="0.25">
      <c r="B269" s="607">
        <v>20</v>
      </c>
      <c r="C269" s="799"/>
      <c r="D269" s="799"/>
      <c r="E269" s="799"/>
      <c r="F269" s="398">
        <f>'2 жастағы балалар Ш'!AT145</f>
        <v>0</v>
      </c>
      <c r="G269" s="799"/>
    </row>
    <row r="270" spans="2:7" x14ac:dyDescent="0.25">
      <c r="B270" s="607"/>
      <c r="C270" s="799"/>
      <c r="D270" s="799"/>
      <c r="E270" s="799"/>
      <c r="F270" s="398">
        <f>'2 жастағы балалар Ш'!AU145</f>
        <v>0</v>
      </c>
      <c r="G270" s="799"/>
    </row>
    <row r="271" spans="2:7" x14ac:dyDescent="0.25">
      <c r="B271" s="607"/>
      <c r="C271" s="799"/>
      <c r="D271" s="799"/>
      <c r="E271" s="799"/>
      <c r="F271" s="398">
        <f>'2 жастағы балалар Ш'!AV145</f>
        <v>0</v>
      </c>
      <c r="G271" s="799"/>
    </row>
    <row r="272" spans="2:7" x14ac:dyDescent="0.25">
      <c r="B272" s="607">
        <v>21</v>
      </c>
      <c r="C272" s="799"/>
      <c r="D272" s="799"/>
      <c r="E272" s="799"/>
      <c r="F272" s="398">
        <f>'2 жастағы балалар Ш'!AW145</f>
        <v>0</v>
      </c>
      <c r="G272" s="799"/>
    </row>
    <row r="273" spans="2:7" x14ac:dyDescent="0.25">
      <c r="B273" s="607"/>
      <c r="C273" s="799"/>
      <c r="D273" s="799"/>
      <c r="E273" s="799"/>
      <c r="F273" s="398">
        <f>'2 жастағы балалар Ш'!AX145</f>
        <v>0</v>
      </c>
      <c r="G273" s="799"/>
    </row>
    <row r="274" spans="2:7" x14ac:dyDescent="0.25">
      <c r="B274" s="607"/>
      <c r="C274" s="799"/>
      <c r="D274" s="799"/>
      <c r="E274" s="799"/>
      <c r="F274" s="398">
        <f>'2 жастағы балалар Ш'!AY145</f>
        <v>0</v>
      </c>
      <c r="G274" s="799"/>
    </row>
    <row r="275" spans="2:7" x14ac:dyDescent="0.25">
      <c r="B275" s="607">
        <v>22</v>
      </c>
      <c r="C275" s="799"/>
      <c r="D275" s="799"/>
      <c r="E275" s="799"/>
      <c r="F275" s="398">
        <f>'2 жастағы балалар Ш'!AZ145</f>
        <v>0</v>
      </c>
      <c r="G275" s="799"/>
    </row>
    <row r="276" spans="2:7" x14ac:dyDescent="0.25">
      <c r="B276" s="607"/>
      <c r="C276" s="799"/>
      <c r="D276" s="799"/>
      <c r="E276" s="799"/>
      <c r="F276" s="398">
        <f>'2 жастағы балалар Ш'!BA145</f>
        <v>0</v>
      </c>
      <c r="G276" s="799"/>
    </row>
    <row r="277" spans="2:7" x14ac:dyDescent="0.25">
      <c r="B277" s="607"/>
      <c r="C277" s="799"/>
      <c r="D277" s="799"/>
      <c r="E277" s="799"/>
      <c r="F277" s="398">
        <f>'2 жастағы балалар Ш'!BB145</f>
        <v>0</v>
      </c>
      <c r="G277" s="799"/>
    </row>
    <row r="278" spans="2:7" x14ac:dyDescent="0.25">
      <c r="B278" s="607">
        <v>23</v>
      </c>
      <c r="C278" s="799"/>
      <c r="D278" s="799"/>
      <c r="E278" s="799"/>
      <c r="F278" s="398">
        <f>'2 жастағы балалар Ш'!BC145</f>
        <v>0</v>
      </c>
      <c r="G278" s="799"/>
    </row>
    <row r="279" spans="2:7" x14ac:dyDescent="0.25">
      <c r="B279" s="607"/>
      <c r="C279" s="799"/>
      <c r="D279" s="799"/>
      <c r="E279" s="799"/>
      <c r="F279" s="398">
        <f>'2 жастағы балалар Ш'!BD145</f>
        <v>0</v>
      </c>
      <c r="G279" s="799"/>
    </row>
    <row r="280" spans="2:7" x14ac:dyDescent="0.25">
      <c r="B280" s="607"/>
      <c r="C280" s="799"/>
      <c r="D280" s="799"/>
      <c r="E280" s="799"/>
      <c r="F280" s="398">
        <f>'2 жастағы балалар Ш'!BE145</f>
        <v>0</v>
      </c>
      <c r="G280" s="799"/>
    </row>
    <row r="281" spans="2:7" x14ac:dyDescent="0.25">
      <c r="B281" s="607">
        <v>24</v>
      </c>
      <c r="C281" s="799"/>
      <c r="D281" s="799"/>
      <c r="E281" s="799"/>
      <c r="F281" s="398">
        <f>'2 жастағы балалар Ш'!BF145</f>
        <v>0</v>
      </c>
      <c r="G281" s="799"/>
    </row>
    <row r="282" spans="2:7" x14ac:dyDescent="0.25">
      <c r="B282" s="607"/>
      <c r="C282" s="799"/>
      <c r="D282" s="799"/>
      <c r="E282" s="799"/>
      <c r="F282" s="398">
        <f>'2 жастағы балалар Ш'!BG145</f>
        <v>0</v>
      </c>
      <c r="G282" s="799"/>
    </row>
    <row r="283" spans="2:7" x14ac:dyDescent="0.25">
      <c r="B283" s="607"/>
      <c r="C283" s="799"/>
      <c r="D283" s="799"/>
      <c r="E283" s="799"/>
      <c r="F283" s="398">
        <f>'2 жастағы балалар Ш'!BH145</f>
        <v>0</v>
      </c>
      <c r="G283" s="799"/>
    </row>
    <row r="284" spans="2:7" x14ac:dyDescent="0.25">
      <c r="B284" s="607">
        <v>25</v>
      </c>
      <c r="C284" s="799"/>
      <c r="D284" s="799"/>
      <c r="E284" s="799"/>
      <c r="F284" s="398">
        <f>'2 жастағы балалар Ш'!BI145</f>
        <v>0</v>
      </c>
      <c r="G284" s="799"/>
    </row>
    <row r="285" spans="2:7" x14ac:dyDescent="0.25">
      <c r="B285" s="607"/>
      <c r="C285" s="799"/>
      <c r="D285" s="799"/>
      <c r="E285" s="799"/>
      <c r="F285" s="398">
        <f>'2 жастағы балалар Ш'!BJ145</f>
        <v>0</v>
      </c>
      <c r="G285" s="799"/>
    </row>
    <row r="286" spans="2:7" x14ac:dyDescent="0.25">
      <c r="B286" s="607"/>
      <c r="C286" s="800"/>
      <c r="D286" s="800"/>
      <c r="E286" s="800"/>
      <c r="F286" s="398">
        <f>'2 жастағы балалар Ш'!BK145</f>
        <v>0</v>
      </c>
      <c r="G286" s="800"/>
    </row>
    <row r="287" spans="2:7" x14ac:dyDescent="0.25">
      <c r="B287" s="389">
        <f>СВОД3!V40</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2" ht="267.75" customHeight="1" x14ac:dyDescent="0.25"/>
    <row r="748" ht="220.5" customHeight="1" x14ac:dyDescent="0.25"/>
    <row r="755" spans="13:66" ht="15.75" thickBot="1" x14ac:dyDescent="0.3"/>
    <row r="756" spans="13:66" ht="267.75" x14ac:dyDescent="0.25">
      <c r="M756" s="151">
        <v>1</v>
      </c>
      <c r="N756" s="152" t="s">
        <v>36</v>
      </c>
      <c r="O756" s="153">
        <v>1</v>
      </c>
      <c r="P756" s="152" t="s">
        <v>37</v>
      </c>
      <c r="Q756" s="153">
        <v>1</v>
      </c>
      <c r="R756" s="154" t="s">
        <v>38</v>
      </c>
      <c r="S756" s="151">
        <v>1</v>
      </c>
      <c r="T756" s="152" t="s">
        <v>39</v>
      </c>
      <c r="U756" s="153">
        <v>1</v>
      </c>
      <c r="V756" s="152" t="s">
        <v>40</v>
      </c>
      <c r="W756" s="153">
        <v>1</v>
      </c>
      <c r="X756" s="154" t="s">
        <v>41</v>
      </c>
      <c r="Y756" s="151">
        <v>1</v>
      </c>
      <c r="Z756" s="152" t="s">
        <v>42</v>
      </c>
      <c r="AA756" s="153">
        <v>1</v>
      </c>
      <c r="AB756" s="152" t="s">
        <v>43</v>
      </c>
      <c r="AC756" s="153">
        <v>1</v>
      </c>
      <c r="AD756" s="154" t="s">
        <v>44</v>
      </c>
      <c r="AE756" s="151">
        <v>1</v>
      </c>
      <c r="AF756" s="152" t="s">
        <v>45</v>
      </c>
      <c r="AG756" s="153">
        <v>1</v>
      </c>
      <c r="AH756" s="152" t="s">
        <v>46</v>
      </c>
      <c r="AI756" s="153">
        <v>1</v>
      </c>
      <c r="AJ756" s="154" t="s">
        <v>47</v>
      </c>
      <c r="AK756" s="151">
        <v>1</v>
      </c>
      <c r="AL756" s="152" t="s">
        <v>48</v>
      </c>
      <c r="AM756" s="153">
        <v>1</v>
      </c>
      <c r="AN756" s="152" t="s">
        <v>49</v>
      </c>
      <c r="AO756" s="153">
        <v>1</v>
      </c>
      <c r="AP756" s="154" t="s">
        <v>50</v>
      </c>
      <c r="AQ756" s="155">
        <v>1</v>
      </c>
      <c r="AR756" s="159" t="s">
        <v>51</v>
      </c>
      <c r="AS756" s="157">
        <v>1</v>
      </c>
      <c r="AT756" s="159" t="s">
        <v>52</v>
      </c>
      <c r="AU756" s="157">
        <v>1</v>
      </c>
      <c r="AV756" s="160" t="s">
        <v>53</v>
      </c>
      <c r="AW756" s="155">
        <v>1</v>
      </c>
      <c r="AX756" s="159" t="s">
        <v>54</v>
      </c>
      <c r="AY756" s="157">
        <v>1</v>
      </c>
      <c r="AZ756" s="159" t="s">
        <v>55</v>
      </c>
      <c r="BA756" s="157">
        <v>1</v>
      </c>
      <c r="BB756" s="160" t="s">
        <v>56</v>
      </c>
      <c r="BC756" s="155">
        <v>1</v>
      </c>
      <c r="BD756" s="159" t="s">
        <v>57</v>
      </c>
      <c r="BE756" s="157">
        <v>1</v>
      </c>
      <c r="BF756" s="159" t="s">
        <v>58</v>
      </c>
      <c r="BG756" s="157">
        <v>1</v>
      </c>
      <c r="BH756" s="160" t="s">
        <v>59</v>
      </c>
      <c r="BI756" s="155">
        <v>1</v>
      </c>
      <c r="BJ756" s="159" t="s">
        <v>60</v>
      </c>
      <c r="BK756" s="157">
        <v>1</v>
      </c>
      <c r="BL756" s="159" t="s">
        <v>61</v>
      </c>
      <c r="BM756" s="157">
        <v>1</v>
      </c>
      <c r="BN756" s="160" t="s">
        <v>62</v>
      </c>
    </row>
    <row r="757" spans="13:66" ht="15.75" x14ac:dyDescent="0.25">
      <c r="M757" s="155"/>
      <c r="N757" s="156"/>
      <c r="O757" s="157"/>
      <c r="P757" s="156"/>
      <c r="Q757" s="157"/>
      <c r="R757" s="158"/>
      <c r="S757" s="155"/>
      <c r="T757" s="156"/>
      <c r="U757" s="157"/>
      <c r="V757" s="159"/>
      <c r="W757" s="157"/>
      <c r="X757" s="160"/>
      <c r="Y757" s="155"/>
      <c r="Z757" s="156"/>
      <c r="AA757" s="157"/>
      <c r="AB757" s="156"/>
      <c r="AC757" s="157"/>
      <c r="AD757" s="158"/>
      <c r="AE757" s="155"/>
      <c r="AF757" s="156"/>
      <c r="AG757" s="157"/>
      <c r="AH757" s="156"/>
      <c r="AI757" s="157"/>
      <c r="AJ757" s="158"/>
      <c r="AK757" s="155"/>
      <c r="AL757" s="156"/>
      <c r="AM757" s="157"/>
      <c r="AN757" s="159"/>
      <c r="AO757" s="157"/>
      <c r="AP757" s="160"/>
      <c r="AQ757" s="155"/>
      <c r="AR757" s="156"/>
      <c r="AS757" s="157"/>
      <c r="AT757" s="156"/>
      <c r="AU757" s="157"/>
      <c r="AV757" s="158"/>
      <c r="AW757" s="155"/>
      <c r="AX757" s="156"/>
      <c r="AY757" s="157"/>
      <c r="AZ757" s="156"/>
      <c r="BA757" s="157"/>
      <c r="BB757" s="158"/>
      <c r="BC757" s="155"/>
      <c r="BD757" s="156"/>
      <c r="BE757" s="157"/>
      <c r="BF757" s="159"/>
      <c r="BG757" s="157"/>
      <c r="BH757" s="160"/>
      <c r="BI757" s="155"/>
      <c r="BJ757" s="156"/>
      <c r="BK757" s="157"/>
      <c r="BL757" s="156"/>
      <c r="BM757" s="157"/>
      <c r="BN757" s="158"/>
    </row>
    <row r="758" spans="13:66" ht="15.75" x14ac:dyDescent="0.25">
      <c r="M758" s="155"/>
      <c r="N758" s="156"/>
      <c r="O758" s="157"/>
      <c r="P758" s="156"/>
      <c r="Q758" s="157"/>
      <c r="R758" s="158"/>
      <c r="S758" s="155"/>
      <c r="T758" s="156"/>
      <c r="U758" s="157"/>
      <c r="V758" s="159"/>
      <c r="W758" s="157"/>
      <c r="X758" s="160"/>
      <c r="Y758" s="155"/>
      <c r="Z758" s="156"/>
      <c r="AA758" s="157"/>
      <c r="AB758" s="156"/>
      <c r="AC758" s="157"/>
      <c r="AD758" s="158"/>
      <c r="AE758" s="155"/>
      <c r="AF758" s="156"/>
      <c r="AG758" s="157"/>
      <c r="AH758" s="156"/>
      <c r="AI758" s="157"/>
      <c r="AJ758" s="158"/>
      <c r="AK758" s="155"/>
      <c r="AL758" s="156"/>
      <c r="AM758" s="157"/>
      <c r="AN758" s="159"/>
      <c r="AO758" s="157"/>
      <c r="AP758" s="160"/>
      <c r="AQ758" s="155"/>
      <c r="AR758" s="156"/>
      <c r="AS758" s="157"/>
      <c r="AT758" s="156"/>
      <c r="AU758" s="157"/>
      <c r="AV758" s="158"/>
      <c r="AW758" s="155"/>
      <c r="AX758" s="156"/>
      <c r="AY758" s="157"/>
      <c r="AZ758" s="156"/>
      <c r="BA758" s="157"/>
      <c r="BB758" s="158"/>
      <c r="BC758" s="155"/>
      <c r="BD758" s="156"/>
      <c r="BE758" s="157"/>
      <c r="BF758" s="159"/>
      <c r="BG758" s="157"/>
      <c r="BH758" s="160"/>
      <c r="BI758" s="155"/>
      <c r="BJ758" s="156"/>
      <c r="BK758" s="157"/>
      <c r="BL758" s="156"/>
      <c r="BM758" s="157"/>
      <c r="BN758" s="158"/>
    </row>
    <row r="759" spans="13:66" ht="15.75" x14ac:dyDescent="0.25">
      <c r="M759" s="161"/>
      <c r="N759" s="162"/>
      <c r="O759" s="163"/>
      <c r="P759" s="162"/>
      <c r="Q759" s="163"/>
      <c r="R759" s="164"/>
      <c r="S759" s="161"/>
      <c r="T759" s="162"/>
      <c r="U759" s="163"/>
      <c r="V759" s="162"/>
      <c r="W759" s="163"/>
      <c r="X759" s="164"/>
      <c r="Y759" s="161"/>
      <c r="Z759" s="162"/>
      <c r="AA759" s="163"/>
      <c r="AB759" s="162"/>
      <c r="AC759" s="163"/>
      <c r="AD759" s="164"/>
      <c r="AE759" s="161"/>
      <c r="AF759" s="162"/>
      <c r="AG759" s="163"/>
      <c r="AH759" s="162"/>
      <c r="AI759" s="163"/>
      <c r="AJ759" s="164"/>
      <c r="AK759" s="161"/>
      <c r="AL759" s="162"/>
      <c r="AM759" s="163"/>
      <c r="AN759" s="162"/>
      <c r="AO759" s="163"/>
      <c r="AP759" s="164"/>
      <c r="AQ759" s="161"/>
      <c r="AR759" s="162"/>
      <c r="AS759" s="163"/>
      <c r="AT759" s="162"/>
      <c r="AU759" s="163"/>
      <c r="AV759" s="164"/>
      <c r="AW759" s="161"/>
      <c r="AX759" s="162"/>
      <c r="AY759" s="163"/>
      <c r="AZ759" s="162"/>
      <c r="BA759" s="163"/>
      <c r="BB759" s="164"/>
      <c r="BC759" s="161"/>
      <c r="BD759" s="162"/>
      <c r="BE759" s="163"/>
      <c r="BF759" s="162"/>
      <c r="BG759" s="163"/>
      <c r="BH759" s="164"/>
      <c r="BI759" s="161"/>
      <c r="BJ759" s="162"/>
      <c r="BK759" s="163"/>
      <c r="BL759" s="162"/>
      <c r="BM759" s="163"/>
      <c r="BN759" s="164"/>
    </row>
    <row r="760" spans="13:66" ht="267.75" x14ac:dyDescent="0.25">
      <c r="M760" s="155">
        <v>1</v>
      </c>
      <c r="N760" s="159" t="s">
        <v>63</v>
      </c>
      <c r="O760" s="157">
        <v>1</v>
      </c>
      <c r="P760" s="159" t="s">
        <v>64</v>
      </c>
      <c r="Q760" s="157">
        <v>1</v>
      </c>
      <c r="R760" s="160" t="s">
        <v>65</v>
      </c>
      <c r="S760" s="155">
        <v>1</v>
      </c>
      <c r="T760" s="159" t="s">
        <v>66</v>
      </c>
      <c r="U760" s="157">
        <v>1</v>
      </c>
      <c r="V760" s="159" t="s">
        <v>67</v>
      </c>
      <c r="W760" s="157">
        <v>1</v>
      </c>
      <c r="X760" s="160" t="s">
        <v>68</v>
      </c>
      <c r="Y760" s="155">
        <v>1</v>
      </c>
      <c r="Z760" s="159" t="s">
        <v>69</v>
      </c>
      <c r="AA760" s="157">
        <v>1</v>
      </c>
      <c r="AB760" s="159" t="s">
        <v>70</v>
      </c>
      <c r="AC760" s="157">
        <v>1</v>
      </c>
      <c r="AD760" s="160" t="s">
        <v>71</v>
      </c>
      <c r="AE760" s="155">
        <v>1</v>
      </c>
      <c r="AF760" s="159" t="s">
        <v>72</v>
      </c>
      <c r="AG760" s="157">
        <v>1</v>
      </c>
      <c r="AH760" s="159" t="s">
        <v>73</v>
      </c>
      <c r="AI760" s="157">
        <v>1</v>
      </c>
      <c r="AJ760" s="160" t="s">
        <v>74</v>
      </c>
      <c r="AK760" s="155">
        <v>1</v>
      </c>
      <c r="AL760" s="159" t="s">
        <v>75</v>
      </c>
      <c r="AM760" s="157">
        <v>1</v>
      </c>
      <c r="AN760" s="159" t="s">
        <v>76</v>
      </c>
      <c r="AO760" s="157">
        <v>1</v>
      </c>
      <c r="AP760" s="160" t="s">
        <v>77</v>
      </c>
      <c r="AQ760" s="155">
        <v>1</v>
      </c>
      <c r="AR760" s="159" t="s">
        <v>78</v>
      </c>
      <c r="AS760" s="157">
        <v>1</v>
      </c>
      <c r="AT760" s="159" t="s">
        <v>79</v>
      </c>
      <c r="AU760" s="157">
        <v>1</v>
      </c>
      <c r="AV760" s="160" t="s">
        <v>80</v>
      </c>
      <c r="AW760" s="155">
        <v>1</v>
      </c>
      <c r="AX760" s="159" t="s">
        <v>81</v>
      </c>
      <c r="AY760" s="157">
        <v>1</v>
      </c>
      <c r="AZ760" s="159" t="s">
        <v>82</v>
      </c>
      <c r="BA760" s="157">
        <v>1</v>
      </c>
      <c r="BB760" s="160" t="s">
        <v>83</v>
      </c>
      <c r="BC760" s="155">
        <v>1</v>
      </c>
      <c r="BD760" s="159" t="s">
        <v>84</v>
      </c>
      <c r="BE760" s="157">
        <v>1</v>
      </c>
      <c r="BF760" s="159" t="s">
        <v>85</v>
      </c>
      <c r="BG760" s="157">
        <v>1</v>
      </c>
      <c r="BH760" s="160" t="s">
        <v>86</v>
      </c>
      <c r="BI760" s="155">
        <v>1</v>
      </c>
      <c r="BJ760" s="159" t="s">
        <v>87</v>
      </c>
      <c r="BK760" s="157">
        <v>1</v>
      </c>
      <c r="BL760" s="159" t="s">
        <v>88</v>
      </c>
      <c r="BM760" s="157">
        <v>1</v>
      </c>
      <c r="BN760" s="158" t="s">
        <v>89</v>
      </c>
    </row>
    <row r="761" spans="13:66" ht="15.75" x14ac:dyDescent="0.25">
      <c r="M761" s="155"/>
      <c r="N761" s="156"/>
      <c r="O761" s="157"/>
      <c r="P761" s="156"/>
      <c r="Q761" s="157"/>
      <c r="R761" s="158"/>
      <c r="S761" s="155"/>
      <c r="T761" s="156"/>
      <c r="U761" s="157"/>
      <c r="V761" s="156"/>
      <c r="W761" s="157"/>
      <c r="X761" s="158"/>
      <c r="Y761" s="155"/>
      <c r="Z761" s="156"/>
      <c r="AA761" s="157"/>
      <c r="AB761" s="156"/>
      <c r="AC761" s="157"/>
      <c r="AD761" s="158"/>
      <c r="AE761" s="155"/>
      <c r="AF761" s="156"/>
      <c r="AG761" s="157"/>
      <c r="AH761" s="156"/>
      <c r="AI761" s="157"/>
      <c r="AJ761" s="158"/>
      <c r="AK761" s="155"/>
      <c r="AL761" s="156"/>
      <c r="AM761" s="157"/>
      <c r="AN761" s="156"/>
      <c r="AO761" s="157"/>
      <c r="AP761" s="158"/>
      <c r="AQ761" s="155"/>
      <c r="AR761" s="156"/>
      <c r="AS761" s="157"/>
      <c r="AT761" s="156"/>
      <c r="AU761" s="157"/>
      <c r="AV761" s="158"/>
      <c r="AW761" s="155"/>
      <c r="AX761" s="156"/>
      <c r="AY761" s="157"/>
      <c r="AZ761" s="156"/>
      <c r="BA761" s="157"/>
      <c r="BB761" s="158"/>
      <c r="BC761" s="155"/>
      <c r="BD761" s="156"/>
      <c r="BE761" s="157"/>
      <c r="BF761" s="156"/>
      <c r="BG761" s="157"/>
      <c r="BH761" s="158"/>
      <c r="BI761" s="155"/>
      <c r="BJ761" s="156"/>
      <c r="BK761" s="157"/>
      <c r="BL761" s="156"/>
      <c r="BM761" s="157"/>
      <c r="BN761" s="158"/>
    </row>
    <row r="762" spans="13:66" ht="15.75" x14ac:dyDescent="0.25">
      <c r="M762" s="155"/>
      <c r="N762" s="156"/>
      <c r="O762" s="157"/>
      <c r="P762" s="156"/>
      <c r="Q762" s="157"/>
      <c r="R762" s="158"/>
      <c r="S762" s="155"/>
      <c r="T762" s="156"/>
      <c r="U762" s="157"/>
      <c r="V762" s="156"/>
      <c r="W762" s="157"/>
      <c r="X762" s="158"/>
      <c r="Y762" s="155"/>
      <c r="Z762" s="156"/>
      <c r="AA762" s="157"/>
      <c r="AB762" s="156"/>
      <c r="AC762" s="157"/>
      <c r="AD762" s="158"/>
      <c r="AE762" s="155"/>
      <c r="AF762" s="156"/>
      <c r="AG762" s="157"/>
      <c r="AH762" s="156"/>
      <c r="AI762" s="157"/>
      <c r="AJ762" s="158"/>
      <c r="AK762" s="155"/>
      <c r="AL762" s="156"/>
      <c r="AM762" s="157"/>
      <c r="AN762" s="156"/>
      <c r="AO762" s="157"/>
      <c r="AP762" s="158"/>
      <c r="AQ762" s="155"/>
      <c r="AR762" s="156"/>
      <c r="AS762" s="157"/>
      <c r="AT762" s="156"/>
      <c r="AU762" s="157"/>
      <c r="AV762" s="158"/>
      <c r="AW762" s="155"/>
      <c r="AX762" s="156"/>
      <c r="AY762" s="157"/>
      <c r="AZ762" s="156"/>
      <c r="BA762" s="157"/>
      <c r="BB762" s="158"/>
      <c r="BC762" s="155"/>
      <c r="BD762" s="156"/>
      <c r="BE762" s="157"/>
      <c r="BF762" s="156"/>
      <c r="BG762" s="157"/>
      <c r="BH762" s="158"/>
      <c r="BI762" s="155"/>
      <c r="BJ762" s="156"/>
      <c r="BK762" s="157"/>
      <c r="BL762" s="156"/>
      <c r="BM762" s="157"/>
      <c r="BN762" s="158"/>
    </row>
    <row r="763" spans="13:66" ht="15.75" x14ac:dyDescent="0.25">
      <c r="M763" s="157"/>
      <c r="N763" s="156"/>
      <c r="O763" s="157"/>
      <c r="P763" s="156"/>
      <c r="Q763" s="157"/>
      <c r="R763" s="156"/>
      <c r="S763" s="157"/>
      <c r="T763" s="156"/>
      <c r="U763" s="157"/>
      <c r="V763" s="156"/>
      <c r="W763" s="157"/>
      <c r="X763" s="156"/>
      <c r="Y763" s="157"/>
      <c r="Z763" s="156"/>
      <c r="AA763" s="157"/>
      <c r="AB763" s="156"/>
      <c r="AC763" s="157"/>
      <c r="AD763" s="156"/>
      <c r="AE763" s="157"/>
      <c r="AF763" s="156"/>
      <c r="AG763" s="157"/>
      <c r="AH763" s="156"/>
      <c r="AI763" s="157"/>
      <c r="AJ763" s="156"/>
      <c r="AK763" s="157"/>
      <c r="AL763" s="156"/>
      <c r="AM763" s="157"/>
      <c r="AN763" s="156"/>
      <c r="AO763" s="157"/>
      <c r="AP763" s="156"/>
      <c r="AQ763" s="163"/>
      <c r="AR763" s="162"/>
      <c r="AS763" s="163"/>
      <c r="AT763" s="162"/>
      <c r="AU763" s="163"/>
      <c r="AV763" s="164"/>
      <c r="AW763" s="161"/>
      <c r="AX763" s="162"/>
      <c r="AY763" s="163"/>
      <c r="AZ763" s="162"/>
      <c r="BA763" s="163"/>
      <c r="BB763" s="164"/>
      <c r="BC763" s="161"/>
      <c r="BD763" s="162"/>
      <c r="BE763" s="163"/>
      <c r="BF763" s="162"/>
      <c r="BG763" s="163"/>
      <c r="BH763" s="164"/>
      <c r="BI763" s="161"/>
      <c r="BJ763" s="162"/>
      <c r="BK763" s="163"/>
      <c r="BL763" s="162"/>
      <c r="BM763" s="163"/>
      <c r="BN763" s="164"/>
    </row>
    <row r="764" spans="13:66" ht="157.5" x14ac:dyDescent="0.25">
      <c r="M764" s="157">
        <v>1</v>
      </c>
      <c r="N764" s="159" t="s">
        <v>90</v>
      </c>
      <c r="O764" s="157">
        <v>1</v>
      </c>
      <c r="P764" s="159" t="s">
        <v>91</v>
      </c>
      <c r="Q764" s="157">
        <v>1</v>
      </c>
      <c r="R764" s="159" t="s">
        <v>92</v>
      </c>
      <c r="S764" s="98"/>
      <c r="T764" s="98"/>
      <c r="U764" s="98"/>
      <c r="V764" s="98"/>
      <c r="W764" s="98"/>
      <c r="X764" s="98"/>
      <c r="Y764" s="98"/>
      <c r="Z764" s="98"/>
      <c r="AA764" s="98"/>
      <c r="AB764" s="98"/>
      <c r="AC764" s="98"/>
      <c r="AD764" s="98"/>
      <c r="AE764" s="98"/>
      <c r="AF764" s="98"/>
      <c r="AG764" s="98"/>
      <c r="AH764" s="98"/>
      <c r="AI764" s="98"/>
      <c r="AJ764" s="98"/>
      <c r="AK764" s="98"/>
      <c r="AL764" s="98"/>
      <c r="AM764" s="98"/>
      <c r="AN764" s="98"/>
      <c r="AO764" s="98"/>
      <c r="AP764" s="98"/>
      <c r="AQ764" s="268"/>
      <c r="AR764" s="159"/>
      <c r="AS764" s="157"/>
      <c r="AT764" s="159"/>
      <c r="AU764" s="157"/>
      <c r="AV764" s="160"/>
      <c r="AW764" s="155"/>
      <c r="AX764" s="159"/>
      <c r="AY764" s="157"/>
      <c r="AZ764" s="159"/>
      <c r="BA764" s="157"/>
      <c r="BB764" s="160"/>
      <c r="BC764" s="155"/>
      <c r="BD764" s="159"/>
      <c r="BE764" s="157"/>
      <c r="BF764" s="159"/>
      <c r="BG764" s="157"/>
      <c r="BH764" s="160"/>
      <c r="BI764" s="155"/>
      <c r="BJ764" s="159"/>
      <c r="BK764" s="157"/>
      <c r="BL764" s="159"/>
      <c r="BM764" s="157"/>
      <c r="BN764" s="160"/>
    </row>
    <row r="765" spans="13:66" ht="15.75" x14ac:dyDescent="0.25">
      <c r="M765" s="157"/>
      <c r="N765" s="156"/>
      <c r="O765" s="157"/>
      <c r="P765" s="156"/>
      <c r="Q765" s="157"/>
      <c r="R765" s="156"/>
      <c r="S765" s="98"/>
      <c r="T765" s="98"/>
      <c r="U765" s="98"/>
      <c r="V765" s="98"/>
      <c r="W765" s="98"/>
      <c r="X765" s="98"/>
      <c r="Y765" s="157"/>
      <c r="Z765" s="156"/>
      <c r="AA765" s="157"/>
      <c r="AB765" s="156"/>
      <c r="AC765" s="157"/>
      <c r="AD765" s="156"/>
      <c r="AE765" s="157"/>
      <c r="AF765" s="156"/>
      <c r="AG765" s="157"/>
      <c r="AH765" s="156"/>
      <c r="AI765" s="157"/>
      <c r="AJ765" s="156"/>
      <c r="AK765" s="157"/>
      <c r="AL765" s="156"/>
      <c r="AM765" s="157"/>
      <c r="AN765" s="156"/>
      <c r="AO765" s="157"/>
      <c r="AP765" s="156"/>
      <c r="AQ765" s="268"/>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268"/>
      <c r="AR766" s="156"/>
      <c r="AS766" s="157"/>
      <c r="AT766" s="156"/>
      <c r="AU766" s="157"/>
      <c r="AV766" s="158"/>
      <c r="AW766" s="155"/>
      <c r="AX766" s="156"/>
      <c r="AY766" s="157"/>
      <c r="AZ766" s="156"/>
      <c r="BA766" s="157"/>
      <c r="BB766" s="158"/>
      <c r="BC766" s="155"/>
      <c r="BD766" s="156"/>
      <c r="BE766" s="157"/>
      <c r="BF766" s="156"/>
      <c r="BG766" s="157"/>
      <c r="BH766" s="158"/>
      <c r="BI766" s="155"/>
      <c r="BJ766" s="156"/>
      <c r="BK766" s="157"/>
      <c r="BL766" s="156"/>
      <c r="BM766" s="157"/>
      <c r="BN766" s="158"/>
    </row>
    <row r="767" spans="13:66" ht="15.75" x14ac:dyDescent="0.25">
      <c r="M767" s="157"/>
      <c r="N767" s="156"/>
      <c r="O767" s="157"/>
      <c r="P767" s="156"/>
      <c r="Q767" s="157"/>
      <c r="R767" s="156"/>
      <c r="S767" s="157"/>
      <c r="T767" s="156"/>
      <c r="U767" s="157"/>
      <c r="V767" s="156"/>
      <c r="W767" s="157"/>
      <c r="X767" s="156"/>
      <c r="Y767" s="157"/>
      <c r="Z767" s="156"/>
      <c r="AA767" s="157"/>
      <c r="AB767" s="156"/>
      <c r="AC767" s="157"/>
      <c r="AD767" s="156"/>
      <c r="AE767" s="157"/>
      <c r="AF767" s="156"/>
      <c r="AG767" s="157"/>
      <c r="AH767" s="156"/>
      <c r="AI767" s="157"/>
      <c r="AJ767" s="156"/>
      <c r="AK767" s="157"/>
      <c r="AL767" s="156"/>
      <c r="AM767" s="157"/>
      <c r="AN767" s="156"/>
      <c r="AO767" s="157"/>
      <c r="AP767" s="156"/>
      <c r="AQ767" s="163"/>
      <c r="AR767" s="162"/>
      <c r="AS767" s="163"/>
      <c r="AT767" s="162"/>
      <c r="AU767" s="163"/>
      <c r="AV767" s="164"/>
      <c r="AW767" s="161"/>
      <c r="AX767" s="162"/>
      <c r="AY767" s="163"/>
      <c r="AZ767" s="162"/>
      <c r="BA767" s="163"/>
      <c r="BB767" s="164"/>
      <c r="BC767" s="161"/>
      <c r="BD767" s="162"/>
      <c r="BE767" s="163"/>
      <c r="BF767" s="162"/>
      <c r="BG767" s="163"/>
      <c r="BH767" s="164"/>
      <c r="BI767" s="161"/>
      <c r="BJ767" s="162"/>
      <c r="BK767" s="163"/>
      <c r="BL767" s="162"/>
      <c r="BM767" s="163"/>
      <c r="BN767" s="164"/>
    </row>
    <row r="768" spans="13:66" ht="409.5" x14ac:dyDescent="0.25">
      <c r="M768" s="169">
        <v>1</v>
      </c>
      <c r="N768" s="170" t="s">
        <v>93</v>
      </c>
      <c r="O768" s="171">
        <v>1</v>
      </c>
      <c r="P768" s="170" t="s">
        <v>94</v>
      </c>
      <c r="Q768" s="171">
        <v>1</v>
      </c>
      <c r="R768" s="172" t="s">
        <v>95</v>
      </c>
      <c r="S768" s="169">
        <v>1</v>
      </c>
      <c r="T768" s="170" t="s">
        <v>96</v>
      </c>
      <c r="U768" s="171">
        <v>1</v>
      </c>
      <c r="V768" s="170" t="s">
        <v>97</v>
      </c>
      <c r="W768" s="171">
        <v>1</v>
      </c>
      <c r="X768" s="172" t="s">
        <v>98</v>
      </c>
      <c r="Y768" s="169">
        <v>1</v>
      </c>
      <c r="Z768" s="170" t="s">
        <v>99</v>
      </c>
      <c r="AA768" s="171">
        <v>1</v>
      </c>
      <c r="AB768" s="170" t="s">
        <v>100</v>
      </c>
      <c r="AC768" s="171">
        <v>1</v>
      </c>
      <c r="AD768" s="172" t="s">
        <v>101</v>
      </c>
      <c r="AE768" s="169">
        <v>1</v>
      </c>
      <c r="AF768" s="170" t="s">
        <v>102</v>
      </c>
      <c r="AG768" s="171">
        <v>1</v>
      </c>
      <c r="AH768" s="170" t="s">
        <v>103</v>
      </c>
      <c r="AI768" s="171">
        <v>1</v>
      </c>
      <c r="AJ768" s="172" t="s">
        <v>104</v>
      </c>
      <c r="AK768" s="169">
        <v>1</v>
      </c>
      <c r="AL768" s="179" t="s">
        <v>105</v>
      </c>
      <c r="AM768" s="171">
        <v>1</v>
      </c>
      <c r="AN768" s="170" t="s">
        <v>106</v>
      </c>
      <c r="AO768" s="171">
        <v>1</v>
      </c>
      <c r="AP768" s="172" t="s">
        <v>107</v>
      </c>
      <c r="AQ768" s="169">
        <v>1</v>
      </c>
      <c r="AR768" s="170" t="s">
        <v>108</v>
      </c>
      <c r="AS768" s="171">
        <v>1</v>
      </c>
      <c r="AT768" s="170" t="s">
        <v>109</v>
      </c>
      <c r="AU768" s="171">
        <v>1</v>
      </c>
      <c r="AV768" s="172" t="s">
        <v>110</v>
      </c>
      <c r="AW768" s="169">
        <v>1</v>
      </c>
      <c r="AX768" s="170" t="s">
        <v>111</v>
      </c>
      <c r="AY768" s="171">
        <v>1</v>
      </c>
      <c r="AZ768" s="170" t="s">
        <v>112</v>
      </c>
      <c r="BA768" s="171">
        <v>1</v>
      </c>
      <c r="BB768" s="172" t="s">
        <v>113</v>
      </c>
      <c r="BC768" s="169">
        <v>1</v>
      </c>
      <c r="BD768" s="170" t="s">
        <v>114</v>
      </c>
      <c r="BE768" s="171">
        <v>1</v>
      </c>
      <c r="BF768" s="170" t="s">
        <v>115</v>
      </c>
      <c r="BG768" s="171">
        <v>1</v>
      </c>
      <c r="BH768" s="172" t="s">
        <v>116</v>
      </c>
      <c r="BI768" s="169">
        <v>1</v>
      </c>
      <c r="BJ768" s="170" t="s">
        <v>117</v>
      </c>
      <c r="BK768" s="171">
        <v>1</v>
      </c>
      <c r="BL768" s="170" t="s">
        <v>118</v>
      </c>
      <c r="BM768" s="171">
        <v>1</v>
      </c>
      <c r="BN768" s="172" t="s">
        <v>119</v>
      </c>
    </row>
    <row r="769" spans="13:66" ht="15.75" x14ac:dyDescent="0.25">
      <c r="M769" s="169"/>
      <c r="N769" s="173"/>
      <c r="O769" s="171"/>
      <c r="P769" s="173"/>
      <c r="Q769" s="171"/>
      <c r="R769" s="174"/>
      <c r="S769" s="169"/>
      <c r="T769" s="173"/>
      <c r="U769" s="171"/>
      <c r="V769" s="173"/>
      <c r="W769" s="171"/>
      <c r="X769" s="174"/>
      <c r="Y769" s="169"/>
      <c r="Z769" s="173"/>
      <c r="AA769" s="171"/>
      <c r="AB769" s="173"/>
      <c r="AC769" s="171"/>
      <c r="AD769" s="174"/>
      <c r="AE769" s="169"/>
      <c r="AF769" s="173"/>
      <c r="AG769" s="171"/>
      <c r="AH769" s="173"/>
      <c r="AI769" s="171"/>
      <c r="AJ769" s="174"/>
      <c r="AK769" s="169"/>
      <c r="AL769" s="173"/>
      <c r="AM769" s="171"/>
      <c r="AN769" s="173"/>
      <c r="AO769" s="171"/>
      <c r="AP769" s="174"/>
      <c r="AQ769" s="169"/>
      <c r="AR769" s="173"/>
      <c r="AS769" s="171"/>
      <c r="AT769" s="173"/>
      <c r="AU769" s="171"/>
      <c r="AV769" s="174"/>
      <c r="AW769" s="169"/>
      <c r="AX769" s="173"/>
      <c r="AY769" s="171"/>
      <c r="AZ769" s="173"/>
      <c r="BA769" s="171"/>
      <c r="BB769" s="174"/>
      <c r="BC769" s="169"/>
      <c r="BD769" s="173"/>
      <c r="BE769" s="171"/>
      <c r="BF769" s="173"/>
      <c r="BG769" s="171"/>
      <c r="BH769" s="174"/>
      <c r="BI769" s="169"/>
      <c r="BJ769" s="173"/>
      <c r="BK769" s="171"/>
      <c r="BL769" s="173"/>
      <c r="BM769" s="171"/>
      <c r="BN769" s="174"/>
    </row>
    <row r="770" spans="13:66" ht="15.75" x14ac:dyDescent="0.25">
      <c r="M770" s="169"/>
      <c r="N770" s="173"/>
      <c r="O770" s="171"/>
      <c r="P770" s="173"/>
      <c r="Q770" s="171"/>
      <c r="R770" s="174"/>
      <c r="S770" s="169"/>
      <c r="T770" s="173"/>
      <c r="U770" s="171"/>
      <c r="V770" s="173"/>
      <c r="W770" s="171"/>
      <c r="X770" s="174"/>
      <c r="Y770" s="169"/>
      <c r="Z770" s="173"/>
      <c r="AA770" s="171"/>
      <c r="AB770" s="173"/>
      <c r="AC770" s="171"/>
      <c r="AD770" s="174"/>
      <c r="AE770" s="169"/>
      <c r="AF770" s="173"/>
      <c r="AG770" s="171"/>
      <c r="AH770" s="173"/>
      <c r="AI770" s="171"/>
      <c r="AJ770" s="174"/>
      <c r="AK770" s="169"/>
      <c r="AL770" s="173"/>
      <c r="AM770" s="171"/>
      <c r="AN770" s="173"/>
      <c r="AO770" s="171"/>
      <c r="AP770" s="174"/>
      <c r="AQ770" s="169"/>
      <c r="AR770" s="173"/>
      <c r="AS770" s="171"/>
      <c r="AT770" s="173"/>
      <c r="AU770" s="171"/>
      <c r="AV770" s="174"/>
      <c r="AW770" s="169"/>
      <c r="AX770" s="173"/>
      <c r="AY770" s="171"/>
      <c r="AZ770" s="173"/>
      <c r="BA770" s="171"/>
      <c r="BB770" s="174"/>
      <c r="BC770" s="169"/>
      <c r="BD770" s="173"/>
      <c r="BE770" s="171"/>
      <c r="BF770" s="173"/>
      <c r="BG770" s="171"/>
      <c r="BH770" s="174"/>
      <c r="BI770" s="169"/>
      <c r="BJ770" s="173"/>
      <c r="BK770" s="171"/>
      <c r="BL770" s="173"/>
      <c r="BM770" s="171"/>
      <c r="BN770" s="174"/>
    </row>
    <row r="771" spans="13:66" ht="15.75" x14ac:dyDescent="0.25">
      <c r="M771" s="175"/>
      <c r="N771" s="176"/>
      <c r="O771" s="177"/>
      <c r="P771" s="176"/>
      <c r="Q771" s="177"/>
      <c r="R771" s="178"/>
      <c r="S771" s="175"/>
      <c r="T771" s="176"/>
      <c r="U771" s="177"/>
      <c r="V771" s="176"/>
      <c r="W771" s="177"/>
      <c r="X771" s="178"/>
      <c r="Y771" s="175"/>
      <c r="Z771" s="176"/>
      <c r="AA771" s="177"/>
      <c r="AB771" s="176"/>
      <c r="AC771" s="177"/>
      <c r="AD771" s="178"/>
      <c r="AE771" s="175"/>
      <c r="AF771" s="176"/>
      <c r="AG771" s="177"/>
      <c r="AH771" s="176"/>
      <c r="AI771" s="177"/>
      <c r="AJ771" s="178"/>
      <c r="AK771" s="175"/>
      <c r="AL771" s="176"/>
      <c r="AM771" s="177"/>
      <c r="AN771" s="176"/>
      <c r="AO771" s="177"/>
      <c r="AP771" s="178"/>
      <c r="AQ771" s="175"/>
      <c r="AR771" s="176"/>
      <c r="AS771" s="177"/>
      <c r="AT771" s="176"/>
      <c r="AU771" s="177"/>
      <c r="AV771" s="178"/>
      <c r="AW771" s="175"/>
      <c r="AX771" s="176"/>
      <c r="AY771" s="177"/>
      <c r="AZ771" s="176"/>
      <c r="BA771" s="177"/>
      <c r="BB771" s="178"/>
      <c r="BC771" s="175"/>
      <c r="BD771" s="176"/>
      <c r="BE771" s="177"/>
      <c r="BF771" s="176"/>
      <c r="BG771" s="177"/>
      <c r="BH771" s="178"/>
      <c r="BI771" s="175"/>
      <c r="BJ771" s="176"/>
      <c r="BK771" s="177"/>
      <c r="BL771" s="176"/>
      <c r="BM771" s="177"/>
      <c r="BN771" s="178"/>
    </row>
    <row r="772" spans="13:66" ht="315" x14ac:dyDescent="0.25">
      <c r="M772" s="169">
        <v>1</v>
      </c>
      <c r="N772" s="170" t="s">
        <v>120</v>
      </c>
      <c r="O772" s="171">
        <v>1</v>
      </c>
      <c r="P772" s="170" t="s">
        <v>121</v>
      </c>
      <c r="Q772" s="171">
        <v>1</v>
      </c>
      <c r="R772" s="172" t="s">
        <v>122</v>
      </c>
      <c r="S772" s="169">
        <v>1</v>
      </c>
      <c r="T772" s="170" t="s">
        <v>123</v>
      </c>
      <c r="U772" s="171">
        <v>1</v>
      </c>
      <c r="V772" s="170" t="s">
        <v>124</v>
      </c>
      <c r="W772" s="171">
        <v>1</v>
      </c>
      <c r="X772" s="172" t="s">
        <v>125</v>
      </c>
      <c r="Y772" s="169">
        <v>1</v>
      </c>
      <c r="Z772" s="170" t="s">
        <v>126</v>
      </c>
      <c r="AA772" s="171">
        <v>1</v>
      </c>
      <c r="AB772" s="181" t="s">
        <v>127</v>
      </c>
      <c r="AC772" s="171">
        <v>1</v>
      </c>
      <c r="AD772" s="182" t="s">
        <v>128</v>
      </c>
      <c r="AE772" s="169">
        <v>1</v>
      </c>
      <c r="AF772" s="170" t="s">
        <v>129</v>
      </c>
      <c r="AG772" s="171">
        <v>1</v>
      </c>
      <c r="AH772" s="170" t="s">
        <v>130</v>
      </c>
      <c r="AI772" s="171">
        <v>1</v>
      </c>
      <c r="AJ772" s="172" t="s">
        <v>131</v>
      </c>
      <c r="AK772" s="169">
        <v>1</v>
      </c>
      <c r="AL772" s="170" t="s">
        <v>132</v>
      </c>
      <c r="AM772" s="171">
        <v>1</v>
      </c>
      <c r="AN772" s="170" t="s">
        <v>133</v>
      </c>
      <c r="AO772" s="171">
        <v>1</v>
      </c>
      <c r="AP772" s="172" t="s">
        <v>134</v>
      </c>
      <c r="AQ772" s="169">
        <v>1</v>
      </c>
      <c r="AR772" s="170" t="s">
        <v>135</v>
      </c>
      <c r="AS772" s="171">
        <v>1</v>
      </c>
      <c r="AT772" s="170" t="s">
        <v>136</v>
      </c>
      <c r="AU772" s="171">
        <v>1</v>
      </c>
      <c r="AV772" s="172" t="s">
        <v>137</v>
      </c>
      <c r="AW772" s="169">
        <v>1</v>
      </c>
      <c r="AX772" s="170" t="s">
        <v>138</v>
      </c>
      <c r="AY772" s="171">
        <v>1</v>
      </c>
      <c r="AZ772" s="170" t="s">
        <v>139</v>
      </c>
      <c r="BA772" s="171">
        <v>1</v>
      </c>
      <c r="BB772" s="172" t="s">
        <v>140</v>
      </c>
      <c r="BC772" s="169">
        <v>1</v>
      </c>
      <c r="BD772" s="170" t="s">
        <v>141</v>
      </c>
      <c r="BE772" s="171">
        <v>1</v>
      </c>
      <c r="BF772" s="170" t="s">
        <v>142</v>
      </c>
      <c r="BG772" s="171">
        <v>1</v>
      </c>
      <c r="BH772" s="172" t="s">
        <v>143</v>
      </c>
      <c r="BI772" s="169">
        <v>1</v>
      </c>
      <c r="BJ772" s="170" t="s">
        <v>144</v>
      </c>
      <c r="BK772" s="171">
        <v>1</v>
      </c>
      <c r="BL772" s="170" t="s">
        <v>145</v>
      </c>
      <c r="BM772" s="171">
        <v>1</v>
      </c>
      <c r="BN772" s="172" t="s">
        <v>146</v>
      </c>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69"/>
      <c r="N774" s="173"/>
      <c r="O774" s="171"/>
      <c r="P774" s="173"/>
      <c r="Q774" s="171"/>
      <c r="R774" s="174"/>
      <c r="S774" s="169"/>
      <c r="T774" s="173"/>
      <c r="U774" s="171"/>
      <c r="V774" s="173"/>
      <c r="W774" s="171"/>
      <c r="X774" s="174"/>
      <c r="Y774" s="169"/>
      <c r="Z774" s="173"/>
      <c r="AA774" s="171"/>
      <c r="AB774" s="173"/>
      <c r="AC774" s="171"/>
      <c r="AD774" s="174"/>
      <c r="AE774" s="169"/>
      <c r="AF774" s="173"/>
      <c r="AG774" s="171"/>
      <c r="AH774" s="173"/>
      <c r="AI774" s="171"/>
      <c r="AJ774" s="174"/>
      <c r="AK774" s="169"/>
      <c r="AL774" s="173"/>
      <c r="AM774" s="171"/>
      <c r="AN774" s="173"/>
      <c r="AO774" s="171"/>
      <c r="AP774" s="174"/>
      <c r="AQ774" s="169"/>
      <c r="AR774" s="173"/>
      <c r="AS774" s="171"/>
      <c r="AT774" s="173"/>
      <c r="AU774" s="171"/>
      <c r="AV774" s="174"/>
      <c r="AW774" s="169"/>
      <c r="AX774" s="173"/>
      <c r="AY774" s="171"/>
      <c r="AZ774" s="173"/>
      <c r="BA774" s="171"/>
      <c r="BB774" s="174"/>
      <c r="BC774" s="169"/>
      <c r="BD774" s="173"/>
      <c r="BE774" s="171"/>
      <c r="BF774" s="173"/>
      <c r="BG774" s="171"/>
      <c r="BH774" s="174"/>
      <c r="BI774" s="169"/>
      <c r="BJ774" s="173"/>
      <c r="BK774" s="171"/>
      <c r="BL774" s="173"/>
      <c r="BM774" s="171"/>
      <c r="BN774" s="174"/>
    </row>
    <row r="775" spans="13:66" ht="15.75" x14ac:dyDescent="0.25">
      <c r="M775" s="175"/>
      <c r="N775" s="176"/>
      <c r="O775" s="177"/>
      <c r="P775" s="176"/>
      <c r="Q775" s="177"/>
      <c r="R775" s="178"/>
      <c r="S775" s="175"/>
      <c r="T775" s="176"/>
      <c r="U775" s="177"/>
      <c r="V775" s="176"/>
      <c r="W775" s="177"/>
      <c r="X775" s="178"/>
      <c r="Y775" s="175"/>
      <c r="Z775" s="176"/>
      <c r="AA775" s="177"/>
      <c r="AB775" s="176"/>
      <c r="AC775" s="177"/>
      <c r="AD775" s="178"/>
      <c r="AE775" s="175"/>
      <c r="AF775" s="176"/>
      <c r="AG775" s="177"/>
      <c r="AH775" s="176"/>
      <c r="AI775" s="177"/>
      <c r="AJ775" s="178"/>
      <c r="AK775" s="175"/>
      <c r="AL775" s="176"/>
      <c r="AM775" s="177"/>
      <c r="AN775" s="176"/>
      <c r="AO775" s="177"/>
      <c r="AP775" s="178"/>
      <c r="AQ775" s="175"/>
      <c r="AR775" s="176"/>
      <c r="AS775" s="177"/>
      <c r="AT775" s="176"/>
      <c r="AU775" s="177"/>
      <c r="AV775" s="178"/>
      <c r="AW775" s="175"/>
      <c r="AX775" s="176"/>
      <c r="AY775" s="177"/>
      <c r="AZ775" s="176"/>
      <c r="BA775" s="177"/>
      <c r="BB775" s="178"/>
      <c r="BC775" s="175"/>
      <c r="BD775" s="176"/>
      <c r="BE775" s="177"/>
      <c r="BF775" s="176"/>
      <c r="BG775" s="177"/>
      <c r="BH775" s="178"/>
      <c r="BI775" s="175"/>
      <c r="BJ775" s="176"/>
      <c r="BK775" s="177"/>
      <c r="BL775" s="176"/>
      <c r="BM775" s="177"/>
      <c r="BN775" s="178"/>
    </row>
    <row r="776" spans="13:66" ht="330.75" customHeight="1" x14ac:dyDescent="0.25">
      <c r="M776" s="169">
        <v>1</v>
      </c>
      <c r="N776" s="170" t="s">
        <v>147</v>
      </c>
      <c r="O776" s="171">
        <v>1</v>
      </c>
      <c r="P776" s="170" t="s">
        <v>148</v>
      </c>
      <c r="Q776" s="171">
        <v>1</v>
      </c>
      <c r="R776" s="172" t="s">
        <v>149</v>
      </c>
      <c r="S776" s="169">
        <v>1</v>
      </c>
      <c r="T776" s="170" t="s">
        <v>150</v>
      </c>
      <c r="U776" s="171">
        <v>1</v>
      </c>
      <c r="V776" s="170" t="s">
        <v>151</v>
      </c>
      <c r="W776" s="171">
        <v>1</v>
      </c>
      <c r="X776" s="269" t="s">
        <v>152</v>
      </c>
      <c r="Y776" s="270"/>
      <c r="Z776" s="270"/>
      <c r="AA776" s="270"/>
      <c r="AB776" s="270"/>
      <c r="AC776" s="270"/>
      <c r="AD776" s="270"/>
      <c r="AE776" s="171"/>
      <c r="AF776" s="170"/>
      <c r="AG776" s="171"/>
      <c r="AH776" s="170"/>
      <c r="AI776" s="171"/>
      <c r="AJ776" s="172"/>
      <c r="AK776" s="169"/>
      <c r="AL776" s="170"/>
      <c r="AM776" s="171"/>
      <c r="AN776" s="170"/>
      <c r="AO776" s="171"/>
      <c r="AP776" s="172"/>
      <c r="AQ776" s="169"/>
      <c r="AR776" s="170"/>
      <c r="AS776" s="171"/>
      <c r="AT776" s="170"/>
      <c r="AU776" s="171"/>
      <c r="AV776" s="172"/>
      <c r="AW776" s="169"/>
      <c r="AX776" s="170"/>
      <c r="AY776" s="171"/>
      <c r="AZ776" s="170"/>
      <c r="BA776" s="171"/>
      <c r="BB776" s="172"/>
      <c r="BC776" s="169"/>
      <c r="BD776" s="170"/>
      <c r="BE776" s="171"/>
      <c r="BF776" s="170"/>
      <c r="BG776" s="171"/>
      <c r="BH776" s="172"/>
      <c r="BI776" s="169"/>
      <c r="BJ776" s="170"/>
      <c r="BK776" s="171"/>
      <c r="BL776" s="170"/>
      <c r="BM776" s="171"/>
      <c r="BN776" s="172"/>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69"/>
      <c r="N778" s="173"/>
      <c r="O778" s="171"/>
      <c r="P778" s="173"/>
      <c r="Q778" s="171"/>
      <c r="R778" s="174"/>
      <c r="S778" s="169"/>
      <c r="T778" s="173"/>
      <c r="U778" s="171"/>
      <c r="V778" s="173"/>
      <c r="W778" s="171"/>
      <c r="X778" s="174"/>
      <c r="Y778" s="169"/>
      <c r="Z778" s="173"/>
      <c r="AA778" s="171"/>
      <c r="AB778" s="173"/>
      <c r="AC778" s="171"/>
      <c r="AD778" s="174"/>
      <c r="AE778" s="169"/>
      <c r="AF778" s="173"/>
      <c r="AG778" s="171"/>
      <c r="AH778" s="173"/>
      <c r="AI778" s="171"/>
      <c r="AJ778" s="174"/>
      <c r="AK778" s="169"/>
      <c r="AL778" s="173"/>
      <c r="AM778" s="171"/>
      <c r="AN778" s="173"/>
      <c r="AO778" s="171"/>
      <c r="AP778" s="174"/>
      <c r="AQ778" s="169"/>
      <c r="AR778" s="173"/>
      <c r="AS778" s="171"/>
      <c r="AT778" s="173"/>
      <c r="AU778" s="171"/>
      <c r="AV778" s="174"/>
      <c r="AW778" s="169"/>
      <c r="AX778" s="173"/>
      <c r="AY778" s="171"/>
      <c r="AZ778" s="173"/>
      <c r="BA778" s="171"/>
      <c r="BB778" s="174"/>
      <c r="BC778" s="169"/>
      <c r="BD778" s="173"/>
      <c r="BE778" s="171"/>
      <c r="BF778" s="173"/>
      <c r="BG778" s="171"/>
      <c r="BH778" s="174"/>
      <c r="BI778" s="169"/>
      <c r="BJ778" s="173"/>
      <c r="BK778" s="171"/>
      <c r="BL778" s="173"/>
      <c r="BM778" s="171"/>
      <c r="BN778" s="174"/>
    </row>
    <row r="779" spans="13:66" ht="15.75" x14ac:dyDescent="0.25">
      <c r="M779" s="175"/>
      <c r="N779" s="176"/>
      <c r="O779" s="177"/>
      <c r="P779" s="176"/>
      <c r="Q779" s="177"/>
      <c r="R779" s="178"/>
      <c r="S779" s="175"/>
      <c r="T779" s="176"/>
      <c r="U779" s="177"/>
      <c r="V779" s="176"/>
      <c r="W779" s="177"/>
      <c r="X779" s="178"/>
      <c r="Y779" s="175"/>
      <c r="Z779" s="176"/>
      <c r="AA779" s="177"/>
      <c r="AB779" s="177"/>
      <c r="AC779" s="177"/>
      <c r="AD779" s="180"/>
      <c r="AE779" s="175"/>
      <c r="AF779" s="176"/>
      <c r="AG779" s="177"/>
      <c r="AH779" s="176"/>
      <c r="AI779" s="177"/>
      <c r="AJ779" s="178"/>
      <c r="AK779" s="175"/>
      <c r="AL779" s="176"/>
      <c r="AM779" s="177"/>
      <c r="AN779" s="176"/>
      <c r="AO779" s="177"/>
      <c r="AP779" s="178"/>
      <c r="AQ779" s="175"/>
      <c r="AR779" s="176"/>
      <c r="AS779" s="177"/>
      <c r="AT779" s="177"/>
      <c r="AU779" s="177"/>
      <c r="AV779" s="180"/>
      <c r="AW779" s="175"/>
      <c r="AX779" s="176"/>
      <c r="AY779" s="177"/>
      <c r="AZ779" s="176"/>
      <c r="BA779" s="177"/>
      <c r="BB779" s="178"/>
      <c r="BC779" s="175"/>
      <c r="BD779" s="176"/>
      <c r="BE779" s="177"/>
      <c r="BF779" s="176"/>
      <c r="BG779" s="177"/>
      <c r="BH779" s="178"/>
      <c r="BI779" s="175"/>
      <c r="BJ779" s="176"/>
      <c r="BK779" s="177"/>
      <c r="BL779" s="177"/>
      <c r="BM779" s="177"/>
      <c r="BN779" s="180"/>
    </row>
    <row r="780" spans="13:66" ht="346.5" x14ac:dyDescent="0.25">
      <c r="M780" s="185">
        <v>1</v>
      </c>
      <c r="N780" s="186" t="s">
        <v>153</v>
      </c>
      <c r="O780" s="187">
        <v>1</v>
      </c>
      <c r="P780" s="186" t="s">
        <v>154</v>
      </c>
      <c r="Q780" s="187">
        <v>1</v>
      </c>
      <c r="R780" s="188" t="s">
        <v>155</v>
      </c>
      <c r="S780" s="185">
        <v>1</v>
      </c>
      <c r="T780" s="186" t="s">
        <v>156</v>
      </c>
      <c r="U780" s="187">
        <v>1</v>
      </c>
      <c r="V780" s="186" t="s">
        <v>157</v>
      </c>
      <c r="W780" s="187">
        <v>1</v>
      </c>
      <c r="X780" s="188" t="s">
        <v>158</v>
      </c>
      <c r="Y780" s="185">
        <v>1</v>
      </c>
      <c r="Z780" s="186" t="s">
        <v>159</v>
      </c>
      <c r="AA780" s="187">
        <v>1</v>
      </c>
      <c r="AB780" s="186" t="s">
        <v>160</v>
      </c>
      <c r="AC780" s="187">
        <v>1</v>
      </c>
      <c r="AD780" s="188" t="s">
        <v>161</v>
      </c>
      <c r="AE780" s="185">
        <v>1</v>
      </c>
      <c r="AF780" s="186" t="s">
        <v>162</v>
      </c>
      <c r="AG780" s="187">
        <v>1</v>
      </c>
      <c r="AH780" s="186" t="s">
        <v>163</v>
      </c>
      <c r="AI780" s="187">
        <v>1</v>
      </c>
      <c r="AJ780" s="186" t="s">
        <v>164</v>
      </c>
      <c r="AK780" s="185">
        <v>1</v>
      </c>
      <c r="AL780" s="186" t="s">
        <v>165</v>
      </c>
      <c r="AM780" s="187">
        <v>1</v>
      </c>
      <c r="AN780" s="186" t="s">
        <v>166</v>
      </c>
      <c r="AO780" s="187">
        <v>1</v>
      </c>
      <c r="AP780" s="188" t="s">
        <v>167</v>
      </c>
      <c r="AQ780" s="185">
        <v>1</v>
      </c>
      <c r="AR780" s="186" t="s">
        <v>168</v>
      </c>
      <c r="AS780" s="187">
        <v>1</v>
      </c>
      <c r="AT780" s="186" t="s">
        <v>169</v>
      </c>
      <c r="AU780" s="187">
        <v>1</v>
      </c>
      <c r="AV780" s="186" t="s">
        <v>170</v>
      </c>
      <c r="AW780" s="185">
        <v>1</v>
      </c>
      <c r="AX780" s="186" t="s">
        <v>171</v>
      </c>
      <c r="AY780" s="187">
        <v>1</v>
      </c>
      <c r="AZ780" s="186" t="s">
        <v>172</v>
      </c>
      <c r="BA780" s="187">
        <v>1</v>
      </c>
      <c r="BB780" s="186" t="s">
        <v>173</v>
      </c>
      <c r="BC780" s="185">
        <v>1</v>
      </c>
      <c r="BD780" s="186" t="s">
        <v>174</v>
      </c>
      <c r="BE780" s="187">
        <v>1</v>
      </c>
      <c r="BF780" s="186" t="s">
        <v>175</v>
      </c>
      <c r="BG780" s="187">
        <v>1</v>
      </c>
      <c r="BH780" s="186" t="s">
        <v>176</v>
      </c>
      <c r="BI780" s="185">
        <v>1</v>
      </c>
      <c r="BJ780" s="186" t="s">
        <v>177</v>
      </c>
      <c r="BK780" s="187">
        <v>1</v>
      </c>
      <c r="BL780" s="186" t="s">
        <v>178</v>
      </c>
      <c r="BM780" s="187">
        <v>1</v>
      </c>
      <c r="BN780" s="186" t="s">
        <v>179</v>
      </c>
    </row>
    <row r="781" spans="13:66" ht="15.75" x14ac:dyDescent="0.25">
      <c r="M781" s="185"/>
      <c r="N781" s="189"/>
      <c r="O781" s="187"/>
      <c r="P781" s="189"/>
      <c r="Q781" s="187"/>
      <c r="R781" s="190"/>
      <c r="S781" s="185"/>
      <c r="T781" s="189"/>
      <c r="U781" s="187"/>
      <c r="V781" s="189"/>
      <c r="W781" s="187"/>
      <c r="X781" s="190"/>
      <c r="Y781" s="185"/>
      <c r="Z781" s="189"/>
      <c r="AA781" s="187"/>
      <c r="AB781" s="189"/>
      <c r="AC781" s="187"/>
      <c r="AD781" s="190"/>
      <c r="AE781" s="185"/>
      <c r="AF781" s="189"/>
      <c r="AG781" s="187"/>
      <c r="AH781" s="189"/>
      <c r="AI781" s="187"/>
      <c r="AJ781" s="190"/>
      <c r="AK781" s="185"/>
      <c r="AL781" s="189"/>
      <c r="AM781" s="187"/>
      <c r="AN781" s="189"/>
      <c r="AO781" s="187"/>
      <c r="AP781" s="190"/>
      <c r="AQ781" s="185"/>
      <c r="AR781" s="189"/>
      <c r="AS781" s="187"/>
      <c r="AT781" s="189"/>
      <c r="AU781" s="187"/>
      <c r="AV781" s="190"/>
      <c r="AW781" s="185"/>
      <c r="AX781" s="189"/>
      <c r="AY781" s="187"/>
      <c r="AZ781" s="189"/>
      <c r="BA781" s="187"/>
      <c r="BB781" s="190"/>
      <c r="BC781" s="185"/>
      <c r="BD781" s="189"/>
      <c r="BE781" s="187"/>
      <c r="BF781" s="189"/>
      <c r="BG781" s="187"/>
      <c r="BH781" s="190"/>
      <c r="BI781" s="185"/>
      <c r="BJ781" s="189"/>
      <c r="BK781" s="187"/>
      <c r="BL781" s="189"/>
      <c r="BM781" s="187"/>
      <c r="BN781" s="190"/>
    </row>
    <row r="782" spans="13:66" ht="15.75" x14ac:dyDescent="0.25">
      <c r="M782" s="185"/>
      <c r="N782" s="189"/>
      <c r="O782" s="187"/>
      <c r="P782" s="189"/>
      <c r="Q782" s="187"/>
      <c r="R782" s="190"/>
      <c r="S782" s="185"/>
      <c r="T782" s="189"/>
      <c r="U782" s="187"/>
      <c r="V782" s="189"/>
      <c r="W782" s="187"/>
      <c r="X782" s="190"/>
      <c r="Y782" s="185"/>
      <c r="Z782" s="189"/>
      <c r="AA782" s="187"/>
      <c r="AB782" s="189"/>
      <c r="AC782" s="187"/>
      <c r="AD782" s="190"/>
      <c r="AE782" s="185"/>
      <c r="AF782" s="189"/>
      <c r="AG782" s="187"/>
      <c r="AH782" s="189"/>
      <c r="AI782" s="187"/>
      <c r="AJ782" s="190"/>
      <c r="AK782" s="185"/>
      <c r="AL782" s="189"/>
      <c r="AM782" s="187"/>
      <c r="AN782" s="189"/>
      <c r="AO782" s="187"/>
      <c r="AP782" s="190"/>
      <c r="AQ782" s="185"/>
      <c r="AR782" s="189"/>
      <c r="AS782" s="187"/>
      <c r="AT782" s="189"/>
      <c r="AU782" s="187"/>
      <c r="AV782" s="190"/>
      <c r="AW782" s="185"/>
      <c r="AX782" s="189"/>
      <c r="AY782" s="187"/>
      <c r="AZ782" s="189"/>
      <c r="BA782" s="187"/>
      <c r="BB782" s="190"/>
      <c r="BC782" s="185"/>
      <c r="BD782" s="189"/>
      <c r="BE782" s="187"/>
      <c r="BF782" s="189"/>
      <c r="BG782" s="187"/>
      <c r="BH782" s="190"/>
      <c r="BI782" s="185"/>
      <c r="BJ782" s="189"/>
      <c r="BK782" s="187"/>
      <c r="BL782" s="189"/>
      <c r="BM782" s="187"/>
      <c r="BN782" s="190"/>
    </row>
    <row r="783" spans="13:66" ht="15.75" x14ac:dyDescent="0.25">
      <c r="M783" s="191"/>
      <c r="N783" s="192"/>
      <c r="O783" s="193"/>
      <c r="P783" s="192"/>
      <c r="Q783" s="193"/>
      <c r="R783" s="194"/>
      <c r="S783" s="191"/>
      <c r="T783" s="192"/>
      <c r="U783" s="193"/>
      <c r="V783" s="192"/>
      <c r="W783" s="193"/>
      <c r="X783" s="194"/>
      <c r="Y783" s="191"/>
      <c r="Z783" s="192"/>
      <c r="AA783" s="193"/>
      <c r="AB783" s="192"/>
      <c r="AC783" s="193"/>
      <c r="AD783" s="194"/>
      <c r="AE783" s="191"/>
      <c r="AF783" s="192"/>
      <c r="AG783" s="193"/>
      <c r="AH783" s="192"/>
      <c r="AI783" s="193"/>
      <c r="AJ783" s="194"/>
      <c r="AK783" s="191"/>
      <c r="AL783" s="192"/>
      <c r="AM783" s="193"/>
      <c r="AN783" s="192"/>
      <c r="AO783" s="193"/>
      <c r="AP783" s="194"/>
      <c r="AQ783" s="191"/>
      <c r="AR783" s="192"/>
      <c r="AS783" s="193"/>
      <c r="AT783" s="192"/>
      <c r="AU783" s="193"/>
      <c r="AV783" s="194"/>
      <c r="AW783" s="191"/>
      <c r="AX783" s="192"/>
      <c r="AY783" s="193"/>
      <c r="AZ783" s="192"/>
      <c r="BA783" s="193"/>
      <c r="BB783" s="194"/>
      <c r="BC783" s="191"/>
      <c r="BD783" s="192"/>
      <c r="BE783" s="193"/>
      <c r="BF783" s="192"/>
      <c r="BG783" s="193"/>
      <c r="BH783" s="194"/>
      <c r="BI783" s="191"/>
      <c r="BJ783" s="192"/>
      <c r="BK783" s="193"/>
      <c r="BL783" s="192"/>
      <c r="BM783" s="193"/>
      <c r="BN783" s="194"/>
    </row>
    <row r="784" spans="13:66" ht="330.75" customHeight="1" x14ac:dyDescent="0.25">
      <c r="M784" s="195">
        <v>1</v>
      </c>
      <c r="N784" s="196" t="s">
        <v>180</v>
      </c>
      <c r="O784" s="197">
        <v>1</v>
      </c>
      <c r="P784" s="196" t="s">
        <v>181</v>
      </c>
      <c r="Q784" s="197">
        <v>1</v>
      </c>
      <c r="R784" s="196" t="s">
        <v>182</v>
      </c>
      <c r="S784" s="195">
        <v>1</v>
      </c>
      <c r="T784" s="196" t="s">
        <v>183</v>
      </c>
      <c r="U784" s="197">
        <v>1</v>
      </c>
      <c r="V784" s="196" t="s">
        <v>184</v>
      </c>
      <c r="W784" s="197">
        <v>1</v>
      </c>
      <c r="X784" s="196" t="s">
        <v>185</v>
      </c>
      <c r="Y784" s="195">
        <v>1</v>
      </c>
      <c r="Z784" s="196" t="s">
        <v>186</v>
      </c>
      <c r="AA784" s="197">
        <v>1</v>
      </c>
      <c r="AB784" s="196" t="s">
        <v>187</v>
      </c>
      <c r="AC784" s="197">
        <v>1</v>
      </c>
      <c r="AD784" s="196" t="s">
        <v>188</v>
      </c>
      <c r="AE784" s="195">
        <v>1</v>
      </c>
      <c r="AF784" s="196" t="s">
        <v>189</v>
      </c>
      <c r="AG784" s="197">
        <v>1</v>
      </c>
      <c r="AH784" s="196" t="s">
        <v>190</v>
      </c>
      <c r="AI784" s="197">
        <v>1</v>
      </c>
      <c r="AJ784" s="196" t="s">
        <v>191</v>
      </c>
      <c r="AK784" s="195">
        <v>1</v>
      </c>
      <c r="AL784" s="196" t="s">
        <v>192</v>
      </c>
      <c r="AM784" s="197">
        <v>1</v>
      </c>
      <c r="AN784" s="196" t="s">
        <v>193</v>
      </c>
      <c r="AO784" s="197">
        <v>1</v>
      </c>
      <c r="AP784" s="196" t="s">
        <v>194</v>
      </c>
      <c r="AQ784" s="195">
        <v>1</v>
      </c>
      <c r="AR784" s="196" t="s">
        <v>195</v>
      </c>
      <c r="AS784" s="197">
        <v>1</v>
      </c>
      <c r="AT784" s="196" t="s">
        <v>196</v>
      </c>
      <c r="AU784" s="197">
        <v>1</v>
      </c>
      <c r="AV784" s="196" t="s">
        <v>197</v>
      </c>
      <c r="AW784" s="195">
        <v>1</v>
      </c>
      <c r="AX784" s="196" t="s">
        <v>198</v>
      </c>
      <c r="AY784" s="197">
        <v>1</v>
      </c>
      <c r="AZ784" s="196" t="s">
        <v>199</v>
      </c>
      <c r="BA784" s="197">
        <v>1</v>
      </c>
      <c r="BB784" s="196" t="s">
        <v>200</v>
      </c>
      <c r="BC784" s="195">
        <v>1</v>
      </c>
      <c r="BD784" s="196" t="s">
        <v>201</v>
      </c>
      <c r="BE784" s="197">
        <v>1</v>
      </c>
      <c r="BF784" s="196" t="s">
        <v>202</v>
      </c>
      <c r="BG784" s="197">
        <v>1</v>
      </c>
      <c r="BH784" s="196" t="s">
        <v>203</v>
      </c>
      <c r="BI784" s="195">
        <v>1</v>
      </c>
      <c r="BJ784" s="196" t="s">
        <v>204</v>
      </c>
      <c r="BK784" s="197">
        <v>1</v>
      </c>
      <c r="BL784" s="196" t="s">
        <v>205</v>
      </c>
      <c r="BM784" s="197">
        <v>1</v>
      </c>
      <c r="BN784" s="196" t="s">
        <v>206</v>
      </c>
    </row>
    <row r="785" spans="13:97" ht="15.75" x14ac:dyDescent="0.25">
      <c r="M785" s="195"/>
      <c r="N785" s="199"/>
      <c r="O785" s="197"/>
      <c r="P785" s="199"/>
      <c r="Q785" s="197"/>
      <c r="R785" s="200"/>
      <c r="S785" s="195"/>
      <c r="T785" s="199"/>
      <c r="U785" s="197"/>
      <c r="V785" s="196"/>
      <c r="W785" s="197"/>
      <c r="X785" s="198"/>
      <c r="Y785" s="195"/>
      <c r="Z785" s="199"/>
      <c r="AA785" s="197"/>
      <c r="AB785" s="199"/>
      <c r="AC785" s="197"/>
      <c r="AD785" s="200"/>
      <c r="AE785" s="195"/>
      <c r="AF785" s="199"/>
      <c r="AG785" s="197"/>
      <c r="AH785" s="199"/>
      <c r="AI785" s="197"/>
      <c r="AJ785" s="200"/>
      <c r="AK785" s="195"/>
      <c r="AL785" s="199"/>
      <c r="AM785" s="197"/>
      <c r="AN785" s="196"/>
      <c r="AO785" s="197"/>
      <c r="AP785" s="198"/>
      <c r="AQ785" s="195"/>
      <c r="AR785" s="199"/>
      <c r="AS785" s="197"/>
      <c r="AT785" s="199"/>
      <c r="AU785" s="197"/>
      <c r="AV785" s="200"/>
      <c r="AW785" s="195"/>
      <c r="AX785" s="199"/>
      <c r="AY785" s="197"/>
      <c r="AZ785" s="199"/>
      <c r="BA785" s="197"/>
      <c r="BB785" s="200"/>
      <c r="BC785" s="195"/>
      <c r="BD785" s="199"/>
      <c r="BE785" s="197"/>
      <c r="BF785" s="196"/>
      <c r="BG785" s="197"/>
      <c r="BH785" s="198"/>
      <c r="BI785" s="195"/>
      <c r="BJ785" s="199"/>
      <c r="BK785" s="197"/>
      <c r="BL785" s="199"/>
      <c r="BM785" s="197"/>
      <c r="BN785" s="200"/>
    </row>
    <row r="786" spans="13:97" ht="15.75" x14ac:dyDescent="0.25">
      <c r="M786" s="195"/>
      <c r="N786" s="199"/>
      <c r="O786" s="197"/>
      <c r="P786" s="199"/>
      <c r="Q786" s="197"/>
      <c r="R786" s="200"/>
      <c r="S786" s="195"/>
      <c r="T786" s="199"/>
      <c r="U786" s="197"/>
      <c r="V786" s="196"/>
      <c r="W786" s="197"/>
      <c r="X786" s="198"/>
      <c r="Y786" s="195"/>
      <c r="Z786" s="199"/>
      <c r="AA786" s="197"/>
      <c r="AB786" s="199"/>
      <c r="AC786" s="197"/>
      <c r="AD786" s="200"/>
      <c r="AE786" s="195"/>
      <c r="AF786" s="199"/>
      <c r="AG786" s="197"/>
      <c r="AH786" s="199"/>
      <c r="AI786" s="197"/>
      <c r="AJ786" s="200"/>
      <c r="AK786" s="195"/>
      <c r="AL786" s="199"/>
      <c r="AM786" s="197"/>
      <c r="AN786" s="196"/>
      <c r="AO786" s="197"/>
      <c r="AP786" s="198"/>
      <c r="AQ786" s="195"/>
      <c r="AR786" s="199"/>
      <c r="AS786" s="197"/>
      <c r="AT786" s="199"/>
      <c r="AU786" s="197"/>
      <c r="AV786" s="200"/>
      <c r="AW786" s="195"/>
      <c r="AX786" s="199"/>
      <c r="AY786" s="197"/>
      <c r="AZ786" s="199"/>
      <c r="BA786" s="197"/>
      <c r="BB786" s="200"/>
      <c r="BC786" s="195"/>
      <c r="BD786" s="199"/>
      <c r="BE786" s="197"/>
      <c r="BF786" s="196"/>
      <c r="BG786" s="197"/>
      <c r="BH786" s="198"/>
      <c r="BI786" s="195"/>
      <c r="BJ786" s="199"/>
      <c r="BK786" s="197"/>
      <c r="BL786" s="199"/>
      <c r="BM786" s="197"/>
      <c r="BN786" s="200"/>
    </row>
    <row r="787" spans="13:97" ht="15.75" x14ac:dyDescent="0.25">
      <c r="M787" s="201"/>
      <c r="N787" s="202"/>
      <c r="O787" s="203"/>
      <c r="P787" s="202"/>
      <c r="Q787" s="203"/>
      <c r="R787" s="204"/>
      <c r="S787" s="201"/>
      <c r="T787" s="202"/>
      <c r="U787" s="203"/>
      <c r="V787" s="202"/>
      <c r="W787" s="203"/>
      <c r="X787" s="204"/>
      <c r="Y787" s="201"/>
      <c r="Z787" s="202"/>
      <c r="AA787" s="203"/>
      <c r="AB787" s="202"/>
      <c r="AC787" s="203"/>
      <c r="AD787" s="204"/>
      <c r="AE787" s="201"/>
      <c r="AF787" s="202"/>
      <c r="AG787" s="203"/>
      <c r="AH787" s="202"/>
      <c r="AI787" s="203"/>
      <c r="AJ787" s="204"/>
      <c r="AK787" s="201"/>
      <c r="AL787" s="202"/>
      <c r="AM787" s="203"/>
      <c r="AN787" s="202"/>
      <c r="AO787" s="203"/>
      <c r="AP787" s="204"/>
      <c r="AQ787" s="201"/>
      <c r="AR787" s="202"/>
      <c r="AS787" s="203"/>
      <c r="AT787" s="202"/>
      <c r="AU787" s="203"/>
      <c r="AV787" s="204"/>
      <c r="AW787" s="201"/>
      <c r="AX787" s="202"/>
      <c r="AY787" s="203"/>
      <c r="AZ787" s="202"/>
      <c r="BA787" s="203"/>
      <c r="BB787" s="204"/>
      <c r="BC787" s="201"/>
      <c r="BD787" s="202"/>
      <c r="BE787" s="203"/>
      <c r="BF787" s="202"/>
      <c r="BG787" s="203"/>
      <c r="BH787" s="204"/>
      <c r="BI787" s="201"/>
      <c r="BJ787" s="202"/>
      <c r="BK787" s="203"/>
      <c r="BL787" s="202"/>
      <c r="BM787" s="203"/>
      <c r="BN787" s="204"/>
    </row>
    <row r="788" spans="13:97" ht="378" x14ac:dyDescent="0.25">
      <c r="M788" s="195">
        <v>1</v>
      </c>
      <c r="N788" s="196" t="s">
        <v>207</v>
      </c>
      <c r="O788" s="197">
        <v>1</v>
      </c>
      <c r="P788" s="196" t="s">
        <v>208</v>
      </c>
      <c r="Q788" s="197">
        <v>1</v>
      </c>
      <c r="R788" s="196" t="s">
        <v>209</v>
      </c>
      <c r="S788" s="195">
        <v>1</v>
      </c>
      <c r="T788" s="196" t="s">
        <v>210</v>
      </c>
      <c r="U788" s="197">
        <v>1</v>
      </c>
      <c r="V788" s="196" t="s">
        <v>211</v>
      </c>
      <c r="W788" s="197">
        <v>1</v>
      </c>
      <c r="X788" s="196" t="s">
        <v>212</v>
      </c>
      <c r="Y788" s="195">
        <v>1</v>
      </c>
      <c r="Z788" s="196" t="s">
        <v>213</v>
      </c>
      <c r="AA788" s="197">
        <v>1</v>
      </c>
      <c r="AB788" s="196" t="s">
        <v>214</v>
      </c>
      <c r="AC788" s="197">
        <v>1</v>
      </c>
      <c r="AD788" s="196" t="s">
        <v>215</v>
      </c>
      <c r="AE788" s="195">
        <v>1</v>
      </c>
      <c r="AF788" s="196" t="s">
        <v>216</v>
      </c>
      <c r="AG788" s="197">
        <v>1</v>
      </c>
      <c r="AH788" s="196" t="s">
        <v>217</v>
      </c>
      <c r="AI788" s="197">
        <v>1</v>
      </c>
      <c r="AJ788" s="196" t="s">
        <v>218</v>
      </c>
      <c r="AK788" s="195">
        <v>1</v>
      </c>
      <c r="AL788" s="196" t="s">
        <v>219</v>
      </c>
      <c r="AM788" s="197">
        <v>1</v>
      </c>
      <c r="AN788" s="196" t="s">
        <v>220</v>
      </c>
      <c r="AO788" s="197">
        <v>1</v>
      </c>
      <c r="AP788" s="196" t="s">
        <v>221</v>
      </c>
      <c r="AQ788" s="195">
        <v>1</v>
      </c>
      <c r="AR788" s="196" t="s">
        <v>222</v>
      </c>
      <c r="AS788" s="197">
        <v>1</v>
      </c>
      <c r="AT788" s="196" t="s">
        <v>223</v>
      </c>
      <c r="AU788" s="197">
        <v>1</v>
      </c>
      <c r="AV788" s="196" t="s">
        <v>224</v>
      </c>
      <c r="AW788" s="195">
        <v>1</v>
      </c>
      <c r="AX788" s="196" t="s">
        <v>225</v>
      </c>
      <c r="AY788" s="197">
        <v>1</v>
      </c>
      <c r="AZ788" s="196" t="s">
        <v>226</v>
      </c>
      <c r="BA788" s="197">
        <v>1</v>
      </c>
      <c r="BB788" s="196" t="s">
        <v>227</v>
      </c>
      <c r="BC788" s="195">
        <v>1</v>
      </c>
      <c r="BD788" s="196" t="s">
        <v>228</v>
      </c>
      <c r="BE788" s="197">
        <v>1</v>
      </c>
      <c r="BF788" s="196" t="s">
        <v>229</v>
      </c>
      <c r="BG788" s="197">
        <v>1</v>
      </c>
      <c r="BH788" s="196" t="s">
        <v>230</v>
      </c>
      <c r="BI788" s="195">
        <v>1</v>
      </c>
      <c r="BJ788" s="196" t="s">
        <v>231</v>
      </c>
      <c r="BK788" s="197">
        <v>1</v>
      </c>
      <c r="BL788" s="196" t="s">
        <v>232</v>
      </c>
      <c r="BM788" s="197">
        <v>1</v>
      </c>
      <c r="BN788" s="196" t="s">
        <v>233</v>
      </c>
    </row>
    <row r="789" spans="13:97" ht="15.75" x14ac:dyDescent="0.25">
      <c r="M789" s="195"/>
      <c r="N789" s="199"/>
      <c r="O789" s="197"/>
      <c r="P789" s="199"/>
      <c r="Q789" s="197"/>
      <c r="R789" s="200"/>
      <c r="S789" s="195"/>
      <c r="T789" s="199"/>
      <c r="U789" s="197"/>
      <c r="V789" s="199"/>
      <c r="W789" s="197"/>
      <c r="X789" s="200"/>
      <c r="Y789" s="195"/>
      <c r="Z789" s="199"/>
      <c r="AA789" s="197"/>
      <c r="AB789" s="199"/>
      <c r="AC789" s="197"/>
      <c r="AD789" s="200"/>
      <c r="AE789" s="195"/>
      <c r="AF789" s="199"/>
      <c r="AG789" s="197"/>
      <c r="AH789" s="199"/>
      <c r="AI789" s="197"/>
      <c r="AJ789" s="200"/>
      <c r="AK789" s="195"/>
      <c r="AL789" s="199"/>
      <c r="AM789" s="197"/>
      <c r="AN789" s="199"/>
      <c r="AO789" s="197"/>
      <c r="AP789" s="200"/>
      <c r="AQ789" s="195"/>
      <c r="AR789" s="199"/>
      <c r="AS789" s="197"/>
      <c r="AT789" s="199"/>
      <c r="AU789" s="197"/>
      <c r="AV789" s="200"/>
      <c r="AW789" s="195"/>
      <c r="AX789" s="199"/>
      <c r="AY789" s="197"/>
      <c r="AZ789" s="199"/>
      <c r="BA789" s="197"/>
      <c r="BB789" s="200"/>
      <c r="BC789" s="195"/>
      <c r="BD789" s="199"/>
      <c r="BE789" s="197"/>
      <c r="BF789" s="199"/>
      <c r="BG789" s="197"/>
      <c r="BH789" s="200"/>
      <c r="BI789" s="195"/>
      <c r="BJ789" s="199"/>
      <c r="BK789" s="197"/>
      <c r="BL789" s="199"/>
      <c r="BM789" s="197"/>
      <c r="BN789" s="200"/>
    </row>
    <row r="790" spans="13:97" ht="15.75" x14ac:dyDescent="0.25">
      <c r="M790" s="195"/>
      <c r="N790" s="199"/>
      <c r="O790" s="197"/>
      <c r="P790" s="199"/>
      <c r="Q790" s="197"/>
      <c r="R790" s="200"/>
      <c r="S790" s="195"/>
      <c r="T790" s="199"/>
      <c r="U790" s="197"/>
      <c r="V790" s="199"/>
      <c r="W790" s="197"/>
      <c r="X790" s="200"/>
      <c r="Y790" s="195"/>
      <c r="Z790" s="199"/>
      <c r="AA790" s="197"/>
      <c r="AB790" s="199"/>
      <c r="AC790" s="197"/>
      <c r="AD790" s="200"/>
      <c r="AE790" s="195"/>
      <c r="AF790" s="199"/>
      <c r="AG790" s="197"/>
      <c r="AH790" s="199"/>
      <c r="AI790" s="197"/>
      <c r="AJ790" s="200"/>
      <c r="AK790" s="195"/>
      <c r="AL790" s="199"/>
      <c r="AM790" s="197"/>
      <c r="AN790" s="199"/>
      <c r="AO790" s="197"/>
      <c r="AP790" s="200"/>
      <c r="AQ790" s="195"/>
      <c r="AR790" s="199"/>
      <c r="AS790" s="197"/>
      <c r="AT790" s="199"/>
      <c r="AU790" s="197"/>
      <c r="AV790" s="200"/>
      <c r="AW790" s="195"/>
      <c r="AX790" s="199"/>
      <c r="AY790" s="197"/>
      <c r="AZ790" s="199"/>
      <c r="BA790" s="197"/>
      <c r="BB790" s="200"/>
      <c r="BC790" s="195"/>
      <c r="BD790" s="199"/>
      <c r="BE790" s="197"/>
      <c r="BF790" s="199"/>
      <c r="BG790" s="197"/>
      <c r="BH790" s="200"/>
      <c r="BI790" s="195"/>
      <c r="BJ790" s="199"/>
      <c r="BK790" s="197"/>
      <c r="BL790" s="199"/>
      <c r="BM790" s="197"/>
      <c r="BN790" s="200"/>
    </row>
    <row r="791" spans="13:97" ht="15.75" x14ac:dyDescent="0.25">
      <c r="M791" s="201"/>
      <c r="N791" s="202"/>
      <c r="O791" s="203"/>
      <c r="P791" s="202"/>
      <c r="Q791" s="203"/>
      <c r="R791" s="204"/>
      <c r="S791" s="201"/>
      <c r="T791" s="202"/>
      <c r="U791" s="203"/>
      <c r="V791" s="202"/>
      <c r="W791" s="203"/>
      <c r="X791" s="204"/>
      <c r="Y791" s="201"/>
      <c r="Z791" s="202"/>
      <c r="AA791" s="203"/>
      <c r="AB791" s="202"/>
      <c r="AC791" s="203"/>
      <c r="AD791" s="204"/>
      <c r="AE791" s="201"/>
      <c r="AF791" s="202"/>
      <c r="AG791" s="203"/>
      <c r="AH791" s="202"/>
      <c r="AI791" s="203"/>
      <c r="AJ791" s="204"/>
      <c r="AK791" s="201"/>
      <c r="AL791" s="202"/>
      <c r="AM791" s="203"/>
      <c r="AN791" s="202"/>
      <c r="AO791" s="203"/>
      <c r="AP791" s="204"/>
      <c r="AQ791" s="201"/>
      <c r="AR791" s="202"/>
      <c r="AS791" s="203"/>
      <c r="AT791" s="202"/>
      <c r="AU791" s="203"/>
      <c r="AV791" s="204"/>
      <c r="AW791" s="201"/>
      <c r="AX791" s="202"/>
      <c r="AY791" s="203"/>
      <c r="AZ791" s="202"/>
      <c r="BA791" s="203"/>
      <c r="BB791" s="204"/>
      <c r="BC791" s="201"/>
      <c r="BD791" s="202"/>
      <c r="BE791" s="203"/>
      <c r="BF791" s="202"/>
      <c r="BG791" s="203"/>
      <c r="BH791" s="204"/>
      <c r="BI791" s="201"/>
      <c r="BJ791" s="202"/>
      <c r="BK791" s="203"/>
      <c r="BL791" s="202"/>
      <c r="BM791" s="203"/>
      <c r="BN791" s="204"/>
    </row>
    <row r="792" spans="13:97" ht="299.25" x14ac:dyDescent="0.25">
      <c r="M792" s="195">
        <v>1</v>
      </c>
      <c r="N792" s="196" t="s">
        <v>234</v>
      </c>
      <c r="O792" s="197">
        <v>1</v>
      </c>
      <c r="P792" s="196" t="s">
        <v>235</v>
      </c>
      <c r="Q792" s="197">
        <v>1</v>
      </c>
      <c r="R792" s="196" t="s">
        <v>236</v>
      </c>
      <c r="S792" s="195">
        <v>1</v>
      </c>
      <c r="T792" s="196" t="s">
        <v>237</v>
      </c>
      <c r="U792" s="197">
        <v>1</v>
      </c>
      <c r="V792" s="196" t="s">
        <v>238</v>
      </c>
      <c r="W792" s="197">
        <v>1</v>
      </c>
      <c r="X792" s="196" t="s">
        <v>239</v>
      </c>
      <c r="Y792" s="195">
        <v>1</v>
      </c>
      <c r="Z792" s="196" t="s">
        <v>240</v>
      </c>
      <c r="AA792" s="197">
        <v>1</v>
      </c>
      <c r="AB792" s="196" t="s">
        <v>241</v>
      </c>
      <c r="AC792" s="197">
        <v>1</v>
      </c>
      <c r="AD792" s="196" t="s">
        <v>242</v>
      </c>
      <c r="AE792" s="195">
        <v>1</v>
      </c>
      <c r="AF792" s="196" t="s">
        <v>243</v>
      </c>
      <c r="AG792" s="197">
        <v>1</v>
      </c>
      <c r="AH792" s="196" t="s">
        <v>244</v>
      </c>
      <c r="AI792" s="197">
        <v>1</v>
      </c>
      <c r="AJ792" s="196" t="s">
        <v>245</v>
      </c>
      <c r="AK792" s="195">
        <v>1</v>
      </c>
      <c r="AL792" s="196" t="s">
        <v>246</v>
      </c>
      <c r="AM792" s="197">
        <v>1</v>
      </c>
      <c r="AN792" s="196" t="s">
        <v>247</v>
      </c>
      <c r="AO792" s="197">
        <v>1</v>
      </c>
      <c r="AP792" s="196" t="s">
        <v>248</v>
      </c>
      <c r="AQ792" s="195">
        <v>1</v>
      </c>
      <c r="AR792" s="196" t="s">
        <v>249</v>
      </c>
      <c r="AS792" s="197">
        <v>1</v>
      </c>
      <c r="AT792" s="196" t="s">
        <v>250</v>
      </c>
      <c r="AU792" s="197">
        <v>1</v>
      </c>
      <c r="AV792" s="196" t="s">
        <v>251</v>
      </c>
      <c r="AW792" s="195">
        <v>1</v>
      </c>
      <c r="AX792" s="196" t="s">
        <v>252</v>
      </c>
      <c r="AY792" s="197">
        <v>1</v>
      </c>
      <c r="AZ792" s="196" t="s">
        <v>253</v>
      </c>
      <c r="BA792" s="197">
        <v>1</v>
      </c>
      <c r="BB792" s="196" t="s">
        <v>254</v>
      </c>
      <c r="BC792" s="195">
        <v>1</v>
      </c>
      <c r="BD792" s="196" t="s">
        <v>255</v>
      </c>
      <c r="BE792" s="197">
        <v>1</v>
      </c>
      <c r="BF792" s="196" t="s">
        <v>256</v>
      </c>
      <c r="BG792" s="197">
        <v>1</v>
      </c>
      <c r="BH792" s="196" t="s">
        <v>257</v>
      </c>
      <c r="BI792" s="195">
        <v>1</v>
      </c>
      <c r="BJ792" s="196" t="s">
        <v>258</v>
      </c>
      <c r="BK792" s="197">
        <v>1</v>
      </c>
      <c r="BL792" s="196" t="s">
        <v>259</v>
      </c>
      <c r="BM792" s="197">
        <v>1</v>
      </c>
      <c r="BN792" s="196" t="s">
        <v>260</v>
      </c>
    </row>
    <row r="793" spans="13:97" ht="16.5" thickBot="1" x14ac:dyDescent="0.3">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 customHeight="1" x14ac:dyDescent="0.25">
      <c r="M794" s="195"/>
      <c r="N794" s="199"/>
      <c r="O794" s="197"/>
      <c r="P794" s="199"/>
      <c r="Q794" s="197"/>
      <c r="R794" s="200"/>
      <c r="S794" s="195"/>
      <c r="T794" s="199"/>
      <c r="U794" s="197"/>
      <c r="V794" s="199"/>
      <c r="W794" s="197"/>
      <c r="X794" s="200"/>
      <c r="Y794" s="195"/>
      <c r="Z794" s="199"/>
      <c r="AA794" s="197"/>
      <c r="AB794" s="199"/>
      <c r="AC794" s="197"/>
      <c r="AD794" s="200"/>
      <c r="AE794" s="195"/>
      <c r="AF794" s="199"/>
      <c r="AG794" s="197"/>
      <c r="AH794" s="199"/>
      <c r="AI794" s="197"/>
      <c r="AJ794" s="200"/>
      <c r="AK794" s="195"/>
      <c r="AL794" s="199"/>
      <c r="AM794" s="197"/>
      <c r="AN794" s="199"/>
      <c r="AO794" s="197"/>
      <c r="AP794" s="200"/>
      <c r="AQ794" s="195"/>
      <c r="AR794" s="199"/>
      <c r="AS794" s="197"/>
      <c r="AT794" s="199"/>
      <c r="AU794" s="197"/>
      <c r="AV794" s="200"/>
      <c r="AW794" s="195"/>
      <c r="AX794" s="199"/>
      <c r="AY794" s="197"/>
      <c r="AZ794" s="199"/>
      <c r="BA794" s="197"/>
      <c r="BB794" s="200"/>
      <c r="BC794" s="195"/>
      <c r="BD794" s="199"/>
      <c r="BE794" s="197"/>
      <c r="BF794" s="199"/>
      <c r="BG794" s="197"/>
      <c r="BH794" s="200"/>
      <c r="BI794" s="195"/>
      <c r="BJ794" s="199"/>
      <c r="BK794" s="197"/>
      <c r="BL794" s="199"/>
      <c r="BM794" s="197"/>
      <c r="BN794" s="200"/>
      <c r="BQ794" s="152" t="s">
        <v>48</v>
      </c>
      <c r="BR794" s="153">
        <v>1</v>
      </c>
      <c r="BS794" s="152" t="s">
        <v>49</v>
      </c>
      <c r="BT794" s="153">
        <v>1</v>
      </c>
      <c r="BU794" s="154" t="s">
        <v>50</v>
      </c>
      <c r="BV794" s="151"/>
      <c r="BW794" s="152"/>
      <c r="BX794" s="153"/>
      <c r="BY794" s="152"/>
      <c r="BZ794" s="153"/>
      <c r="CA794" s="154"/>
      <c r="CB794" s="151"/>
      <c r="CC794" s="152"/>
      <c r="CD794" s="153"/>
      <c r="CE794" s="152"/>
      <c r="CF794" s="153"/>
      <c r="CG794" s="154"/>
      <c r="CH794" s="151"/>
      <c r="CI794" s="152"/>
      <c r="CJ794" s="153"/>
      <c r="CK794" s="152"/>
      <c r="CL794" s="153"/>
      <c r="CM794" s="154"/>
      <c r="CN794" s="151"/>
      <c r="CO794" s="152"/>
      <c r="CP794" s="153"/>
      <c r="CQ794" s="152"/>
      <c r="CR794" s="153"/>
      <c r="CS794" s="154"/>
    </row>
    <row r="795" spans="13:97" ht="15" customHeight="1" x14ac:dyDescent="0.25">
      <c r="M795" s="201"/>
      <c r="N795" s="202"/>
      <c r="O795" s="203"/>
      <c r="P795" s="202"/>
      <c r="Q795" s="203"/>
      <c r="R795" s="204"/>
      <c r="S795" s="201"/>
      <c r="T795" s="202"/>
      <c r="U795" s="203"/>
      <c r="V795" s="202"/>
      <c r="W795" s="203"/>
      <c r="X795" s="204"/>
      <c r="Y795" s="201"/>
      <c r="Z795" s="202"/>
      <c r="AA795" s="203"/>
      <c r="AB795" s="202"/>
      <c r="AC795" s="203"/>
      <c r="AD795" s="204"/>
      <c r="AE795" s="201"/>
      <c r="AF795" s="202"/>
      <c r="AG795" s="203"/>
      <c r="AH795" s="202"/>
      <c r="AI795" s="203"/>
      <c r="AJ795" s="204"/>
      <c r="AK795" s="201"/>
      <c r="AL795" s="202"/>
      <c r="AM795" s="203"/>
      <c r="AN795" s="202"/>
      <c r="AO795" s="203"/>
      <c r="AP795" s="204"/>
      <c r="AQ795" s="201"/>
      <c r="AR795" s="202"/>
      <c r="AS795" s="203"/>
      <c r="AT795" s="202"/>
      <c r="AU795" s="203"/>
      <c r="AV795" s="204"/>
      <c r="AW795" s="201"/>
      <c r="AX795" s="202"/>
      <c r="AY795" s="203"/>
      <c r="AZ795" s="202"/>
      <c r="BA795" s="203"/>
      <c r="BB795" s="204"/>
      <c r="BC795" s="201"/>
      <c r="BD795" s="202"/>
      <c r="BE795" s="203"/>
      <c r="BF795" s="202"/>
      <c r="BG795" s="203"/>
      <c r="BH795" s="204"/>
      <c r="BI795" s="201"/>
      <c r="BJ795" s="202"/>
      <c r="BK795" s="203"/>
      <c r="BL795" s="202"/>
      <c r="BM795" s="203"/>
      <c r="BN795" s="204"/>
      <c r="BQ795" s="156"/>
      <c r="BR795" s="157"/>
      <c r="BS795" s="159"/>
      <c r="BT795" s="157"/>
      <c r="BU795" s="160"/>
      <c r="BV795" s="155"/>
      <c r="BW795" s="156"/>
      <c r="BX795" s="157"/>
      <c r="BY795" s="156"/>
      <c r="BZ795" s="157"/>
      <c r="CA795" s="158"/>
      <c r="CB795" s="155"/>
      <c r="CC795" s="156"/>
      <c r="CD795" s="157"/>
      <c r="CE795" s="156"/>
      <c r="CF795" s="157"/>
      <c r="CG795" s="158"/>
      <c r="CH795" s="155"/>
      <c r="CI795" s="156"/>
      <c r="CJ795" s="157"/>
      <c r="CK795" s="159"/>
      <c r="CL795" s="157"/>
      <c r="CM795" s="160"/>
      <c r="CN795" s="155"/>
      <c r="CO795" s="156"/>
      <c r="CP795" s="157"/>
      <c r="CQ795" s="156"/>
      <c r="CR795" s="157"/>
      <c r="CS795" s="158"/>
    </row>
    <row r="796" spans="13:97" ht="15" customHeight="1" x14ac:dyDescent="0.25">
      <c r="M796" s="195">
        <v>1</v>
      </c>
      <c r="N796" s="196" t="s">
        <v>261</v>
      </c>
      <c r="O796" s="197">
        <v>1</v>
      </c>
      <c r="P796" s="196" t="s">
        <v>262</v>
      </c>
      <c r="Q796" s="197">
        <v>1</v>
      </c>
      <c r="R796" s="196" t="s">
        <v>263</v>
      </c>
      <c r="S796" s="195">
        <v>1</v>
      </c>
      <c r="T796" s="196" t="s">
        <v>264</v>
      </c>
      <c r="U796" s="197">
        <v>1</v>
      </c>
      <c r="V796" s="196" t="s">
        <v>265</v>
      </c>
      <c r="W796" s="197">
        <v>1</v>
      </c>
      <c r="X796" s="196" t="s">
        <v>266</v>
      </c>
      <c r="Y796" s="195">
        <v>1</v>
      </c>
      <c r="Z796" s="196" t="s">
        <v>267</v>
      </c>
      <c r="AA796" s="197">
        <v>1</v>
      </c>
      <c r="AB796" s="196" t="s">
        <v>268</v>
      </c>
      <c r="AC796" s="197">
        <v>1</v>
      </c>
      <c r="AD796" s="196" t="s">
        <v>269</v>
      </c>
      <c r="AE796" s="195">
        <v>1</v>
      </c>
      <c r="AF796" s="196" t="s">
        <v>270</v>
      </c>
      <c r="AG796" s="197">
        <v>1</v>
      </c>
      <c r="AH796" s="196" t="s">
        <v>271</v>
      </c>
      <c r="AI796" s="197">
        <v>1</v>
      </c>
      <c r="AJ796" s="196" t="s">
        <v>272</v>
      </c>
      <c r="AK796" s="195">
        <v>1</v>
      </c>
      <c r="AL796" s="196" t="s">
        <v>273</v>
      </c>
      <c r="AM796" s="197">
        <v>1</v>
      </c>
      <c r="AN796" s="196" t="s">
        <v>274</v>
      </c>
      <c r="AO796" s="197">
        <v>1</v>
      </c>
      <c r="AP796" s="196" t="s">
        <v>275</v>
      </c>
      <c r="AQ796" s="205">
        <v>1</v>
      </c>
      <c r="AR796" s="196" t="s">
        <v>276</v>
      </c>
      <c r="AS796" s="207">
        <v>1</v>
      </c>
      <c r="AT796" s="196" t="s">
        <v>277</v>
      </c>
      <c r="AU796" s="207">
        <v>1</v>
      </c>
      <c r="AV796" s="196" t="s">
        <v>278</v>
      </c>
      <c r="AW796" s="195">
        <v>1</v>
      </c>
      <c r="AX796" s="196" t="s">
        <v>279</v>
      </c>
      <c r="AY796" s="197">
        <v>1</v>
      </c>
      <c r="AZ796" s="196" t="s">
        <v>280</v>
      </c>
      <c r="BA796" s="197">
        <v>1</v>
      </c>
      <c r="BB796" s="196" t="s">
        <v>281</v>
      </c>
      <c r="BC796" s="195">
        <v>1</v>
      </c>
      <c r="BD796" s="196" t="s">
        <v>282</v>
      </c>
      <c r="BE796" s="197">
        <v>1</v>
      </c>
      <c r="BF796" s="196" t="s">
        <v>283</v>
      </c>
      <c r="BG796" s="197">
        <v>1</v>
      </c>
      <c r="BH796" s="196" t="s">
        <v>284</v>
      </c>
      <c r="BI796" s="205">
        <v>1</v>
      </c>
      <c r="BJ796" s="196" t="s">
        <v>285</v>
      </c>
      <c r="BK796" s="207">
        <v>1</v>
      </c>
      <c r="BL796" s="196" t="s">
        <v>286</v>
      </c>
      <c r="BM796" s="207">
        <v>1</v>
      </c>
      <c r="BN796" s="196" t="s">
        <v>287</v>
      </c>
      <c r="BQ796" s="156"/>
      <c r="BR796" s="157"/>
      <c r="BS796" s="159"/>
      <c r="BT796" s="157"/>
      <c r="BU796" s="160"/>
      <c r="BV796" s="155"/>
      <c r="BW796" s="156"/>
      <c r="BX796" s="157"/>
      <c r="BY796" s="156"/>
      <c r="BZ796" s="157"/>
      <c r="CA796" s="158"/>
      <c r="CB796" s="155"/>
      <c r="CC796" s="156"/>
      <c r="CD796" s="157"/>
      <c r="CE796" s="156"/>
      <c r="CF796" s="157"/>
      <c r="CG796" s="158"/>
      <c r="CH796" s="155"/>
      <c r="CI796" s="156"/>
      <c r="CJ796" s="157"/>
      <c r="CK796" s="159"/>
      <c r="CL796" s="157"/>
      <c r="CM796" s="160"/>
      <c r="CN796" s="155"/>
      <c r="CO796" s="156"/>
      <c r="CP796" s="157"/>
      <c r="CQ796" s="156"/>
      <c r="CR796" s="157"/>
      <c r="CS796" s="158"/>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62"/>
      <c r="BR797" s="163"/>
      <c r="BS797" s="162"/>
      <c r="BT797" s="163"/>
      <c r="BU797" s="164"/>
      <c r="BV797" s="161"/>
      <c r="BW797" s="162"/>
      <c r="BX797" s="163"/>
      <c r="BY797" s="162"/>
      <c r="BZ797" s="163"/>
      <c r="CA797" s="164"/>
      <c r="CB797" s="161"/>
      <c r="CC797" s="162"/>
      <c r="CD797" s="163"/>
      <c r="CE797" s="162"/>
      <c r="CF797" s="163"/>
      <c r="CG797" s="164"/>
      <c r="CH797" s="161"/>
      <c r="CI797" s="162"/>
      <c r="CJ797" s="163"/>
      <c r="CK797" s="162"/>
      <c r="CL797" s="163"/>
      <c r="CM797" s="164"/>
      <c r="CN797" s="161"/>
      <c r="CO797" s="162"/>
      <c r="CP797" s="163"/>
      <c r="CQ797" s="162"/>
      <c r="CR797" s="163"/>
      <c r="CS797" s="164"/>
    </row>
    <row r="798" spans="13:97" ht="15" customHeight="1" x14ac:dyDescent="0.25">
      <c r="M798" s="205"/>
      <c r="N798" s="206"/>
      <c r="O798" s="207"/>
      <c r="P798" s="206"/>
      <c r="Q798" s="207"/>
      <c r="R798" s="208"/>
      <c r="S798" s="205"/>
      <c r="T798" s="206"/>
      <c r="U798" s="207"/>
      <c r="V798" s="206"/>
      <c r="W798" s="207"/>
      <c r="X798" s="208"/>
      <c r="Y798" s="205"/>
      <c r="Z798" s="206"/>
      <c r="AA798" s="207"/>
      <c r="AB798" s="206"/>
      <c r="AC798" s="207"/>
      <c r="AD798" s="208"/>
      <c r="AE798" s="205"/>
      <c r="AF798" s="206"/>
      <c r="AG798" s="207"/>
      <c r="AH798" s="206"/>
      <c r="AI798" s="207"/>
      <c r="AJ798" s="208"/>
      <c r="AK798" s="205"/>
      <c r="AL798" s="206"/>
      <c r="AM798" s="207"/>
      <c r="AN798" s="206"/>
      <c r="AO798" s="207"/>
      <c r="AP798" s="208"/>
      <c r="AQ798" s="205"/>
      <c r="AR798" s="206"/>
      <c r="AS798" s="207"/>
      <c r="AT798" s="206"/>
      <c r="AU798" s="207"/>
      <c r="AV798" s="208"/>
      <c r="AW798" s="205"/>
      <c r="AX798" s="206"/>
      <c r="AY798" s="207"/>
      <c r="AZ798" s="206"/>
      <c r="BA798" s="207"/>
      <c r="BB798" s="208"/>
      <c r="BC798" s="205"/>
      <c r="BD798" s="206"/>
      <c r="BE798" s="207"/>
      <c r="BF798" s="206"/>
      <c r="BG798" s="207"/>
      <c r="BH798" s="208"/>
      <c r="BI798" s="205"/>
      <c r="BJ798" s="206"/>
      <c r="BK798" s="207"/>
      <c r="BL798" s="206"/>
      <c r="BM798" s="207"/>
      <c r="BN798" s="208"/>
      <c r="BQ798" s="159" t="s">
        <v>63</v>
      </c>
      <c r="BR798" s="157">
        <v>1</v>
      </c>
      <c r="BS798" s="159" t="s">
        <v>64</v>
      </c>
      <c r="BT798" s="157">
        <v>1</v>
      </c>
      <c r="BU798" s="160" t="s">
        <v>65</v>
      </c>
      <c r="BV798" s="155"/>
      <c r="BW798" s="159"/>
      <c r="BX798" s="157"/>
      <c r="BY798" s="159"/>
      <c r="BZ798" s="157"/>
      <c r="CA798" s="160"/>
      <c r="CB798" s="155"/>
      <c r="CC798" s="159"/>
      <c r="CD798" s="157"/>
      <c r="CE798" s="159"/>
      <c r="CF798" s="157"/>
      <c r="CG798" s="160"/>
      <c r="CH798" s="155"/>
      <c r="CI798" s="159"/>
      <c r="CJ798" s="157"/>
      <c r="CK798" s="159"/>
      <c r="CL798" s="157"/>
      <c r="CM798" s="160"/>
      <c r="CN798" s="155"/>
      <c r="CO798" s="159"/>
      <c r="CP798" s="157"/>
      <c r="CQ798" s="159"/>
      <c r="CR798" s="157"/>
      <c r="CS798" s="160"/>
    </row>
    <row r="799" spans="13:97" ht="15" customHeight="1" x14ac:dyDescent="0.25">
      <c r="M799" s="209"/>
      <c r="N799" s="210"/>
      <c r="O799" s="211"/>
      <c r="P799" s="210"/>
      <c r="Q799" s="211"/>
      <c r="R799" s="210"/>
      <c r="S799" s="207"/>
      <c r="T799" s="206"/>
      <c r="U799" s="207"/>
      <c r="V799" s="206"/>
      <c r="W799" s="207"/>
      <c r="X799" s="206"/>
      <c r="Y799" s="207"/>
      <c r="Z799" s="206"/>
      <c r="AA799" s="207"/>
      <c r="AB799" s="206"/>
      <c r="AC799" s="207"/>
      <c r="AD799" s="206"/>
      <c r="AE799" s="207"/>
      <c r="AF799" s="206"/>
      <c r="AG799" s="207"/>
      <c r="AH799" s="206"/>
      <c r="AI799" s="207"/>
      <c r="AJ799" s="206"/>
      <c r="AK799" s="207"/>
      <c r="AL799" s="206"/>
      <c r="AM799" s="207"/>
      <c r="AN799" s="206"/>
      <c r="AO799" s="207"/>
      <c r="AP799" s="206"/>
      <c r="AQ799" s="207"/>
      <c r="AR799" s="206"/>
      <c r="AS799" s="207"/>
      <c r="AT799" s="206"/>
      <c r="AU799" s="207"/>
      <c r="AV799" s="206"/>
      <c r="AW799" s="207"/>
      <c r="AX799" s="206"/>
      <c r="AY799" s="207"/>
      <c r="AZ799" s="206"/>
      <c r="BA799" s="207"/>
      <c r="BB799" s="206"/>
      <c r="BC799" s="207"/>
      <c r="BD799" s="206"/>
      <c r="BE799" s="207"/>
      <c r="BF799" s="206"/>
      <c r="BG799" s="207"/>
      <c r="BH799" s="206"/>
      <c r="BI799" s="207"/>
      <c r="BJ799" s="206"/>
      <c r="BK799" s="207"/>
      <c r="BL799" s="206"/>
      <c r="BM799" s="207"/>
      <c r="BN799" s="206"/>
      <c r="BQ799" s="156"/>
      <c r="BR799" s="157"/>
      <c r="BS799" s="156"/>
      <c r="BT799" s="157"/>
      <c r="BU799" s="158"/>
      <c r="BV799" s="155"/>
      <c r="BW799" s="156"/>
      <c r="BX799" s="157"/>
      <c r="BY799" s="156"/>
      <c r="BZ799" s="157"/>
      <c r="CA799" s="158"/>
      <c r="CB799" s="155"/>
      <c r="CC799" s="156"/>
      <c r="CD799" s="157"/>
      <c r="CE799" s="156"/>
      <c r="CF799" s="157"/>
      <c r="CG799" s="158"/>
      <c r="CH799" s="155"/>
      <c r="CI799" s="156"/>
      <c r="CJ799" s="157"/>
      <c r="CK799" s="156"/>
      <c r="CL799" s="157"/>
      <c r="CM799" s="158"/>
      <c r="CN799" s="155"/>
      <c r="CO799" s="156"/>
      <c r="CP799" s="157"/>
      <c r="CQ799" s="156"/>
      <c r="CR799" s="157"/>
      <c r="CS799" s="158"/>
    </row>
    <row r="800" spans="13:97" ht="15" customHeight="1" x14ac:dyDescent="0.25">
      <c r="M800" s="195">
        <v>1</v>
      </c>
      <c r="N800" s="196" t="s">
        <v>288</v>
      </c>
      <c r="O800" s="197">
        <v>1</v>
      </c>
      <c r="P800" s="196" t="s">
        <v>289</v>
      </c>
      <c r="Q800" s="197">
        <v>1</v>
      </c>
      <c r="R800" s="271" t="s">
        <v>290</v>
      </c>
      <c r="S800" s="272"/>
      <c r="T800" s="272"/>
      <c r="U800" s="272"/>
      <c r="V800" s="272"/>
      <c r="W800" s="272"/>
      <c r="X800" s="272"/>
      <c r="Y800" s="272"/>
      <c r="Z800" s="272"/>
      <c r="AA800" s="272"/>
      <c r="AB800" s="272"/>
      <c r="AC800" s="272"/>
      <c r="AD800" s="272"/>
      <c r="AE800" s="272"/>
      <c r="AF800" s="272"/>
      <c r="AG800" s="272"/>
      <c r="AH800" s="272"/>
      <c r="AI800" s="272"/>
      <c r="AJ800" s="272"/>
      <c r="AK800" s="272"/>
      <c r="AL800" s="272"/>
      <c r="AM800" s="272"/>
      <c r="AN800" s="272"/>
      <c r="AO800" s="272"/>
      <c r="AP800" s="272"/>
      <c r="AQ800" s="272"/>
      <c r="AR800" s="272"/>
      <c r="AS800" s="272"/>
      <c r="AT800" s="272"/>
      <c r="AU800" s="272"/>
      <c r="AV800" s="272"/>
      <c r="AW800" s="272"/>
      <c r="AX800" s="272"/>
      <c r="AY800" s="272"/>
      <c r="AZ800" s="272"/>
      <c r="BA800" s="272"/>
      <c r="BB800" s="272"/>
      <c r="BC800" s="197"/>
      <c r="BD800" s="196"/>
      <c r="BE800" s="197"/>
      <c r="BF800" s="196"/>
      <c r="BG800" s="197"/>
      <c r="BH800" s="196"/>
      <c r="BI800" s="207"/>
      <c r="BJ800" s="213"/>
      <c r="BK800" s="207"/>
      <c r="BL800" s="213"/>
      <c r="BM800" s="207"/>
      <c r="BN800" s="213"/>
      <c r="BQ800" s="156"/>
      <c r="BR800" s="157"/>
      <c r="BS800" s="156"/>
      <c r="BT800" s="157"/>
      <c r="BU800" s="158"/>
      <c r="BV800" s="155"/>
      <c r="BW800" s="156"/>
      <c r="BX800" s="157"/>
      <c r="BY800" s="156"/>
      <c r="BZ800" s="157"/>
      <c r="CA800" s="158"/>
      <c r="CB800" s="155"/>
      <c r="CC800" s="156"/>
      <c r="CD800" s="157"/>
      <c r="CE800" s="156"/>
      <c r="CF800" s="157"/>
      <c r="CG800" s="158"/>
      <c r="CH800" s="155"/>
      <c r="CI800" s="156"/>
      <c r="CJ800" s="157"/>
      <c r="CK800" s="156"/>
      <c r="CL800" s="157"/>
      <c r="CM800" s="158"/>
      <c r="CN800" s="155"/>
      <c r="CO800" s="156"/>
      <c r="CP800" s="157"/>
      <c r="CQ800" s="156"/>
      <c r="CR800" s="157"/>
      <c r="CS800" s="158"/>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62"/>
      <c r="BR801" s="163"/>
      <c r="BS801" s="162"/>
      <c r="BT801" s="163"/>
      <c r="BU801" s="164"/>
      <c r="BV801" s="161"/>
      <c r="BW801" s="162"/>
      <c r="BX801" s="163"/>
      <c r="BY801" s="162"/>
      <c r="BZ801" s="163"/>
      <c r="CA801" s="164"/>
      <c r="CB801" s="161"/>
      <c r="CC801" s="162"/>
      <c r="CD801" s="163"/>
      <c r="CE801" s="162"/>
      <c r="CF801" s="163"/>
      <c r="CG801" s="164"/>
      <c r="CH801" s="161"/>
      <c r="CI801" s="162"/>
      <c r="CJ801" s="163"/>
      <c r="CK801" s="162"/>
      <c r="CL801" s="163"/>
      <c r="CM801" s="164"/>
      <c r="CN801" s="161"/>
      <c r="CO801" s="162"/>
      <c r="CP801" s="163"/>
      <c r="CQ801" s="162"/>
      <c r="CR801" s="163"/>
      <c r="CS801" s="164"/>
    </row>
    <row r="802" spans="13:97" ht="15" customHeight="1" x14ac:dyDescent="0.25">
      <c r="M802" s="205"/>
      <c r="N802" s="206"/>
      <c r="O802" s="207"/>
      <c r="P802" s="206"/>
      <c r="Q802" s="207"/>
      <c r="R802" s="208"/>
      <c r="S802" s="205"/>
      <c r="T802" s="206"/>
      <c r="U802" s="207"/>
      <c r="V802" s="206"/>
      <c r="W802" s="207"/>
      <c r="X802" s="208"/>
      <c r="Y802" s="205"/>
      <c r="Z802" s="206"/>
      <c r="AA802" s="207"/>
      <c r="AB802" s="206"/>
      <c r="AC802" s="207"/>
      <c r="AD802" s="208"/>
      <c r="AE802" s="205"/>
      <c r="AF802" s="206"/>
      <c r="AG802" s="207"/>
      <c r="AH802" s="206"/>
      <c r="AI802" s="207"/>
      <c r="AJ802" s="208"/>
      <c r="AK802" s="205"/>
      <c r="AL802" s="206"/>
      <c r="AM802" s="207"/>
      <c r="AN802" s="206"/>
      <c r="AO802" s="207"/>
      <c r="AP802" s="208"/>
      <c r="AQ802" s="205"/>
      <c r="AR802" s="206"/>
      <c r="AS802" s="207"/>
      <c r="AT802" s="206"/>
      <c r="AU802" s="207"/>
      <c r="AV802" s="208"/>
      <c r="AW802" s="205"/>
      <c r="AX802" s="206"/>
      <c r="AY802" s="207"/>
      <c r="AZ802" s="206"/>
      <c r="BA802" s="207"/>
      <c r="BB802" s="208"/>
      <c r="BC802" s="205"/>
      <c r="BD802" s="206"/>
      <c r="BE802" s="207"/>
      <c r="BF802" s="206"/>
      <c r="BG802" s="207"/>
      <c r="BH802" s="208"/>
      <c r="BI802" s="205"/>
      <c r="BJ802" s="206"/>
      <c r="BK802" s="207"/>
      <c r="BL802" s="206"/>
      <c r="BM802" s="207"/>
      <c r="BN802" s="208"/>
      <c r="BQ802" s="159" t="s">
        <v>78</v>
      </c>
      <c r="BR802" s="157">
        <v>1</v>
      </c>
      <c r="BS802" s="159" t="s">
        <v>79</v>
      </c>
      <c r="BT802" s="157">
        <v>1</v>
      </c>
      <c r="BU802" s="160" t="s">
        <v>80</v>
      </c>
      <c r="BV802" s="155"/>
      <c r="BW802" s="159"/>
      <c r="BX802" s="157"/>
      <c r="BY802" s="159"/>
      <c r="BZ802" s="157"/>
      <c r="CA802" s="160"/>
      <c r="CB802" s="155"/>
      <c r="CC802" s="159"/>
      <c r="CD802" s="157"/>
      <c r="CE802" s="159"/>
      <c r="CF802" s="157"/>
      <c r="CG802" s="160"/>
      <c r="CH802" s="155"/>
      <c r="CI802" s="159"/>
      <c r="CJ802" s="157"/>
      <c r="CK802" s="159"/>
      <c r="CL802" s="157"/>
      <c r="CM802" s="160"/>
      <c r="CN802" s="155"/>
      <c r="CO802" s="159"/>
      <c r="CP802" s="157"/>
      <c r="CQ802" s="159"/>
      <c r="CR802" s="157"/>
      <c r="CS802" s="160"/>
    </row>
    <row r="803" spans="13:97" ht="15" customHeight="1" x14ac:dyDescent="0.25">
      <c r="M803" s="122"/>
      <c r="N803" s="123"/>
      <c r="O803" s="124"/>
      <c r="P803" s="123"/>
      <c r="Q803" s="124"/>
      <c r="R803" s="125"/>
      <c r="S803" s="122"/>
      <c r="T803" s="123"/>
      <c r="U803" s="124"/>
      <c r="V803" s="123"/>
      <c r="W803" s="124"/>
      <c r="X803" s="125"/>
      <c r="Y803" s="122"/>
      <c r="Z803" s="123"/>
      <c r="AA803" s="124"/>
      <c r="AB803" s="123"/>
      <c r="AC803" s="124"/>
      <c r="AD803" s="125"/>
      <c r="AE803" s="122"/>
      <c r="AF803" s="123"/>
      <c r="AG803" s="124"/>
      <c r="AH803" s="123"/>
      <c r="AI803" s="124"/>
      <c r="AJ803" s="125"/>
      <c r="AK803" s="122"/>
      <c r="AL803" s="123"/>
      <c r="AM803" s="124"/>
      <c r="AN803" s="123"/>
      <c r="AO803" s="124"/>
      <c r="AP803" s="125"/>
      <c r="AQ803" s="122"/>
      <c r="AR803" s="123"/>
      <c r="AS803" s="124"/>
      <c r="AT803" s="123"/>
      <c r="AU803" s="124"/>
      <c r="AV803" s="125"/>
      <c r="AW803" s="122"/>
      <c r="AX803" s="123"/>
      <c r="AY803" s="124"/>
      <c r="AZ803" s="123"/>
      <c r="BA803" s="124"/>
      <c r="BB803" s="125"/>
      <c r="BC803" s="122"/>
      <c r="BD803" s="123"/>
      <c r="BE803" s="124"/>
      <c r="BF803" s="123"/>
      <c r="BG803" s="124"/>
      <c r="BH803" s="125"/>
      <c r="BI803" s="122"/>
      <c r="BJ803" s="123"/>
      <c r="BK803" s="124"/>
      <c r="BL803" s="123"/>
      <c r="BM803" s="124"/>
      <c r="BN803" s="125"/>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15">
        <v>1</v>
      </c>
      <c r="N804" s="216" t="s">
        <v>291</v>
      </c>
      <c r="O804" s="217">
        <v>1</v>
      </c>
      <c r="P804" s="216" t="s">
        <v>292</v>
      </c>
      <c r="Q804" s="217">
        <v>1</v>
      </c>
      <c r="R804" s="216" t="s">
        <v>293</v>
      </c>
      <c r="S804" s="215">
        <v>1</v>
      </c>
      <c r="T804" s="216" t="s">
        <v>294</v>
      </c>
      <c r="U804" s="217">
        <v>1</v>
      </c>
      <c r="V804" s="216" t="s">
        <v>295</v>
      </c>
      <c r="W804" s="217">
        <v>1</v>
      </c>
      <c r="X804" s="216" t="s">
        <v>296</v>
      </c>
      <c r="Y804" s="215">
        <v>1</v>
      </c>
      <c r="Z804" s="216" t="s">
        <v>297</v>
      </c>
      <c r="AA804" s="217">
        <v>1</v>
      </c>
      <c r="AB804" s="216" t="s">
        <v>298</v>
      </c>
      <c r="AC804" s="217">
        <v>1</v>
      </c>
      <c r="AD804" s="216" t="s">
        <v>299</v>
      </c>
      <c r="AE804" s="215">
        <v>1</v>
      </c>
      <c r="AF804" s="216" t="s">
        <v>300</v>
      </c>
      <c r="AG804" s="217">
        <v>1</v>
      </c>
      <c r="AH804" s="216" t="s">
        <v>301</v>
      </c>
      <c r="AI804" s="217">
        <v>1</v>
      </c>
      <c r="AJ804" s="216" t="s">
        <v>302</v>
      </c>
      <c r="AK804" s="215">
        <v>1</v>
      </c>
      <c r="AL804" s="216" t="s">
        <v>303</v>
      </c>
      <c r="AM804" s="217">
        <v>1</v>
      </c>
      <c r="AN804" s="216" t="s">
        <v>304</v>
      </c>
      <c r="AO804" s="217">
        <v>1</v>
      </c>
      <c r="AP804" s="216" t="s">
        <v>305</v>
      </c>
      <c r="AQ804" s="215">
        <v>1</v>
      </c>
      <c r="AR804" s="216" t="s">
        <v>306</v>
      </c>
      <c r="AS804" s="217">
        <v>1</v>
      </c>
      <c r="AT804" s="216" t="s">
        <v>307</v>
      </c>
      <c r="AU804" s="217">
        <v>1</v>
      </c>
      <c r="AV804" s="216" t="s">
        <v>308</v>
      </c>
      <c r="AW804" s="215">
        <v>1</v>
      </c>
      <c r="AX804" s="216" t="s">
        <v>309</v>
      </c>
      <c r="AY804" s="217">
        <v>1</v>
      </c>
      <c r="AZ804" s="216" t="s">
        <v>310</v>
      </c>
      <c r="BA804" s="217">
        <v>1</v>
      </c>
      <c r="BB804" s="216" t="s">
        <v>311</v>
      </c>
      <c r="BC804" s="215">
        <v>1</v>
      </c>
      <c r="BD804" s="216" t="s">
        <v>312</v>
      </c>
      <c r="BE804" s="217">
        <v>1</v>
      </c>
      <c r="BF804" s="216" t="s">
        <v>313</v>
      </c>
      <c r="BG804" s="217">
        <v>1</v>
      </c>
      <c r="BH804" s="216" t="s">
        <v>314</v>
      </c>
      <c r="BI804" s="215">
        <v>1</v>
      </c>
      <c r="BJ804" s="216" t="s">
        <v>315</v>
      </c>
      <c r="BK804" s="217">
        <v>1</v>
      </c>
      <c r="BL804" s="216" t="s">
        <v>316</v>
      </c>
      <c r="BM804" s="217">
        <v>1</v>
      </c>
      <c r="BN804" s="216" t="s">
        <v>317</v>
      </c>
      <c r="BQ804" s="156"/>
      <c r="BR804" s="157"/>
      <c r="BS804" s="156"/>
      <c r="BT804" s="157"/>
      <c r="BU804" s="158"/>
      <c r="BV804" s="155"/>
      <c r="BW804" s="156"/>
      <c r="BX804" s="157"/>
      <c r="BY804" s="156"/>
      <c r="BZ804" s="157"/>
      <c r="CA804" s="158"/>
      <c r="CB804" s="155"/>
      <c r="CC804" s="156"/>
      <c r="CD804" s="157"/>
      <c r="CE804" s="156"/>
      <c r="CF804" s="157"/>
      <c r="CG804" s="158"/>
      <c r="CH804" s="155"/>
      <c r="CI804" s="156"/>
      <c r="CJ804" s="157"/>
      <c r="CK804" s="156"/>
      <c r="CL804" s="157"/>
      <c r="CM804" s="158"/>
      <c r="CN804" s="155"/>
      <c r="CO804" s="156"/>
      <c r="CP804" s="157"/>
      <c r="CQ804" s="156"/>
      <c r="CR804" s="157"/>
      <c r="CS804" s="158"/>
    </row>
    <row r="805" spans="13:97" ht="15" customHeight="1" x14ac:dyDescent="0.25">
      <c r="M805" s="215"/>
      <c r="N805" s="219"/>
      <c r="O805" s="217"/>
      <c r="P805" s="219"/>
      <c r="Q805" s="217"/>
      <c r="R805" s="220"/>
      <c r="S805" s="215"/>
      <c r="T805" s="219"/>
      <c r="U805" s="217"/>
      <c r="V805" s="219"/>
      <c r="W805" s="217"/>
      <c r="X805" s="220"/>
      <c r="Y805" s="215"/>
      <c r="Z805" s="219"/>
      <c r="AA805" s="217"/>
      <c r="AB805" s="219"/>
      <c r="AC805" s="217"/>
      <c r="AD805" s="220"/>
      <c r="AE805" s="215"/>
      <c r="AF805" s="219"/>
      <c r="AG805" s="217"/>
      <c r="AH805" s="219"/>
      <c r="AI805" s="217"/>
      <c r="AJ805" s="220"/>
      <c r="AK805" s="215"/>
      <c r="AL805" s="219"/>
      <c r="AM805" s="217"/>
      <c r="AN805" s="219"/>
      <c r="AO805" s="217"/>
      <c r="AP805" s="220"/>
      <c r="AQ805" s="215"/>
      <c r="AR805" s="219"/>
      <c r="AS805" s="217"/>
      <c r="AT805" s="219"/>
      <c r="AU805" s="217"/>
      <c r="AV805" s="220"/>
      <c r="AW805" s="215"/>
      <c r="AX805" s="219"/>
      <c r="AY805" s="217"/>
      <c r="AZ805" s="219"/>
      <c r="BA805" s="217"/>
      <c r="BB805" s="220"/>
      <c r="BC805" s="215"/>
      <c r="BD805" s="219"/>
      <c r="BE805" s="217"/>
      <c r="BF805" s="219"/>
      <c r="BG805" s="217"/>
      <c r="BH805" s="220"/>
      <c r="BI805" s="215"/>
      <c r="BJ805" s="219"/>
      <c r="BK805" s="217"/>
      <c r="BL805" s="219"/>
      <c r="BM805" s="217"/>
      <c r="BN805" s="220"/>
      <c r="BQ805" s="162"/>
      <c r="BR805" s="163"/>
      <c r="BS805" s="162"/>
      <c r="BT805" s="163"/>
      <c r="BU805" s="164"/>
      <c r="BV805" s="161"/>
      <c r="BW805" s="162"/>
      <c r="BX805" s="163"/>
      <c r="BY805" s="162"/>
      <c r="BZ805" s="163"/>
      <c r="CA805" s="164"/>
      <c r="CB805" s="161"/>
      <c r="CC805" s="162"/>
      <c r="CD805" s="163"/>
      <c r="CE805" s="162"/>
      <c r="CF805" s="163"/>
      <c r="CG805" s="164"/>
      <c r="CH805" s="161"/>
      <c r="CI805" s="162"/>
      <c r="CJ805" s="163"/>
      <c r="CK805" s="162"/>
      <c r="CL805" s="163"/>
      <c r="CM805" s="164"/>
      <c r="CN805" s="161"/>
      <c r="CO805" s="162"/>
      <c r="CP805" s="163"/>
      <c r="CQ805" s="162"/>
      <c r="CR805" s="163"/>
      <c r="CS805" s="164"/>
    </row>
    <row r="806" spans="13:97" ht="15" customHeight="1" x14ac:dyDescent="0.25">
      <c r="M806" s="215"/>
      <c r="N806" s="219"/>
      <c r="O806" s="217"/>
      <c r="P806" s="219"/>
      <c r="Q806" s="217"/>
      <c r="R806" s="220"/>
      <c r="S806" s="215"/>
      <c r="T806" s="219"/>
      <c r="U806" s="217"/>
      <c r="V806" s="219"/>
      <c r="W806" s="217"/>
      <c r="X806" s="220"/>
      <c r="Y806" s="215"/>
      <c r="Z806" s="219"/>
      <c r="AA806" s="217"/>
      <c r="AB806" s="219"/>
      <c r="AC806" s="217"/>
      <c r="AD806" s="220"/>
      <c r="AE806" s="215"/>
      <c r="AF806" s="219"/>
      <c r="AG806" s="217"/>
      <c r="AH806" s="219"/>
      <c r="AI806" s="217"/>
      <c r="AJ806" s="220"/>
      <c r="AK806" s="215"/>
      <c r="AL806" s="219"/>
      <c r="AM806" s="217"/>
      <c r="AN806" s="219"/>
      <c r="AO806" s="217"/>
      <c r="AP806" s="220"/>
      <c r="AQ806" s="215"/>
      <c r="AR806" s="219"/>
      <c r="AS806" s="217"/>
      <c r="AT806" s="219"/>
      <c r="AU806" s="217"/>
      <c r="AV806" s="220"/>
      <c r="AW806" s="215"/>
      <c r="AX806" s="219"/>
      <c r="AY806" s="217"/>
      <c r="AZ806" s="219"/>
      <c r="BA806" s="217"/>
      <c r="BB806" s="220"/>
      <c r="BC806" s="215"/>
      <c r="BD806" s="219"/>
      <c r="BE806" s="217"/>
      <c r="BF806" s="219"/>
      <c r="BG806" s="217"/>
      <c r="BH806" s="220"/>
      <c r="BI806" s="215"/>
      <c r="BJ806" s="219"/>
      <c r="BK806" s="217"/>
      <c r="BL806" s="219"/>
      <c r="BM806" s="217"/>
      <c r="BN806" s="220"/>
      <c r="BQ806" s="159"/>
      <c r="BR806" s="157"/>
      <c r="BS806" s="159"/>
      <c r="BT806" s="157"/>
      <c r="BU806" s="160"/>
      <c r="BV806" s="155"/>
      <c r="BW806" s="159"/>
      <c r="BX806" s="157"/>
      <c r="BY806" s="159"/>
      <c r="BZ806" s="157"/>
      <c r="CA806" s="158"/>
      <c r="CB806" s="155"/>
      <c r="CC806" s="159"/>
      <c r="CD806" s="157"/>
      <c r="CE806" s="159"/>
      <c r="CF806" s="157"/>
      <c r="CG806" s="160"/>
      <c r="CH806" s="155"/>
      <c r="CI806" s="159"/>
      <c r="CJ806" s="157"/>
      <c r="CK806" s="159"/>
      <c r="CL806" s="157"/>
      <c r="CM806" s="160"/>
      <c r="CN806" s="155"/>
      <c r="CO806" s="159"/>
      <c r="CP806" s="157"/>
      <c r="CQ806" s="159"/>
      <c r="CR806" s="157"/>
      <c r="CS806" s="158"/>
    </row>
    <row r="807" spans="13:97" ht="15" customHeight="1" x14ac:dyDescent="0.25">
      <c r="M807" s="221"/>
      <c r="N807" s="222"/>
      <c r="O807" s="223"/>
      <c r="P807" s="222"/>
      <c r="Q807" s="223"/>
      <c r="R807" s="224"/>
      <c r="S807" s="221"/>
      <c r="T807" s="222"/>
      <c r="U807" s="223"/>
      <c r="V807" s="222"/>
      <c r="W807" s="223"/>
      <c r="X807" s="224"/>
      <c r="Y807" s="221"/>
      <c r="Z807" s="222"/>
      <c r="AA807" s="223"/>
      <c r="AB807" s="222"/>
      <c r="AC807" s="223"/>
      <c r="AD807" s="224"/>
      <c r="AE807" s="221"/>
      <c r="AF807" s="222"/>
      <c r="AG807" s="223"/>
      <c r="AH807" s="222"/>
      <c r="AI807" s="223"/>
      <c r="AJ807" s="224"/>
      <c r="AK807" s="221"/>
      <c r="AL807" s="222"/>
      <c r="AM807" s="223"/>
      <c r="AN807" s="222"/>
      <c r="AO807" s="223"/>
      <c r="AP807" s="224"/>
      <c r="AQ807" s="221"/>
      <c r="AR807" s="222"/>
      <c r="AS807" s="223"/>
      <c r="AT807" s="222"/>
      <c r="AU807" s="223"/>
      <c r="AV807" s="224"/>
      <c r="AW807" s="221"/>
      <c r="AX807" s="222"/>
      <c r="AY807" s="223"/>
      <c r="AZ807" s="222"/>
      <c r="BA807" s="223"/>
      <c r="BB807" s="224"/>
      <c r="BC807" s="221"/>
      <c r="BD807" s="222"/>
      <c r="BE807" s="223"/>
      <c r="BF807" s="222"/>
      <c r="BG807" s="223"/>
      <c r="BH807" s="224"/>
      <c r="BI807" s="221"/>
      <c r="BJ807" s="222"/>
      <c r="BK807" s="223"/>
      <c r="BL807" s="222"/>
      <c r="BM807" s="223"/>
      <c r="BN807" s="224"/>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v>1</v>
      </c>
      <c r="N808" s="216" t="s">
        <v>318</v>
      </c>
      <c r="O808" s="217">
        <v>1</v>
      </c>
      <c r="P808" s="216" t="s">
        <v>319</v>
      </c>
      <c r="Q808" s="217">
        <v>1</v>
      </c>
      <c r="R808" s="216" t="s">
        <v>320</v>
      </c>
      <c r="S808" s="215">
        <v>1</v>
      </c>
      <c r="T808" s="216" t="s">
        <v>321</v>
      </c>
      <c r="U808" s="217">
        <v>1</v>
      </c>
      <c r="V808" s="216" t="s">
        <v>322</v>
      </c>
      <c r="W808" s="217">
        <v>1</v>
      </c>
      <c r="X808" s="216" t="s">
        <v>323</v>
      </c>
      <c r="Y808" s="215">
        <v>1</v>
      </c>
      <c r="Z808" s="216" t="s">
        <v>324</v>
      </c>
      <c r="AA808" s="217">
        <v>1</v>
      </c>
      <c r="AB808" s="216" t="s">
        <v>325</v>
      </c>
      <c r="AC808" s="217">
        <v>1</v>
      </c>
      <c r="AD808" s="216" t="s">
        <v>326</v>
      </c>
      <c r="AE808" s="215">
        <v>1</v>
      </c>
      <c r="AF808" s="216" t="s">
        <v>327</v>
      </c>
      <c r="AG808" s="217">
        <v>1</v>
      </c>
      <c r="AH808" s="216" t="s">
        <v>328</v>
      </c>
      <c r="AI808" s="217">
        <v>1</v>
      </c>
      <c r="AJ808" s="216" t="s">
        <v>329</v>
      </c>
      <c r="AK808" s="215">
        <v>1</v>
      </c>
      <c r="AL808" s="216" t="s">
        <v>330</v>
      </c>
      <c r="AM808" s="217">
        <v>1</v>
      </c>
      <c r="AN808" s="216" t="s">
        <v>331</v>
      </c>
      <c r="AO808" s="217">
        <v>1</v>
      </c>
      <c r="AP808" s="216" t="s">
        <v>332</v>
      </c>
      <c r="AQ808" s="215">
        <v>1</v>
      </c>
      <c r="AR808" s="216" t="s">
        <v>333</v>
      </c>
      <c r="AS808" s="217">
        <v>1</v>
      </c>
      <c r="AT808" s="216" t="s">
        <v>334</v>
      </c>
      <c r="AU808" s="217">
        <v>1</v>
      </c>
      <c r="AV808" s="216" t="s">
        <v>335</v>
      </c>
      <c r="AW808" s="215">
        <v>1</v>
      </c>
      <c r="AX808" s="216" t="s">
        <v>336</v>
      </c>
      <c r="AY808" s="217">
        <v>1</v>
      </c>
      <c r="AZ808" s="216" t="s">
        <v>337</v>
      </c>
      <c r="BA808" s="217">
        <v>1</v>
      </c>
      <c r="BB808" s="216" t="s">
        <v>338</v>
      </c>
      <c r="BC808" s="215">
        <v>1</v>
      </c>
      <c r="BD808" s="216" t="s">
        <v>339</v>
      </c>
      <c r="BE808" s="217">
        <v>1</v>
      </c>
      <c r="BF808" s="216" t="s">
        <v>340</v>
      </c>
      <c r="BG808" s="217">
        <v>1</v>
      </c>
      <c r="BH808" s="216" t="s">
        <v>341</v>
      </c>
      <c r="BI808" s="215">
        <v>1</v>
      </c>
      <c r="BJ808" s="216" t="s">
        <v>342</v>
      </c>
      <c r="BK808" s="217">
        <v>1</v>
      </c>
      <c r="BL808" s="216" t="s">
        <v>343</v>
      </c>
      <c r="BM808" s="217">
        <v>1</v>
      </c>
      <c r="BN808" s="216" t="s">
        <v>344</v>
      </c>
      <c r="BQ808" s="166"/>
      <c r="BR808" s="167"/>
      <c r="BS808" s="166"/>
      <c r="BT808" s="167"/>
      <c r="BU808" s="168"/>
      <c r="BV808" s="165"/>
      <c r="BW808" s="166"/>
      <c r="BX808" s="167"/>
      <c r="BY808" s="166"/>
      <c r="BZ808" s="167"/>
      <c r="CA808" s="168"/>
      <c r="CB808" s="165"/>
      <c r="CC808" s="166"/>
      <c r="CD808" s="167"/>
      <c r="CE808" s="166"/>
      <c r="CF808" s="167"/>
      <c r="CG808" s="168"/>
      <c r="CH808" s="165"/>
      <c r="CI808" s="166"/>
      <c r="CJ808" s="167"/>
      <c r="CK808" s="166"/>
      <c r="CL808" s="167"/>
      <c r="CM808" s="168"/>
      <c r="CN808" s="165"/>
      <c r="CO808" s="166"/>
      <c r="CP808" s="167"/>
      <c r="CQ808" s="166"/>
      <c r="CR808" s="167"/>
      <c r="CS808" s="168"/>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23"/>
      <c r="BR809" s="124"/>
      <c r="BS809" s="123"/>
      <c r="BT809" s="124"/>
      <c r="BU809" s="125"/>
      <c r="BV809" s="122"/>
      <c r="BW809" s="123"/>
      <c r="BX809" s="124"/>
      <c r="BY809" s="123"/>
      <c r="BZ809" s="124"/>
      <c r="CA809" s="125"/>
      <c r="CB809" s="122"/>
      <c r="CC809" s="123"/>
      <c r="CD809" s="124"/>
      <c r="CE809" s="123"/>
      <c r="CF809" s="124"/>
      <c r="CG809" s="125"/>
      <c r="CH809" s="122"/>
      <c r="CI809" s="123"/>
      <c r="CJ809" s="124"/>
      <c r="CK809" s="123"/>
      <c r="CL809" s="124"/>
      <c r="CM809" s="125"/>
      <c r="CN809" s="122"/>
      <c r="CO809" s="123"/>
      <c r="CP809" s="124"/>
      <c r="CQ809" s="123"/>
      <c r="CR809" s="124"/>
      <c r="CS809" s="125"/>
    </row>
    <row r="810" spans="13:97" ht="15" customHeight="1" x14ac:dyDescent="0.25">
      <c r="M810" s="215"/>
      <c r="N810" s="219"/>
      <c r="O810" s="217"/>
      <c r="P810" s="219"/>
      <c r="Q810" s="217"/>
      <c r="R810" s="220"/>
      <c r="S810" s="215"/>
      <c r="T810" s="219"/>
      <c r="U810" s="217"/>
      <c r="V810" s="219"/>
      <c r="W810" s="217"/>
      <c r="X810" s="220"/>
      <c r="Y810" s="215"/>
      <c r="Z810" s="219"/>
      <c r="AA810" s="217"/>
      <c r="AB810" s="219"/>
      <c r="AC810" s="217"/>
      <c r="AD810" s="220"/>
      <c r="AE810" s="215"/>
      <c r="AF810" s="219"/>
      <c r="AG810" s="217"/>
      <c r="AH810" s="219"/>
      <c r="AI810" s="217"/>
      <c r="AJ810" s="220"/>
      <c r="AK810" s="215"/>
      <c r="AL810" s="219"/>
      <c r="AM810" s="217"/>
      <c r="AN810" s="219"/>
      <c r="AO810" s="217"/>
      <c r="AP810" s="220"/>
      <c r="AQ810" s="215"/>
      <c r="AR810" s="219"/>
      <c r="AS810" s="217"/>
      <c r="AT810" s="219"/>
      <c r="AU810" s="217"/>
      <c r="AV810" s="220"/>
      <c r="AW810" s="215"/>
      <c r="AX810" s="219"/>
      <c r="AY810" s="217"/>
      <c r="AZ810" s="219"/>
      <c r="BA810" s="217"/>
      <c r="BB810" s="220"/>
      <c r="BC810" s="215"/>
      <c r="BD810" s="219"/>
      <c r="BE810" s="217"/>
      <c r="BF810" s="219"/>
      <c r="BG810" s="217"/>
      <c r="BH810" s="220"/>
      <c r="BI810" s="215"/>
      <c r="BJ810" s="219"/>
      <c r="BK810" s="217"/>
      <c r="BL810" s="219"/>
      <c r="BM810" s="217"/>
      <c r="BN810" s="220"/>
      <c r="BQ810" s="170"/>
      <c r="BR810" s="171"/>
      <c r="BS810" s="170"/>
      <c r="BT810" s="171"/>
      <c r="BU810" s="172"/>
      <c r="BV810" s="169"/>
      <c r="BW810" s="170"/>
      <c r="BX810" s="171"/>
      <c r="BY810" s="170"/>
      <c r="BZ810" s="171"/>
      <c r="CA810" s="172"/>
      <c r="CB810" s="169"/>
      <c r="CC810" s="170"/>
      <c r="CD810" s="171"/>
      <c r="CE810" s="170"/>
      <c r="CF810" s="171"/>
      <c r="CG810" s="172"/>
      <c r="CH810" s="169"/>
      <c r="CI810" s="170"/>
      <c r="CJ810" s="171"/>
      <c r="CK810" s="170"/>
      <c r="CL810" s="171"/>
      <c r="CM810" s="172"/>
      <c r="CN810" s="169"/>
      <c r="CO810" s="170"/>
      <c r="CP810" s="171"/>
      <c r="CQ810" s="170"/>
      <c r="CR810" s="171"/>
      <c r="CS810" s="172"/>
    </row>
    <row r="811" spans="13:97" ht="15" customHeight="1" x14ac:dyDescent="0.25">
      <c r="M811" s="221"/>
      <c r="N811" s="222"/>
      <c r="O811" s="223"/>
      <c r="P811" s="222"/>
      <c r="Q811" s="223"/>
      <c r="R811" s="224"/>
      <c r="S811" s="221"/>
      <c r="T811" s="222"/>
      <c r="U811" s="223"/>
      <c r="V811" s="222"/>
      <c r="W811" s="223"/>
      <c r="X811" s="224"/>
      <c r="Y811" s="221"/>
      <c r="Z811" s="222"/>
      <c r="AA811" s="223"/>
      <c r="AB811" s="223"/>
      <c r="AC811" s="223"/>
      <c r="AD811" s="225"/>
      <c r="AE811" s="221"/>
      <c r="AF811" s="222"/>
      <c r="AG811" s="223"/>
      <c r="AH811" s="222"/>
      <c r="AI811" s="223"/>
      <c r="AJ811" s="224"/>
      <c r="AK811" s="221"/>
      <c r="AL811" s="222"/>
      <c r="AM811" s="223"/>
      <c r="AN811" s="222"/>
      <c r="AO811" s="223"/>
      <c r="AP811" s="224"/>
      <c r="AQ811" s="221"/>
      <c r="AR811" s="222"/>
      <c r="AS811" s="223"/>
      <c r="AT811" s="223"/>
      <c r="AU811" s="223"/>
      <c r="AV811" s="225"/>
      <c r="AW811" s="221"/>
      <c r="AX811" s="222"/>
      <c r="AY811" s="223"/>
      <c r="AZ811" s="222"/>
      <c r="BA811" s="223"/>
      <c r="BB811" s="224"/>
      <c r="BC811" s="221"/>
      <c r="BD811" s="222"/>
      <c r="BE811" s="223"/>
      <c r="BF811" s="222"/>
      <c r="BG811" s="223"/>
      <c r="BH811" s="224"/>
      <c r="BI811" s="221"/>
      <c r="BJ811" s="222"/>
      <c r="BK811" s="223"/>
      <c r="BL811" s="223"/>
      <c r="BM811" s="223"/>
      <c r="BN811" s="225"/>
      <c r="BQ811" s="173"/>
      <c r="BR811" s="171"/>
      <c r="BS811" s="173"/>
      <c r="BT811" s="171"/>
      <c r="BU811" s="174"/>
      <c r="BV811" s="169"/>
      <c r="BW811" s="173"/>
      <c r="BX811" s="171"/>
      <c r="BY811" s="173"/>
      <c r="BZ811" s="171"/>
      <c r="CA811" s="174"/>
      <c r="CB811" s="169"/>
      <c r="CC811" s="173"/>
      <c r="CD811" s="171"/>
      <c r="CE811" s="173"/>
      <c r="CF811" s="171"/>
      <c r="CG811" s="174"/>
      <c r="CH811" s="169"/>
      <c r="CI811" s="173"/>
      <c r="CJ811" s="171"/>
      <c r="CK811" s="173"/>
      <c r="CL811" s="171"/>
      <c r="CM811" s="174"/>
      <c r="CN811" s="169"/>
      <c r="CO811" s="173"/>
      <c r="CP811" s="171"/>
      <c r="CQ811" s="173"/>
      <c r="CR811" s="171"/>
      <c r="CS811" s="174"/>
    </row>
    <row r="812" spans="13:97" ht="15" customHeight="1" x14ac:dyDescent="0.25">
      <c r="M812" s="215">
        <v>1</v>
      </c>
      <c r="N812" s="216" t="s">
        <v>345</v>
      </c>
      <c r="O812" s="217">
        <v>1</v>
      </c>
      <c r="P812" s="216" t="s">
        <v>346</v>
      </c>
      <c r="Q812" s="217">
        <v>1</v>
      </c>
      <c r="R812" s="216" t="s">
        <v>347</v>
      </c>
      <c r="S812" s="215">
        <v>1</v>
      </c>
      <c r="T812" s="216" t="s">
        <v>348</v>
      </c>
      <c r="U812" s="217">
        <v>1</v>
      </c>
      <c r="V812" s="216" t="s">
        <v>349</v>
      </c>
      <c r="W812" s="217">
        <v>1</v>
      </c>
      <c r="X812" s="273" t="s">
        <v>350</v>
      </c>
      <c r="Y812" s="275"/>
      <c r="Z812" s="275"/>
      <c r="AA812" s="275"/>
      <c r="AB812" s="275"/>
      <c r="AC812" s="275"/>
      <c r="AD812" s="275"/>
      <c r="AE812" s="275"/>
      <c r="AF812" s="275"/>
      <c r="AG812" s="275"/>
      <c r="AH812" s="275"/>
      <c r="AI812" s="275"/>
      <c r="AJ812" s="275"/>
      <c r="AK812" s="217"/>
      <c r="AL812" s="216"/>
      <c r="AM812" s="217"/>
      <c r="AN812" s="216"/>
      <c r="AO812" s="217"/>
      <c r="AP812" s="218"/>
      <c r="AQ812" s="215"/>
      <c r="AR812" s="216"/>
      <c r="AS812" s="217"/>
      <c r="AT812" s="216"/>
      <c r="AU812" s="217"/>
      <c r="AV812" s="218"/>
      <c r="AW812" s="215"/>
      <c r="AX812" s="216"/>
      <c r="AY812" s="217"/>
      <c r="AZ812" s="216"/>
      <c r="BA812" s="217"/>
      <c r="BB812" s="218"/>
      <c r="BC812" s="215"/>
      <c r="BD812" s="216"/>
      <c r="BE812" s="217"/>
      <c r="BF812" s="216"/>
      <c r="BG812" s="217"/>
      <c r="BH812" s="218"/>
      <c r="BI812" s="215"/>
      <c r="BJ812" s="216"/>
      <c r="BK812" s="217"/>
      <c r="BL812" s="216"/>
      <c r="BM812" s="217"/>
      <c r="BN812" s="218"/>
      <c r="BQ812" s="173"/>
      <c r="BR812" s="171"/>
      <c r="BS812" s="173"/>
      <c r="BT812" s="171"/>
      <c r="BU812" s="174"/>
      <c r="BV812" s="169"/>
      <c r="BW812" s="173"/>
      <c r="BX812" s="171"/>
      <c r="BY812" s="173"/>
      <c r="BZ812" s="171"/>
      <c r="CA812" s="174"/>
      <c r="CB812" s="169"/>
      <c r="CC812" s="173"/>
      <c r="CD812" s="171"/>
      <c r="CE812" s="173"/>
      <c r="CF812" s="171"/>
      <c r="CG812" s="174"/>
      <c r="CH812" s="169"/>
      <c r="CI812" s="173"/>
      <c r="CJ812" s="171"/>
      <c r="CK812" s="173"/>
      <c r="CL812" s="171"/>
      <c r="CM812" s="174"/>
      <c r="CN812" s="169"/>
      <c r="CO812" s="173"/>
      <c r="CP812" s="171"/>
      <c r="CQ812" s="173"/>
      <c r="CR812" s="171"/>
      <c r="CS812" s="174"/>
    </row>
    <row r="813" spans="13:97" ht="15" customHeight="1" x14ac:dyDescent="0.25">
      <c r="M813" s="215"/>
      <c r="N813" s="219"/>
      <c r="O813" s="217"/>
      <c r="P813" s="219"/>
      <c r="Q813" s="217"/>
      <c r="R813" s="220"/>
      <c r="S813" s="215"/>
      <c r="T813" s="219"/>
      <c r="U813" s="217"/>
      <c r="V813" s="219"/>
      <c r="W813" s="217"/>
      <c r="X813" s="274"/>
      <c r="Y813" s="217"/>
      <c r="Z813" s="219"/>
      <c r="AA813" s="217"/>
      <c r="AB813" s="217"/>
      <c r="AC813" s="217"/>
      <c r="AD813" s="217"/>
      <c r="AE813" s="217"/>
      <c r="AF813" s="219"/>
      <c r="AG813" s="217"/>
      <c r="AH813" s="219"/>
      <c r="AI813" s="217"/>
      <c r="AJ813" s="219"/>
      <c r="AK813" s="217"/>
      <c r="AL813" s="219"/>
      <c r="AM813" s="217"/>
      <c r="AN813" s="219"/>
      <c r="AO813" s="217"/>
      <c r="AP813" s="220"/>
      <c r="AQ813" s="215"/>
      <c r="AR813" s="219"/>
      <c r="AS813" s="217"/>
      <c r="AT813" s="217"/>
      <c r="AU813" s="217"/>
      <c r="AV813" s="226"/>
      <c r="AW813" s="215"/>
      <c r="AX813" s="219"/>
      <c r="AY813" s="217"/>
      <c r="AZ813" s="219"/>
      <c r="BA813" s="217"/>
      <c r="BB813" s="220"/>
      <c r="BC813" s="215"/>
      <c r="BD813" s="219"/>
      <c r="BE813" s="217"/>
      <c r="BF813" s="219"/>
      <c r="BG813" s="217"/>
      <c r="BH813" s="220"/>
      <c r="BI813" s="215"/>
      <c r="BJ813" s="219"/>
      <c r="BK813" s="217"/>
      <c r="BL813" s="217"/>
      <c r="BM813" s="217"/>
      <c r="BN813" s="226"/>
      <c r="BQ813" s="176"/>
      <c r="BR813" s="177"/>
      <c r="BS813" s="176"/>
      <c r="BT813" s="177"/>
      <c r="BU813" s="178"/>
      <c r="BV813" s="175"/>
      <c r="BW813" s="176"/>
      <c r="BX813" s="177"/>
      <c r="BY813" s="176"/>
      <c r="BZ813" s="177"/>
      <c r="CA813" s="178"/>
      <c r="CB813" s="175"/>
      <c r="CC813" s="176"/>
      <c r="CD813" s="177"/>
      <c r="CE813" s="176"/>
      <c r="CF813" s="177"/>
      <c r="CG813" s="178"/>
      <c r="CH813" s="175"/>
      <c r="CI813" s="176"/>
      <c r="CJ813" s="177"/>
      <c r="CK813" s="176"/>
      <c r="CL813" s="177"/>
      <c r="CM813" s="178"/>
      <c r="CN813" s="175"/>
      <c r="CO813" s="176"/>
      <c r="CP813" s="177"/>
      <c r="CQ813" s="176"/>
      <c r="CR813" s="177"/>
      <c r="CS813" s="178"/>
    </row>
    <row r="814" spans="13:97" ht="15" customHeight="1" x14ac:dyDescent="0.25">
      <c r="M814" s="215"/>
      <c r="N814" s="219"/>
      <c r="O814" s="217"/>
      <c r="P814" s="219"/>
      <c r="Q814" s="217"/>
      <c r="R814" s="220"/>
      <c r="S814" s="215"/>
      <c r="T814" s="219"/>
      <c r="U814" s="217"/>
      <c r="V814" s="219"/>
      <c r="W814" s="217"/>
      <c r="X814" s="220"/>
      <c r="Y814" s="215"/>
      <c r="Z814" s="219"/>
      <c r="AA814" s="217"/>
      <c r="AB814" s="217"/>
      <c r="AC814" s="217"/>
      <c r="AD814" s="226"/>
      <c r="AE814" s="215"/>
      <c r="AF814" s="219"/>
      <c r="AG814" s="217"/>
      <c r="AH814" s="219"/>
      <c r="AI814" s="217"/>
      <c r="AJ814" s="220"/>
      <c r="AK814" s="215"/>
      <c r="AL814" s="219"/>
      <c r="AM814" s="217"/>
      <c r="AN814" s="219"/>
      <c r="AO814" s="217"/>
      <c r="AP814" s="220"/>
      <c r="AQ814" s="215"/>
      <c r="AR814" s="219"/>
      <c r="AS814" s="217"/>
      <c r="AT814" s="217"/>
      <c r="AU814" s="217"/>
      <c r="AV814" s="226"/>
      <c r="AW814" s="215"/>
      <c r="AX814" s="219"/>
      <c r="AY814" s="217"/>
      <c r="AZ814" s="219"/>
      <c r="BA814" s="217"/>
      <c r="BB814" s="220"/>
      <c r="BC814" s="215"/>
      <c r="BD814" s="219"/>
      <c r="BE814" s="217"/>
      <c r="BF814" s="219"/>
      <c r="BG814" s="217"/>
      <c r="BH814" s="220"/>
      <c r="BI814" s="215"/>
      <c r="BJ814" s="219"/>
      <c r="BK814" s="217"/>
      <c r="BL814" s="217"/>
      <c r="BM814" s="217"/>
      <c r="BN814" s="226"/>
      <c r="BQ814" s="170"/>
      <c r="BR814" s="171"/>
      <c r="BS814" s="170"/>
      <c r="BT814" s="171"/>
      <c r="BU814" s="172"/>
      <c r="BV814" s="169"/>
      <c r="BW814" s="170"/>
      <c r="BX814" s="171"/>
      <c r="BY814" s="170"/>
      <c r="BZ814" s="171"/>
      <c r="CA814" s="172"/>
      <c r="CB814" s="169"/>
      <c r="CC814" s="170"/>
      <c r="CD814" s="171"/>
      <c r="CE814" s="170"/>
      <c r="CF814" s="171"/>
      <c r="CG814" s="172"/>
      <c r="CH814" s="169"/>
      <c r="CI814" s="170"/>
      <c r="CJ814" s="171"/>
      <c r="CK814" s="170"/>
      <c r="CL814" s="171"/>
      <c r="CM814" s="172"/>
      <c r="CN814" s="169"/>
      <c r="CO814" s="170"/>
      <c r="CP814" s="171"/>
      <c r="CQ814" s="170"/>
      <c r="CR814" s="171"/>
      <c r="CS814" s="172"/>
    </row>
    <row r="815" spans="13:97" ht="15" customHeight="1" x14ac:dyDescent="0.25">
      <c r="M815" s="122"/>
      <c r="N815" s="123"/>
      <c r="O815" s="124"/>
      <c r="P815" s="123"/>
      <c r="Q815" s="124"/>
      <c r="R815" s="125"/>
      <c r="S815" s="122"/>
      <c r="T815" s="123"/>
      <c r="U815" s="124"/>
      <c r="V815" s="123"/>
      <c r="W815" s="124"/>
      <c r="X815" s="125"/>
      <c r="Y815" s="122"/>
      <c r="Z815" s="123"/>
      <c r="AA815" s="124"/>
      <c r="AB815" s="123"/>
      <c r="AC815" s="124"/>
      <c r="AD815" s="125"/>
      <c r="AE815" s="122"/>
      <c r="AF815" s="123"/>
      <c r="AG815" s="124"/>
      <c r="AH815" s="123"/>
      <c r="AI815" s="124"/>
      <c r="AJ815" s="125"/>
      <c r="AK815" s="122"/>
      <c r="AL815" s="123"/>
      <c r="AM815" s="124"/>
      <c r="AN815" s="123"/>
      <c r="AO815" s="124"/>
      <c r="AP815" s="125"/>
      <c r="AQ815" s="122"/>
      <c r="AR815" s="123"/>
      <c r="AS815" s="124"/>
      <c r="AT815" s="123"/>
      <c r="AU815" s="124"/>
      <c r="AV815" s="125"/>
      <c r="AW815" s="122"/>
      <c r="AX815" s="123"/>
      <c r="AY815" s="124"/>
      <c r="AZ815" s="123"/>
      <c r="BA815" s="124"/>
      <c r="BB815" s="125"/>
      <c r="BC815" s="122"/>
      <c r="BD815" s="123"/>
      <c r="BE815" s="124"/>
      <c r="BF815" s="123"/>
      <c r="BG815" s="124"/>
      <c r="BH815" s="125"/>
      <c r="BI815" s="122"/>
      <c r="BJ815" s="123"/>
      <c r="BK815" s="124"/>
      <c r="BL815" s="123"/>
      <c r="BM815" s="124"/>
      <c r="BN815" s="125"/>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118">
        <v>1</v>
      </c>
      <c r="N816" s="145" t="s">
        <v>351</v>
      </c>
      <c r="O816" s="120"/>
      <c r="P816" s="150"/>
      <c r="Q816" s="120"/>
      <c r="R816" s="150"/>
      <c r="S816" s="118"/>
      <c r="T816" s="145"/>
      <c r="U816" s="120"/>
      <c r="V816" s="145"/>
      <c r="W816" s="120"/>
      <c r="X816" s="146"/>
      <c r="Y816" s="118"/>
      <c r="Z816" s="145"/>
      <c r="AA816" s="120"/>
      <c r="AB816" s="145"/>
      <c r="AC816" s="120"/>
      <c r="AD816" s="121"/>
      <c r="AE816" s="118"/>
      <c r="AF816" s="145"/>
      <c r="AG816" s="120"/>
      <c r="AH816" s="150"/>
      <c r="AI816" s="120"/>
      <c r="AJ816" s="150"/>
      <c r="AK816" s="118"/>
      <c r="AL816" s="145"/>
      <c r="AM816" s="120"/>
      <c r="AN816" s="145"/>
      <c r="AO816" s="120"/>
      <c r="AP816" s="146"/>
      <c r="AQ816" s="118"/>
      <c r="AR816" s="145"/>
      <c r="AS816" s="120"/>
      <c r="AT816" s="145"/>
      <c r="AU816" s="120"/>
      <c r="AV816" s="121"/>
      <c r="AW816" s="118"/>
      <c r="AX816" s="145"/>
      <c r="AY816" s="120"/>
      <c r="AZ816" s="150"/>
      <c r="BA816" s="120"/>
      <c r="BB816" s="150"/>
      <c r="BC816" s="118"/>
      <c r="BD816" s="145"/>
      <c r="BE816" s="120"/>
      <c r="BF816" s="145"/>
      <c r="BG816" s="120"/>
      <c r="BH816" s="146"/>
      <c r="BI816" s="118"/>
      <c r="BJ816" s="145"/>
      <c r="BK816" s="120"/>
      <c r="BL816" s="145"/>
      <c r="BM816" s="120"/>
      <c r="BN816" s="121"/>
      <c r="BQ816" s="173"/>
      <c r="BR816" s="171"/>
      <c r="BS816" s="173"/>
      <c r="BT816" s="171"/>
      <c r="BU816" s="174"/>
      <c r="BV816" s="169"/>
      <c r="BW816" s="173"/>
      <c r="BX816" s="171"/>
      <c r="BY816" s="173"/>
      <c r="BZ816" s="171"/>
      <c r="CA816" s="174"/>
      <c r="CB816" s="169"/>
      <c r="CC816" s="173"/>
      <c r="CD816" s="171"/>
      <c r="CE816" s="173"/>
      <c r="CF816" s="171"/>
      <c r="CG816" s="174"/>
      <c r="CH816" s="169"/>
      <c r="CI816" s="173"/>
      <c r="CJ816" s="171"/>
      <c r="CK816" s="173"/>
      <c r="CL816" s="171"/>
      <c r="CM816" s="174"/>
      <c r="CN816" s="169"/>
      <c r="CO816" s="173"/>
      <c r="CP816" s="171"/>
      <c r="CQ816" s="173"/>
      <c r="CR816" s="171"/>
      <c r="CS816" s="174"/>
    </row>
    <row r="817" spans="13:97" ht="15" customHeight="1" x14ac:dyDescent="0.25">
      <c r="M817" s="118">
        <v>2</v>
      </c>
      <c r="N817" s="145" t="s">
        <v>352</v>
      </c>
      <c r="O817" s="120"/>
      <c r="P817" s="119"/>
      <c r="Q817" s="120"/>
      <c r="R817" s="121"/>
      <c r="S817" s="118"/>
      <c r="T817" s="119"/>
      <c r="U817" s="120"/>
      <c r="V817" s="119"/>
      <c r="W817" s="120"/>
      <c r="X817" s="121"/>
      <c r="Y817" s="118"/>
      <c r="Z817" s="119"/>
      <c r="AA817" s="120"/>
      <c r="AB817" s="119"/>
      <c r="AC817" s="120"/>
      <c r="AD817" s="121"/>
      <c r="AE817" s="118"/>
      <c r="AF817" s="145"/>
      <c r="AG817" s="120"/>
      <c r="AH817" s="119"/>
      <c r="AI817" s="120"/>
      <c r="AJ817" s="121"/>
      <c r="AK817" s="118"/>
      <c r="AL817" s="119"/>
      <c r="AM817" s="120"/>
      <c r="AN817" s="119"/>
      <c r="AO817" s="120"/>
      <c r="AP817" s="121"/>
      <c r="AQ817" s="118"/>
      <c r="AR817" s="119"/>
      <c r="AS817" s="120"/>
      <c r="AT817" s="119"/>
      <c r="AU817" s="120"/>
      <c r="AV817" s="121"/>
      <c r="AW817" s="118"/>
      <c r="AX817" s="145"/>
      <c r="AY817" s="120"/>
      <c r="AZ817" s="119"/>
      <c r="BA817" s="120"/>
      <c r="BB817" s="121"/>
      <c r="BC817" s="118"/>
      <c r="BD817" s="119"/>
      <c r="BE817" s="120"/>
      <c r="BF817" s="119"/>
      <c r="BG817" s="120"/>
      <c r="BH817" s="121"/>
      <c r="BI817" s="118"/>
      <c r="BJ817" s="119"/>
      <c r="BK817" s="120"/>
      <c r="BL817" s="119"/>
      <c r="BM817" s="120"/>
      <c r="BN817" s="121"/>
      <c r="BQ817" s="176"/>
      <c r="BR817" s="177"/>
      <c r="BS817" s="176"/>
      <c r="BT817" s="177"/>
      <c r="BU817" s="178"/>
      <c r="BV817" s="175"/>
      <c r="BW817" s="176"/>
      <c r="BX817" s="177"/>
      <c r="BY817" s="176"/>
      <c r="BZ817" s="177"/>
      <c r="CA817" s="178"/>
      <c r="CB817" s="175"/>
      <c r="CC817" s="176"/>
      <c r="CD817" s="177"/>
      <c r="CE817" s="176"/>
      <c r="CF817" s="177"/>
      <c r="CG817" s="178"/>
      <c r="CH817" s="175"/>
      <c r="CI817" s="176"/>
      <c r="CJ817" s="177"/>
      <c r="CK817" s="176"/>
      <c r="CL817" s="177"/>
      <c r="CM817" s="178"/>
      <c r="CN817" s="175"/>
      <c r="CO817" s="176"/>
      <c r="CP817" s="177"/>
      <c r="CQ817" s="176"/>
      <c r="CR817" s="177"/>
      <c r="CS817" s="178"/>
    </row>
    <row r="818" spans="13:97" ht="15" customHeight="1" x14ac:dyDescent="0.25">
      <c r="M818" s="118">
        <v>3</v>
      </c>
      <c r="N818" s="146" t="s">
        <v>353</v>
      </c>
      <c r="O818" s="120"/>
      <c r="P818" s="119"/>
      <c r="Q818" s="120"/>
      <c r="R818" s="121"/>
      <c r="S818" s="118"/>
      <c r="T818" s="119"/>
      <c r="U818" s="120"/>
      <c r="V818" s="119"/>
      <c r="W818" s="120"/>
      <c r="X818" s="121"/>
      <c r="Y818" s="118"/>
      <c r="Z818" s="119"/>
      <c r="AA818" s="120"/>
      <c r="AB818" s="119"/>
      <c r="AC818" s="120"/>
      <c r="AD818" s="121"/>
      <c r="AE818" s="118"/>
      <c r="AF818" s="146"/>
      <c r="AG818" s="120"/>
      <c r="AH818" s="119"/>
      <c r="AI818" s="120"/>
      <c r="AJ818" s="121"/>
      <c r="AK818" s="118"/>
      <c r="AL818" s="119"/>
      <c r="AM818" s="120"/>
      <c r="AN818" s="119"/>
      <c r="AO818" s="120"/>
      <c r="AP818" s="121"/>
      <c r="AQ818" s="118"/>
      <c r="AR818" s="119"/>
      <c r="AS818" s="120"/>
      <c r="AT818" s="119"/>
      <c r="AU818" s="120"/>
      <c r="AV818" s="121"/>
      <c r="AW818" s="118"/>
      <c r="AX818" s="146"/>
      <c r="AY818" s="120"/>
      <c r="AZ818" s="119"/>
      <c r="BA818" s="120"/>
      <c r="BB818" s="121"/>
      <c r="BC818" s="118"/>
      <c r="BD818" s="119"/>
      <c r="BE818" s="120"/>
      <c r="BF818" s="119"/>
      <c r="BG818" s="120"/>
      <c r="BH818" s="121"/>
      <c r="BI818" s="118"/>
      <c r="BJ818" s="119"/>
      <c r="BK818" s="120"/>
      <c r="BL818" s="119"/>
      <c r="BM818" s="120"/>
      <c r="BN818" s="121"/>
      <c r="BQ818" s="170"/>
      <c r="BR818" s="171"/>
      <c r="BS818" s="170"/>
      <c r="BT818" s="171"/>
      <c r="BU818" s="172"/>
      <c r="BV818" s="169"/>
      <c r="BW818" s="170"/>
      <c r="BX818" s="171"/>
      <c r="BY818" s="170"/>
      <c r="BZ818" s="171"/>
      <c r="CA818" s="172"/>
      <c r="CB818" s="169"/>
      <c r="CC818" s="170"/>
      <c r="CD818" s="171"/>
      <c r="CE818" s="170"/>
      <c r="CF818" s="171"/>
      <c r="CG818" s="172"/>
      <c r="CH818" s="169"/>
      <c r="CI818" s="170"/>
      <c r="CJ818" s="171"/>
      <c r="CK818" s="170"/>
      <c r="CL818" s="171"/>
      <c r="CM818" s="172"/>
      <c r="CN818" s="169"/>
      <c r="CO818" s="170"/>
      <c r="CP818" s="171"/>
      <c r="CQ818" s="170"/>
      <c r="CR818" s="171"/>
      <c r="CS818" s="172"/>
    </row>
    <row r="819" spans="13:97" ht="15" customHeight="1" x14ac:dyDescent="0.25">
      <c r="M819" s="44"/>
      <c r="N819" s="45"/>
      <c r="O819" s="46"/>
      <c r="P819" s="45"/>
      <c r="Q819" s="46"/>
      <c r="R819" s="47"/>
      <c r="S819" s="44"/>
      <c r="T819" s="45"/>
      <c r="U819" s="46"/>
      <c r="V819" s="45"/>
      <c r="W819" s="46"/>
      <c r="X819" s="47"/>
      <c r="Y819" s="44"/>
      <c r="Z819" s="45"/>
      <c r="AA819" s="46"/>
      <c r="AB819" s="45"/>
      <c r="AC819" s="46"/>
      <c r="AD819" s="47"/>
      <c r="AE819" s="44"/>
      <c r="AF819" s="45"/>
      <c r="AG819" s="46"/>
      <c r="AH819" s="45"/>
      <c r="AI819" s="46"/>
      <c r="AJ819" s="47"/>
      <c r="AK819" s="44"/>
      <c r="AL819" s="45"/>
      <c r="AM819" s="46"/>
      <c r="AN819" s="45"/>
      <c r="AO819" s="46"/>
      <c r="AP819" s="47"/>
      <c r="AQ819" s="44"/>
      <c r="AR819" s="45"/>
      <c r="AS819" s="46"/>
      <c r="AT819" s="45"/>
      <c r="AU819" s="46"/>
      <c r="AV819" s="47"/>
      <c r="AW819" s="44"/>
      <c r="AX819" s="45"/>
      <c r="AY819" s="46"/>
      <c r="AZ819" s="45"/>
      <c r="BA819" s="46"/>
      <c r="BB819" s="47"/>
      <c r="BC819" s="44"/>
      <c r="BD819" s="45"/>
      <c r="BE819" s="46"/>
      <c r="BF819" s="45"/>
      <c r="BG819" s="46"/>
      <c r="BH819" s="47"/>
      <c r="BI819" s="44"/>
      <c r="BJ819" s="45"/>
      <c r="BK819" s="46"/>
      <c r="BL819" s="45"/>
      <c r="BM819" s="46"/>
      <c r="BN819" s="47"/>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BQ820" s="173"/>
      <c r="BR820" s="171"/>
      <c r="BS820" s="173"/>
      <c r="BT820" s="171"/>
      <c r="BU820" s="174"/>
      <c r="BV820" s="169"/>
      <c r="BW820" s="173"/>
      <c r="BX820" s="171"/>
      <c r="BY820" s="173"/>
      <c r="BZ820" s="171"/>
      <c r="CA820" s="174"/>
      <c r="CB820" s="169"/>
      <c r="CC820" s="173"/>
      <c r="CD820" s="171"/>
      <c r="CE820" s="173"/>
      <c r="CF820" s="171"/>
      <c r="CG820" s="174"/>
      <c r="CH820" s="169"/>
      <c r="CI820" s="173"/>
      <c r="CJ820" s="171"/>
      <c r="CK820" s="173"/>
      <c r="CL820" s="171"/>
      <c r="CM820" s="174"/>
      <c r="CN820" s="169"/>
      <c r="CO820" s="173"/>
      <c r="CP820" s="171"/>
      <c r="CQ820" s="173"/>
      <c r="CR820" s="171"/>
      <c r="CS820" s="174"/>
    </row>
    <row r="821" spans="13:97" ht="15" customHeight="1" x14ac:dyDescent="0.25">
      <c r="BQ821" s="176"/>
      <c r="BR821" s="177"/>
      <c r="BS821" s="176"/>
      <c r="BT821" s="177"/>
      <c r="BU821" s="178"/>
      <c r="BV821" s="175"/>
      <c r="BW821" s="176"/>
      <c r="BX821" s="177"/>
      <c r="BY821" s="177"/>
      <c r="BZ821" s="177"/>
      <c r="CA821" s="180"/>
      <c r="CB821" s="175"/>
      <c r="CC821" s="176"/>
      <c r="CD821" s="177"/>
      <c r="CE821" s="176"/>
      <c r="CF821" s="177"/>
      <c r="CG821" s="178"/>
      <c r="CH821" s="175"/>
      <c r="CI821" s="176"/>
      <c r="CJ821" s="177"/>
      <c r="CK821" s="176"/>
      <c r="CL821" s="177"/>
      <c r="CM821" s="178"/>
      <c r="CN821" s="175"/>
      <c r="CO821" s="176"/>
      <c r="CP821" s="177"/>
      <c r="CQ821" s="177"/>
      <c r="CR821" s="177"/>
      <c r="CS821" s="180"/>
    </row>
    <row r="822" spans="13:97" ht="15" customHeight="1" x14ac:dyDescent="0.25">
      <c r="BQ822" s="170"/>
      <c r="BR822" s="171"/>
      <c r="BS822" s="170"/>
      <c r="BT822" s="171"/>
      <c r="BU822" s="172"/>
      <c r="BV822" s="169"/>
      <c r="BW822" s="170"/>
      <c r="BX822" s="171"/>
      <c r="BY822" s="171"/>
      <c r="BZ822" s="171"/>
      <c r="CA822" s="183"/>
      <c r="CB822" s="169"/>
      <c r="CC822" s="170"/>
      <c r="CD822" s="171"/>
      <c r="CE822" s="170"/>
      <c r="CF822" s="171"/>
      <c r="CG822" s="172"/>
      <c r="CH822" s="169"/>
      <c r="CI822" s="170"/>
      <c r="CJ822" s="171"/>
      <c r="CK822" s="170"/>
      <c r="CL822" s="171"/>
      <c r="CM822" s="172"/>
      <c r="CN822" s="169"/>
      <c r="CO822" s="170"/>
      <c r="CP822" s="171"/>
      <c r="CQ822" s="171"/>
      <c r="CR822" s="171"/>
      <c r="CS822" s="183"/>
    </row>
    <row r="823" spans="13:97" ht="15" customHeight="1" x14ac:dyDescent="0.25">
      <c r="BQ823" s="173"/>
      <c r="BR823" s="171"/>
      <c r="BS823" s="173"/>
      <c r="BT823" s="171"/>
      <c r="BU823" s="174"/>
      <c r="BV823" s="169"/>
      <c r="BW823" s="173"/>
      <c r="BX823" s="171"/>
      <c r="BY823" s="171"/>
      <c r="BZ823" s="171"/>
      <c r="CA823" s="184"/>
      <c r="CB823" s="169"/>
      <c r="CC823" s="173"/>
      <c r="CD823" s="171"/>
      <c r="CE823" s="173"/>
      <c r="CF823" s="171"/>
      <c r="CG823" s="174"/>
      <c r="CH823" s="169"/>
      <c r="CI823" s="173"/>
      <c r="CJ823" s="171"/>
      <c r="CK823" s="173"/>
      <c r="CL823" s="171"/>
      <c r="CM823" s="174"/>
      <c r="CN823" s="169"/>
      <c r="CO823" s="173"/>
      <c r="CP823" s="171"/>
      <c r="CQ823" s="171"/>
      <c r="CR823" s="171"/>
      <c r="CS823" s="184"/>
    </row>
    <row r="824" spans="13:97" ht="15" customHeight="1" x14ac:dyDescent="0.25">
      <c r="BQ824" s="173"/>
      <c r="BR824" s="171"/>
      <c r="BS824" s="173"/>
      <c r="BT824" s="171"/>
      <c r="BU824" s="174"/>
      <c r="BV824" s="169"/>
      <c r="BW824" s="173"/>
      <c r="BX824" s="171"/>
      <c r="BY824" s="171"/>
      <c r="BZ824" s="171"/>
      <c r="CA824" s="184"/>
      <c r="CB824" s="169"/>
      <c r="CC824" s="173"/>
      <c r="CD824" s="171"/>
      <c r="CE824" s="173"/>
      <c r="CF824" s="171"/>
      <c r="CG824" s="174"/>
      <c r="CH824" s="169"/>
      <c r="CI824" s="173"/>
      <c r="CJ824" s="171"/>
      <c r="CK824" s="173"/>
      <c r="CL824" s="171"/>
      <c r="CM824" s="174"/>
      <c r="CN824" s="169"/>
      <c r="CO824" s="173"/>
      <c r="CP824" s="171"/>
      <c r="CQ824" s="171"/>
      <c r="CR824" s="171"/>
      <c r="CS824" s="184"/>
    </row>
    <row r="825" spans="13:97" ht="15" customHeight="1" thickBot="1" x14ac:dyDescent="0.3">
      <c r="BQ825" s="177"/>
      <c r="BR825" s="177"/>
      <c r="BS825" s="177"/>
      <c r="BT825" s="177"/>
      <c r="BU825" s="180"/>
      <c r="BV825" s="175"/>
      <c r="BW825" s="177"/>
      <c r="BX825" s="177"/>
      <c r="BY825" s="177"/>
      <c r="BZ825" s="177"/>
      <c r="CA825" s="180"/>
      <c r="CB825" s="175"/>
      <c r="CC825" s="177"/>
      <c r="CD825" s="177"/>
      <c r="CE825" s="177"/>
      <c r="CF825" s="177"/>
      <c r="CG825" s="180"/>
      <c r="CH825" s="175"/>
      <c r="CI825" s="177"/>
      <c r="CJ825" s="177"/>
      <c r="CK825" s="177"/>
      <c r="CL825" s="177"/>
      <c r="CM825" s="180"/>
      <c r="CN825" s="175"/>
      <c r="CO825" s="177"/>
      <c r="CP825" s="177"/>
      <c r="CQ825" s="177"/>
      <c r="CR825" s="177"/>
      <c r="CS825" s="180"/>
    </row>
    <row r="826" spans="13:97" ht="15" customHeight="1" x14ac:dyDescent="0.25">
      <c r="M826" s="151">
        <v>1</v>
      </c>
      <c r="N826" s="276" t="s">
        <v>357</v>
      </c>
      <c r="O826" s="153">
        <v>1</v>
      </c>
      <c r="P826" s="152" t="s">
        <v>358</v>
      </c>
      <c r="Q826" s="153">
        <v>1</v>
      </c>
      <c r="R826" s="154" t="s">
        <v>359</v>
      </c>
      <c r="S826" s="151">
        <v>1</v>
      </c>
      <c r="T826" s="276" t="s">
        <v>360</v>
      </c>
      <c r="U826" s="153">
        <v>1</v>
      </c>
      <c r="V826" s="152" t="s">
        <v>361</v>
      </c>
      <c r="W826" s="153">
        <v>1</v>
      </c>
      <c r="X826" s="154" t="s">
        <v>362</v>
      </c>
      <c r="Y826" s="151">
        <v>1</v>
      </c>
      <c r="Z826" s="276" t="s">
        <v>363</v>
      </c>
      <c r="AA826" s="153">
        <v>1</v>
      </c>
      <c r="AB826" s="152" t="s">
        <v>364</v>
      </c>
      <c r="AC826" s="153">
        <v>1</v>
      </c>
      <c r="AD826" s="154" t="s">
        <v>365</v>
      </c>
      <c r="AE826" s="151">
        <v>1</v>
      </c>
      <c r="AF826" s="276" t="s">
        <v>366</v>
      </c>
      <c r="AG826" s="153">
        <v>1</v>
      </c>
      <c r="AH826" s="152" t="s">
        <v>367</v>
      </c>
      <c r="AI826" s="153">
        <v>1</v>
      </c>
      <c r="AJ826" s="154" t="s">
        <v>368</v>
      </c>
      <c r="AK826" s="151">
        <v>1</v>
      </c>
      <c r="AL826" s="276" t="s">
        <v>369</v>
      </c>
      <c r="AM826" s="153">
        <v>1</v>
      </c>
      <c r="AN826" s="152" t="s">
        <v>370</v>
      </c>
      <c r="AO826" s="153">
        <v>1</v>
      </c>
      <c r="AP826" s="154" t="s">
        <v>371</v>
      </c>
      <c r="AQ826" s="151">
        <v>1</v>
      </c>
      <c r="AR826" s="276" t="s">
        <v>372</v>
      </c>
      <c r="AS826" s="153">
        <v>1</v>
      </c>
      <c r="AT826" s="152" t="s">
        <v>373</v>
      </c>
      <c r="AU826" s="153">
        <v>1</v>
      </c>
      <c r="AV826" s="154" t="s">
        <v>374</v>
      </c>
      <c r="AW826" s="151">
        <v>1</v>
      </c>
      <c r="AX826" s="276" t="s">
        <v>375</v>
      </c>
      <c r="AY826" s="153">
        <v>1</v>
      </c>
      <c r="AZ826" s="152" t="s">
        <v>376</v>
      </c>
      <c r="BA826" s="153">
        <v>1</v>
      </c>
      <c r="BB826" s="154" t="s">
        <v>377</v>
      </c>
      <c r="BC826" s="151">
        <v>1</v>
      </c>
      <c r="BD826" s="276" t="s">
        <v>378</v>
      </c>
      <c r="BE826" s="153">
        <v>1</v>
      </c>
      <c r="BF826" s="152" t="s">
        <v>379</v>
      </c>
      <c r="BG826" s="153">
        <v>1</v>
      </c>
      <c r="BH826" s="154" t="s">
        <v>380</v>
      </c>
      <c r="BI826" s="151">
        <v>1</v>
      </c>
      <c r="BJ826" s="276" t="s">
        <v>381</v>
      </c>
      <c r="BK826" s="153">
        <v>1</v>
      </c>
      <c r="BL826" s="152" t="s">
        <v>382</v>
      </c>
      <c r="BM826" s="153">
        <v>1</v>
      </c>
      <c r="BN826" s="154" t="s">
        <v>383</v>
      </c>
      <c r="BQ826" s="170"/>
      <c r="BR826" s="171"/>
      <c r="BS826" s="170"/>
      <c r="BT826" s="171"/>
      <c r="BU826" s="172"/>
      <c r="BV826" s="169"/>
      <c r="BW826" s="170"/>
      <c r="BX826" s="171"/>
      <c r="BY826" s="170"/>
      <c r="BZ826" s="171"/>
      <c r="CA826" s="172"/>
      <c r="CB826" s="169"/>
      <c r="CC826" s="170"/>
      <c r="CD826" s="171"/>
      <c r="CE826" s="170"/>
      <c r="CF826" s="171"/>
      <c r="CG826" s="172"/>
      <c r="CH826" s="169"/>
      <c r="CI826" s="170"/>
      <c r="CJ826" s="171"/>
      <c r="CK826" s="170"/>
      <c r="CL826" s="171"/>
      <c r="CM826" s="172"/>
      <c r="CN826" s="169"/>
      <c r="CO826" s="170"/>
      <c r="CP826" s="171"/>
      <c r="CQ826" s="170"/>
      <c r="CR826" s="171"/>
      <c r="CS826" s="172"/>
    </row>
    <row r="827" spans="13:97" ht="15" customHeight="1" x14ac:dyDescent="0.25">
      <c r="M827" s="155"/>
      <c r="N827" s="277"/>
      <c r="O827" s="157"/>
      <c r="P827" s="156"/>
      <c r="Q827" s="157"/>
      <c r="R827" s="158"/>
      <c r="S827" s="155"/>
      <c r="T827" s="277"/>
      <c r="U827" s="157"/>
      <c r="V827" s="159"/>
      <c r="W827" s="157"/>
      <c r="X827" s="160"/>
      <c r="Y827" s="155"/>
      <c r="Z827" s="277"/>
      <c r="AA827" s="157"/>
      <c r="AB827" s="156"/>
      <c r="AC827" s="157"/>
      <c r="AD827" s="158"/>
      <c r="AE827" s="155"/>
      <c r="AF827" s="277"/>
      <c r="AG827" s="157"/>
      <c r="AH827" s="156"/>
      <c r="AI827" s="157"/>
      <c r="AJ827" s="158"/>
      <c r="AK827" s="155"/>
      <c r="AL827" s="277"/>
      <c r="AM827" s="157"/>
      <c r="AN827" s="159"/>
      <c r="AO827" s="157"/>
      <c r="AP827" s="160"/>
      <c r="AQ827" s="155"/>
      <c r="AR827" s="277"/>
      <c r="AS827" s="157"/>
      <c r="AT827" s="156"/>
      <c r="AU827" s="157"/>
      <c r="AV827" s="158"/>
      <c r="AW827" s="155"/>
      <c r="AX827" s="277"/>
      <c r="AY827" s="157"/>
      <c r="AZ827" s="156"/>
      <c r="BA827" s="157"/>
      <c r="BB827" s="158"/>
      <c r="BC827" s="155"/>
      <c r="BD827" s="277"/>
      <c r="BE827" s="157"/>
      <c r="BF827" s="159"/>
      <c r="BG827" s="157"/>
      <c r="BH827" s="160"/>
      <c r="BI827" s="155"/>
      <c r="BJ827" s="277"/>
      <c r="BK827" s="157"/>
      <c r="BL827" s="156"/>
      <c r="BM827" s="157"/>
      <c r="BN827" s="158"/>
      <c r="BQ827" s="173"/>
      <c r="BR827" s="171"/>
      <c r="BS827" s="170"/>
      <c r="BT827" s="171"/>
      <c r="BU827" s="172"/>
      <c r="BV827" s="169"/>
      <c r="BW827" s="173"/>
      <c r="BX827" s="171"/>
      <c r="BY827" s="173"/>
      <c r="BZ827" s="171"/>
      <c r="CA827" s="174"/>
      <c r="CB827" s="169"/>
      <c r="CC827" s="173"/>
      <c r="CD827" s="171"/>
      <c r="CE827" s="173"/>
      <c r="CF827" s="171"/>
      <c r="CG827" s="174"/>
      <c r="CH827" s="169"/>
      <c r="CI827" s="173"/>
      <c r="CJ827" s="171"/>
      <c r="CK827" s="170"/>
      <c r="CL827" s="171"/>
      <c r="CM827" s="172"/>
      <c r="CN827" s="169"/>
      <c r="CO827" s="173"/>
      <c r="CP827" s="171"/>
      <c r="CQ827" s="173"/>
      <c r="CR827" s="171"/>
      <c r="CS827" s="174"/>
    </row>
    <row r="828" spans="13:97" ht="15" customHeight="1" x14ac:dyDescent="0.25">
      <c r="M828" s="155"/>
      <c r="N828" s="277"/>
      <c r="O828" s="157"/>
      <c r="P828" s="156"/>
      <c r="Q828" s="157"/>
      <c r="R828" s="158"/>
      <c r="S828" s="155"/>
      <c r="T828" s="277"/>
      <c r="U828" s="157"/>
      <c r="V828" s="159"/>
      <c r="W828" s="157"/>
      <c r="X828" s="160"/>
      <c r="Y828" s="155"/>
      <c r="Z828" s="277"/>
      <c r="AA828" s="157"/>
      <c r="AB828" s="156"/>
      <c r="AC828" s="157"/>
      <c r="AD828" s="158"/>
      <c r="AE828" s="155"/>
      <c r="AF828" s="277"/>
      <c r="AG828" s="157"/>
      <c r="AH828" s="156"/>
      <c r="AI828" s="157"/>
      <c r="AJ828" s="158"/>
      <c r="AK828" s="155"/>
      <c r="AL828" s="277"/>
      <c r="AM828" s="157"/>
      <c r="AN828" s="159"/>
      <c r="AO828" s="157"/>
      <c r="AP828" s="160"/>
      <c r="AQ828" s="155"/>
      <c r="AR828" s="277"/>
      <c r="AS828" s="157"/>
      <c r="AT828" s="156"/>
      <c r="AU828" s="157"/>
      <c r="AV828" s="158"/>
      <c r="AW828" s="155"/>
      <c r="AX828" s="277"/>
      <c r="AY828" s="157"/>
      <c r="AZ828" s="156"/>
      <c r="BA828" s="157"/>
      <c r="BB828" s="158"/>
      <c r="BC828" s="155"/>
      <c r="BD828" s="277"/>
      <c r="BE828" s="157"/>
      <c r="BF828" s="159"/>
      <c r="BG828" s="157"/>
      <c r="BH828" s="160"/>
      <c r="BI828" s="155"/>
      <c r="BJ828" s="277"/>
      <c r="BK828" s="157"/>
      <c r="BL828" s="156"/>
      <c r="BM828" s="157"/>
      <c r="BN828" s="158"/>
      <c r="BQ828" s="173"/>
      <c r="BR828" s="171"/>
      <c r="BS828" s="170"/>
      <c r="BT828" s="171"/>
      <c r="BU828" s="172"/>
      <c r="BV828" s="169"/>
      <c r="BW828" s="173"/>
      <c r="BX828" s="171"/>
      <c r="BY828" s="173"/>
      <c r="BZ828" s="171"/>
      <c r="CA828" s="174"/>
      <c r="CB828" s="169"/>
      <c r="CC828" s="173"/>
      <c r="CD828" s="171"/>
      <c r="CE828" s="173"/>
      <c r="CF828" s="171"/>
      <c r="CG828" s="174"/>
      <c r="CH828" s="169"/>
      <c r="CI828" s="173"/>
      <c r="CJ828" s="171"/>
      <c r="CK828" s="170"/>
      <c r="CL828" s="171"/>
      <c r="CM828" s="172"/>
      <c r="CN828" s="169"/>
      <c r="CO828" s="173"/>
      <c r="CP828" s="171"/>
      <c r="CQ828" s="173"/>
      <c r="CR828" s="171"/>
      <c r="CS828" s="174"/>
    </row>
    <row r="829" spans="13:97" ht="15" customHeight="1" x14ac:dyDescent="0.25">
      <c r="M829" s="161"/>
      <c r="N829" s="278"/>
      <c r="O829" s="163"/>
      <c r="P829" s="162"/>
      <c r="Q829" s="163"/>
      <c r="R829" s="164"/>
      <c r="S829" s="161"/>
      <c r="T829" s="278"/>
      <c r="U829" s="163"/>
      <c r="V829" s="162"/>
      <c r="W829" s="163"/>
      <c r="X829" s="164"/>
      <c r="Y829" s="161"/>
      <c r="Z829" s="278"/>
      <c r="AA829" s="163"/>
      <c r="AB829" s="162"/>
      <c r="AC829" s="163"/>
      <c r="AD829" s="164"/>
      <c r="AE829" s="161"/>
      <c r="AF829" s="278"/>
      <c r="AG829" s="163"/>
      <c r="AH829" s="162"/>
      <c r="AI829" s="163"/>
      <c r="AJ829" s="164"/>
      <c r="AK829" s="161"/>
      <c r="AL829" s="278"/>
      <c r="AM829" s="163"/>
      <c r="AN829" s="162"/>
      <c r="AO829" s="163"/>
      <c r="AP829" s="164"/>
      <c r="AQ829" s="161"/>
      <c r="AR829" s="278"/>
      <c r="AS829" s="163"/>
      <c r="AT829" s="162"/>
      <c r="AU829" s="163"/>
      <c r="AV829" s="164"/>
      <c r="AW829" s="161"/>
      <c r="AX829" s="278"/>
      <c r="AY829" s="163"/>
      <c r="AZ829" s="162"/>
      <c r="BA829" s="163"/>
      <c r="BB829" s="164"/>
      <c r="BC829" s="161"/>
      <c r="BD829" s="278"/>
      <c r="BE829" s="163"/>
      <c r="BF829" s="162"/>
      <c r="BG829" s="163"/>
      <c r="BH829" s="164"/>
      <c r="BI829" s="161"/>
      <c r="BJ829" s="278"/>
      <c r="BK829" s="163"/>
      <c r="BL829" s="162"/>
      <c r="BM829" s="163"/>
      <c r="BN829" s="164"/>
      <c r="BQ829" s="176"/>
      <c r="BR829" s="177"/>
      <c r="BS829" s="176"/>
      <c r="BT829" s="177"/>
      <c r="BU829" s="178"/>
      <c r="BV829" s="175"/>
      <c r="BW829" s="176"/>
      <c r="BX829" s="177"/>
      <c r="BY829" s="176"/>
      <c r="BZ829" s="177"/>
      <c r="CA829" s="178"/>
      <c r="CB829" s="175"/>
      <c r="CC829" s="176"/>
      <c r="CD829" s="177"/>
      <c r="CE829" s="176"/>
      <c r="CF829" s="177"/>
      <c r="CG829" s="178"/>
      <c r="CH829" s="175"/>
      <c r="CI829" s="176"/>
      <c r="CJ829" s="177"/>
      <c r="CK829" s="176"/>
      <c r="CL829" s="177"/>
      <c r="CM829" s="178"/>
      <c r="CN829" s="175"/>
      <c r="CO829" s="176"/>
      <c r="CP829" s="177"/>
      <c r="CQ829" s="176"/>
      <c r="CR829" s="177"/>
      <c r="CS829" s="178"/>
    </row>
    <row r="830" spans="13:97" ht="15" customHeight="1" x14ac:dyDescent="0.25">
      <c r="M830" s="155">
        <v>1</v>
      </c>
      <c r="N830" s="276" t="s">
        <v>384</v>
      </c>
      <c r="O830" s="157">
        <v>1</v>
      </c>
      <c r="P830" s="159" t="s">
        <v>385</v>
      </c>
      <c r="Q830" s="157">
        <v>1</v>
      </c>
      <c r="R830" s="160" t="s">
        <v>386</v>
      </c>
      <c r="S830" s="155">
        <v>1</v>
      </c>
      <c r="T830" s="276" t="s">
        <v>387</v>
      </c>
      <c r="U830" s="157">
        <v>1</v>
      </c>
      <c r="V830" s="159" t="s">
        <v>388</v>
      </c>
      <c r="W830" s="157">
        <v>1</v>
      </c>
      <c r="X830" s="160" t="s">
        <v>389</v>
      </c>
      <c r="Y830" s="155">
        <v>1</v>
      </c>
      <c r="Z830" s="276" t="s">
        <v>390</v>
      </c>
      <c r="AA830" s="157">
        <v>1</v>
      </c>
      <c r="AB830" s="159" t="s">
        <v>391</v>
      </c>
      <c r="AC830" s="157">
        <v>1</v>
      </c>
      <c r="AD830" s="160" t="s">
        <v>392</v>
      </c>
      <c r="AE830" s="155">
        <v>1</v>
      </c>
      <c r="AF830" s="276" t="s">
        <v>393</v>
      </c>
      <c r="AG830" s="157">
        <v>1</v>
      </c>
      <c r="AH830" s="159" t="s">
        <v>394</v>
      </c>
      <c r="AI830" s="157">
        <v>1</v>
      </c>
      <c r="AJ830" s="160" t="s">
        <v>395</v>
      </c>
      <c r="AK830" s="155">
        <v>1</v>
      </c>
      <c r="AL830" s="276" t="s">
        <v>396</v>
      </c>
      <c r="AM830" s="157">
        <v>1</v>
      </c>
      <c r="AN830" s="159" t="s">
        <v>397</v>
      </c>
      <c r="AO830" s="157">
        <v>1</v>
      </c>
      <c r="AP830" s="160" t="s">
        <v>398</v>
      </c>
      <c r="AQ830" s="155">
        <v>1</v>
      </c>
      <c r="AR830" s="276" t="s">
        <v>399</v>
      </c>
      <c r="AS830" s="157">
        <v>1</v>
      </c>
      <c r="AT830" s="159" t="s">
        <v>400</v>
      </c>
      <c r="AU830" s="157">
        <v>1</v>
      </c>
      <c r="AV830" s="160" t="s">
        <v>401</v>
      </c>
      <c r="AW830" s="155">
        <v>1</v>
      </c>
      <c r="AX830" s="276" t="s">
        <v>402</v>
      </c>
      <c r="AY830" s="157">
        <v>1</v>
      </c>
      <c r="AZ830" s="159" t="s">
        <v>403</v>
      </c>
      <c r="BA830" s="157">
        <v>1</v>
      </c>
      <c r="BB830" s="160" t="s">
        <v>404</v>
      </c>
      <c r="BC830" s="155">
        <v>1</v>
      </c>
      <c r="BD830" s="276" t="s">
        <v>405</v>
      </c>
      <c r="BE830" s="157">
        <v>1</v>
      </c>
      <c r="BF830" s="159" t="s">
        <v>406</v>
      </c>
      <c r="BG830" s="157">
        <v>1</v>
      </c>
      <c r="BH830" s="160" t="s">
        <v>407</v>
      </c>
      <c r="BI830" s="155">
        <v>1</v>
      </c>
      <c r="BJ830" s="276" t="s">
        <v>408</v>
      </c>
      <c r="BK830" s="157">
        <v>1</v>
      </c>
      <c r="BL830" s="159" t="s">
        <v>409</v>
      </c>
      <c r="BM830" s="157">
        <v>1</v>
      </c>
      <c r="BN830" s="160" t="s">
        <v>410</v>
      </c>
      <c r="BQ830" s="170"/>
      <c r="BR830" s="171"/>
      <c r="BS830" s="170"/>
      <c r="BT830" s="171"/>
      <c r="BU830" s="172"/>
      <c r="BV830" s="169"/>
      <c r="BW830" s="170"/>
      <c r="BX830" s="171"/>
      <c r="BY830" s="170"/>
      <c r="BZ830" s="171"/>
      <c r="CA830" s="172"/>
      <c r="CB830" s="169"/>
      <c r="CC830" s="170"/>
      <c r="CD830" s="171"/>
      <c r="CE830" s="170"/>
      <c r="CF830" s="171"/>
      <c r="CG830" s="172"/>
      <c r="CH830" s="169"/>
      <c r="CI830" s="170"/>
      <c r="CJ830" s="171"/>
      <c r="CK830" s="170"/>
      <c r="CL830" s="171"/>
      <c r="CM830" s="172"/>
      <c r="CN830" s="169"/>
      <c r="CO830" s="170"/>
      <c r="CP830" s="171"/>
      <c r="CQ830" s="170"/>
      <c r="CR830" s="171"/>
      <c r="CS830" s="172"/>
    </row>
    <row r="831" spans="13:97" ht="15" customHeight="1" x14ac:dyDescent="0.25">
      <c r="M831" s="155"/>
      <c r="N831" s="277"/>
      <c r="O831" s="157"/>
      <c r="P831" s="156"/>
      <c r="Q831" s="157"/>
      <c r="R831" s="158"/>
      <c r="S831" s="155"/>
      <c r="T831" s="277"/>
      <c r="U831" s="157"/>
      <c r="V831" s="156"/>
      <c r="W831" s="157"/>
      <c r="X831" s="158"/>
      <c r="Y831" s="155"/>
      <c r="Z831" s="277"/>
      <c r="AA831" s="157"/>
      <c r="AB831" s="156"/>
      <c r="AC831" s="157"/>
      <c r="AD831" s="158"/>
      <c r="AE831" s="155"/>
      <c r="AF831" s="277"/>
      <c r="AG831" s="157"/>
      <c r="AH831" s="156"/>
      <c r="AI831" s="157"/>
      <c r="AJ831" s="158"/>
      <c r="AK831" s="155"/>
      <c r="AL831" s="277"/>
      <c r="AM831" s="157"/>
      <c r="AN831" s="156"/>
      <c r="AO831" s="157"/>
      <c r="AP831" s="158"/>
      <c r="AQ831" s="155"/>
      <c r="AR831" s="277"/>
      <c r="AS831" s="157"/>
      <c r="AT831" s="156"/>
      <c r="AU831" s="157"/>
      <c r="AV831" s="158"/>
      <c r="AW831" s="155"/>
      <c r="AX831" s="277"/>
      <c r="AY831" s="157"/>
      <c r="AZ831" s="156"/>
      <c r="BA831" s="157"/>
      <c r="BB831" s="158"/>
      <c r="BC831" s="155"/>
      <c r="BD831" s="277"/>
      <c r="BE831" s="157"/>
      <c r="BF831" s="156"/>
      <c r="BG831" s="157"/>
      <c r="BH831" s="158"/>
      <c r="BI831" s="155"/>
      <c r="BJ831" s="277"/>
      <c r="BK831" s="157"/>
      <c r="BL831" s="156"/>
      <c r="BM831" s="157"/>
      <c r="BN831" s="158"/>
      <c r="BQ831" s="173"/>
      <c r="BR831" s="171"/>
      <c r="BS831" s="173"/>
      <c r="BT831" s="171"/>
      <c r="BU831" s="174"/>
      <c r="BV831" s="169"/>
      <c r="BW831" s="173"/>
      <c r="BX831" s="171"/>
      <c r="BY831" s="173"/>
      <c r="BZ831" s="171"/>
      <c r="CA831" s="174"/>
      <c r="CB831" s="169"/>
      <c r="CC831" s="173"/>
      <c r="CD831" s="171"/>
      <c r="CE831" s="173"/>
      <c r="CF831" s="171"/>
      <c r="CG831" s="174"/>
      <c r="CH831" s="169"/>
      <c r="CI831" s="173"/>
      <c r="CJ831" s="171"/>
      <c r="CK831" s="173"/>
      <c r="CL831" s="171"/>
      <c r="CM831" s="174"/>
      <c r="CN831" s="169"/>
      <c r="CO831" s="173"/>
      <c r="CP831" s="171"/>
      <c r="CQ831" s="173"/>
      <c r="CR831" s="171"/>
      <c r="CS831" s="174"/>
    </row>
    <row r="832" spans="13:97" ht="15" customHeight="1" x14ac:dyDescent="0.25">
      <c r="M832" s="155"/>
      <c r="N832" s="277"/>
      <c r="O832" s="157"/>
      <c r="P832" s="156"/>
      <c r="Q832" s="157"/>
      <c r="R832" s="158"/>
      <c r="S832" s="155"/>
      <c r="T832" s="277"/>
      <c r="U832" s="157"/>
      <c r="V832" s="156"/>
      <c r="W832" s="157"/>
      <c r="X832" s="158"/>
      <c r="Y832" s="155"/>
      <c r="Z832" s="277"/>
      <c r="AA832" s="157"/>
      <c r="AB832" s="156"/>
      <c r="AC832" s="157"/>
      <c r="AD832" s="158"/>
      <c r="AE832" s="155"/>
      <c r="AF832" s="277"/>
      <c r="AG832" s="157"/>
      <c r="AH832" s="156"/>
      <c r="AI832" s="157"/>
      <c r="AJ832" s="158"/>
      <c r="AK832" s="155"/>
      <c r="AL832" s="277"/>
      <c r="AM832" s="157"/>
      <c r="AN832" s="156"/>
      <c r="AO832" s="157"/>
      <c r="AP832" s="158"/>
      <c r="AQ832" s="155"/>
      <c r="AR832" s="277"/>
      <c r="AS832" s="157"/>
      <c r="AT832" s="156"/>
      <c r="AU832" s="157"/>
      <c r="AV832" s="158"/>
      <c r="AW832" s="155"/>
      <c r="AX832" s="277"/>
      <c r="AY832" s="157"/>
      <c r="AZ832" s="156"/>
      <c r="BA832" s="157"/>
      <c r="BB832" s="158"/>
      <c r="BC832" s="155"/>
      <c r="BD832" s="277"/>
      <c r="BE832" s="157"/>
      <c r="BF832" s="156"/>
      <c r="BG832" s="157"/>
      <c r="BH832" s="158"/>
      <c r="BI832" s="155"/>
      <c r="BJ832" s="277"/>
      <c r="BK832" s="157"/>
      <c r="BL832" s="156"/>
      <c r="BM832" s="157"/>
      <c r="BN832" s="158"/>
      <c r="BQ832" s="173"/>
      <c r="BR832" s="171"/>
      <c r="BS832" s="173"/>
      <c r="BT832" s="171"/>
      <c r="BU832" s="174"/>
      <c r="BV832" s="169"/>
      <c r="BW832" s="173"/>
      <c r="BX832" s="171"/>
      <c r="BY832" s="173"/>
      <c r="BZ832" s="171"/>
      <c r="CA832" s="174"/>
      <c r="CB832" s="169"/>
      <c r="CC832" s="173"/>
      <c r="CD832" s="171"/>
      <c r="CE832" s="173"/>
      <c r="CF832" s="171"/>
      <c r="CG832" s="174"/>
      <c r="CH832" s="169"/>
      <c r="CI832" s="173"/>
      <c r="CJ832" s="171"/>
      <c r="CK832" s="173"/>
      <c r="CL832" s="171"/>
      <c r="CM832" s="174"/>
      <c r="CN832" s="169"/>
      <c r="CO832" s="173"/>
      <c r="CP832" s="171"/>
      <c r="CQ832" s="173"/>
      <c r="CR832" s="171"/>
      <c r="CS832" s="174"/>
    </row>
    <row r="833" spans="13:97" ht="15" customHeight="1" x14ac:dyDescent="0.25">
      <c r="M833" s="161"/>
      <c r="N833" s="278"/>
      <c r="O833" s="163"/>
      <c r="P833" s="162"/>
      <c r="Q833" s="163"/>
      <c r="R833" s="164"/>
      <c r="S833" s="161"/>
      <c r="T833" s="278"/>
      <c r="U833" s="163"/>
      <c r="V833" s="162"/>
      <c r="W833" s="163"/>
      <c r="X833" s="164"/>
      <c r="Y833" s="161"/>
      <c r="Z833" s="278"/>
      <c r="AA833" s="163"/>
      <c r="AB833" s="162"/>
      <c r="AC833" s="163"/>
      <c r="AD833" s="164"/>
      <c r="AE833" s="161"/>
      <c r="AF833" s="278"/>
      <c r="AG833" s="163"/>
      <c r="AH833" s="162"/>
      <c r="AI833" s="163"/>
      <c r="AJ833" s="164"/>
      <c r="AK833" s="161"/>
      <c r="AL833" s="278"/>
      <c r="AM833" s="163"/>
      <c r="AN833" s="162"/>
      <c r="AO833" s="163"/>
      <c r="AP833" s="164"/>
      <c r="AQ833" s="161"/>
      <c r="AR833" s="278"/>
      <c r="AS833" s="163"/>
      <c r="AT833" s="162"/>
      <c r="AU833" s="163"/>
      <c r="AV833" s="164"/>
      <c r="AW833" s="161"/>
      <c r="AX833" s="278"/>
      <c r="AY833" s="163"/>
      <c r="AZ833" s="162"/>
      <c r="BA833" s="163"/>
      <c r="BB833" s="164"/>
      <c r="BC833" s="161"/>
      <c r="BD833" s="278"/>
      <c r="BE833" s="163"/>
      <c r="BF833" s="162"/>
      <c r="BG833" s="163"/>
      <c r="BH833" s="164"/>
      <c r="BI833" s="161"/>
      <c r="BJ833" s="278"/>
      <c r="BK833" s="163"/>
      <c r="BL833" s="162"/>
      <c r="BM833" s="163"/>
      <c r="BN833" s="164"/>
      <c r="BQ833" s="176"/>
      <c r="BR833" s="177"/>
      <c r="BS833" s="176"/>
      <c r="BT833" s="177"/>
      <c r="BU833" s="178"/>
      <c r="BV833" s="175"/>
      <c r="BW833" s="176"/>
      <c r="BX833" s="177"/>
      <c r="BY833" s="176"/>
      <c r="BZ833" s="177"/>
      <c r="CA833" s="178"/>
      <c r="CB833" s="175"/>
      <c r="CC833" s="176"/>
      <c r="CD833" s="177"/>
      <c r="CE833" s="176"/>
      <c r="CF833" s="177"/>
      <c r="CG833" s="178"/>
      <c r="CH833" s="175"/>
      <c r="CI833" s="176"/>
      <c r="CJ833" s="177"/>
      <c r="CK833" s="176"/>
      <c r="CL833" s="177"/>
      <c r="CM833" s="178"/>
      <c r="CN833" s="175"/>
      <c r="CO833" s="176"/>
      <c r="CP833" s="177"/>
      <c r="CQ833" s="176"/>
      <c r="CR833" s="177"/>
      <c r="CS833" s="178"/>
    </row>
    <row r="834" spans="13:97" ht="15" customHeight="1" x14ac:dyDescent="0.25">
      <c r="M834" s="155">
        <v>1</v>
      </c>
      <c r="N834" s="276" t="s">
        <v>411</v>
      </c>
      <c r="O834" s="157">
        <v>1</v>
      </c>
      <c r="P834" s="159" t="s">
        <v>412</v>
      </c>
      <c r="Q834" s="157">
        <v>1</v>
      </c>
      <c r="R834" s="160" t="s">
        <v>413</v>
      </c>
      <c r="S834" s="155">
        <v>1</v>
      </c>
      <c r="T834" s="276" t="s">
        <v>414</v>
      </c>
      <c r="U834" s="157">
        <v>1</v>
      </c>
      <c r="V834" s="159" t="s">
        <v>415</v>
      </c>
      <c r="W834" s="157">
        <v>1</v>
      </c>
      <c r="X834" s="160" t="s">
        <v>416</v>
      </c>
      <c r="Y834" s="155"/>
      <c r="Z834" s="279"/>
      <c r="AA834" s="157"/>
      <c r="AB834" s="159"/>
      <c r="AC834" s="157"/>
      <c r="AD834" s="160"/>
      <c r="AE834" s="155"/>
      <c r="AF834" s="279"/>
      <c r="AG834" s="157"/>
      <c r="AH834" s="159"/>
      <c r="AI834" s="157"/>
      <c r="AJ834" s="160"/>
      <c r="AK834" s="155"/>
      <c r="AL834" s="279"/>
      <c r="AM834" s="157"/>
      <c r="AN834" s="159"/>
      <c r="AO834" s="157"/>
      <c r="AP834" s="160"/>
      <c r="AQ834" s="155"/>
      <c r="AR834" s="279"/>
      <c r="AS834" s="157"/>
      <c r="AT834" s="159"/>
      <c r="AU834" s="157"/>
      <c r="AV834" s="160"/>
      <c r="AW834" s="155"/>
      <c r="AX834" s="279"/>
      <c r="AY834" s="157"/>
      <c r="AZ834" s="159"/>
      <c r="BA834" s="157"/>
      <c r="BB834" s="160"/>
      <c r="BC834" s="155"/>
      <c r="BD834" s="279"/>
      <c r="BE834" s="157"/>
      <c r="BF834" s="159"/>
      <c r="BG834" s="157"/>
      <c r="BH834" s="160"/>
      <c r="BI834" s="155"/>
      <c r="BJ834" s="279"/>
      <c r="BK834" s="157"/>
      <c r="BL834" s="159"/>
      <c r="BM834" s="157"/>
      <c r="BN834" s="160"/>
      <c r="BQ834" s="170"/>
      <c r="BR834" s="171"/>
      <c r="BS834" s="170"/>
      <c r="BT834" s="171"/>
      <c r="BU834" s="172"/>
      <c r="BV834" s="169"/>
      <c r="BW834" s="170"/>
      <c r="BX834" s="171"/>
      <c r="BY834" s="170"/>
      <c r="BZ834" s="171"/>
      <c r="CA834" s="172"/>
      <c r="CB834" s="169"/>
      <c r="CC834" s="170"/>
      <c r="CD834" s="171"/>
      <c r="CE834" s="170"/>
      <c r="CF834" s="171"/>
      <c r="CG834" s="172"/>
      <c r="CH834" s="169"/>
      <c r="CI834" s="170"/>
      <c r="CJ834" s="171"/>
      <c r="CK834" s="170"/>
      <c r="CL834" s="171"/>
      <c r="CM834" s="172"/>
      <c r="CN834" s="169"/>
      <c r="CO834" s="170"/>
      <c r="CP834" s="171"/>
      <c r="CQ834" s="170"/>
      <c r="CR834" s="171"/>
      <c r="CS834" s="172"/>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55"/>
      <c r="N836" s="277"/>
      <c r="O836" s="157"/>
      <c r="P836" s="156"/>
      <c r="Q836" s="157"/>
      <c r="R836" s="158"/>
      <c r="S836" s="155"/>
      <c r="T836" s="277"/>
      <c r="U836" s="157"/>
      <c r="V836" s="156"/>
      <c r="W836" s="157"/>
      <c r="X836" s="158"/>
      <c r="Y836" s="155"/>
      <c r="Z836" s="277"/>
      <c r="AA836" s="157"/>
      <c r="AB836" s="156"/>
      <c r="AC836" s="157"/>
      <c r="AD836" s="158"/>
      <c r="AE836" s="155"/>
      <c r="AF836" s="277"/>
      <c r="AG836" s="157"/>
      <c r="AH836" s="156"/>
      <c r="AI836" s="157"/>
      <c r="AJ836" s="158"/>
      <c r="AK836" s="155"/>
      <c r="AL836" s="277"/>
      <c r="AM836" s="157"/>
      <c r="AN836" s="156"/>
      <c r="AO836" s="157"/>
      <c r="AP836" s="158"/>
      <c r="AQ836" s="155"/>
      <c r="AR836" s="277"/>
      <c r="AS836" s="157"/>
      <c r="AT836" s="156"/>
      <c r="AU836" s="157"/>
      <c r="AV836" s="158"/>
      <c r="AW836" s="155"/>
      <c r="AX836" s="277"/>
      <c r="AY836" s="157"/>
      <c r="AZ836" s="156"/>
      <c r="BA836" s="157"/>
      <c r="BB836" s="158"/>
      <c r="BC836" s="155"/>
      <c r="BD836" s="277"/>
      <c r="BE836" s="157"/>
      <c r="BF836" s="156"/>
      <c r="BG836" s="157"/>
      <c r="BH836" s="158"/>
      <c r="BI836" s="155"/>
      <c r="BJ836" s="277"/>
      <c r="BK836" s="157"/>
      <c r="BL836" s="156"/>
      <c r="BM836" s="157"/>
      <c r="BN836" s="158"/>
      <c r="BQ836" s="127"/>
      <c r="BR836" s="128"/>
      <c r="BS836" s="127"/>
      <c r="BT836" s="128"/>
      <c r="BU836" s="129"/>
      <c r="BV836" s="126"/>
      <c r="BW836" s="127"/>
      <c r="BX836" s="128"/>
      <c r="BY836" s="127"/>
      <c r="BZ836" s="128"/>
      <c r="CA836" s="129"/>
      <c r="CB836" s="126"/>
      <c r="CC836" s="127"/>
      <c r="CD836" s="128"/>
      <c r="CE836" s="127"/>
      <c r="CF836" s="128"/>
      <c r="CG836" s="129"/>
      <c r="CH836" s="126"/>
      <c r="CI836" s="127"/>
      <c r="CJ836" s="128"/>
      <c r="CK836" s="127"/>
      <c r="CL836" s="128"/>
      <c r="CM836" s="129"/>
      <c r="CN836" s="126"/>
      <c r="CO836" s="127"/>
      <c r="CP836" s="128"/>
      <c r="CQ836" s="127"/>
      <c r="CR836" s="128"/>
      <c r="CS836" s="129"/>
    </row>
    <row r="837" spans="13:97" ht="15" customHeight="1" x14ac:dyDescent="0.25">
      <c r="M837" s="122"/>
      <c r="N837" s="280"/>
      <c r="O837" s="124"/>
      <c r="P837" s="123"/>
      <c r="Q837" s="124"/>
      <c r="R837" s="125"/>
      <c r="S837" s="122"/>
      <c r="T837" s="280"/>
      <c r="U837" s="124"/>
      <c r="V837" s="123"/>
      <c r="W837" s="124"/>
      <c r="X837" s="125"/>
      <c r="Y837" s="122"/>
      <c r="Z837" s="280"/>
      <c r="AA837" s="124"/>
      <c r="AB837" s="123"/>
      <c r="AC837" s="124"/>
      <c r="AD837" s="125"/>
      <c r="AE837" s="122"/>
      <c r="AF837" s="280"/>
      <c r="AG837" s="124"/>
      <c r="AH837" s="123"/>
      <c r="AI837" s="124"/>
      <c r="AJ837" s="125"/>
      <c r="AK837" s="122"/>
      <c r="AL837" s="280"/>
      <c r="AM837" s="124"/>
      <c r="AN837" s="123"/>
      <c r="AO837" s="124"/>
      <c r="AP837" s="125"/>
      <c r="AQ837" s="122"/>
      <c r="AR837" s="280"/>
      <c r="AS837" s="124"/>
      <c r="AT837" s="123"/>
      <c r="AU837" s="124"/>
      <c r="AV837" s="125"/>
      <c r="AW837" s="122"/>
      <c r="AX837" s="280"/>
      <c r="AY837" s="124"/>
      <c r="AZ837" s="123"/>
      <c r="BA837" s="124"/>
      <c r="BB837" s="125"/>
      <c r="BC837" s="122"/>
      <c r="BD837" s="280"/>
      <c r="BE837" s="124"/>
      <c r="BF837" s="123"/>
      <c r="BG837" s="124"/>
      <c r="BH837" s="125"/>
      <c r="BI837" s="122"/>
      <c r="BJ837" s="280"/>
      <c r="BK837" s="124"/>
      <c r="BL837" s="123"/>
      <c r="BM837" s="124"/>
      <c r="BN837" s="125"/>
      <c r="BQ837" s="131"/>
      <c r="BR837" s="132"/>
      <c r="BS837" s="131"/>
      <c r="BT837" s="132"/>
      <c r="BU837" s="133"/>
      <c r="BV837" s="130"/>
      <c r="BW837" s="131"/>
      <c r="BX837" s="132"/>
      <c r="BY837" s="131"/>
      <c r="BZ837" s="132"/>
      <c r="CA837" s="133"/>
      <c r="CB837" s="130"/>
      <c r="CC837" s="131"/>
      <c r="CD837" s="132"/>
      <c r="CE837" s="131"/>
      <c r="CF837" s="132"/>
      <c r="CG837" s="133"/>
      <c r="CH837" s="130"/>
      <c r="CI837" s="131"/>
      <c r="CJ837" s="132"/>
      <c r="CK837" s="131"/>
      <c r="CL837" s="132"/>
      <c r="CM837" s="133"/>
      <c r="CN837" s="130"/>
      <c r="CO837" s="131"/>
      <c r="CP837" s="132"/>
      <c r="CQ837" s="131"/>
      <c r="CR837" s="132"/>
      <c r="CS837" s="133"/>
    </row>
    <row r="838" spans="13:97" ht="15" customHeight="1" x14ac:dyDescent="0.25">
      <c r="M838" s="169">
        <v>1</v>
      </c>
      <c r="N838" s="281" t="s">
        <v>417</v>
      </c>
      <c r="O838" s="171">
        <v>1</v>
      </c>
      <c r="P838" s="170" t="s">
        <v>418</v>
      </c>
      <c r="Q838" s="171">
        <v>1</v>
      </c>
      <c r="R838" s="172" t="s">
        <v>419</v>
      </c>
      <c r="S838" s="169">
        <v>1</v>
      </c>
      <c r="T838" s="281" t="s">
        <v>420</v>
      </c>
      <c r="U838" s="171">
        <v>1</v>
      </c>
      <c r="V838" s="170" t="s">
        <v>421</v>
      </c>
      <c r="W838" s="171">
        <v>1</v>
      </c>
      <c r="X838" s="172" t="s">
        <v>422</v>
      </c>
      <c r="Y838" s="169">
        <v>1</v>
      </c>
      <c r="Z838" s="281" t="s">
        <v>423</v>
      </c>
      <c r="AA838" s="171">
        <v>1</v>
      </c>
      <c r="AB838" s="170" t="s">
        <v>424</v>
      </c>
      <c r="AC838" s="171">
        <v>1</v>
      </c>
      <c r="AD838" s="172" t="s">
        <v>425</v>
      </c>
      <c r="AE838" s="169">
        <v>1</v>
      </c>
      <c r="AF838" s="281" t="s">
        <v>426</v>
      </c>
      <c r="AG838" s="171">
        <v>1</v>
      </c>
      <c r="AH838" s="170" t="s">
        <v>427</v>
      </c>
      <c r="AI838" s="171">
        <v>1</v>
      </c>
      <c r="AJ838" s="172" t="s">
        <v>428</v>
      </c>
      <c r="AK838" s="169">
        <v>1</v>
      </c>
      <c r="AL838" s="281" t="s">
        <v>429</v>
      </c>
      <c r="AM838" s="171">
        <v>1</v>
      </c>
      <c r="AN838" s="170" t="s">
        <v>430</v>
      </c>
      <c r="AO838" s="171">
        <v>1</v>
      </c>
      <c r="AP838" s="172" t="s">
        <v>431</v>
      </c>
      <c r="AQ838" s="169">
        <v>1</v>
      </c>
      <c r="AR838" s="281" t="s">
        <v>432</v>
      </c>
      <c r="AS838" s="171">
        <v>1</v>
      </c>
      <c r="AT838" s="170" t="s">
        <v>433</v>
      </c>
      <c r="AU838" s="171">
        <v>1</v>
      </c>
      <c r="AV838" s="172" t="s">
        <v>434</v>
      </c>
      <c r="AW838" s="169">
        <v>1</v>
      </c>
      <c r="AX838" s="281" t="s">
        <v>435</v>
      </c>
      <c r="AY838" s="171">
        <v>1</v>
      </c>
      <c r="AZ838" s="170" t="s">
        <v>436</v>
      </c>
      <c r="BA838" s="171">
        <v>1</v>
      </c>
      <c r="BB838" s="172" t="s">
        <v>437</v>
      </c>
      <c r="BC838" s="169">
        <v>1</v>
      </c>
      <c r="BD838" s="281" t="s">
        <v>438</v>
      </c>
      <c r="BE838" s="171">
        <v>1</v>
      </c>
      <c r="BF838" s="170" t="s">
        <v>439</v>
      </c>
      <c r="BG838" s="171">
        <v>1</v>
      </c>
      <c r="BH838" s="172" t="s">
        <v>440</v>
      </c>
      <c r="BI838" s="169">
        <v>1</v>
      </c>
      <c r="BJ838" s="281" t="s">
        <v>441</v>
      </c>
      <c r="BK838" s="171">
        <v>1</v>
      </c>
      <c r="BL838" s="170" t="s">
        <v>442</v>
      </c>
      <c r="BM838" s="171">
        <v>1</v>
      </c>
      <c r="BN838" s="172" t="s">
        <v>443</v>
      </c>
      <c r="BQ838" s="134"/>
      <c r="BR838" s="128"/>
      <c r="BS838" s="134"/>
      <c r="BT838" s="128"/>
      <c r="BU838" s="135"/>
      <c r="BV838" s="126"/>
      <c r="BW838" s="134"/>
      <c r="BX838" s="128"/>
      <c r="BY838" s="134"/>
      <c r="BZ838" s="128"/>
      <c r="CA838" s="129"/>
      <c r="CB838" s="114"/>
      <c r="CC838" s="116"/>
      <c r="CD838" s="128"/>
      <c r="CE838" s="134"/>
      <c r="CF838" s="128"/>
      <c r="CG838" s="135"/>
      <c r="CH838" s="126"/>
      <c r="CI838" s="134"/>
      <c r="CJ838" s="128"/>
      <c r="CK838" s="134"/>
      <c r="CL838" s="128"/>
      <c r="CM838" s="135"/>
      <c r="CN838" s="126"/>
      <c r="CO838" s="134"/>
      <c r="CP838" s="128"/>
      <c r="CQ838" s="134"/>
      <c r="CR838" s="128"/>
      <c r="CS838" s="129"/>
    </row>
    <row r="839" spans="13:97" ht="15" customHeight="1" x14ac:dyDescent="0.25">
      <c r="M839" s="169"/>
      <c r="N839" s="181"/>
      <c r="O839" s="171"/>
      <c r="P839" s="173"/>
      <c r="Q839" s="171"/>
      <c r="R839" s="174"/>
      <c r="S839" s="169"/>
      <c r="T839" s="181"/>
      <c r="U839" s="171"/>
      <c r="V839" s="173"/>
      <c r="W839" s="171"/>
      <c r="X839" s="174"/>
      <c r="Y839" s="169"/>
      <c r="Z839" s="181"/>
      <c r="AA839" s="171"/>
      <c r="AB839" s="173"/>
      <c r="AC839" s="171"/>
      <c r="AD839" s="174"/>
      <c r="AE839" s="169"/>
      <c r="AF839" s="181"/>
      <c r="AG839" s="171"/>
      <c r="AH839" s="173"/>
      <c r="AI839" s="171"/>
      <c r="AJ839" s="174"/>
      <c r="AK839" s="169"/>
      <c r="AL839" s="181"/>
      <c r="AM839" s="171"/>
      <c r="AN839" s="173"/>
      <c r="AO839" s="171"/>
      <c r="AP839" s="174"/>
      <c r="AQ839" s="169"/>
      <c r="AR839" s="181"/>
      <c r="AS839" s="171"/>
      <c r="AT839" s="173"/>
      <c r="AU839" s="171"/>
      <c r="AV839" s="174"/>
      <c r="AW839" s="169"/>
      <c r="AX839" s="181"/>
      <c r="AY839" s="171"/>
      <c r="AZ839" s="173"/>
      <c r="BA839" s="171"/>
      <c r="BB839" s="174"/>
      <c r="BC839" s="169"/>
      <c r="BD839" s="181"/>
      <c r="BE839" s="171"/>
      <c r="BF839" s="173"/>
      <c r="BG839" s="171"/>
      <c r="BH839" s="174"/>
      <c r="BI839" s="169"/>
      <c r="BJ839" s="181"/>
      <c r="BK839" s="171"/>
      <c r="BL839" s="173"/>
      <c r="BM839" s="171"/>
      <c r="BN839" s="174"/>
      <c r="BQ839" s="137"/>
      <c r="BR839" s="138"/>
      <c r="BS839" s="137"/>
      <c r="BT839" s="138"/>
      <c r="BU839" s="139"/>
      <c r="BV839" s="136"/>
      <c r="BW839" s="137"/>
      <c r="BX839" s="138"/>
      <c r="BY839" s="137"/>
      <c r="BZ839" s="138"/>
      <c r="CA839" s="139"/>
      <c r="CB839" s="136"/>
      <c r="CC839" s="137"/>
      <c r="CD839" s="138"/>
      <c r="CE839" s="137"/>
      <c r="CF839" s="138"/>
      <c r="CG839" s="139"/>
      <c r="CH839" s="136"/>
      <c r="CI839" s="137"/>
      <c r="CJ839" s="138"/>
      <c r="CK839" s="137"/>
      <c r="CL839" s="138"/>
      <c r="CM839" s="139"/>
      <c r="CN839" s="136"/>
      <c r="CO839" s="137"/>
      <c r="CP839" s="138"/>
      <c r="CQ839" s="137"/>
      <c r="CR839" s="138"/>
      <c r="CS839" s="139"/>
    </row>
    <row r="840" spans="13:97" ht="15" customHeight="1" x14ac:dyDescent="0.25">
      <c r="M840" s="169"/>
      <c r="N840" s="181"/>
      <c r="O840" s="171"/>
      <c r="P840" s="173"/>
      <c r="Q840" s="171"/>
      <c r="R840" s="174"/>
      <c r="S840" s="169"/>
      <c r="T840" s="181"/>
      <c r="U840" s="171"/>
      <c r="V840" s="173"/>
      <c r="W840" s="171"/>
      <c r="X840" s="174"/>
      <c r="Y840" s="169"/>
      <c r="Z840" s="181"/>
      <c r="AA840" s="171"/>
      <c r="AB840" s="173"/>
      <c r="AC840" s="171"/>
      <c r="AD840" s="174"/>
      <c r="AE840" s="169"/>
      <c r="AF840" s="181"/>
      <c r="AG840" s="171"/>
      <c r="AH840" s="173"/>
      <c r="AI840" s="171"/>
      <c r="AJ840" s="174"/>
      <c r="AK840" s="169"/>
      <c r="AL840" s="181"/>
      <c r="AM840" s="171"/>
      <c r="AN840" s="173"/>
      <c r="AO840" s="171"/>
      <c r="AP840" s="174"/>
      <c r="AQ840" s="169"/>
      <c r="AR840" s="181"/>
      <c r="AS840" s="171"/>
      <c r="AT840" s="173"/>
      <c r="AU840" s="171"/>
      <c r="AV840" s="174"/>
      <c r="AW840" s="169"/>
      <c r="AX840" s="181"/>
      <c r="AY840" s="171"/>
      <c r="AZ840" s="173"/>
      <c r="BA840" s="171"/>
      <c r="BB840" s="174"/>
      <c r="BC840" s="169"/>
      <c r="BD840" s="181"/>
      <c r="BE840" s="171"/>
      <c r="BF840" s="173"/>
      <c r="BG840" s="171"/>
      <c r="BH840" s="174"/>
      <c r="BI840" s="169"/>
      <c r="BJ840" s="181"/>
      <c r="BK840" s="171"/>
      <c r="BL840" s="173"/>
      <c r="BM840" s="171"/>
      <c r="BN840" s="174"/>
      <c r="BQ840" s="137"/>
      <c r="BR840" s="138"/>
      <c r="BS840" s="137"/>
      <c r="BT840" s="138"/>
      <c r="BU840" s="139"/>
      <c r="BV840" s="136"/>
      <c r="BW840" s="137"/>
      <c r="BX840" s="138"/>
      <c r="BY840" s="137"/>
      <c r="BZ840" s="138"/>
      <c r="CA840" s="139"/>
      <c r="CB840" s="136"/>
      <c r="CC840" s="137"/>
      <c r="CD840" s="138"/>
      <c r="CE840" s="137"/>
      <c r="CF840" s="138"/>
      <c r="CG840" s="139"/>
      <c r="CH840" s="136"/>
      <c r="CI840" s="137"/>
      <c r="CJ840" s="138"/>
      <c r="CK840" s="137"/>
      <c r="CL840" s="138"/>
      <c r="CM840" s="139"/>
      <c r="CN840" s="136"/>
      <c r="CO840" s="137"/>
      <c r="CP840" s="138"/>
      <c r="CQ840" s="137"/>
      <c r="CR840" s="138"/>
      <c r="CS840" s="139"/>
    </row>
    <row r="841" spans="13:97" ht="15" customHeight="1" x14ac:dyDescent="0.25">
      <c r="M841" s="175"/>
      <c r="N841" s="282"/>
      <c r="O841" s="177"/>
      <c r="P841" s="176"/>
      <c r="Q841" s="177"/>
      <c r="R841" s="178"/>
      <c r="S841" s="175"/>
      <c r="T841" s="282"/>
      <c r="U841" s="177"/>
      <c r="V841" s="176"/>
      <c r="W841" s="177"/>
      <c r="X841" s="178"/>
      <c r="Y841" s="175"/>
      <c r="Z841" s="282"/>
      <c r="AA841" s="177"/>
      <c r="AB841" s="176"/>
      <c r="AC841" s="177"/>
      <c r="AD841" s="178"/>
      <c r="AE841" s="175"/>
      <c r="AF841" s="282"/>
      <c r="AG841" s="177"/>
      <c r="AH841" s="176"/>
      <c r="AI841" s="177"/>
      <c r="AJ841" s="178"/>
      <c r="AK841" s="175"/>
      <c r="AL841" s="282"/>
      <c r="AM841" s="177"/>
      <c r="AN841" s="176"/>
      <c r="AO841" s="177"/>
      <c r="AP841" s="178"/>
      <c r="AQ841" s="175"/>
      <c r="AR841" s="282"/>
      <c r="AS841" s="177"/>
      <c r="AT841" s="176"/>
      <c r="AU841" s="177"/>
      <c r="AV841" s="178"/>
      <c r="AW841" s="175"/>
      <c r="AX841" s="282"/>
      <c r="AY841" s="177"/>
      <c r="AZ841" s="176"/>
      <c r="BA841" s="177"/>
      <c r="BB841" s="178"/>
      <c r="BC841" s="175"/>
      <c r="BD841" s="282"/>
      <c r="BE841" s="177"/>
      <c r="BF841" s="176"/>
      <c r="BG841" s="177"/>
      <c r="BH841" s="178"/>
      <c r="BI841" s="175"/>
      <c r="BJ841" s="282"/>
      <c r="BK841" s="177"/>
      <c r="BL841" s="176"/>
      <c r="BM841" s="177"/>
      <c r="BN841" s="178"/>
      <c r="BQ841" s="123"/>
      <c r="BR841" s="124"/>
      <c r="BS841" s="123"/>
      <c r="BT841" s="124"/>
      <c r="BU841" s="125"/>
      <c r="BV841" s="122"/>
      <c r="BW841" s="123"/>
      <c r="BX841" s="124"/>
      <c r="BY841" s="123"/>
      <c r="BZ841" s="124"/>
      <c r="CA841" s="125"/>
      <c r="CB841" s="122"/>
      <c r="CC841" s="123"/>
      <c r="CD841" s="124"/>
      <c r="CE841" s="123"/>
      <c r="CF841" s="124"/>
      <c r="CG841" s="125"/>
      <c r="CH841" s="122"/>
      <c r="CI841" s="123"/>
      <c r="CJ841" s="124"/>
      <c r="CK841" s="123"/>
      <c r="CL841" s="124"/>
      <c r="CM841" s="125"/>
      <c r="CN841" s="122"/>
      <c r="CO841" s="123"/>
      <c r="CP841" s="124"/>
      <c r="CQ841" s="123"/>
      <c r="CR841" s="124"/>
      <c r="CS841" s="125"/>
    </row>
    <row r="842" spans="13:97" ht="15" customHeight="1" x14ac:dyDescent="0.25">
      <c r="M842" s="169">
        <v>1</v>
      </c>
      <c r="N842" s="276" t="s">
        <v>444</v>
      </c>
      <c r="O842" s="171">
        <v>1</v>
      </c>
      <c r="P842" s="170" t="s">
        <v>445</v>
      </c>
      <c r="Q842" s="171">
        <v>1</v>
      </c>
      <c r="R842" s="172" t="s">
        <v>446</v>
      </c>
      <c r="S842" s="169">
        <v>1</v>
      </c>
      <c r="T842" s="281" t="s">
        <v>447</v>
      </c>
      <c r="U842" s="171">
        <v>1</v>
      </c>
      <c r="V842" s="170" t="s">
        <v>448</v>
      </c>
      <c r="W842" s="171">
        <v>1</v>
      </c>
      <c r="X842" s="172" t="s">
        <v>449</v>
      </c>
      <c r="Y842" s="169">
        <v>1</v>
      </c>
      <c r="Z842" s="281" t="s">
        <v>450</v>
      </c>
      <c r="AA842" s="171">
        <v>1</v>
      </c>
      <c r="AB842" s="170" t="s">
        <v>451</v>
      </c>
      <c r="AC842" s="171">
        <v>1</v>
      </c>
      <c r="AD842" s="172" t="s">
        <v>452</v>
      </c>
      <c r="AE842" s="169">
        <v>1</v>
      </c>
      <c r="AF842" s="281" t="s">
        <v>453</v>
      </c>
      <c r="AG842" s="171">
        <v>1</v>
      </c>
      <c r="AH842" s="170" t="s">
        <v>454</v>
      </c>
      <c r="AI842" s="171">
        <v>1</v>
      </c>
      <c r="AJ842" s="172" t="s">
        <v>455</v>
      </c>
      <c r="AK842" s="169">
        <v>1</v>
      </c>
      <c r="AL842" s="281" t="s">
        <v>456</v>
      </c>
      <c r="AM842" s="171">
        <v>1</v>
      </c>
      <c r="AN842" s="170" t="s">
        <v>457</v>
      </c>
      <c r="AO842" s="171">
        <v>1</v>
      </c>
      <c r="AP842" s="172" t="s">
        <v>458</v>
      </c>
      <c r="AQ842" s="169">
        <v>1</v>
      </c>
      <c r="AR842" s="281" t="s">
        <v>459</v>
      </c>
      <c r="AS842" s="171">
        <v>1</v>
      </c>
      <c r="AT842" s="170" t="s">
        <v>460</v>
      </c>
      <c r="AU842" s="171">
        <v>1</v>
      </c>
      <c r="AV842" s="172" t="s">
        <v>461</v>
      </c>
      <c r="AW842" s="169">
        <v>1</v>
      </c>
      <c r="AX842" s="281" t="s">
        <v>462</v>
      </c>
      <c r="AY842" s="171">
        <v>1</v>
      </c>
      <c r="AZ842" s="170" t="s">
        <v>463</v>
      </c>
      <c r="BA842" s="171">
        <v>1</v>
      </c>
      <c r="BB842" s="172" t="s">
        <v>464</v>
      </c>
      <c r="BC842" s="169">
        <v>1</v>
      </c>
      <c r="BD842" s="281" t="s">
        <v>465</v>
      </c>
      <c r="BE842" s="171">
        <v>1</v>
      </c>
      <c r="BF842" s="170" t="s">
        <v>466</v>
      </c>
      <c r="BG842" s="171">
        <v>1</v>
      </c>
      <c r="BH842" s="172" t="s">
        <v>467</v>
      </c>
      <c r="BI842" s="169">
        <v>1</v>
      </c>
      <c r="BJ842" s="281" t="s">
        <v>468</v>
      </c>
      <c r="BK842" s="171">
        <v>1</v>
      </c>
      <c r="BL842" s="170" t="s">
        <v>469</v>
      </c>
      <c r="BM842" s="171">
        <v>1</v>
      </c>
      <c r="BN842" s="172" t="s">
        <v>470</v>
      </c>
      <c r="BQ842" s="186"/>
      <c r="BR842" s="187"/>
      <c r="BS842" s="186"/>
      <c r="BT842" s="187"/>
      <c r="BU842" s="188"/>
      <c r="BV842" s="185"/>
      <c r="BW842" s="186"/>
      <c r="BX842" s="187"/>
      <c r="BY842" s="186"/>
      <c r="BZ842" s="187"/>
      <c r="CA842" s="188"/>
      <c r="CB842" s="185"/>
      <c r="CC842" s="186"/>
      <c r="CD842" s="187"/>
      <c r="CE842" s="186"/>
      <c r="CF842" s="187"/>
      <c r="CG842" s="188"/>
      <c r="CH842" s="185"/>
      <c r="CI842" s="186"/>
      <c r="CJ842" s="187"/>
      <c r="CK842" s="186"/>
      <c r="CL842" s="187"/>
      <c r="CM842" s="188"/>
      <c r="CN842" s="185"/>
      <c r="CO842" s="186"/>
      <c r="CP842" s="187"/>
      <c r="CQ842" s="186"/>
      <c r="CR842" s="187"/>
      <c r="CS842" s="188"/>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89"/>
      <c r="BR843" s="187"/>
      <c r="BS843" s="189"/>
      <c r="BT843" s="187"/>
      <c r="BU843" s="190"/>
      <c r="BV843" s="185"/>
      <c r="BW843" s="189"/>
      <c r="BX843" s="187"/>
      <c r="BY843" s="189"/>
      <c r="BZ843" s="187"/>
      <c r="CA843" s="190"/>
      <c r="CB843" s="185"/>
      <c r="CC843" s="189"/>
      <c r="CD843" s="187"/>
      <c r="CE843" s="189"/>
      <c r="CF843" s="187"/>
      <c r="CG843" s="190"/>
      <c r="CH843" s="185"/>
      <c r="CI843" s="189"/>
      <c r="CJ843" s="187"/>
      <c r="CK843" s="189"/>
      <c r="CL843" s="187"/>
      <c r="CM843" s="190"/>
      <c r="CN843" s="185"/>
      <c r="CO843" s="189"/>
      <c r="CP843" s="187"/>
      <c r="CQ843" s="189"/>
      <c r="CR843" s="187"/>
      <c r="CS843" s="190"/>
    </row>
    <row r="844" spans="13:97" ht="15" customHeight="1" x14ac:dyDescent="0.25">
      <c r="M844" s="169"/>
      <c r="N844" s="181"/>
      <c r="O844" s="171"/>
      <c r="P844" s="173"/>
      <c r="Q844" s="171"/>
      <c r="R844" s="174"/>
      <c r="S844" s="169"/>
      <c r="T844" s="181"/>
      <c r="U844" s="171"/>
      <c r="V844" s="173"/>
      <c r="W844" s="171"/>
      <c r="X844" s="174"/>
      <c r="Y844" s="169"/>
      <c r="Z844" s="181"/>
      <c r="AA844" s="171"/>
      <c r="AB844" s="173"/>
      <c r="AC844" s="171"/>
      <c r="AD844" s="174"/>
      <c r="AE844" s="169"/>
      <c r="AF844" s="181"/>
      <c r="AG844" s="171"/>
      <c r="AH844" s="173"/>
      <c r="AI844" s="171"/>
      <c r="AJ844" s="174"/>
      <c r="AK844" s="169"/>
      <c r="AL844" s="181"/>
      <c r="AM844" s="171"/>
      <c r="AN844" s="173"/>
      <c r="AO844" s="171"/>
      <c r="AP844" s="174"/>
      <c r="AQ844" s="169"/>
      <c r="AR844" s="181"/>
      <c r="AS844" s="171"/>
      <c r="AT844" s="173"/>
      <c r="AU844" s="171"/>
      <c r="AV844" s="174"/>
      <c r="AW844" s="169"/>
      <c r="AX844" s="181"/>
      <c r="AY844" s="171"/>
      <c r="AZ844" s="173"/>
      <c r="BA844" s="171"/>
      <c r="BB844" s="174"/>
      <c r="BC844" s="169"/>
      <c r="BD844" s="181"/>
      <c r="BE844" s="171"/>
      <c r="BF844" s="173"/>
      <c r="BG844" s="171"/>
      <c r="BH844" s="174"/>
      <c r="BI844" s="169"/>
      <c r="BJ844" s="181"/>
      <c r="BK844" s="171"/>
      <c r="BL844" s="173"/>
      <c r="BM844" s="171"/>
      <c r="BN844" s="174"/>
      <c r="BQ844" s="189"/>
      <c r="BR844" s="187"/>
      <c r="BS844" s="189"/>
      <c r="BT844" s="187"/>
      <c r="BU844" s="190"/>
      <c r="BV844" s="185"/>
      <c r="BW844" s="189"/>
      <c r="BX844" s="187"/>
      <c r="BY844" s="189"/>
      <c r="BZ844" s="187"/>
      <c r="CA844" s="190"/>
      <c r="CB844" s="185"/>
      <c r="CC844" s="189"/>
      <c r="CD844" s="187"/>
      <c r="CE844" s="189"/>
      <c r="CF844" s="187"/>
      <c r="CG844" s="190"/>
      <c r="CH844" s="185"/>
      <c r="CI844" s="189"/>
      <c r="CJ844" s="187"/>
      <c r="CK844" s="189"/>
      <c r="CL844" s="187"/>
      <c r="CM844" s="190"/>
      <c r="CN844" s="185"/>
      <c r="CO844" s="189"/>
      <c r="CP844" s="187"/>
      <c r="CQ844" s="189"/>
      <c r="CR844" s="187"/>
      <c r="CS844" s="190"/>
    </row>
    <row r="845" spans="13:97" ht="15" customHeight="1" x14ac:dyDescent="0.25">
      <c r="M845" s="175"/>
      <c r="N845" s="282"/>
      <c r="O845" s="177"/>
      <c r="P845" s="176"/>
      <c r="Q845" s="177"/>
      <c r="R845" s="178"/>
      <c r="S845" s="175"/>
      <c r="T845" s="282"/>
      <c r="U845" s="177"/>
      <c r="V845" s="176"/>
      <c r="W845" s="177"/>
      <c r="X845" s="178"/>
      <c r="Y845" s="175"/>
      <c r="Z845" s="282"/>
      <c r="AA845" s="177"/>
      <c r="AB845" s="176"/>
      <c r="AC845" s="177"/>
      <c r="AD845" s="178"/>
      <c r="AE845" s="175"/>
      <c r="AF845" s="282"/>
      <c r="AG845" s="177"/>
      <c r="AH845" s="176"/>
      <c r="AI845" s="177"/>
      <c r="AJ845" s="178"/>
      <c r="AK845" s="175"/>
      <c r="AL845" s="282"/>
      <c r="AM845" s="177"/>
      <c r="AN845" s="176"/>
      <c r="AO845" s="177"/>
      <c r="AP845" s="178"/>
      <c r="AQ845" s="175"/>
      <c r="AR845" s="282"/>
      <c r="AS845" s="177"/>
      <c r="AT845" s="176"/>
      <c r="AU845" s="177"/>
      <c r="AV845" s="178"/>
      <c r="AW845" s="175"/>
      <c r="AX845" s="282"/>
      <c r="AY845" s="177"/>
      <c r="AZ845" s="176"/>
      <c r="BA845" s="177"/>
      <c r="BB845" s="178"/>
      <c r="BC845" s="175"/>
      <c r="BD845" s="282"/>
      <c r="BE845" s="177"/>
      <c r="BF845" s="176"/>
      <c r="BG845" s="177"/>
      <c r="BH845" s="178"/>
      <c r="BI845" s="175"/>
      <c r="BJ845" s="282"/>
      <c r="BK845" s="177"/>
      <c r="BL845" s="176"/>
      <c r="BM845" s="177"/>
      <c r="BN845" s="178"/>
      <c r="BQ845" s="192"/>
      <c r="BR845" s="193"/>
      <c r="BS845" s="192"/>
      <c r="BT845" s="193"/>
      <c r="BU845" s="194"/>
      <c r="BV845" s="191"/>
      <c r="BW845" s="192"/>
      <c r="BX845" s="193"/>
      <c r="BY845" s="192"/>
      <c r="BZ845" s="193"/>
      <c r="CA845" s="194"/>
      <c r="CB845" s="191"/>
      <c r="CC845" s="192"/>
      <c r="CD845" s="193"/>
      <c r="CE845" s="192"/>
      <c r="CF845" s="193"/>
      <c r="CG845" s="194"/>
      <c r="CH845" s="191"/>
      <c r="CI845" s="192"/>
      <c r="CJ845" s="193"/>
      <c r="CK845" s="192"/>
      <c r="CL845" s="193"/>
      <c r="CM845" s="194"/>
      <c r="CN845" s="191"/>
      <c r="CO845" s="192"/>
      <c r="CP845" s="193"/>
      <c r="CQ845" s="192"/>
      <c r="CR845" s="193"/>
      <c r="CS845" s="194"/>
    </row>
    <row r="846" spans="13:97" ht="15" customHeight="1" x14ac:dyDescent="0.25">
      <c r="M846" s="169">
        <v>1</v>
      </c>
      <c r="N846" s="281" t="s">
        <v>471</v>
      </c>
      <c r="O846" s="171">
        <v>1</v>
      </c>
      <c r="P846" s="170" t="s">
        <v>472</v>
      </c>
      <c r="Q846" s="171">
        <v>1</v>
      </c>
      <c r="R846" s="172" t="s">
        <v>473</v>
      </c>
      <c r="S846" s="169">
        <v>1</v>
      </c>
      <c r="T846" s="281" t="s">
        <v>474</v>
      </c>
      <c r="U846" s="171">
        <v>1</v>
      </c>
      <c r="V846" s="170" t="s">
        <v>475</v>
      </c>
      <c r="W846" s="171">
        <v>1</v>
      </c>
      <c r="X846" s="172" t="s">
        <v>476</v>
      </c>
      <c r="Y846" s="169">
        <v>1</v>
      </c>
      <c r="Z846" s="281" t="s">
        <v>477</v>
      </c>
      <c r="AA846" s="171">
        <v>1</v>
      </c>
      <c r="AB846" s="170" t="s">
        <v>478</v>
      </c>
      <c r="AC846" s="171">
        <v>1</v>
      </c>
      <c r="AD846" s="172" t="s">
        <v>479</v>
      </c>
      <c r="AE846" s="169">
        <v>1</v>
      </c>
      <c r="AF846" s="281" t="s">
        <v>480</v>
      </c>
      <c r="AG846" s="171">
        <v>1</v>
      </c>
      <c r="AH846" s="170" t="s">
        <v>480</v>
      </c>
      <c r="AI846" s="171">
        <v>1</v>
      </c>
      <c r="AJ846" s="172" t="s">
        <v>480</v>
      </c>
      <c r="AK846" s="169">
        <v>1</v>
      </c>
      <c r="AL846" s="281" t="s">
        <v>481</v>
      </c>
      <c r="AM846" s="171">
        <v>1</v>
      </c>
      <c r="AN846" s="170" t="s">
        <v>482</v>
      </c>
      <c r="AO846" s="171">
        <v>1</v>
      </c>
      <c r="AP846" s="172" t="s">
        <v>483</v>
      </c>
      <c r="AQ846" s="169">
        <v>1</v>
      </c>
      <c r="AR846" s="281" t="s">
        <v>484</v>
      </c>
      <c r="AS846" s="171">
        <v>1</v>
      </c>
      <c r="AT846" s="170" t="s">
        <v>485</v>
      </c>
      <c r="AU846" s="171">
        <v>1</v>
      </c>
      <c r="AV846" s="172" t="s">
        <v>486</v>
      </c>
      <c r="AW846" s="169">
        <v>1</v>
      </c>
      <c r="AX846" s="276" t="s">
        <v>487</v>
      </c>
      <c r="AY846" s="171">
        <v>1</v>
      </c>
      <c r="AZ846" s="170" t="s">
        <v>488</v>
      </c>
      <c r="BA846" s="171">
        <v>1</v>
      </c>
      <c r="BB846" s="172" t="s">
        <v>489</v>
      </c>
      <c r="BC846" s="169"/>
      <c r="BD846" s="283"/>
      <c r="BE846" s="171"/>
      <c r="BF846" s="170"/>
      <c r="BG846" s="171"/>
      <c r="BH846" s="172"/>
      <c r="BI846" s="169"/>
      <c r="BJ846" s="283"/>
      <c r="BK846" s="171"/>
      <c r="BL846" s="170"/>
      <c r="BM846" s="171"/>
      <c r="BN846" s="172"/>
      <c r="BQ846" s="186"/>
      <c r="BR846" s="187"/>
      <c r="BS846" s="186"/>
      <c r="BT846" s="187"/>
      <c r="BU846" s="188"/>
      <c r="BV846" s="185"/>
      <c r="BW846" s="186"/>
      <c r="BX846" s="187"/>
      <c r="BY846" s="186"/>
      <c r="BZ846" s="187"/>
      <c r="CA846" s="188"/>
      <c r="CB846" s="185"/>
      <c r="CC846" s="186"/>
      <c r="CD846" s="187"/>
      <c r="CE846" s="186"/>
      <c r="CF846" s="187"/>
      <c r="CG846" s="188"/>
      <c r="CH846" s="185"/>
      <c r="CI846" s="186"/>
      <c r="CJ846" s="187"/>
      <c r="CK846" s="186"/>
      <c r="CL846" s="187"/>
      <c r="CM846" s="188"/>
      <c r="CN846" s="185"/>
      <c r="CO846" s="186"/>
      <c r="CP846" s="187"/>
      <c r="CQ846" s="186"/>
      <c r="CR846" s="187"/>
      <c r="CS846" s="188"/>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69"/>
      <c r="N848" s="181"/>
      <c r="O848" s="171"/>
      <c r="P848" s="173"/>
      <c r="Q848" s="171"/>
      <c r="R848" s="174"/>
      <c r="S848" s="169"/>
      <c r="T848" s="181"/>
      <c r="U848" s="171"/>
      <c r="V848" s="173"/>
      <c r="W848" s="171"/>
      <c r="X848" s="174"/>
      <c r="Y848" s="169"/>
      <c r="Z848" s="181"/>
      <c r="AA848" s="171"/>
      <c r="AB848" s="173"/>
      <c r="AC848" s="171"/>
      <c r="AD848" s="174"/>
      <c r="AE848" s="169"/>
      <c r="AF848" s="181"/>
      <c r="AG848" s="171"/>
      <c r="AH848" s="173"/>
      <c r="AI848" s="171"/>
      <c r="AJ848" s="174"/>
      <c r="AK848" s="169"/>
      <c r="AL848" s="181"/>
      <c r="AM848" s="171"/>
      <c r="AN848" s="173"/>
      <c r="AO848" s="171"/>
      <c r="AP848" s="174"/>
      <c r="AQ848" s="169"/>
      <c r="AR848" s="181"/>
      <c r="AS848" s="171"/>
      <c r="AT848" s="173"/>
      <c r="AU848" s="171"/>
      <c r="AV848" s="174"/>
      <c r="AW848" s="169"/>
      <c r="AX848" s="181"/>
      <c r="AY848" s="171"/>
      <c r="AZ848" s="173"/>
      <c r="BA848" s="171"/>
      <c r="BB848" s="174"/>
      <c r="BC848" s="169"/>
      <c r="BD848" s="181"/>
      <c r="BE848" s="171"/>
      <c r="BF848" s="173"/>
      <c r="BG848" s="171"/>
      <c r="BH848" s="174"/>
      <c r="BI848" s="169"/>
      <c r="BJ848" s="181"/>
      <c r="BK848" s="171"/>
      <c r="BL848" s="173"/>
      <c r="BM848" s="171"/>
      <c r="BN848" s="174"/>
      <c r="BQ848" s="189"/>
      <c r="BR848" s="187"/>
      <c r="BS848" s="189"/>
      <c r="BT848" s="187"/>
      <c r="BU848" s="190"/>
      <c r="BV848" s="185"/>
      <c r="BW848" s="189"/>
      <c r="BX848" s="187"/>
      <c r="BY848" s="189"/>
      <c r="BZ848" s="187"/>
      <c r="CA848" s="190"/>
      <c r="CB848" s="185"/>
      <c r="CC848" s="189"/>
      <c r="CD848" s="187"/>
      <c r="CE848" s="189"/>
      <c r="CF848" s="187"/>
      <c r="CG848" s="190"/>
      <c r="CH848" s="185"/>
      <c r="CI848" s="189"/>
      <c r="CJ848" s="187"/>
      <c r="CK848" s="189"/>
      <c r="CL848" s="187"/>
      <c r="CM848" s="190"/>
      <c r="CN848" s="185"/>
      <c r="CO848" s="189"/>
      <c r="CP848" s="187"/>
      <c r="CQ848" s="189"/>
      <c r="CR848" s="187"/>
      <c r="CS848" s="190"/>
    </row>
    <row r="849" spans="13:97" ht="15" customHeight="1" x14ac:dyDescent="0.25">
      <c r="M849" s="122"/>
      <c r="N849" s="280"/>
      <c r="O849" s="124"/>
      <c r="P849" s="123"/>
      <c r="Q849" s="124"/>
      <c r="R849" s="125"/>
      <c r="S849" s="122"/>
      <c r="T849" s="280"/>
      <c r="U849" s="124"/>
      <c r="V849" s="123"/>
      <c r="W849" s="124"/>
      <c r="X849" s="125"/>
      <c r="Y849" s="122"/>
      <c r="Z849" s="280"/>
      <c r="AA849" s="124"/>
      <c r="AB849" s="123"/>
      <c r="AC849" s="124"/>
      <c r="AD849" s="125"/>
      <c r="AE849" s="122"/>
      <c r="AF849" s="280"/>
      <c r="AG849" s="124"/>
      <c r="AH849" s="123"/>
      <c r="AI849" s="124"/>
      <c r="AJ849" s="125"/>
      <c r="AK849" s="122"/>
      <c r="AL849" s="280"/>
      <c r="AM849" s="124"/>
      <c r="AN849" s="123"/>
      <c r="AO849" s="124"/>
      <c r="AP849" s="125"/>
      <c r="AQ849" s="122"/>
      <c r="AR849" s="280"/>
      <c r="AS849" s="124"/>
      <c r="AT849" s="123"/>
      <c r="AU849" s="124"/>
      <c r="AV849" s="125"/>
      <c r="AW849" s="122"/>
      <c r="AX849" s="280"/>
      <c r="AY849" s="124"/>
      <c r="AZ849" s="123"/>
      <c r="BA849" s="124"/>
      <c r="BB849" s="125"/>
      <c r="BC849" s="122"/>
      <c r="BD849" s="280"/>
      <c r="BE849" s="124"/>
      <c r="BF849" s="123"/>
      <c r="BG849" s="124"/>
      <c r="BH849" s="125"/>
      <c r="BI849" s="122"/>
      <c r="BJ849" s="280"/>
      <c r="BK849" s="124"/>
      <c r="BL849" s="123"/>
      <c r="BM849" s="124"/>
      <c r="BN849" s="125"/>
      <c r="BQ849" s="192"/>
      <c r="BR849" s="193"/>
      <c r="BS849" s="192"/>
      <c r="BT849" s="193"/>
      <c r="BU849" s="194"/>
      <c r="BV849" s="191"/>
      <c r="BW849" s="192"/>
      <c r="BX849" s="193"/>
      <c r="BY849" s="192"/>
      <c r="BZ849" s="193"/>
      <c r="CA849" s="194"/>
      <c r="CB849" s="191"/>
      <c r="CC849" s="192"/>
      <c r="CD849" s="193"/>
      <c r="CE849" s="192"/>
      <c r="CF849" s="193"/>
      <c r="CG849" s="194"/>
      <c r="CH849" s="191"/>
      <c r="CI849" s="192"/>
      <c r="CJ849" s="193"/>
      <c r="CK849" s="192"/>
      <c r="CL849" s="193"/>
      <c r="CM849" s="194"/>
      <c r="CN849" s="191"/>
      <c r="CO849" s="192"/>
      <c r="CP849" s="193"/>
      <c r="CQ849" s="192"/>
      <c r="CR849" s="193"/>
      <c r="CS849" s="194"/>
    </row>
    <row r="850" spans="13:97" ht="15" customHeight="1" x14ac:dyDescent="0.25">
      <c r="M850" s="185">
        <v>1</v>
      </c>
      <c r="N850" s="281" t="s">
        <v>490</v>
      </c>
      <c r="O850" s="187">
        <v>1</v>
      </c>
      <c r="P850" s="186" t="s">
        <v>491</v>
      </c>
      <c r="Q850" s="187">
        <v>1</v>
      </c>
      <c r="R850" s="188" t="s">
        <v>492</v>
      </c>
      <c r="S850" s="185">
        <v>1</v>
      </c>
      <c r="T850" s="281" t="s">
        <v>493</v>
      </c>
      <c r="U850" s="187">
        <v>1</v>
      </c>
      <c r="V850" s="186" t="s">
        <v>494</v>
      </c>
      <c r="W850" s="187">
        <v>1</v>
      </c>
      <c r="X850" s="188" t="s">
        <v>495</v>
      </c>
      <c r="Y850" s="185">
        <v>1</v>
      </c>
      <c r="Z850" s="281" t="s">
        <v>496</v>
      </c>
      <c r="AA850" s="187">
        <v>1</v>
      </c>
      <c r="AB850" s="186" t="s">
        <v>497</v>
      </c>
      <c r="AC850" s="187">
        <v>1</v>
      </c>
      <c r="AD850" s="188" t="s">
        <v>498</v>
      </c>
      <c r="AE850" s="185">
        <v>1</v>
      </c>
      <c r="AF850" s="281" t="s">
        <v>499</v>
      </c>
      <c r="AG850" s="187">
        <v>1</v>
      </c>
      <c r="AH850" s="186" t="s">
        <v>500</v>
      </c>
      <c r="AI850" s="187">
        <v>1</v>
      </c>
      <c r="AJ850" s="188" t="s">
        <v>501</v>
      </c>
      <c r="AK850" s="185">
        <v>1</v>
      </c>
      <c r="AL850" s="281" t="s">
        <v>502</v>
      </c>
      <c r="AM850" s="187">
        <v>1</v>
      </c>
      <c r="AN850" s="186" t="s">
        <v>503</v>
      </c>
      <c r="AO850" s="187">
        <v>1</v>
      </c>
      <c r="AP850" s="188" t="s">
        <v>504</v>
      </c>
      <c r="AQ850" s="185">
        <v>1</v>
      </c>
      <c r="AR850" s="281" t="s">
        <v>505</v>
      </c>
      <c r="AS850" s="187">
        <v>1</v>
      </c>
      <c r="AT850" s="186" t="s">
        <v>506</v>
      </c>
      <c r="AU850" s="187">
        <v>1</v>
      </c>
      <c r="AV850" s="188" t="s">
        <v>507</v>
      </c>
      <c r="AW850" s="185">
        <v>1</v>
      </c>
      <c r="AX850" s="281" t="s">
        <v>508</v>
      </c>
      <c r="AY850" s="187">
        <v>1</v>
      </c>
      <c r="AZ850" s="186" t="s">
        <v>509</v>
      </c>
      <c r="BA850" s="187">
        <v>1</v>
      </c>
      <c r="BB850" s="188" t="s">
        <v>510</v>
      </c>
      <c r="BC850" s="185">
        <v>1</v>
      </c>
      <c r="BD850" s="281" t="s">
        <v>511</v>
      </c>
      <c r="BE850" s="187">
        <v>1</v>
      </c>
      <c r="BF850" s="186" t="s">
        <v>512</v>
      </c>
      <c r="BG850" s="187">
        <v>1</v>
      </c>
      <c r="BH850" s="188" t="s">
        <v>513</v>
      </c>
      <c r="BI850" s="185">
        <v>1</v>
      </c>
      <c r="BJ850" s="281" t="s">
        <v>514</v>
      </c>
      <c r="BK850" s="187">
        <v>1</v>
      </c>
      <c r="BL850" s="186" t="s">
        <v>515</v>
      </c>
      <c r="BM850" s="187">
        <v>1</v>
      </c>
      <c r="BN850" s="188" t="s">
        <v>516</v>
      </c>
      <c r="BQ850" s="186"/>
      <c r="BR850" s="187"/>
      <c r="BS850" s="186"/>
      <c r="BT850" s="187"/>
      <c r="BU850" s="188"/>
      <c r="BV850" s="185"/>
      <c r="BW850" s="186"/>
      <c r="BX850" s="187"/>
      <c r="BY850" s="186"/>
      <c r="BZ850" s="187"/>
      <c r="CA850" s="188"/>
      <c r="CB850" s="185"/>
      <c r="CC850" s="186"/>
      <c r="CD850" s="187"/>
      <c r="CE850" s="186"/>
      <c r="CF850" s="187"/>
      <c r="CG850" s="188"/>
      <c r="CH850" s="185"/>
      <c r="CI850" s="186"/>
      <c r="CJ850" s="187"/>
      <c r="CK850" s="186"/>
      <c r="CL850" s="187"/>
      <c r="CM850" s="188"/>
      <c r="CN850" s="185"/>
      <c r="CO850" s="186"/>
      <c r="CP850" s="187"/>
      <c r="CQ850" s="186"/>
      <c r="CR850" s="187"/>
      <c r="CS850" s="188"/>
    </row>
    <row r="851" spans="13:97" ht="15" customHeight="1" x14ac:dyDescent="0.25">
      <c r="M851" s="185"/>
      <c r="N851" s="284"/>
      <c r="O851" s="187"/>
      <c r="P851" s="189"/>
      <c r="Q851" s="187"/>
      <c r="R851" s="190"/>
      <c r="S851" s="185"/>
      <c r="T851" s="284"/>
      <c r="U851" s="187"/>
      <c r="V851" s="189"/>
      <c r="W851" s="187"/>
      <c r="X851" s="190"/>
      <c r="Y851" s="185"/>
      <c r="Z851" s="284"/>
      <c r="AA851" s="187"/>
      <c r="AB851" s="189"/>
      <c r="AC851" s="187"/>
      <c r="AD851" s="190"/>
      <c r="AE851" s="185"/>
      <c r="AF851" s="284"/>
      <c r="AG851" s="187"/>
      <c r="AH851" s="189"/>
      <c r="AI851" s="187"/>
      <c r="AJ851" s="190"/>
      <c r="AK851" s="185"/>
      <c r="AL851" s="284"/>
      <c r="AM851" s="187"/>
      <c r="AN851" s="189"/>
      <c r="AO851" s="187"/>
      <c r="AP851" s="190"/>
      <c r="AQ851" s="185"/>
      <c r="AR851" s="284"/>
      <c r="AS851" s="187"/>
      <c r="AT851" s="189"/>
      <c r="AU851" s="187"/>
      <c r="AV851" s="190"/>
      <c r="AW851" s="185"/>
      <c r="AX851" s="284"/>
      <c r="AY851" s="187"/>
      <c r="AZ851" s="189"/>
      <c r="BA851" s="187"/>
      <c r="BB851" s="190"/>
      <c r="BC851" s="185"/>
      <c r="BD851" s="284"/>
      <c r="BE851" s="187"/>
      <c r="BF851" s="189"/>
      <c r="BG851" s="187"/>
      <c r="BH851" s="190"/>
      <c r="BI851" s="185"/>
      <c r="BJ851" s="284"/>
      <c r="BK851" s="187"/>
      <c r="BL851" s="189"/>
      <c r="BM851" s="187"/>
      <c r="BN851" s="190"/>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85"/>
      <c r="N852" s="284"/>
      <c r="O852" s="187"/>
      <c r="P852" s="189"/>
      <c r="Q852" s="187"/>
      <c r="R852" s="190"/>
      <c r="S852" s="185"/>
      <c r="T852" s="284"/>
      <c r="U852" s="187"/>
      <c r="V852" s="189"/>
      <c r="W852" s="187"/>
      <c r="X852" s="190"/>
      <c r="Y852" s="185"/>
      <c r="Z852" s="284"/>
      <c r="AA852" s="187"/>
      <c r="AB852" s="189"/>
      <c r="AC852" s="187"/>
      <c r="AD852" s="190"/>
      <c r="AE852" s="185"/>
      <c r="AF852" s="284"/>
      <c r="AG852" s="187"/>
      <c r="AH852" s="189"/>
      <c r="AI852" s="187"/>
      <c r="AJ852" s="190"/>
      <c r="AK852" s="185"/>
      <c r="AL852" s="284"/>
      <c r="AM852" s="187"/>
      <c r="AN852" s="189"/>
      <c r="AO852" s="187"/>
      <c r="AP852" s="190"/>
      <c r="AQ852" s="185"/>
      <c r="AR852" s="284"/>
      <c r="AS852" s="187"/>
      <c r="AT852" s="189"/>
      <c r="AU852" s="187"/>
      <c r="AV852" s="190"/>
      <c r="AW852" s="185"/>
      <c r="AX852" s="284"/>
      <c r="AY852" s="187"/>
      <c r="AZ852" s="189"/>
      <c r="BA852" s="187"/>
      <c r="BB852" s="190"/>
      <c r="BC852" s="185"/>
      <c r="BD852" s="284"/>
      <c r="BE852" s="187"/>
      <c r="BF852" s="189"/>
      <c r="BG852" s="187"/>
      <c r="BH852" s="190"/>
      <c r="BI852" s="185"/>
      <c r="BJ852" s="284"/>
      <c r="BK852" s="187"/>
      <c r="BL852" s="189"/>
      <c r="BM852" s="187"/>
      <c r="BN852" s="190"/>
      <c r="BQ852" s="119"/>
      <c r="BR852" s="120"/>
      <c r="BS852" s="119"/>
      <c r="BT852" s="120"/>
      <c r="BU852" s="121"/>
      <c r="BV852" s="118"/>
      <c r="BW852" s="119"/>
      <c r="BX852" s="120"/>
      <c r="BY852" s="119"/>
      <c r="BZ852" s="120"/>
      <c r="CA852" s="121"/>
      <c r="CB852" s="118"/>
      <c r="CC852" s="119"/>
      <c r="CD852" s="120"/>
      <c r="CE852" s="119"/>
      <c r="CF852" s="120"/>
      <c r="CG852" s="121"/>
      <c r="CH852" s="118"/>
      <c r="CI852" s="119"/>
      <c r="CJ852" s="120"/>
      <c r="CK852" s="119"/>
      <c r="CL852" s="120"/>
      <c r="CM852" s="121"/>
      <c r="CN852" s="118"/>
      <c r="CO852" s="119"/>
      <c r="CP852" s="120"/>
      <c r="CQ852" s="119"/>
      <c r="CR852" s="120"/>
      <c r="CS852" s="121"/>
    </row>
    <row r="853" spans="13:97" ht="15" customHeight="1" x14ac:dyDescent="0.25">
      <c r="M853" s="122"/>
      <c r="N853" s="285"/>
      <c r="O853" s="124"/>
      <c r="P853" s="124"/>
      <c r="Q853" s="124"/>
      <c r="R853" s="149"/>
      <c r="S853" s="122"/>
      <c r="T853" s="285"/>
      <c r="U853" s="124"/>
      <c r="V853" s="124"/>
      <c r="W853" s="124"/>
      <c r="X853" s="149"/>
      <c r="Y853" s="122"/>
      <c r="Z853" s="285"/>
      <c r="AA853" s="124"/>
      <c r="AB853" s="124"/>
      <c r="AC853" s="124"/>
      <c r="AD853" s="149"/>
      <c r="AE853" s="122"/>
      <c r="AF853" s="285"/>
      <c r="AG853" s="124"/>
      <c r="AH853" s="124"/>
      <c r="AI853" s="124"/>
      <c r="AJ853" s="149"/>
      <c r="AK853" s="122"/>
      <c r="AL853" s="285"/>
      <c r="AM853" s="124"/>
      <c r="AN853" s="124"/>
      <c r="AO853" s="124"/>
      <c r="AP853" s="149"/>
      <c r="AQ853" s="122"/>
      <c r="AR853" s="285"/>
      <c r="AS853" s="124"/>
      <c r="AT853" s="124"/>
      <c r="AU853" s="124"/>
      <c r="AV853" s="149"/>
      <c r="AW853" s="122"/>
      <c r="AX853" s="285"/>
      <c r="AY853" s="124"/>
      <c r="AZ853" s="124"/>
      <c r="BA853" s="124"/>
      <c r="BB853" s="149"/>
      <c r="BC853" s="122"/>
      <c r="BD853" s="285"/>
      <c r="BE853" s="124"/>
      <c r="BF853" s="124"/>
      <c r="BG853" s="124"/>
      <c r="BH853" s="149"/>
      <c r="BI853" s="122"/>
      <c r="BJ853" s="285"/>
      <c r="BK853" s="124"/>
      <c r="BL853" s="124"/>
      <c r="BM853" s="124"/>
      <c r="BN853" s="149"/>
      <c r="BQ853" s="141"/>
      <c r="BR853" s="142"/>
      <c r="BS853" s="141"/>
      <c r="BT853" s="142"/>
      <c r="BU853" s="143"/>
      <c r="BV853" s="140"/>
      <c r="BW853" s="141"/>
      <c r="BX853" s="142"/>
      <c r="BY853" s="142"/>
      <c r="BZ853" s="142"/>
      <c r="CA853" s="144"/>
      <c r="CB853" s="140"/>
      <c r="CC853" s="141"/>
      <c r="CD853" s="142"/>
      <c r="CE853" s="141"/>
      <c r="CF853" s="142"/>
      <c r="CG853" s="143"/>
      <c r="CH853" s="140"/>
      <c r="CI853" s="141"/>
      <c r="CJ853" s="142"/>
      <c r="CK853" s="141"/>
      <c r="CL853" s="142"/>
      <c r="CM853" s="143"/>
      <c r="CN853" s="140"/>
      <c r="CO853" s="141"/>
      <c r="CP853" s="142"/>
      <c r="CQ853" s="142"/>
      <c r="CR853" s="142"/>
      <c r="CS853" s="144"/>
    </row>
    <row r="854" spans="13:97" ht="15" customHeight="1" x14ac:dyDescent="0.25">
      <c r="M854" s="195">
        <v>1</v>
      </c>
      <c r="N854" s="281" t="s">
        <v>517</v>
      </c>
      <c r="O854" s="197">
        <v>1</v>
      </c>
      <c r="P854" s="196" t="s">
        <v>518</v>
      </c>
      <c r="Q854" s="197">
        <v>1</v>
      </c>
      <c r="R854" s="196" t="s">
        <v>519</v>
      </c>
      <c r="S854" s="195">
        <v>1</v>
      </c>
      <c r="T854" s="281" t="s">
        <v>520</v>
      </c>
      <c r="U854" s="197">
        <v>1</v>
      </c>
      <c r="V854" s="196" t="s">
        <v>521</v>
      </c>
      <c r="W854" s="197">
        <v>1</v>
      </c>
      <c r="X854" s="196" t="s">
        <v>522</v>
      </c>
      <c r="Y854" s="195">
        <v>1</v>
      </c>
      <c r="Z854" s="281" t="s">
        <v>523</v>
      </c>
      <c r="AA854" s="197">
        <v>1</v>
      </c>
      <c r="AB854" s="196" t="s">
        <v>524</v>
      </c>
      <c r="AC854" s="197">
        <v>1</v>
      </c>
      <c r="AD854" s="196" t="s">
        <v>525</v>
      </c>
      <c r="AE854" s="195">
        <v>1</v>
      </c>
      <c r="AF854" s="281" t="s">
        <v>526</v>
      </c>
      <c r="AG854" s="197">
        <v>1</v>
      </c>
      <c r="AH854" s="196" t="s">
        <v>527</v>
      </c>
      <c r="AI854" s="197">
        <v>1</v>
      </c>
      <c r="AJ854" s="196" t="s">
        <v>528</v>
      </c>
      <c r="AK854" s="195">
        <v>1</v>
      </c>
      <c r="AL854" s="281" t="s">
        <v>529</v>
      </c>
      <c r="AM854" s="197">
        <v>1</v>
      </c>
      <c r="AN854" s="196" t="s">
        <v>530</v>
      </c>
      <c r="AO854" s="197">
        <v>1</v>
      </c>
      <c r="AP854" s="196" t="s">
        <v>531</v>
      </c>
      <c r="AQ854" s="195">
        <v>1</v>
      </c>
      <c r="AR854" s="281" t="s">
        <v>532</v>
      </c>
      <c r="AS854" s="197">
        <v>1</v>
      </c>
      <c r="AT854" s="196" t="s">
        <v>533</v>
      </c>
      <c r="AU854" s="197">
        <v>1</v>
      </c>
      <c r="AV854" s="196" t="s">
        <v>534</v>
      </c>
      <c r="AW854" s="195">
        <v>1</v>
      </c>
      <c r="AX854" s="281" t="s">
        <v>535</v>
      </c>
      <c r="AY854" s="197">
        <v>1</v>
      </c>
      <c r="AZ854" s="196" t="s">
        <v>535</v>
      </c>
      <c r="BA854" s="197">
        <v>1</v>
      </c>
      <c r="BB854" s="196" t="s">
        <v>535</v>
      </c>
      <c r="BC854" s="195">
        <v>1</v>
      </c>
      <c r="BD854" s="281" t="s">
        <v>536</v>
      </c>
      <c r="BE854" s="197">
        <v>1</v>
      </c>
      <c r="BF854" s="196" t="s">
        <v>537</v>
      </c>
      <c r="BG854" s="197">
        <v>1</v>
      </c>
      <c r="BH854" s="196" t="s">
        <v>538</v>
      </c>
      <c r="BI854" s="195">
        <v>1</v>
      </c>
      <c r="BJ854" s="281" t="s">
        <v>539</v>
      </c>
      <c r="BK854" s="197">
        <v>1</v>
      </c>
      <c r="BL854" s="196" t="s">
        <v>540</v>
      </c>
      <c r="BM854" s="197">
        <v>1</v>
      </c>
      <c r="BN854" s="196" t="s">
        <v>541</v>
      </c>
      <c r="BQ854" s="145"/>
      <c r="BR854" s="120"/>
      <c r="BS854" s="145"/>
      <c r="BT854" s="120"/>
      <c r="BU854" s="146"/>
      <c r="BV854" s="118"/>
      <c r="BW854" s="145"/>
      <c r="BX854" s="120"/>
      <c r="BY854" s="120"/>
      <c r="BZ854" s="120"/>
      <c r="CA854" s="147"/>
      <c r="CB854" s="114"/>
      <c r="CC854" s="116"/>
      <c r="CD854" s="115"/>
      <c r="CE854" s="116"/>
      <c r="CF854" s="115"/>
      <c r="CG854" s="117"/>
      <c r="CH854" s="118"/>
      <c r="CI854" s="145"/>
      <c r="CJ854" s="120"/>
      <c r="CK854" s="145"/>
      <c r="CL854" s="120"/>
      <c r="CM854" s="146"/>
      <c r="CN854" s="118"/>
      <c r="CO854" s="145"/>
      <c r="CP854" s="120"/>
      <c r="CQ854" s="120"/>
      <c r="CR854" s="120"/>
      <c r="CS854" s="147"/>
    </row>
    <row r="855" spans="13:97" ht="15" customHeight="1" x14ac:dyDescent="0.25">
      <c r="M855" s="195"/>
      <c r="N855" s="286"/>
      <c r="O855" s="197"/>
      <c r="P855" s="199"/>
      <c r="Q855" s="197"/>
      <c r="R855" s="200"/>
      <c r="S855" s="195"/>
      <c r="T855" s="286"/>
      <c r="U855" s="197"/>
      <c r="V855" s="196"/>
      <c r="W855" s="197"/>
      <c r="X855" s="198"/>
      <c r="Y855" s="195"/>
      <c r="Z855" s="286"/>
      <c r="AA855" s="197"/>
      <c r="AB855" s="199"/>
      <c r="AC855" s="197"/>
      <c r="AD855" s="200"/>
      <c r="AE855" s="195"/>
      <c r="AF855" s="286"/>
      <c r="AG855" s="197"/>
      <c r="AH855" s="199"/>
      <c r="AI855" s="197"/>
      <c r="AJ855" s="200"/>
      <c r="AK855" s="195"/>
      <c r="AL855" s="286"/>
      <c r="AM855" s="197"/>
      <c r="AN855" s="196"/>
      <c r="AO855" s="197"/>
      <c r="AP855" s="198"/>
      <c r="AQ855" s="195"/>
      <c r="AR855" s="286"/>
      <c r="AS855" s="197"/>
      <c r="AT855" s="199"/>
      <c r="AU855" s="197"/>
      <c r="AV855" s="200"/>
      <c r="AW855" s="195"/>
      <c r="AX855" s="286"/>
      <c r="AY855" s="197"/>
      <c r="AZ855" s="199"/>
      <c r="BA855" s="197"/>
      <c r="BB855" s="200"/>
      <c r="BC855" s="195"/>
      <c r="BD855" s="286"/>
      <c r="BE855" s="197"/>
      <c r="BF855" s="196"/>
      <c r="BG855" s="197"/>
      <c r="BH855" s="198"/>
      <c r="BI855" s="195"/>
      <c r="BJ855" s="286"/>
      <c r="BK855" s="197"/>
      <c r="BL855" s="199"/>
      <c r="BM855" s="197"/>
      <c r="BN855" s="200"/>
      <c r="BQ855" s="137"/>
      <c r="BR855" s="138"/>
      <c r="BS855" s="137"/>
      <c r="BT855" s="138"/>
      <c r="BU855" s="139"/>
      <c r="BV855" s="136"/>
      <c r="BW855" s="137"/>
      <c r="BX855" s="138"/>
      <c r="BY855" s="138"/>
      <c r="BZ855" s="138"/>
      <c r="CA855" s="148"/>
      <c r="CB855" s="136"/>
      <c r="CC855" s="137"/>
      <c r="CD855" s="138"/>
      <c r="CE855" s="137"/>
      <c r="CF855" s="138"/>
      <c r="CG855" s="139"/>
      <c r="CH855" s="136"/>
      <c r="CI855" s="137"/>
      <c r="CJ855" s="138"/>
      <c r="CK855" s="137"/>
      <c r="CL855" s="138"/>
      <c r="CM855" s="139"/>
      <c r="CN855" s="136"/>
      <c r="CO855" s="137"/>
      <c r="CP855" s="138"/>
      <c r="CQ855" s="138"/>
      <c r="CR855" s="138"/>
      <c r="CS855" s="148"/>
    </row>
    <row r="856" spans="13:97" ht="15" customHeight="1" x14ac:dyDescent="0.25">
      <c r="M856" s="195"/>
      <c r="N856" s="286"/>
      <c r="O856" s="197"/>
      <c r="P856" s="199"/>
      <c r="Q856" s="197"/>
      <c r="R856" s="200"/>
      <c r="S856" s="195"/>
      <c r="T856" s="286"/>
      <c r="U856" s="197"/>
      <c r="V856" s="196"/>
      <c r="W856" s="197"/>
      <c r="X856" s="198"/>
      <c r="Y856" s="195"/>
      <c r="Z856" s="286"/>
      <c r="AA856" s="197"/>
      <c r="AB856" s="199"/>
      <c r="AC856" s="197"/>
      <c r="AD856" s="200"/>
      <c r="AE856" s="195"/>
      <c r="AF856" s="286"/>
      <c r="AG856" s="197"/>
      <c r="AH856" s="199"/>
      <c r="AI856" s="197"/>
      <c r="AJ856" s="200"/>
      <c r="AK856" s="195"/>
      <c r="AL856" s="286"/>
      <c r="AM856" s="197"/>
      <c r="AN856" s="196"/>
      <c r="AO856" s="197"/>
      <c r="AP856" s="198"/>
      <c r="AQ856" s="195"/>
      <c r="AR856" s="286"/>
      <c r="AS856" s="197"/>
      <c r="AT856" s="199"/>
      <c r="AU856" s="197"/>
      <c r="AV856" s="200"/>
      <c r="AW856" s="195"/>
      <c r="AX856" s="286"/>
      <c r="AY856" s="197"/>
      <c r="AZ856" s="199"/>
      <c r="BA856" s="197"/>
      <c r="BB856" s="200"/>
      <c r="BC856" s="195"/>
      <c r="BD856" s="286"/>
      <c r="BE856" s="197"/>
      <c r="BF856" s="196"/>
      <c r="BG856" s="197"/>
      <c r="BH856" s="198"/>
      <c r="BI856" s="195"/>
      <c r="BJ856" s="286"/>
      <c r="BK856" s="197"/>
      <c r="BL856" s="199"/>
      <c r="BM856" s="197"/>
      <c r="BN856" s="200"/>
      <c r="BQ856" s="137"/>
      <c r="BR856" s="138"/>
      <c r="BS856" s="137"/>
      <c r="BT856" s="138"/>
      <c r="BU856" s="139"/>
      <c r="BV856" s="136"/>
      <c r="BW856" s="137"/>
      <c r="BX856" s="138"/>
      <c r="BY856" s="138"/>
      <c r="BZ856" s="138"/>
      <c r="CA856" s="148"/>
      <c r="CB856" s="136"/>
      <c r="CC856" s="137"/>
      <c r="CD856" s="138"/>
      <c r="CE856" s="137"/>
      <c r="CF856" s="138"/>
      <c r="CG856" s="139"/>
      <c r="CH856" s="136"/>
      <c r="CI856" s="137"/>
      <c r="CJ856" s="138"/>
      <c r="CK856" s="137"/>
      <c r="CL856" s="138"/>
      <c r="CM856" s="139"/>
      <c r="CN856" s="136"/>
      <c r="CO856" s="137"/>
      <c r="CP856" s="138"/>
      <c r="CQ856" s="138"/>
      <c r="CR856" s="138"/>
      <c r="CS856" s="148"/>
    </row>
    <row r="857" spans="13:97" ht="15" customHeight="1" x14ac:dyDescent="0.25">
      <c r="M857" s="201"/>
      <c r="N857" s="287"/>
      <c r="O857" s="203"/>
      <c r="P857" s="202"/>
      <c r="Q857" s="203"/>
      <c r="R857" s="204"/>
      <c r="S857" s="201"/>
      <c r="T857" s="287"/>
      <c r="U857" s="203"/>
      <c r="V857" s="202"/>
      <c r="W857" s="203"/>
      <c r="X857" s="204"/>
      <c r="Y857" s="201"/>
      <c r="Z857" s="287"/>
      <c r="AA857" s="203"/>
      <c r="AB857" s="202"/>
      <c r="AC857" s="203"/>
      <c r="AD857" s="204"/>
      <c r="AE857" s="201"/>
      <c r="AF857" s="287"/>
      <c r="AG857" s="203"/>
      <c r="AH857" s="202"/>
      <c r="AI857" s="203"/>
      <c r="AJ857" s="204"/>
      <c r="AK857" s="201"/>
      <c r="AL857" s="287"/>
      <c r="AM857" s="203"/>
      <c r="AN857" s="202"/>
      <c r="AO857" s="203"/>
      <c r="AP857" s="204"/>
      <c r="AQ857" s="201"/>
      <c r="AR857" s="287"/>
      <c r="AS857" s="203"/>
      <c r="AT857" s="202"/>
      <c r="AU857" s="203"/>
      <c r="AV857" s="204"/>
      <c r="AW857" s="201"/>
      <c r="AX857" s="287"/>
      <c r="AY857" s="203"/>
      <c r="AZ857" s="202"/>
      <c r="BA857" s="203"/>
      <c r="BB857" s="204"/>
      <c r="BC857" s="201"/>
      <c r="BD857" s="287"/>
      <c r="BE857" s="203"/>
      <c r="BF857" s="202"/>
      <c r="BG857" s="203"/>
      <c r="BH857" s="204"/>
      <c r="BI857" s="201"/>
      <c r="BJ857" s="287"/>
      <c r="BK857" s="203"/>
      <c r="BL857" s="202"/>
      <c r="BM857" s="203"/>
      <c r="BN857" s="204"/>
      <c r="BQ857" s="124"/>
      <c r="BR857" s="124"/>
      <c r="BS857" s="124"/>
      <c r="BT857" s="124"/>
      <c r="BU857" s="149"/>
      <c r="BV857" s="122"/>
      <c r="BW857" s="124"/>
      <c r="BX857" s="124"/>
      <c r="BY857" s="124"/>
      <c r="BZ857" s="124"/>
      <c r="CA857" s="149"/>
      <c r="CB857" s="122"/>
      <c r="CC857" s="124"/>
      <c r="CD857" s="124"/>
      <c r="CE857" s="124"/>
      <c r="CF857" s="124"/>
      <c r="CG857" s="149"/>
      <c r="CH857" s="122"/>
      <c r="CI857" s="124"/>
      <c r="CJ857" s="124"/>
      <c r="CK857" s="124"/>
      <c r="CL857" s="124"/>
      <c r="CM857" s="149"/>
      <c r="CN857" s="122"/>
      <c r="CO857" s="124"/>
      <c r="CP857" s="124"/>
      <c r="CQ857" s="124"/>
      <c r="CR857" s="124"/>
      <c r="CS857" s="149"/>
    </row>
    <row r="858" spans="13:97" ht="15" customHeight="1" x14ac:dyDescent="0.25">
      <c r="M858" s="195">
        <v>1</v>
      </c>
      <c r="N858" s="281" t="s">
        <v>542</v>
      </c>
      <c r="O858" s="197">
        <v>1</v>
      </c>
      <c r="P858" s="196" t="s">
        <v>542</v>
      </c>
      <c r="Q858" s="197">
        <v>1</v>
      </c>
      <c r="R858" s="196" t="s">
        <v>542</v>
      </c>
      <c r="S858" s="195">
        <v>1</v>
      </c>
      <c r="T858" s="281" t="s">
        <v>543</v>
      </c>
      <c r="U858" s="197">
        <v>1</v>
      </c>
      <c r="V858" s="196" t="s">
        <v>544</v>
      </c>
      <c r="W858" s="197">
        <v>1</v>
      </c>
      <c r="X858" s="196" t="s">
        <v>545</v>
      </c>
      <c r="Y858" s="195">
        <v>1</v>
      </c>
      <c r="Z858" s="281" t="s">
        <v>546</v>
      </c>
      <c r="AA858" s="197">
        <v>1</v>
      </c>
      <c r="AB858" s="196" t="s">
        <v>547</v>
      </c>
      <c r="AC858" s="197">
        <v>1</v>
      </c>
      <c r="AD858" s="196" t="s">
        <v>548</v>
      </c>
      <c r="AE858" s="195">
        <v>1</v>
      </c>
      <c r="AF858" s="281" t="s">
        <v>549</v>
      </c>
      <c r="AG858" s="197">
        <v>1</v>
      </c>
      <c r="AH858" s="196" t="s">
        <v>550</v>
      </c>
      <c r="AI858" s="197">
        <v>1</v>
      </c>
      <c r="AJ858" s="196" t="s">
        <v>551</v>
      </c>
      <c r="AK858" s="195">
        <v>1</v>
      </c>
      <c r="AL858" s="281" t="s">
        <v>552</v>
      </c>
      <c r="AM858" s="197">
        <v>1</v>
      </c>
      <c r="AN858" s="196" t="s">
        <v>553</v>
      </c>
      <c r="AO858" s="197">
        <v>1</v>
      </c>
      <c r="AP858" s="196" t="s">
        <v>554</v>
      </c>
      <c r="AQ858" s="195">
        <v>1</v>
      </c>
      <c r="AR858" s="281" t="s">
        <v>555</v>
      </c>
      <c r="AS858" s="197">
        <v>1</v>
      </c>
      <c r="AT858" s="196" t="s">
        <v>556</v>
      </c>
      <c r="AU858" s="197">
        <v>1</v>
      </c>
      <c r="AV858" s="196" t="s">
        <v>557</v>
      </c>
      <c r="AW858" s="195">
        <v>1</v>
      </c>
      <c r="AX858" s="281" t="s">
        <v>558</v>
      </c>
      <c r="AY858" s="197">
        <v>1</v>
      </c>
      <c r="AZ858" s="196" t="s">
        <v>558</v>
      </c>
      <c r="BA858" s="197">
        <v>1</v>
      </c>
      <c r="BB858" s="196" t="s">
        <v>558</v>
      </c>
      <c r="BC858" s="195">
        <v>1</v>
      </c>
      <c r="BD858" s="281" t="s">
        <v>559</v>
      </c>
      <c r="BE858" s="197">
        <v>1</v>
      </c>
      <c r="BF858" s="196" t="s">
        <v>560</v>
      </c>
      <c r="BG858" s="197">
        <v>1</v>
      </c>
      <c r="BH858" s="196" t="s">
        <v>561</v>
      </c>
      <c r="BI858" s="195">
        <v>1</v>
      </c>
      <c r="BJ858" s="281" t="s">
        <v>562</v>
      </c>
      <c r="BK858" s="197">
        <v>1</v>
      </c>
      <c r="BL858" s="196" t="s">
        <v>563</v>
      </c>
      <c r="BM858" s="197">
        <v>1</v>
      </c>
      <c r="BN858" s="196" t="s">
        <v>564</v>
      </c>
      <c r="BQ858" s="196" t="s">
        <v>192</v>
      </c>
      <c r="BR858" s="197">
        <v>1</v>
      </c>
      <c r="BS858" s="196" t="s">
        <v>193</v>
      </c>
      <c r="BT858" s="197">
        <v>1</v>
      </c>
      <c r="BU858" s="196" t="s">
        <v>194</v>
      </c>
      <c r="BV858" s="195">
        <v>1</v>
      </c>
      <c r="BW858" s="196" t="s">
        <v>195</v>
      </c>
      <c r="BX858" s="197">
        <v>1</v>
      </c>
      <c r="BY858" s="196" t="s">
        <v>196</v>
      </c>
      <c r="BZ858" s="197">
        <v>1</v>
      </c>
      <c r="CA858" s="196" t="s">
        <v>197</v>
      </c>
      <c r="CB858" s="195">
        <v>1</v>
      </c>
      <c r="CC858" s="196" t="s">
        <v>198</v>
      </c>
      <c r="CD858" s="197">
        <v>1</v>
      </c>
      <c r="CE858" s="196" t="s">
        <v>199</v>
      </c>
      <c r="CF858" s="197">
        <v>1</v>
      </c>
      <c r="CG858" s="196" t="s">
        <v>200</v>
      </c>
      <c r="CH858" s="195">
        <v>1</v>
      </c>
      <c r="CI858" s="196" t="s">
        <v>201</v>
      </c>
      <c r="CJ858" s="197">
        <v>1</v>
      </c>
      <c r="CK858" s="196" t="s">
        <v>202</v>
      </c>
      <c r="CL858" s="197">
        <v>1</v>
      </c>
      <c r="CM858" s="196" t="s">
        <v>203</v>
      </c>
      <c r="CN858" s="195"/>
      <c r="CO858" s="196"/>
      <c r="CP858" s="197"/>
      <c r="CQ858" s="196"/>
      <c r="CR858" s="197"/>
      <c r="CS858" s="198"/>
    </row>
    <row r="859" spans="13:97" ht="15" customHeight="1" x14ac:dyDescent="0.25">
      <c r="M859" s="195"/>
      <c r="N859" s="286"/>
      <c r="O859" s="197"/>
      <c r="P859" s="199"/>
      <c r="Q859" s="197"/>
      <c r="R859" s="200"/>
      <c r="S859" s="195"/>
      <c r="T859" s="286"/>
      <c r="U859" s="197"/>
      <c r="V859" s="199"/>
      <c r="W859" s="197"/>
      <c r="X859" s="200"/>
      <c r="Y859" s="195"/>
      <c r="Z859" s="286"/>
      <c r="AA859" s="197"/>
      <c r="AB859" s="199"/>
      <c r="AC859" s="197"/>
      <c r="AD859" s="200"/>
      <c r="AE859" s="195"/>
      <c r="AF859" s="286"/>
      <c r="AG859" s="197"/>
      <c r="AH859" s="199"/>
      <c r="AI859" s="197"/>
      <c r="AJ859" s="200"/>
      <c r="AK859" s="195"/>
      <c r="AL859" s="286"/>
      <c r="AM859" s="197"/>
      <c r="AN859" s="199"/>
      <c r="AO859" s="197"/>
      <c r="AP859" s="200"/>
      <c r="AQ859" s="195"/>
      <c r="AR859" s="286"/>
      <c r="AS859" s="197"/>
      <c r="AT859" s="199"/>
      <c r="AU859" s="197"/>
      <c r="AV859" s="200"/>
      <c r="AW859" s="195"/>
      <c r="AX859" s="286"/>
      <c r="AY859" s="197"/>
      <c r="AZ859" s="199"/>
      <c r="BA859" s="197"/>
      <c r="BB859" s="200"/>
      <c r="BC859" s="195"/>
      <c r="BD859" s="286"/>
      <c r="BE859" s="197"/>
      <c r="BF859" s="199"/>
      <c r="BG859" s="197"/>
      <c r="BH859" s="200"/>
      <c r="BI859" s="195"/>
      <c r="BJ859" s="286"/>
      <c r="BK859" s="197"/>
      <c r="BL859" s="199"/>
      <c r="BM859" s="197"/>
      <c r="BN859" s="200"/>
      <c r="BQ859" s="199"/>
      <c r="BR859" s="197"/>
      <c r="BS859" s="196"/>
      <c r="BT859" s="197"/>
      <c r="BU859" s="198"/>
      <c r="BV859" s="195"/>
      <c r="BW859" s="199"/>
      <c r="BX859" s="197"/>
      <c r="BY859" s="199"/>
      <c r="BZ859" s="197"/>
      <c r="CA859" s="200"/>
      <c r="CB859" s="195"/>
      <c r="CC859" s="199"/>
      <c r="CD859" s="197"/>
      <c r="CE859" s="199"/>
      <c r="CF859" s="197"/>
      <c r="CG859" s="200"/>
      <c r="CH859" s="195"/>
      <c r="CI859" s="199"/>
      <c r="CJ859" s="197"/>
      <c r="CK859" s="196"/>
      <c r="CL859" s="197"/>
      <c r="CM859" s="198"/>
      <c r="CN859" s="195"/>
      <c r="CO859" s="199"/>
      <c r="CP859" s="197"/>
      <c r="CQ859" s="199"/>
      <c r="CR859" s="197"/>
      <c r="CS859" s="200"/>
    </row>
    <row r="860" spans="13:97" ht="15" customHeight="1" x14ac:dyDescent="0.25">
      <c r="M860" s="195"/>
      <c r="N860" s="286"/>
      <c r="O860" s="197"/>
      <c r="P860" s="199"/>
      <c r="Q860" s="197"/>
      <c r="R860" s="200"/>
      <c r="S860" s="195"/>
      <c r="T860" s="286"/>
      <c r="U860" s="197"/>
      <c r="V860" s="199"/>
      <c r="W860" s="197"/>
      <c r="X860" s="200"/>
      <c r="Y860" s="195"/>
      <c r="Z860" s="286"/>
      <c r="AA860" s="197"/>
      <c r="AB860" s="199"/>
      <c r="AC860" s="197"/>
      <c r="AD860" s="200"/>
      <c r="AE860" s="195"/>
      <c r="AF860" s="286"/>
      <c r="AG860" s="197"/>
      <c r="AH860" s="199"/>
      <c r="AI860" s="197"/>
      <c r="AJ860" s="200"/>
      <c r="AK860" s="195"/>
      <c r="AL860" s="286"/>
      <c r="AM860" s="197"/>
      <c r="AN860" s="199"/>
      <c r="AO860" s="197"/>
      <c r="AP860" s="200"/>
      <c r="AQ860" s="195"/>
      <c r="AR860" s="286"/>
      <c r="AS860" s="197"/>
      <c r="AT860" s="199"/>
      <c r="AU860" s="197"/>
      <c r="AV860" s="200"/>
      <c r="AW860" s="195"/>
      <c r="AX860" s="286"/>
      <c r="AY860" s="197"/>
      <c r="AZ860" s="199"/>
      <c r="BA860" s="197"/>
      <c r="BB860" s="200"/>
      <c r="BC860" s="195"/>
      <c r="BD860" s="286"/>
      <c r="BE860" s="197"/>
      <c r="BF860" s="199"/>
      <c r="BG860" s="197"/>
      <c r="BH860" s="200"/>
      <c r="BI860" s="195"/>
      <c r="BJ860" s="286"/>
      <c r="BK860" s="197"/>
      <c r="BL860" s="199"/>
      <c r="BM860" s="197"/>
      <c r="BN860" s="200"/>
      <c r="BQ860" s="199"/>
      <c r="BR860" s="197"/>
      <c r="BS860" s="196"/>
      <c r="BT860" s="197"/>
      <c r="BU860" s="198"/>
      <c r="BV860" s="195"/>
      <c r="BW860" s="199"/>
      <c r="BX860" s="197"/>
      <c r="BY860" s="199"/>
      <c r="BZ860" s="197"/>
      <c r="CA860" s="200"/>
      <c r="CB860" s="195"/>
      <c r="CC860" s="199"/>
      <c r="CD860" s="197"/>
      <c r="CE860" s="199"/>
      <c r="CF860" s="197"/>
      <c r="CG860" s="200"/>
      <c r="CH860" s="195"/>
      <c r="CI860" s="199"/>
      <c r="CJ860" s="197"/>
      <c r="CK860" s="196"/>
      <c r="CL860" s="197"/>
      <c r="CM860" s="198"/>
      <c r="CN860" s="195"/>
      <c r="CO860" s="199"/>
      <c r="CP860" s="197"/>
      <c r="CQ860" s="199"/>
      <c r="CR860" s="197"/>
      <c r="CS860" s="200"/>
    </row>
    <row r="861" spans="13:97" ht="15" customHeight="1" x14ac:dyDescent="0.25">
      <c r="M861" s="201"/>
      <c r="N861" s="287"/>
      <c r="O861" s="203"/>
      <c r="P861" s="202"/>
      <c r="Q861" s="203"/>
      <c r="R861" s="204"/>
      <c r="S861" s="201"/>
      <c r="T861" s="287"/>
      <c r="U861" s="203"/>
      <c r="V861" s="202"/>
      <c r="W861" s="203"/>
      <c r="X861" s="204"/>
      <c r="Y861" s="201"/>
      <c r="Z861" s="287"/>
      <c r="AA861" s="203"/>
      <c r="AB861" s="202"/>
      <c r="AC861" s="203"/>
      <c r="AD861" s="204"/>
      <c r="AE861" s="201"/>
      <c r="AF861" s="287"/>
      <c r="AG861" s="203"/>
      <c r="AH861" s="202"/>
      <c r="AI861" s="203"/>
      <c r="AJ861" s="204"/>
      <c r="AK861" s="201"/>
      <c r="AL861" s="287"/>
      <c r="AM861" s="203"/>
      <c r="AN861" s="202"/>
      <c r="AO861" s="203"/>
      <c r="AP861" s="204"/>
      <c r="AQ861" s="201"/>
      <c r="AR861" s="287"/>
      <c r="AS861" s="203"/>
      <c r="AT861" s="202"/>
      <c r="AU861" s="203"/>
      <c r="AV861" s="204"/>
      <c r="AW861" s="201"/>
      <c r="AX861" s="287"/>
      <c r="AY861" s="203"/>
      <c r="AZ861" s="202"/>
      <c r="BA861" s="203"/>
      <c r="BB861" s="204"/>
      <c r="BC861" s="201"/>
      <c r="BD861" s="287"/>
      <c r="BE861" s="203"/>
      <c r="BF861" s="202"/>
      <c r="BG861" s="203"/>
      <c r="BH861" s="204"/>
      <c r="BI861" s="201"/>
      <c r="BJ861" s="287"/>
      <c r="BK861" s="203"/>
      <c r="BL861" s="202"/>
      <c r="BM861" s="203"/>
      <c r="BN861" s="204"/>
      <c r="BQ861" s="202"/>
      <c r="BR861" s="203"/>
      <c r="BS861" s="202"/>
      <c r="BT861" s="203"/>
      <c r="BU861" s="204"/>
      <c r="BV861" s="201"/>
      <c r="BW861" s="202"/>
      <c r="BX861" s="203"/>
      <c r="BY861" s="202"/>
      <c r="BZ861" s="203"/>
      <c r="CA861" s="204"/>
      <c r="CB861" s="201"/>
      <c r="CC861" s="202"/>
      <c r="CD861" s="203"/>
      <c r="CE861" s="202"/>
      <c r="CF861" s="203"/>
      <c r="CG861" s="204"/>
      <c r="CH861" s="201"/>
      <c r="CI861" s="202"/>
      <c r="CJ861" s="203"/>
      <c r="CK861" s="202"/>
      <c r="CL861" s="203"/>
      <c r="CM861" s="204"/>
      <c r="CN861" s="201"/>
      <c r="CO861" s="202"/>
      <c r="CP861" s="203"/>
      <c r="CQ861" s="202"/>
      <c r="CR861" s="203"/>
      <c r="CS861" s="204"/>
    </row>
    <row r="862" spans="13:97" ht="15" customHeight="1" x14ac:dyDescent="0.25">
      <c r="M862" s="195">
        <v>1</v>
      </c>
      <c r="N862" s="281" t="s">
        <v>565</v>
      </c>
      <c r="O862" s="197">
        <v>1</v>
      </c>
      <c r="P862" s="196" t="s">
        <v>566</v>
      </c>
      <c r="Q862" s="197">
        <v>1</v>
      </c>
      <c r="R862" s="196" t="s">
        <v>567</v>
      </c>
      <c r="S862" s="195">
        <v>1</v>
      </c>
      <c r="T862" s="281" t="s">
        <v>568</v>
      </c>
      <c r="U862" s="197">
        <v>1</v>
      </c>
      <c r="V862" s="196" t="s">
        <v>569</v>
      </c>
      <c r="W862" s="197">
        <v>1</v>
      </c>
      <c r="X862" s="196" t="s">
        <v>570</v>
      </c>
      <c r="Y862" s="195">
        <v>1</v>
      </c>
      <c r="Z862" s="281" t="s">
        <v>571</v>
      </c>
      <c r="AA862" s="197">
        <v>1</v>
      </c>
      <c r="AB862" s="196" t="s">
        <v>572</v>
      </c>
      <c r="AC862" s="197">
        <v>1</v>
      </c>
      <c r="AD862" s="196" t="s">
        <v>573</v>
      </c>
      <c r="AE862" s="195">
        <v>1</v>
      </c>
      <c r="AF862" s="281" t="s">
        <v>574</v>
      </c>
      <c r="AG862" s="197">
        <v>1</v>
      </c>
      <c r="AH862" s="196" t="s">
        <v>575</v>
      </c>
      <c r="AI862" s="197">
        <v>1</v>
      </c>
      <c r="AJ862" s="196" t="s">
        <v>576</v>
      </c>
      <c r="AK862" s="195">
        <v>1</v>
      </c>
      <c r="AL862" s="281" t="s">
        <v>577</v>
      </c>
      <c r="AM862" s="197">
        <v>1</v>
      </c>
      <c r="AN862" s="196" t="s">
        <v>578</v>
      </c>
      <c r="AO862" s="197">
        <v>1</v>
      </c>
      <c r="AP862" s="196" t="s">
        <v>579</v>
      </c>
      <c r="AQ862" s="195">
        <v>1</v>
      </c>
      <c r="AR862" s="281" t="s">
        <v>580</v>
      </c>
      <c r="AS862" s="197">
        <v>1</v>
      </c>
      <c r="AT862" s="196" t="s">
        <v>581</v>
      </c>
      <c r="AU862" s="197">
        <v>1</v>
      </c>
      <c r="AV862" s="196" t="s">
        <v>582</v>
      </c>
      <c r="AW862" s="195">
        <v>1</v>
      </c>
      <c r="AX862" s="281" t="s">
        <v>583</v>
      </c>
      <c r="AY862" s="197">
        <v>1</v>
      </c>
      <c r="AZ862" s="196" t="s">
        <v>584</v>
      </c>
      <c r="BA862" s="197">
        <v>1</v>
      </c>
      <c r="BB862" s="196" t="s">
        <v>585</v>
      </c>
      <c r="BC862" s="195">
        <v>1</v>
      </c>
      <c r="BD862" s="281" t="s">
        <v>586</v>
      </c>
      <c r="BE862" s="197">
        <v>1</v>
      </c>
      <c r="BF862" s="196" t="s">
        <v>587</v>
      </c>
      <c r="BG862" s="197">
        <v>1</v>
      </c>
      <c r="BH862" s="196" t="s">
        <v>588</v>
      </c>
      <c r="BI862" s="195">
        <v>1</v>
      </c>
      <c r="BJ862" s="281" t="s">
        <v>589</v>
      </c>
      <c r="BK862" s="197">
        <v>1</v>
      </c>
      <c r="BL862" s="196" t="s">
        <v>590</v>
      </c>
      <c r="BM862" s="197">
        <v>1</v>
      </c>
      <c r="BN862" s="196" t="s">
        <v>591</v>
      </c>
      <c r="BQ862" s="196" t="s">
        <v>216</v>
      </c>
      <c r="BR862" s="197">
        <v>1</v>
      </c>
      <c r="BS862" s="196" t="s">
        <v>217</v>
      </c>
      <c r="BT862" s="197">
        <v>1</v>
      </c>
      <c r="BU862" s="196" t="s">
        <v>218</v>
      </c>
      <c r="BV862" s="195">
        <v>1</v>
      </c>
      <c r="BW862" s="196" t="s">
        <v>219</v>
      </c>
      <c r="BX862" s="197">
        <v>1</v>
      </c>
      <c r="BY862" s="196" t="s">
        <v>220</v>
      </c>
      <c r="BZ862" s="197">
        <v>1</v>
      </c>
      <c r="CA862" s="196" t="s">
        <v>221</v>
      </c>
      <c r="CB862" s="195">
        <v>1</v>
      </c>
      <c r="CC862" s="196" t="s">
        <v>222</v>
      </c>
      <c r="CD862" s="197">
        <v>1</v>
      </c>
      <c r="CE862" s="196" t="s">
        <v>223</v>
      </c>
      <c r="CF862" s="197">
        <v>1</v>
      </c>
      <c r="CG862" s="196" t="s">
        <v>224</v>
      </c>
      <c r="CH862" s="195">
        <v>1</v>
      </c>
      <c r="CI862" s="196" t="s">
        <v>225</v>
      </c>
      <c r="CJ862" s="197">
        <v>1</v>
      </c>
      <c r="CK862" s="196" t="s">
        <v>226</v>
      </c>
      <c r="CL862" s="197">
        <v>1</v>
      </c>
      <c r="CM862" s="196" t="s">
        <v>227</v>
      </c>
      <c r="CN862" s="195"/>
      <c r="CO862" s="196"/>
      <c r="CP862" s="197"/>
      <c r="CQ862" s="196"/>
      <c r="CR862" s="197"/>
      <c r="CS862" s="198"/>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9"/>
      <c r="BT863" s="197"/>
      <c r="BU863" s="200"/>
      <c r="BV863" s="195"/>
      <c r="BW863" s="199"/>
      <c r="BX863" s="197"/>
      <c r="BY863" s="199"/>
      <c r="BZ863" s="197"/>
      <c r="CA863" s="200"/>
      <c r="CB863" s="195"/>
      <c r="CC863" s="199"/>
      <c r="CD863" s="197"/>
      <c r="CE863" s="199"/>
      <c r="CF863" s="197"/>
      <c r="CG863" s="200"/>
      <c r="CH863" s="195"/>
      <c r="CI863" s="199"/>
      <c r="CJ863" s="197"/>
      <c r="CK863" s="199"/>
      <c r="CL863" s="197"/>
      <c r="CM863" s="200"/>
      <c r="CN863" s="195"/>
      <c r="CO863" s="199"/>
      <c r="CP863" s="197"/>
      <c r="CQ863" s="199"/>
      <c r="CR863" s="197"/>
      <c r="CS863" s="200"/>
    </row>
    <row r="864" spans="13:97" ht="15" customHeight="1" x14ac:dyDescent="0.25">
      <c r="M864" s="195"/>
      <c r="N864" s="286"/>
      <c r="O864" s="197"/>
      <c r="P864" s="199"/>
      <c r="Q864" s="197"/>
      <c r="R864" s="200"/>
      <c r="S864" s="195"/>
      <c r="T864" s="286"/>
      <c r="U864" s="197"/>
      <c r="V864" s="199"/>
      <c r="W864" s="197"/>
      <c r="X864" s="200"/>
      <c r="Y864" s="195"/>
      <c r="Z864" s="286"/>
      <c r="AA864" s="197"/>
      <c r="AB864" s="199"/>
      <c r="AC864" s="197"/>
      <c r="AD864" s="200"/>
      <c r="AE864" s="195"/>
      <c r="AF864" s="286"/>
      <c r="AG864" s="197"/>
      <c r="AH864" s="199"/>
      <c r="AI864" s="197"/>
      <c r="AJ864" s="200"/>
      <c r="AK864" s="195"/>
      <c r="AL864" s="286"/>
      <c r="AM864" s="197"/>
      <c r="AN864" s="199"/>
      <c r="AO864" s="197"/>
      <c r="AP864" s="200"/>
      <c r="AQ864" s="195"/>
      <c r="AR864" s="286"/>
      <c r="AS864" s="197"/>
      <c r="AT864" s="199"/>
      <c r="AU864" s="197"/>
      <c r="AV864" s="200"/>
      <c r="AW864" s="195"/>
      <c r="AX864" s="286"/>
      <c r="AY864" s="197"/>
      <c r="AZ864" s="199"/>
      <c r="BA864" s="197"/>
      <c r="BB864" s="200"/>
      <c r="BC864" s="195"/>
      <c r="BD864" s="286"/>
      <c r="BE864" s="197"/>
      <c r="BF864" s="199"/>
      <c r="BG864" s="197"/>
      <c r="BH864" s="200"/>
      <c r="BI864" s="195"/>
      <c r="BJ864" s="286"/>
      <c r="BK864" s="197"/>
      <c r="BL864" s="199"/>
      <c r="BM864" s="197"/>
      <c r="BN864" s="200"/>
      <c r="BQ864" s="199"/>
      <c r="BR864" s="197"/>
      <c r="BS864" s="199"/>
      <c r="BT864" s="197"/>
      <c r="BU864" s="200"/>
      <c r="BV864" s="195"/>
      <c r="BW864" s="199"/>
      <c r="BX864" s="197"/>
      <c r="BY864" s="199"/>
      <c r="BZ864" s="197"/>
      <c r="CA864" s="200"/>
      <c r="CB864" s="195"/>
      <c r="CC864" s="199"/>
      <c r="CD864" s="197"/>
      <c r="CE864" s="199"/>
      <c r="CF864" s="197"/>
      <c r="CG864" s="200"/>
      <c r="CH864" s="195"/>
      <c r="CI864" s="199"/>
      <c r="CJ864" s="197"/>
      <c r="CK864" s="199"/>
      <c r="CL864" s="197"/>
      <c r="CM864" s="200"/>
      <c r="CN864" s="195"/>
      <c r="CO864" s="199"/>
      <c r="CP864" s="197"/>
      <c r="CQ864" s="199"/>
      <c r="CR864" s="197"/>
      <c r="CS864" s="200"/>
    </row>
    <row r="865" spans="13:97" ht="15" customHeight="1" x14ac:dyDescent="0.25">
      <c r="M865" s="201"/>
      <c r="N865" s="287"/>
      <c r="O865" s="203"/>
      <c r="P865" s="202"/>
      <c r="Q865" s="203"/>
      <c r="R865" s="204"/>
      <c r="S865" s="201"/>
      <c r="T865" s="287"/>
      <c r="U865" s="203"/>
      <c r="V865" s="202"/>
      <c r="W865" s="203"/>
      <c r="X865" s="204"/>
      <c r="Y865" s="201"/>
      <c r="Z865" s="287"/>
      <c r="AA865" s="203"/>
      <c r="AB865" s="202"/>
      <c r="AC865" s="203"/>
      <c r="AD865" s="204"/>
      <c r="AE865" s="201"/>
      <c r="AF865" s="287"/>
      <c r="AG865" s="203"/>
      <c r="AH865" s="202"/>
      <c r="AI865" s="203"/>
      <c r="AJ865" s="204"/>
      <c r="AK865" s="201"/>
      <c r="AL865" s="287"/>
      <c r="AM865" s="203"/>
      <c r="AN865" s="202"/>
      <c r="AO865" s="203"/>
      <c r="AP865" s="204"/>
      <c r="AQ865" s="201"/>
      <c r="AR865" s="287"/>
      <c r="AS865" s="203"/>
      <c r="AT865" s="202"/>
      <c r="AU865" s="203"/>
      <c r="AV865" s="204"/>
      <c r="AW865" s="201"/>
      <c r="AX865" s="287"/>
      <c r="AY865" s="203"/>
      <c r="AZ865" s="202"/>
      <c r="BA865" s="203"/>
      <c r="BB865" s="204"/>
      <c r="BC865" s="201"/>
      <c r="BD865" s="287"/>
      <c r="BE865" s="203"/>
      <c r="BF865" s="202"/>
      <c r="BG865" s="203"/>
      <c r="BH865" s="204"/>
      <c r="BI865" s="201"/>
      <c r="BJ865" s="287"/>
      <c r="BK865" s="203"/>
      <c r="BL865" s="202"/>
      <c r="BM865" s="203"/>
      <c r="BN865" s="204"/>
      <c r="BQ865" s="202"/>
      <c r="BR865" s="203"/>
      <c r="BS865" s="202"/>
      <c r="BT865" s="203"/>
      <c r="BU865" s="204"/>
      <c r="BV865" s="201"/>
      <c r="BW865" s="202"/>
      <c r="BX865" s="203"/>
      <c r="BY865" s="202"/>
      <c r="BZ865" s="203"/>
      <c r="CA865" s="204"/>
      <c r="CB865" s="201"/>
      <c r="CC865" s="202"/>
      <c r="CD865" s="203"/>
      <c r="CE865" s="202"/>
      <c r="CF865" s="203"/>
      <c r="CG865" s="204"/>
      <c r="CH865" s="201"/>
      <c r="CI865" s="202"/>
      <c r="CJ865" s="203"/>
      <c r="CK865" s="202"/>
      <c r="CL865" s="203"/>
      <c r="CM865" s="204"/>
      <c r="CN865" s="201"/>
      <c r="CO865" s="202"/>
      <c r="CP865" s="203"/>
      <c r="CQ865" s="202"/>
      <c r="CR865" s="203"/>
      <c r="CS865" s="204"/>
    </row>
    <row r="866" spans="13:97" ht="15" customHeight="1" x14ac:dyDescent="0.25">
      <c r="M866" s="195">
        <v>1</v>
      </c>
      <c r="N866" s="281" t="s">
        <v>592</v>
      </c>
      <c r="O866" s="197">
        <v>1</v>
      </c>
      <c r="P866" s="196" t="s">
        <v>593</v>
      </c>
      <c r="Q866" s="197">
        <v>1</v>
      </c>
      <c r="R866" s="196" t="s">
        <v>594</v>
      </c>
      <c r="S866" s="195">
        <v>1</v>
      </c>
      <c r="T866" s="281" t="s">
        <v>595</v>
      </c>
      <c r="U866" s="197">
        <v>1</v>
      </c>
      <c r="V866" s="196" t="s">
        <v>596</v>
      </c>
      <c r="W866" s="197">
        <v>1</v>
      </c>
      <c r="X866" s="196" t="s">
        <v>597</v>
      </c>
      <c r="Y866" s="195">
        <v>1</v>
      </c>
      <c r="Z866" s="281" t="s">
        <v>598</v>
      </c>
      <c r="AA866" s="197">
        <v>1</v>
      </c>
      <c r="AB866" s="196" t="s">
        <v>599</v>
      </c>
      <c r="AC866" s="197">
        <v>1</v>
      </c>
      <c r="AD866" s="196" t="s">
        <v>600</v>
      </c>
      <c r="AE866" s="195">
        <v>1</v>
      </c>
      <c r="AF866" s="281" t="s">
        <v>601</v>
      </c>
      <c r="AG866" s="197">
        <v>1</v>
      </c>
      <c r="AH866" s="196" t="s">
        <v>602</v>
      </c>
      <c r="AI866" s="197">
        <v>1</v>
      </c>
      <c r="AJ866" s="196" t="s">
        <v>603</v>
      </c>
      <c r="AK866" s="195">
        <v>1</v>
      </c>
      <c r="AL866" s="281" t="s">
        <v>604</v>
      </c>
      <c r="AM866" s="197">
        <v>1</v>
      </c>
      <c r="AN866" s="196" t="s">
        <v>605</v>
      </c>
      <c r="AO866" s="197">
        <v>1</v>
      </c>
      <c r="AP866" s="196" t="s">
        <v>606</v>
      </c>
      <c r="AQ866" s="195">
        <v>1</v>
      </c>
      <c r="AR866" s="281" t="s">
        <v>607</v>
      </c>
      <c r="AS866" s="197">
        <v>1</v>
      </c>
      <c r="AT866" s="196" t="s">
        <v>608</v>
      </c>
      <c r="AU866" s="197">
        <v>1</v>
      </c>
      <c r="AV866" s="196" t="s">
        <v>609</v>
      </c>
      <c r="AW866" s="195">
        <v>1</v>
      </c>
      <c r="AX866" s="281" t="s">
        <v>610</v>
      </c>
      <c r="AY866" s="197">
        <v>1</v>
      </c>
      <c r="AZ866" s="196" t="s">
        <v>611</v>
      </c>
      <c r="BA866" s="197">
        <v>1</v>
      </c>
      <c r="BB866" s="196" t="s">
        <v>612</v>
      </c>
      <c r="BC866" s="195">
        <v>1</v>
      </c>
      <c r="BD866" s="281" t="s">
        <v>613</v>
      </c>
      <c r="BE866" s="197">
        <v>1</v>
      </c>
      <c r="BF866" s="196" t="s">
        <v>614</v>
      </c>
      <c r="BG866" s="197">
        <v>1</v>
      </c>
      <c r="BH866" s="196" t="s">
        <v>615</v>
      </c>
      <c r="BI866" s="195">
        <v>1</v>
      </c>
      <c r="BJ866" s="281" t="s">
        <v>616</v>
      </c>
      <c r="BK866" s="197">
        <v>1</v>
      </c>
      <c r="BL866" s="196" t="s">
        <v>617</v>
      </c>
      <c r="BM866" s="197">
        <v>1</v>
      </c>
      <c r="BN866" s="196" t="s">
        <v>618</v>
      </c>
      <c r="BQ866" s="196" t="s">
        <v>240</v>
      </c>
      <c r="BR866" s="197">
        <v>1</v>
      </c>
      <c r="BS866" s="196" t="s">
        <v>241</v>
      </c>
      <c r="BT866" s="197">
        <v>1</v>
      </c>
      <c r="BU866" s="196" t="s">
        <v>242</v>
      </c>
      <c r="BV866" s="195">
        <v>1</v>
      </c>
      <c r="BW866" s="196" t="s">
        <v>243</v>
      </c>
      <c r="BX866" s="197">
        <v>1</v>
      </c>
      <c r="BY866" s="196" t="s">
        <v>244</v>
      </c>
      <c r="BZ866" s="197">
        <v>1</v>
      </c>
      <c r="CA866" s="196" t="s">
        <v>245</v>
      </c>
      <c r="CB866" s="195">
        <v>1</v>
      </c>
      <c r="CC866" s="196" t="s">
        <v>246</v>
      </c>
      <c r="CD866" s="197">
        <v>1</v>
      </c>
      <c r="CE866" s="196" t="s">
        <v>247</v>
      </c>
      <c r="CF866" s="197">
        <v>1</v>
      </c>
      <c r="CG866" s="196" t="s">
        <v>248</v>
      </c>
      <c r="CH866" s="195"/>
      <c r="CI866" s="196"/>
      <c r="CJ866" s="197"/>
      <c r="CK866" s="196"/>
      <c r="CL866" s="197"/>
      <c r="CM866" s="198"/>
      <c r="CN866" s="195"/>
      <c r="CO866" s="196"/>
      <c r="CP866" s="197"/>
      <c r="CQ866" s="196"/>
      <c r="CR866" s="197"/>
      <c r="CS866" s="198"/>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5"/>
      <c r="N868" s="288"/>
      <c r="O868" s="207"/>
      <c r="P868" s="206"/>
      <c r="Q868" s="207"/>
      <c r="R868" s="208"/>
      <c r="S868" s="205"/>
      <c r="T868" s="288"/>
      <c r="U868" s="207"/>
      <c r="V868" s="206"/>
      <c r="W868" s="207"/>
      <c r="X868" s="208"/>
      <c r="Y868" s="205"/>
      <c r="Z868" s="288"/>
      <c r="AA868" s="207"/>
      <c r="AB868" s="206"/>
      <c r="AC868" s="207"/>
      <c r="AD868" s="208"/>
      <c r="AE868" s="205"/>
      <c r="AF868" s="288"/>
      <c r="AG868" s="207"/>
      <c r="AH868" s="206"/>
      <c r="AI868" s="207"/>
      <c r="AJ868" s="208"/>
      <c r="AK868" s="205"/>
      <c r="AL868" s="288"/>
      <c r="AM868" s="207"/>
      <c r="AN868" s="206"/>
      <c r="AO868" s="207"/>
      <c r="AP868" s="208"/>
      <c r="AQ868" s="205"/>
      <c r="AR868" s="288"/>
      <c r="AS868" s="207"/>
      <c r="AT868" s="206"/>
      <c r="AU868" s="207"/>
      <c r="AV868" s="208"/>
      <c r="AW868" s="205"/>
      <c r="AX868" s="288"/>
      <c r="AY868" s="207"/>
      <c r="AZ868" s="206"/>
      <c r="BA868" s="207"/>
      <c r="BB868" s="208"/>
      <c r="BC868" s="205"/>
      <c r="BD868" s="288"/>
      <c r="BE868" s="207"/>
      <c r="BF868" s="206"/>
      <c r="BG868" s="207"/>
      <c r="BH868" s="208"/>
      <c r="BI868" s="205"/>
      <c r="BJ868" s="288"/>
      <c r="BK868" s="207"/>
      <c r="BL868" s="206"/>
      <c r="BM868" s="207"/>
      <c r="BN868" s="208"/>
      <c r="BQ868" s="199"/>
      <c r="BR868" s="197"/>
      <c r="BS868" s="199"/>
      <c r="BT868" s="197"/>
      <c r="BU868" s="200"/>
      <c r="BV868" s="195"/>
      <c r="BW868" s="199"/>
      <c r="BX868" s="197"/>
      <c r="BY868" s="199"/>
      <c r="BZ868" s="197"/>
      <c r="CA868" s="200"/>
      <c r="CB868" s="195"/>
      <c r="CC868" s="199"/>
      <c r="CD868" s="197"/>
      <c r="CE868" s="199"/>
      <c r="CF868" s="197"/>
      <c r="CG868" s="200"/>
      <c r="CH868" s="195"/>
      <c r="CI868" s="199"/>
      <c r="CJ868" s="197"/>
      <c r="CK868" s="199"/>
      <c r="CL868" s="197"/>
      <c r="CM868" s="200"/>
      <c r="CN868" s="195"/>
      <c r="CO868" s="199"/>
      <c r="CP868" s="197"/>
      <c r="CQ868" s="199"/>
      <c r="CR868" s="197"/>
      <c r="CS868" s="200"/>
    </row>
    <row r="869" spans="13:97" ht="15" customHeight="1" x14ac:dyDescent="0.25">
      <c r="M869" s="209"/>
      <c r="N869" s="289"/>
      <c r="O869" s="211"/>
      <c r="P869" s="210"/>
      <c r="Q869" s="211"/>
      <c r="R869" s="212"/>
      <c r="S869" s="209"/>
      <c r="T869" s="289"/>
      <c r="U869" s="211"/>
      <c r="V869" s="210"/>
      <c r="W869" s="211"/>
      <c r="X869" s="212"/>
      <c r="Y869" s="209"/>
      <c r="Z869" s="289"/>
      <c r="AA869" s="211"/>
      <c r="AB869" s="210"/>
      <c r="AC869" s="211"/>
      <c r="AD869" s="212"/>
      <c r="AE869" s="209"/>
      <c r="AF869" s="289"/>
      <c r="AG869" s="211"/>
      <c r="AH869" s="210"/>
      <c r="AI869" s="211"/>
      <c r="AJ869" s="212"/>
      <c r="AK869" s="209"/>
      <c r="AL869" s="289"/>
      <c r="AM869" s="211"/>
      <c r="AN869" s="210"/>
      <c r="AO869" s="211"/>
      <c r="AP869" s="212"/>
      <c r="AQ869" s="209"/>
      <c r="AR869" s="289"/>
      <c r="AS869" s="211"/>
      <c r="AT869" s="210"/>
      <c r="AU869" s="211"/>
      <c r="AV869" s="212"/>
      <c r="AW869" s="209"/>
      <c r="AX869" s="289"/>
      <c r="AY869" s="211"/>
      <c r="AZ869" s="210"/>
      <c r="BA869" s="211"/>
      <c r="BB869" s="212"/>
      <c r="BC869" s="209"/>
      <c r="BD869" s="289"/>
      <c r="BE869" s="211"/>
      <c r="BF869" s="210"/>
      <c r="BG869" s="211"/>
      <c r="BH869" s="212"/>
      <c r="BI869" s="209"/>
      <c r="BJ869" s="289"/>
      <c r="BK869" s="211"/>
      <c r="BL869" s="210"/>
      <c r="BM869" s="211"/>
      <c r="BN869" s="212"/>
      <c r="BQ869" s="202"/>
      <c r="BR869" s="203"/>
      <c r="BS869" s="202"/>
      <c r="BT869" s="203"/>
      <c r="BU869" s="204"/>
      <c r="BV869" s="201"/>
      <c r="BW869" s="202"/>
      <c r="BX869" s="203"/>
      <c r="BY869" s="202"/>
      <c r="BZ869" s="203"/>
      <c r="CA869" s="204"/>
      <c r="CB869" s="201"/>
      <c r="CC869" s="202"/>
      <c r="CD869" s="203"/>
      <c r="CE869" s="202"/>
      <c r="CF869" s="203"/>
      <c r="CG869" s="204"/>
      <c r="CH869" s="201"/>
      <c r="CI869" s="202"/>
      <c r="CJ869" s="203"/>
      <c r="CK869" s="202"/>
      <c r="CL869" s="203"/>
      <c r="CM869" s="204"/>
      <c r="CN869" s="201"/>
      <c r="CO869" s="202"/>
      <c r="CP869" s="203"/>
      <c r="CQ869" s="202"/>
      <c r="CR869" s="203"/>
      <c r="CS869" s="204"/>
    </row>
    <row r="870" spans="13:97" ht="15" customHeight="1" x14ac:dyDescent="0.25">
      <c r="M870" s="195">
        <v>1</v>
      </c>
      <c r="N870" s="281" t="s">
        <v>619</v>
      </c>
      <c r="O870" s="197">
        <v>1</v>
      </c>
      <c r="P870" s="196" t="s">
        <v>620</v>
      </c>
      <c r="Q870" s="197">
        <v>1</v>
      </c>
      <c r="R870" s="196" t="s">
        <v>621</v>
      </c>
      <c r="S870" s="195">
        <v>1</v>
      </c>
      <c r="T870" s="281" t="s">
        <v>622</v>
      </c>
      <c r="U870" s="197">
        <v>1</v>
      </c>
      <c r="V870" s="196" t="s">
        <v>623</v>
      </c>
      <c r="W870" s="197">
        <v>1</v>
      </c>
      <c r="X870" s="196" t="s">
        <v>624</v>
      </c>
      <c r="Y870" s="205">
        <v>1</v>
      </c>
      <c r="Z870" s="281" t="s">
        <v>625</v>
      </c>
      <c r="AA870" s="207">
        <v>1</v>
      </c>
      <c r="AB870" s="196" t="s">
        <v>626</v>
      </c>
      <c r="AC870" s="207">
        <v>1</v>
      </c>
      <c r="AD870" s="196" t="s">
        <v>627</v>
      </c>
      <c r="AE870" s="195">
        <v>1</v>
      </c>
      <c r="AF870" s="281" t="s">
        <v>628</v>
      </c>
      <c r="AG870" s="197">
        <v>1</v>
      </c>
      <c r="AH870" s="196" t="s">
        <v>629</v>
      </c>
      <c r="AI870" s="197">
        <v>1</v>
      </c>
      <c r="AJ870" s="196" t="s">
        <v>630</v>
      </c>
      <c r="AK870" s="195">
        <v>1</v>
      </c>
      <c r="AL870" s="281" t="s">
        <v>631</v>
      </c>
      <c r="AM870" s="197">
        <v>1</v>
      </c>
      <c r="AN870" s="196" t="s">
        <v>632</v>
      </c>
      <c r="AO870" s="197">
        <v>1</v>
      </c>
      <c r="AP870" s="196" t="s">
        <v>633</v>
      </c>
      <c r="AQ870" s="205">
        <v>1</v>
      </c>
      <c r="AR870" s="281" t="s">
        <v>634</v>
      </c>
      <c r="AS870" s="207">
        <v>1</v>
      </c>
      <c r="AT870" s="196" t="s">
        <v>635</v>
      </c>
      <c r="AU870" s="207">
        <v>1</v>
      </c>
      <c r="AV870" s="196" t="s">
        <v>636</v>
      </c>
      <c r="AW870" s="195">
        <v>1</v>
      </c>
      <c r="AX870" s="281" t="s">
        <v>637</v>
      </c>
      <c r="AY870" s="197">
        <v>1</v>
      </c>
      <c r="AZ870" s="196" t="s">
        <v>638</v>
      </c>
      <c r="BA870" s="197">
        <v>1</v>
      </c>
      <c r="BB870" s="196" t="s">
        <v>639</v>
      </c>
      <c r="BC870" s="195">
        <v>1</v>
      </c>
      <c r="BD870" s="281" t="s">
        <v>640</v>
      </c>
      <c r="BE870" s="197">
        <v>1</v>
      </c>
      <c r="BF870" s="196" t="s">
        <v>641</v>
      </c>
      <c r="BG870" s="197">
        <v>1</v>
      </c>
      <c r="BH870" s="196" t="s">
        <v>642</v>
      </c>
      <c r="BI870" s="195">
        <v>1</v>
      </c>
      <c r="BJ870" s="281" t="s">
        <v>643</v>
      </c>
      <c r="BK870" s="197">
        <v>1</v>
      </c>
      <c r="BL870" s="196" t="s">
        <v>644</v>
      </c>
      <c r="BM870" s="197">
        <v>1</v>
      </c>
      <c r="BN870" s="196" t="s">
        <v>645</v>
      </c>
      <c r="BQ870" s="196" t="s">
        <v>261</v>
      </c>
      <c r="BR870" s="197">
        <v>1</v>
      </c>
      <c r="BS870" s="196" t="s">
        <v>262</v>
      </c>
      <c r="BT870" s="197">
        <v>1</v>
      </c>
      <c r="BU870" s="196" t="s">
        <v>263</v>
      </c>
      <c r="BV870" s="195">
        <v>1</v>
      </c>
      <c r="BW870" s="196" t="s">
        <v>264</v>
      </c>
      <c r="BX870" s="197">
        <v>1</v>
      </c>
      <c r="BY870" s="196" t="s">
        <v>265</v>
      </c>
      <c r="BZ870" s="197">
        <v>1</v>
      </c>
      <c r="CA870" s="196" t="s">
        <v>266</v>
      </c>
      <c r="CB870" s="195">
        <v>1</v>
      </c>
      <c r="CC870" s="196" t="s">
        <v>267</v>
      </c>
      <c r="CD870" s="197">
        <v>1</v>
      </c>
      <c r="CE870" s="196" t="s">
        <v>268</v>
      </c>
      <c r="CF870" s="197">
        <v>1</v>
      </c>
      <c r="CG870" s="196" t="s">
        <v>269</v>
      </c>
      <c r="CH870" s="195"/>
      <c r="CI870" s="196"/>
      <c r="CJ870" s="197"/>
      <c r="CK870" s="196"/>
      <c r="CL870" s="197"/>
      <c r="CM870" s="198"/>
      <c r="CN870" s="195"/>
      <c r="CO870" s="196"/>
      <c r="CP870" s="197"/>
      <c r="CQ870" s="196"/>
      <c r="CR870" s="197"/>
      <c r="CS870" s="198"/>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5"/>
      <c r="N872" s="288"/>
      <c r="O872" s="207"/>
      <c r="P872" s="206"/>
      <c r="Q872" s="207"/>
      <c r="R872" s="208"/>
      <c r="S872" s="205"/>
      <c r="T872" s="288"/>
      <c r="U872" s="207"/>
      <c r="V872" s="206"/>
      <c r="W872" s="207"/>
      <c r="X872" s="208"/>
      <c r="Y872" s="205"/>
      <c r="Z872" s="288"/>
      <c r="AA872" s="207"/>
      <c r="AB872" s="206"/>
      <c r="AC872" s="207"/>
      <c r="AD872" s="208"/>
      <c r="AE872" s="205"/>
      <c r="AF872" s="288"/>
      <c r="AG872" s="207"/>
      <c r="AH872" s="206"/>
      <c r="AI872" s="207"/>
      <c r="AJ872" s="208"/>
      <c r="AK872" s="205"/>
      <c r="AL872" s="288"/>
      <c r="AM872" s="207"/>
      <c r="AN872" s="206"/>
      <c r="AO872" s="207"/>
      <c r="AP872" s="208"/>
      <c r="AQ872" s="205"/>
      <c r="AR872" s="288"/>
      <c r="AS872" s="207"/>
      <c r="AT872" s="206"/>
      <c r="AU872" s="207"/>
      <c r="AV872" s="208"/>
      <c r="AW872" s="205"/>
      <c r="AX872" s="288"/>
      <c r="AY872" s="207"/>
      <c r="AZ872" s="206"/>
      <c r="BA872" s="207"/>
      <c r="BB872" s="208"/>
      <c r="BC872" s="205"/>
      <c r="BD872" s="288"/>
      <c r="BE872" s="207"/>
      <c r="BF872" s="206"/>
      <c r="BG872" s="207"/>
      <c r="BH872" s="208"/>
      <c r="BI872" s="205"/>
      <c r="BJ872" s="288"/>
      <c r="BK872" s="207"/>
      <c r="BL872" s="206"/>
      <c r="BM872" s="207"/>
      <c r="BN872" s="208"/>
      <c r="BQ872" s="206"/>
      <c r="BR872" s="207"/>
      <c r="BS872" s="206"/>
      <c r="BT872" s="207"/>
      <c r="BU872" s="208"/>
      <c r="BV872" s="205"/>
      <c r="BW872" s="206"/>
      <c r="BX872" s="207"/>
      <c r="BY872" s="206"/>
      <c r="BZ872" s="207"/>
      <c r="CA872" s="208"/>
      <c r="CB872" s="205"/>
      <c r="CC872" s="206"/>
      <c r="CD872" s="207"/>
      <c r="CE872" s="206"/>
      <c r="CF872" s="207"/>
      <c r="CG872" s="208"/>
      <c r="CH872" s="205"/>
      <c r="CI872" s="206"/>
      <c r="CJ872" s="207"/>
      <c r="CK872" s="206"/>
      <c r="CL872" s="207"/>
      <c r="CM872" s="208"/>
      <c r="CN872" s="205"/>
      <c r="CO872" s="206"/>
      <c r="CP872" s="207"/>
      <c r="CQ872" s="206"/>
      <c r="CR872" s="207"/>
      <c r="CS872" s="208"/>
    </row>
    <row r="873" spans="13:97" ht="15" customHeight="1" x14ac:dyDescent="0.25">
      <c r="M873" s="122"/>
      <c r="N873" s="280"/>
      <c r="O873" s="124"/>
      <c r="P873" s="123"/>
      <c r="Q873" s="124"/>
      <c r="R873" s="125"/>
      <c r="S873" s="122"/>
      <c r="T873" s="280"/>
      <c r="U873" s="124"/>
      <c r="V873" s="123"/>
      <c r="W873" s="124"/>
      <c r="X873" s="125"/>
      <c r="Y873" s="122"/>
      <c r="Z873" s="280"/>
      <c r="AA873" s="124"/>
      <c r="AB873" s="123"/>
      <c r="AC873" s="124"/>
      <c r="AD873" s="125"/>
      <c r="AE873" s="122"/>
      <c r="AF873" s="280"/>
      <c r="AG873" s="124"/>
      <c r="AH873" s="123"/>
      <c r="AI873" s="124"/>
      <c r="AJ873" s="125"/>
      <c r="AK873" s="122"/>
      <c r="AL873" s="280"/>
      <c r="AM873" s="124"/>
      <c r="AN873" s="123"/>
      <c r="AO873" s="124"/>
      <c r="AP873" s="125"/>
      <c r="AQ873" s="122"/>
      <c r="AR873" s="280"/>
      <c r="AS873" s="124"/>
      <c r="AT873" s="123"/>
      <c r="AU873" s="124"/>
      <c r="AV873" s="125"/>
      <c r="AW873" s="122"/>
      <c r="AX873" s="280"/>
      <c r="AY873" s="124"/>
      <c r="AZ873" s="123"/>
      <c r="BA873" s="124"/>
      <c r="BB873" s="125"/>
      <c r="BC873" s="122"/>
      <c r="BD873" s="280"/>
      <c r="BE873" s="124"/>
      <c r="BF873" s="123"/>
      <c r="BG873" s="124"/>
      <c r="BH873" s="125"/>
      <c r="BI873" s="122"/>
      <c r="BJ873" s="280"/>
      <c r="BK873" s="124"/>
      <c r="BL873" s="123"/>
      <c r="BM873" s="124"/>
      <c r="BN873" s="125"/>
      <c r="BQ873" s="210"/>
      <c r="BR873" s="211"/>
      <c r="BS873" s="210"/>
      <c r="BT873" s="211"/>
      <c r="BU873" s="212"/>
      <c r="BV873" s="209"/>
      <c r="BW873" s="210"/>
      <c r="BX873" s="211"/>
      <c r="BY873" s="210"/>
      <c r="BZ873" s="211"/>
      <c r="CA873" s="212"/>
      <c r="CB873" s="209"/>
      <c r="CC873" s="210"/>
      <c r="CD873" s="211"/>
      <c r="CE873" s="210"/>
      <c r="CF873" s="211"/>
      <c r="CG873" s="212"/>
      <c r="CH873" s="209"/>
      <c r="CI873" s="210"/>
      <c r="CJ873" s="211"/>
      <c r="CK873" s="210"/>
      <c r="CL873" s="211"/>
      <c r="CM873" s="212"/>
      <c r="CN873" s="209"/>
      <c r="CO873" s="210"/>
      <c r="CP873" s="211"/>
      <c r="CQ873" s="210"/>
      <c r="CR873" s="211"/>
      <c r="CS873" s="212"/>
    </row>
    <row r="874" spans="13:97" ht="15" customHeight="1" x14ac:dyDescent="0.25">
      <c r="M874" s="215">
        <v>1</v>
      </c>
      <c r="N874" s="281" t="s">
        <v>646</v>
      </c>
      <c r="O874" s="217">
        <v>1</v>
      </c>
      <c r="P874" s="216" t="s">
        <v>647</v>
      </c>
      <c r="Q874" s="217">
        <v>1</v>
      </c>
      <c r="R874" s="216" t="s">
        <v>648</v>
      </c>
      <c r="S874" s="215">
        <v>1</v>
      </c>
      <c r="T874" s="281" t="s">
        <v>649</v>
      </c>
      <c r="U874" s="217">
        <v>1</v>
      </c>
      <c r="V874" s="216" t="s">
        <v>650</v>
      </c>
      <c r="W874" s="217">
        <v>1</v>
      </c>
      <c r="X874" s="216" t="s">
        <v>651</v>
      </c>
      <c r="Y874" s="215">
        <v>1</v>
      </c>
      <c r="Z874" s="276" t="s">
        <v>652</v>
      </c>
      <c r="AA874" s="217">
        <v>1</v>
      </c>
      <c r="AB874" s="216" t="s">
        <v>653</v>
      </c>
      <c r="AC874" s="217">
        <v>1</v>
      </c>
      <c r="AD874" s="216" t="s">
        <v>654</v>
      </c>
      <c r="AE874" s="215">
        <v>1</v>
      </c>
      <c r="AF874" s="276" t="s">
        <v>655</v>
      </c>
      <c r="AG874" s="217">
        <v>1</v>
      </c>
      <c r="AH874" s="216" t="s">
        <v>656</v>
      </c>
      <c r="AI874" s="217">
        <v>1</v>
      </c>
      <c r="AJ874" s="216" t="s">
        <v>657</v>
      </c>
      <c r="AK874" s="215">
        <v>1</v>
      </c>
      <c r="AL874" s="281" t="s">
        <v>658</v>
      </c>
      <c r="AM874" s="217">
        <v>1</v>
      </c>
      <c r="AN874" s="216" t="s">
        <v>659</v>
      </c>
      <c r="AO874" s="217">
        <v>1</v>
      </c>
      <c r="AP874" s="216" t="s">
        <v>660</v>
      </c>
      <c r="AQ874" s="215">
        <v>1</v>
      </c>
      <c r="AR874" s="281" t="s">
        <v>661</v>
      </c>
      <c r="AS874" s="217">
        <v>1</v>
      </c>
      <c r="AT874" s="216" t="s">
        <v>662</v>
      </c>
      <c r="AU874" s="217">
        <v>1</v>
      </c>
      <c r="AV874" s="216" t="s">
        <v>663</v>
      </c>
      <c r="AW874" s="215">
        <v>1</v>
      </c>
      <c r="AX874" s="281" t="s">
        <v>664</v>
      </c>
      <c r="AY874" s="217">
        <v>1</v>
      </c>
      <c r="AZ874" s="216" t="s">
        <v>665</v>
      </c>
      <c r="BA874" s="217">
        <v>1</v>
      </c>
      <c r="BB874" s="216" t="s">
        <v>666</v>
      </c>
      <c r="BC874" s="215">
        <v>1</v>
      </c>
      <c r="BD874" s="281" t="s">
        <v>667</v>
      </c>
      <c r="BE874" s="217">
        <v>1</v>
      </c>
      <c r="BF874" s="216" t="s">
        <v>668</v>
      </c>
      <c r="BG874" s="217">
        <v>1</v>
      </c>
      <c r="BH874" s="218" t="s">
        <v>669</v>
      </c>
      <c r="BI874" s="215">
        <v>1</v>
      </c>
      <c r="BJ874" s="281" t="s">
        <v>670</v>
      </c>
      <c r="BK874" s="217">
        <v>1</v>
      </c>
      <c r="BL874" s="216" t="s">
        <v>671</v>
      </c>
      <c r="BM874" s="217">
        <v>1</v>
      </c>
      <c r="BN874" s="218" t="s">
        <v>670</v>
      </c>
      <c r="BQ874" s="196" t="s">
        <v>282</v>
      </c>
      <c r="BR874" s="197">
        <v>1</v>
      </c>
      <c r="BS874" s="196" t="s">
        <v>283</v>
      </c>
      <c r="BT874" s="197">
        <v>1</v>
      </c>
      <c r="BU874" s="196" t="s">
        <v>284</v>
      </c>
      <c r="BV874" s="205">
        <v>1</v>
      </c>
      <c r="BW874" s="196" t="s">
        <v>285</v>
      </c>
      <c r="BX874" s="207">
        <v>1</v>
      </c>
      <c r="BY874" s="196" t="s">
        <v>286</v>
      </c>
      <c r="BZ874" s="207">
        <v>1</v>
      </c>
      <c r="CA874" s="196" t="s">
        <v>287</v>
      </c>
      <c r="CB874" s="195">
        <v>1</v>
      </c>
      <c r="CC874" s="196" t="s">
        <v>288</v>
      </c>
      <c r="CD874" s="197">
        <v>1</v>
      </c>
      <c r="CE874" s="196" t="s">
        <v>289</v>
      </c>
      <c r="CF874" s="197">
        <v>1</v>
      </c>
      <c r="CG874" s="196" t="s">
        <v>290</v>
      </c>
      <c r="CH874" s="195"/>
      <c r="CI874" s="196"/>
      <c r="CJ874" s="197"/>
      <c r="CK874" s="196"/>
      <c r="CL874" s="197"/>
      <c r="CM874" s="198"/>
      <c r="CN874" s="205"/>
      <c r="CO874" s="213"/>
      <c r="CP874" s="207"/>
      <c r="CQ874" s="213"/>
      <c r="CR874" s="207"/>
      <c r="CS874" s="214"/>
    </row>
    <row r="875" spans="13:97" ht="15" customHeight="1" x14ac:dyDescent="0.25">
      <c r="M875" s="215"/>
      <c r="N875" s="290"/>
      <c r="O875" s="217"/>
      <c r="P875" s="219"/>
      <c r="Q875" s="217"/>
      <c r="R875" s="220"/>
      <c r="S875" s="215"/>
      <c r="T875" s="290"/>
      <c r="U875" s="217"/>
      <c r="V875" s="219"/>
      <c r="W875" s="217"/>
      <c r="X875" s="220"/>
      <c r="Y875" s="215"/>
      <c r="Z875" s="290"/>
      <c r="AA875" s="217"/>
      <c r="AB875" s="219"/>
      <c r="AC875" s="217"/>
      <c r="AD875" s="220"/>
      <c r="AE875" s="215"/>
      <c r="AF875" s="290"/>
      <c r="AG875" s="217"/>
      <c r="AH875" s="219"/>
      <c r="AI875" s="217"/>
      <c r="AJ875" s="220"/>
      <c r="AK875" s="215"/>
      <c r="AL875" s="290"/>
      <c r="AM875" s="217"/>
      <c r="AN875" s="219"/>
      <c r="AO875" s="217"/>
      <c r="AP875" s="220"/>
      <c r="AQ875" s="215"/>
      <c r="AR875" s="290"/>
      <c r="AS875" s="217"/>
      <c r="AT875" s="219"/>
      <c r="AU875" s="217"/>
      <c r="AV875" s="220"/>
      <c r="AW875" s="215"/>
      <c r="AX875" s="290"/>
      <c r="AY875" s="217"/>
      <c r="AZ875" s="219"/>
      <c r="BA875" s="217"/>
      <c r="BB875" s="220"/>
      <c r="BC875" s="215"/>
      <c r="BD875" s="290"/>
      <c r="BE875" s="217"/>
      <c r="BF875" s="219"/>
      <c r="BG875" s="217"/>
      <c r="BH875" s="220"/>
      <c r="BI875" s="215"/>
      <c r="BJ875" s="290"/>
      <c r="BK875" s="217"/>
      <c r="BL875" s="219"/>
      <c r="BM875" s="217"/>
      <c r="BN875" s="220"/>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215"/>
      <c r="N876" s="290"/>
      <c r="O876" s="217"/>
      <c r="P876" s="219"/>
      <c r="Q876" s="217"/>
      <c r="R876" s="220"/>
      <c r="S876" s="215"/>
      <c r="T876" s="290"/>
      <c r="U876" s="217"/>
      <c r="V876" s="219"/>
      <c r="W876" s="217"/>
      <c r="X876" s="220"/>
      <c r="Y876" s="215"/>
      <c r="Z876" s="290"/>
      <c r="AA876" s="217"/>
      <c r="AB876" s="219"/>
      <c r="AC876" s="217"/>
      <c r="AD876" s="220"/>
      <c r="AE876" s="215"/>
      <c r="AF876" s="290"/>
      <c r="AG876" s="217"/>
      <c r="AH876" s="219"/>
      <c r="AI876" s="217"/>
      <c r="AJ876" s="220"/>
      <c r="AK876" s="215"/>
      <c r="AL876" s="290"/>
      <c r="AM876" s="217"/>
      <c r="AN876" s="219"/>
      <c r="AO876" s="217"/>
      <c r="AP876" s="220"/>
      <c r="AQ876" s="215"/>
      <c r="AR876" s="290"/>
      <c r="AS876" s="217"/>
      <c r="AT876" s="219"/>
      <c r="AU876" s="217"/>
      <c r="AV876" s="220"/>
      <c r="AW876" s="215"/>
      <c r="AX876" s="290"/>
      <c r="AY876" s="217"/>
      <c r="AZ876" s="219"/>
      <c r="BA876" s="217"/>
      <c r="BB876" s="220"/>
      <c r="BC876" s="215"/>
      <c r="BD876" s="290"/>
      <c r="BE876" s="217"/>
      <c r="BF876" s="219"/>
      <c r="BG876" s="217"/>
      <c r="BH876" s="220"/>
      <c r="BI876" s="215"/>
      <c r="BJ876" s="290"/>
      <c r="BK876" s="217"/>
      <c r="BL876" s="219"/>
      <c r="BM876" s="217"/>
      <c r="BN876" s="220"/>
      <c r="BQ876" s="206"/>
      <c r="BR876" s="207"/>
      <c r="BS876" s="206"/>
      <c r="BT876" s="207"/>
      <c r="BU876" s="208"/>
      <c r="BV876" s="205"/>
      <c r="BW876" s="206"/>
      <c r="BX876" s="207"/>
      <c r="BY876" s="206"/>
      <c r="BZ876" s="207"/>
      <c r="CA876" s="208"/>
      <c r="CB876" s="205"/>
      <c r="CC876" s="206"/>
      <c r="CD876" s="207"/>
      <c r="CE876" s="206"/>
      <c r="CF876" s="207"/>
      <c r="CG876" s="208"/>
      <c r="CH876" s="205"/>
      <c r="CI876" s="206"/>
      <c r="CJ876" s="207"/>
      <c r="CK876" s="206"/>
      <c r="CL876" s="207"/>
      <c r="CM876" s="208"/>
      <c r="CN876" s="205"/>
      <c r="CO876" s="206"/>
      <c r="CP876" s="207"/>
      <c r="CQ876" s="206"/>
      <c r="CR876" s="207"/>
      <c r="CS876" s="208"/>
    </row>
    <row r="877" spans="13:97" ht="15" customHeight="1" x14ac:dyDescent="0.25">
      <c r="M877" s="221"/>
      <c r="N877" s="291"/>
      <c r="O877" s="223"/>
      <c r="P877" s="222"/>
      <c r="Q877" s="223"/>
      <c r="R877" s="224"/>
      <c r="S877" s="221"/>
      <c r="T877" s="291"/>
      <c r="U877" s="223"/>
      <c r="V877" s="222"/>
      <c r="W877" s="223"/>
      <c r="X877" s="224"/>
      <c r="Y877" s="221"/>
      <c r="Z877" s="291"/>
      <c r="AA877" s="223"/>
      <c r="AB877" s="222"/>
      <c r="AC877" s="223"/>
      <c r="AD877" s="224"/>
      <c r="AE877" s="221"/>
      <c r="AF877" s="291"/>
      <c r="AG877" s="223"/>
      <c r="AH877" s="222"/>
      <c r="AI877" s="223"/>
      <c r="AJ877" s="224"/>
      <c r="AK877" s="221"/>
      <c r="AL877" s="291"/>
      <c r="AM877" s="223"/>
      <c r="AN877" s="222"/>
      <c r="AO877" s="223"/>
      <c r="AP877" s="224"/>
      <c r="AQ877" s="221"/>
      <c r="AR877" s="291"/>
      <c r="AS877" s="223"/>
      <c r="AT877" s="222"/>
      <c r="AU877" s="223"/>
      <c r="AV877" s="224"/>
      <c r="AW877" s="221"/>
      <c r="AX877" s="291"/>
      <c r="AY877" s="223"/>
      <c r="AZ877" s="222"/>
      <c r="BA877" s="223"/>
      <c r="BB877" s="224"/>
      <c r="BC877" s="221"/>
      <c r="BD877" s="291"/>
      <c r="BE877" s="223"/>
      <c r="BF877" s="222"/>
      <c r="BG877" s="223"/>
      <c r="BH877" s="224"/>
      <c r="BI877" s="221"/>
      <c r="BJ877" s="291"/>
      <c r="BK877" s="223"/>
      <c r="BL877" s="222"/>
      <c r="BM877" s="223"/>
      <c r="BN877" s="224"/>
      <c r="BQ877" s="123"/>
      <c r="BR877" s="124"/>
      <c r="BS877" s="123"/>
      <c r="BT877" s="124"/>
      <c r="BU877" s="125"/>
      <c r="BV877" s="122"/>
      <c r="BW877" s="123"/>
      <c r="BX877" s="124"/>
      <c r="BY877" s="123"/>
      <c r="BZ877" s="124"/>
      <c r="CA877" s="125"/>
      <c r="CB877" s="122"/>
      <c r="CC877" s="123"/>
      <c r="CD877" s="124"/>
      <c r="CE877" s="123"/>
      <c r="CF877" s="124"/>
      <c r="CG877" s="125"/>
      <c r="CH877" s="122"/>
      <c r="CI877" s="123"/>
      <c r="CJ877" s="124"/>
      <c r="CK877" s="123"/>
      <c r="CL877" s="124"/>
      <c r="CM877" s="125"/>
      <c r="CN877" s="122"/>
      <c r="CO877" s="123"/>
      <c r="CP877" s="124"/>
      <c r="CQ877" s="123"/>
      <c r="CR877" s="124"/>
      <c r="CS877" s="125"/>
    </row>
    <row r="878" spans="13:97" ht="15" customHeight="1" x14ac:dyDescent="0.25">
      <c r="M878" s="215">
        <v>1</v>
      </c>
      <c r="N878" s="281" t="s">
        <v>672</v>
      </c>
      <c r="O878" s="217">
        <v>1</v>
      </c>
      <c r="P878" s="216" t="s">
        <v>673</v>
      </c>
      <c r="Q878" s="217">
        <v>1</v>
      </c>
      <c r="R878" s="216" t="s">
        <v>674</v>
      </c>
      <c r="S878" s="215">
        <v>1</v>
      </c>
      <c r="T878" s="281" t="s">
        <v>675</v>
      </c>
      <c r="U878" s="217">
        <v>1</v>
      </c>
      <c r="V878" s="216" t="s">
        <v>676</v>
      </c>
      <c r="W878" s="217">
        <v>1</v>
      </c>
      <c r="X878" s="216" t="s">
        <v>677</v>
      </c>
      <c r="Y878" s="215">
        <v>1</v>
      </c>
      <c r="Z878" s="281" t="s">
        <v>678</v>
      </c>
      <c r="AA878" s="217">
        <v>1</v>
      </c>
      <c r="AB878" s="216" t="s">
        <v>679</v>
      </c>
      <c r="AC878" s="217">
        <v>1</v>
      </c>
      <c r="AD878" s="216" t="s">
        <v>680</v>
      </c>
      <c r="AE878" s="215">
        <v>1</v>
      </c>
      <c r="AF878" s="281" t="s">
        <v>681</v>
      </c>
      <c r="AG878" s="217">
        <v>1</v>
      </c>
      <c r="AH878" s="216" t="s">
        <v>682</v>
      </c>
      <c r="AI878" s="217">
        <v>1</v>
      </c>
      <c r="AJ878" s="216" t="s">
        <v>683</v>
      </c>
      <c r="AK878" s="215">
        <v>1</v>
      </c>
      <c r="AL878" s="281" t="s">
        <v>684</v>
      </c>
      <c r="AM878" s="217">
        <v>1</v>
      </c>
      <c r="AN878" s="216" t="s">
        <v>685</v>
      </c>
      <c r="AO878" s="217">
        <v>1</v>
      </c>
      <c r="AP878" s="216" t="s">
        <v>686</v>
      </c>
      <c r="AQ878" s="215">
        <v>1</v>
      </c>
      <c r="AR878" s="281" t="s">
        <v>687</v>
      </c>
      <c r="AS878" s="217">
        <v>1</v>
      </c>
      <c r="AT878" s="216" t="s">
        <v>688</v>
      </c>
      <c r="AU878" s="217">
        <v>1</v>
      </c>
      <c r="AV878" s="216" t="s">
        <v>689</v>
      </c>
      <c r="AW878" s="215">
        <v>1</v>
      </c>
      <c r="AX878" s="281" t="s">
        <v>690</v>
      </c>
      <c r="AY878" s="217">
        <v>1</v>
      </c>
      <c r="AZ878" s="216" t="s">
        <v>691</v>
      </c>
      <c r="BA878" s="217">
        <v>1</v>
      </c>
      <c r="BB878" s="216" t="s">
        <v>692</v>
      </c>
      <c r="BC878" s="215">
        <v>1</v>
      </c>
      <c r="BD878" s="281" t="s">
        <v>693</v>
      </c>
      <c r="BE878" s="217">
        <v>1</v>
      </c>
      <c r="BF878" s="216" t="s">
        <v>694</v>
      </c>
      <c r="BG878" s="217">
        <v>1</v>
      </c>
      <c r="BH878" s="218" t="s">
        <v>695</v>
      </c>
      <c r="BI878" s="215">
        <v>1</v>
      </c>
      <c r="BJ878" s="281" t="s">
        <v>696</v>
      </c>
      <c r="BK878" s="217">
        <v>1</v>
      </c>
      <c r="BL878" s="216" t="s">
        <v>697</v>
      </c>
      <c r="BM878" s="217">
        <v>1</v>
      </c>
      <c r="BN878" s="218" t="s">
        <v>698</v>
      </c>
      <c r="BQ878" s="216"/>
      <c r="BR878" s="217"/>
      <c r="BS878" s="216"/>
      <c r="BT878" s="217"/>
      <c r="BU878" s="218"/>
      <c r="BV878" s="215"/>
      <c r="BW878" s="216"/>
      <c r="BX878" s="217"/>
      <c r="BY878" s="216"/>
      <c r="BZ878" s="217"/>
      <c r="CA878" s="218"/>
      <c r="CB878" s="215"/>
      <c r="CC878" s="216"/>
      <c r="CD878" s="217"/>
      <c r="CE878" s="216"/>
      <c r="CF878" s="217"/>
      <c r="CG878" s="218"/>
      <c r="CH878" s="215"/>
      <c r="CI878" s="216"/>
      <c r="CJ878" s="217"/>
      <c r="CK878" s="216"/>
      <c r="CL878" s="217"/>
      <c r="CM878" s="218"/>
      <c r="CN878" s="215"/>
      <c r="CO878" s="216"/>
      <c r="CP878" s="217"/>
      <c r="CQ878" s="216"/>
      <c r="CR878" s="217"/>
      <c r="CS878" s="21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19"/>
      <c r="BR879" s="217"/>
      <c r="BS879" s="219"/>
      <c r="BT879" s="217"/>
      <c r="BU879" s="220"/>
      <c r="BV879" s="215"/>
      <c r="BW879" s="219"/>
      <c r="BX879" s="217"/>
      <c r="BY879" s="219"/>
      <c r="BZ879" s="217"/>
      <c r="CA879" s="220"/>
      <c r="CB879" s="215"/>
      <c r="CC879" s="219"/>
      <c r="CD879" s="217"/>
      <c r="CE879" s="219"/>
      <c r="CF879" s="217"/>
      <c r="CG879" s="220"/>
      <c r="CH879" s="215"/>
      <c r="CI879" s="219"/>
      <c r="CJ879" s="217"/>
      <c r="CK879" s="219"/>
      <c r="CL879" s="217"/>
      <c r="CM879" s="220"/>
      <c r="CN879" s="215"/>
      <c r="CO879" s="219"/>
      <c r="CP879" s="217"/>
      <c r="CQ879" s="219"/>
      <c r="CR879" s="217"/>
      <c r="CS879" s="220"/>
    </row>
    <row r="880" spans="13:97" ht="15" customHeight="1" x14ac:dyDescent="0.25">
      <c r="M880" s="215"/>
      <c r="N880" s="290"/>
      <c r="O880" s="217"/>
      <c r="P880" s="219"/>
      <c r="Q880" s="217"/>
      <c r="R880" s="220"/>
      <c r="S880" s="215"/>
      <c r="T880" s="290"/>
      <c r="U880" s="217"/>
      <c r="V880" s="219"/>
      <c r="W880" s="217"/>
      <c r="X880" s="220"/>
      <c r="Y880" s="215"/>
      <c r="Z880" s="290"/>
      <c r="AA880" s="217"/>
      <c r="AB880" s="219"/>
      <c r="AC880" s="217"/>
      <c r="AD880" s="220"/>
      <c r="AE880" s="215"/>
      <c r="AF880" s="290"/>
      <c r="AG880" s="217"/>
      <c r="AH880" s="219"/>
      <c r="AI880" s="217"/>
      <c r="AJ880" s="220"/>
      <c r="AK880" s="215"/>
      <c r="AL880" s="290"/>
      <c r="AM880" s="217"/>
      <c r="AN880" s="219"/>
      <c r="AO880" s="217"/>
      <c r="AP880" s="220"/>
      <c r="AQ880" s="215"/>
      <c r="AR880" s="290"/>
      <c r="AS880" s="217"/>
      <c r="AT880" s="219"/>
      <c r="AU880" s="217"/>
      <c r="AV880" s="220"/>
      <c r="AW880" s="215"/>
      <c r="AX880" s="290"/>
      <c r="AY880" s="217"/>
      <c r="AZ880" s="219"/>
      <c r="BA880" s="217"/>
      <c r="BB880" s="220"/>
      <c r="BC880" s="215"/>
      <c r="BD880" s="290"/>
      <c r="BE880" s="217"/>
      <c r="BF880" s="219"/>
      <c r="BG880" s="217"/>
      <c r="BH880" s="220"/>
      <c r="BI880" s="215"/>
      <c r="BJ880" s="290"/>
      <c r="BK880" s="217"/>
      <c r="BL880" s="219"/>
      <c r="BM880" s="217"/>
      <c r="BN880" s="220"/>
      <c r="BQ880" s="219"/>
      <c r="BR880" s="217"/>
      <c r="BS880" s="219"/>
      <c r="BT880" s="217"/>
      <c r="BU880" s="220"/>
      <c r="BV880" s="215"/>
      <c r="BW880" s="219"/>
      <c r="BX880" s="217"/>
      <c r="BY880" s="219"/>
      <c r="BZ880" s="217"/>
      <c r="CA880" s="220"/>
      <c r="CB880" s="215"/>
      <c r="CC880" s="219"/>
      <c r="CD880" s="217"/>
      <c r="CE880" s="219"/>
      <c r="CF880" s="217"/>
      <c r="CG880" s="220"/>
      <c r="CH880" s="215"/>
      <c r="CI880" s="219"/>
      <c r="CJ880" s="217"/>
      <c r="CK880" s="219"/>
      <c r="CL880" s="217"/>
      <c r="CM880" s="220"/>
      <c r="CN880" s="215"/>
      <c r="CO880" s="219"/>
      <c r="CP880" s="217"/>
      <c r="CQ880" s="219"/>
      <c r="CR880" s="217"/>
      <c r="CS880" s="220"/>
    </row>
    <row r="881" spans="13:97" ht="15" customHeight="1" x14ac:dyDescent="0.25">
      <c r="M881" s="221"/>
      <c r="N881" s="291"/>
      <c r="O881" s="223"/>
      <c r="P881" s="222"/>
      <c r="Q881" s="223"/>
      <c r="R881" s="224"/>
      <c r="S881" s="221"/>
      <c r="T881" s="291"/>
      <c r="U881" s="223"/>
      <c r="V881" s="222"/>
      <c r="W881" s="223"/>
      <c r="X881" s="224"/>
      <c r="Y881" s="221"/>
      <c r="Z881" s="291"/>
      <c r="AA881" s="223"/>
      <c r="AB881" s="223"/>
      <c r="AC881" s="223"/>
      <c r="AD881" s="225"/>
      <c r="AE881" s="221"/>
      <c r="AF881" s="291"/>
      <c r="AG881" s="223"/>
      <c r="AH881" s="222"/>
      <c r="AI881" s="223"/>
      <c r="AJ881" s="224"/>
      <c r="AK881" s="221"/>
      <c r="AL881" s="291"/>
      <c r="AM881" s="223"/>
      <c r="AN881" s="222"/>
      <c r="AO881" s="223"/>
      <c r="AP881" s="224"/>
      <c r="AQ881" s="221"/>
      <c r="AR881" s="291"/>
      <c r="AS881" s="223"/>
      <c r="AT881" s="223"/>
      <c r="AU881" s="223"/>
      <c r="AV881" s="225"/>
      <c r="AW881" s="221"/>
      <c r="AX881" s="291"/>
      <c r="AY881" s="223"/>
      <c r="AZ881" s="222"/>
      <c r="BA881" s="223"/>
      <c r="BB881" s="224"/>
      <c r="BC881" s="221"/>
      <c r="BD881" s="291"/>
      <c r="BE881" s="223"/>
      <c r="BF881" s="222"/>
      <c r="BG881" s="223"/>
      <c r="BH881" s="224"/>
      <c r="BI881" s="221"/>
      <c r="BJ881" s="291"/>
      <c r="BK881" s="223"/>
      <c r="BL881" s="223"/>
      <c r="BM881" s="223"/>
      <c r="BN881" s="225"/>
      <c r="BQ881" s="222"/>
      <c r="BR881" s="223"/>
      <c r="BS881" s="222"/>
      <c r="BT881" s="223"/>
      <c r="BU881" s="224"/>
      <c r="BV881" s="221"/>
      <c r="BW881" s="222"/>
      <c r="BX881" s="223"/>
      <c r="BY881" s="222"/>
      <c r="BZ881" s="223"/>
      <c r="CA881" s="224"/>
      <c r="CB881" s="221"/>
      <c r="CC881" s="222"/>
      <c r="CD881" s="223"/>
      <c r="CE881" s="222"/>
      <c r="CF881" s="223"/>
      <c r="CG881" s="224"/>
      <c r="CH881" s="221"/>
      <c r="CI881" s="222"/>
      <c r="CJ881" s="223"/>
      <c r="CK881" s="222"/>
      <c r="CL881" s="223"/>
      <c r="CM881" s="224"/>
      <c r="CN881" s="221"/>
      <c r="CO881" s="222"/>
      <c r="CP881" s="223"/>
      <c r="CQ881" s="222"/>
      <c r="CR881" s="223"/>
      <c r="CS881" s="224"/>
    </row>
    <row r="882" spans="13:97" ht="15" customHeight="1" x14ac:dyDescent="0.25">
      <c r="M882" s="215">
        <v>1</v>
      </c>
      <c r="N882" s="281" t="s">
        <v>699</v>
      </c>
      <c r="O882" s="217">
        <v>1</v>
      </c>
      <c r="P882" s="216" t="s">
        <v>700</v>
      </c>
      <c r="Q882" s="217">
        <v>1</v>
      </c>
      <c r="R882" s="216" t="s">
        <v>701</v>
      </c>
      <c r="S882" s="215">
        <v>1</v>
      </c>
      <c r="T882" s="276" t="s">
        <v>702</v>
      </c>
      <c r="U882" s="217">
        <v>1</v>
      </c>
      <c r="V882" s="216" t="s">
        <v>703</v>
      </c>
      <c r="W882" s="217">
        <v>1</v>
      </c>
      <c r="X882" s="216" t="s">
        <v>704</v>
      </c>
      <c r="Y882" s="215">
        <v>1</v>
      </c>
      <c r="Z882" s="276" t="s">
        <v>705</v>
      </c>
      <c r="AA882" s="217">
        <v>1</v>
      </c>
      <c r="AB882" s="216" t="s">
        <v>706</v>
      </c>
      <c r="AC882" s="217">
        <v>1</v>
      </c>
      <c r="AD882" s="216" t="s">
        <v>707</v>
      </c>
      <c r="AE882" s="215"/>
      <c r="AF882" s="292"/>
      <c r="AG882" s="217"/>
      <c r="AH882" s="216"/>
      <c r="AI882" s="217"/>
      <c r="AJ882" s="216"/>
      <c r="AK882" s="215"/>
      <c r="AL882" s="292"/>
      <c r="AM882" s="217"/>
      <c r="AN882" s="216"/>
      <c r="AO882" s="217"/>
      <c r="AP882" s="216"/>
      <c r="AQ882" s="215"/>
      <c r="AR882" s="292"/>
      <c r="AS882" s="217"/>
      <c r="AT882" s="216"/>
      <c r="AU882" s="217"/>
      <c r="AV882" s="216"/>
      <c r="AW882" s="215"/>
      <c r="AX882" s="292"/>
      <c r="AY882" s="217"/>
      <c r="AZ882" s="216"/>
      <c r="BA882" s="217"/>
      <c r="BB882" s="216"/>
      <c r="BC882" s="215"/>
      <c r="BD882" s="292"/>
      <c r="BE882" s="217"/>
      <c r="BF882" s="216"/>
      <c r="BG882" s="217"/>
      <c r="BH882" s="218"/>
      <c r="BI882" s="215"/>
      <c r="BJ882" s="292"/>
      <c r="BK882" s="217"/>
      <c r="BL882" s="216"/>
      <c r="BM882" s="217"/>
      <c r="BN882" s="218"/>
      <c r="BQ882" s="216"/>
      <c r="BR882" s="217"/>
      <c r="BS882" s="216"/>
      <c r="BT882" s="217"/>
      <c r="BU882" s="218"/>
      <c r="BV882" s="215"/>
      <c r="BW882" s="216"/>
      <c r="BX882" s="217"/>
      <c r="BY882" s="216"/>
      <c r="BZ882" s="217"/>
      <c r="CA882" s="218"/>
      <c r="CB882" s="215"/>
      <c r="CC882" s="216"/>
      <c r="CD882" s="217"/>
      <c r="CE882" s="216"/>
      <c r="CF882" s="217"/>
      <c r="CG882" s="218"/>
      <c r="CH882" s="215"/>
      <c r="CI882" s="216"/>
      <c r="CJ882" s="217"/>
      <c r="CK882" s="216"/>
      <c r="CL882" s="217"/>
      <c r="CM882" s="218"/>
      <c r="CN882" s="215"/>
      <c r="CO882" s="216"/>
      <c r="CP882" s="217"/>
      <c r="CQ882" s="216"/>
      <c r="CR882" s="217"/>
      <c r="CS882" s="218"/>
    </row>
    <row r="883" spans="13:97" ht="15" customHeight="1" x14ac:dyDescent="0.25">
      <c r="M883" s="215"/>
      <c r="N883" s="219"/>
      <c r="O883" s="217"/>
      <c r="P883" s="219"/>
      <c r="Q883" s="217"/>
      <c r="R883" s="220"/>
      <c r="S883" s="215"/>
      <c r="T883" s="219"/>
      <c r="U883" s="217"/>
      <c r="V883" s="219"/>
      <c r="W883" s="217"/>
      <c r="X883" s="220"/>
      <c r="Y883" s="215"/>
      <c r="Z883" s="219"/>
      <c r="AA883" s="217"/>
      <c r="AB883" s="217"/>
      <c r="AC883" s="217"/>
      <c r="AD883" s="226"/>
      <c r="AE883" s="215"/>
      <c r="AF883" s="219"/>
      <c r="AG883" s="217"/>
      <c r="AH883" s="219"/>
      <c r="AI883" s="217"/>
      <c r="AJ883" s="220"/>
      <c r="AK883" s="215"/>
      <c r="AL883" s="290"/>
      <c r="AM883" s="217"/>
      <c r="AN883" s="219"/>
      <c r="AO883" s="217"/>
      <c r="AP883" s="220"/>
      <c r="AQ883" s="215"/>
      <c r="AR883" s="290"/>
      <c r="AS883" s="217"/>
      <c r="AT883" s="217"/>
      <c r="AU883" s="217"/>
      <c r="AV883" s="226"/>
      <c r="AW883" s="215"/>
      <c r="AX883" s="290"/>
      <c r="AY883" s="217"/>
      <c r="AZ883" s="219"/>
      <c r="BA883" s="217"/>
      <c r="BB883" s="220"/>
      <c r="BC883" s="215"/>
      <c r="BD883" s="290"/>
      <c r="BE883" s="217"/>
      <c r="BF883" s="219"/>
      <c r="BG883" s="217"/>
      <c r="BH883" s="220"/>
      <c r="BI883" s="215"/>
      <c r="BJ883" s="290"/>
      <c r="BK883" s="217"/>
      <c r="BL883" s="217"/>
      <c r="BM883" s="217"/>
      <c r="BN883" s="226"/>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15"/>
      <c r="N884" s="219"/>
      <c r="O884" s="217"/>
      <c r="P884" s="219"/>
      <c r="Q884" s="217"/>
      <c r="R884" s="220"/>
      <c r="S884" s="215"/>
      <c r="T884" s="219"/>
      <c r="U884" s="217"/>
      <c r="V884" s="219"/>
      <c r="W884" s="217"/>
      <c r="X884" s="220"/>
      <c r="Y884" s="215"/>
      <c r="Z884" s="219"/>
      <c r="AA884" s="217"/>
      <c r="AB884" s="217"/>
      <c r="AC884" s="217"/>
      <c r="AD884" s="226"/>
      <c r="AE884" s="215"/>
      <c r="AF884" s="219"/>
      <c r="AG884" s="217"/>
      <c r="AH884" s="219"/>
      <c r="AI884" s="217"/>
      <c r="AJ884" s="220"/>
      <c r="AK884" s="215"/>
      <c r="AL884" s="290"/>
      <c r="AM884" s="217"/>
      <c r="AN884" s="219"/>
      <c r="AO884" s="217"/>
      <c r="AP884" s="220"/>
      <c r="AQ884" s="215"/>
      <c r="AR884" s="290"/>
      <c r="AS884" s="217"/>
      <c r="AT884" s="217"/>
      <c r="AU884" s="217"/>
      <c r="AV884" s="226"/>
      <c r="AW884" s="215"/>
      <c r="AX884" s="219"/>
      <c r="AY884" s="217"/>
      <c r="AZ884" s="219"/>
      <c r="BA884" s="217"/>
      <c r="BB884" s="220"/>
      <c r="BC884" s="215"/>
      <c r="BD884" s="290"/>
      <c r="BE884" s="217"/>
      <c r="BF884" s="219"/>
      <c r="BG884" s="217"/>
      <c r="BH884" s="220"/>
      <c r="BI884" s="215"/>
      <c r="BJ884" s="219"/>
      <c r="BK884" s="217"/>
      <c r="BL884" s="217"/>
      <c r="BM884" s="217"/>
      <c r="BN884" s="226"/>
      <c r="BQ884" s="219"/>
      <c r="BR884" s="217"/>
      <c r="BS884" s="219"/>
      <c r="BT884" s="217"/>
      <c r="BU884" s="220"/>
      <c r="BV884" s="215"/>
      <c r="BW884" s="219"/>
      <c r="BX884" s="217"/>
      <c r="BY884" s="219"/>
      <c r="BZ884" s="217"/>
      <c r="CA884" s="220"/>
      <c r="CB884" s="215"/>
      <c r="CC884" s="219"/>
      <c r="CD884" s="217"/>
      <c r="CE884" s="219"/>
      <c r="CF884" s="217"/>
      <c r="CG884" s="220"/>
      <c r="CH884" s="215"/>
      <c r="CI884" s="219"/>
      <c r="CJ884" s="217"/>
      <c r="CK884" s="219"/>
      <c r="CL884" s="217"/>
      <c r="CM884" s="220"/>
      <c r="CN884" s="215"/>
      <c r="CO884" s="219"/>
      <c r="CP884" s="217"/>
      <c r="CQ884" s="219"/>
      <c r="CR884" s="217"/>
      <c r="CS884" s="220"/>
    </row>
    <row r="885" spans="13:97" ht="15" customHeight="1" x14ac:dyDescent="0.25">
      <c r="M885" s="122"/>
      <c r="N885" s="123"/>
      <c r="O885" s="124"/>
      <c r="P885" s="123"/>
      <c r="Q885" s="124"/>
      <c r="R885" s="125"/>
      <c r="S885" s="122"/>
      <c r="T885" s="123"/>
      <c r="U885" s="124"/>
      <c r="V885" s="123"/>
      <c r="W885" s="124"/>
      <c r="X885" s="125"/>
      <c r="Y885" s="122"/>
      <c r="Z885" s="123"/>
      <c r="AA885" s="124"/>
      <c r="AB885" s="123"/>
      <c r="AC885" s="124"/>
      <c r="AD885" s="125"/>
      <c r="AE885" s="122"/>
      <c r="AF885" s="123"/>
      <c r="AG885" s="124"/>
      <c r="AH885" s="123"/>
      <c r="AI885" s="124"/>
      <c r="AJ885" s="125"/>
      <c r="AK885" s="122"/>
      <c r="AL885" s="123"/>
      <c r="AM885" s="124"/>
      <c r="AN885" s="123"/>
      <c r="AO885" s="124"/>
      <c r="AP885" s="125"/>
      <c r="AQ885" s="122"/>
      <c r="AR885" s="123"/>
      <c r="AS885" s="124"/>
      <c r="AT885" s="123"/>
      <c r="AU885" s="124"/>
      <c r="AV885" s="125"/>
      <c r="AW885" s="122"/>
      <c r="AX885" s="123"/>
      <c r="AY885" s="124"/>
      <c r="AZ885" s="123"/>
      <c r="BA885" s="124"/>
      <c r="BB885" s="125"/>
      <c r="BC885" s="122"/>
      <c r="BD885" s="123"/>
      <c r="BE885" s="124"/>
      <c r="BF885" s="123"/>
      <c r="BG885" s="124"/>
      <c r="BH885" s="125"/>
      <c r="BI885" s="122"/>
      <c r="BJ885" s="123"/>
      <c r="BK885" s="124"/>
      <c r="BL885" s="123"/>
      <c r="BM885" s="124"/>
      <c r="BN885" s="125"/>
      <c r="BQ885" s="222"/>
      <c r="BR885" s="223"/>
      <c r="BS885" s="222"/>
      <c r="BT885" s="223"/>
      <c r="BU885" s="224"/>
      <c r="BV885" s="221"/>
      <c r="BW885" s="222"/>
      <c r="BX885" s="223"/>
      <c r="BY885" s="223"/>
      <c r="BZ885" s="223"/>
      <c r="CA885" s="225"/>
      <c r="CB885" s="221"/>
      <c r="CC885" s="222"/>
      <c r="CD885" s="223"/>
      <c r="CE885" s="222"/>
      <c r="CF885" s="223"/>
      <c r="CG885" s="224"/>
      <c r="CH885" s="221"/>
      <c r="CI885" s="222"/>
      <c r="CJ885" s="223"/>
      <c r="CK885" s="222"/>
      <c r="CL885" s="223"/>
      <c r="CM885" s="224"/>
      <c r="CN885" s="221"/>
      <c r="CO885" s="222"/>
      <c r="CP885" s="223"/>
      <c r="CQ885" s="223"/>
      <c r="CR885" s="223"/>
      <c r="CS885" s="225"/>
    </row>
    <row r="886" spans="13:97" ht="15" customHeight="1" x14ac:dyDescent="0.25">
      <c r="M886" s="118">
        <v>1</v>
      </c>
      <c r="N886" s="145" t="s">
        <v>708</v>
      </c>
      <c r="O886" s="120"/>
      <c r="P886" s="150"/>
      <c r="Q886" s="120"/>
      <c r="R886" s="150"/>
      <c r="S886" s="118"/>
      <c r="T886" s="145"/>
      <c r="U886" s="120"/>
      <c r="V886" s="145"/>
      <c r="W886" s="120"/>
      <c r="X886" s="146"/>
      <c r="Y886" s="118"/>
      <c r="Z886" s="145"/>
      <c r="AA886" s="120"/>
      <c r="AB886" s="145"/>
      <c r="AC886" s="120"/>
      <c r="AD886" s="121"/>
      <c r="AE886" s="118"/>
      <c r="AF886" s="145"/>
      <c r="AG886" s="120"/>
      <c r="AH886" s="150"/>
      <c r="AI886" s="120"/>
      <c r="AJ886" s="150"/>
      <c r="AK886" s="118"/>
      <c r="AL886" s="145"/>
      <c r="AM886" s="120"/>
      <c r="AN886" s="145"/>
      <c r="AO886" s="120"/>
      <c r="AP886" s="146"/>
      <c r="AQ886" s="118"/>
      <c r="AR886" s="145"/>
      <c r="AS886" s="120"/>
      <c r="AT886" s="145"/>
      <c r="AU886" s="120"/>
      <c r="AV886" s="121"/>
      <c r="AW886" s="118"/>
      <c r="AX886" s="145"/>
      <c r="AY886" s="120"/>
      <c r="AZ886" s="150"/>
      <c r="BA886" s="120"/>
      <c r="BB886" s="150"/>
      <c r="BC886" s="118"/>
      <c r="BD886" s="145"/>
      <c r="BE886" s="120"/>
      <c r="BF886" s="145"/>
      <c r="BG886" s="120"/>
      <c r="BH886" s="146"/>
      <c r="BI886" s="118"/>
      <c r="BJ886" s="145"/>
      <c r="BK886" s="120"/>
      <c r="BL886" s="145"/>
      <c r="BM886" s="120"/>
      <c r="BN886" s="121"/>
      <c r="BQ886" s="216"/>
      <c r="BR886" s="217"/>
      <c r="BS886" s="216"/>
      <c r="BT886" s="217"/>
      <c r="BU886" s="218"/>
      <c r="BV886" s="215"/>
      <c r="BW886" s="216"/>
      <c r="BX886" s="217"/>
      <c r="BY886" s="216"/>
      <c r="BZ886" s="217"/>
      <c r="CA886" s="218"/>
      <c r="CB886" s="215"/>
      <c r="CC886" s="216"/>
      <c r="CD886" s="217"/>
      <c r="CE886" s="216"/>
      <c r="CF886" s="217"/>
      <c r="CG886" s="218"/>
      <c r="CH886" s="215"/>
      <c r="CI886" s="216"/>
      <c r="CJ886" s="217"/>
      <c r="CK886" s="216"/>
      <c r="CL886" s="217"/>
      <c r="CM886" s="218"/>
      <c r="CN886" s="215"/>
      <c r="CO886" s="216"/>
      <c r="CP886" s="217"/>
      <c r="CQ886" s="216"/>
      <c r="CR886" s="217"/>
      <c r="CS886" s="218"/>
    </row>
    <row r="887" spans="13:97" ht="15" customHeight="1" x14ac:dyDescent="0.25">
      <c r="M887" s="118">
        <v>2</v>
      </c>
      <c r="N887" s="145" t="s">
        <v>709</v>
      </c>
      <c r="O887" s="120"/>
      <c r="P887" s="119"/>
      <c r="Q887" s="120"/>
      <c r="R887" s="121"/>
      <c r="S887" s="118"/>
      <c r="T887" s="119"/>
      <c r="U887" s="120"/>
      <c r="V887" s="119"/>
      <c r="W887" s="120"/>
      <c r="X887" s="121"/>
      <c r="Y887" s="118"/>
      <c r="Z887" s="119"/>
      <c r="AA887" s="120"/>
      <c r="AB887" s="119"/>
      <c r="AC887" s="120"/>
      <c r="AD887" s="121"/>
      <c r="AE887" s="118"/>
      <c r="AF887" s="145"/>
      <c r="AG887" s="120"/>
      <c r="AH887" s="119"/>
      <c r="AI887" s="120"/>
      <c r="AJ887" s="121"/>
      <c r="AK887" s="118"/>
      <c r="AL887" s="119"/>
      <c r="AM887" s="120"/>
      <c r="AN887" s="119"/>
      <c r="AO887" s="120"/>
      <c r="AP887" s="121"/>
      <c r="AQ887" s="118"/>
      <c r="AR887" s="119"/>
      <c r="AS887" s="120"/>
      <c r="AT887" s="119"/>
      <c r="AU887" s="120"/>
      <c r="AV887" s="121"/>
      <c r="AW887" s="118"/>
      <c r="AX887" s="145"/>
      <c r="AY887" s="120"/>
      <c r="AZ887" s="119"/>
      <c r="BA887" s="120"/>
      <c r="BB887" s="121"/>
      <c r="BC887" s="118"/>
      <c r="BD887" s="119"/>
      <c r="BE887" s="120"/>
      <c r="BF887" s="119"/>
      <c r="BG887" s="120"/>
      <c r="BH887" s="121"/>
      <c r="BI887" s="118"/>
      <c r="BJ887" s="119"/>
      <c r="BK887" s="120"/>
      <c r="BL887" s="119"/>
      <c r="BM887" s="120"/>
      <c r="BN887" s="121"/>
      <c r="BQ887" s="219"/>
      <c r="BR887" s="217"/>
      <c r="BS887" s="219"/>
      <c r="BT887" s="217"/>
      <c r="BU887" s="220"/>
      <c r="BV887" s="215"/>
      <c r="BW887" s="219"/>
      <c r="BX887" s="217"/>
      <c r="BY887" s="217"/>
      <c r="BZ887" s="217"/>
      <c r="CA887" s="226"/>
      <c r="CB887" s="215"/>
      <c r="CC887" s="219"/>
      <c r="CD887" s="217"/>
      <c r="CE887" s="219"/>
      <c r="CF887" s="217"/>
      <c r="CG887" s="220"/>
      <c r="CH887" s="215"/>
      <c r="CI887" s="219"/>
      <c r="CJ887" s="217"/>
      <c r="CK887" s="219"/>
      <c r="CL887" s="217"/>
      <c r="CM887" s="220"/>
      <c r="CN887" s="215"/>
      <c r="CO887" s="219"/>
      <c r="CP887" s="217"/>
      <c r="CQ887" s="217"/>
      <c r="CR887" s="217"/>
      <c r="CS887" s="226"/>
    </row>
    <row r="888" spans="13:97" ht="15" customHeight="1" x14ac:dyDescent="0.25">
      <c r="M888" s="118">
        <v>3</v>
      </c>
      <c r="N888" s="146" t="s">
        <v>710</v>
      </c>
      <c r="O888" s="120"/>
      <c r="P888" s="119"/>
      <c r="Q888" s="120"/>
      <c r="R888" s="121"/>
      <c r="S888" s="118"/>
      <c r="T888" s="119"/>
      <c r="U888" s="120"/>
      <c r="V888" s="119"/>
      <c r="W888" s="120"/>
      <c r="X888" s="121"/>
      <c r="Y888" s="118"/>
      <c r="Z888" s="119"/>
      <c r="AA888" s="120"/>
      <c r="AB888" s="119"/>
      <c r="AC888" s="120"/>
      <c r="AD888" s="121"/>
      <c r="AE888" s="118"/>
      <c r="AF888" s="146"/>
      <c r="AG888" s="120"/>
      <c r="AH888" s="119"/>
      <c r="AI888" s="120"/>
      <c r="AJ888" s="121"/>
      <c r="AK888" s="118"/>
      <c r="AL888" s="119"/>
      <c r="AM888" s="120"/>
      <c r="AN888" s="119"/>
      <c r="AO888" s="120"/>
      <c r="AP888" s="121"/>
      <c r="AQ888" s="118"/>
      <c r="AR888" s="119"/>
      <c r="AS888" s="120"/>
      <c r="AT888" s="119"/>
      <c r="AU888" s="120"/>
      <c r="AV888" s="121"/>
      <c r="AW888" s="118"/>
      <c r="AX888" s="146"/>
      <c r="AY888" s="120"/>
      <c r="AZ888" s="119"/>
      <c r="BA888" s="120"/>
      <c r="BB888" s="121"/>
      <c r="BC888" s="118"/>
      <c r="BD888" s="119"/>
      <c r="BE888" s="120"/>
      <c r="BF888" s="119"/>
      <c r="BG888" s="120"/>
      <c r="BH888" s="121"/>
      <c r="BI888" s="118"/>
      <c r="BJ888" s="119"/>
      <c r="BK888" s="120"/>
      <c r="BL888" s="119"/>
      <c r="BM888" s="120"/>
      <c r="BN888" s="121"/>
      <c r="BQ888" s="219"/>
      <c r="BR888" s="217"/>
      <c r="BS888" s="219"/>
      <c r="BT888" s="217"/>
      <c r="BU888" s="220"/>
      <c r="BV888" s="215"/>
      <c r="BW888" s="219"/>
      <c r="BX888" s="217"/>
      <c r="BY888" s="217"/>
      <c r="BZ888" s="217"/>
      <c r="CA888" s="226"/>
      <c r="CB888" s="215"/>
      <c r="CC888" s="219"/>
      <c r="CD888" s="217"/>
      <c r="CE888" s="219"/>
      <c r="CF888" s="217"/>
      <c r="CG888" s="220"/>
      <c r="CH888" s="215"/>
      <c r="CI888" s="219"/>
      <c r="CJ888" s="217"/>
      <c r="CK888" s="219"/>
      <c r="CL888" s="217"/>
      <c r="CM888" s="220"/>
      <c r="CN888" s="215"/>
      <c r="CO888" s="219"/>
      <c r="CP888" s="217"/>
      <c r="CQ888" s="217"/>
      <c r="CR888" s="217"/>
      <c r="CS888" s="226"/>
    </row>
    <row r="889" spans="13:97" ht="15" customHeight="1" x14ac:dyDescent="0.25">
      <c r="M889" s="44"/>
      <c r="N889" s="45"/>
      <c r="O889" s="46"/>
      <c r="P889" s="45"/>
      <c r="Q889" s="46"/>
      <c r="R889" s="47"/>
      <c r="S889" s="44"/>
      <c r="T889" s="45"/>
      <c r="U889" s="46"/>
      <c r="V889" s="45"/>
      <c r="W889" s="46"/>
      <c r="X889" s="47"/>
      <c r="Y889" s="44"/>
      <c r="Z889" s="45"/>
      <c r="AA889" s="46"/>
      <c r="AB889" s="45"/>
      <c r="AC889" s="46"/>
      <c r="AD889" s="47"/>
      <c r="AE889" s="44"/>
      <c r="AF889" s="45"/>
      <c r="AG889" s="46"/>
      <c r="AH889" s="45"/>
      <c r="AI889" s="46"/>
      <c r="AJ889" s="47"/>
      <c r="AK889" s="44"/>
      <c r="AL889" s="45"/>
      <c r="AM889" s="46"/>
      <c r="AN889" s="45"/>
      <c r="AO889" s="46"/>
      <c r="AP889" s="47"/>
      <c r="AQ889" s="44"/>
      <c r="AR889" s="45"/>
      <c r="AS889" s="46"/>
      <c r="AT889" s="45"/>
      <c r="AU889" s="46"/>
      <c r="AV889" s="47"/>
      <c r="AW889" s="44"/>
      <c r="AX889" s="45"/>
      <c r="AY889" s="46"/>
      <c r="AZ889" s="45"/>
      <c r="BA889" s="46"/>
      <c r="BB889" s="47"/>
      <c r="BC889" s="44"/>
      <c r="BD889" s="45"/>
      <c r="BE889" s="46"/>
      <c r="BF889" s="45"/>
      <c r="BG889" s="46"/>
      <c r="BH889" s="47"/>
      <c r="BI889" s="44"/>
      <c r="BJ889" s="45"/>
      <c r="BK889" s="46"/>
      <c r="BL889" s="45"/>
      <c r="BM889" s="46"/>
      <c r="BN889" s="47"/>
      <c r="BQ889" s="223"/>
      <c r="BR889" s="223"/>
      <c r="BS889" s="223"/>
      <c r="BT889" s="223"/>
      <c r="BU889" s="225"/>
      <c r="BV889" s="221"/>
      <c r="BW889" s="223"/>
      <c r="BX889" s="223"/>
      <c r="BY889" s="223"/>
      <c r="BZ889" s="223"/>
      <c r="CA889" s="225"/>
      <c r="CB889" s="221"/>
      <c r="CC889" s="223"/>
      <c r="CD889" s="223"/>
      <c r="CE889" s="223"/>
      <c r="CF889" s="223"/>
      <c r="CG889" s="225"/>
      <c r="CH889" s="221"/>
      <c r="CI889" s="223"/>
      <c r="CJ889" s="223"/>
      <c r="CK889" s="223"/>
      <c r="CL889" s="223"/>
      <c r="CM889" s="225"/>
      <c r="CN889" s="221"/>
      <c r="CO889" s="223"/>
      <c r="CP889" s="223"/>
      <c r="CQ889" s="223"/>
      <c r="CR889" s="223"/>
      <c r="CS889" s="225"/>
    </row>
    <row r="890" spans="13:97" ht="15" customHeight="1" x14ac:dyDescent="0.25">
      <c r="BQ890" s="216"/>
      <c r="BR890" s="217"/>
      <c r="BS890" s="216"/>
      <c r="BT890" s="217"/>
      <c r="BU890" s="218"/>
      <c r="BV890" s="215"/>
      <c r="BW890" s="216"/>
      <c r="BX890" s="217"/>
      <c r="BY890" s="216"/>
      <c r="BZ890" s="217"/>
      <c r="CA890" s="218"/>
      <c r="CB890" s="215"/>
      <c r="CC890" s="216"/>
      <c r="CD890" s="217"/>
      <c r="CE890" s="216"/>
      <c r="CF890" s="217"/>
      <c r="CG890" s="218"/>
      <c r="CH890" s="215"/>
      <c r="CI890" s="216"/>
      <c r="CJ890" s="217"/>
      <c r="CK890" s="216"/>
      <c r="CL890" s="217"/>
      <c r="CM890" s="218"/>
      <c r="CN890" s="215"/>
      <c r="CO890" s="216"/>
      <c r="CP890" s="217"/>
      <c r="CQ890" s="216"/>
      <c r="CR890" s="217"/>
      <c r="CS890" s="218"/>
    </row>
    <row r="891" spans="13:97" ht="15" customHeight="1" x14ac:dyDescent="0.25">
      <c r="BQ891" s="219"/>
      <c r="BR891" s="217"/>
      <c r="BS891" s="216"/>
      <c r="BT891" s="217"/>
      <c r="BU891" s="218"/>
      <c r="BV891" s="215"/>
      <c r="BW891" s="219"/>
      <c r="BX891" s="217"/>
      <c r="BY891" s="219"/>
      <c r="BZ891" s="217"/>
      <c r="CA891" s="220"/>
      <c r="CB891" s="215"/>
      <c r="CC891" s="219"/>
      <c r="CD891" s="217"/>
      <c r="CE891" s="219"/>
      <c r="CF891" s="217"/>
      <c r="CG891" s="220"/>
      <c r="CH891" s="215"/>
      <c r="CI891" s="219"/>
      <c r="CJ891" s="217"/>
      <c r="CK891" s="216"/>
      <c r="CL891" s="217"/>
      <c r="CM891" s="218"/>
      <c r="CN891" s="215"/>
      <c r="CO891" s="219"/>
      <c r="CP891" s="217"/>
      <c r="CQ891" s="219"/>
      <c r="CR891" s="217"/>
      <c r="CS891" s="220"/>
    </row>
    <row r="892" spans="13:97" ht="15" customHeight="1" x14ac:dyDescent="0.25">
      <c r="BQ892" s="219"/>
      <c r="BR892" s="217"/>
      <c r="BS892" s="216"/>
      <c r="BT892" s="217"/>
      <c r="BU892" s="218"/>
      <c r="BV892" s="215"/>
      <c r="BW892" s="219"/>
      <c r="BX892" s="217"/>
      <c r="BY892" s="219"/>
      <c r="BZ892" s="217"/>
      <c r="CA892" s="220"/>
      <c r="CB892" s="215"/>
      <c r="CC892" s="219"/>
      <c r="CD892" s="217"/>
      <c r="CE892" s="219"/>
      <c r="CF892" s="217"/>
      <c r="CG892" s="220"/>
      <c r="CH892" s="215"/>
      <c r="CI892" s="219"/>
      <c r="CJ892" s="217"/>
      <c r="CK892" s="216"/>
      <c r="CL892" s="217"/>
      <c r="CM892" s="218"/>
      <c r="CN892" s="215"/>
      <c r="CO892" s="219"/>
      <c r="CP892" s="217"/>
      <c r="CQ892" s="219"/>
      <c r="CR892" s="217"/>
      <c r="CS892" s="220"/>
    </row>
    <row r="893" spans="13:97" ht="15" customHeight="1" x14ac:dyDescent="0.25">
      <c r="Y893" s="54"/>
      <c r="Z893" s="55"/>
      <c r="AA893" s="56"/>
      <c r="AB893" s="55"/>
      <c r="AC893" s="56"/>
      <c r="AD893" s="57"/>
      <c r="AE893" s="54"/>
      <c r="AF893" s="55"/>
      <c r="AG893" s="56"/>
      <c r="AH893" s="55"/>
      <c r="AI893" s="56"/>
      <c r="AJ893" s="57"/>
      <c r="AK893" s="54"/>
      <c r="AL893" s="55"/>
      <c r="AM893" s="56"/>
      <c r="AN893" s="55"/>
      <c r="AO893" s="56"/>
      <c r="AP893" s="57"/>
      <c r="AR893" s="221"/>
      <c r="AS893" s="222"/>
      <c r="AT893" s="223"/>
      <c r="AU893" s="222"/>
      <c r="AV893" s="223"/>
      <c r="AW893" s="224"/>
      <c r="AX893" s="221"/>
      <c r="AY893" s="222"/>
      <c r="AZ893" s="223"/>
      <c r="BA893" s="222"/>
      <c r="BB893" s="223"/>
      <c r="BC893" s="224"/>
      <c r="BD893" s="221"/>
      <c r="BE893" s="222"/>
      <c r="BF893" s="223"/>
      <c r="BG893" s="222"/>
      <c r="BH893" s="223"/>
      <c r="BI893" s="224"/>
      <c r="BJ893" s="221"/>
      <c r="BK893" s="222"/>
      <c r="BL893" s="223"/>
      <c r="BM893" s="222"/>
      <c r="BN893" s="223"/>
      <c r="BO893" s="224"/>
      <c r="BP893" s="221"/>
      <c r="BQ893" s="222"/>
      <c r="BR893" s="223"/>
      <c r="BS893" s="222"/>
      <c r="BT893" s="223"/>
      <c r="BU893" s="224"/>
      <c r="BV893" s="221"/>
      <c r="BW893" s="222"/>
      <c r="BX893" s="223"/>
      <c r="BY893" s="222"/>
      <c r="BZ893" s="223"/>
      <c r="CA893" s="224"/>
      <c r="CB893" s="221"/>
      <c r="CC893" s="222"/>
      <c r="CD893" s="223"/>
      <c r="CE893" s="222"/>
      <c r="CF893" s="223"/>
      <c r="CG893" s="224"/>
      <c r="CH893" s="221"/>
      <c r="CI893" s="222"/>
      <c r="CJ893" s="223"/>
      <c r="CK893" s="222"/>
      <c r="CL893" s="223"/>
      <c r="CM893" s="224"/>
      <c r="CN893" s="221"/>
      <c r="CO893" s="222"/>
      <c r="CP893" s="223"/>
      <c r="CQ893" s="222"/>
      <c r="CR893" s="223"/>
      <c r="CS893" s="224"/>
    </row>
    <row r="894" spans="13:97" ht="15" customHeight="1" x14ac:dyDescent="0.25">
      <c r="Y894" s="48">
        <v>1</v>
      </c>
      <c r="Z894" s="49" t="s">
        <v>10</v>
      </c>
      <c r="AA894" s="50">
        <v>1</v>
      </c>
      <c r="AB894" s="49" t="s">
        <v>11</v>
      </c>
      <c r="AC894" s="50">
        <v>1</v>
      </c>
      <c r="AD894" s="51" t="s">
        <v>12</v>
      </c>
      <c r="AE894" s="48">
        <v>1</v>
      </c>
      <c r="AF894" s="49" t="s">
        <v>13</v>
      </c>
      <c r="AG894" s="50">
        <v>1</v>
      </c>
      <c r="AH894" s="49" t="s">
        <v>14</v>
      </c>
      <c r="AI894" s="50">
        <v>1</v>
      </c>
      <c r="AJ894" s="51" t="s">
        <v>15</v>
      </c>
      <c r="AK894" s="48">
        <v>1</v>
      </c>
      <c r="AL894" s="49" t="s">
        <v>16</v>
      </c>
      <c r="AM894" s="50">
        <v>1</v>
      </c>
      <c r="AN894" s="49" t="s">
        <v>17</v>
      </c>
      <c r="AO894" s="50">
        <v>1</v>
      </c>
      <c r="AP894" s="51" t="s">
        <v>18</v>
      </c>
      <c r="AR894" s="215">
        <v>1</v>
      </c>
      <c r="AS894" s="216" t="s">
        <v>339</v>
      </c>
      <c r="AT894" s="217">
        <v>1</v>
      </c>
      <c r="AU894" s="216" t="s">
        <v>340</v>
      </c>
      <c r="AV894" s="217">
        <v>1</v>
      </c>
      <c r="AW894" s="216" t="s">
        <v>341</v>
      </c>
      <c r="AX894" s="215">
        <v>1</v>
      </c>
      <c r="AY894" s="216" t="s">
        <v>342</v>
      </c>
      <c r="AZ894" s="217">
        <v>1</v>
      </c>
      <c r="BA894" s="216" t="s">
        <v>343</v>
      </c>
      <c r="BB894" s="217">
        <v>1</v>
      </c>
      <c r="BC894" s="216" t="s">
        <v>344</v>
      </c>
      <c r="BD894" s="215">
        <v>1</v>
      </c>
      <c r="BE894" s="216" t="s">
        <v>345</v>
      </c>
      <c r="BF894" s="217">
        <v>1</v>
      </c>
      <c r="BG894" s="216" t="s">
        <v>346</v>
      </c>
      <c r="BH894" s="217">
        <v>1</v>
      </c>
      <c r="BI894" s="216" t="s">
        <v>347</v>
      </c>
      <c r="BJ894" s="215">
        <v>1</v>
      </c>
      <c r="BK894" s="216" t="s">
        <v>348</v>
      </c>
      <c r="BL894" s="217">
        <v>1</v>
      </c>
      <c r="BM894" s="216" t="s">
        <v>349</v>
      </c>
      <c r="BN894" s="217">
        <v>1</v>
      </c>
      <c r="BO894" s="216" t="s">
        <v>350</v>
      </c>
      <c r="BP894" s="215"/>
      <c r="BQ894" s="216"/>
      <c r="BR894" s="217"/>
      <c r="BS894" s="216"/>
      <c r="BT894" s="217"/>
      <c r="BU894" s="218"/>
      <c r="BV894" s="215"/>
      <c r="BW894" s="216"/>
      <c r="BX894" s="217"/>
      <c r="BY894" s="216"/>
      <c r="BZ894" s="217"/>
      <c r="CA894" s="218"/>
      <c r="CB894" s="215"/>
      <c r="CC894" s="216"/>
      <c r="CD894" s="217"/>
      <c r="CE894" s="216"/>
      <c r="CF894" s="217"/>
      <c r="CG894" s="218"/>
      <c r="CH894" s="215"/>
      <c r="CI894" s="216"/>
      <c r="CJ894" s="217"/>
      <c r="CK894" s="216"/>
      <c r="CL894" s="217"/>
      <c r="CM894" s="218"/>
      <c r="CN894" s="215"/>
      <c r="CO894" s="216"/>
      <c r="CP894" s="217"/>
      <c r="CQ894" s="216"/>
      <c r="CR894" s="217"/>
      <c r="CS894" s="218"/>
    </row>
    <row r="895" spans="13:97" ht="15" customHeight="1" x14ac:dyDescent="0.25">
      <c r="Y895" s="48"/>
      <c r="Z895" s="52"/>
      <c r="AA895" s="50"/>
      <c r="AB895" s="52"/>
      <c r="AC895" s="50"/>
      <c r="AD895" s="53"/>
      <c r="AE895" s="48"/>
      <c r="AF895" s="52"/>
      <c r="AG895" s="50"/>
      <c r="AH895" s="52"/>
      <c r="AI895" s="50"/>
      <c r="AJ895" s="53"/>
      <c r="AK895" s="48"/>
      <c r="AL895" s="52"/>
      <c r="AM895" s="50"/>
      <c r="AN895" s="52"/>
      <c r="AO895" s="50"/>
      <c r="AP895" s="53"/>
      <c r="AR895" s="215"/>
      <c r="AS895" s="219"/>
      <c r="AT895" s="217"/>
      <c r="AU895" s="219"/>
      <c r="AV895" s="217"/>
      <c r="AW895" s="220"/>
      <c r="AX895" s="215"/>
      <c r="AY895" s="219"/>
      <c r="AZ895" s="217"/>
      <c r="BA895" s="219"/>
      <c r="BB895" s="217"/>
      <c r="BC895" s="220"/>
      <c r="BD895" s="215"/>
      <c r="BE895" s="219"/>
      <c r="BF895" s="217"/>
      <c r="BG895" s="219"/>
      <c r="BH895" s="217"/>
      <c r="BI895" s="220"/>
      <c r="BJ895" s="215"/>
      <c r="BK895" s="219"/>
      <c r="BL895" s="217"/>
      <c r="BM895" s="219"/>
      <c r="BN895" s="217"/>
      <c r="BO895" s="220"/>
      <c r="BP895" s="215"/>
      <c r="BQ895" s="219"/>
      <c r="BR895" s="217"/>
      <c r="BS895" s="219"/>
      <c r="BT895" s="217"/>
      <c r="BU895" s="220"/>
      <c r="BV895" s="215"/>
      <c r="BW895" s="219"/>
      <c r="BX895" s="217"/>
      <c r="BY895" s="219"/>
      <c r="BZ895" s="217"/>
      <c r="CA895" s="220"/>
      <c r="CB895" s="215"/>
      <c r="CC895" s="219"/>
      <c r="CD895" s="217"/>
      <c r="CE895" s="219"/>
      <c r="CF895" s="217"/>
      <c r="CG895" s="220"/>
      <c r="CH895" s="215"/>
      <c r="CI895" s="219"/>
      <c r="CJ895" s="217"/>
      <c r="CK895" s="219"/>
      <c r="CL895" s="217"/>
      <c r="CM895" s="220"/>
      <c r="CN895" s="215"/>
      <c r="CO895" s="219"/>
      <c r="CP895" s="217"/>
      <c r="CQ895" s="219"/>
      <c r="CR895" s="217"/>
      <c r="CS895" s="220"/>
    </row>
    <row r="896" spans="13:97" ht="15" customHeight="1" x14ac:dyDescent="0.25">
      <c r="Y896" s="48"/>
      <c r="Z896" s="52"/>
      <c r="AA896" s="50"/>
      <c r="AB896" s="52"/>
      <c r="AC896" s="50"/>
      <c r="AD896" s="53"/>
      <c r="AE896" s="48"/>
      <c r="AF896" s="52"/>
      <c r="AG896" s="50"/>
      <c r="AH896" s="52"/>
      <c r="AI896" s="50"/>
      <c r="AJ896" s="53"/>
      <c r="AK896" s="48"/>
      <c r="AL896" s="52"/>
      <c r="AM896" s="50"/>
      <c r="AN896" s="52"/>
      <c r="AO896" s="50"/>
      <c r="AP896" s="53"/>
      <c r="AR896" s="215"/>
      <c r="AS896" s="219"/>
      <c r="AT896" s="217"/>
      <c r="AU896" s="219"/>
      <c r="AV896" s="217"/>
      <c r="AW896" s="220"/>
      <c r="AX896" s="215"/>
      <c r="AY896" s="219"/>
      <c r="AZ896" s="217"/>
      <c r="BA896" s="219"/>
      <c r="BB896" s="217"/>
      <c r="BC896" s="220"/>
      <c r="BD896" s="215"/>
      <c r="BE896" s="219"/>
      <c r="BF896" s="217"/>
      <c r="BG896" s="219"/>
      <c r="BH896" s="217"/>
      <c r="BI896" s="220"/>
      <c r="BJ896" s="215"/>
      <c r="BK896" s="219"/>
      <c r="BL896" s="217"/>
      <c r="BM896" s="219"/>
      <c r="BN896" s="217"/>
      <c r="BO896" s="220"/>
      <c r="BP896" s="215"/>
      <c r="BQ896" s="219"/>
      <c r="BR896" s="217"/>
      <c r="BS896" s="219"/>
      <c r="BT896" s="217"/>
      <c r="BU896" s="220"/>
      <c r="BV896" s="215"/>
      <c r="BW896" s="219"/>
      <c r="BX896" s="217"/>
      <c r="BY896" s="219"/>
      <c r="BZ896" s="217"/>
      <c r="CA896" s="220"/>
      <c r="CB896" s="215"/>
      <c r="CC896" s="219"/>
      <c r="CD896" s="217"/>
      <c r="CE896" s="219"/>
      <c r="CF896" s="217"/>
      <c r="CG896" s="220"/>
      <c r="CH896" s="215"/>
      <c r="CI896" s="219"/>
      <c r="CJ896" s="217"/>
      <c r="CK896" s="219"/>
      <c r="CL896" s="217"/>
      <c r="CM896" s="220"/>
      <c r="CN896" s="215"/>
      <c r="CO896" s="219"/>
      <c r="CP896" s="217"/>
      <c r="CQ896" s="219"/>
      <c r="CR896" s="217"/>
      <c r="CS896" s="220"/>
    </row>
    <row r="897" spans="25:97" ht="15" customHeight="1" x14ac:dyDescent="0.25">
      <c r="Y897" s="58"/>
      <c r="Z897" s="59"/>
      <c r="AA897" s="60"/>
      <c r="AB897" s="59"/>
      <c r="AC897" s="60"/>
      <c r="AD897" s="61"/>
      <c r="AE897" s="58"/>
      <c r="AF897" s="59"/>
      <c r="AG897" s="60"/>
      <c r="AH897" s="59"/>
      <c r="AI897" s="60"/>
      <c r="AJ897" s="61"/>
      <c r="AK897" s="44"/>
      <c r="AL897" s="45"/>
      <c r="AM897" s="46"/>
      <c r="AN897" s="45"/>
      <c r="AO897" s="46"/>
      <c r="AP897" s="47"/>
      <c r="AR897" s="227"/>
      <c r="AS897" s="228"/>
      <c r="AT897" s="229"/>
      <c r="AU897" s="228"/>
      <c r="AV897" s="229"/>
      <c r="AW897" s="230"/>
      <c r="AX897" s="227"/>
      <c r="AY897" s="228"/>
      <c r="AZ897" s="229"/>
      <c r="BA897" s="228"/>
      <c r="BB897" s="229"/>
      <c r="BC897" s="230"/>
      <c r="BD897" s="227"/>
      <c r="BE897" s="228"/>
      <c r="BF897" s="229"/>
      <c r="BG897" s="228"/>
      <c r="BH897" s="229"/>
      <c r="BI897" s="230"/>
      <c r="BJ897" s="227"/>
      <c r="BK897" s="228"/>
      <c r="BL897" s="229"/>
      <c r="BM897" s="228"/>
      <c r="BN897" s="229"/>
      <c r="BO897" s="230"/>
      <c r="BP897" s="227"/>
      <c r="BQ897" s="228"/>
      <c r="BR897" s="229"/>
      <c r="BS897" s="228"/>
      <c r="BT897" s="229"/>
      <c r="BU897" s="230"/>
      <c r="BV897" s="227"/>
      <c r="BW897" s="228"/>
      <c r="BX897" s="229"/>
      <c r="BY897" s="228"/>
      <c r="BZ897" s="229"/>
      <c r="CA897" s="230"/>
      <c r="CB897" s="227"/>
      <c r="CC897" s="228"/>
      <c r="CD897" s="229"/>
      <c r="CE897" s="228"/>
      <c r="CF897" s="229"/>
      <c r="CG897" s="230"/>
      <c r="CH897" s="227"/>
      <c r="CI897" s="228"/>
      <c r="CJ897" s="229"/>
      <c r="CK897" s="228"/>
      <c r="CL897" s="229"/>
      <c r="CM897" s="230"/>
      <c r="CN897" s="227"/>
      <c r="CO897" s="228"/>
      <c r="CP897" s="229"/>
      <c r="CQ897" s="228"/>
      <c r="CR897" s="229"/>
      <c r="CS897" s="230"/>
    </row>
    <row r="898" spans="25:97" ht="15" customHeight="1" x14ac:dyDescent="0.25">
      <c r="Y898" s="48">
        <v>1</v>
      </c>
      <c r="Z898" s="49" t="s">
        <v>19</v>
      </c>
      <c r="AA898" s="50">
        <v>1</v>
      </c>
      <c r="AB898" s="49" t="s">
        <v>20</v>
      </c>
      <c r="AC898" s="50">
        <v>1</v>
      </c>
      <c r="AD898" s="51" t="s">
        <v>21</v>
      </c>
      <c r="AE898" s="48">
        <v>1</v>
      </c>
      <c r="AF898" s="49" t="s">
        <v>22</v>
      </c>
      <c r="AG898" s="50">
        <v>1</v>
      </c>
      <c r="AH898" s="49" t="s">
        <v>23</v>
      </c>
      <c r="AI898" s="50">
        <v>1</v>
      </c>
      <c r="AJ898" s="51" t="s">
        <v>24</v>
      </c>
      <c r="AK898" s="38"/>
      <c r="AL898" s="42"/>
      <c r="AM898" s="40"/>
      <c r="AN898" s="42"/>
      <c r="AO898" s="40"/>
      <c r="AP898" s="43"/>
      <c r="AR898" s="215"/>
      <c r="AS898" s="216"/>
      <c r="AT898" s="217"/>
      <c r="AU898" s="216"/>
      <c r="AV898" s="217"/>
      <c r="AW898" s="218"/>
      <c r="AX898" s="215"/>
      <c r="AY898" s="216"/>
      <c r="AZ898" s="217"/>
      <c r="BA898" s="216"/>
      <c r="BB898" s="217"/>
      <c r="BC898" s="218"/>
      <c r="BD898" s="231"/>
      <c r="BE898" s="232"/>
      <c r="BF898" s="233"/>
      <c r="BG898" s="232"/>
      <c r="BH898" s="233"/>
      <c r="BI898" s="234"/>
      <c r="BJ898" s="215"/>
      <c r="BK898" s="216"/>
      <c r="BL898" s="217"/>
      <c r="BM898" s="216"/>
      <c r="BN898" s="217"/>
      <c r="BO898" s="218"/>
      <c r="BP898" s="215"/>
      <c r="BQ898" s="216"/>
      <c r="BR898" s="217"/>
      <c r="BS898" s="216"/>
      <c r="BT898" s="217"/>
      <c r="BU898" s="218"/>
      <c r="BV898" s="231"/>
      <c r="BW898" s="232"/>
      <c r="BX898" s="233"/>
      <c r="BY898" s="232"/>
      <c r="BZ898" s="233"/>
      <c r="CA898" s="234"/>
      <c r="CB898" s="215"/>
      <c r="CC898" s="216"/>
      <c r="CD898" s="217"/>
      <c r="CE898" s="216"/>
      <c r="CF898" s="217"/>
      <c r="CG898" s="218"/>
      <c r="CH898" s="215"/>
      <c r="CI898" s="216"/>
      <c r="CJ898" s="217"/>
      <c r="CK898" s="216"/>
      <c r="CL898" s="217"/>
      <c r="CM898" s="218"/>
      <c r="CN898" s="231"/>
      <c r="CO898" s="232"/>
      <c r="CP898" s="233"/>
      <c r="CQ898" s="232"/>
      <c r="CR898" s="233"/>
      <c r="CS898" s="234"/>
    </row>
    <row r="899" spans="25:97" ht="15" customHeight="1" x14ac:dyDescent="0.25">
      <c r="Y899" s="38"/>
      <c r="Z899" s="39"/>
      <c r="AA899" s="40"/>
      <c r="AB899" s="39"/>
      <c r="AC899" s="40"/>
      <c r="AD899" s="41"/>
      <c r="AE899" s="38"/>
      <c r="AF899" s="39"/>
      <c r="AG899" s="40"/>
      <c r="AH899" s="39"/>
      <c r="AI899" s="40"/>
      <c r="AJ899" s="41"/>
      <c r="AK899" s="38"/>
      <c r="AL899" s="39"/>
      <c r="AM899" s="40"/>
      <c r="AN899" s="39"/>
      <c r="AO899" s="40"/>
      <c r="AP899" s="41"/>
      <c r="AR899" s="231"/>
      <c r="AS899" s="235"/>
      <c r="AT899" s="233"/>
      <c r="AU899" s="235"/>
      <c r="AV899" s="233"/>
      <c r="AW899" s="236"/>
      <c r="AX899" s="231"/>
      <c r="AY899" s="235"/>
      <c r="AZ899" s="233"/>
      <c r="BA899" s="235"/>
      <c r="BB899" s="233"/>
      <c r="BC899" s="236"/>
      <c r="BD899" s="231"/>
      <c r="BE899" s="235"/>
      <c r="BF899" s="233"/>
      <c r="BG899" s="235"/>
      <c r="BH899" s="233"/>
      <c r="BI899" s="236"/>
      <c r="BJ899" s="231"/>
      <c r="BK899" s="235"/>
      <c r="BL899" s="233"/>
      <c r="BM899" s="235"/>
      <c r="BN899" s="233"/>
      <c r="BO899" s="236"/>
      <c r="BP899" s="231"/>
      <c r="BQ899" s="235"/>
      <c r="BR899" s="233"/>
      <c r="BS899" s="235"/>
      <c r="BT899" s="233"/>
      <c r="BU899" s="236"/>
      <c r="BV899" s="231"/>
      <c r="BW899" s="235"/>
      <c r="BX899" s="233"/>
      <c r="BY899" s="235"/>
      <c r="BZ899" s="233"/>
      <c r="CA899" s="236"/>
      <c r="CB899" s="231"/>
      <c r="CC899" s="235"/>
      <c r="CD899" s="233"/>
      <c r="CE899" s="235"/>
      <c r="CF899" s="233"/>
      <c r="CG899" s="236"/>
      <c r="CH899" s="231"/>
      <c r="CI899" s="235"/>
      <c r="CJ899" s="233"/>
      <c r="CK899" s="235"/>
      <c r="CL899" s="233"/>
      <c r="CM899" s="236"/>
      <c r="CN899" s="231"/>
      <c r="CO899" s="235"/>
      <c r="CP899" s="233"/>
      <c r="CQ899" s="235"/>
      <c r="CR899" s="233"/>
      <c r="CS899" s="236"/>
    </row>
    <row r="900" spans="25:97" ht="15" customHeight="1" x14ac:dyDescent="0.25">
      <c r="Y900" s="38"/>
      <c r="Z900" s="39"/>
      <c r="AA900" s="40"/>
      <c r="AB900" s="39"/>
      <c r="AC900" s="40"/>
      <c r="AD900" s="41"/>
      <c r="AE900" s="38"/>
      <c r="AF900" s="39"/>
      <c r="AG900" s="40"/>
      <c r="AH900" s="39"/>
      <c r="AI900" s="40"/>
      <c r="AJ900" s="41"/>
      <c r="AK900" s="38"/>
      <c r="AL900" s="39"/>
      <c r="AM900" s="40"/>
      <c r="AN900" s="39"/>
      <c r="AO900" s="40"/>
      <c r="AP900" s="41"/>
      <c r="AR900" s="231"/>
      <c r="AS900" s="235"/>
      <c r="AT900" s="233"/>
      <c r="AU900" s="235"/>
      <c r="AV900" s="233"/>
      <c r="AW900" s="236"/>
      <c r="AX900" s="231"/>
      <c r="AY900" s="235"/>
      <c r="AZ900" s="233"/>
      <c r="BA900" s="235"/>
      <c r="BB900" s="233"/>
      <c r="BC900" s="236"/>
      <c r="BD900" s="231"/>
      <c r="BE900" s="235"/>
      <c r="BF900" s="233"/>
      <c r="BG900" s="235"/>
      <c r="BH900" s="233"/>
      <c r="BI900" s="236"/>
      <c r="BJ900" s="231"/>
      <c r="BK900" s="235"/>
      <c r="BL900" s="233"/>
      <c r="BM900" s="235"/>
      <c r="BN900" s="233"/>
      <c r="BO900" s="236"/>
      <c r="BP900" s="231"/>
      <c r="BQ900" s="235"/>
      <c r="BR900" s="233"/>
      <c r="BS900" s="235"/>
      <c r="BT900" s="233"/>
      <c r="BU900" s="236"/>
      <c r="BV900" s="231"/>
      <c r="BW900" s="235"/>
      <c r="BX900" s="233"/>
      <c r="BY900" s="235"/>
      <c r="BZ900" s="233"/>
      <c r="CA900" s="236"/>
      <c r="CB900" s="231"/>
      <c r="CC900" s="235"/>
      <c r="CD900" s="233"/>
      <c r="CE900" s="235"/>
      <c r="CF900" s="233"/>
      <c r="CG900" s="236"/>
      <c r="CH900" s="231"/>
      <c r="CI900" s="235"/>
      <c r="CJ900" s="233"/>
      <c r="CK900" s="235"/>
      <c r="CL900" s="233"/>
      <c r="CM900" s="236"/>
      <c r="CN900" s="231"/>
      <c r="CO900" s="235"/>
      <c r="CP900" s="233"/>
      <c r="CQ900" s="235"/>
      <c r="CR900" s="233"/>
      <c r="CS900" s="236"/>
    </row>
    <row r="901" spans="25:97" ht="15" customHeight="1" x14ac:dyDescent="0.25">
      <c r="Y901" s="36"/>
      <c r="Z901" s="23"/>
      <c r="AA901" s="1"/>
      <c r="AB901" s="23"/>
      <c r="AC901" s="1"/>
      <c r="AD901" s="37"/>
      <c r="AE901" s="36"/>
      <c r="AF901" s="23"/>
      <c r="AG901" s="1"/>
      <c r="AH901" s="23"/>
      <c r="AI901" s="1"/>
      <c r="AJ901" s="37"/>
      <c r="AK901" s="36"/>
      <c r="AL901" s="23"/>
      <c r="AM901" s="1"/>
      <c r="AN901" s="23"/>
      <c r="AO901" s="1"/>
      <c r="AP901" s="37"/>
      <c r="AR901" s="122"/>
      <c r="AS901" s="123"/>
      <c r="AT901" s="124"/>
      <c r="AU901" s="123"/>
      <c r="AV901" s="124"/>
      <c r="AW901" s="125"/>
      <c r="AX901" s="122"/>
      <c r="AY901" s="123"/>
      <c r="AZ901" s="124"/>
      <c r="BA901" s="123"/>
      <c r="BB901" s="124"/>
      <c r="BC901" s="125"/>
      <c r="BD901" s="122"/>
      <c r="BE901" s="123"/>
      <c r="BF901" s="124"/>
      <c r="BG901" s="123"/>
      <c r="BH901" s="124"/>
      <c r="BI901" s="125"/>
      <c r="BJ901" s="122"/>
      <c r="BK901" s="123"/>
      <c r="BL901" s="124"/>
      <c r="BM901" s="123"/>
      <c r="BN901" s="124"/>
      <c r="BO901" s="125"/>
      <c r="BP901" s="122"/>
      <c r="BQ901" s="123"/>
      <c r="BR901" s="124"/>
      <c r="BS901" s="123"/>
      <c r="BT901" s="124"/>
      <c r="BU901" s="125"/>
      <c r="BV901" s="122"/>
      <c r="BW901" s="123"/>
      <c r="BX901" s="124"/>
      <c r="BY901" s="123"/>
      <c r="BZ901" s="124"/>
      <c r="CA901" s="125"/>
      <c r="CB901" s="122"/>
      <c r="CC901" s="123"/>
      <c r="CD901" s="124"/>
      <c r="CE901" s="123"/>
      <c r="CF901" s="124"/>
      <c r="CG901" s="125"/>
      <c r="CH901" s="122"/>
      <c r="CI901" s="123"/>
      <c r="CJ901" s="124"/>
      <c r="CK901" s="123"/>
      <c r="CL901" s="124"/>
      <c r="CM901" s="125"/>
      <c r="CN901" s="122"/>
      <c r="CO901" s="123"/>
      <c r="CP901" s="124"/>
      <c r="CQ901" s="123"/>
      <c r="CR901" s="124"/>
      <c r="CS901" s="125"/>
    </row>
    <row r="902" spans="25:97" ht="15" customHeight="1" x14ac:dyDescent="0.25">
      <c r="Y902" s="38">
        <v>1</v>
      </c>
      <c r="Z902" s="42" t="s">
        <v>25</v>
      </c>
      <c r="AA902" s="40"/>
      <c r="AC902" s="40"/>
      <c r="AE902" s="38"/>
      <c r="AF902" s="42"/>
      <c r="AG902" s="40"/>
      <c r="AH902" s="42"/>
      <c r="AI902" s="40"/>
      <c r="AJ902" s="43"/>
      <c r="AK902" s="38"/>
      <c r="AL902" s="42"/>
      <c r="AM902" s="40"/>
      <c r="AN902" s="42"/>
      <c r="AO902" s="40"/>
      <c r="AP902" s="41"/>
      <c r="AR902" s="118">
        <v>1</v>
      </c>
      <c r="AS902" s="145" t="s">
        <v>351</v>
      </c>
      <c r="AT902" s="120"/>
      <c r="AU902" s="150"/>
      <c r="AV902" s="120"/>
      <c r="AW902" s="150"/>
      <c r="AX902" s="118"/>
      <c r="AY902" s="145"/>
      <c r="AZ902" s="120"/>
      <c r="BA902" s="145"/>
      <c r="BB902" s="120"/>
      <c r="BC902" s="146"/>
      <c r="BD902" s="118"/>
      <c r="BE902" s="145"/>
      <c r="BF902" s="120"/>
      <c r="BG902" s="145"/>
      <c r="BH902" s="120"/>
      <c r="BI902" s="121"/>
      <c r="BJ902" s="118"/>
      <c r="BK902" s="145"/>
      <c r="BL902" s="120"/>
      <c r="BM902" s="150"/>
      <c r="BN902" s="120"/>
      <c r="BO902" s="150"/>
      <c r="BP902" s="118"/>
      <c r="BQ902" s="145"/>
      <c r="BR902" s="120"/>
      <c r="BS902" s="145"/>
      <c r="BT902" s="120"/>
      <c r="BU902" s="146"/>
      <c r="BV902" s="118"/>
      <c r="BW902" s="145"/>
      <c r="BX902" s="120"/>
      <c r="BY902" s="145"/>
      <c r="BZ902" s="120"/>
      <c r="CA902" s="121"/>
      <c r="CB902" s="118"/>
      <c r="CC902" s="145"/>
      <c r="CD902" s="120"/>
      <c r="CE902" s="150"/>
      <c r="CF902" s="120"/>
      <c r="CG902" s="150"/>
      <c r="CH902" s="118"/>
      <c r="CI902" s="145"/>
      <c r="CJ902" s="120"/>
      <c r="CK902" s="145"/>
      <c r="CL902" s="120"/>
      <c r="CM902" s="146"/>
      <c r="CN902" s="118"/>
      <c r="CO902" s="145"/>
      <c r="CP902" s="120"/>
      <c r="CQ902" s="145"/>
      <c r="CR902" s="120"/>
      <c r="CS902" s="121"/>
    </row>
    <row r="903" spans="25:97" ht="15" customHeight="1" x14ac:dyDescent="0.25">
      <c r="Y903" s="38">
        <v>2</v>
      </c>
      <c r="Z903" s="42" t="s">
        <v>26</v>
      </c>
      <c r="AA903" s="40"/>
      <c r="AB903" s="39"/>
      <c r="AC903" s="40"/>
      <c r="AD903" s="41"/>
      <c r="AE903" s="38"/>
      <c r="AF903" s="39"/>
      <c r="AG903" s="40"/>
      <c r="AH903" s="39"/>
      <c r="AI903" s="40"/>
      <c r="AJ903" s="41"/>
      <c r="AK903" s="38"/>
      <c r="AL903" s="39"/>
      <c r="AM903" s="40"/>
      <c r="AN903" s="39"/>
      <c r="AO903" s="40"/>
      <c r="AP903" s="41"/>
      <c r="AR903" s="118">
        <v>2</v>
      </c>
      <c r="AS903" s="145" t="s">
        <v>352</v>
      </c>
      <c r="AT903" s="120"/>
      <c r="AU903" s="119"/>
      <c r="AV903" s="120"/>
      <c r="AW903" s="121"/>
      <c r="AX903" s="118"/>
      <c r="AY903" s="119"/>
      <c r="AZ903" s="120"/>
      <c r="BA903" s="119"/>
      <c r="BB903" s="120"/>
      <c r="BC903" s="121"/>
      <c r="BD903" s="118"/>
      <c r="BE903" s="119"/>
      <c r="BF903" s="120"/>
      <c r="BG903" s="119"/>
      <c r="BH903" s="120"/>
      <c r="BI903" s="121"/>
      <c r="BJ903" s="118"/>
      <c r="BK903" s="145"/>
      <c r="BL903" s="120"/>
      <c r="BM903" s="119"/>
      <c r="BN903" s="120"/>
      <c r="BO903" s="121"/>
      <c r="BP903" s="118"/>
      <c r="BQ903" s="119"/>
      <c r="BR903" s="120"/>
      <c r="BS903" s="119"/>
      <c r="BT903" s="120"/>
      <c r="BU903" s="121"/>
      <c r="BV903" s="118"/>
      <c r="BW903" s="119"/>
      <c r="BX903" s="120"/>
      <c r="BY903" s="119"/>
      <c r="BZ903" s="120"/>
      <c r="CA903" s="121"/>
      <c r="CB903" s="118"/>
      <c r="CC903" s="145"/>
      <c r="CD903" s="120"/>
      <c r="CE903" s="119"/>
      <c r="CF903" s="120"/>
      <c r="CG903" s="121"/>
      <c r="CH903" s="118"/>
      <c r="CI903" s="119"/>
      <c r="CJ903" s="120"/>
      <c r="CK903" s="119"/>
      <c r="CL903" s="120"/>
      <c r="CM903" s="121"/>
      <c r="CN903" s="118"/>
      <c r="CO903" s="119"/>
      <c r="CP903" s="120"/>
      <c r="CQ903" s="119"/>
      <c r="CR903" s="120"/>
      <c r="CS903" s="121"/>
    </row>
    <row r="904" spans="25:97" ht="15" customHeight="1" x14ac:dyDescent="0.25">
      <c r="Y904" s="38">
        <v>3</v>
      </c>
      <c r="Z904" s="43" t="s">
        <v>27</v>
      </c>
      <c r="AA904" s="40"/>
      <c r="AB904" s="39"/>
      <c r="AC904" s="40"/>
      <c r="AD904" s="41"/>
      <c r="AE904" s="38"/>
      <c r="AF904" s="39"/>
      <c r="AG904" s="40"/>
      <c r="AH904" s="39"/>
      <c r="AI904" s="40"/>
      <c r="AJ904" s="41"/>
      <c r="AK904" s="38"/>
      <c r="AL904" s="39"/>
      <c r="AM904" s="40"/>
      <c r="AN904" s="39"/>
      <c r="AO904" s="40"/>
      <c r="AP904" s="41"/>
      <c r="AR904" s="118">
        <v>3</v>
      </c>
      <c r="AS904" s="146" t="s">
        <v>353</v>
      </c>
      <c r="AT904" s="120"/>
      <c r="AU904" s="119"/>
      <c r="AV904" s="120"/>
      <c r="AW904" s="121"/>
      <c r="AX904" s="118"/>
      <c r="AY904" s="119"/>
      <c r="AZ904" s="120"/>
      <c r="BA904" s="119"/>
      <c r="BB904" s="120"/>
      <c r="BC904" s="121"/>
      <c r="BD904" s="118"/>
      <c r="BE904" s="119"/>
      <c r="BF904" s="120"/>
      <c r="BG904" s="119"/>
      <c r="BH904" s="120"/>
      <c r="BI904" s="121"/>
      <c r="BJ904" s="118"/>
      <c r="BK904" s="146"/>
      <c r="BL904" s="120"/>
      <c r="BM904" s="119"/>
      <c r="BN904" s="120"/>
      <c r="BO904" s="121"/>
      <c r="BP904" s="118"/>
      <c r="BQ904" s="119"/>
      <c r="BR904" s="120"/>
      <c r="BS904" s="119"/>
      <c r="BT904" s="120"/>
      <c r="BU904" s="121"/>
      <c r="BV904" s="118"/>
      <c r="BW904" s="119"/>
      <c r="BX904" s="120"/>
      <c r="BY904" s="119"/>
      <c r="BZ904" s="120"/>
      <c r="CA904" s="121"/>
      <c r="CB904" s="118"/>
      <c r="CC904" s="146"/>
      <c r="CD904" s="120"/>
      <c r="CE904" s="119"/>
      <c r="CF904" s="120"/>
      <c r="CG904" s="121"/>
      <c r="CH904" s="118"/>
      <c r="CI904" s="119"/>
      <c r="CJ904" s="120"/>
      <c r="CK904" s="119"/>
      <c r="CL904" s="120"/>
      <c r="CM904" s="121"/>
      <c r="CN904" s="118"/>
      <c r="CO904" s="119"/>
      <c r="CP904" s="120"/>
      <c r="CQ904" s="119"/>
      <c r="CR904" s="120"/>
      <c r="CS904" s="121"/>
    </row>
    <row r="905" spans="25:97" ht="15.75" x14ac:dyDescent="0.25">
      <c r="Y905" s="44"/>
      <c r="Z905" s="45"/>
      <c r="AA905" s="46"/>
      <c r="AB905" s="45"/>
      <c r="AC905" s="46"/>
      <c r="AD905" s="47"/>
      <c r="AE905" s="44"/>
      <c r="AF905" s="45"/>
      <c r="AG905" s="46"/>
      <c r="AH905" s="45"/>
      <c r="AI905" s="46"/>
      <c r="AJ905" s="47"/>
      <c r="AK905" s="44"/>
      <c r="AL905" s="45"/>
      <c r="AM905" s="46"/>
      <c r="AN905" s="45"/>
      <c r="AO905" s="46"/>
      <c r="AP905" s="47"/>
      <c r="AR905" s="44"/>
      <c r="AS905" s="45"/>
      <c r="AT905" s="46"/>
      <c r="AU905" s="45"/>
      <c r="AV905" s="46"/>
      <c r="AW905" s="47"/>
      <c r="AX905" s="44"/>
      <c r="AY905" s="45"/>
      <c r="AZ905" s="46"/>
      <c r="BA905" s="45"/>
      <c r="BB905" s="46"/>
      <c r="BC905" s="47"/>
      <c r="BD905" s="44"/>
      <c r="BE905" s="45"/>
      <c r="BF905" s="46"/>
      <c r="BG905" s="45"/>
      <c r="BH905" s="46"/>
      <c r="BI905" s="47"/>
      <c r="BJ905" s="44"/>
      <c r="BK905" s="45"/>
      <c r="BL905" s="46"/>
      <c r="BM905" s="45"/>
      <c r="BN905" s="46"/>
      <c r="BO905" s="47"/>
      <c r="BP905" s="44"/>
      <c r="BQ905" s="45"/>
      <c r="BR905" s="46"/>
      <c r="BS905" s="45"/>
      <c r="BT905" s="46"/>
      <c r="BU905" s="47"/>
      <c r="BV905" s="44"/>
      <c r="BW905" s="45"/>
      <c r="BX905" s="46"/>
      <c r="BY905" s="45"/>
      <c r="BZ905" s="46"/>
      <c r="CA905" s="47"/>
      <c r="CB905" s="44"/>
      <c r="CC905" s="45"/>
      <c r="CD905" s="46"/>
      <c r="CE905" s="45"/>
      <c r="CF905" s="46"/>
      <c r="CG905" s="47"/>
      <c r="CH905" s="44"/>
      <c r="CI905" s="45"/>
      <c r="CJ905" s="46"/>
      <c r="CK905" s="45"/>
      <c r="CL905" s="46"/>
      <c r="CM905" s="47"/>
      <c r="CN905" s="44"/>
      <c r="CO905" s="45"/>
      <c r="CP905" s="46"/>
      <c r="CQ905" s="45"/>
      <c r="CR905" s="46"/>
      <c r="CS905" s="47"/>
    </row>
    <row r="906" spans="25:97" ht="15.75" x14ac:dyDescent="0.25">
      <c r="Z906" s="22"/>
      <c r="AB906" s="22"/>
      <c r="AD906" s="22"/>
      <c r="AF906" s="22"/>
      <c r="AH906" s="22"/>
      <c r="AJ906" s="22"/>
      <c r="AL906" s="22"/>
      <c r="AN906" s="22"/>
      <c r="AP906" s="22"/>
    </row>
  </sheetData>
  <sheetProtection password="CC4B" sheet="1" selectLockedCells="1"/>
  <mergeCells count="100">
    <mergeCell ref="M567:AP567"/>
    <mergeCell ref="B257:B259"/>
    <mergeCell ref="B260:B262"/>
    <mergeCell ref="B263:B265"/>
    <mergeCell ref="B266:B268"/>
    <mergeCell ref="B269:B271"/>
    <mergeCell ref="B272:B274"/>
    <mergeCell ref="B210:G210"/>
    <mergeCell ref="C227:C286"/>
    <mergeCell ref="E227:E286"/>
    <mergeCell ref="G227:G286"/>
    <mergeCell ref="B245:B247"/>
    <mergeCell ref="B248:B250"/>
    <mergeCell ref="B278:B280"/>
    <mergeCell ref="B281:B283"/>
    <mergeCell ref="B284:B286"/>
    <mergeCell ref="B251:B253"/>
    <mergeCell ref="B275:B277"/>
    <mergeCell ref="B254:B256"/>
    <mergeCell ref="B230:B232"/>
    <mergeCell ref="B233:B235"/>
    <mergeCell ref="B212:B214"/>
    <mergeCell ref="B227:B229"/>
    <mergeCell ref="B139:B141"/>
    <mergeCell ref="B142:B144"/>
    <mergeCell ref="B145:B147"/>
    <mergeCell ref="B148:B150"/>
    <mergeCell ref="B181:B183"/>
    <mergeCell ref="B169:B171"/>
    <mergeCell ref="B172:B174"/>
    <mergeCell ref="B175:B177"/>
    <mergeCell ref="B151:B153"/>
    <mergeCell ref="B154:B156"/>
    <mergeCell ref="B157:B159"/>
    <mergeCell ref="B160:B162"/>
    <mergeCell ref="B163:B165"/>
    <mergeCell ref="B166:B168"/>
    <mergeCell ref="G148:G207"/>
    <mergeCell ref="B187:B189"/>
    <mergeCell ref="B190:B192"/>
    <mergeCell ref="B193:B195"/>
    <mergeCell ref="B184:B186"/>
    <mergeCell ref="B196:B198"/>
    <mergeCell ref="B199:B201"/>
    <mergeCell ref="B202:B204"/>
    <mergeCell ref="B205:B207"/>
    <mergeCell ref="B72:B74"/>
    <mergeCell ref="B75:B77"/>
    <mergeCell ref="B78:B80"/>
    <mergeCell ref="B81:B83"/>
    <mergeCell ref="C81:C128"/>
    <mergeCell ref="B105:B107"/>
    <mergeCell ref="B120:B122"/>
    <mergeCell ref="B123:B125"/>
    <mergeCell ref="B126:B128"/>
    <mergeCell ref="B84:B86"/>
    <mergeCell ref="B87:B89"/>
    <mergeCell ref="B90:B92"/>
    <mergeCell ref="B93:B95"/>
    <mergeCell ref="B96:B98"/>
    <mergeCell ref="B99:B101"/>
    <mergeCell ref="B102:B104"/>
    <mergeCell ref="B136:B138"/>
    <mergeCell ref="B108:B110"/>
    <mergeCell ref="B111:B113"/>
    <mergeCell ref="B114:B116"/>
    <mergeCell ref="B117:B119"/>
    <mergeCell ref="B131:G131"/>
    <mergeCell ref="B133:B135"/>
    <mergeCell ref="G81:G128"/>
    <mergeCell ref="D93:D128"/>
    <mergeCell ref="E81:E128"/>
    <mergeCell ref="L10:L64"/>
    <mergeCell ref="B15:B29"/>
    <mergeCell ref="B30:B34"/>
    <mergeCell ref="B35:B59"/>
    <mergeCell ref="C10:E64"/>
    <mergeCell ref="B10:B14"/>
    <mergeCell ref="B60:B64"/>
    <mergeCell ref="B4:C4"/>
    <mergeCell ref="B5:C5"/>
    <mergeCell ref="B6:C6"/>
    <mergeCell ref="B7:C7"/>
    <mergeCell ref="C9:E9"/>
    <mergeCell ref="I9:K9"/>
    <mergeCell ref="F9:H9"/>
    <mergeCell ref="D178:D207"/>
    <mergeCell ref="D257:D286"/>
    <mergeCell ref="B236:B238"/>
    <mergeCell ref="B239:B241"/>
    <mergeCell ref="B242:B244"/>
    <mergeCell ref="B218:B220"/>
    <mergeCell ref="B221:B223"/>
    <mergeCell ref="B224:B226"/>
    <mergeCell ref="C148:C207"/>
    <mergeCell ref="E148:E207"/>
    <mergeCell ref="B178:B180"/>
    <mergeCell ref="B215:B217"/>
    <mergeCell ref="B67:G67"/>
    <mergeCell ref="B69:B7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BN349"/>
  <sheetViews>
    <sheetView topLeftCell="A105" zoomScale="87" zoomScaleNormal="87" workbookViewId="0">
      <selection activeCell="D115" sqref="D115"/>
    </sheetView>
  </sheetViews>
  <sheetFormatPr defaultRowHeight="15" x14ac:dyDescent="0.25"/>
  <cols>
    <col min="2" max="2" width="4.7109375" customWidth="1"/>
    <col min="3" max="3" width="50.7109375" customWidth="1"/>
    <col min="4" max="4" width="12.7109375" customWidth="1"/>
    <col min="5" max="5" width="15.5703125" customWidth="1"/>
    <col min="6" max="6" width="17.140625" customWidth="1"/>
    <col min="7" max="8" width="12.7109375" customWidth="1"/>
    <col min="9" max="9" width="15.140625" customWidth="1"/>
    <col min="10" max="14" width="12.7109375" customWidth="1"/>
    <col min="15" max="15" width="16" customWidth="1"/>
    <col min="16" max="25" width="12.7109375" customWidth="1"/>
    <col min="26" max="26" width="15" customWidth="1"/>
    <col min="27" max="27" width="15.140625" customWidth="1"/>
    <col min="28" max="30" width="12.7109375" customWidth="1"/>
    <col min="31" max="31" width="15.42578125" customWidth="1"/>
    <col min="32" max="32" width="15" customWidth="1"/>
    <col min="33" max="33" width="14" customWidth="1"/>
    <col min="34" max="34" width="15.5703125" customWidth="1"/>
    <col min="35" max="35" width="15.7109375" customWidth="1"/>
    <col min="36" max="36" width="10.5703125" customWidth="1"/>
    <col min="38" max="38" width="12" customWidth="1"/>
    <col min="39" max="40" width="13.28515625" customWidth="1"/>
    <col min="41" max="41" width="16.7109375" customWidth="1"/>
    <col min="43" max="43" width="16.28515625" customWidth="1"/>
    <col min="44" max="44" width="19.42578125" customWidth="1"/>
    <col min="45" max="45" width="11.140625" customWidth="1"/>
    <col min="47" max="47" width="12.5703125" customWidth="1"/>
    <col min="49" max="50" width="14.42578125" bestFit="1" customWidth="1"/>
    <col min="51" max="51" width="17.5703125" bestFit="1" customWidth="1"/>
    <col min="52" max="53" width="14.42578125" bestFit="1" customWidth="1"/>
    <col min="54" max="54" width="17.5703125" bestFit="1" customWidth="1"/>
    <col min="55" max="57" width="14.42578125" bestFit="1" customWidth="1"/>
    <col min="58" max="58" width="8" customWidth="1"/>
    <col min="59" max="59" width="11.140625" bestFit="1" customWidth="1"/>
    <col min="60" max="60" width="11.140625" customWidth="1"/>
    <col min="61" max="61" width="12.42578125" customWidth="1"/>
    <col min="62" max="62" width="11.140625" bestFit="1" customWidth="1"/>
    <col min="63" max="63" width="11" customWidth="1"/>
    <col min="66" max="66" width="14.140625" bestFit="1" customWidth="1"/>
  </cols>
  <sheetData>
    <row r="2" spans="1:50" ht="15.75" customHeight="1" x14ac:dyDescent="0.25">
      <c r="B2" s="308"/>
      <c r="C2" s="578" t="s">
        <v>1095</v>
      </c>
      <c r="D2" s="578"/>
      <c r="E2" s="578"/>
      <c r="F2" s="578"/>
      <c r="G2" s="578"/>
      <c r="H2" s="578"/>
      <c r="I2" s="578"/>
      <c r="J2" s="578"/>
      <c r="K2" s="578"/>
      <c r="L2" s="578"/>
      <c r="M2" s="578"/>
      <c r="N2" s="578"/>
      <c r="O2" s="578"/>
      <c r="P2" s="578"/>
      <c r="Q2" s="578"/>
      <c r="R2" s="308"/>
      <c r="S2" s="308"/>
      <c r="T2" s="308"/>
      <c r="U2" s="308"/>
      <c r="V2" s="308"/>
      <c r="W2" s="308"/>
      <c r="X2" s="308"/>
      <c r="Y2" s="308"/>
      <c r="Z2" s="308"/>
      <c r="AA2" s="308"/>
      <c r="AB2" s="308"/>
      <c r="AC2" s="308"/>
      <c r="AD2" s="308"/>
      <c r="AE2" s="308"/>
      <c r="AF2" s="308"/>
      <c r="AG2" s="308"/>
      <c r="AH2" s="308"/>
      <c r="AI2" s="308"/>
      <c r="AJ2" s="308"/>
      <c r="AK2" s="308"/>
      <c r="AL2" s="308"/>
      <c r="AM2" s="308"/>
      <c r="AN2" s="308"/>
      <c r="AO2" s="308"/>
      <c r="AP2" s="308"/>
      <c r="AQ2" s="308"/>
      <c r="AR2" s="308"/>
      <c r="AS2" s="308"/>
      <c r="AT2" s="308"/>
      <c r="AU2" s="308"/>
      <c r="AV2" s="308"/>
      <c r="AW2" s="308"/>
      <c r="AX2" s="308"/>
    </row>
    <row r="3" spans="1:50" ht="15.75" customHeight="1" x14ac:dyDescent="0.25">
      <c r="A3" s="308"/>
      <c r="B3" s="308"/>
      <c r="C3" s="578" t="str">
        <f>'2 жастағы балалар Ф'!C3:Q3</f>
        <v>Оқу жылы: 2024-2025                             Топ: "Балдырған"               Өткізу кезеңі: бастапқы       Өткізу мерзімі: қыркүйек 2024 жыл</v>
      </c>
      <c r="D3" s="578"/>
      <c r="E3" s="578"/>
      <c r="F3" s="578"/>
      <c r="G3" s="578"/>
      <c r="H3" s="578"/>
      <c r="I3" s="578"/>
      <c r="J3" s="578"/>
      <c r="K3" s="578"/>
      <c r="L3" s="578"/>
      <c r="M3" s="578"/>
      <c r="N3" s="578"/>
      <c r="O3" s="578"/>
      <c r="P3" s="578"/>
      <c r="Q3" s="578"/>
      <c r="R3" s="308"/>
      <c r="S3" s="308"/>
      <c r="T3" s="308"/>
      <c r="U3" s="308"/>
      <c r="V3" s="308"/>
      <c r="W3" s="308"/>
      <c r="X3" s="308"/>
      <c r="Y3" s="308"/>
      <c r="Z3" s="308"/>
      <c r="AA3" s="308"/>
      <c r="AB3" s="308"/>
      <c r="AC3" s="308"/>
      <c r="AD3" s="308"/>
      <c r="AE3" s="308"/>
      <c r="AF3" s="308"/>
      <c r="AG3" s="308"/>
      <c r="AH3" s="308"/>
      <c r="AI3" s="308"/>
      <c r="AJ3" s="308"/>
      <c r="AK3" s="308"/>
      <c r="AL3" s="308"/>
      <c r="AM3" s="308"/>
      <c r="AN3" s="308"/>
      <c r="AO3" s="308"/>
      <c r="AP3" s="308"/>
      <c r="AQ3" s="308"/>
      <c r="AR3" s="308"/>
      <c r="AS3" s="308"/>
      <c r="AT3" s="308"/>
      <c r="AU3" s="308"/>
      <c r="AV3" s="308"/>
      <c r="AW3" s="308"/>
      <c r="AX3" s="308"/>
    </row>
    <row r="5" spans="1:50" ht="15.75" customHeight="1" x14ac:dyDescent="0.25">
      <c r="B5" s="625" t="s">
        <v>0</v>
      </c>
      <c r="C5" s="617" t="s">
        <v>906</v>
      </c>
      <c r="D5" s="611" t="s">
        <v>904</v>
      </c>
      <c r="E5" s="612"/>
      <c r="F5" s="612"/>
      <c r="G5" s="612"/>
      <c r="H5" s="612"/>
      <c r="I5" s="612"/>
      <c r="J5" s="612"/>
      <c r="K5" s="612"/>
      <c r="L5" s="612"/>
      <c r="M5" s="612"/>
      <c r="N5" s="612"/>
      <c r="O5" s="612"/>
      <c r="P5" s="612"/>
      <c r="Q5" s="612"/>
      <c r="R5" s="613"/>
      <c r="S5" s="546" t="s">
        <v>907</v>
      </c>
      <c r="T5" s="550" t="s">
        <v>908</v>
      </c>
      <c r="U5" s="635" t="s">
        <v>909</v>
      </c>
      <c r="V5" s="352"/>
      <c r="W5" s="352"/>
      <c r="X5" s="352"/>
      <c r="Y5" s="352"/>
      <c r="Z5" s="352"/>
      <c r="AA5" s="352"/>
      <c r="AB5" s="352"/>
      <c r="AC5" s="352"/>
      <c r="AD5" s="352"/>
      <c r="AE5" s="352"/>
      <c r="AF5" s="352"/>
      <c r="AG5" s="352"/>
      <c r="AH5" s="352"/>
      <c r="AI5" s="352"/>
      <c r="AJ5" s="352"/>
      <c r="AK5" s="352"/>
      <c r="AL5" s="352"/>
      <c r="AM5" s="352"/>
      <c r="AN5" s="352"/>
      <c r="AO5" s="352"/>
      <c r="AP5" s="352"/>
      <c r="AQ5" s="352"/>
      <c r="AR5" s="352"/>
      <c r="AS5" s="352"/>
      <c r="AT5" s="352"/>
      <c r="AU5" s="352"/>
      <c r="AV5" s="352"/>
    </row>
    <row r="6" spans="1:50" ht="15" customHeight="1" x14ac:dyDescent="0.25">
      <c r="B6" s="590"/>
      <c r="C6" s="618"/>
      <c r="D6" s="614" t="s">
        <v>902</v>
      </c>
      <c r="E6" s="615"/>
      <c r="F6" s="615"/>
      <c r="G6" s="615"/>
      <c r="H6" s="615"/>
      <c r="I6" s="616"/>
      <c r="J6" s="614" t="s">
        <v>3</v>
      </c>
      <c r="K6" s="615"/>
      <c r="L6" s="615"/>
      <c r="M6" s="615"/>
      <c r="N6" s="615"/>
      <c r="O6" s="615"/>
      <c r="P6" s="615"/>
      <c r="Q6" s="615"/>
      <c r="R6" s="616"/>
      <c r="S6" s="547"/>
      <c r="T6" s="551"/>
      <c r="U6" s="635"/>
      <c r="V6" s="501"/>
      <c r="W6" s="501"/>
      <c r="X6" s="501"/>
      <c r="Y6" s="502"/>
      <c r="Z6" s="502"/>
      <c r="AA6" s="502"/>
      <c r="AB6" s="502"/>
      <c r="AC6" s="502"/>
      <c r="AD6" s="502"/>
      <c r="AE6" s="502"/>
      <c r="AF6" s="502"/>
      <c r="AG6" s="502"/>
      <c r="AH6" s="502"/>
      <c r="AI6" s="502"/>
      <c r="AJ6" s="502"/>
      <c r="AK6" s="502"/>
      <c r="AL6" s="502"/>
      <c r="AM6" s="502"/>
      <c r="AN6" s="502"/>
      <c r="AO6" s="502"/>
      <c r="AP6" s="502"/>
      <c r="AQ6" s="502"/>
      <c r="AR6" s="502"/>
      <c r="AS6" s="502"/>
      <c r="AT6" s="502"/>
      <c r="AU6" s="502"/>
      <c r="AV6" s="502"/>
    </row>
    <row r="7" spans="1:50" ht="15.75" x14ac:dyDescent="0.25">
      <c r="B7" s="590"/>
      <c r="C7" s="619"/>
      <c r="D7" s="604" t="s">
        <v>1188</v>
      </c>
      <c r="E7" s="604"/>
      <c r="F7" s="604"/>
      <c r="G7" s="604" t="s">
        <v>1189</v>
      </c>
      <c r="H7" s="604"/>
      <c r="I7" s="624"/>
      <c r="J7" s="604" t="s">
        <v>1150</v>
      </c>
      <c r="K7" s="604"/>
      <c r="L7" s="604"/>
      <c r="M7" s="604" t="s">
        <v>1151</v>
      </c>
      <c r="N7" s="604"/>
      <c r="O7" s="604"/>
      <c r="P7" s="604" t="s">
        <v>1190</v>
      </c>
      <c r="Q7" s="604"/>
      <c r="R7" s="604"/>
      <c r="S7" s="548"/>
      <c r="T7" s="551"/>
      <c r="U7" s="635"/>
      <c r="V7" s="497"/>
      <c r="W7" s="497"/>
      <c r="X7" s="497"/>
      <c r="Y7" s="497"/>
      <c r="Z7" s="497"/>
      <c r="AA7" s="497"/>
      <c r="AB7" s="497"/>
      <c r="AC7" s="497"/>
      <c r="AD7" s="497"/>
      <c r="AE7" s="497"/>
      <c r="AF7" s="497"/>
      <c r="AG7" s="497"/>
      <c r="AH7" s="497"/>
      <c r="AI7" s="497"/>
      <c r="AJ7" s="497"/>
      <c r="AK7" s="497"/>
      <c r="AL7" s="497"/>
      <c r="AM7" s="497"/>
      <c r="AN7" s="497"/>
      <c r="AO7" s="497"/>
      <c r="AP7" s="497"/>
      <c r="AQ7" s="497"/>
      <c r="AR7" s="497"/>
      <c r="AS7" s="497"/>
      <c r="AT7" s="497"/>
      <c r="AU7" s="497"/>
      <c r="AV7" s="497"/>
    </row>
    <row r="8" spans="1:50" ht="94.5" customHeight="1" x14ac:dyDescent="0.25">
      <c r="B8" s="590"/>
      <c r="C8" s="619"/>
      <c r="D8" s="563" t="s">
        <v>1152</v>
      </c>
      <c r="E8" s="563"/>
      <c r="F8" s="563"/>
      <c r="G8" s="563" t="s">
        <v>1153</v>
      </c>
      <c r="H8" s="563"/>
      <c r="I8" s="636"/>
      <c r="J8" s="563" t="s">
        <v>1158</v>
      </c>
      <c r="K8" s="563"/>
      <c r="L8" s="563"/>
      <c r="M8" s="563" t="s">
        <v>1159</v>
      </c>
      <c r="N8" s="563"/>
      <c r="O8" s="563"/>
      <c r="P8" s="563" t="s">
        <v>1160</v>
      </c>
      <c r="Q8" s="563"/>
      <c r="R8" s="563"/>
      <c r="S8" s="548"/>
      <c r="T8" s="551"/>
      <c r="U8" s="635"/>
      <c r="V8" s="498"/>
      <c r="W8" s="498"/>
      <c r="X8" s="498"/>
      <c r="Y8" s="498"/>
      <c r="Z8" s="498"/>
      <c r="AA8" s="498"/>
      <c r="AB8" s="498"/>
      <c r="AC8" s="498"/>
      <c r="AD8" s="498"/>
      <c r="AE8" s="498"/>
      <c r="AF8" s="498"/>
      <c r="AG8" s="498"/>
      <c r="AH8" s="498"/>
      <c r="AI8" s="498"/>
      <c r="AJ8" s="498"/>
      <c r="AK8" s="498"/>
      <c r="AL8" s="498"/>
      <c r="AM8" s="498"/>
      <c r="AN8" s="498"/>
      <c r="AO8" s="498"/>
      <c r="AP8" s="498"/>
      <c r="AQ8" s="498"/>
      <c r="AR8" s="498"/>
      <c r="AS8" s="498"/>
      <c r="AT8" s="498"/>
      <c r="AU8" s="498"/>
      <c r="AV8" s="498"/>
    </row>
    <row r="9" spans="1:50" ht="113.25" customHeight="1" x14ac:dyDescent="0.25">
      <c r="B9" s="591"/>
      <c r="C9" s="620"/>
      <c r="D9" s="260" t="s">
        <v>1154</v>
      </c>
      <c r="E9" s="260" t="s">
        <v>941</v>
      </c>
      <c r="F9" s="260" t="s">
        <v>1155</v>
      </c>
      <c r="G9" s="260" t="s">
        <v>1156</v>
      </c>
      <c r="H9" s="260" t="s">
        <v>1157</v>
      </c>
      <c r="I9" s="512" t="s">
        <v>856</v>
      </c>
      <c r="J9" s="260" t="s">
        <v>1161</v>
      </c>
      <c r="K9" s="260" t="s">
        <v>1162</v>
      </c>
      <c r="L9" s="260" t="s">
        <v>1163</v>
      </c>
      <c r="M9" s="260" t="s">
        <v>755</v>
      </c>
      <c r="N9" s="260" t="s">
        <v>1162</v>
      </c>
      <c r="O9" s="260" t="s">
        <v>751</v>
      </c>
      <c r="P9" s="260" t="s">
        <v>1164</v>
      </c>
      <c r="Q9" s="260" t="s">
        <v>1165</v>
      </c>
      <c r="R9" s="260" t="s">
        <v>1166</v>
      </c>
      <c r="S9" s="549"/>
      <c r="T9" s="552"/>
      <c r="U9" s="635"/>
      <c r="V9" s="499"/>
      <c r="W9" s="499"/>
      <c r="X9" s="499"/>
      <c r="Y9" s="499"/>
      <c r="Z9" s="499"/>
      <c r="AA9" s="499"/>
      <c r="AB9" s="499"/>
      <c r="AC9" s="499"/>
      <c r="AD9" s="499"/>
      <c r="AE9" s="499"/>
      <c r="AF9" s="499"/>
      <c r="AG9" s="499"/>
      <c r="AH9" s="499"/>
      <c r="AI9" s="499"/>
      <c r="AJ9" s="499"/>
      <c r="AK9" s="499"/>
      <c r="AL9" s="499"/>
      <c r="AM9" s="499"/>
      <c r="AN9" s="499"/>
      <c r="AO9" s="499"/>
      <c r="AP9" s="499"/>
      <c r="AQ9" s="499"/>
      <c r="AR9" s="499"/>
      <c r="AS9" s="499"/>
      <c r="AT9" s="499"/>
      <c r="AU9" s="499"/>
      <c r="AV9" s="499"/>
    </row>
    <row r="10" spans="1:50" ht="15.75" x14ac:dyDescent="0.25">
      <c r="B10" s="9">
        <v>1</v>
      </c>
      <c r="C10" s="4" t="str">
        <f>'2 жастағы балалар Ф'!C10</f>
        <v>Аубакирова Жансая</v>
      </c>
      <c r="D10" s="476">
        <v>1</v>
      </c>
      <c r="E10" s="476"/>
      <c r="F10" s="477"/>
      <c r="G10" s="476">
        <v>1</v>
      </c>
      <c r="H10" s="476"/>
      <c r="I10" s="477"/>
      <c r="J10" s="476">
        <v>1</v>
      </c>
      <c r="K10" s="476"/>
      <c r="L10" s="477"/>
      <c r="M10" s="476">
        <v>1</v>
      </c>
      <c r="N10" s="476"/>
      <c r="O10" s="477"/>
      <c r="P10" s="476">
        <v>1</v>
      </c>
      <c r="Q10" s="476"/>
      <c r="R10" s="477"/>
      <c r="S10" s="78">
        <f>COUNTA(P10,V10,Y10,AB10,AE10,AH10,AK10,AN10,AQ10,AT10,D10,G10,J10,M10)</f>
        <v>5</v>
      </c>
      <c r="T10" s="2">
        <f>COUNTA(Q10,W10,Z10,AC10,AF10,AI10,AL10,AO10,AR10,AU10,E10,H10,K10:K10,N10)</f>
        <v>0</v>
      </c>
      <c r="U10" s="32">
        <f>COUNTA(R10,X10,AA10,AD10,AG10,AJ10,AM10,AP10,AS10,AV10,F10,I10,L10,O10)</f>
        <v>0</v>
      </c>
      <c r="V10" s="500"/>
      <c r="W10" s="500"/>
      <c r="X10" s="500"/>
      <c r="Y10" s="500"/>
      <c r="Z10" s="500"/>
      <c r="AA10" s="500"/>
      <c r="AB10" s="500"/>
      <c r="AC10" s="500"/>
      <c r="AD10" s="500"/>
      <c r="AE10" s="500"/>
      <c r="AF10" s="500"/>
      <c r="AG10" s="500"/>
      <c r="AH10" s="500"/>
      <c r="AI10" s="500"/>
      <c r="AJ10" s="500"/>
      <c r="AK10" s="500"/>
      <c r="AL10" s="500"/>
      <c r="AM10" s="500"/>
      <c r="AN10" s="500"/>
      <c r="AO10" s="500"/>
      <c r="AP10" s="500"/>
      <c r="AQ10" s="500"/>
      <c r="AR10" s="500"/>
      <c r="AS10" s="500"/>
      <c r="AT10" s="500"/>
      <c r="AU10" s="500"/>
      <c r="AV10" s="500"/>
    </row>
    <row r="11" spans="1:50" ht="15.75" x14ac:dyDescent="0.25">
      <c r="B11" s="9">
        <v>2</v>
      </c>
      <c r="C11" s="4" t="str">
        <f>'2 жастағы балалар Ф'!C11</f>
        <v>Болат Райана</v>
      </c>
      <c r="D11" s="476"/>
      <c r="E11" s="476">
        <v>1</v>
      </c>
      <c r="F11" s="477"/>
      <c r="G11" s="476"/>
      <c r="H11" s="476">
        <v>1</v>
      </c>
      <c r="I11" s="477"/>
      <c r="J11" s="476"/>
      <c r="K11" s="476">
        <v>1</v>
      </c>
      <c r="L11" s="477"/>
      <c r="M11" s="476"/>
      <c r="N11" s="476">
        <v>1</v>
      </c>
      <c r="O11" s="477"/>
      <c r="P11" s="476">
        <v>1</v>
      </c>
      <c r="Q11" s="476"/>
      <c r="R11" s="477"/>
      <c r="S11" s="78">
        <f t="shared" ref="S11:S34" si="0">COUNTA(P11,V11,Y11,AB11,AE11,AH11,AK11,AN11,AQ11,AT11,D11,G11,J11,M11)</f>
        <v>1</v>
      </c>
      <c r="T11" s="2">
        <f t="shared" ref="T11:T34" si="1">COUNTA(Q11,W11,Z11,AC11,AF11,AI11,AL11,AO11,AR11,AU11,E11,H11,K11:K11,N11)</f>
        <v>4</v>
      </c>
      <c r="U11" s="32">
        <f t="shared" ref="U11:U34" si="2">COUNTA(R11,X11,AA11,AD11,AG11,AJ11,AM11,AP11,AS11,AV11,F11,I11,L11,O11)</f>
        <v>0</v>
      </c>
      <c r="V11" s="500"/>
      <c r="W11" s="500"/>
      <c r="X11" s="500"/>
      <c r="Y11" s="500"/>
      <c r="Z11" s="500"/>
      <c r="AA11" s="500"/>
      <c r="AB11" s="500"/>
      <c r="AC11" s="500"/>
      <c r="AD11" s="500"/>
      <c r="AE11" s="500"/>
      <c r="AF11" s="500"/>
      <c r="AG11" s="500"/>
      <c r="AH11" s="500"/>
      <c r="AI11" s="500"/>
      <c r="AJ11" s="500"/>
      <c r="AK11" s="500"/>
      <c r="AL11" s="500"/>
      <c r="AM11" s="500"/>
      <c r="AN11" s="500"/>
      <c r="AO11" s="500"/>
      <c r="AP11" s="500"/>
      <c r="AQ11" s="500"/>
      <c r="AR11" s="500"/>
      <c r="AS11" s="500"/>
      <c r="AT11" s="500"/>
      <c r="AU11" s="500"/>
      <c r="AV11" s="500"/>
    </row>
    <row r="12" spans="1:50" ht="15.75" x14ac:dyDescent="0.25">
      <c r="B12" s="9">
        <v>3</v>
      </c>
      <c r="C12" s="4" t="str">
        <f>'2 жастағы балалар Ф'!C12</f>
        <v>Жаналыкова Айжамал</v>
      </c>
      <c r="D12" s="476">
        <v>1</v>
      </c>
      <c r="E12" s="476"/>
      <c r="F12" s="477"/>
      <c r="G12" s="476"/>
      <c r="H12" s="476">
        <v>1</v>
      </c>
      <c r="I12" s="477"/>
      <c r="J12" s="476"/>
      <c r="K12" s="476">
        <v>1</v>
      </c>
      <c r="L12" s="477"/>
      <c r="M12" s="476">
        <v>1</v>
      </c>
      <c r="N12" s="476"/>
      <c r="O12" s="477"/>
      <c r="P12" s="476">
        <v>1</v>
      </c>
      <c r="Q12" s="476"/>
      <c r="R12" s="477"/>
      <c r="S12" s="78">
        <f t="shared" si="0"/>
        <v>3</v>
      </c>
      <c r="T12" s="2">
        <f t="shared" si="1"/>
        <v>2</v>
      </c>
      <c r="U12" s="32">
        <f t="shared" si="2"/>
        <v>0</v>
      </c>
      <c r="V12" s="500"/>
      <c r="W12" s="500"/>
      <c r="X12" s="500"/>
      <c r="Y12" s="500"/>
      <c r="Z12" s="500"/>
      <c r="AA12" s="500"/>
      <c r="AB12" s="500"/>
      <c r="AC12" s="500"/>
      <c r="AD12" s="500"/>
      <c r="AE12" s="500"/>
      <c r="AF12" s="500"/>
      <c r="AG12" s="500"/>
      <c r="AH12" s="500"/>
      <c r="AI12" s="500"/>
      <c r="AJ12" s="500"/>
      <c r="AK12" s="500"/>
      <c r="AL12" s="500"/>
      <c r="AM12" s="500"/>
      <c r="AN12" s="500"/>
      <c r="AO12" s="500"/>
      <c r="AP12" s="500"/>
      <c r="AQ12" s="500"/>
      <c r="AR12" s="500"/>
      <c r="AS12" s="500"/>
      <c r="AT12" s="500"/>
      <c r="AU12" s="500"/>
      <c r="AV12" s="500"/>
    </row>
    <row r="13" spans="1:50" ht="15" customHeight="1" x14ac:dyDescent="0.25">
      <c r="B13" s="9">
        <v>4</v>
      </c>
      <c r="C13" s="4" t="str">
        <f>'2 жастағы балалар Ф'!C13</f>
        <v xml:space="preserve">Қошанбай Сезім </v>
      </c>
      <c r="D13" s="476"/>
      <c r="E13" s="476"/>
      <c r="F13" s="477">
        <v>1</v>
      </c>
      <c r="G13" s="476"/>
      <c r="H13" s="476"/>
      <c r="I13" s="477">
        <v>1</v>
      </c>
      <c r="J13" s="476"/>
      <c r="K13" s="476"/>
      <c r="L13" s="477">
        <v>1</v>
      </c>
      <c r="M13" s="476"/>
      <c r="N13" s="476"/>
      <c r="O13" s="477">
        <v>1</v>
      </c>
      <c r="P13" s="476"/>
      <c r="Q13" s="476">
        <v>1</v>
      </c>
      <c r="R13" s="477"/>
      <c r="S13" s="78">
        <f t="shared" si="0"/>
        <v>0</v>
      </c>
      <c r="T13" s="2">
        <f t="shared" si="1"/>
        <v>1</v>
      </c>
      <c r="U13" s="32">
        <f t="shared" si="2"/>
        <v>4</v>
      </c>
      <c r="V13" s="500"/>
      <c r="W13" s="500"/>
      <c r="X13" s="500"/>
      <c r="Y13" s="500"/>
      <c r="Z13" s="500"/>
      <c r="AA13" s="500"/>
      <c r="AB13" s="500"/>
      <c r="AC13" s="500"/>
      <c r="AD13" s="500"/>
      <c r="AE13" s="500"/>
      <c r="AF13" s="500"/>
      <c r="AG13" s="500"/>
      <c r="AH13" s="500"/>
      <c r="AI13" s="500"/>
      <c r="AJ13" s="500"/>
      <c r="AK13" s="500"/>
      <c r="AL13" s="500"/>
      <c r="AM13" s="500"/>
      <c r="AN13" s="500"/>
      <c r="AO13" s="500"/>
      <c r="AP13" s="500"/>
      <c r="AQ13" s="500"/>
      <c r="AR13" s="500"/>
      <c r="AS13" s="500"/>
      <c r="AT13" s="500"/>
      <c r="AU13" s="500"/>
      <c r="AV13" s="500"/>
    </row>
    <row r="14" spans="1:50" ht="15.75" x14ac:dyDescent="0.25">
      <c r="B14" s="9">
        <v>5</v>
      </c>
      <c r="C14" s="4" t="str">
        <f>'2 жастағы балалар Ф'!C14</f>
        <v>Мукажанов Алибек</v>
      </c>
      <c r="D14" s="476"/>
      <c r="E14" s="476"/>
      <c r="F14" s="477">
        <v>1</v>
      </c>
      <c r="G14" s="476"/>
      <c r="H14" s="476"/>
      <c r="I14" s="477">
        <v>1</v>
      </c>
      <c r="J14" s="476"/>
      <c r="K14" s="476"/>
      <c r="L14" s="477">
        <v>1</v>
      </c>
      <c r="M14" s="476"/>
      <c r="N14" s="476"/>
      <c r="O14" s="477">
        <v>1</v>
      </c>
      <c r="P14" s="476"/>
      <c r="Q14" s="476"/>
      <c r="R14" s="477">
        <v>1</v>
      </c>
      <c r="S14" s="78">
        <f t="shared" si="0"/>
        <v>0</v>
      </c>
      <c r="T14" s="2">
        <f t="shared" si="1"/>
        <v>0</v>
      </c>
      <c r="U14" s="32">
        <f t="shared" si="2"/>
        <v>5</v>
      </c>
      <c r="V14" s="500"/>
      <c r="W14" s="500"/>
      <c r="X14" s="500"/>
      <c r="Y14" s="500"/>
      <c r="Z14" s="500"/>
      <c r="AA14" s="500"/>
      <c r="AB14" s="500"/>
      <c r="AC14" s="500"/>
      <c r="AD14" s="500"/>
      <c r="AE14" s="500"/>
      <c r="AF14" s="500"/>
      <c r="AG14" s="500"/>
      <c r="AH14" s="500"/>
      <c r="AI14" s="500"/>
      <c r="AJ14" s="500"/>
      <c r="AK14" s="500"/>
      <c r="AL14" s="500"/>
      <c r="AM14" s="500"/>
      <c r="AN14" s="500"/>
      <c r="AO14" s="500"/>
      <c r="AP14" s="500"/>
      <c r="AQ14" s="500"/>
      <c r="AR14" s="500"/>
      <c r="AS14" s="500"/>
      <c r="AT14" s="500"/>
      <c r="AU14" s="500"/>
      <c r="AV14" s="500"/>
    </row>
    <row r="15" spans="1:50" ht="15.75" x14ac:dyDescent="0.25">
      <c r="B15" s="9">
        <v>6</v>
      </c>
      <c r="C15" s="4" t="str">
        <f>'2 жастағы балалар Ф'!C15</f>
        <v>Серік Нұртаза</v>
      </c>
      <c r="D15" s="476"/>
      <c r="E15" s="476"/>
      <c r="F15" s="477">
        <v>1</v>
      </c>
      <c r="G15" s="476"/>
      <c r="H15" s="476"/>
      <c r="I15" s="477">
        <v>1</v>
      </c>
      <c r="J15" s="476"/>
      <c r="K15" s="476"/>
      <c r="L15" s="477">
        <v>1</v>
      </c>
      <c r="M15" s="476"/>
      <c r="N15" s="476"/>
      <c r="O15" s="477">
        <v>1</v>
      </c>
      <c r="P15" s="476"/>
      <c r="Q15" s="476">
        <v>1</v>
      </c>
      <c r="R15" s="477"/>
      <c r="S15" s="78">
        <f t="shared" si="0"/>
        <v>0</v>
      </c>
      <c r="T15" s="2">
        <f t="shared" si="1"/>
        <v>1</v>
      </c>
      <c r="U15" s="32">
        <f t="shared" si="2"/>
        <v>4</v>
      </c>
      <c r="V15" s="500"/>
      <c r="W15" s="500"/>
      <c r="X15" s="500"/>
      <c r="Y15" s="500"/>
      <c r="Z15" s="500"/>
      <c r="AA15" s="500"/>
      <c r="AB15" s="500"/>
      <c r="AC15" s="500"/>
      <c r="AD15" s="500"/>
      <c r="AE15" s="500"/>
      <c r="AF15" s="500"/>
      <c r="AG15" s="500"/>
      <c r="AH15" s="500"/>
      <c r="AI15" s="500"/>
      <c r="AJ15" s="500"/>
      <c r="AK15" s="500"/>
      <c r="AL15" s="500"/>
      <c r="AM15" s="500"/>
      <c r="AN15" s="500"/>
      <c r="AO15" s="500"/>
      <c r="AP15" s="500"/>
      <c r="AQ15" s="500"/>
      <c r="AR15" s="500"/>
      <c r="AS15" s="500"/>
      <c r="AT15" s="500"/>
      <c r="AU15" s="500"/>
      <c r="AV15" s="500"/>
    </row>
    <row r="16" spans="1:50" ht="15.75" x14ac:dyDescent="0.25">
      <c r="B16" s="9">
        <v>7</v>
      </c>
      <c r="C16" s="4">
        <f>'2 жастағы балалар Ф'!C16</f>
        <v>0</v>
      </c>
      <c r="D16" s="476"/>
      <c r="E16" s="476"/>
      <c r="F16" s="477"/>
      <c r="G16" s="476"/>
      <c r="H16" s="476"/>
      <c r="I16" s="477"/>
      <c r="J16" s="476"/>
      <c r="K16" s="476"/>
      <c r="L16" s="477"/>
      <c r="M16" s="476"/>
      <c r="N16" s="476"/>
      <c r="O16" s="477"/>
      <c r="P16" s="476"/>
      <c r="Q16" s="476"/>
      <c r="R16" s="477"/>
      <c r="S16" s="78">
        <f t="shared" si="0"/>
        <v>0</v>
      </c>
      <c r="T16" s="2">
        <f t="shared" si="1"/>
        <v>0</v>
      </c>
      <c r="U16" s="32">
        <f t="shared" si="2"/>
        <v>0</v>
      </c>
      <c r="V16" s="500"/>
      <c r="W16" s="500"/>
      <c r="X16" s="500"/>
      <c r="Y16" s="500"/>
      <c r="Z16" s="500"/>
      <c r="AA16" s="500"/>
      <c r="AB16" s="500"/>
      <c r="AC16" s="500"/>
      <c r="AD16" s="500"/>
      <c r="AE16" s="500"/>
      <c r="AF16" s="500"/>
      <c r="AG16" s="500"/>
      <c r="AH16" s="500"/>
      <c r="AI16" s="500"/>
      <c r="AJ16" s="500"/>
      <c r="AK16" s="500"/>
      <c r="AL16" s="500"/>
      <c r="AM16" s="500"/>
      <c r="AN16" s="500"/>
      <c r="AO16" s="500"/>
      <c r="AP16" s="500"/>
      <c r="AQ16" s="500"/>
      <c r="AR16" s="500"/>
      <c r="AS16" s="500"/>
      <c r="AT16" s="500"/>
      <c r="AU16" s="500"/>
      <c r="AV16" s="500"/>
    </row>
    <row r="17" spans="2:48" ht="15.75" x14ac:dyDescent="0.25">
      <c r="B17" s="9">
        <v>8</v>
      </c>
      <c r="C17" s="4">
        <f>'2 жастағы балалар Ф'!C17</f>
        <v>0</v>
      </c>
      <c r="D17" s="476"/>
      <c r="E17" s="476"/>
      <c r="F17" s="477"/>
      <c r="G17" s="476"/>
      <c r="H17" s="476"/>
      <c r="I17" s="477"/>
      <c r="J17" s="476"/>
      <c r="K17" s="476"/>
      <c r="L17" s="477"/>
      <c r="M17" s="476"/>
      <c r="N17" s="476"/>
      <c r="O17" s="477"/>
      <c r="P17" s="476"/>
      <c r="Q17" s="476"/>
      <c r="R17" s="477"/>
      <c r="S17" s="78">
        <f t="shared" si="0"/>
        <v>0</v>
      </c>
      <c r="T17" s="2">
        <f t="shared" si="1"/>
        <v>0</v>
      </c>
      <c r="U17" s="32">
        <f t="shared" si="2"/>
        <v>0</v>
      </c>
      <c r="V17" s="500"/>
      <c r="W17" s="500"/>
      <c r="X17" s="500"/>
      <c r="Y17" s="500"/>
      <c r="Z17" s="500"/>
      <c r="AA17" s="500"/>
      <c r="AB17" s="500"/>
      <c r="AC17" s="500"/>
      <c r="AD17" s="500"/>
      <c r="AE17" s="500"/>
      <c r="AF17" s="500"/>
      <c r="AG17" s="500"/>
      <c r="AH17" s="500"/>
      <c r="AI17" s="500"/>
      <c r="AJ17" s="500"/>
      <c r="AK17" s="500"/>
      <c r="AL17" s="500"/>
      <c r="AM17" s="500"/>
      <c r="AN17" s="500"/>
      <c r="AO17" s="500"/>
      <c r="AP17" s="500"/>
      <c r="AQ17" s="500"/>
      <c r="AR17" s="500"/>
      <c r="AS17" s="500"/>
      <c r="AT17" s="500"/>
      <c r="AU17" s="500"/>
      <c r="AV17" s="500"/>
    </row>
    <row r="18" spans="2:48" ht="15.75" x14ac:dyDescent="0.25">
      <c r="B18" s="9">
        <v>9</v>
      </c>
      <c r="C18" s="4">
        <f>'2 жастағы балалар Ф'!C18</f>
        <v>0</v>
      </c>
      <c r="D18" s="476"/>
      <c r="E18" s="476"/>
      <c r="F18" s="477"/>
      <c r="G18" s="476"/>
      <c r="H18" s="476"/>
      <c r="I18" s="477"/>
      <c r="J18" s="476"/>
      <c r="K18" s="476"/>
      <c r="L18" s="477"/>
      <c r="M18" s="476"/>
      <c r="N18" s="476"/>
      <c r="O18" s="477"/>
      <c r="P18" s="476"/>
      <c r="Q18" s="476"/>
      <c r="R18" s="477"/>
      <c r="S18" s="78">
        <f t="shared" si="0"/>
        <v>0</v>
      </c>
      <c r="T18" s="2">
        <f t="shared" si="1"/>
        <v>0</v>
      </c>
      <c r="U18" s="32">
        <f t="shared" si="2"/>
        <v>0</v>
      </c>
      <c r="V18" s="500"/>
      <c r="W18" s="500"/>
      <c r="X18" s="500"/>
      <c r="Y18" s="500"/>
      <c r="Z18" s="500"/>
      <c r="AA18" s="500"/>
      <c r="AB18" s="500"/>
      <c r="AC18" s="500"/>
      <c r="AD18" s="500"/>
      <c r="AE18" s="500"/>
      <c r="AF18" s="500"/>
      <c r="AG18" s="500"/>
      <c r="AH18" s="500"/>
      <c r="AI18" s="500"/>
      <c r="AJ18" s="500"/>
      <c r="AK18" s="500"/>
      <c r="AL18" s="500"/>
      <c r="AM18" s="500"/>
      <c r="AN18" s="500"/>
      <c r="AO18" s="500"/>
      <c r="AP18" s="500"/>
      <c r="AQ18" s="500"/>
      <c r="AR18" s="500"/>
      <c r="AS18" s="500"/>
      <c r="AT18" s="500"/>
      <c r="AU18" s="500"/>
      <c r="AV18" s="500"/>
    </row>
    <row r="19" spans="2:48" ht="15.75" x14ac:dyDescent="0.25">
      <c r="B19" s="9">
        <v>10</v>
      </c>
      <c r="C19" s="4">
        <f>'2 жастағы балалар Ф'!C19</f>
        <v>0</v>
      </c>
      <c r="D19" s="476"/>
      <c r="E19" s="476"/>
      <c r="F19" s="477"/>
      <c r="G19" s="476"/>
      <c r="H19" s="476"/>
      <c r="I19" s="477"/>
      <c r="J19" s="476"/>
      <c r="K19" s="476"/>
      <c r="L19" s="477"/>
      <c r="M19" s="476"/>
      <c r="N19" s="476"/>
      <c r="O19" s="477"/>
      <c r="P19" s="476"/>
      <c r="Q19" s="476"/>
      <c r="R19" s="477"/>
      <c r="S19" s="78">
        <f t="shared" si="0"/>
        <v>0</v>
      </c>
      <c r="T19" s="2">
        <f t="shared" si="1"/>
        <v>0</v>
      </c>
      <c r="U19" s="32">
        <f t="shared" si="2"/>
        <v>0</v>
      </c>
      <c r="V19" s="500"/>
      <c r="W19" s="500"/>
      <c r="X19" s="500"/>
      <c r="Y19" s="500"/>
      <c r="Z19" s="500"/>
      <c r="AA19" s="500"/>
      <c r="AB19" s="500"/>
      <c r="AC19" s="500"/>
      <c r="AD19" s="500"/>
      <c r="AE19" s="500"/>
      <c r="AF19" s="500"/>
      <c r="AG19" s="500"/>
      <c r="AH19" s="500"/>
      <c r="AI19" s="500"/>
      <c r="AJ19" s="500"/>
      <c r="AK19" s="500"/>
      <c r="AL19" s="500"/>
      <c r="AM19" s="500"/>
      <c r="AN19" s="500"/>
      <c r="AO19" s="500"/>
      <c r="AP19" s="500"/>
      <c r="AQ19" s="500"/>
      <c r="AR19" s="500"/>
      <c r="AS19" s="500"/>
      <c r="AT19" s="500"/>
      <c r="AU19" s="500"/>
      <c r="AV19" s="500"/>
    </row>
    <row r="20" spans="2:48" ht="15.75" x14ac:dyDescent="0.25">
      <c r="B20" s="9">
        <v>11</v>
      </c>
      <c r="C20" s="4">
        <f>'2 жастағы балалар Ф'!C20</f>
        <v>0</v>
      </c>
      <c r="D20" s="476"/>
      <c r="E20" s="476"/>
      <c r="F20" s="477"/>
      <c r="G20" s="476"/>
      <c r="H20" s="476"/>
      <c r="I20" s="477"/>
      <c r="J20" s="476"/>
      <c r="K20" s="476"/>
      <c r="L20" s="477"/>
      <c r="M20" s="476"/>
      <c r="N20" s="476"/>
      <c r="O20" s="477"/>
      <c r="P20" s="476"/>
      <c r="Q20" s="476"/>
      <c r="R20" s="477"/>
      <c r="S20" s="78">
        <f t="shared" si="0"/>
        <v>0</v>
      </c>
      <c r="T20" s="2">
        <f t="shared" si="1"/>
        <v>0</v>
      </c>
      <c r="U20" s="32">
        <f t="shared" si="2"/>
        <v>0</v>
      </c>
      <c r="V20" s="500"/>
      <c r="W20" s="500"/>
      <c r="X20" s="500"/>
      <c r="Y20" s="500"/>
      <c r="Z20" s="500"/>
      <c r="AA20" s="500"/>
      <c r="AB20" s="500"/>
      <c r="AC20" s="500"/>
      <c r="AD20" s="500"/>
      <c r="AE20" s="500"/>
      <c r="AF20" s="500"/>
      <c r="AG20" s="500"/>
      <c r="AH20" s="500"/>
      <c r="AI20" s="500"/>
      <c r="AJ20" s="500"/>
      <c r="AK20" s="500"/>
      <c r="AL20" s="500"/>
      <c r="AM20" s="500"/>
      <c r="AN20" s="500"/>
      <c r="AO20" s="500"/>
      <c r="AP20" s="500"/>
      <c r="AQ20" s="500"/>
      <c r="AR20" s="500"/>
      <c r="AS20" s="500"/>
      <c r="AT20" s="500"/>
      <c r="AU20" s="500"/>
      <c r="AV20" s="500"/>
    </row>
    <row r="21" spans="2:48" ht="15.75" x14ac:dyDescent="0.25">
      <c r="B21" s="9">
        <v>12</v>
      </c>
      <c r="C21" s="4">
        <f>'2 жастағы балалар Ф'!C21</f>
        <v>0</v>
      </c>
      <c r="D21" s="476"/>
      <c r="E21" s="476"/>
      <c r="F21" s="477"/>
      <c r="G21" s="476"/>
      <c r="H21" s="476"/>
      <c r="I21" s="477"/>
      <c r="J21" s="476"/>
      <c r="K21" s="476"/>
      <c r="L21" s="477"/>
      <c r="M21" s="476"/>
      <c r="N21" s="476"/>
      <c r="O21" s="477"/>
      <c r="P21" s="476"/>
      <c r="Q21" s="476"/>
      <c r="R21" s="477"/>
      <c r="S21" s="78">
        <f t="shared" si="0"/>
        <v>0</v>
      </c>
      <c r="T21" s="2">
        <f t="shared" si="1"/>
        <v>0</v>
      </c>
      <c r="U21" s="32">
        <f t="shared" si="2"/>
        <v>0</v>
      </c>
      <c r="V21" s="500"/>
      <c r="W21" s="500"/>
      <c r="X21" s="500"/>
      <c r="Y21" s="500"/>
      <c r="Z21" s="500"/>
      <c r="AA21" s="500"/>
      <c r="AB21" s="500"/>
      <c r="AC21" s="500"/>
      <c r="AD21" s="500"/>
      <c r="AE21" s="500"/>
      <c r="AF21" s="500"/>
      <c r="AG21" s="500"/>
      <c r="AH21" s="500"/>
      <c r="AI21" s="500"/>
      <c r="AJ21" s="500"/>
      <c r="AK21" s="500"/>
      <c r="AL21" s="500"/>
      <c r="AM21" s="500"/>
      <c r="AN21" s="500"/>
      <c r="AO21" s="500"/>
      <c r="AP21" s="500"/>
      <c r="AQ21" s="500"/>
      <c r="AR21" s="500"/>
      <c r="AS21" s="500"/>
      <c r="AT21" s="500"/>
      <c r="AU21" s="500"/>
      <c r="AV21" s="500"/>
    </row>
    <row r="22" spans="2:48" ht="15.75" x14ac:dyDescent="0.25">
      <c r="B22" s="9">
        <v>13</v>
      </c>
      <c r="C22" s="4">
        <f>'2 жастағы балалар Ф'!C22</f>
        <v>0</v>
      </c>
      <c r="D22" s="476"/>
      <c r="E22" s="476"/>
      <c r="F22" s="477"/>
      <c r="G22" s="476"/>
      <c r="H22" s="476"/>
      <c r="I22" s="477"/>
      <c r="J22" s="476"/>
      <c r="K22" s="476"/>
      <c r="L22" s="477"/>
      <c r="M22" s="476"/>
      <c r="N22" s="476"/>
      <c r="O22" s="477"/>
      <c r="P22" s="476"/>
      <c r="Q22" s="476"/>
      <c r="R22" s="477"/>
      <c r="S22" s="78">
        <f t="shared" si="0"/>
        <v>0</v>
      </c>
      <c r="T22" s="2">
        <f t="shared" si="1"/>
        <v>0</v>
      </c>
      <c r="U22" s="32">
        <f t="shared" si="2"/>
        <v>0</v>
      </c>
      <c r="V22" s="500"/>
      <c r="W22" s="500"/>
      <c r="X22" s="500"/>
      <c r="Y22" s="500"/>
      <c r="Z22" s="500"/>
      <c r="AA22" s="500"/>
      <c r="AB22" s="500"/>
      <c r="AC22" s="500"/>
      <c r="AD22" s="500"/>
      <c r="AE22" s="500"/>
      <c r="AF22" s="500"/>
      <c r="AG22" s="500"/>
      <c r="AH22" s="500"/>
      <c r="AI22" s="500"/>
      <c r="AJ22" s="500"/>
      <c r="AK22" s="500"/>
      <c r="AL22" s="500"/>
      <c r="AM22" s="500"/>
      <c r="AN22" s="500"/>
      <c r="AO22" s="500"/>
      <c r="AP22" s="500"/>
      <c r="AQ22" s="500"/>
      <c r="AR22" s="500"/>
      <c r="AS22" s="500"/>
      <c r="AT22" s="500"/>
      <c r="AU22" s="500"/>
      <c r="AV22" s="500"/>
    </row>
    <row r="23" spans="2:48" ht="15.75" x14ac:dyDescent="0.25">
      <c r="B23" s="9">
        <v>14</v>
      </c>
      <c r="C23" s="4">
        <f>'2 жастағы балалар Ф'!C23</f>
        <v>0</v>
      </c>
      <c r="D23" s="476"/>
      <c r="E23" s="476"/>
      <c r="F23" s="477"/>
      <c r="G23" s="476"/>
      <c r="H23" s="476"/>
      <c r="I23" s="477"/>
      <c r="J23" s="476"/>
      <c r="K23" s="476"/>
      <c r="L23" s="477"/>
      <c r="M23" s="476"/>
      <c r="N23" s="476"/>
      <c r="O23" s="477"/>
      <c r="P23" s="476"/>
      <c r="Q23" s="476"/>
      <c r="R23" s="477"/>
      <c r="S23" s="78">
        <f t="shared" si="0"/>
        <v>0</v>
      </c>
      <c r="T23" s="2">
        <f t="shared" si="1"/>
        <v>0</v>
      </c>
      <c r="U23" s="32">
        <f t="shared" si="2"/>
        <v>0</v>
      </c>
      <c r="V23" s="500"/>
      <c r="W23" s="500"/>
      <c r="X23" s="500"/>
      <c r="Y23" s="500"/>
      <c r="Z23" s="500"/>
      <c r="AA23" s="500"/>
      <c r="AB23" s="500"/>
      <c r="AC23" s="500"/>
      <c r="AD23" s="500"/>
      <c r="AE23" s="500"/>
      <c r="AF23" s="500"/>
      <c r="AG23" s="500"/>
      <c r="AH23" s="500"/>
      <c r="AI23" s="500"/>
      <c r="AJ23" s="500"/>
      <c r="AK23" s="500"/>
      <c r="AL23" s="500"/>
      <c r="AM23" s="500"/>
      <c r="AN23" s="500"/>
      <c r="AO23" s="500"/>
      <c r="AP23" s="500"/>
      <c r="AQ23" s="500"/>
      <c r="AR23" s="500"/>
      <c r="AS23" s="500"/>
      <c r="AT23" s="500"/>
      <c r="AU23" s="500"/>
      <c r="AV23" s="500"/>
    </row>
    <row r="24" spans="2:48" ht="15.75" x14ac:dyDescent="0.25">
      <c r="B24" s="9">
        <v>15</v>
      </c>
      <c r="C24" s="4">
        <f>'2 жастағы балалар Ф'!C24</f>
        <v>0</v>
      </c>
      <c r="D24" s="476"/>
      <c r="E24" s="476"/>
      <c r="F24" s="477"/>
      <c r="G24" s="476"/>
      <c r="H24" s="476"/>
      <c r="I24" s="477"/>
      <c r="J24" s="476"/>
      <c r="K24" s="476"/>
      <c r="L24" s="477"/>
      <c r="M24" s="476"/>
      <c r="N24" s="476"/>
      <c r="O24" s="477"/>
      <c r="P24" s="476"/>
      <c r="Q24" s="476"/>
      <c r="R24" s="477"/>
      <c r="S24" s="78">
        <f t="shared" si="0"/>
        <v>0</v>
      </c>
      <c r="T24" s="2">
        <f t="shared" si="1"/>
        <v>0</v>
      </c>
      <c r="U24" s="32">
        <f t="shared" si="2"/>
        <v>0</v>
      </c>
      <c r="V24" s="500"/>
      <c r="W24" s="500"/>
      <c r="X24" s="500"/>
      <c r="Y24" s="500"/>
      <c r="Z24" s="500"/>
      <c r="AA24" s="500"/>
      <c r="AB24" s="500"/>
      <c r="AC24" s="500"/>
      <c r="AD24" s="500"/>
      <c r="AE24" s="500"/>
      <c r="AF24" s="500"/>
      <c r="AG24" s="500"/>
      <c r="AH24" s="500"/>
      <c r="AI24" s="500"/>
      <c r="AJ24" s="500"/>
      <c r="AK24" s="500"/>
      <c r="AL24" s="500"/>
      <c r="AM24" s="500"/>
      <c r="AN24" s="500"/>
      <c r="AO24" s="500"/>
      <c r="AP24" s="500"/>
      <c r="AQ24" s="500"/>
      <c r="AR24" s="500"/>
      <c r="AS24" s="500"/>
      <c r="AT24" s="500"/>
      <c r="AU24" s="500"/>
      <c r="AV24" s="500"/>
    </row>
    <row r="25" spans="2:48" ht="15.75" x14ac:dyDescent="0.25">
      <c r="B25" s="9">
        <v>16</v>
      </c>
      <c r="C25" s="4">
        <f>'2 жастағы балалар Ф'!C25</f>
        <v>0</v>
      </c>
      <c r="D25" s="476"/>
      <c r="E25" s="476"/>
      <c r="F25" s="477"/>
      <c r="G25" s="476"/>
      <c r="H25" s="476"/>
      <c r="I25" s="477"/>
      <c r="J25" s="476"/>
      <c r="K25" s="476"/>
      <c r="L25" s="477"/>
      <c r="M25" s="476"/>
      <c r="N25" s="476"/>
      <c r="O25" s="477"/>
      <c r="P25" s="476"/>
      <c r="Q25" s="476"/>
      <c r="R25" s="477"/>
      <c r="S25" s="78">
        <f t="shared" si="0"/>
        <v>0</v>
      </c>
      <c r="T25" s="2">
        <f t="shared" si="1"/>
        <v>0</v>
      </c>
      <c r="U25" s="32">
        <f t="shared" si="2"/>
        <v>0</v>
      </c>
      <c r="V25" s="500"/>
      <c r="W25" s="500"/>
      <c r="X25" s="500"/>
      <c r="Y25" s="500"/>
      <c r="Z25" s="500"/>
      <c r="AA25" s="500"/>
      <c r="AB25" s="500"/>
      <c r="AC25" s="500"/>
      <c r="AD25" s="500"/>
      <c r="AE25" s="500"/>
      <c r="AF25" s="500"/>
      <c r="AG25" s="500"/>
      <c r="AH25" s="500"/>
      <c r="AI25" s="500"/>
      <c r="AJ25" s="500"/>
      <c r="AK25" s="500"/>
      <c r="AL25" s="500"/>
      <c r="AM25" s="500"/>
      <c r="AN25" s="500"/>
      <c r="AO25" s="500"/>
      <c r="AP25" s="500"/>
      <c r="AQ25" s="500"/>
      <c r="AR25" s="500"/>
      <c r="AS25" s="500"/>
      <c r="AT25" s="500"/>
      <c r="AU25" s="500"/>
      <c r="AV25" s="500"/>
    </row>
    <row r="26" spans="2:48" ht="15.75" x14ac:dyDescent="0.25">
      <c r="B26" s="9">
        <v>17</v>
      </c>
      <c r="C26" s="4">
        <f>'2 жастағы балалар Ф'!C26</f>
        <v>0</v>
      </c>
      <c r="D26" s="476"/>
      <c r="E26" s="476"/>
      <c r="F26" s="477"/>
      <c r="G26" s="476"/>
      <c r="H26" s="476"/>
      <c r="I26" s="477"/>
      <c r="J26" s="476"/>
      <c r="K26" s="476"/>
      <c r="L26" s="477"/>
      <c r="M26" s="476"/>
      <c r="N26" s="476"/>
      <c r="O26" s="477"/>
      <c r="P26" s="476"/>
      <c r="Q26" s="476"/>
      <c r="R26" s="477"/>
      <c r="S26" s="78">
        <f t="shared" si="0"/>
        <v>0</v>
      </c>
      <c r="T26" s="2">
        <f t="shared" si="1"/>
        <v>0</v>
      </c>
      <c r="U26" s="32">
        <f t="shared" si="2"/>
        <v>0</v>
      </c>
      <c r="V26" s="500"/>
      <c r="W26" s="500"/>
      <c r="X26" s="500"/>
      <c r="Y26" s="500"/>
      <c r="Z26" s="500"/>
      <c r="AA26" s="500"/>
      <c r="AB26" s="500"/>
      <c r="AC26" s="500"/>
      <c r="AD26" s="500"/>
      <c r="AE26" s="500"/>
      <c r="AF26" s="500"/>
      <c r="AG26" s="500"/>
      <c r="AH26" s="500"/>
      <c r="AI26" s="500"/>
      <c r="AJ26" s="500"/>
      <c r="AK26" s="500"/>
      <c r="AL26" s="500"/>
      <c r="AM26" s="500"/>
      <c r="AN26" s="500"/>
      <c r="AO26" s="500"/>
      <c r="AP26" s="500"/>
      <c r="AQ26" s="500"/>
      <c r="AR26" s="500"/>
      <c r="AS26" s="500"/>
      <c r="AT26" s="500"/>
      <c r="AU26" s="500"/>
      <c r="AV26" s="500"/>
    </row>
    <row r="27" spans="2:48" ht="15.75" x14ac:dyDescent="0.25">
      <c r="B27" s="9">
        <v>18</v>
      </c>
      <c r="C27" s="4">
        <f>'2 жастағы балалар Ф'!C27</f>
        <v>0</v>
      </c>
      <c r="D27" s="476"/>
      <c r="E27" s="476"/>
      <c r="F27" s="477"/>
      <c r="G27" s="476"/>
      <c r="H27" s="476"/>
      <c r="I27" s="477"/>
      <c r="J27" s="476"/>
      <c r="K27" s="476"/>
      <c r="L27" s="477"/>
      <c r="M27" s="476"/>
      <c r="N27" s="476"/>
      <c r="O27" s="477"/>
      <c r="P27" s="476"/>
      <c r="Q27" s="476"/>
      <c r="R27" s="477"/>
      <c r="S27" s="78">
        <f t="shared" si="0"/>
        <v>0</v>
      </c>
      <c r="T27" s="2">
        <f t="shared" si="1"/>
        <v>0</v>
      </c>
      <c r="U27" s="32">
        <f t="shared" si="2"/>
        <v>0</v>
      </c>
      <c r="V27" s="500"/>
      <c r="W27" s="500"/>
      <c r="X27" s="500"/>
      <c r="Y27" s="500"/>
      <c r="Z27" s="500"/>
      <c r="AA27" s="500"/>
      <c r="AB27" s="500"/>
      <c r="AC27" s="500"/>
      <c r="AD27" s="500"/>
      <c r="AE27" s="500"/>
      <c r="AF27" s="500"/>
      <c r="AG27" s="500"/>
      <c r="AH27" s="500"/>
      <c r="AI27" s="500"/>
      <c r="AJ27" s="500"/>
      <c r="AK27" s="500"/>
      <c r="AL27" s="500"/>
      <c r="AM27" s="500"/>
      <c r="AN27" s="500"/>
      <c r="AO27" s="500"/>
      <c r="AP27" s="500"/>
      <c r="AQ27" s="500"/>
      <c r="AR27" s="500"/>
      <c r="AS27" s="500"/>
      <c r="AT27" s="500"/>
      <c r="AU27" s="500"/>
      <c r="AV27" s="500"/>
    </row>
    <row r="28" spans="2:48" ht="15.75" x14ac:dyDescent="0.25">
      <c r="B28" s="9">
        <v>19</v>
      </c>
      <c r="C28" s="4">
        <f>'2 жастағы балалар Ф'!C28</f>
        <v>0</v>
      </c>
      <c r="D28" s="476"/>
      <c r="E28" s="476"/>
      <c r="F28" s="477"/>
      <c r="G28" s="476"/>
      <c r="H28" s="476"/>
      <c r="I28" s="477"/>
      <c r="J28" s="476"/>
      <c r="K28" s="476"/>
      <c r="L28" s="477"/>
      <c r="M28" s="476"/>
      <c r="N28" s="476"/>
      <c r="O28" s="477"/>
      <c r="P28" s="476"/>
      <c r="Q28" s="476"/>
      <c r="R28" s="477"/>
      <c r="S28" s="78">
        <f t="shared" si="0"/>
        <v>0</v>
      </c>
      <c r="T28" s="2">
        <f t="shared" si="1"/>
        <v>0</v>
      </c>
      <c r="U28" s="32">
        <f t="shared" si="2"/>
        <v>0</v>
      </c>
      <c r="V28" s="500"/>
      <c r="W28" s="500"/>
      <c r="X28" s="500"/>
      <c r="Y28" s="500"/>
      <c r="Z28" s="500"/>
      <c r="AA28" s="500"/>
      <c r="AB28" s="500"/>
      <c r="AC28" s="500"/>
      <c r="AD28" s="500"/>
      <c r="AE28" s="500"/>
      <c r="AF28" s="500"/>
      <c r="AG28" s="500"/>
      <c r="AH28" s="500"/>
      <c r="AI28" s="500"/>
      <c r="AJ28" s="500"/>
      <c r="AK28" s="500"/>
      <c r="AL28" s="500"/>
      <c r="AM28" s="500"/>
      <c r="AN28" s="500"/>
      <c r="AO28" s="500"/>
      <c r="AP28" s="500"/>
      <c r="AQ28" s="500"/>
      <c r="AR28" s="500"/>
      <c r="AS28" s="500"/>
      <c r="AT28" s="500"/>
      <c r="AU28" s="500"/>
      <c r="AV28" s="500"/>
    </row>
    <row r="29" spans="2:48" ht="15.75" x14ac:dyDescent="0.25">
      <c r="B29" s="9">
        <v>20</v>
      </c>
      <c r="C29" s="4">
        <f>'2 жастағы балалар Ф'!C29</f>
        <v>0</v>
      </c>
      <c r="D29" s="476"/>
      <c r="E29" s="476"/>
      <c r="F29" s="477"/>
      <c r="G29" s="476"/>
      <c r="H29" s="476"/>
      <c r="I29" s="477"/>
      <c r="J29" s="476"/>
      <c r="K29" s="476"/>
      <c r="L29" s="477"/>
      <c r="M29" s="476"/>
      <c r="N29" s="476"/>
      <c r="O29" s="477"/>
      <c r="P29" s="476"/>
      <c r="Q29" s="476"/>
      <c r="R29" s="477"/>
      <c r="S29" s="78">
        <f t="shared" si="0"/>
        <v>0</v>
      </c>
      <c r="T29" s="2">
        <f t="shared" si="1"/>
        <v>0</v>
      </c>
      <c r="U29" s="32">
        <f t="shared" si="2"/>
        <v>0</v>
      </c>
      <c r="V29" s="500"/>
      <c r="W29" s="500"/>
      <c r="X29" s="500"/>
      <c r="Y29" s="500"/>
      <c r="Z29" s="500"/>
      <c r="AA29" s="500"/>
      <c r="AB29" s="500"/>
      <c r="AC29" s="500"/>
      <c r="AD29" s="500"/>
      <c r="AE29" s="500"/>
      <c r="AF29" s="500"/>
      <c r="AG29" s="500"/>
      <c r="AH29" s="500"/>
      <c r="AI29" s="500"/>
      <c r="AJ29" s="500"/>
      <c r="AK29" s="500"/>
      <c r="AL29" s="500"/>
      <c r="AM29" s="500"/>
      <c r="AN29" s="500"/>
      <c r="AO29" s="500"/>
      <c r="AP29" s="500"/>
      <c r="AQ29" s="500"/>
      <c r="AR29" s="500"/>
      <c r="AS29" s="500"/>
      <c r="AT29" s="500"/>
      <c r="AU29" s="500"/>
      <c r="AV29" s="500"/>
    </row>
    <row r="30" spans="2:48" ht="15.75" x14ac:dyDescent="0.25">
      <c r="B30" s="9">
        <v>21</v>
      </c>
      <c r="C30" s="4">
        <f>'2 жастағы балалар Ф'!C30</f>
        <v>0</v>
      </c>
      <c r="D30" s="476"/>
      <c r="E30" s="476"/>
      <c r="F30" s="477"/>
      <c r="G30" s="476"/>
      <c r="H30" s="476"/>
      <c r="I30" s="477"/>
      <c r="J30" s="476"/>
      <c r="K30" s="476"/>
      <c r="L30" s="477"/>
      <c r="M30" s="476"/>
      <c r="N30" s="476"/>
      <c r="O30" s="477"/>
      <c r="P30" s="476"/>
      <c r="Q30" s="476"/>
      <c r="R30" s="477"/>
      <c r="S30" s="78">
        <f t="shared" si="0"/>
        <v>0</v>
      </c>
      <c r="T30" s="2">
        <f t="shared" si="1"/>
        <v>0</v>
      </c>
      <c r="U30" s="32">
        <f t="shared" si="2"/>
        <v>0</v>
      </c>
      <c r="V30" s="500"/>
      <c r="W30" s="500"/>
      <c r="X30" s="500"/>
      <c r="Y30" s="500"/>
      <c r="Z30" s="500"/>
      <c r="AA30" s="500"/>
      <c r="AB30" s="500"/>
      <c r="AC30" s="500"/>
      <c r="AD30" s="500"/>
      <c r="AE30" s="500"/>
      <c r="AF30" s="500"/>
      <c r="AG30" s="500"/>
      <c r="AH30" s="500"/>
      <c r="AI30" s="500"/>
      <c r="AJ30" s="500"/>
      <c r="AK30" s="500"/>
      <c r="AL30" s="500"/>
      <c r="AM30" s="500"/>
      <c r="AN30" s="500"/>
      <c r="AO30" s="500"/>
      <c r="AP30" s="500"/>
      <c r="AQ30" s="500"/>
      <c r="AR30" s="500"/>
      <c r="AS30" s="500"/>
      <c r="AT30" s="500"/>
      <c r="AU30" s="500"/>
      <c r="AV30" s="500"/>
    </row>
    <row r="31" spans="2:48" ht="15.75" x14ac:dyDescent="0.25">
      <c r="B31" s="9">
        <v>22</v>
      </c>
      <c r="C31" s="4">
        <f>'2 жастағы балалар Ф'!C31</f>
        <v>0</v>
      </c>
      <c r="D31" s="476"/>
      <c r="E31" s="476"/>
      <c r="F31" s="477"/>
      <c r="G31" s="476"/>
      <c r="H31" s="476"/>
      <c r="I31" s="477"/>
      <c r="J31" s="476"/>
      <c r="K31" s="476"/>
      <c r="L31" s="477"/>
      <c r="M31" s="476"/>
      <c r="N31" s="476"/>
      <c r="O31" s="477"/>
      <c r="P31" s="476"/>
      <c r="Q31" s="476"/>
      <c r="R31" s="477"/>
      <c r="S31" s="78">
        <f t="shared" si="0"/>
        <v>0</v>
      </c>
      <c r="T31" s="2">
        <f t="shared" si="1"/>
        <v>0</v>
      </c>
      <c r="U31" s="32">
        <f t="shared" si="2"/>
        <v>0</v>
      </c>
      <c r="V31" s="500"/>
      <c r="W31" s="500"/>
      <c r="X31" s="500"/>
      <c r="Y31" s="500"/>
      <c r="Z31" s="500"/>
      <c r="AA31" s="500"/>
      <c r="AB31" s="500"/>
      <c r="AC31" s="500"/>
      <c r="AD31" s="500"/>
      <c r="AE31" s="500"/>
      <c r="AF31" s="500"/>
      <c r="AG31" s="500"/>
      <c r="AH31" s="500"/>
      <c r="AI31" s="500"/>
      <c r="AJ31" s="500"/>
      <c r="AK31" s="500"/>
      <c r="AL31" s="500"/>
      <c r="AM31" s="500"/>
      <c r="AN31" s="500"/>
      <c r="AO31" s="500"/>
      <c r="AP31" s="500"/>
      <c r="AQ31" s="500"/>
      <c r="AR31" s="500"/>
      <c r="AS31" s="500"/>
      <c r="AT31" s="500"/>
      <c r="AU31" s="500"/>
      <c r="AV31" s="500"/>
    </row>
    <row r="32" spans="2:48" ht="15.75" x14ac:dyDescent="0.25">
      <c r="B32" s="9">
        <v>23</v>
      </c>
      <c r="C32" s="4">
        <f>'2 жастағы балалар Ф'!C32</f>
        <v>0</v>
      </c>
      <c r="D32" s="476"/>
      <c r="E32" s="476"/>
      <c r="F32" s="477"/>
      <c r="G32" s="476"/>
      <c r="H32" s="476"/>
      <c r="I32" s="477"/>
      <c r="J32" s="476"/>
      <c r="K32" s="476"/>
      <c r="L32" s="477"/>
      <c r="M32" s="476"/>
      <c r="N32" s="476"/>
      <c r="O32" s="477"/>
      <c r="P32" s="476"/>
      <c r="Q32" s="476"/>
      <c r="R32" s="477"/>
      <c r="S32" s="78">
        <f t="shared" si="0"/>
        <v>0</v>
      </c>
      <c r="T32" s="2">
        <f t="shared" si="1"/>
        <v>0</v>
      </c>
      <c r="U32" s="32">
        <f t="shared" si="2"/>
        <v>0</v>
      </c>
      <c r="V32" s="500"/>
      <c r="W32" s="500"/>
      <c r="X32" s="500"/>
      <c r="Y32" s="500"/>
      <c r="Z32" s="500"/>
      <c r="AA32" s="500"/>
      <c r="AB32" s="500"/>
      <c r="AC32" s="500"/>
      <c r="AD32" s="500"/>
      <c r="AE32" s="500"/>
      <c r="AF32" s="500"/>
      <c r="AG32" s="500"/>
      <c r="AH32" s="500"/>
      <c r="AI32" s="500"/>
      <c r="AJ32" s="500"/>
      <c r="AK32" s="500"/>
      <c r="AL32" s="500"/>
      <c r="AM32" s="500"/>
      <c r="AN32" s="500"/>
      <c r="AO32" s="500"/>
      <c r="AP32" s="500"/>
      <c r="AQ32" s="500"/>
      <c r="AR32" s="500"/>
      <c r="AS32" s="500"/>
      <c r="AT32" s="500"/>
      <c r="AU32" s="500"/>
      <c r="AV32" s="500"/>
    </row>
    <row r="33" spans="1:65" ht="15.75" x14ac:dyDescent="0.25">
      <c r="B33" s="9">
        <v>24</v>
      </c>
      <c r="C33" s="4">
        <f>'2 жастағы балалар Ф'!C33</f>
        <v>0</v>
      </c>
      <c r="D33" s="476"/>
      <c r="E33" s="476"/>
      <c r="F33" s="477"/>
      <c r="G33" s="476"/>
      <c r="H33" s="476"/>
      <c r="I33" s="477"/>
      <c r="J33" s="476"/>
      <c r="K33" s="476"/>
      <c r="L33" s="477"/>
      <c r="M33" s="476"/>
      <c r="N33" s="476"/>
      <c r="O33" s="477"/>
      <c r="P33" s="476"/>
      <c r="Q33" s="476"/>
      <c r="R33" s="477"/>
      <c r="S33" s="78">
        <f t="shared" si="0"/>
        <v>0</v>
      </c>
      <c r="T33" s="2">
        <f t="shared" si="1"/>
        <v>0</v>
      </c>
      <c r="U33" s="32">
        <f t="shared" si="2"/>
        <v>0</v>
      </c>
      <c r="V33" s="500"/>
      <c r="W33" s="500"/>
      <c r="X33" s="500"/>
      <c r="Y33" s="500"/>
      <c r="Z33" s="500"/>
      <c r="AA33" s="500"/>
      <c r="AB33" s="500"/>
      <c r="AC33" s="500"/>
      <c r="AD33" s="500"/>
      <c r="AE33" s="500"/>
      <c r="AF33" s="500"/>
      <c r="AG33" s="500"/>
      <c r="AH33" s="500"/>
      <c r="AI33" s="500"/>
      <c r="AJ33" s="500"/>
      <c r="AK33" s="500"/>
      <c r="AL33" s="500"/>
      <c r="AM33" s="500"/>
      <c r="AN33" s="500"/>
      <c r="AO33" s="500"/>
      <c r="AP33" s="500"/>
      <c r="AQ33" s="500"/>
      <c r="AR33" s="500"/>
      <c r="AS33" s="500"/>
      <c r="AT33" s="500"/>
      <c r="AU33" s="500"/>
      <c r="AV33" s="500"/>
    </row>
    <row r="34" spans="1:65" ht="15.75" x14ac:dyDescent="0.25">
      <c r="B34" s="9">
        <v>25</v>
      </c>
      <c r="C34" s="4">
        <f>'2 жастағы балалар Ф'!C34</f>
        <v>0</v>
      </c>
      <c r="D34" s="476"/>
      <c r="E34" s="476"/>
      <c r="F34" s="477"/>
      <c r="G34" s="476"/>
      <c r="H34" s="476"/>
      <c r="I34" s="477"/>
      <c r="J34" s="476"/>
      <c r="K34" s="476"/>
      <c r="L34" s="477"/>
      <c r="M34" s="476"/>
      <c r="N34" s="476"/>
      <c r="O34" s="477"/>
      <c r="P34" s="476"/>
      <c r="Q34" s="476"/>
      <c r="R34" s="477"/>
      <c r="S34" s="78">
        <f t="shared" si="0"/>
        <v>0</v>
      </c>
      <c r="T34" s="2">
        <f t="shared" si="1"/>
        <v>0</v>
      </c>
      <c r="U34" s="32">
        <f t="shared" si="2"/>
        <v>0</v>
      </c>
      <c r="V34" s="500"/>
      <c r="W34" s="500"/>
      <c r="X34" s="500"/>
      <c r="Y34" s="500"/>
      <c r="Z34" s="500"/>
      <c r="AA34" s="500"/>
      <c r="AB34" s="500"/>
      <c r="AC34" s="500"/>
      <c r="AD34" s="500"/>
      <c r="AE34" s="500"/>
      <c r="AF34" s="500"/>
      <c r="AG34" s="500"/>
      <c r="AH34" s="500"/>
      <c r="AI34" s="500"/>
      <c r="AJ34" s="500"/>
      <c r="AK34" s="500"/>
      <c r="AL34" s="500"/>
      <c r="AM34" s="500"/>
      <c r="AN34" s="500"/>
      <c r="AO34" s="500"/>
      <c r="AP34" s="500"/>
      <c r="AQ34" s="500"/>
      <c r="AR34" s="500"/>
      <c r="AS34" s="500"/>
      <c r="AT34" s="500"/>
      <c r="AU34" s="500"/>
      <c r="AV34" s="500"/>
    </row>
    <row r="35" spans="1:65" ht="15" customHeight="1" x14ac:dyDescent="0.25">
      <c r="B35" s="564" t="s">
        <v>910</v>
      </c>
      <c r="C35" s="565"/>
      <c r="D35" s="493">
        <f t="shared" ref="D35:R35" si="3">SUM(D5:D34)</f>
        <v>2</v>
      </c>
      <c r="E35" s="493">
        <f t="shared" si="3"/>
        <v>1</v>
      </c>
      <c r="F35" s="71">
        <f t="shared" si="3"/>
        <v>3</v>
      </c>
      <c r="G35" s="490">
        <f t="shared" si="3"/>
        <v>1</v>
      </c>
      <c r="H35" s="493">
        <f t="shared" si="3"/>
        <v>2</v>
      </c>
      <c r="I35" s="71">
        <f t="shared" si="3"/>
        <v>3</v>
      </c>
      <c r="J35" s="490">
        <f t="shared" si="3"/>
        <v>1</v>
      </c>
      <c r="K35" s="493">
        <f t="shared" si="3"/>
        <v>2</v>
      </c>
      <c r="L35" s="71">
        <f t="shared" si="3"/>
        <v>3</v>
      </c>
      <c r="M35" s="490">
        <f t="shared" si="3"/>
        <v>2</v>
      </c>
      <c r="N35" s="493">
        <f t="shared" si="3"/>
        <v>1</v>
      </c>
      <c r="O35" s="71">
        <f t="shared" si="3"/>
        <v>3</v>
      </c>
      <c r="P35" s="490">
        <f t="shared" si="3"/>
        <v>3</v>
      </c>
      <c r="Q35" s="493">
        <f t="shared" si="3"/>
        <v>2</v>
      </c>
      <c r="R35" s="71">
        <f t="shared" si="3"/>
        <v>1</v>
      </c>
      <c r="S35" s="63"/>
      <c r="T35" s="10"/>
      <c r="U35" s="3"/>
      <c r="V35" s="503"/>
      <c r="W35" s="503"/>
      <c r="X35" s="503"/>
      <c r="Y35" s="503"/>
      <c r="Z35" s="503"/>
      <c r="AA35" s="503"/>
      <c r="AB35" s="503"/>
      <c r="AC35" s="503"/>
      <c r="AD35" s="503"/>
      <c r="AE35" s="503"/>
      <c r="AF35" s="503"/>
      <c r="AG35" s="503"/>
      <c r="AH35" s="503"/>
      <c r="AI35" s="503"/>
      <c r="AJ35" s="503"/>
      <c r="AK35" s="503"/>
      <c r="AL35" s="503"/>
      <c r="AM35" s="503"/>
      <c r="AN35" s="503"/>
      <c r="AO35" s="503"/>
      <c r="AP35" s="503"/>
      <c r="AQ35" s="503"/>
      <c r="AR35" s="503"/>
      <c r="AS35" s="503"/>
      <c r="AT35" s="503"/>
      <c r="AU35" s="503"/>
      <c r="AV35" s="503"/>
      <c r="AW35" s="258"/>
    </row>
    <row r="36" spans="1:65" ht="51" customHeight="1" x14ac:dyDescent="0.25">
      <c r="B36" s="553" t="s">
        <v>911</v>
      </c>
      <c r="C36" s="554"/>
      <c r="D36" s="493">
        <f>D35*100/T38</f>
        <v>33.333333333333336</v>
      </c>
      <c r="E36" s="493">
        <f>E35*100/T38</f>
        <v>16.666666666666668</v>
      </c>
      <c r="F36" s="71">
        <f>F35*100/T38</f>
        <v>50</v>
      </c>
      <c r="G36" s="490">
        <f>G35*100/T38</f>
        <v>16.666666666666668</v>
      </c>
      <c r="H36" s="493">
        <f>H35*100/T38</f>
        <v>33.333333333333336</v>
      </c>
      <c r="I36" s="71">
        <f>I35*100/T38</f>
        <v>50</v>
      </c>
      <c r="J36" s="490">
        <f>J35*100/T38</f>
        <v>16.666666666666668</v>
      </c>
      <c r="K36" s="493">
        <f>K35*100/T38</f>
        <v>33.333333333333336</v>
      </c>
      <c r="L36" s="71">
        <f>L35*100/T38</f>
        <v>50</v>
      </c>
      <c r="M36" s="490">
        <f>M35*100/T38</f>
        <v>33.333333333333336</v>
      </c>
      <c r="N36" s="493">
        <f>N35*100/T38</f>
        <v>16.666666666666668</v>
      </c>
      <c r="O36" s="71">
        <f>O35*100/T38</f>
        <v>50</v>
      </c>
      <c r="P36" s="490">
        <f>P35*100/T38</f>
        <v>50</v>
      </c>
      <c r="Q36" s="73">
        <f>Q35*100/T38</f>
        <v>33.333333333333336</v>
      </c>
      <c r="R36" s="74">
        <f>R35*100/T38</f>
        <v>16.666666666666668</v>
      </c>
      <c r="S36" s="63"/>
      <c r="T36" s="10"/>
      <c r="U36" s="3"/>
      <c r="V36" s="504"/>
      <c r="W36" s="504"/>
      <c r="X36" s="504"/>
      <c r="Y36" s="504"/>
      <c r="Z36" s="504"/>
      <c r="AA36" s="504"/>
      <c r="AB36" s="504"/>
      <c r="AC36" s="504"/>
      <c r="AD36" s="504"/>
      <c r="AE36" s="504"/>
      <c r="AF36" s="504"/>
      <c r="AG36" s="505"/>
      <c r="AH36" s="505"/>
      <c r="AI36" s="505"/>
      <c r="AJ36" s="505"/>
      <c r="AK36" s="505"/>
      <c r="AL36" s="505"/>
      <c r="AM36" s="505"/>
      <c r="AN36" s="505"/>
      <c r="AO36" s="505"/>
      <c r="AP36" s="505"/>
      <c r="AQ36" s="505"/>
      <c r="AR36" s="505"/>
      <c r="AS36" s="505"/>
      <c r="AT36" s="505"/>
      <c r="AU36" s="505"/>
      <c r="AV36" s="505"/>
      <c r="AW36" s="258"/>
    </row>
    <row r="37" spans="1:65" x14ac:dyDescent="0.25">
      <c r="B37" s="555"/>
      <c r="C37" s="556"/>
      <c r="D37" s="556"/>
      <c r="E37" s="556"/>
      <c r="F37" s="556"/>
      <c r="G37" s="556"/>
      <c r="H37" s="556"/>
      <c r="I37" s="556"/>
      <c r="J37" s="556"/>
      <c r="K37" s="556"/>
      <c r="L37" s="556"/>
      <c r="M37" s="556"/>
      <c r="N37" s="556"/>
      <c r="O37" s="566"/>
      <c r="P37" s="492"/>
      <c r="Q37" s="492"/>
      <c r="R37" s="492"/>
      <c r="S37" s="325"/>
      <c r="T37" s="241" t="s">
        <v>912</v>
      </c>
      <c r="U37" s="494" t="s">
        <v>1</v>
      </c>
      <c r="V37" s="506"/>
      <c r="W37" s="506"/>
      <c r="X37" s="506"/>
      <c r="Y37" s="506"/>
      <c r="Z37" s="506"/>
      <c r="AA37" s="506"/>
      <c r="AB37" s="506"/>
      <c r="AC37" s="506"/>
      <c r="AD37" s="506"/>
      <c r="AE37" s="506"/>
      <c r="AF37" s="506"/>
      <c r="AG37" s="506"/>
      <c r="AH37" s="506"/>
      <c r="AI37" s="506"/>
      <c r="AJ37" s="506"/>
      <c r="AK37" s="506"/>
      <c r="AL37" s="506"/>
      <c r="AM37" s="506"/>
      <c r="AN37" s="507"/>
      <c r="AO37" s="507"/>
      <c r="AP37" s="507"/>
      <c r="AQ37" s="507"/>
      <c r="AR37" s="507"/>
      <c r="AS37" s="507"/>
      <c r="AT37" s="507"/>
      <c r="AU37" s="507"/>
      <c r="AV37" s="507"/>
      <c r="AW37" s="258"/>
    </row>
    <row r="38" spans="1:65" x14ac:dyDescent="0.25">
      <c r="B38" s="557"/>
      <c r="C38" s="558"/>
      <c r="D38" s="558"/>
      <c r="E38" s="558"/>
      <c r="F38" s="558"/>
      <c r="G38" s="558"/>
      <c r="H38" s="558"/>
      <c r="I38" s="558"/>
      <c r="J38" s="558"/>
      <c r="K38" s="558"/>
      <c r="L38" s="558"/>
      <c r="M38" s="558"/>
      <c r="N38" s="558"/>
      <c r="O38" s="559"/>
      <c r="P38" s="621" t="s">
        <v>910</v>
      </c>
      <c r="Q38" s="622"/>
      <c r="R38" s="622"/>
      <c r="S38" s="623"/>
      <c r="T38" s="241">
        <f>'2 жастағы балалар Ф'!Q38</f>
        <v>6</v>
      </c>
      <c r="U38" s="494">
        <v>100</v>
      </c>
      <c r="V38" s="506"/>
      <c r="W38" s="506"/>
      <c r="X38" s="506"/>
      <c r="Y38" s="506"/>
      <c r="Z38" s="506"/>
      <c r="AA38" s="506"/>
      <c r="AB38" s="506"/>
      <c r="AC38" s="506"/>
      <c r="AD38" s="506"/>
      <c r="AE38" s="506"/>
      <c r="AF38" s="506"/>
      <c r="AG38" s="506"/>
      <c r="AH38" s="506"/>
      <c r="AI38" s="506"/>
      <c r="AJ38" s="506"/>
      <c r="AK38" s="506"/>
      <c r="AL38" s="506"/>
      <c r="AM38" s="506"/>
      <c r="AN38" s="508"/>
      <c r="AO38" s="509"/>
      <c r="AP38" s="509"/>
      <c r="AQ38" s="509"/>
      <c r="AR38" s="509"/>
      <c r="AS38" s="509"/>
      <c r="AT38" s="509"/>
      <c r="AU38" s="509"/>
      <c r="AV38" s="509"/>
      <c r="AW38" s="258"/>
    </row>
    <row r="39" spans="1:65" x14ac:dyDescent="0.25">
      <c r="B39" s="557"/>
      <c r="C39" s="558"/>
      <c r="D39" s="558"/>
      <c r="E39" s="558"/>
      <c r="F39" s="558"/>
      <c r="G39" s="558"/>
      <c r="H39" s="558"/>
      <c r="I39" s="558"/>
      <c r="J39" s="558"/>
      <c r="K39" s="558"/>
      <c r="L39" s="558"/>
      <c r="M39" s="558"/>
      <c r="N39" s="558"/>
      <c r="O39" s="559"/>
      <c r="P39" s="626" t="s">
        <v>907</v>
      </c>
      <c r="Q39" s="627"/>
      <c r="R39" s="627"/>
      <c r="S39" s="628"/>
      <c r="T39" s="10">
        <f>COUNTIF(S10:S34,"&gt;0")</f>
        <v>3</v>
      </c>
      <c r="U39" s="33">
        <f>(D36+G36+J36+M36+P36)/5</f>
        <v>30</v>
      </c>
      <c r="V39" s="506"/>
      <c r="W39" s="506"/>
      <c r="X39" s="506"/>
      <c r="Y39" s="506"/>
      <c r="Z39" s="506"/>
      <c r="AA39" s="506"/>
      <c r="AB39" s="506"/>
      <c r="AC39" s="506"/>
      <c r="AD39" s="506"/>
      <c r="AE39" s="506"/>
      <c r="AF39" s="506"/>
      <c r="AG39" s="506"/>
      <c r="AH39" s="506"/>
      <c r="AI39" s="506"/>
      <c r="AJ39" s="506"/>
      <c r="AK39" s="506"/>
      <c r="AL39" s="506"/>
      <c r="AM39" s="506"/>
      <c r="AN39" s="508"/>
      <c r="AO39" s="510"/>
      <c r="AP39" s="510"/>
      <c r="AQ39" s="510"/>
      <c r="AR39" s="510"/>
      <c r="AS39" s="510"/>
      <c r="AT39" s="510"/>
      <c r="AU39" s="510"/>
      <c r="AV39" s="510"/>
      <c r="AW39" s="258"/>
    </row>
    <row r="40" spans="1:65" x14ac:dyDescent="0.25">
      <c r="B40" s="557"/>
      <c r="C40" s="558"/>
      <c r="D40" s="558"/>
      <c r="E40" s="558"/>
      <c r="F40" s="558"/>
      <c r="G40" s="558"/>
      <c r="H40" s="558"/>
      <c r="I40" s="558"/>
      <c r="J40" s="558"/>
      <c r="K40" s="558"/>
      <c r="L40" s="558"/>
      <c r="M40" s="558"/>
      <c r="N40" s="558"/>
      <c r="O40" s="559"/>
      <c r="P40" s="632" t="s">
        <v>908</v>
      </c>
      <c r="Q40" s="633"/>
      <c r="R40" s="633"/>
      <c r="S40" s="634"/>
      <c r="T40" s="10">
        <f>COUNTIF(T10:T34,"&gt;0")</f>
        <v>4</v>
      </c>
      <c r="U40" s="33">
        <f>(E36+H36+N36+K36+Q36)/5</f>
        <v>26.666666666666668</v>
      </c>
      <c r="V40" s="506"/>
      <c r="W40" s="506"/>
      <c r="X40" s="506"/>
      <c r="Y40" s="506"/>
      <c r="Z40" s="506"/>
      <c r="AA40" s="506"/>
      <c r="AB40" s="506"/>
      <c r="AC40" s="506"/>
      <c r="AD40" s="506"/>
      <c r="AE40" s="506"/>
      <c r="AF40" s="506"/>
      <c r="AG40" s="506"/>
      <c r="AH40" s="506"/>
      <c r="AI40" s="506"/>
      <c r="AJ40" s="506"/>
      <c r="AK40" s="506"/>
      <c r="AL40" s="506"/>
      <c r="AM40" s="506"/>
      <c r="AN40" s="508"/>
      <c r="AO40" s="510"/>
      <c r="AP40" s="510"/>
      <c r="AQ40" s="510"/>
      <c r="AR40" s="510"/>
      <c r="AS40" s="510"/>
      <c r="AT40" s="510"/>
      <c r="AU40" s="510"/>
      <c r="AV40" s="510"/>
      <c r="AW40" s="258"/>
    </row>
    <row r="41" spans="1:65" x14ac:dyDescent="0.25">
      <c r="B41" s="560"/>
      <c r="C41" s="561"/>
      <c r="D41" s="561"/>
      <c r="E41" s="561"/>
      <c r="F41" s="561"/>
      <c r="G41" s="561"/>
      <c r="H41" s="561"/>
      <c r="I41" s="561"/>
      <c r="J41" s="561"/>
      <c r="K41" s="561"/>
      <c r="L41" s="561"/>
      <c r="M41" s="561"/>
      <c r="N41" s="561"/>
      <c r="O41" s="562"/>
      <c r="P41" s="629" t="s">
        <v>909</v>
      </c>
      <c r="Q41" s="630"/>
      <c r="R41" s="630"/>
      <c r="S41" s="631"/>
      <c r="T41" s="10">
        <f>COUNTIF(U10:U34,"&gt;0")</f>
        <v>3</v>
      </c>
      <c r="U41" s="33">
        <f>(F36+I36+L36+O36+R36)/5</f>
        <v>43.333333333333329</v>
      </c>
      <c r="V41" s="506"/>
      <c r="W41" s="506"/>
      <c r="X41" s="506"/>
      <c r="Y41" s="506"/>
      <c r="Z41" s="506"/>
      <c r="AA41" s="506"/>
      <c r="AB41" s="506"/>
      <c r="AC41" s="506"/>
      <c r="AD41" s="506"/>
      <c r="AE41" s="506"/>
      <c r="AF41" s="506"/>
      <c r="AG41" s="506"/>
      <c r="AH41" s="506"/>
      <c r="AI41" s="506"/>
      <c r="AJ41" s="506"/>
      <c r="AK41" s="506"/>
      <c r="AL41" s="506"/>
      <c r="AM41" s="506"/>
      <c r="AN41" s="508"/>
      <c r="AO41" s="510"/>
      <c r="AP41" s="510"/>
      <c r="AQ41" s="510"/>
      <c r="AR41" s="510"/>
      <c r="AS41" s="510"/>
      <c r="AT41" s="510"/>
      <c r="AU41" s="510"/>
      <c r="AV41" s="510"/>
      <c r="AW41" s="258"/>
    </row>
    <row r="42" spans="1:65" x14ac:dyDescent="0.25">
      <c r="V42" s="258"/>
      <c r="W42" s="258"/>
      <c r="X42" s="258"/>
      <c r="Y42" s="258"/>
      <c r="Z42" s="258"/>
      <c r="AA42" s="258"/>
      <c r="AB42" s="258"/>
      <c r="AC42" s="258"/>
      <c r="AD42" s="258"/>
      <c r="AE42" s="258"/>
      <c r="AF42" s="258"/>
      <c r="AG42" s="258"/>
      <c r="AH42" s="258"/>
      <c r="AI42" s="258"/>
      <c r="AJ42" s="258"/>
      <c r="AK42" s="258"/>
      <c r="AL42" s="258"/>
      <c r="AM42" s="258"/>
      <c r="AN42" s="258"/>
      <c r="AO42" s="258"/>
      <c r="AP42" s="258"/>
      <c r="AQ42" s="258"/>
      <c r="AR42" s="258"/>
      <c r="AS42" s="258"/>
      <c r="AT42" s="258"/>
      <c r="AU42" s="258"/>
      <c r="AV42" s="258"/>
      <c r="AW42" s="258"/>
    </row>
    <row r="43" spans="1:65" x14ac:dyDescent="0.25">
      <c r="V43" s="258"/>
      <c r="W43" s="258"/>
      <c r="X43" s="258"/>
      <c r="Y43" s="258"/>
      <c r="Z43" s="258"/>
      <c r="AA43" s="258"/>
      <c r="AB43" s="258"/>
      <c r="AC43" s="258"/>
      <c r="AD43" s="258"/>
      <c r="AE43" s="258"/>
      <c r="AF43" s="258"/>
      <c r="AG43" s="258"/>
      <c r="AH43" s="258"/>
      <c r="AI43" s="258"/>
      <c r="AJ43" s="258"/>
      <c r="AK43" s="258"/>
      <c r="AL43" s="258"/>
      <c r="AM43" s="258"/>
      <c r="AN43" s="258"/>
      <c r="AO43" s="258"/>
      <c r="AP43" s="258"/>
      <c r="AQ43" s="258"/>
      <c r="AR43" s="258"/>
      <c r="AS43" s="258"/>
      <c r="AT43" s="258"/>
      <c r="AU43" s="258"/>
      <c r="AV43" s="258"/>
      <c r="AW43" s="258"/>
    </row>
    <row r="44" spans="1:6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8" spans="1:65" ht="15.75" customHeight="1" x14ac:dyDescent="0.25">
      <c r="B48" s="308"/>
      <c r="C48" s="578" t="s">
        <v>1095</v>
      </c>
      <c r="D48" s="578"/>
      <c r="E48" s="578"/>
      <c r="F48" s="578"/>
      <c r="G48" s="578"/>
      <c r="H48" s="578"/>
      <c r="I48" s="578"/>
      <c r="J48" s="578"/>
      <c r="K48" s="578"/>
      <c r="L48" s="578"/>
      <c r="M48" s="578"/>
      <c r="N48" s="578"/>
      <c r="O48" s="578"/>
      <c r="P48" s="578"/>
      <c r="Q48" s="578"/>
      <c r="R48" s="308"/>
      <c r="S48" s="308"/>
      <c r="T48" s="308"/>
      <c r="U48" s="308"/>
      <c r="V48" s="308"/>
      <c r="W48" s="308"/>
      <c r="X48" s="308"/>
      <c r="Y48" s="308"/>
      <c r="Z48" s="308"/>
      <c r="AA48" s="308"/>
      <c r="AB48" s="308"/>
      <c r="AC48" s="308"/>
      <c r="AD48" s="308"/>
      <c r="AE48" s="308"/>
      <c r="AF48" s="308"/>
      <c r="AG48" s="308"/>
      <c r="AH48" s="308"/>
      <c r="AI48" s="308"/>
      <c r="AJ48" s="308"/>
      <c r="AK48" s="308"/>
      <c r="AL48" s="308"/>
      <c r="AM48" s="308"/>
      <c r="AN48" s="308"/>
      <c r="AO48" s="308"/>
      <c r="AP48" s="308"/>
      <c r="AQ48" s="308"/>
      <c r="AR48" s="308"/>
      <c r="AS48" s="308"/>
      <c r="AT48" s="308"/>
      <c r="AU48" s="308"/>
      <c r="AV48" s="308"/>
      <c r="AW48" s="308"/>
      <c r="AX48" s="308"/>
      <c r="AY48" s="308"/>
      <c r="AZ48" s="308"/>
      <c r="BA48" s="308"/>
      <c r="BB48" s="308"/>
      <c r="BC48" s="308"/>
      <c r="BD48" s="308"/>
      <c r="BE48" s="308"/>
      <c r="BF48" s="308"/>
      <c r="BG48" s="308"/>
      <c r="BH48" s="308"/>
      <c r="BI48" s="308"/>
      <c r="BJ48" s="308"/>
      <c r="BK48" s="308"/>
      <c r="BL48" s="308"/>
      <c r="BM48" s="308"/>
    </row>
    <row r="49" spans="1:66" ht="15.75" customHeight="1" x14ac:dyDescent="0.25">
      <c r="A49" s="308"/>
      <c r="B49" s="308"/>
      <c r="C49" s="578" t="str">
        <f>'2 жастағы балалар Ф'!C49:T49</f>
        <v>Оқу жылы: 2024-2025                            Топ: "Балдырған"               Өткізу кезеңі: аралық       Өткізу мерзімі: желтоқсан2024 жыл</v>
      </c>
      <c r="D49" s="578"/>
      <c r="E49" s="578"/>
      <c r="F49" s="578"/>
      <c r="G49" s="578"/>
      <c r="H49" s="578"/>
      <c r="I49" s="578"/>
      <c r="J49" s="578"/>
      <c r="K49" s="578"/>
      <c r="L49" s="578"/>
      <c r="M49" s="578"/>
      <c r="N49" s="578"/>
      <c r="O49" s="578"/>
      <c r="P49" s="578"/>
      <c r="Q49" s="578"/>
      <c r="R49" s="308"/>
      <c r="S49" s="308"/>
      <c r="T49" s="308"/>
      <c r="U49" s="308"/>
      <c r="V49" s="308"/>
      <c r="W49" s="308"/>
      <c r="X49" s="308"/>
      <c r="Y49" s="308"/>
      <c r="Z49" s="308"/>
      <c r="AA49" s="308"/>
      <c r="AB49" s="308"/>
      <c r="AC49" s="308"/>
      <c r="AD49" s="308"/>
      <c r="AE49" s="308"/>
      <c r="AF49" s="308"/>
      <c r="AG49" s="308"/>
      <c r="AH49" s="308"/>
      <c r="AI49" s="308"/>
      <c r="AJ49" s="308"/>
      <c r="AK49" s="308"/>
      <c r="AL49" s="308"/>
      <c r="AM49" s="308"/>
      <c r="AN49" s="308"/>
      <c r="AO49" s="308"/>
      <c r="AP49" s="308"/>
      <c r="AQ49" s="308"/>
      <c r="AR49" s="308"/>
      <c r="AS49" s="308"/>
      <c r="AT49" s="308"/>
      <c r="AU49" s="308"/>
      <c r="AV49" s="308"/>
      <c r="AW49" s="308"/>
      <c r="AX49" s="308"/>
      <c r="AY49" s="308"/>
      <c r="AZ49" s="308"/>
      <c r="BA49" s="308"/>
      <c r="BB49" s="308"/>
      <c r="BC49" s="308"/>
      <c r="BD49" s="308"/>
      <c r="BE49" s="308"/>
      <c r="BF49" s="308"/>
      <c r="BG49" s="308"/>
      <c r="BH49" s="308"/>
      <c r="BI49" s="308"/>
      <c r="BJ49" s="308"/>
      <c r="BK49" s="308"/>
      <c r="BL49" s="308"/>
      <c r="BM49" s="308"/>
    </row>
    <row r="51" spans="1:66" ht="15" customHeight="1" x14ac:dyDescent="0.25">
      <c r="B51" s="103"/>
      <c r="C51" s="104"/>
      <c r="D51" s="611" t="s">
        <v>904</v>
      </c>
      <c r="E51" s="612"/>
      <c r="F51" s="612"/>
      <c r="G51" s="612"/>
      <c r="H51" s="612"/>
      <c r="I51" s="612"/>
      <c r="J51" s="612"/>
      <c r="K51" s="612"/>
      <c r="L51" s="612"/>
      <c r="M51" s="612"/>
      <c r="N51" s="612"/>
      <c r="O51" s="612"/>
      <c r="P51" s="612"/>
      <c r="Q51" s="612"/>
      <c r="R51" s="612"/>
      <c r="S51" s="612"/>
      <c r="T51" s="612"/>
      <c r="U51" s="612"/>
      <c r="V51" s="612"/>
      <c r="W51" s="612"/>
      <c r="X51" s="612"/>
      <c r="Y51" s="612"/>
      <c r="Z51" s="612"/>
      <c r="AA51" s="612"/>
      <c r="AB51" s="612"/>
      <c r="AC51" s="612"/>
      <c r="AD51" s="612"/>
      <c r="AE51" s="612"/>
      <c r="AF51" s="612"/>
      <c r="AG51" s="612"/>
      <c r="AH51" s="612"/>
      <c r="AI51" s="612"/>
      <c r="AJ51" s="612"/>
      <c r="AK51" s="612"/>
      <c r="AL51" s="612"/>
      <c r="AM51" s="612"/>
      <c r="AN51" s="612"/>
      <c r="AO51" s="612"/>
      <c r="AP51" s="612"/>
      <c r="AQ51" s="612"/>
      <c r="AR51" s="612"/>
      <c r="AS51" s="612"/>
      <c r="AT51" s="612"/>
      <c r="AU51" s="612"/>
      <c r="AV51" s="612"/>
      <c r="AW51" s="612"/>
      <c r="AX51" s="612"/>
      <c r="AY51" s="612"/>
      <c r="AZ51" s="612"/>
      <c r="BA51" s="612"/>
      <c r="BB51" s="612"/>
      <c r="BC51" s="612"/>
      <c r="BD51" s="612"/>
      <c r="BE51" s="612"/>
      <c r="BF51" s="612"/>
      <c r="BG51" s="612"/>
      <c r="BH51" s="612"/>
      <c r="BI51" s="612"/>
      <c r="BJ51" s="612"/>
      <c r="BK51" s="613"/>
      <c r="BL51" s="546" t="s">
        <v>907</v>
      </c>
      <c r="BM51" s="550" t="s">
        <v>908</v>
      </c>
      <c r="BN51" s="573" t="s">
        <v>909</v>
      </c>
    </row>
    <row r="52" spans="1:66" ht="15" customHeight="1" x14ac:dyDescent="0.25">
      <c r="B52" s="570" t="s">
        <v>0</v>
      </c>
      <c r="C52" s="570" t="s">
        <v>906</v>
      </c>
      <c r="D52" s="593" t="s">
        <v>903</v>
      </c>
      <c r="E52" s="593"/>
      <c r="F52" s="593"/>
      <c r="G52" s="593"/>
      <c r="H52" s="593"/>
      <c r="I52" s="593"/>
      <c r="J52" s="593"/>
      <c r="K52" s="593"/>
      <c r="L52" s="593"/>
      <c r="M52" s="593"/>
      <c r="N52" s="593"/>
      <c r="O52" s="593"/>
      <c r="P52" s="567" t="s">
        <v>902</v>
      </c>
      <c r="Q52" s="568"/>
      <c r="R52" s="568"/>
      <c r="S52" s="568"/>
      <c r="T52" s="568"/>
      <c r="U52" s="568"/>
      <c r="V52" s="568"/>
      <c r="W52" s="568"/>
      <c r="X52" s="568"/>
      <c r="Y52" s="568"/>
      <c r="Z52" s="568"/>
      <c r="AA52" s="569"/>
      <c r="AB52" s="567" t="s">
        <v>901</v>
      </c>
      <c r="AC52" s="568"/>
      <c r="AD52" s="568"/>
      <c r="AE52" s="568"/>
      <c r="AF52" s="568"/>
      <c r="AG52" s="568"/>
      <c r="AH52" s="568"/>
      <c r="AI52" s="568"/>
      <c r="AJ52" s="568"/>
      <c r="AK52" s="568"/>
      <c r="AL52" s="568"/>
      <c r="AM52" s="569"/>
      <c r="AN52" s="553" t="s">
        <v>900</v>
      </c>
      <c r="AO52" s="608"/>
      <c r="AP52" s="608"/>
      <c r="AQ52" s="608"/>
      <c r="AR52" s="608"/>
      <c r="AS52" s="608"/>
      <c r="AT52" s="608"/>
      <c r="AU52" s="608"/>
      <c r="AV52" s="608"/>
      <c r="AW52" s="608"/>
      <c r="AX52" s="608"/>
      <c r="AY52" s="554"/>
      <c r="AZ52" s="553" t="s">
        <v>3</v>
      </c>
      <c r="BA52" s="608"/>
      <c r="BB52" s="608"/>
      <c r="BC52" s="608"/>
      <c r="BD52" s="608"/>
      <c r="BE52" s="608"/>
      <c r="BF52" s="608"/>
      <c r="BG52" s="608"/>
      <c r="BH52" s="608"/>
      <c r="BI52" s="608"/>
      <c r="BJ52" s="608"/>
      <c r="BK52" s="554"/>
      <c r="BL52" s="547"/>
      <c r="BM52" s="551"/>
      <c r="BN52" s="574"/>
    </row>
    <row r="53" spans="1:66" ht="15.75" x14ac:dyDescent="0.25">
      <c r="B53" s="571"/>
      <c r="C53" s="590"/>
      <c r="D53" s="604" t="s">
        <v>781</v>
      </c>
      <c r="E53" s="604"/>
      <c r="F53" s="604"/>
      <c r="G53" s="604" t="s">
        <v>782</v>
      </c>
      <c r="H53" s="604"/>
      <c r="I53" s="604"/>
      <c r="J53" s="604" t="s">
        <v>783</v>
      </c>
      <c r="K53" s="604"/>
      <c r="L53" s="604"/>
      <c r="M53" s="604" t="s">
        <v>784</v>
      </c>
      <c r="N53" s="604"/>
      <c r="O53" s="604"/>
      <c r="P53" s="604" t="s">
        <v>785</v>
      </c>
      <c r="Q53" s="604"/>
      <c r="R53" s="604"/>
      <c r="S53" s="604" t="s">
        <v>786</v>
      </c>
      <c r="T53" s="604"/>
      <c r="U53" s="604"/>
      <c r="V53" s="604" t="s">
        <v>787</v>
      </c>
      <c r="W53" s="604"/>
      <c r="X53" s="604"/>
      <c r="Y53" s="604" t="s">
        <v>788</v>
      </c>
      <c r="Z53" s="604"/>
      <c r="AA53" s="604"/>
      <c r="AB53" s="604" t="s">
        <v>789</v>
      </c>
      <c r="AC53" s="604"/>
      <c r="AD53" s="604"/>
      <c r="AE53" s="604" t="s">
        <v>790</v>
      </c>
      <c r="AF53" s="604"/>
      <c r="AG53" s="604"/>
      <c r="AH53" s="604" t="s">
        <v>791</v>
      </c>
      <c r="AI53" s="604"/>
      <c r="AJ53" s="604"/>
      <c r="AK53" s="604" t="s">
        <v>792</v>
      </c>
      <c r="AL53" s="604"/>
      <c r="AM53" s="604"/>
      <c r="AN53" s="604" t="s">
        <v>793</v>
      </c>
      <c r="AO53" s="604"/>
      <c r="AP53" s="604"/>
      <c r="AQ53" s="604" t="s">
        <v>794</v>
      </c>
      <c r="AR53" s="604"/>
      <c r="AS53" s="604"/>
      <c r="AT53" s="604" t="s">
        <v>795</v>
      </c>
      <c r="AU53" s="604"/>
      <c r="AV53" s="604"/>
      <c r="AW53" s="604" t="s">
        <v>796</v>
      </c>
      <c r="AX53" s="604"/>
      <c r="AY53" s="604"/>
      <c r="AZ53" s="604" t="s">
        <v>797</v>
      </c>
      <c r="BA53" s="604"/>
      <c r="BB53" s="604"/>
      <c r="BC53" s="604" t="s">
        <v>798</v>
      </c>
      <c r="BD53" s="604"/>
      <c r="BE53" s="604"/>
      <c r="BF53" s="604" t="s">
        <v>799</v>
      </c>
      <c r="BG53" s="604"/>
      <c r="BH53" s="604"/>
      <c r="BI53" s="604" t="s">
        <v>800</v>
      </c>
      <c r="BJ53" s="604"/>
      <c r="BK53" s="604"/>
      <c r="BL53" s="548"/>
      <c r="BM53" s="551"/>
      <c r="BN53" s="574"/>
    </row>
    <row r="54" spans="1:66" ht="96" customHeight="1" x14ac:dyDescent="0.25">
      <c r="B54" s="571"/>
      <c r="C54" s="590"/>
      <c r="D54" s="563" t="s">
        <v>801</v>
      </c>
      <c r="E54" s="563"/>
      <c r="F54" s="563"/>
      <c r="G54" s="563" t="s">
        <v>802</v>
      </c>
      <c r="H54" s="563"/>
      <c r="I54" s="563"/>
      <c r="J54" s="563" t="s">
        <v>803</v>
      </c>
      <c r="K54" s="563"/>
      <c r="L54" s="563"/>
      <c r="M54" s="563" t="s">
        <v>804</v>
      </c>
      <c r="N54" s="563"/>
      <c r="O54" s="563"/>
      <c r="P54" s="563" t="s">
        <v>805</v>
      </c>
      <c r="Q54" s="563"/>
      <c r="R54" s="563"/>
      <c r="S54" s="563" t="s">
        <v>806</v>
      </c>
      <c r="T54" s="563"/>
      <c r="U54" s="563"/>
      <c r="V54" s="563" t="s">
        <v>807</v>
      </c>
      <c r="W54" s="563"/>
      <c r="X54" s="563"/>
      <c r="Y54" s="563" t="s">
        <v>808</v>
      </c>
      <c r="Z54" s="563"/>
      <c r="AA54" s="563"/>
      <c r="AB54" s="563" t="s">
        <v>809</v>
      </c>
      <c r="AC54" s="563"/>
      <c r="AD54" s="563"/>
      <c r="AE54" s="563" t="s">
        <v>810</v>
      </c>
      <c r="AF54" s="563"/>
      <c r="AG54" s="563"/>
      <c r="AH54" s="563" t="s">
        <v>811</v>
      </c>
      <c r="AI54" s="563"/>
      <c r="AJ54" s="563"/>
      <c r="AK54" s="563" t="s">
        <v>812</v>
      </c>
      <c r="AL54" s="563"/>
      <c r="AM54" s="563"/>
      <c r="AN54" s="563" t="s">
        <v>813</v>
      </c>
      <c r="AO54" s="563"/>
      <c r="AP54" s="563"/>
      <c r="AQ54" s="563" t="s">
        <v>814</v>
      </c>
      <c r="AR54" s="563"/>
      <c r="AS54" s="563"/>
      <c r="AT54" s="563" t="s">
        <v>815</v>
      </c>
      <c r="AU54" s="563"/>
      <c r="AV54" s="563"/>
      <c r="AW54" s="563" t="s">
        <v>816</v>
      </c>
      <c r="AX54" s="563"/>
      <c r="AY54" s="563"/>
      <c r="AZ54" s="563" t="s">
        <v>817</v>
      </c>
      <c r="BA54" s="563"/>
      <c r="BB54" s="563"/>
      <c r="BC54" s="563" t="s">
        <v>818</v>
      </c>
      <c r="BD54" s="563"/>
      <c r="BE54" s="563"/>
      <c r="BF54" s="563" t="s">
        <v>819</v>
      </c>
      <c r="BG54" s="563"/>
      <c r="BH54" s="563"/>
      <c r="BI54" s="563" t="s">
        <v>820</v>
      </c>
      <c r="BJ54" s="563"/>
      <c r="BK54" s="563"/>
      <c r="BL54" s="548"/>
      <c r="BM54" s="551"/>
      <c r="BN54" s="574"/>
    </row>
    <row r="55" spans="1:66" ht="145.5" customHeight="1" x14ac:dyDescent="0.25">
      <c r="B55" s="572"/>
      <c r="C55" s="591"/>
      <c r="D55" s="260" t="s">
        <v>821</v>
      </c>
      <c r="E55" s="260" t="s">
        <v>822</v>
      </c>
      <c r="F55" s="260" t="s">
        <v>823</v>
      </c>
      <c r="G55" s="260" t="s">
        <v>824</v>
      </c>
      <c r="H55" s="260" t="s">
        <v>748</v>
      </c>
      <c r="I55" s="260" t="s">
        <v>825</v>
      </c>
      <c r="J55" s="260" t="s">
        <v>826</v>
      </c>
      <c r="K55" s="260" t="s">
        <v>827</v>
      </c>
      <c r="L55" s="260" t="s">
        <v>828</v>
      </c>
      <c r="M55" s="260" t="s">
        <v>829</v>
      </c>
      <c r="N55" s="260" t="s">
        <v>830</v>
      </c>
      <c r="O55" s="260" t="s">
        <v>831</v>
      </c>
      <c r="P55" s="260" t="s">
        <v>832</v>
      </c>
      <c r="Q55" s="260" t="s">
        <v>833</v>
      </c>
      <c r="R55" s="260" t="s">
        <v>834</v>
      </c>
      <c r="S55" s="260" t="s">
        <v>835</v>
      </c>
      <c r="T55" s="260" t="s">
        <v>836</v>
      </c>
      <c r="U55" s="260" t="s">
        <v>837</v>
      </c>
      <c r="V55" s="260" t="s">
        <v>838</v>
      </c>
      <c r="W55" s="260" t="s">
        <v>827</v>
      </c>
      <c r="X55" s="260" t="s">
        <v>771</v>
      </c>
      <c r="Y55" s="260" t="s">
        <v>839</v>
      </c>
      <c r="Z55" s="260" t="s">
        <v>840</v>
      </c>
      <c r="AA55" s="260" t="s">
        <v>841</v>
      </c>
      <c r="AB55" s="260" t="s">
        <v>842</v>
      </c>
      <c r="AC55" s="260" t="s">
        <v>843</v>
      </c>
      <c r="AD55" s="260" t="s">
        <v>844</v>
      </c>
      <c r="AE55" s="260" t="s">
        <v>845</v>
      </c>
      <c r="AF55" s="260" t="s">
        <v>846</v>
      </c>
      <c r="AG55" s="260" t="s">
        <v>847</v>
      </c>
      <c r="AH55" s="260" t="s">
        <v>848</v>
      </c>
      <c r="AI55" s="260" t="s">
        <v>849</v>
      </c>
      <c r="AJ55" s="260" t="s">
        <v>850</v>
      </c>
      <c r="AK55" s="260" t="s">
        <v>851</v>
      </c>
      <c r="AL55" s="260" t="s">
        <v>852</v>
      </c>
      <c r="AM55" s="260" t="s">
        <v>853</v>
      </c>
      <c r="AN55" s="260" t="s">
        <v>854</v>
      </c>
      <c r="AO55" s="260" t="s">
        <v>855</v>
      </c>
      <c r="AP55" s="260" t="s">
        <v>856</v>
      </c>
      <c r="AQ55" s="260" t="s">
        <v>857</v>
      </c>
      <c r="AR55" s="260" t="s">
        <v>858</v>
      </c>
      <c r="AS55" s="260" t="s">
        <v>859</v>
      </c>
      <c r="AT55" s="260" t="s">
        <v>860</v>
      </c>
      <c r="AU55" s="260" t="s">
        <v>861</v>
      </c>
      <c r="AV55" s="260" t="s">
        <v>862</v>
      </c>
      <c r="AW55" s="260" t="s">
        <v>863</v>
      </c>
      <c r="AX55" s="260" t="s">
        <v>864</v>
      </c>
      <c r="AY55" s="260" t="s">
        <v>865</v>
      </c>
      <c r="AZ55" s="260" t="s">
        <v>866</v>
      </c>
      <c r="BA55" s="260" t="s">
        <v>867</v>
      </c>
      <c r="BB55" s="260" t="s">
        <v>868</v>
      </c>
      <c r="BC55" s="260" t="s">
        <v>869</v>
      </c>
      <c r="BD55" s="260" t="s">
        <v>870</v>
      </c>
      <c r="BE55" s="260" t="s">
        <v>871</v>
      </c>
      <c r="BF55" s="260" t="s">
        <v>872</v>
      </c>
      <c r="BG55" s="260" t="s">
        <v>873</v>
      </c>
      <c r="BH55" s="260" t="s">
        <v>874</v>
      </c>
      <c r="BI55" s="260" t="s">
        <v>875</v>
      </c>
      <c r="BJ55" s="260" t="s">
        <v>876</v>
      </c>
      <c r="BK55" s="260" t="s">
        <v>877</v>
      </c>
      <c r="BL55" s="549"/>
      <c r="BM55" s="552"/>
      <c r="BN55" s="575"/>
    </row>
    <row r="56" spans="1:66" ht="15.75" x14ac:dyDescent="0.25">
      <c r="B56" s="9">
        <v>1</v>
      </c>
      <c r="C56" s="4" t="str">
        <f>'2 жастағы балалар Ф'!C56</f>
        <v>Аубакирова Жансая</v>
      </c>
      <c r="D56" s="476">
        <v>1</v>
      </c>
      <c r="E56" s="476"/>
      <c r="F56" s="477"/>
      <c r="G56" s="476">
        <v>1</v>
      </c>
      <c r="H56" s="476"/>
      <c r="I56" s="477"/>
      <c r="J56" s="476">
        <v>1</v>
      </c>
      <c r="K56" s="476"/>
      <c r="L56" s="477"/>
      <c r="M56" s="476">
        <v>1</v>
      </c>
      <c r="N56" s="476"/>
      <c r="O56" s="477"/>
      <c r="P56" s="476">
        <v>1</v>
      </c>
      <c r="Q56" s="476"/>
      <c r="R56" s="477"/>
      <c r="S56" s="476">
        <v>1</v>
      </c>
      <c r="T56" s="476"/>
      <c r="U56" s="477"/>
      <c r="V56" s="476">
        <v>1</v>
      </c>
      <c r="W56" s="476"/>
      <c r="X56" s="477"/>
      <c r="Y56" s="476">
        <v>1</v>
      </c>
      <c r="Z56" s="476"/>
      <c r="AA56" s="477"/>
      <c r="AB56" s="476">
        <v>1</v>
      </c>
      <c r="AC56" s="476"/>
      <c r="AD56" s="477"/>
      <c r="AE56" s="476">
        <v>1</v>
      </c>
      <c r="AF56" s="476"/>
      <c r="AG56" s="477"/>
      <c r="AH56" s="476">
        <v>1</v>
      </c>
      <c r="AI56" s="476"/>
      <c r="AJ56" s="477"/>
      <c r="AK56" s="476">
        <v>1</v>
      </c>
      <c r="AL56" s="476"/>
      <c r="AM56" s="477"/>
      <c r="AN56" s="476">
        <v>1</v>
      </c>
      <c r="AO56" s="476"/>
      <c r="AP56" s="477"/>
      <c r="AQ56" s="476">
        <v>1</v>
      </c>
      <c r="AR56" s="476"/>
      <c r="AS56" s="477"/>
      <c r="AT56" s="476">
        <v>1</v>
      </c>
      <c r="AU56" s="476"/>
      <c r="AV56" s="477"/>
      <c r="AW56" s="476">
        <v>1</v>
      </c>
      <c r="AX56" s="476"/>
      <c r="AY56" s="477"/>
      <c r="AZ56" s="476">
        <v>1</v>
      </c>
      <c r="BA56" s="476"/>
      <c r="BB56" s="477"/>
      <c r="BC56" s="476">
        <v>1</v>
      </c>
      <c r="BD56" s="476"/>
      <c r="BE56" s="477"/>
      <c r="BF56" s="476">
        <v>1</v>
      </c>
      <c r="BG56" s="476"/>
      <c r="BH56" s="477"/>
      <c r="BI56" s="476">
        <v>1</v>
      </c>
      <c r="BJ56" s="476"/>
      <c r="BK56" s="477"/>
      <c r="BL56" s="78">
        <f>COUNTA(D56,G56,J56,M56,P56,S56,V56,Y56,AB56,AE56,AH56,AK56,AN56,AQ56,AT56,AW56,AZ56,BC56,BF56,BI56)</f>
        <v>20</v>
      </c>
      <c r="BM56" s="2">
        <f>COUNTA(E56,H56,K56,N56,Q56,T56,W56,Z56,AC56,AF56,AI56,AL56,AO56,AR56,AU56,AX56,BA56,BD56,BG56,BJ56)</f>
        <v>0</v>
      </c>
      <c r="BN56" s="32">
        <f>COUNTA(F56,I56,L56,O56,R56,U56,X56,AA56,AD56,AG56,AJ56,AM56,AP56,AS56,AV56,AY56,BB56,BE56,BH56,BK56)</f>
        <v>0</v>
      </c>
    </row>
    <row r="57" spans="1:66" ht="15.75" x14ac:dyDescent="0.25">
      <c r="B57" s="9">
        <v>2</v>
      </c>
      <c r="C57" s="4" t="str">
        <f>'2 жастағы балалар Ф'!C57</f>
        <v>Болат Райана</v>
      </c>
      <c r="D57" s="476">
        <v>1</v>
      </c>
      <c r="E57" s="476"/>
      <c r="F57" s="477"/>
      <c r="G57" s="476">
        <v>1</v>
      </c>
      <c r="H57" s="476"/>
      <c r="I57" s="477"/>
      <c r="J57" s="476">
        <v>1</v>
      </c>
      <c r="K57" s="476"/>
      <c r="L57" s="477"/>
      <c r="M57" s="476">
        <v>1</v>
      </c>
      <c r="N57" s="476"/>
      <c r="O57" s="477"/>
      <c r="P57" s="476">
        <v>1</v>
      </c>
      <c r="Q57" s="476"/>
      <c r="R57" s="477"/>
      <c r="S57" s="476">
        <v>1</v>
      </c>
      <c r="T57" s="476"/>
      <c r="U57" s="477"/>
      <c r="V57" s="476">
        <v>1</v>
      </c>
      <c r="W57" s="476"/>
      <c r="X57" s="477"/>
      <c r="Y57" s="476">
        <v>1</v>
      </c>
      <c r="Z57" s="476"/>
      <c r="AA57" s="477"/>
      <c r="AB57" s="476">
        <v>1</v>
      </c>
      <c r="AC57" s="476"/>
      <c r="AD57" s="477"/>
      <c r="AE57" s="476">
        <v>1</v>
      </c>
      <c r="AF57" s="476"/>
      <c r="AG57" s="477"/>
      <c r="AH57" s="476">
        <v>1</v>
      </c>
      <c r="AI57" s="476"/>
      <c r="AJ57" s="477"/>
      <c r="AK57" s="476">
        <v>1</v>
      </c>
      <c r="AL57" s="476"/>
      <c r="AM57" s="477"/>
      <c r="AN57" s="476">
        <v>1</v>
      </c>
      <c r="AO57" s="476"/>
      <c r="AP57" s="477"/>
      <c r="AQ57" s="476">
        <v>1</v>
      </c>
      <c r="AR57" s="476"/>
      <c r="AS57" s="477"/>
      <c r="AT57" s="476">
        <v>1</v>
      </c>
      <c r="AU57" s="476"/>
      <c r="AV57" s="477"/>
      <c r="AW57" s="476">
        <v>1</v>
      </c>
      <c r="AX57" s="476"/>
      <c r="AY57" s="477"/>
      <c r="AZ57" s="476">
        <v>1</v>
      </c>
      <c r="BA57" s="476"/>
      <c r="BB57" s="477"/>
      <c r="BC57" s="476">
        <v>1</v>
      </c>
      <c r="BD57" s="476"/>
      <c r="BE57" s="477"/>
      <c r="BF57" s="476">
        <v>1</v>
      </c>
      <c r="BG57" s="476"/>
      <c r="BH57" s="477"/>
      <c r="BI57" s="476">
        <v>1</v>
      </c>
      <c r="BJ57" s="476"/>
      <c r="BK57" s="477"/>
      <c r="BL57" s="78">
        <f t="shared" ref="BL57:BL95" si="4">COUNTA(D57,G57,J57,M57,P57,S57,V57,Y57,AB57,AE57,AH57,AK57,AN57,AQ57,AT57,AW57,AZ57,BC57,BF57,BI57)</f>
        <v>20</v>
      </c>
      <c r="BM57" s="2">
        <f t="shared" ref="BM57:BM95" si="5">COUNTA(E57,H57,K57,N57,Q57,T57,W57,Z57,AC57,AF57,AI57,AL57,AO57,AR57,AU57,AX57,BA57,BD57,BG57,BJ57)</f>
        <v>0</v>
      </c>
      <c r="BN57" s="32">
        <f t="shared" ref="BN57:BN95" si="6">COUNTA(F57,I57,L57,O57,R57,U57,X57,AA57,AD57,AG57,AJ57,AM57,AP57,AS57,AV57,AY57,BB57,BE57,BH57,BK57)</f>
        <v>0</v>
      </c>
    </row>
    <row r="58" spans="1:66" ht="15.75" x14ac:dyDescent="0.25">
      <c r="B58" s="9">
        <v>3</v>
      </c>
      <c r="C58" s="4" t="str">
        <f>'2 жастағы балалар Ф'!C58</f>
        <v>Жаналыкова Айжамал</v>
      </c>
      <c r="D58" s="476">
        <v>1</v>
      </c>
      <c r="E58" s="476"/>
      <c r="F58" s="477"/>
      <c r="G58" s="476">
        <v>1</v>
      </c>
      <c r="H58" s="476"/>
      <c r="I58" s="477"/>
      <c r="J58" s="476">
        <v>1</v>
      </c>
      <c r="K58" s="476"/>
      <c r="L58" s="477"/>
      <c r="M58" s="476">
        <v>1</v>
      </c>
      <c r="N58" s="476"/>
      <c r="O58" s="477"/>
      <c r="P58" s="476">
        <v>1</v>
      </c>
      <c r="Q58" s="476"/>
      <c r="R58" s="477"/>
      <c r="S58" s="476">
        <v>1</v>
      </c>
      <c r="T58" s="476"/>
      <c r="U58" s="477"/>
      <c r="V58" s="476">
        <v>1</v>
      </c>
      <c r="W58" s="476"/>
      <c r="X58" s="477"/>
      <c r="Y58" s="476">
        <v>1</v>
      </c>
      <c r="Z58" s="476"/>
      <c r="AA58" s="477"/>
      <c r="AB58" s="476">
        <v>1</v>
      </c>
      <c r="AC58" s="476"/>
      <c r="AD58" s="477"/>
      <c r="AE58" s="476">
        <v>1</v>
      </c>
      <c r="AF58" s="476"/>
      <c r="AG58" s="477"/>
      <c r="AH58" s="476">
        <v>1</v>
      </c>
      <c r="AI58" s="476"/>
      <c r="AJ58" s="477"/>
      <c r="AK58" s="476">
        <v>1</v>
      </c>
      <c r="AL58" s="476"/>
      <c r="AM58" s="477"/>
      <c r="AN58" s="476">
        <v>1</v>
      </c>
      <c r="AO58" s="476"/>
      <c r="AP58" s="477"/>
      <c r="AQ58" s="476">
        <v>1</v>
      </c>
      <c r="AR58" s="476"/>
      <c r="AS58" s="477"/>
      <c r="AT58" s="476">
        <v>1</v>
      </c>
      <c r="AU58" s="476"/>
      <c r="AV58" s="477"/>
      <c r="AW58" s="476">
        <v>1</v>
      </c>
      <c r="AX58" s="476"/>
      <c r="AY58" s="477"/>
      <c r="AZ58" s="476">
        <v>1</v>
      </c>
      <c r="BA58" s="476"/>
      <c r="BB58" s="477"/>
      <c r="BC58" s="476">
        <v>1</v>
      </c>
      <c r="BD58" s="476"/>
      <c r="BE58" s="477"/>
      <c r="BF58" s="476">
        <v>1</v>
      </c>
      <c r="BG58" s="476"/>
      <c r="BH58" s="477"/>
      <c r="BI58" s="476">
        <v>1</v>
      </c>
      <c r="BJ58" s="476"/>
      <c r="BK58" s="477"/>
      <c r="BL58" s="78">
        <f t="shared" si="4"/>
        <v>20</v>
      </c>
      <c r="BM58" s="2">
        <f t="shared" si="5"/>
        <v>0</v>
      </c>
      <c r="BN58" s="32">
        <f t="shared" si="6"/>
        <v>0</v>
      </c>
    </row>
    <row r="59" spans="1:66" ht="15.75" x14ac:dyDescent="0.25">
      <c r="B59" s="9">
        <v>4</v>
      </c>
      <c r="C59" s="4" t="str">
        <f>'2 жастағы балалар Ф'!C59</f>
        <v xml:space="preserve">Қошанбай Сезім </v>
      </c>
      <c r="D59" s="476"/>
      <c r="E59" s="476">
        <v>1</v>
      </c>
      <c r="F59" s="477"/>
      <c r="G59" s="476"/>
      <c r="H59" s="476">
        <v>1</v>
      </c>
      <c r="I59" s="477"/>
      <c r="J59" s="476"/>
      <c r="K59" s="476">
        <v>1</v>
      </c>
      <c r="L59" s="477"/>
      <c r="M59" s="476"/>
      <c r="N59" s="476">
        <v>1</v>
      </c>
      <c r="O59" s="477"/>
      <c r="P59" s="476"/>
      <c r="Q59" s="476">
        <v>1</v>
      </c>
      <c r="R59" s="477"/>
      <c r="S59" s="476"/>
      <c r="T59" s="476">
        <v>1</v>
      </c>
      <c r="U59" s="477"/>
      <c r="V59" s="476"/>
      <c r="W59" s="476">
        <v>1</v>
      </c>
      <c r="X59" s="477"/>
      <c r="Y59" s="476"/>
      <c r="Z59" s="476">
        <v>1</v>
      </c>
      <c r="AA59" s="477"/>
      <c r="AB59" s="476"/>
      <c r="AC59" s="476">
        <v>1</v>
      </c>
      <c r="AD59" s="477"/>
      <c r="AE59" s="476"/>
      <c r="AF59" s="476">
        <v>1</v>
      </c>
      <c r="AG59" s="477"/>
      <c r="AH59" s="476"/>
      <c r="AI59" s="476">
        <v>1</v>
      </c>
      <c r="AJ59" s="477"/>
      <c r="AK59" s="476"/>
      <c r="AL59" s="476">
        <v>1</v>
      </c>
      <c r="AM59" s="477"/>
      <c r="AN59" s="476"/>
      <c r="AO59" s="476">
        <v>1</v>
      </c>
      <c r="AP59" s="477"/>
      <c r="AQ59" s="476"/>
      <c r="AR59" s="476">
        <v>1</v>
      </c>
      <c r="AS59" s="477"/>
      <c r="AT59" s="476"/>
      <c r="AU59" s="476">
        <v>1</v>
      </c>
      <c r="AV59" s="477"/>
      <c r="AW59" s="476">
        <v>1</v>
      </c>
      <c r="AX59" s="476"/>
      <c r="AY59" s="477"/>
      <c r="AZ59" s="476"/>
      <c r="BA59" s="476"/>
      <c r="BB59" s="477">
        <v>1</v>
      </c>
      <c r="BC59" s="476"/>
      <c r="BD59" s="476">
        <v>1</v>
      </c>
      <c r="BE59" s="477"/>
      <c r="BF59" s="476">
        <v>1</v>
      </c>
      <c r="BG59" s="476"/>
      <c r="BH59" s="477"/>
      <c r="BI59" s="476"/>
      <c r="BJ59" s="476"/>
      <c r="BK59" s="477">
        <v>1</v>
      </c>
      <c r="BL59" s="78">
        <f t="shared" si="4"/>
        <v>2</v>
      </c>
      <c r="BM59" s="2">
        <f t="shared" si="5"/>
        <v>16</v>
      </c>
      <c r="BN59" s="32">
        <f t="shared" si="6"/>
        <v>2</v>
      </c>
    </row>
    <row r="60" spans="1:66" ht="15.75" x14ac:dyDescent="0.25">
      <c r="B60" s="9">
        <v>5</v>
      </c>
      <c r="C60" s="4" t="str">
        <f>'2 жастағы балалар Ф'!C60</f>
        <v>Мукажанов Алибек</v>
      </c>
      <c r="D60" s="476"/>
      <c r="E60" s="476"/>
      <c r="F60" s="477">
        <v>1</v>
      </c>
      <c r="G60" s="476"/>
      <c r="H60" s="476"/>
      <c r="I60" s="477">
        <v>1</v>
      </c>
      <c r="J60" s="476"/>
      <c r="K60" s="476"/>
      <c r="L60" s="477">
        <v>1</v>
      </c>
      <c r="M60" s="476"/>
      <c r="N60" s="476"/>
      <c r="O60" s="477">
        <v>1</v>
      </c>
      <c r="P60" s="476"/>
      <c r="Q60" s="476"/>
      <c r="R60" s="477">
        <v>1</v>
      </c>
      <c r="S60" s="476"/>
      <c r="T60" s="476"/>
      <c r="U60" s="477">
        <v>1</v>
      </c>
      <c r="V60" s="476"/>
      <c r="W60" s="476"/>
      <c r="X60" s="477">
        <v>1</v>
      </c>
      <c r="Y60" s="476"/>
      <c r="Z60" s="476"/>
      <c r="AA60" s="477">
        <v>1</v>
      </c>
      <c r="AB60" s="476"/>
      <c r="AC60" s="476">
        <v>1</v>
      </c>
      <c r="AD60" s="477"/>
      <c r="AE60" s="476"/>
      <c r="AF60" s="476"/>
      <c r="AG60" s="477">
        <v>1</v>
      </c>
      <c r="AH60" s="476"/>
      <c r="AI60" s="476"/>
      <c r="AJ60" s="477">
        <v>1</v>
      </c>
      <c r="AK60" s="476"/>
      <c r="AL60" s="476"/>
      <c r="AM60" s="477">
        <v>1</v>
      </c>
      <c r="AN60" s="476"/>
      <c r="AO60" s="476"/>
      <c r="AP60" s="477">
        <v>1</v>
      </c>
      <c r="AQ60" s="476"/>
      <c r="AR60" s="476"/>
      <c r="AS60" s="477">
        <v>1</v>
      </c>
      <c r="AT60" s="476"/>
      <c r="AU60" s="476"/>
      <c r="AV60" s="477">
        <v>1</v>
      </c>
      <c r="AW60" s="476"/>
      <c r="AX60" s="476">
        <v>1</v>
      </c>
      <c r="AY60" s="477"/>
      <c r="AZ60" s="476"/>
      <c r="BA60" s="476"/>
      <c r="BB60" s="477">
        <v>1</v>
      </c>
      <c r="BC60" s="476"/>
      <c r="BD60" s="476"/>
      <c r="BE60" s="477">
        <v>1</v>
      </c>
      <c r="BF60" s="476"/>
      <c r="BG60" s="476">
        <v>1</v>
      </c>
      <c r="BH60" s="477"/>
      <c r="BI60" s="476"/>
      <c r="BJ60" s="476"/>
      <c r="BK60" s="477">
        <v>1</v>
      </c>
      <c r="BL60" s="78">
        <f t="shared" si="4"/>
        <v>0</v>
      </c>
      <c r="BM60" s="2">
        <f t="shared" si="5"/>
        <v>3</v>
      </c>
      <c r="BN60" s="32">
        <f t="shared" si="6"/>
        <v>17</v>
      </c>
    </row>
    <row r="61" spans="1:66" ht="15.75" x14ac:dyDescent="0.25">
      <c r="B61" s="9">
        <v>6</v>
      </c>
      <c r="C61" s="4" t="str">
        <f>'2 жастағы балалар Ф'!C61</f>
        <v>Серік Нұртаза</v>
      </c>
      <c r="D61" s="476"/>
      <c r="E61" s="476"/>
      <c r="F61" s="477">
        <v>1</v>
      </c>
      <c r="G61" s="476"/>
      <c r="H61" s="476">
        <v>1</v>
      </c>
      <c r="I61" s="477"/>
      <c r="J61" s="476"/>
      <c r="K61" s="476"/>
      <c r="L61" s="477">
        <v>1</v>
      </c>
      <c r="M61" s="476"/>
      <c r="N61" s="476"/>
      <c r="O61" s="477">
        <v>1</v>
      </c>
      <c r="P61" s="476"/>
      <c r="Q61" s="476">
        <v>1</v>
      </c>
      <c r="R61" s="477"/>
      <c r="S61" s="476"/>
      <c r="T61" s="476">
        <v>1</v>
      </c>
      <c r="U61" s="477"/>
      <c r="V61" s="476"/>
      <c r="W61" s="476">
        <v>1</v>
      </c>
      <c r="X61" s="477"/>
      <c r="Y61" s="476"/>
      <c r="Z61" s="476">
        <v>1</v>
      </c>
      <c r="AA61" s="477"/>
      <c r="AB61" s="476"/>
      <c r="AC61" s="476">
        <v>1</v>
      </c>
      <c r="AD61" s="477"/>
      <c r="AE61" s="476"/>
      <c r="AF61" s="476">
        <v>1</v>
      </c>
      <c r="AG61" s="477"/>
      <c r="AH61" s="476"/>
      <c r="AI61" s="476">
        <v>1</v>
      </c>
      <c r="AJ61" s="477"/>
      <c r="AK61" s="476"/>
      <c r="AL61" s="476">
        <v>1</v>
      </c>
      <c r="AM61" s="477"/>
      <c r="AN61" s="476"/>
      <c r="AO61" s="476">
        <v>1</v>
      </c>
      <c r="AP61" s="477"/>
      <c r="AQ61" s="476"/>
      <c r="AR61" s="476">
        <v>1</v>
      </c>
      <c r="AS61" s="477"/>
      <c r="AT61" s="476"/>
      <c r="AU61" s="476">
        <v>1</v>
      </c>
      <c r="AV61" s="477"/>
      <c r="AW61" s="476"/>
      <c r="AX61" s="476">
        <v>1</v>
      </c>
      <c r="AY61" s="477"/>
      <c r="AZ61" s="476"/>
      <c r="BA61" s="476">
        <v>1</v>
      </c>
      <c r="BB61" s="477"/>
      <c r="BC61" s="476"/>
      <c r="BD61" s="476">
        <v>1</v>
      </c>
      <c r="BE61" s="477"/>
      <c r="BF61" s="476"/>
      <c r="BG61" s="476">
        <v>1</v>
      </c>
      <c r="BH61" s="477"/>
      <c r="BI61" s="476"/>
      <c r="BJ61" s="476">
        <v>1</v>
      </c>
      <c r="BK61" s="477"/>
      <c r="BL61" s="78">
        <f t="shared" si="4"/>
        <v>0</v>
      </c>
      <c r="BM61" s="2">
        <f t="shared" si="5"/>
        <v>17</v>
      </c>
      <c r="BN61" s="32">
        <f t="shared" si="6"/>
        <v>3</v>
      </c>
    </row>
    <row r="62" spans="1:66" ht="15.75" x14ac:dyDescent="0.25">
      <c r="B62" s="9">
        <v>7</v>
      </c>
      <c r="C62" s="4">
        <f>'2 жастағы балалар Ф'!C62</f>
        <v>0</v>
      </c>
      <c r="D62" s="476"/>
      <c r="E62" s="476"/>
      <c r="F62" s="477"/>
      <c r="G62" s="476"/>
      <c r="H62" s="476"/>
      <c r="I62" s="477"/>
      <c r="J62" s="476"/>
      <c r="K62" s="476"/>
      <c r="L62" s="477"/>
      <c r="M62" s="476"/>
      <c r="N62" s="476"/>
      <c r="O62" s="477"/>
      <c r="P62" s="476"/>
      <c r="Q62" s="476"/>
      <c r="R62" s="477"/>
      <c r="S62" s="476"/>
      <c r="T62" s="476"/>
      <c r="U62" s="477"/>
      <c r="V62" s="476"/>
      <c r="W62" s="476"/>
      <c r="X62" s="477"/>
      <c r="Y62" s="476"/>
      <c r="Z62" s="476"/>
      <c r="AA62" s="477"/>
      <c r="AB62" s="476"/>
      <c r="AC62" s="476"/>
      <c r="AD62" s="477"/>
      <c r="AE62" s="476"/>
      <c r="AF62" s="476"/>
      <c r="AG62" s="477"/>
      <c r="AH62" s="476"/>
      <c r="AI62" s="476"/>
      <c r="AJ62" s="477"/>
      <c r="AK62" s="476"/>
      <c r="AL62" s="476"/>
      <c r="AM62" s="477"/>
      <c r="AN62" s="476"/>
      <c r="AO62" s="476"/>
      <c r="AP62" s="477"/>
      <c r="AQ62" s="476"/>
      <c r="AR62" s="476"/>
      <c r="AS62" s="477"/>
      <c r="AT62" s="476"/>
      <c r="AU62" s="476"/>
      <c r="AV62" s="477"/>
      <c r="AW62" s="476"/>
      <c r="AX62" s="476"/>
      <c r="AY62" s="477"/>
      <c r="AZ62" s="476"/>
      <c r="BA62" s="476"/>
      <c r="BB62" s="477"/>
      <c r="BC62" s="476"/>
      <c r="BD62" s="476"/>
      <c r="BE62" s="477"/>
      <c r="BF62" s="476"/>
      <c r="BG62" s="476"/>
      <c r="BH62" s="477"/>
      <c r="BI62" s="476"/>
      <c r="BJ62" s="476"/>
      <c r="BK62" s="477"/>
      <c r="BL62" s="78">
        <f t="shared" si="4"/>
        <v>0</v>
      </c>
      <c r="BM62" s="2">
        <f t="shared" si="5"/>
        <v>0</v>
      </c>
      <c r="BN62" s="32">
        <f t="shared" si="6"/>
        <v>0</v>
      </c>
    </row>
    <row r="63" spans="1:66" ht="15.75" x14ac:dyDescent="0.25">
      <c r="B63" s="9">
        <v>8</v>
      </c>
      <c r="C63" s="4">
        <f>'2 жастағы балалар Ф'!C63</f>
        <v>0</v>
      </c>
      <c r="D63" s="476"/>
      <c r="E63" s="476"/>
      <c r="F63" s="477"/>
      <c r="G63" s="476"/>
      <c r="H63" s="476"/>
      <c r="I63" s="477"/>
      <c r="J63" s="476"/>
      <c r="K63" s="476"/>
      <c r="L63" s="477"/>
      <c r="M63" s="476"/>
      <c r="N63" s="476"/>
      <c r="O63" s="477"/>
      <c r="P63" s="476"/>
      <c r="Q63" s="476"/>
      <c r="R63" s="477"/>
      <c r="S63" s="476"/>
      <c r="T63" s="476"/>
      <c r="U63" s="477"/>
      <c r="V63" s="476"/>
      <c r="W63" s="476"/>
      <c r="X63" s="477"/>
      <c r="Y63" s="476"/>
      <c r="Z63" s="476"/>
      <c r="AA63" s="477"/>
      <c r="AB63" s="476"/>
      <c r="AC63" s="476"/>
      <c r="AD63" s="477"/>
      <c r="AE63" s="476"/>
      <c r="AF63" s="476"/>
      <c r="AG63" s="477"/>
      <c r="AH63" s="476"/>
      <c r="AI63" s="476"/>
      <c r="AJ63" s="477"/>
      <c r="AK63" s="476"/>
      <c r="AL63" s="476"/>
      <c r="AM63" s="477"/>
      <c r="AN63" s="476"/>
      <c r="AO63" s="476"/>
      <c r="AP63" s="477"/>
      <c r="AQ63" s="476"/>
      <c r="AR63" s="476"/>
      <c r="AS63" s="477"/>
      <c r="AT63" s="476"/>
      <c r="AU63" s="476"/>
      <c r="AV63" s="477"/>
      <c r="AW63" s="476"/>
      <c r="AX63" s="476"/>
      <c r="AY63" s="477"/>
      <c r="AZ63" s="476"/>
      <c r="BA63" s="476"/>
      <c r="BB63" s="477"/>
      <c r="BC63" s="476"/>
      <c r="BD63" s="476"/>
      <c r="BE63" s="477"/>
      <c r="BF63" s="476"/>
      <c r="BG63" s="476"/>
      <c r="BH63" s="477"/>
      <c r="BI63" s="476"/>
      <c r="BJ63" s="476"/>
      <c r="BK63" s="477"/>
      <c r="BL63" s="78">
        <f t="shared" si="4"/>
        <v>0</v>
      </c>
      <c r="BM63" s="2">
        <f t="shared" si="5"/>
        <v>0</v>
      </c>
      <c r="BN63" s="32">
        <f t="shared" si="6"/>
        <v>0</v>
      </c>
    </row>
    <row r="64" spans="1:66" ht="15.75" x14ac:dyDescent="0.25">
      <c r="B64" s="9">
        <v>9</v>
      </c>
      <c r="C64" s="4">
        <f>'2 жастағы балалар Ф'!C64</f>
        <v>0</v>
      </c>
      <c r="D64" s="476"/>
      <c r="E64" s="476"/>
      <c r="F64" s="477"/>
      <c r="G64" s="476"/>
      <c r="H64" s="476"/>
      <c r="I64" s="477"/>
      <c r="J64" s="476"/>
      <c r="K64" s="476"/>
      <c r="L64" s="477"/>
      <c r="M64" s="476"/>
      <c r="N64" s="476"/>
      <c r="O64" s="477"/>
      <c r="P64" s="476"/>
      <c r="Q64" s="476"/>
      <c r="R64" s="477"/>
      <c r="S64" s="476"/>
      <c r="T64" s="476"/>
      <c r="U64" s="477"/>
      <c r="V64" s="476"/>
      <c r="W64" s="476"/>
      <c r="X64" s="477"/>
      <c r="Y64" s="476"/>
      <c r="Z64" s="476"/>
      <c r="AA64" s="477"/>
      <c r="AB64" s="476"/>
      <c r="AC64" s="476"/>
      <c r="AD64" s="477"/>
      <c r="AE64" s="476"/>
      <c r="AF64" s="476"/>
      <c r="AG64" s="477"/>
      <c r="AH64" s="476"/>
      <c r="AI64" s="476"/>
      <c r="AJ64" s="477"/>
      <c r="AK64" s="476"/>
      <c r="AL64" s="476"/>
      <c r="AM64" s="477"/>
      <c r="AN64" s="476"/>
      <c r="AO64" s="476"/>
      <c r="AP64" s="477"/>
      <c r="AQ64" s="476"/>
      <c r="AR64" s="476"/>
      <c r="AS64" s="477"/>
      <c r="AT64" s="476"/>
      <c r="AU64" s="476"/>
      <c r="AV64" s="477"/>
      <c r="AW64" s="476"/>
      <c r="AX64" s="476"/>
      <c r="AY64" s="477"/>
      <c r="AZ64" s="476"/>
      <c r="BA64" s="476"/>
      <c r="BB64" s="477"/>
      <c r="BC64" s="476"/>
      <c r="BD64" s="476"/>
      <c r="BE64" s="477"/>
      <c r="BF64" s="476"/>
      <c r="BG64" s="476"/>
      <c r="BH64" s="477"/>
      <c r="BI64" s="476"/>
      <c r="BJ64" s="476"/>
      <c r="BK64" s="477"/>
      <c r="BL64" s="78">
        <f t="shared" si="4"/>
        <v>0</v>
      </c>
      <c r="BM64" s="2">
        <f t="shared" si="5"/>
        <v>0</v>
      </c>
      <c r="BN64" s="32">
        <f t="shared" si="6"/>
        <v>0</v>
      </c>
    </row>
    <row r="65" spans="2:66" ht="15.75" x14ac:dyDescent="0.25">
      <c r="B65" s="9">
        <v>10</v>
      </c>
      <c r="C65" s="4">
        <f>'2 жастағы балалар Ф'!C65</f>
        <v>0</v>
      </c>
      <c r="D65" s="476"/>
      <c r="E65" s="476"/>
      <c r="F65" s="477"/>
      <c r="G65" s="476"/>
      <c r="H65" s="476"/>
      <c r="I65" s="477"/>
      <c r="J65" s="476"/>
      <c r="K65" s="476"/>
      <c r="L65" s="477"/>
      <c r="M65" s="476"/>
      <c r="N65" s="476"/>
      <c r="O65" s="477"/>
      <c r="P65" s="476"/>
      <c r="Q65" s="476"/>
      <c r="R65" s="477"/>
      <c r="S65" s="476"/>
      <c r="T65" s="476"/>
      <c r="U65" s="477"/>
      <c r="V65" s="476"/>
      <c r="W65" s="476"/>
      <c r="X65" s="477"/>
      <c r="Y65" s="476"/>
      <c r="Z65" s="476"/>
      <c r="AA65" s="477"/>
      <c r="AB65" s="476"/>
      <c r="AC65" s="476"/>
      <c r="AD65" s="477"/>
      <c r="AE65" s="476"/>
      <c r="AF65" s="476"/>
      <c r="AG65" s="477"/>
      <c r="AH65" s="476"/>
      <c r="AI65" s="476"/>
      <c r="AJ65" s="477"/>
      <c r="AK65" s="476"/>
      <c r="AL65" s="476"/>
      <c r="AM65" s="477"/>
      <c r="AN65" s="476"/>
      <c r="AO65" s="476"/>
      <c r="AP65" s="477"/>
      <c r="AQ65" s="476"/>
      <c r="AR65" s="476"/>
      <c r="AS65" s="477"/>
      <c r="AT65" s="476"/>
      <c r="AU65" s="476"/>
      <c r="AV65" s="477"/>
      <c r="AW65" s="476"/>
      <c r="AX65" s="476"/>
      <c r="AY65" s="477"/>
      <c r="AZ65" s="476"/>
      <c r="BA65" s="476"/>
      <c r="BB65" s="477"/>
      <c r="BC65" s="476"/>
      <c r="BD65" s="476"/>
      <c r="BE65" s="477"/>
      <c r="BF65" s="476"/>
      <c r="BG65" s="476"/>
      <c r="BH65" s="477"/>
      <c r="BI65" s="476"/>
      <c r="BJ65" s="476"/>
      <c r="BK65" s="477"/>
      <c r="BL65" s="78">
        <f t="shared" si="4"/>
        <v>0</v>
      </c>
      <c r="BM65" s="2">
        <f t="shared" si="5"/>
        <v>0</v>
      </c>
      <c r="BN65" s="32">
        <f t="shared" si="6"/>
        <v>0</v>
      </c>
    </row>
    <row r="66" spans="2:66" ht="15.75" x14ac:dyDescent="0.25">
      <c r="B66" s="9">
        <v>11</v>
      </c>
      <c r="C66" s="4">
        <f>'2 жастағы балалар Ф'!C66</f>
        <v>0</v>
      </c>
      <c r="D66" s="476"/>
      <c r="E66" s="476"/>
      <c r="F66" s="477"/>
      <c r="G66" s="476"/>
      <c r="H66" s="476"/>
      <c r="I66" s="477"/>
      <c r="J66" s="476"/>
      <c r="K66" s="476"/>
      <c r="L66" s="477"/>
      <c r="M66" s="476"/>
      <c r="N66" s="476"/>
      <c r="O66" s="477"/>
      <c r="P66" s="476"/>
      <c r="Q66" s="476"/>
      <c r="R66" s="477"/>
      <c r="S66" s="476"/>
      <c r="T66" s="476"/>
      <c r="U66" s="477"/>
      <c r="V66" s="476"/>
      <c r="W66" s="476"/>
      <c r="X66" s="477"/>
      <c r="Y66" s="476"/>
      <c r="Z66" s="476"/>
      <c r="AA66" s="477"/>
      <c r="AB66" s="476"/>
      <c r="AC66" s="476"/>
      <c r="AD66" s="477"/>
      <c r="AE66" s="476"/>
      <c r="AF66" s="476"/>
      <c r="AG66" s="477"/>
      <c r="AH66" s="476"/>
      <c r="AI66" s="476"/>
      <c r="AJ66" s="477"/>
      <c r="AK66" s="476"/>
      <c r="AL66" s="476"/>
      <c r="AM66" s="477"/>
      <c r="AN66" s="476"/>
      <c r="AO66" s="476"/>
      <c r="AP66" s="477"/>
      <c r="AQ66" s="476"/>
      <c r="AR66" s="476"/>
      <c r="AS66" s="477"/>
      <c r="AT66" s="476"/>
      <c r="AU66" s="476"/>
      <c r="AV66" s="477"/>
      <c r="AW66" s="476"/>
      <c r="AX66" s="476"/>
      <c r="AY66" s="477"/>
      <c r="AZ66" s="476"/>
      <c r="BA66" s="476"/>
      <c r="BB66" s="477"/>
      <c r="BC66" s="476"/>
      <c r="BD66" s="476"/>
      <c r="BE66" s="477"/>
      <c r="BF66" s="476"/>
      <c r="BG66" s="476"/>
      <c r="BH66" s="477"/>
      <c r="BI66" s="476"/>
      <c r="BJ66" s="476"/>
      <c r="BK66" s="477"/>
      <c r="BL66" s="78">
        <f t="shared" si="4"/>
        <v>0</v>
      </c>
      <c r="BM66" s="2">
        <f t="shared" si="5"/>
        <v>0</v>
      </c>
      <c r="BN66" s="32">
        <f t="shared" si="6"/>
        <v>0</v>
      </c>
    </row>
    <row r="67" spans="2:66" ht="15.75" x14ac:dyDescent="0.25">
      <c r="B67" s="9">
        <v>12</v>
      </c>
      <c r="C67" s="4">
        <f>'2 жастағы балалар Ф'!C67</f>
        <v>0</v>
      </c>
      <c r="D67" s="476"/>
      <c r="E67" s="476"/>
      <c r="F67" s="477"/>
      <c r="G67" s="476"/>
      <c r="H67" s="476"/>
      <c r="I67" s="477"/>
      <c r="J67" s="476"/>
      <c r="K67" s="476"/>
      <c r="L67" s="477"/>
      <c r="M67" s="476"/>
      <c r="N67" s="476"/>
      <c r="O67" s="477"/>
      <c r="P67" s="476"/>
      <c r="Q67" s="476"/>
      <c r="R67" s="477"/>
      <c r="S67" s="476"/>
      <c r="T67" s="476"/>
      <c r="U67" s="477"/>
      <c r="V67" s="476"/>
      <c r="W67" s="476"/>
      <c r="X67" s="477"/>
      <c r="Y67" s="476"/>
      <c r="Z67" s="476"/>
      <c r="AA67" s="477"/>
      <c r="AB67" s="476"/>
      <c r="AC67" s="476"/>
      <c r="AD67" s="477"/>
      <c r="AE67" s="476"/>
      <c r="AF67" s="476"/>
      <c r="AG67" s="477"/>
      <c r="AH67" s="476"/>
      <c r="AI67" s="476"/>
      <c r="AJ67" s="477"/>
      <c r="AK67" s="476"/>
      <c r="AL67" s="476"/>
      <c r="AM67" s="477"/>
      <c r="AN67" s="476"/>
      <c r="AO67" s="476"/>
      <c r="AP67" s="477"/>
      <c r="AQ67" s="476"/>
      <c r="AR67" s="476"/>
      <c r="AS67" s="477"/>
      <c r="AT67" s="476"/>
      <c r="AU67" s="476"/>
      <c r="AV67" s="477"/>
      <c r="AW67" s="476"/>
      <c r="AX67" s="476"/>
      <c r="AY67" s="477"/>
      <c r="AZ67" s="476"/>
      <c r="BA67" s="476"/>
      <c r="BB67" s="477"/>
      <c r="BC67" s="476"/>
      <c r="BD67" s="476"/>
      <c r="BE67" s="477"/>
      <c r="BF67" s="476"/>
      <c r="BG67" s="476"/>
      <c r="BH67" s="477"/>
      <c r="BI67" s="476"/>
      <c r="BJ67" s="476"/>
      <c r="BK67" s="477"/>
      <c r="BL67" s="78">
        <f t="shared" si="4"/>
        <v>0</v>
      </c>
      <c r="BM67" s="2">
        <f t="shared" si="5"/>
        <v>0</v>
      </c>
      <c r="BN67" s="32">
        <f t="shared" si="6"/>
        <v>0</v>
      </c>
    </row>
    <row r="68" spans="2:66" ht="15.75" x14ac:dyDescent="0.25">
      <c r="B68" s="9">
        <v>13</v>
      </c>
      <c r="C68" s="4">
        <f>'2 жастағы балалар Ф'!C68</f>
        <v>0</v>
      </c>
      <c r="D68" s="476"/>
      <c r="E68" s="476"/>
      <c r="F68" s="477"/>
      <c r="G68" s="476"/>
      <c r="H68" s="476"/>
      <c r="I68" s="477"/>
      <c r="J68" s="476"/>
      <c r="K68" s="476"/>
      <c r="L68" s="477"/>
      <c r="M68" s="476"/>
      <c r="N68" s="476"/>
      <c r="O68" s="477"/>
      <c r="P68" s="476"/>
      <c r="Q68" s="476"/>
      <c r="R68" s="477"/>
      <c r="S68" s="476"/>
      <c r="T68" s="476"/>
      <c r="U68" s="477"/>
      <c r="V68" s="476"/>
      <c r="W68" s="476"/>
      <c r="X68" s="477"/>
      <c r="Y68" s="476"/>
      <c r="Z68" s="476"/>
      <c r="AA68" s="477"/>
      <c r="AB68" s="476"/>
      <c r="AC68" s="476"/>
      <c r="AD68" s="477"/>
      <c r="AE68" s="476"/>
      <c r="AF68" s="476"/>
      <c r="AG68" s="477"/>
      <c r="AH68" s="476"/>
      <c r="AI68" s="476"/>
      <c r="AJ68" s="477"/>
      <c r="AK68" s="476"/>
      <c r="AL68" s="476"/>
      <c r="AM68" s="477"/>
      <c r="AN68" s="476"/>
      <c r="AO68" s="476"/>
      <c r="AP68" s="477"/>
      <c r="AQ68" s="476"/>
      <c r="AR68" s="476"/>
      <c r="AS68" s="477"/>
      <c r="AT68" s="476"/>
      <c r="AU68" s="476"/>
      <c r="AV68" s="477"/>
      <c r="AW68" s="476"/>
      <c r="AX68" s="476"/>
      <c r="AY68" s="477"/>
      <c r="AZ68" s="476"/>
      <c r="BA68" s="476"/>
      <c r="BB68" s="477"/>
      <c r="BC68" s="476"/>
      <c r="BD68" s="476"/>
      <c r="BE68" s="477"/>
      <c r="BF68" s="476"/>
      <c r="BG68" s="476"/>
      <c r="BH68" s="477"/>
      <c r="BI68" s="476"/>
      <c r="BJ68" s="476"/>
      <c r="BK68" s="477"/>
      <c r="BL68" s="78">
        <f t="shared" si="4"/>
        <v>0</v>
      </c>
      <c r="BM68" s="2">
        <f t="shared" si="5"/>
        <v>0</v>
      </c>
      <c r="BN68" s="32">
        <f t="shared" si="6"/>
        <v>0</v>
      </c>
    </row>
    <row r="69" spans="2:66" ht="15.75" x14ac:dyDescent="0.25">
      <c r="B69" s="9">
        <v>14</v>
      </c>
      <c r="C69" s="4">
        <f>'2 жастағы балалар Ф'!C69</f>
        <v>0</v>
      </c>
      <c r="D69" s="476"/>
      <c r="E69" s="476"/>
      <c r="F69" s="477"/>
      <c r="G69" s="476"/>
      <c r="H69" s="476"/>
      <c r="I69" s="477"/>
      <c r="J69" s="476"/>
      <c r="K69" s="476"/>
      <c r="L69" s="477"/>
      <c r="M69" s="476"/>
      <c r="N69" s="476"/>
      <c r="O69" s="477"/>
      <c r="P69" s="476"/>
      <c r="Q69" s="476"/>
      <c r="R69" s="477"/>
      <c r="S69" s="476"/>
      <c r="T69" s="476"/>
      <c r="U69" s="477"/>
      <c r="V69" s="476"/>
      <c r="W69" s="476"/>
      <c r="X69" s="477"/>
      <c r="Y69" s="476"/>
      <c r="Z69" s="476"/>
      <c r="AA69" s="477"/>
      <c r="AB69" s="476"/>
      <c r="AC69" s="476"/>
      <c r="AD69" s="477"/>
      <c r="AE69" s="476"/>
      <c r="AF69" s="476"/>
      <c r="AG69" s="477"/>
      <c r="AH69" s="476"/>
      <c r="AI69" s="476"/>
      <c r="AJ69" s="477"/>
      <c r="AK69" s="476"/>
      <c r="AL69" s="476"/>
      <c r="AM69" s="477"/>
      <c r="AN69" s="476"/>
      <c r="AO69" s="476"/>
      <c r="AP69" s="477"/>
      <c r="AQ69" s="476"/>
      <c r="AR69" s="476"/>
      <c r="AS69" s="477"/>
      <c r="AT69" s="476"/>
      <c r="AU69" s="476"/>
      <c r="AV69" s="477"/>
      <c r="AW69" s="476"/>
      <c r="AX69" s="476"/>
      <c r="AY69" s="477"/>
      <c r="AZ69" s="476"/>
      <c r="BA69" s="476"/>
      <c r="BB69" s="477"/>
      <c r="BC69" s="476"/>
      <c r="BD69" s="476"/>
      <c r="BE69" s="477"/>
      <c r="BF69" s="476"/>
      <c r="BG69" s="476"/>
      <c r="BH69" s="477"/>
      <c r="BI69" s="476"/>
      <c r="BJ69" s="476"/>
      <c r="BK69" s="477"/>
      <c r="BL69" s="78">
        <f t="shared" si="4"/>
        <v>0</v>
      </c>
      <c r="BM69" s="2">
        <f t="shared" si="5"/>
        <v>0</v>
      </c>
      <c r="BN69" s="32">
        <f t="shared" si="6"/>
        <v>0</v>
      </c>
    </row>
    <row r="70" spans="2:66" ht="15.75" x14ac:dyDescent="0.25">
      <c r="B70" s="9">
        <v>15</v>
      </c>
      <c r="C70" s="4">
        <f>'2 жастағы балалар Ф'!C70</f>
        <v>0</v>
      </c>
      <c r="D70" s="476"/>
      <c r="E70" s="476"/>
      <c r="F70" s="477"/>
      <c r="G70" s="476"/>
      <c r="H70" s="476"/>
      <c r="I70" s="477"/>
      <c r="J70" s="476"/>
      <c r="K70" s="476"/>
      <c r="L70" s="477"/>
      <c r="M70" s="476"/>
      <c r="N70" s="476"/>
      <c r="O70" s="477"/>
      <c r="P70" s="476"/>
      <c r="Q70" s="476"/>
      <c r="R70" s="477"/>
      <c r="S70" s="476"/>
      <c r="T70" s="476"/>
      <c r="U70" s="477"/>
      <c r="V70" s="476"/>
      <c r="W70" s="476"/>
      <c r="X70" s="477"/>
      <c r="Y70" s="476"/>
      <c r="Z70" s="476"/>
      <c r="AA70" s="477"/>
      <c r="AB70" s="476"/>
      <c r="AC70" s="476"/>
      <c r="AD70" s="477"/>
      <c r="AE70" s="476"/>
      <c r="AF70" s="476"/>
      <c r="AG70" s="477"/>
      <c r="AH70" s="476"/>
      <c r="AI70" s="476"/>
      <c r="AJ70" s="477"/>
      <c r="AK70" s="476"/>
      <c r="AL70" s="476"/>
      <c r="AM70" s="477"/>
      <c r="AN70" s="476"/>
      <c r="AO70" s="476"/>
      <c r="AP70" s="477"/>
      <c r="AQ70" s="476"/>
      <c r="AR70" s="476"/>
      <c r="AS70" s="477"/>
      <c r="AT70" s="476"/>
      <c r="AU70" s="476"/>
      <c r="AV70" s="477"/>
      <c r="AW70" s="476"/>
      <c r="AX70" s="476"/>
      <c r="AY70" s="477"/>
      <c r="AZ70" s="476"/>
      <c r="BA70" s="476"/>
      <c r="BB70" s="477"/>
      <c r="BC70" s="476"/>
      <c r="BD70" s="476"/>
      <c r="BE70" s="477"/>
      <c r="BF70" s="476"/>
      <c r="BG70" s="476"/>
      <c r="BH70" s="477"/>
      <c r="BI70" s="476"/>
      <c r="BJ70" s="476"/>
      <c r="BK70" s="477"/>
      <c r="BL70" s="78">
        <f t="shared" si="4"/>
        <v>0</v>
      </c>
      <c r="BM70" s="2">
        <f t="shared" si="5"/>
        <v>0</v>
      </c>
      <c r="BN70" s="32">
        <f t="shared" si="6"/>
        <v>0</v>
      </c>
    </row>
    <row r="71" spans="2:66" ht="15.75" x14ac:dyDescent="0.25">
      <c r="B71" s="9">
        <v>16</v>
      </c>
      <c r="C71" s="4">
        <f>'2 жастағы балалар Ф'!C71</f>
        <v>0</v>
      </c>
      <c r="D71" s="476"/>
      <c r="E71" s="476"/>
      <c r="F71" s="477"/>
      <c r="G71" s="476"/>
      <c r="H71" s="476"/>
      <c r="I71" s="477"/>
      <c r="J71" s="476"/>
      <c r="K71" s="476"/>
      <c r="L71" s="477"/>
      <c r="M71" s="476"/>
      <c r="N71" s="476"/>
      <c r="O71" s="477"/>
      <c r="P71" s="476"/>
      <c r="Q71" s="476"/>
      <c r="R71" s="477"/>
      <c r="S71" s="476"/>
      <c r="T71" s="476"/>
      <c r="U71" s="477"/>
      <c r="V71" s="476"/>
      <c r="W71" s="476"/>
      <c r="X71" s="477"/>
      <c r="Y71" s="476"/>
      <c r="Z71" s="476"/>
      <c r="AA71" s="477"/>
      <c r="AB71" s="476"/>
      <c r="AC71" s="476"/>
      <c r="AD71" s="477"/>
      <c r="AE71" s="476"/>
      <c r="AF71" s="476"/>
      <c r="AG71" s="477"/>
      <c r="AH71" s="476"/>
      <c r="AI71" s="476"/>
      <c r="AJ71" s="477"/>
      <c r="AK71" s="476"/>
      <c r="AL71" s="476"/>
      <c r="AM71" s="477"/>
      <c r="AN71" s="476"/>
      <c r="AO71" s="476"/>
      <c r="AP71" s="477"/>
      <c r="AQ71" s="476"/>
      <c r="AR71" s="476"/>
      <c r="AS71" s="477"/>
      <c r="AT71" s="476"/>
      <c r="AU71" s="476"/>
      <c r="AV71" s="477"/>
      <c r="AW71" s="476"/>
      <c r="AX71" s="476"/>
      <c r="AY71" s="477"/>
      <c r="AZ71" s="476"/>
      <c r="BA71" s="476"/>
      <c r="BB71" s="477"/>
      <c r="BC71" s="476"/>
      <c r="BD71" s="476"/>
      <c r="BE71" s="477"/>
      <c r="BF71" s="476"/>
      <c r="BG71" s="476"/>
      <c r="BH71" s="477"/>
      <c r="BI71" s="476"/>
      <c r="BJ71" s="476"/>
      <c r="BK71" s="477"/>
      <c r="BL71" s="78">
        <f t="shared" si="4"/>
        <v>0</v>
      </c>
      <c r="BM71" s="2">
        <f t="shared" si="5"/>
        <v>0</v>
      </c>
      <c r="BN71" s="32">
        <f t="shared" si="6"/>
        <v>0</v>
      </c>
    </row>
    <row r="72" spans="2:66" ht="15.75" x14ac:dyDescent="0.25">
      <c r="B72" s="9">
        <v>17</v>
      </c>
      <c r="C72" s="4">
        <f>'2 жастағы балалар Ф'!C72</f>
        <v>0</v>
      </c>
      <c r="D72" s="476"/>
      <c r="E72" s="476"/>
      <c r="F72" s="477"/>
      <c r="G72" s="476"/>
      <c r="H72" s="476"/>
      <c r="I72" s="477"/>
      <c r="J72" s="476"/>
      <c r="K72" s="476"/>
      <c r="L72" s="477"/>
      <c r="M72" s="476"/>
      <c r="N72" s="476"/>
      <c r="O72" s="477"/>
      <c r="P72" s="476"/>
      <c r="Q72" s="476"/>
      <c r="R72" s="477"/>
      <c r="S72" s="476"/>
      <c r="T72" s="476"/>
      <c r="U72" s="477"/>
      <c r="V72" s="476"/>
      <c r="W72" s="476"/>
      <c r="X72" s="477"/>
      <c r="Y72" s="476"/>
      <c r="Z72" s="476"/>
      <c r="AA72" s="477"/>
      <c r="AB72" s="476"/>
      <c r="AC72" s="476"/>
      <c r="AD72" s="477"/>
      <c r="AE72" s="476"/>
      <c r="AF72" s="476"/>
      <c r="AG72" s="477"/>
      <c r="AH72" s="476"/>
      <c r="AI72" s="476"/>
      <c r="AJ72" s="477"/>
      <c r="AK72" s="476"/>
      <c r="AL72" s="476"/>
      <c r="AM72" s="477"/>
      <c r="AN72" s="476"/>
      <c r="AO72" s="476"/>
      <c r="AP72" s="477"/>
      <c r="AQ72" s="476"/>
      <c r="AR72" s="476"/>
      <c r="AS72" s="477"/>
      <c r="AT72" s="476"/>
      <c r="AU72" s="476"/>
      <c r="AV72" s="477"/>
      <c r="AW72" s="476"/>
      <c r="AX72" s="476"/>
      <c r="AY72" s="477"/>
      <c r="AZ72" s="476"/>
      <c r="BA72" s="476"/>
      <c r="BB72" s="477"/>
      <c r="BC72" s="476"/>
      <c r="BD72" s="476"/>
      <c r="BE72" s="477"/>
      <c r="BF72" s="476"/>
      <c r="BG72" s="476"/>
      <c r="BH72" s="477"/>
      <c r="BI72" s="476"/>
      <c r="BJ72" s="476"/>
      <c r="BK72" s="477"/>
      <c r="BL72" s="78">
        <f t="shared" si="4"/>
        <v>0</v>
      </c>
      <c r="BM72" s="2">
        <f t="shared" si="5"/>
        <v>0</v>
      </c>
      <c r="BN72" s="32">
        <f t="shared" si="6"/>
        <v>0</v>
      </c>
    </row>
    <row r="73" spans="2:66" ht="15.75" x14ac:dyDescent="0.25">
      <c r="B73" s="9">
        <v>18</v>
      </c>
      <c r="C73" s="4">
        <f>'2 жастағы балалар Ф'!C73</f>
        <v>0</v>
      </c>
      <c r="D73" s="476"/>
      <c r="E73" s="476"/>
      <c r="F73" s="477"/>
      <c r="G73" s="476"/>
      <c r="H73" s="476"/>
      <c r="I73" s="477"/>
      <c r="J73" s="476"/>
      <c r="K73" s="476"/>
      <c r="L73" s="477"/>
      <c r="M73" s="476"/>
      <c r="N73" s="476"/>
      <c r="O73" s="477"/>
      <c r="P73" s="476"/>
      <c r="Q73" s="476"/>
      <c r="R73" s="477"/>
      <c r="S73" s="476"/>
      <c r="T73" s="476"/>
      <c r="U73" s="477"/>
      <c r="V73" s="476"/>
      <c r="W73" s="476"/>
      <c r="X73" s="477"/>
      <c r="Y73" s="476"/>
      <c r="Z73" s="476"/>
      <c r="AA73" s="477"/>
      <c r="AB73" s="476"/>
      <c r="AC73" s="476"/>
      <c r="AD73" s="477"/>
      <c r="AE73" s="476"/>
      <c r="AF73" s="476"/>
      <c r="AG73" s="477"/>
      <c r="AH73" s="476"/>
      <c r="AI73" s="476"/>
      <c r="AJ73" s="477"/>
      <c r="AK73" s="476"/>
      <c r="AL73" s="476"/>
      <c r="AM73" s="477"/>
      <c r="AN73" s="476"/>
      <c r="AO73" s="476"/>
      <c r="AP73" s="477"/>
      <c r="AQ73" s="476"/>
      <c r="AR73" s="476"/>
      <c r="AS73" s="477"/>
      <c r="AT73" s="476"/>
      <c r="AU73" s="476"/>
      <c r="AV73" s="477"/>
      <c r="AW73" s="476"/>
      <c r="AX73" s="476"/>
      <c r="AY73" s="477"/>
      <c r="AZ73" s="476"/>
      <c r="BA73" s="476"/>
      <c r="BB73" s="477"/>
      <c r="BC73" s="476"/>
      <c r="BD73" s="476"/>
      <c r="BE73" s="477"/>
      <c r="BF73" s="476"/>
      <c r="BG73" s="476"/>
      <c r="BH73" s="477"/>
      <c r="BI73" s="476"/>
      <c r="BJ73" s="476"/>
      <c r="BK73" s="477"/>
      <c r="BL73" s="78">
        <f t="shared" si="4"/>
        <v>0</v>
      </c>
      <c r="BM73" s="2">
        <f t="shared" si="5"/>
        <v>0</v>
      </c>
      <c r="BN73" s="32">
        <f t="shared" si="6"/>
        <v>0</v>
      </c>
    </row>
    <row r="74" spans="2:66" ht="15.75" x14ac:dyDescent="0.25">
      <c r="B74" s="9">
        <v>19</v>
      </c>
      <c r="C74" s="4">
        <f>'2 жастағы балалар Ф'!C74</f>
        <v>0</v>
      </c>
      <c r="D74" s="476"/>
      <c r="E74" s="476"/>
      <c r="F74" s="477"/>
      <c r="G74" s="476"/>
      <c r="H74" s="476"/>
      <c r="I74" s="477"/>
      <c r="J74" s="476"/>
      <c r="K74" s="476"/>
      <c r="L74" s="477"/>
      <c r="M74" s="476"/>
      <c r="N74" s="476"/>
      <c r="O74" s="477"/>
      <c r="P74" s="476"/>
      <c r="Q74" s="476"/>
      <c r="R74" s="477"/>
      <c r="S74" s="476"/>
      <c r="T74" s="476"/>
      <c r="U74" s="477"/>
      <c r="V74" s="476"/>
      <c r="W74" s="476"/>
      <c r="X74" s="477"/>
      <c r="Y74" s="476"/>
      <c r="Z74" s="476"/>
      <c r="AA74" s="477"/>
      <c r="AB74" s="476"/>
      <c r="AC74" s="476"/>
      <c r="AD74" s="477"/>
      <c r="AE74" s="476"/>
      <c r="AF74" s="476"/>
      <c r="AG74" s="477"/>
      <c r="AH74" s="476"/>
      <c r="AI74" s="476"/>
      <c r="AJ74" s="477"/>
      <c r="AK74" s="476"/>
      <c r="AL74" s="476"/>
      <c r="AM74" s="477"/>
      <c r="AN74" s="476"/>
      <c r="AO74" s="476"/>
      <c r="AP74" s="477"/>
      <c r="AQ74" s="476"/>
      <c r="AR74" s="476"/>
      <c r="AS74" s="477"/>
      <c r="AT74" s="476"/>
      <c r="AU74" s="476"/>
      <c r="AV74" s="477"/>
      <c r="AW74" s="476"/>
      <c r="AX74" s="476"/>
      <c r="AY74" s="477"/>
      <c r="AZ74" s="476"/>
      <c r="BA74" s="476"/>
      <c r="BB74" s="477"/>
      <c r="BC74" s="476"/>
      <c r="BD74" s="476"/>
      <c r="BE74" s="477"/>
      <c r="BF74" s="476"/>
      <c r="BG74" s="476"/>
      <c r="BH74" s="477"/>
      <c r="BI74" s="476"/>
      <c r="BJ74" s="476"/>
      <c r="BK74" s="477"/>
      <c r="BL74" s="78">
        <f t="shared" si="4"/>
        <v>0</v>
      </c>
      <c r="BM74" s="2">
        <f t="shared" si="5"/>
        <v>0</v>
      </c>
      <c r="BN74" s="32">
        <f t="shared" si="6"/>
        <v>0</v>
      </c>
    </row>
    <row r="75" spans="2:66" ht="15.75" x14ac:dyDescent="0.25">
      <c r="B75" s="9">
        <v>20</v>
      </c>
      <c r="C75" s="4">
        <f>'2 жастағы балалар Ф'!C75</f>
        <v>0</v>
      </c>
      <c r="D75" s="476"/>
      <c r="E75" s="476"/>
      <c r="F75" s="477"/>
      <c r="G75" s="476"/>
      <c r="H75" s="476"/>
      <c r="I75" s="477"/>
      <c r="J75" s="476"/>
      <c r="K75" s="476"/>
      <c r="L75" s="477"/>
      <c r="M75" s="476"/>
      <c r="N75" s="476"/>
      <c r="O75" s="477"/>
      <c r="P75" s="476"/>
      <c r="Q75" s="476"/>
      <c r="R75" s="477"/>
      <c r="S75" s="476"/>
      <c r="T75" s="476"/>
      <c r="U75" s="477"/>
      <c r="V75" s="476"/>
      <c r="W75" s="476"/>
      <c r="X75" s="477"/>
      <c r="Y75" s="476"/>
      <c r="Z75" s="476"/>
      <c r="AA75" s="477"/>
      <c r="AB75" s="476"/>
      <c r="AC75" s="476"/>
      <c r="AD75" s="477"/>
      <c r="AE75" s="476"/>
      <c r="AF75" s="476"/>
      <c r="AG75" s="477"/>
      <c r="AH75" s="476"/>
      <c r="AI75" s="476"/>
      <c r="AJ75" s="477"/>
      <c r="AK75" s="476"/>
      <c r="AL75" s="476"/>
      <c r="AM75" s="477"/>
      <c r="AN75" s="476"/>
      <c r="AO75" s="476"/>
      <c r="AP75" s="477"/>
      <c r="AQ75" s="476"/>
      <c r="AR75" s="476"/>
      <c r="AS75" s="477"/>
      <c r="AT75" s="476"/>
      <c r="AU75" s="476"/>
      <c r="AV75" s="477"/>
      <c r="AW75" s="476"/>
      <c r="AX75" s="476"/>
      <c r="AY75" s="477"/>
      <c r="AZ75" s="476"/>
      <c r="BA75" s="476"/>
      <c r="BB75" s="477"/>
      <c r="BC75" s="476"/>
      <c r="BD75" s="476"/>
      <c r="BE75" s="477"/>
      <c r="BF75" s="476"/>
      <c r="BG75" s="476"/>
      <c r="BH75" s="477"/>
      <c r="BI75" s="476"/>
      <c r="BJ75" s="476"/>
      <c r="BK75" s="477"/>
      <c r="BL75" s="78">
        <f t="shared" si="4"/>
        <v>0</v>
      </c>
      <c r="BM75" s="2">
        <f t="shared" si="5"/>
        <v>0</v>
      </c>
      <c r="BN75" s="32">
        <f t="shared" si="6"/>
        <v>0</v>
      </c>
    </row>
    <row r="76" spans="2:66" ht="15.75" x14ac:dyDescent="0.25">
      <c r="B76" s="9">
        <v>21</v>
      </c>
      <c r="C76" s="4">
        <f>'2 жастағы балалар Ф'!C76</f>
        <v>0</v>
      </c>
      <c r="D76" s="476"/>
      <c r="E76" s="476"/>
      <c r="F76" s="477"/>
      <c r="G76" s="476"/>
      <c r="H76" s="476"/>
      <c r="I76" s="477"/>
      <c r="J76" s="476"/>
      <c r="K76" s="476"/>
      <c r="L76" s="477"/>
      <c r="M76" s="476"/>
      <c r="N76" s="476"/>
      <c r="O76" s="477"/>
      <c r="P76" s="476"/>
      <c r="Q76" s="476"/>
      <c r="R76" s="477"/>
      <c r="S76" s="476"/>
      <c r="T76" s="476"/>
      <c r="U76" s="477"/>
      <c r="V76" s="476"/>
      <c r="W76" s="476"/>
      <c r="X76" s="477"/>
      <c r="Y76" s="476"/>
      <c r="Z76" s="476"/>
      <c r="AA76" s="477"/>
      <c r="AB76" s="476"/>
      <c r="AC76" s="476"/>
      <c r="AD76" s="477"/>
      <c r="AE76" s="476"/>
      <c r="AF76" s="476"/>
      <c r="AG76" s="477"/>
      <c r="AH76" s="476"/>
      <c r="AI76" s="476"/>
      <c r="AJ76" s="477"/>
      <c r="AK76" s="476"/>
      <c r="AL76" s="476"/>
      <c r="AM76" s="477"/>
      <c r="AN76" s="476"/>
      <c r="AO76" s="476"/>
      <c r="AP76" s="477"/>
      <c r="AQ76" s="476"/>
      <c r="AR76" s="476"/>
      <c r="AS76" s="477"/>
      <c r="AT76" s="476"/>
      <c r="AU76" s="476"/>
      <c r="AV76" s="477"/>
      <c r="AW76" s="476"/>
      <c r="AX76" s="476"/>
      <c r="AY76" s="477"/>
      <c r="AZ76" s="476"/>
      <c r="BA76" s="476"/>
      <c r="BB76" s="477"/>
      <c r="BC76" s="476"/>
      <c r="BD76" s="476"/>
      <c r="BE76" s="477"/>
      <c r="BF76" s="476"/>
      <c r="BG76" s="476"/>
      <c r="BH76" s="477"/>
      <c r="BI76" s="476"/>
      <c r="BJ76" s="476"/>
      <c r="BK76" s="477"/>
      <c r="BL76" s="78">
        <f t="shared" si="4"/>
        <v>0</v>
      </c>
      <c r="BM76" s="2">
        <f t="shared" si="5"/>
        <v>0</v>
      </c>
      <c r="BN76" s="32">
        <f t="shared" si="6"/>
        <v>0</v>
      </c>
    </row>
    <row r="77" spans="2:66" ht="15.75" x14ac:dyDescent="0.25">
      <c r="B77" s="9">
        <v>22</v>
      </c>
      <c r="C77" s="4">
        <f>'2 жастағы балалар Ф'!C77</f>
        <v>0</v>
      </c>
      <c r="D77" s="476"/>
      <c r="E77" s="476"/>
      <c r="F77" s="477"/>
      <c r="G77" s="476"/>
      <c r="H77" s="476"/>
      <c r="I77" s="477"/>
      <c r="J77" s="476"/>
      <c r="K77" s="476"/>
      <c r="L77" s="477"/>
      <c r="M77" s="476"/>
      <c r="N77" s="476"/>
      <c r="O77" s="477"/>
      <c r="P77" s="476"/>
      <c r="Q77" s="476"/>
      <c r="R77" s="477"/>
      <c r="S77" s="476"/>
      <c r="T77" s="476"/>
      <c r="U77" s="477"/>
      <c r="V77" s="476"/>
      <c r="W77" s="476"/>
      <c r="X77" s="477"/>
      <c r="Y77" s="476"/>
      <c r="Z77" s="476"/>
      <c r="AA77" s="477"/>
      <c r="AB77" s="476"/>
      <c r="AC77" s="476"/>
      <c r="AD77" s="477"/>
      <c r="AE77" s="476"/>
      <c r="AF77" s="476"/>
      <c r="AG77" s="477"/>
      <c r="AH77" s="476"/>
      <c r="AI77" s="476"/>
      <c r="AJ77" s="477"/>
      <c r="AK77" s="476"/>
      <c r="AL77" s="476"/>
      <c r="AM77" s="477"/>
      <c r="AN77" s="476"/>
      <c r="AO77" s="476"/>
      <c r="AP77" s="477"/>
      <c r="AQ77" s="476"/>
      <c r="AR77" s="476"/>
      <c r="AS77" s="477"/>
      <c r="AT77" s="476"/>
      <c r="AU77" s="476"/>
      <c r="AV77" s="477"/>
      <c r="AW77" s="476"/>
      <c r="AX77" s="476"/>
      <c r="AY77" s="477"/>
      <c r="AZ77" s="476"/>
      <c r="BA77" s="476"/>
      <c r="BB77" s="477"/>
      <c r="BC77" s="476"/>
      <c r="BD77" s="476"/>
      <c r="BE77" s="477"/>
      <c r="BF77" s="476"/>
      <c r="BG77" s="476"/>
      <c r="BH77" s="477"/>
      <c r="BI77" s="476"/>
      <c r="BJ77" s="476"/>
      <c r="BK77" s="477"/>
      <c r="BL77" s="78">
        <f t="shared" si="4"/>
        <v>0</v>
      </c>
      <c r="BM77" s="2">
        <f t="shared" si="5"/>
        <v>0</v>
      </c>
      <c r="BN77" s="32">
        <f t="shared" si="6"/>
        <v>0</v>
      </c>
    </row>
    <row r="78" spans="2:66" ht="15.75" x14ac:dyDescent="0.25">
      <c r="B78" s="9">
        <v>23</v>
      </c>
      <c r="C78" s="4">
        <f>'2 жастағы балалар Ф'!C78</f>
        <v>0</v>
      </c>
      <c r="D78" s="476"/>
      <c r="E78" s="476"/>
      <c r="F78" s="477"/>
      <c r="G78" s="476"/>
      <c r="H78" s="476"/>
      <c r="I78" s="477"/>
      <c r="J78" s="476"/>
      <c r="K78" s="476"/>
      <c r="L78" s="477"/>
      <c r="M78" s="476"/>
      <c r="N78" s="476"/>
      <c r="O78" s="477"/>
      <c r="P78" s="476"/>
      <c r="Q78" s="476"/>
      <c r="R78" s="477"/>
      <c r="S78" s="476"/>
      <c r="T78" s="476"/>
      <c r="U78" s="477"/>
      <c r="V78" s="476"/>
      <c r="W78" s="476"/>
      <c r="X78" s="477"/>
      <c r="Y78" s="476"/>
      <c r="Z78" s="476"/>
      <c r="AA78" s="477"/>
      <c r="AB78" s="476"/>
      <c r="AC78" s="476"/>
      <c r="AD78" s="477"/>
      <c r="AE78" s="476"/>
      <c r="AF78" s="476"/>
      <c r="AG78" s="477"/>
      <c r="AH78" s="476"/>
      <c r="AI78" s="476"/>
      <c r="AJ78" s="477"/>
      <c r="AK78" s="476"/>
      <c r="AL78" s="476"/>
      <c r="AM78" s="477"/>
      <c r="AN78" s="476"/>
      <c r="AO78" s="476"/>
      <c r="AP78" s="477"/>
      <c r="AQ78" s="476"/>
      <c r="AR78" s="476"/>
      <c r="AS78" s="477"/>
      <c r="AT78" s="476"/>
      <c r="AU78" s="476"/>
      <c r="AV78" s="477"/>
      <c r="AW78" s="476"/>
      <c r="AX78" s="476"/>
      <c r="AY78" s="477"/>
      <c r="AZ78" s="476"/>
      <c r="BA78" s="476"/>
      <c r="BB78" s="477"/>
      <c r="BC78" s="476"/>
      <c r="BD78" s="476"/>
      <c r="BE78" s="477"/>
      <c r="BF78" s="476"/>
      <c r="BG78" s="476"/>
      <c r="BH78" s="477"/>
      <c r="BI78" s="476"/>
      <c r="BJ78" s="476"/>
      <c r="BK78" s="477"/>
      <c r="BL78" s="78">
        <f t="shared" si="4"/>
        <v>0</v>
      </c>
      <c r="BM78" s="2">
        <f t="shared" si="5"/>
        <v>0</v>
      </c>
      <c r="BN78" s="32">
        <f t="shared" si="6"/>
        <v>0</v>
      </c>
    </row>
    <row r="79" spans="2:66" ht="15.75" x14ac:dyDescent="0.25">
      <c r="B79" s="9">
        <v>24</v>
      </c>
      <c r="C79" s="4">
        <f>'2 жастағы балалар Ф'!C79</f>
        <v>0</v>
      </c>
      <c r="D79" s="476"/>
      <c r="E79" s="476"/>
      <c r="F79" s="477"/>
      <c r="G79" s="476"/>
      <c r="H79" s="476"/>
      <c r="I79" s="477"/>
      <c r="J79" s="476"/>
      <c r="K79" s="476"/>
      <c r="L79" s="477"/>
      <c r="M79" s="476"/>
      <c r="N79" s="476"/>
      <c r="O79" s="477"/>
      <c r="P79" s="476"/>
      <c r="Q79" s="476"/>
      <c r="R79" s="477"/>
      <c r="S79" s="476"/>
      <c r="T79" s="476"/>
      <c r="U79" s="477"/>
      <c r="V79" s="476"/>
      <c r="W79" s="476"/>
      <c r="X79" s="477"/>
      <c r="Y79" s="476"/>
      <c r="Z79" s="476"/>
      <c r="AA79" s="477"/>
      <c r="AB79" s="476"/>
      <c r="AC79" s="476"/>
      <c r="AD79" s="477"/>
      <c r="AE79" s="476"/>
      <c r="AF79" s="476"/>
      <c r="AG79" s="477"/>
      <c r="AH79" s="476"/>
      <c r="AI79" s="476"/>
      <c r="AJ79" s="477"/>
      <c r="AK79" s="476"/>
      <c r="AL79" s="476"/>
      <c r="AM79" s="477"/>
      <c r="AN79" s="476"/>
      <c r="AO79" s="476"/>
      <c r="AP79" s="477"/>
      <c r="AQ79" s="476"/>
      <c r="AR79" s="476"/>
      <c r="AS79" s="477"/>
      <c r="AT79" s="476"/>
      <c r="AU79" s="476"/>
      <c r="AV79" s="477"/>
      <c r="AW79" s="476"/>
      <c r="AX79" s="476"/>
      <c r="AY79" s="477"/>
      <c r="AZ79" s="476"/>
      <c r="BA79" s="476"/>
      <c r="BB79" s="477"/>
      <c r="BC79" s="476"/>
      <c r="BD79" s="476"/>
      <c r="BE79" s="477"/>
      <c r="BF79" s="476"/>
      <c r="BG79" s="476"/>
      <c r="BH79" s="477"/>
      <c r="BI79" s="476"/>
      <c r="BJ79" s="476"/>
      <c r="BK79" s="477"/>
      <c r="BL79" s="78">
        <f t="shared" si="4"/>
        <v>0</v>
      </c>
      <c r="BM79" s="2">
        <f t="shared" si="5"/>
        <v>0</v>
      </c>
      <c r="BN79" s="32">
        <f t="shared" si="6"/>
        <v>0</v>
      </c>
    </row>
    <row r="80" spans="2:66" ht="15.75" x14ac:dyDescent="0.25">
      <c r="B80" s="9">
        <v>25</v>
      </c>
      <c r="C80" s="4">
        <f>'2 жастағы балалар Ф'!C80</f>
        <v>0</v>
      </c>
      <c r="D80" s="476"/>
      <c r="E80" s="476"/>
      <c r="F80" s="477"/>
      <c r="G80" s="476"/>
      <c r="H80" s="476"/>
      <c r="I80" s="477"/>
      <c r="J80" s="476"/>
      <c r="K80" s="476"/>
      <c r="L80" s="477"/>
      <c r="M80" s="476"/>
      <c r="N80" s="476"/>
      <c r="O80" s="477"/>
      <c r="P80" s="476"/>
      <c r="Q80" s="476"/>
      <c r="R80" s="477"/>
      <c r="S80" s="476"/>
      <c r="T80" s="476"/>
      <c r="U80" s="477"/>
      <c r="V80" s="476"/>
      <c r="W80" s="476"/>
      <c r="X80" s="477"/>
      <c r="Y80" s="476"/>
      <c r="Z80" s="476"/>
      <c r="AA80" s="477"/>
      <c r="AB80" s="476"/>
      <c r="AC80" s="476"/>
      <c r="AD80" s="477"/>
      <c r="AE80" s="476"/>
      <c r="AF80" s="476"/>
      <c r="AG80" s="477"/>
      <c r="AH80" s="476"/>
      <c r="AI80" s="476"/>
      <c r="AJ80" s="477"/>
      <c r="AK80" s="476"/>
      <c r="AL80" s="476"/>
      <c r="AM80" s="477"/>
      <c r="AN80" s="476"/>
      <c r="AO80" s="476"/>
      <c r="AP80" s="477"/>
      <c r="AQ80" s="476"/>
      <c r="AR80" s="476"/>
      <c r="AS80" s="477"/>
      <c r="AT80" s="476"/>
      <c r="AU80" s="476"/>
      <c r="AV80" s="477"/>
      <c r="AW80" s="476"/>
      <c r="AX80" s="476"/>
      <c r="AY80" s="477"/>
      <c r="AZ80" s="476"/>
      <c r="BA80" s="476"/>
      <c r="BB80" s="477"/>
      <c r="BC80" s="476"/>
      <c r="BD80" s="476"/>
      <c r="BE80" s="477"/>
      <c r="BF80" s="476"/>
      <c r="BG80" s="476"/>
      <c r="BH80" s="477"/>
      <c r="BI80" s="476"/>
      <c r="BJ80" s="476"/>
      <c r="BK80" s="477"/>
      <c r="BL80" s="78">
        <f t="shared" si="4"/>
        <v>0</v>
      </c>
      <c r="BM80" s="2">
        <f t="shared" si="5"/>
        <v>0</v>
      </c>
      <c r="BN80" s="32">
        <f t="shared" si="6"/>
        <v>0</v>
      </c>
    </row>
    <row r="81" spans="2:66" ht="15.75" x14ac:dyDescent="0.25">
      <c r="B81" s="310">
        <v>26</v>
      </c>
      <c r="C81" s="319" t="str">
        <f>'2 жастағы балалар Ф'!C81</f>
        <v xml:space="preserve">Ахат Адия </v>
      </c>
      <c r="D81" s="456"/>
      <c r="E81" s="456"/>
      <c r="F81" s="457">
        <v>1</v>
      </c>
      <c r="G81" s="456"/>
      <c r="H81" s="456"/>
      <c r="I81" s="457">
        <v>1</v>
      </c>
      <c r="J81" s="456"/>
      <c r="K81" s="456"/>
      <c r="L81" s="457">
        <v>1</v>
      </c>
      <c r="M81" s="456"/>
      <c r="N81" s="456"/>
      <c r="O81" s="457">
        <v>1</v>
      </c>
      <c r="P81" s="456"/>
      <c r="Q81" s="456"/>
      <c r="R81" s="457">
        <v>1</v>
      </c>
      <c r="S81" s="456"/>
      <c r="T81" s="456"/>
      <c r="U81" s="457">
        <v>1</v>
      </c>
      <c r="V81" s="456"/>
      <c r="W81" s="456"/>
      <c r="X81" s="457">
        <v>1</v>
      </c>
      <c r="Y81" s="456"/>
      <c r="Z81" s="456"/>
      <c r="AA81" s="457">
        <v>1</v>
      </c>
      <c r="AB81" s="456"/>
      <c r="AC81" s="456"/>
      <c r="AD81" s="457">
        <v>1</v>
      </c>
      <c r="AE81" s="456"/>
      <c r="AF81" s="456"/>
      <c r="AG81" s="457">
        <v>1</v>
      </c>
      <c r="AH81" s="456"/>
      <c r="AI81" s="456"/>
      <c r="AJ81" s="457">
        <v>1</v>
      </c>
      <c r="AK81" s="456"/>
      <c r="AL81" s="456"/>
      <c r="AM81" s="457">
        <v>1</v>
      </c>
      <c r="AN81" s="456"/>
      <c r="AO81" s="456"/>
      <c r="AP81" s="457">
        <v>1</v>
      </c>
      <c r="AQ81" s="456"/>
      <c r="AR81" s="456"/>
      <c r="AS81" s="457">
        <v>1</v>
      </c>
      <c r="AT81" s="456"/>
      <c r="AU81" s="456"/>
      <c r="AV81" s="457">
        <v>1</v>
      </c>
      <c r="AW81" s="456"/>
      <c r="AX81" s="456">
        <v>1</v>
      </c>
      <c r="AY81" s="457"/>
      <c r="AZ81" s="456"/>
      <c r="BA81" s="456"/>
      <c r="BB81" s="457">
        <v>1</v>
      </c>
      <c r="BC81" s="456"/>
      <c r="BD81" s="456"/>
      <c r="BE81" s="457">
        <v>1</v>
      </c>
      <c r="BF81" s="456"/>
      <c r="BG81" s="456"/>
      <c r="BH81" s="457">
        <v>1</v>
      </c>
      <c r="BI81" s="456"/>
      <c r="BJ81" s="456"/>
      <c r="BK81" s="457">
        <v>1</v>
      </c>
      <c r="BL81" s="78">
        <f t="shared" si="4"/>
        <v>0</v>
      </c>
      <c r="BM81" s="2">
        <f t="shared" si="5"/>
        <v>1</v>
      </c>
      <c r="BN81" s="32">
        <f t="shared" si="6"/>
        <v>19</v>
      </c>
    </row>
    <row r="82" spans="2:66" ht="15.75" x14ac:dyDescent="0.25">
      <c r="B82" s="310">
        <v>27</v>
      </c>
      <c r="C82" s="319" t="str">
        <f>'2 жастағы балалар Ф'!C82</f>
        <v xml:space="preserve">Қаирбек Иззат </v>
      </c>
      <c r="D82" s="456"/>
      <c r="E82" s="456"/>
      <c r="F82" s="457">
        <v>1</v>
      </c>
      <c r="G82" s="456"/>
      <c r="H82" s="456"/>
      <c r="I82" s="457">
        <v>1</v>
      </c>
      <c r="J82" s="456"/>
      <c r="K82" s="456"/>
      <c r="L82" s="457">
        <v>1</v>
      </c>
      <c r="M82" s="456"/>
      <c r="N82" s="456"/>
      <c r="O82" s="457">
        <v>1</v>
      </c>
      <c r="P82" s="456"/>
      <c r="Q82" s="456"/>
      <c r="R82" s="457">
        <v>1</v>
      </c>
      <c r="S82" s="456"/>
      <c r="T82" s="456"/>
      <c r="U82" s="457">
        <v>1</v>
      </c>
      <c r="V82" s="456"/>
      <c r="W82" s="456"/>
      <c r="X82" s="457">
        <v>1</v>
      </c>
      <c r="Y82" s="456"/>
      <c r="Z82" s="456"/>
      <c r="AA82" s="457">
        <v>1</v>
      </c>
      <c r="AB82" s="456"/>
      <c r="AC82" s="456"/>
      <c r="AD82" s="457">
        <v>1</v>
      </c>
      <c r="AE82" s="456"/>
      <c r="AF82" s="456"/>
      <c r="AG82" s="457">
        <v>1</v>
      </c>
      <c r="AH82" s="456"/>
      <c r="AI82" s="456"/>
      <c r="AJ82" s="457">
        <v>1</v>
      </c>
      <c r="AK82" s="456"/>
      <c r="AL82" s="456"/>
      <c r="AM82" s="457">
        <v>1</v>
      </c>
      <c r="AN82" s="456"/>
      <c r="AO82" s="456"/>
      <c r="AP82" s="457">
        <v>1</v>
      </c>
      <c r="AQ82" s="456"/>
      <c r="AR82" s="456"/>
      <c r="AS82" s="457">
        <v>1</v>
      </c>
      <c r="AT82" s="456"/>
      <c r="AU82" s="456"/>
      <c r="AV82" s="457">
        <v>1</v>
      </c>
      <c r="AW82" s="456"/>
      <c r="AX82" s="456">
        <v>1</v>
      </c>
      <c r="AY82" s="457"/>
      <c r="AZ82" s="456"/>
      <c r="BA82" s="456"/>
      <c r="BB82" s="457">
        <v>1</v>
      </c>
      <c r="BC82" s="456"/>
      <c r="BD82" s="456"/>
      <c r="BE82" s="457">
        <v>1</v>
      </c>
      <c r="BF82" s="456"/>
      <c r="BG82" s="456">
        <v>1</v>
      </c>
      <c r="BH82" s="457"/>
      <c r="BI82" s="456"/>
      <c r="BJ82" s="456"/>
      <c r="BK82" s="457">
        <v>1</v>
      </c>
      <c r="BL82" s="78">
        <f t="shared" si="4"/>
        <v>0</v>
      </c>
      <c r="BM82" s="2">
        <f t="shared" si="5"/>
        <v>2</v>
      </c>
      <c r="BN82" s="32">
        <f t="shared" si="6"/>
        <v>18</v>
      </c>
    </row>
    <row r="83" spans="2:66" ht="15.75" x14ac:dyDescent="0.25">
      <c r="B83" s="310">
        <v>28</v>
      </c>
      <c r="C83" s="319" t="str">
        <f>'2 жастағы балалар Ф'!C83</f>
        <v>Дарханқызы Данеля</v>
      </c>
      <c r="D83" s="456"/>
      <c r="E83" s="456">
        <v>1</v>
      </c>
      <c r="F83" s="457"/>
      <c r="G83" s="456"/>
      <c r="H83" s="456"/>
      <c r="I83" s="457">
        <v>1</v>
      </c>
      <c r="J83" s="456"/>
      <c r="K83" s="456">
        <v>1</v>
      </c>
      <c r="L83" s="457"/>
      <c r="M83" s="456"/>
      <c r="N83" s="456">
        <v>1</v>
      </c>
      <c r="O83" s="457"/>
      <c r="P83" s="456"/>
      <c r="Q83" s="456">
        <v>1</v>
      </c>
      <c r="R83" s="457"/>
      <c r="S83" s="456"/>
      <c r="T83" s="456">
        <v>1</v>
      </c>
      <c r="U83" s="457"/>
      <c r="V83" s="456"/>
      <c r="W83" s="456">
        <v>1</v>
      </c>
      <c r="X83" s="457"/>
      <c r="Y83" s="456"/>
      <c r="Z83" s="456">
        <v>1</v>
      </c>
      <c r="AA83" s="457"/>
      <c r="AB83" s="456"/>
      <c r="AC83" s="456">
        <v>1</v>
      </c>
      <c r="AD83" s="457"/>
      <c r="AE83" s="456"/>
      <c r="AF83" s="456">
        <v>1</v>
      </c>
      <c r="AG83" s="457"/>
      <c r="AH83" s="456"/>
      <c r="AI83" s="456">
        <v>1</v>
      </c>
      <c r="AJ83" s="457"/>
      <c r="AK83" s="456"/>
      <c r="AL83" s="456"/>
      <c r="AM83" s="457">
        <v>1</v>
      </c>
      <c r="AN83" s="456"/>
      <c r="AO83" s="456">
        <v>1</v>
      </c>
      <c r="AP83" s="457"/>
      <c r="AQ83" s="456"/>
      <c r="AR83" s="456"/>
      <c r="AS83" s="457">
        <v>1</v>
      </c>
      <c r="AT83" s="456"/>
      <c r="AU83" s="456">
        <v>1</v>
      </c>
      <c r="AV83" s="457"/>
      <c r="AW83" s="456"/>
      <c r="AX83" s="456">
        <v>1</v>
      </c>
      <c r="AY83" s="457"/>
      <c r="AZ83" s="456"/>
      <c r="BA83" s="456"/>
      <c r="BB83" s="457">
        <v>1</v>
      </c>
      <c r="BC83" s="456"/>
      <c r="BD83" s="456"/>
      <c r="BE83" s="457">
        <v>1</v>
      </c>
      <c r="BF83" s="456"/>
      <c r="BG83" s="456">
        <v>1</v>
      </c>
      <c r="BH83" s="457"/>
      <c r="BI83" s="456"/>
      <c r="BJ83" s="456"/>
      <c r="BK83" s="457">
        <v>1</v>
      </c>
      <c r="BL83" s="78">
        <f t="shared" si="4"/>
        <v>0</v>
      </c>
      <c r="BM83" s="2">
        <f t="shared" si="5"/>
        <v>14</v>
      </c>
      <c r="BN83" s="32">
        <f t="shared" si="6"/>
        <v>6</v>
      </c>
    </row>
    <row r="84" spans="2:66" ht="15.75" x14ac:dyDescent="0.25">
      <c r="B84" s="310">
        <v>29</v>
      </c>
      <c r="C84" s="319" t="str">
        <f>'2 жастағы балалар Ф'!C84</f>
        <v>Шаяхметова Аяла</v>
      </c>
      <c r="D84" s="456"/>
      <c r="E84" s="456">
        <v>1</v>
      </c>
      <c r="F84" s="457"/>
      <c r="G84" s="456"/>
      <c r="H84" s="456">
        <v>1</v>
      </c>
      <c r="I84" s="457"/>
      <c r="J84" s="456"/>
      <c r="K84" s="456">
        <v>1</v>
      </c>
      <c r="L84" s="457"/>
      <c r="M84" s="456"/>
      <c r="N84" s="456">
        <v>1</v>
      </c>
      <c r="O84" s="457"/>
      <c r="P84" s="456"/>
      <c r="Q84" s="456">
        <v>1</v>
      </c>
      <c r="R84" s="457"/>
      <c r="S84" s="456"/>
      <c r="T84" s="456">
        <v>1</v>
      </c>
      <c r="U84" s="457"/>
      <c r="V84" s="456"/>
      <c r="W84" s="456">
        <v>1</v>
      </c>
      <c r="X84" s="457"/>
      <c r="Y84" s="456"/>
      <c r="Z84" s="456">
        <v>1</v>
      </c>
      <c r="AA84" s="457"/>
      <c r="AB84" s="456"/>
      <c r="AC84" s="456">
        <v>1</v>
      </c>
      <c r="AD84" s="457"/>
      <c r="AE84" s="456"/>
      <c r="AF84" s="456">
        <v>1</v>
      </c>
      <c r="AG84" s="457"/>
      <c r="AH84" s="456"/>
      <c r="AI84" s="456">
        <v>1</v>
      </c>
      <c r="AJ84" s="457"/>
      <c r="AK84" s="456"/>
      <c r="AL84" s="456">
        <v>1</v>
      </c>
      <c r="AM84" s="457"/>
      <c r="AN84" s="456"/>
      <c r="AO84" s="456">
        <v>1</v>
      </c>
      <c r="AP84" s="457"/>
      <c r="AQ84" s="456"/>
      <c r="AR84" s="456">
        <v>1</v>
      </c>
      <c r="AS84" s="457"/>
      <c r="AT84" s="456"/>
      <c r="AU84" s="456">
        <v>1</v>
      </c>
      <c r="AV84" s="457"/>
      <c r="AW84" s="456">
        <v>1</v>
      </c>
      <c r="AX84" s="456"/>
      <c r="AY84" s="457"/>
      <c r="AZ84" s="456"/>
      <c r="BA84" s="456">
        <v>1</v>
      </c>
      <c r="BB84" s="457"/>
      <c r="BC84" s="456"/>
      <c r="BD84" s="456">
        <v>1</v>
      </c>
      <c r="BE84" s="457"/>
      <c r="BF84" s="456">
        <v>1</v>
      </c>
      <c r="BG84" s="456"/>
      <c r="BH84" s="457"/>
      <c r="BI84" s="456"/>
      <c r="BJ84" s="456">
        <v>1</v>
      </c>
      <c r="BK84" s="457"/>
      <c r="BL84" s="78">
        <f t="shared" si="4"/>
        <v>2</v>
      </c>
      <c r="BM84" s="2">
        <f t="shared" si="5"/>
        <v>18</v>
      </c>
      <c r="BN84" s="32">
        <f t="shared" si="6"/>
        <v>0</v>
      </c>
    </row>
    <row r="85" spans="2:66" ht="15.75" x14ac:dyDescent="0.25">
      <c r="B85" s="310">
        <v>30</v>
      </c>
      <c r="C85" s="319">
        <f>'2 жастағы балалар Ф'!C85</f>
        <v>0</v>
      </c>
      <c r="D85" s="456"/>
      <c r="E85" s="456"/>
      <c r="F85" s="457"/>
      <c r="G85" s="456"/>
      <c r="H85" s="456"/>
      <c r="I85" s="457"/>
      <c r="J85" s="456"/>
      <c r="K85" s="456"/>
      <c r="L85" s="457"/>
      <c r="M85" s="456"/>
      <c r="N85" s="456"/>
      <c r="O85" s="457"/>
      <c r="P85" s="456"/>
      <c r="Q85" s="456"/>
      <c r="R85" s="457"/>
      <c r="S85" s="456"/>
      <c r="T85" s="456"/>
      <c r="U85" s="457"/>
      <c r="V85" s="456"/>
      <c r="W85" s="456"/>
      <c r="X85" s="457"/>
      <c r="Y85" s="456"/>
      <c r="Z85" s="456"/>
      <c r="AA85" s="457"/>
      <c r="AB85" s="456"/>
      <c r="AC85" s="456"/>
      <c r="AD85" s="457"/>
      <c r="AE85" s="456"/>
      <c r="AF85" s="456"/>
      <c r="AG85" s="457"/>
      <c r="AH85" s="456"/>
      <c r="AI85" s="456"/>
      <c r="AJ85" s="457"/>
      <c r="AK85" s="456"/>
      <c r="AL85" s="456"/>
      <c r="AM85" s="457"/>
      <c r="AN85" s="456"/>
      <c r="AO85" s="456"/>
      <c r="AP85" s="457"/>
      <c r="AQ85" s="456"/>
      <c r="AR85" s="456"/>
      <c r="AS85" s="457"/>
      <c r="AT85" s="456"/>
      <c r="AU85" s="456"/>
      <c r="AV85" s="457"/>
      <c r="AW85" s="456"/>
      <c r="AX85" s="456"/>
      <c r="AY85" s="457"/>
      <c r="AZ85" s="456"/>
      <c r="BA85" s="456"/>
      <c r="BB85" s="457"/>
      <c r="BC85" s="456"/>
      <c r="BD85" s="456"/>
      <c r="BE85" s="457"/>
      <c r="BF85" s="456"/>
      <c r="BG85" s="456"/>
      <c r="BH85" s="457"/>
      <c r="BI85" s="456"/>
      <c r="BJ85" s="456"/>
      <c r="BK85" s="457"/>
      <c r="BL85" s="78">
        <f t="shared" si="4"/>
        <v>0</v>
      </c>
      <c r="BM85" s="2">
        <f t="shared" si="5"/>
        <v>0</v>
      </c>
      <c r="BN85" s="32">
        <f t="shared" si="6"/>
        <v>0</v>
      </c>
    </row>
    <row r="86" spans="2:66" ht="15.75" x14ac:dyDescent="0.25">
      <c r="B86" s="310">
        <v>31</v>
      </c>
      <c r="C86" s="319">
        <f>'2 жастағы балалар Ф'!C86</f>
        <v>0</v>
      </c>
      <c r="D86" s="456"/>
      <c r="E86" s="456"/>
      <c r="F86" s="457"/>
      <c r="G86" s="456"/>
      <c r="H86" s="456"/>
      <c r="I86" s="457"/>
      <c r="J86" s="456"/>
      <c r="K86" s="456"/>
      <c r="L86" s="457"/>
      <c r="M86" s="456"/>
      <c r="N86" s="456"/>
      <c r="O86" s="457"/>
      <c r="P86" s="456"/>
      <c r="Q86" s="456"/>
      <c r="R86" s="457"/>
      <c r="S86" s="456"/>
      <c r="T86" s="456"/>
      <c r="U86" s="457"/>
      <c r="V86" s="456"/>
      <c r="W86" s="456"/>
      <c r="X86" s="457"/>
      <c r="Y86" s="456"/>
      <c r="Z86" s="456"/>
      <c r="AA86" s="457"/>
      <c r="AB86" s="456"/>
      <c r="AC86" s="456"/>
      <c r="AD86" s="457"/>
      <c r="AE86" s="456"/>
      <c r="AF86" s="456"/>
      <c r="AG86" s="457"/>
      <c r="AH86" s="456"/>
      <c r="AI86" s="456"/>
      <c r="AJ86" s="457"/>
      <c r="AK86" s="456"/>
      <c r="AL86" s="456"/>
      <c r="AM86" s="457"/>
      <c r="AN86" s="456"/>
      <c r="AO86" s="456"/>
      <c r="AP86" s="457"/>
      <c r="AQ86" s="456"/>
      <c r="AR86" s="456"/>
      <c r="AS86" s="457"/>
      <c r="AT86" s="456"/>
      <c r="AU86" s="456"/>
      <c r="AV86" s="457"/>
      <c r="AW86" s="456"/>
      <c r="AX86" s="456"/>
      <c r="AY86" s="457"/>
      <c r="AZ86" s="456"/>
      <c r="BA86" s="456"/>
      <c r="BB86" s="457"/>
      <c r="BC86" s="456"/>
      <c r="BD86" s="456"/>
      <c r="BE86" s="457"/>
      <c r="BF86" s="456"/>
      <c r="BG86" s="456"/>
      <c r="BH86" s="457"/>
      <c r="BI86" s="456"/>
      <c r="BJ86" s="456"/>
      <c r="BK86" s="457"/>
      <c r="BL86" s="78">
        <f t="shared" si="4"/>
        <v>0</v>
      </c>
      <c r="BM86" s="2">
        <f t="shared" si="5"/>
        <v>0</v>
      </c>
      <c r="BN86" s="32">
        <f t="shared" si="6"/>
        <v>0</v>
      </c>
    </row>
    <row r="87" spans="2:66" ht="15.75" x14ac:dyDescent="0.25">
      <c r="B87" s="310">
        <v>32</v>
      </c>
      <c r="C87" s="319">
        <f>'2 жастағы балалар Ф'!C87</f>
        <v>0</v>
      </c>
      <c r="D87" s="456"/>
      <c r="E87" s="456"/>
      <c r="F87" s="457"/>
      <c r="G87" s="456"/>
      <c r="H87" s="456"/>
      <c r="I87" s="457"/>
      <c r="J87" s="456"/>
      <c r="K87" s="456"/>
      <c r="L87" s="457"/>
      <c r="M87" s="456"/>
      <c r="N87" s="456"/>
      <c r="O87" s="457"/>
      <c r="P87" s="456"/>
      <c r="Q87" s="456"/>
      <c r="R87" s="457"/>
      <c r="S87" s="456"/>
      <c r="T87" s="456"/>
      <c r="U87" s="457"/>
      <c r="V87" s="456"/>
      <c r="W87" s="456"/>
      <c r="X87" s="457"/>
      <c r="Y87" s="456"/>
      <c r="Z87" s="456"/>
      <c r="AA87" s="457"/>
      <c r="AB87" s="456"/>
      <c r="AC87" s="456"/>
      <c r="AD87" s="457"/>
      <c r="AE87" s="456"/>
      <c r="AF87" s="456"/>
      <c r="AG87" s="457"/>
      <c r="AH87" s="456"/>
      <c r="AI87" s="456"/>
      <c r="AJ87" s="457"/>
      <c r="AK87" s="456"/>
      <c r="AL87" s="456"/>
      <c r="AM87" s="457"/>
      <c r="AN87" s="456"/>
      <c r="AO87" s="456"/>
      <c r="AP87" s="457"/>
      <c r="AQ87" s="456"/>
      <c r="AR87" s="456"/>
      <c r="AS87" s="457"/>
      <c r="AT87" s="456"/>
      <c r="AU87" s="456"/>
      <c r="AV87" s="457"/>
      <c r="AW87" s="456"/>
      <c r="AX87" s="456"/>
      <c r="AY87" s="457"/>
      <c r="AZ87" s="456"/>
      <c r="BA87" s="456"/>
      <c r="BB87" s="457"/>
      <c r="BC87" s="456"/>
      <c r="BD87" s="456"/>
      <c r="BE87" s="457"/>
      <c r="BF87" s="456"/>
      <c r="BG87" s="456"/>
      <c r="BH87" s="457"/>
      <c r="BI87" s="456"/>
      <c r="BJ87" s="456"/>
      <c r="BK87" s="457"/>
      <c r="BL87" s="78">
        <f t="shared" si="4"/>
        <v>0</v>
      </c>
      <c r="BM87" s="2">
        <f t="shared" si="5"/>
        <v>0</v>
      </c>
      <c r="BN87" s="32">
        <f t="shared" si="6"/>
        <v>0</v>
      </c>
    </row>
    <row r="88" spans="2:66" ht="15.75" x14ac:dyDescent="0.25">
      <c r="B88" s="310">
        <v>33</v>
      </c>
      <c r="C88" s="319">
        <f>'2 жастағы балалар Ф'!C88</f>
        <v>0</v>
      </c>
      <c r="D88" s="456"/>
      <c r="E88" s="456"/>
      <c r="F88" s="457"/>
      <c r="G88" s="456"/>
      <c r="H88" s="456"/>
      <c r="I88" s="457"/>
      <c r="J88" s="456"/>
      <c r="K88" s="456"/>
      <c r="L88" s="457"/>
      <c r="M88" s="456"/>
      <c r="N88" s="456"/>
      <c r="O88" s="457"/>
      <c r="P88" s="456"/>
      <c r="Q88" s="456"/>
      <c r="R88" s="457"/>
      <c r="S88" s="456"/>
      <c r="T88" s="456"/>
      <c r="U88" s="457"/>
      <c r="V88" s="456"/>
      <c r="W88" s="456"/>
      <c r="X88" s="457"/>
      <c r="Y88" s="456"/>
      <c r="Z88" s="456"/>
      <c r="AA88" s="457"/>
      <c r="AB88" s="456"/>
      <c r="AC88" s="456"/>
      <c r="AD88" s="457"/>
      <c r="AE88" s="456"/>
      <c r="AF88" s="456"/>
      <c r="AG88" s="457"/>
      <c r="AH88" s="456"/>
      <c r="AI88" s="456"/>
      <c r="AJ88" s="457"/>
      <c r="AK88" s="456"/>
      <c r="AL88" s="456"/>
      <c r="AM88" s="457"/>
      <c r="AN88" s="456"/>
      <c r="AO88" s="456"/>
      <c r="AP88" s="457"/>
      <c r="AQ88" s="456"/>
      <c r="AR88" s="456"/>
      <c r="AS88" s="457"/>
      <c r="AT88" s="456"/>
      <c r="AU88" s="456"/>
      <c r="AV88" s="457"/>
      <c r="AW88" s="456"/>
      <c r="AX88" s="456"/>
      <c r="AY88" s="457"/>
      <c r="AZ88" s="456"/>
      <c r="BA88" s="456"/>
      <c r="BB88" s="457"/>
      <c r="BC88" s="456"/>
      <c r="BD88" s="456"/>
      <c r="BE88" s="457"/>
      <c r="BF88" s="456"/>
      <c r="BG88" s="456"/>
      <c r="BH88" s="457"/>
      <c r="BI88" s="456"/>
      <c r="BJ88" s="456"/>
      <c r="BK88" s="457"/>
      <c r="BL88" s="78">
        <f t="shared" si="4"/>
        <v>0</v>
      </c>
      <c r="BM88" s="2">
        <f t="shared" si="5"/>
        <v>0</v>
      </c>
      <c r="BN88" s="32">
        <f t="shared" si="6"/>
        <v>0</v>
      </c>
    </row>
    <row r="89" spans="2:66" ht="15.75" x14ac:dyDescent="0.25">
      <c r="B89" s="310">
        <v>34</v>
      </c>
      <c r="C89" s="319">
        <f>'2 жастағы балалар Ф'!C89</f>
        <v>0</v>
      </c>
      <c r="D89" s="456"/>
      <c r="E89" s="456"/>
      <c r="F89" s="457"/>
      <c r="G89" s="456"/>
      <c r="H89" s="456"/>
      <c r="I89" s="457"/>
      <c r="J89" s="456"/>
      <c r="K89" s="456"/>
      <c r="L89" s="457"/>
      <c r="M89" s="456"/>
      <c r="N89" s="456"/>
      <c r="O89" s="457"/>
      <c r="P89" s="456"/>
      <c r="Q89" s="456"/>
      <c r="R89" s="457"/>
      <c r="S89" s="456"/>
      <c r="T89" s="456"/>
      <c r="U89" s="457"/>
      <c r="V89" s="456"/>
      <c r="W89" s="456"/>
      <c r="X89" s="457"/>
      <c r="Y89" s="456"/>
      <c r="Z89" s="456"/>
      <c r="AA89" s="457"/>
      <c r="AB89" s="456"/>
      <c r="AC89" s="456"/>
      <c r="AD89" s="457"/>
      <c r="AE89" s="456"/>
      <c r="AF89" s="456"/>
      <c r="AG89" s="457"/>
      <c r="AH89" s="456"/>
      <c r="AI89" s="456"/>
      <c r="AJ89" s="457"/>
      <c r="AK89" s="456"/>
      <c r="AL89" s="456"/>
      <c r="AM89" s="457"/>
      <c r="AN89" s="456"/>
      <c r="AO89" s="456"/>
      <c r="AP89" s="457"/>
      <c r="AQ89" s="456"/>
      <c r="AR89" s="456"/>
      <c r="AS89" s="457"/>
      <c r="AT89" s="456"/>
      <c r="AU89" s="456"/>
      <c r="AV89" s="457"/>
      <c r="AW89" s="456"/>
      <c r="AX89" s="456"/>
      <c r="AY89" s="457"/>
      <c r="AZ89" s="456"/>
      <c r="BA89" s="456"/>
      <c r="BB89" s="457"/>
      <c r="BC89" s="456"/>
      <c r="BD89" s="456"/>
      <c r="BE89" s="457"/>
      <c r="BF89" s="456"/>
      <c r="BG89" s="456"/>
      <c r="BH89" s="457"/>
      <c r="BI89" s="456"/>
      <c r="BJ89" s="456"/>
      <c r="BK89" s="457"/>
      <c r="BL89" s="78">
        <f t="shared" si="4"/>
        <v>0</v>
      </c>
      <c r="BM89" s="2">
        <f t="shared" si="5"/>
        <v>0</v>
      </c>
      <c r="BN89" s="32">
        <f t="shared" si="6"/>
        <v>0</v>
      </c>
    </row>
    <row r="90" spans="2:66" ht="15.75" x14ac:dyDescent="0.25">
      <c r="B90" s="310">
        <v>35</v>
      </c>
      <c r="C90" s="319">
        <f>'2 жастағы балалар Ф'!C90</f>
        <v>0</v>
      </c>
      <c r="D90" s="456"/>
      <c r="E90" s="456"/>
      <c r="F90" s="457"/>
      <c r="G90" s="456"/>
      <c r="H90" s="456"/>
      <c r="I90" s="457"/>
      <c r="J90" s="456"/>
      <c r="K90" s="456"/>
      <c r="L90" s="457"/>
      <c r="M90" s="456"/>
      <c r="N90" s="456"/>
      <c r="O90" s="457"/>
      <c r="P90" s="456"/>
      <c r="Q90" s="456"/>
      <c r="R90" s="457"/>
      <c r="S90" s="456"/>
      <c r="T90" s="456"/>
      <c r="U90" s="457"/>
      <c r="V90" s="456"/>
      <c r="W90" s="456"/>
      <c r="X90" s="457"/>
      <c r="Y90" s="456"/>
      <c r="Z90" s="456"/>
      <c r="AA90" s="457"/>
      <c r="AB90" s="456"/>
      <c r="AC90" s="456"/>
      <c r="AD90" s="457"/>
      <c r="AE90" s="456"/>
      <c r="AF90" s="456"/>
      <c r="AG90" s="457"/>
      <c r="AH90" s="456"/>
      <c r="AI90" s="456"/>
      <c r="AJ90" s="457"/>
      <c r="AK90" s="456"/>
      <c r="AL90" s="456"/>
      <c r="AM90" s="457"/>
      <c r="AN90" s="456"/>
      <c r="AO90" s="456"/>
      <c r="AP90" s="457"/>
      <c r="AQ90" s="456"/>
      <c r="AR90" s="456"/>
      <c r="AS90" s="457"/>
      <c r="AT90" s="456"/>
      <c r="AU90" s="456"/>
      <c r="AV90" s="457"/>
      <c r="AW90" s="456"/>
      <c r="AX90" s="456"/>
      <c r="AY90" s="457"/>
      <c r="AZ90" s="456"/>
      <c r="BA90" s="456"/>
      <c r="BB90" s="457"/>
      <c r="BC90" s="456"/>
      <c r="BD90" s="456"/>
      <c r="BE90" s="457"/>
      <c r="BF90" s="456"/>
      <c r="BG90" s="456"/>
      <c r="BH90" s="457"/>
      <c r="BI90" s="456"/>
      <c r="BJ90" s="456"/>
      <c r="BK90" s="457"/>
      <c r="BL90" s="78">
        <f t="shared" si="4"/>
        <v>0</v>
      </c>
      <c r="BM90" s="2">
        <f t="shared" si="5"/>
        <v>0</v>
      </c>
      <c r="BN90" s="32">
        <f t="shared" si="6"/>
        <v>0</v>
      </c>
    </row>
    <row r="91" spans="2:66" ht="15.75" x14ac:dyDescent="0.25">
      <c r="B91" s="310">
        <v>36</v>
      </c>
      <c r="C91" s="319">
        <f>'2 жастағы балалар Ф'!C91</f>
        <v>0</v>
      </c>
      <c r="D91" s="456"/>
      <c r="E91" s="456"/>
      <c r="F91" s="457"/>
      <c r="G91" s="456"/>
      <c r="H91" s="456"/>
      <c r="I91" s="457"/>
      <c r="J91" s="456"/>
      <c r="K91" s="456"/>
      <c r="L91" s="457"/>
      <c r="M91" s="456"/>
      <c r="N91" s="456"/>
      <c r="O91" s="457"/>
      <c r="P91" s="456"/>
      <c r="Q91" s="456"/>
      <c r="R91" s="457"/>
      <c r="S91" s="456"/>
      <c r="T91" s="456"/>
      <c r="U91" s="457"/>
      <c r="V91" s="456"/>
      <c r="W91" s="456"/>
      <c r="X91" s="457"/>
      <c r="Y91" s="456"/>
      <c r="Z91" s="456"/>
      <c r="AA91" s="457"/>
      <c r="AB91" s="456"/>
      <c r="AC91" s="456"/>
      <c r="AD91" s="457"/>
      <c r="AE91" s="456"/>
      <c r="AF91" s="456"/>
      <c r="AG91" s="457"/>
      <c r="AH91" s="456"/>
      <c r="AI91" s="456"/>
      <c r="AJ91" s="457"/>
      <c r="AK91" s="456"/>
      <c r="AL91" s="456"/>
      <c r="AM91" s="457"/>
      <c r="AN91" s="456"/>
      <c r="AO91" s="456"/>
      <c r="AP91" s="457"/>
      <c r="AQ91" s="456"/>
      <c r="AR91" s="456"/>
      <c r="AS91" s="457"/>
      <c r="AT91" s="456"/>
      <c r="AU91" s="456"/>
      <c r="AV91" s="457"/>
      <c r="AW91" s="456"/>
      <c r="AX91" s="456"/>
      <c r="AY91" s="457"/>
      <c r="AZ91" s="456"/>
      <c r="BA91" s="456"/>
      <c r="BB91" s="457"/>
      <c r="BC91" s="456"/>
      <c r="BD91" s="456"/>
      <c r="BE91" s="457"/>
      <c r="BF91" s="456"/>
      <c r="BG91" s="456"/>
      <c r="BH91" s="457"/>
      <c r="BI91" s="456"/>
      <c r="BJ91" s="456"/>
      <c r="BK91" s="457"/>
      <c r="BL91" s="78">
        <f t="shared" si="4"/>
        <v>0</v>
      </c>
      <c r="BM91" s="2">
        <f t="shared" si="5"/>
        <v>0</v>
      </c>
      <c r="BN91" s="32">
        <f t="shared" si="6"/>
        <v>0</v>
      </c>
    </row>
    <row r="92" spans="2:66" ht="15.75" x14ac:dyDescent="0.25">
      <c r="B92" s="310">
        <v>37</v>
      </c>
      <c r="C92" s="319">
        <f>'2 жастағы балалар Ф'!C92</f>
        <v>0</v>
      </c>
      <c r="D92" s="456"/>
      <c r="E92" s="456"/>
      <c r="F92" s="457"/>
      <c r="G92" s="456"/>
      <c r="H92" s="456"/>
      <c r="I92" s="457"/>
      <c r="J92" s="456"/>
      <c r="K92" s="456"/>
      <c r="L92" s="457"/>
      <c r="M92" s="456"/>
      <c r="N92" s="456"/>
      <c r="O92" s="457"/>
      <c r="P92" s="456"/>
      <c r="Q92" s="456"/>
      <c r="R92" s="457"/>
      <c r="S92" s="456"/>
      <c r="T92" s="456"/>
      <c r="U92" s="457"/>
      <c r="V92" s="456"/>
      <c r="W92" s="456"/>
      <c r="X92" s="457"/>
      <c r="Y92" s="456"/>
      <c r="Z92" s="456"/>
      <c r="AA92" s="457"/>
      <c r="AB92" s="456"/>
      <c r="AC92" s="456"/>
      <c r="AD92" s="457"/>
      <c r="AE92" s="456"/>
      <c r="AF92" s="456"/>
      <c r="AG92" s="457"/>
      <c r="AH92" s="456"/>
      <c r="AI92" s="456"/>
      <c r="AJ92" s="457"/>
      <c r="AK92" s="456"/>
      <c r="AL92" s="456"/>
      <c r="AM92" s="457"/>
      <c r="AN92" s="456"/>
      <c r="AO92" s="456"/>
      <c r="AP92" s="457"/>
      <c r="AQ92" s="456"/>
      <c r="AR92" s="456"/>
      <c r="AS92" s="457"/>
      <c r="AT92" s="456"/>
      <c r="AU92" s="456"/>
      <c r="AV92" s="457"/>
      <c r="AW92" s="456"/>
      <c r="AX92" s="456"/>
      <c r="AY92" s="457"/>
      <c r="AZ92" s="456"/>
      <c r="BA92" s="456"/>
      <c r="BB92" s="457"/>
      <c r="BC92" s="456"/>
      <c r="BD92" s="456"/>
      <c r="BE92" s="457"/>
      <c r="BF92" s="456"/>
      <c r="BG92" s="456"/>
      <c r="BH92" s="457"/>
      <c r="BI92" s="456"/>
      <c r="BJ92" s="456"/>
      <c r="BK92" s="457"/>
      <c r="BL92" s="78">
        <f t="shared" si="4"/>
        <v>0</v>
      </c>
      <c r="BM92" s="2">
        <f t="shared" si="5"/>
        <v>0</v>
      </c>
      <c r="BN92" s="32">
        <f t="shared" si="6"/>
        <v>0</v>
      </c>
    </row>
    <row r="93" spans="2:66" ht="15.75" x14ac:dyDescent="0.25">
      <c r="B93" s="310">
        <v>38</v>
      </c>
      <c r="C93" s="319">
        <f>'2 жастағы балалар Ф'!C93</f>
        <v>0</v>
      </c>
      <c r="D93" s="456"/>
      <c r="E93" s="456"/>
      <c r="F93" s="457"/>
      <c r="G93" s="456"/>
      <c r="H93" s="456"/>
      <c r="I93" s="457"/>
      <c r="J93" s="456"/>
      <c r="K93" s="456"/>
      <c r="L93" s="457"/>
      <c r="M93" s="456"/>
      <c r="N93" s="456"/>
      <c r="O93" s="457"/>
      <c r="P93" s="456"/>
      <c r="Q93" s="456"/>
      <c r="R93" s="457"/>
      <c r="S93" s="456"/>
      <c r="T93" s="456"/>
      <c r="U93" s="457"/>
      <c r="V93" s="456"/>
      <c r="W93" s="456"/>
      <c r="X93" s="457"/>
      <c r="Y93" s="456"/>
      <c r="Z93" s="456"/>
      <c r="AA93" s="457"/>
      <c r="AB93" s="456"/>
      <c r="AC93" s="456"/>
      <c r="AD93" s="457"/>
      <c r="AE93" s="456"/>
      <c r="AF93" s="456"/>
      <c r="AG93" s="457"/>
      <c r="AH93" s="456"/>
      <c r="AI93" s="456"/>
      <c r="AJ93" s="457"/>
      <c r="AK93" s="456"/>
      <c r="AL93" s="456"/>
      <c r="AM93" s="457"/>
      <c r="AN93" s="456"/>
      <c r="AO93" s="456"/>
      <c r="AP93" s="457"/>
      <c r="AQ93" s="456"/>
      <c r="AR93" s="456"/>
      <c r="AS93" s="457"/>
      <c r="AT93" s="456"/>
      <c r="AU93" s="456"/>
      <c r="AV93" s="457"/>
      <c r="AW93" s="456"/>
      <c r="AX93" s="456"/>
      <c r="AY93" s="457"/>
      <c r="AZ93" s="456"/>
      <c r="BA93" s="456"/>
      <c r="BB93" s="457"/>
      <c r="BC93" s="456"/>
      <c r="BD93" s="456"/>
      <c r="BE93" s="457"/>
      <c r="BF93" s="456"/>
      <c r="BG93" s="456"/>
      <c r="BH93" s="457"/>
      <c r="BI93" s="456"/>
      <c r="BJ93" s="456"/>
      <c r="BK93" s="457"/>
      <c r="BL93" s="78">
        <f t="shared" si="4"/>
        <v>0</v>
      </c>
      <c r="BM93" s="2">
        <f t="shared" si="5"/>
        <v>0</v>
      </c>
      <c r="BN93" s="32">
        <f t="shared" si="6"/>
        <v>0</v>
      </c>
    </row>
    <row r="94" spans="2:66" ht="15.75" x14ac:dyDescent="0.25">
      <c r="B94" s="310">
        <v>39</v>
      </c>
      <c r="C94" s="319">
        <f>'2 жастағы балалар Ф'!C94</f>
        <v>0</v>
      </c>
      <c r="D94" s="456"/>
      <c r="E94" s="456"/>
      <c r="F94" s="457"/>
      <c r="G94" s="456"/>
      <c r="H94" s="456"/>
      <c r="I94" s="457"/>
      <c r="J94" s="456"/>
      <c r="K94" s="456"/>
      <c r="L94" s="457"/>
      <c r="M94" s="456"/>
      <c r="N94" s="456"/>
      <c r="O94" s="457"/>
      <c r="P94" s="456"/>
      <c r="Q94" s="456"/>
      <c r="R94" s="457"/>
      <c r="S94" s="456"/>
      <c r="T94" s="456"/>
      <c r="U94" s="457"/>
      <c r="V94" s="456"/>
      <c r="W94" s="456"/>
      <c r="X94" s="457"/>
      <c r="Y94" s="456"/>
      <c r="Z94" s="456"/>
      <c r="AA94" s="457"/>
      <c r="AB94" s="456"/>
      <c r="AC94" s="456"/>
      <c r="AD94" s="457"/>
      <c r="AE94" s="456"/>
      <c r="AF94" s="456"/>
      <c r="AG94" s="457"/>
      <c r="AH94" s="456"/>
      <c r="AI94" s="456"/>
      <c r="AJ94" s="457"/>
      <c r="AK94" s="456"/>
      <c r="AL94" s="456"/>
      <c r="AM94" s="457"/>
      <c r="AN94" s="456"/>
      <c r="AO94" s="456"/>
      <c r="AP94" s="457"/>
      <c r="AQ94" s="456"/>
      <c r="AR94" s="456"/>
      <c r="AS94" s="457"/>
      <c r="AT94" s="456"/>
      <c r="AU94" s="456"/>
      <c r="AV94" s="457"/>
      <c r="AW94" s="456"/>
      <c r="AX94" s="456"/>
      <c r="AY94" s="457"/>
      <c r="AZ94" s="456"/>
      <c r="BA94" s="456"/>
      <c r="BB94" s="457"/>
      <c r="BC94" s="456"/>
      <c r="BD94" s="456"/>
      <c r="BE94" s="457"/>
      <c r="BF94" s="456"/>
      <c r="BG94" s="456"/>
      <c r="BH94" s="457"/>
      <c r="BI94" s="456"/>
      <c r="BJ94" s="456"/>
      <c r="BK94" s="457"/>
      <c r="BL94" s="78">
        <f t="shared" si="4"/>
        <v>0</v>
      </c>
      <c r="BM94" s="2">
        <f t="shared" si="5"/>
        <v>0</v>
      </c>
      <c r="BN94" s="32">
        <f t="shared" si="6"/>
        <v>0</v>
      </c>
    </row>
    <row r="95" spans="2:66" ht="15.75" x14ac:dyDescent="0.25">
      <c r="B95" s="310">
        <v>40</v>
      </c>
      <c r="C95" s="319">
        <f>'2 жастағы балалар Ф'!C95</f>
        <v>0</v>
      </c>
      <c r="D95" s="456"/>
      <c r="E95" s="456"/>
      <c r="F95" s="457"/>
      <c r="G95" s="456"/>
      <c r="H95" s="456"/>
      <c r="I95" s="457"/>
      <c r="J95" s="456"/>
      <c r="K95" s="456"/>
      <c r="L95" s="457"/>
      <c r="M95" s="456"/>
      <c r="N95" s="456"/>
      <c r="O95" s="457"/>
      <c r="P95" s="456"/>
      <c r="Q95" s="456"/>
      <c r="R95" s="457"/>
      <c r="S95" s="456"/>
      <c r="T95" s="456"/>
      <c r="U95" s="457"/>
      <c r="V95" s="456"/>
      <c r="W95" s="456"/>
      <c r="X95" s="457"/>
      <c r="Y95" s="456"/>
      <c r="Z95" s="456"/>
      <c r="AA95" s="457"/>
      <c r="AB95" s="456"/>
      <c r="AC95" s="456"/>
      <c r="AD95" s="457"/>
      <c r="AE95" s="456"/>
      <c r="AF95" s="456"/>
      <c r="AG95" s="457"/>
      <c r="AH95" s="456"/>
      <c r="AI95" s="456"/>
      <c r="AJ95" s="457"/>
      <c r="AK95" s="456"/>
      <c r="AL95" s="456"/>
      <c r="AM95" s="457"/>
      <c r="AN95" s="456"/>
      <c r="AO95" s="456"/>
      <c r="AP95" s="457"/>
      <c r="AQ95" s="456"/>
      <c r="AR95" s="456"/>
      <c r="AS95" s="457"/>
      <c r="AT95" s="456"/>
      <c r="AU95" s="456"/>
      <c r="AV95" s="457"/>
      <c r="AW95" s="456"/>
      <c r="AX95" s="456"/>
      <c r="AY95" s="457"/>
      <c r="AZ95" s="456"/>
      <c r="BA95" s="456"/>
      <c r="BB95" s="457"/>
      <c r="BC95" s="456"/>
      <c r="BD95" s="456"/>
      <c r="BE95" s="457"/>
      <c r="BF95" s="456"/>
      <c r="BG95" s="456"/>
      <c r="BH95" s="457"/>
      <c r="BI95" s="456"/>
      <c r="BJ95" s="456"/>
      <c r="BK95" s="457"/>
      <c r="BL95" s="78">
        <f t="shared" si="4"/>
        <v>0</v>
      </c>
      <c r="BM95" s="2">
        <f t="shared" si="5"/>
        <v>0</v>
      </c>
      <c r="BN95" s="32">
        <f t="shared" si="6"/>
        <v>0</v>
      </c>
    </row>
    <row r="96" spans="2:66" ht="21" customHeight="1" x14ac:dyDescent="0.25">
      <c r="B96" s="564" t="s">
        <v>910</v>
      </c>
      <c r="C96" s="565"/>
      <c r="D96" s="67">
        <f t="shared" ref="D96:T96" si="7">SUM(D56:D95)</f>
        <v>3</v>
      </c>
      <c r="E96" s="67">
        <f t="shared" si="7"/>
        <v>3</v>
      </c>
      <c r="F96" s="71">
        <f t="shared" si="7"/>
        <v>4</v>
      </c>
      <c r="G96" s="109">
        <f t="shared" si="7"/>
        <v>3</v>
      </c>
      <c r="H96" s="67">
        <f t="shared" si="7"/>
        <v>3</v>
      </c>
      <c r="I96" s="71">
        <f t="shared" si="7"/>
        <v>4</v>
      </c>
      <c r="J96" s="109">
        <f t="shared" si="7"/>
        <v>3</v>
      </c>
      <c r="K96" s="67">
        <f t="shared" si="7"/>
        <v>3</v>
      </c>
      <c r="L96" s="71">
        <f t="shared" si="7"/>
        <v>4</v>
      </c>
      <c r="M96" s="109">
        <f t="shared" si="7"/>
        <v>3</v>
      </c>
      <c r="N96" s="67">
        <f t="shared" si="7"/>
        <v>3</v>
      </c>
      <c r="O96" s="71">
        <f t="shared" si="7"/>
        <v>4</v>
      </c>
      <c r="P96" s="109">
        <f t="shared" si="7"/>
        <v>3</v>
      </c>
      <c r="Q96" s="67">
        <f t="shared" si="7"/>
        <v>4</v>
      </c>
      <c r="R96" s="71">
        <f t="shared" si="7"/>
        <v>3</v>
      </c>
      <c r="S96" s="109">
        <f t="shared" si="7"/>
        <v>3</v>
      </c>
      <c r="T96" s="67">
        <f t="shared" si="7"/>
        <v>4</v>
      </c>
      <c r="U96" s="71">
        <f t="shared" ref="U96:AZ96" si="8">SUM(U56:U95)</f>
        <v>3</v>
      </c>
      <c r="V96" s="109">
        <f t="shared" si="8"/>
        <v>3</v>
      </c>
      <c r="W96" s="67">
        <f t="shared" si="8"/>
        <v>4</v>
      </c>
      <c r="X96" s="71">
        <f t="shared" si="8"/>
        <v>3</v>
      </c>
      <c r="Y96" s="109">
        <f t="shared" si="8"/>
        <v>3</v>
      </c>
      <c r="Z96" s="67">
        <f t="shared" si="8"/>
        <v>4</v>
      </c>
      <c r="AA96" s="71">
        <f t="shared" si="8"/>
        <v>3</v>
      </c>
      <c r="AB96" s="109">
        <f t="shared" si="8"/>
        <v>3</v>
      </c>
      <c r="AC96" s="67">
        <f t="shared" si="8"/>
        <v>5</v>
      </c>
      <c r="AD96" s="71">
        <f t="shared" si="8"/>
        <v>2</v>
      </c>
      <c r="AE96" s="109">
        <f t="shared" si="8"/>
        <v>3</v>
      </c>
      <c r="AF96" s="67">
        <f t="shared" si="8"/>
        <v>4</v>
      </c>
      <c r="AG96" s="71">
        <f t="shared" si="8"/>
        <v>3</v>
      </c>
      <c r="AH96" s="109">
        <f t="shared" si="8"/>
        <v>3</v>
      </c>
      <c r="AI96" s="67">
        <f t="shared" si="8"/>
        <v>4</v>
      </c>
      <c r="AJ96" s="71">
        <f t="shared" si="8"/>
        <v>3</v>
      </c>
      <c r="AK96" s="109">
        <f t="shared" si="8"/>
        <v>3</v>
      </c>
      <c r="AL96" s="67">
        <f t="shared" si="8"/>
        <v>3</v>
      </c>
      <c r="AM96" s="71">
        <f t="shared" si="8"/>
        <v>4</v>
      </c>
      <c r="AN96" s="109">
        <f t="shared" si="8"/>
        <v>3</v>
      </c>
      <c r="AO96" s="67">
        <f t="shared" si="8"/>
        <v>4</v>
      </c>
      <c r="AP96" s="71">
        <f t="shared" si="8"/>
        <v>3</v>
      </c>
      <c r="AQ96" s="109">
        <f t="shared" si="8"/>
        <v>3</v>
      </c>
      <c r="AR96" s="67">
        <f t="shared" si="8"/>
        <v>3</v>
      </c>
      <c r="AS96" s="71">
        <f t="shared" si="8"/>
        <v>4</v>
      </c>
      <c r="AT96" s="109">
        <f t="shared" si="8"/>
        <v>3</v>
      </c>
      <c r="AU96" s="67">
        <f t="shared" si="8"/>
        <v>4</v>
      </c>
      <c r="AV96" s="71">
        <f t="shared" si="8"/>
        <v>3</v>
      </c>
      <c r="AW96" s="109">
        <f t="shared" si="8"/>
        <v>5</v>
      </c>
      <c r="AX96" s="67">
        <f t="shared" si="8"/>
        <v>5</v>
      </c>
      <c r="AY96" s="71">
        <f t="shared" si="8"/>
        <v>0</v>
      </c>
      <c r="AZ96" s="109">
        <f t="shared" si="8"/>
        <v>3</v>
      </c>
      <c r="BA96" s="67">
        <f>SUM(BA56:BA95)</f>
        <v>2</v>
      </c>
      <c r="BB96" s="71">
        <f>SUM(BB56:BB95)</f>
        <v>5</v>
      </c>
      <c r="BC96" s="109">
        <f>SUM(BC56:BC95)</f>
        <v>3</v>
      </c>
      <c r="BD96" s="67">
        <f>SUM(BD56:BD95)</f>
        <v>3</v>
      </c>
      <c r="BE96" s="71">
        <f>SUM(BE56:BE95)</f>
        <v>4</v>
      </c>
      <c r="BF96" s="109">
        <f t="shared" ref="BF96:BK96" si="9">SUM(BF56:BF95)</f>
        <v>5</v>
      </c>
      <c r="BG96" s="67">
        <f t="shared" si="9"/>
        <v>4</v>
      </c>
      <c r="BH96" s="71">
        <f t="shared" si="9"/>
        <v>1</v>
      </c>
      <c r="BI96" s="109">
        <f t="shared" si="9"/>
        <v>3</v>
      </c>
      <c r="BJ96" s="67">
        <f t="shared" si="9"/>
        <v>2</v>
      </c>
      <c r="BK96" s="71">
        <f t="shared" si="9"/>
        <v>5</v>
      </c>
      <c r="BL96" s="314"/>
      <c r="BM96" s="8"/>
      <c r="BN96" s="8"/>
    </row>
    <row r="97" spans="1:66" ht="58.5" customHeight="1" x14ac:dyDescent="0.25">
      <c r="B97" s="553" t="s">
        <v>911</v>
      </c>
      <c r="C97" s="554"/>
      <c r="D97" s="67">
        <f>D96*100/BM99</f>
        <v>30</v>
      </c>
      <c r="E97" s="67">
        <f>E96*100/BM99</f>
        <v>30</v>
      </c>
      <c r="F97" s="71">
        <f>F96*100/BM99</f>
        <v>40</v>
      </c>
      <c r="G97" s="109">
        <f>G96*100/BM99</f>
        <v>30</v>
      </c>
      <c r="H97" s="67">
        <f>H96*100/BM99</f>
        <v>30</v>
      </c>
      <c r="I97" s="71">
        <f>I96*100/BM99</f>
        <v>40</v>
      </c>
      <c r="J97" s="109">
        <f>J96*100/BM99</f>
        <v>30</v>
      </c>
      <c r="K97" s="67">
        <f>K96*100/BM99</f>
        <v>30</v>
      </c>
      <c r="L97" s="71">
        <f>L96*100/BM99</f>
        <v>40</v>
      </c>
      <c r="M97" s="109">
        <f>M96*100/BM99</f>
        <v>30</v>
      </c>
      <c r="N97" s="67">
        <f>N96*100/BM99</f>
        <v>30</v>
      </c>
      <c r="O97" s="71">
        <f>O96*100/BM99</f>
        <v>40</v>
      </c>
      <c r="P97" s="109">
        <f>P96*100/BM99</f>
        <v>30</v>
      </c>
      <c r="Q97" s="73">
        <f>Q96*100/BM99</f>
        <v>40</v>
      </c>
      <c r="R97" s="74">
        <f>R96*100/BM99</f>
        <v>30</v>
      </c>
      <c r="S97" s="65">
        <f>S96*100/BM99</f>
        <v>30</v>
      </c>
      <c r="T97" s="73">
        <f>T96*100/BM99</f>
        <v>40</v>
      </c>
      <c r="U97" s="74">
        <f>U96*100/BM99</f>
        <v>30</v>
      </c>
      <c r="V97" s="65">
        <f>V96*100/BM99</f>
        <v>30</v>
      </c>
      <c r="W97" s="73">
        <f>W96*100/BM99</f>
        <v>40</v>
      </c>
      <c r="X97" s="74">
        <f>X96*100/BM99</f>
        <v>30</v>
      </c>
      <c r="Y97" s="65">
        <f>Y96*100/BM99</f>
        <v>30</v>
      </c>
      <c r="Z97" s="73">
        <f>Z96*100/BM99</f>
        <v>40</v>
      </c>
      <c r="AA97" s="74">
        <f>AA96*100/BM99</f>
        <v>30</v>
      </c>
      <c r="AB97" s="65">
        <f>AB96*100/BM99</f>
        <v>30</v>
      </c>
      <c r="AC97" s="73">
        <f>AC96*100/BM99</f>
        <v>50</v>
      </c>
      <c r="AD97" s="74">
        <f>AD96*100/BM99</f>
        <v>20</v>
      </c>
      <c r="AE97" s="65">
        <f>AE96*100/BM99</f>
        <v>30</v>
      </c>
      <c r="AF97" s="73">
        <f>AF96*100/BM99</f>
        <v>40</v>
      </c>
      <c r="AG97" s="72">
        <f>AG96*100/BM99</f>
        <v>30</v>
      </c>
      <c r="AH97" s="110">
        <f>AH96*100/BM99</f>
        <v>30</v>
      </c>
      <c r="AI97" s="68">
        <f>AI96*100/BM99</f>
        <v>40</v>
      </c>
      <c r="AJ97" s="72">
        <f>AJ96*100/BM99</f>
        <v>30</v>
      </c>
      <c r="AK97" s="110">
        <f>AK96*100/BM99</f>
        <v>30</v>
      </c>
      <c r="AL97" s="68">
        <f>AL96*100/BM99</f>
        <v>30</v>
      </c>
      <c r="AM97" s="72">
        <f>AM96*100/BM99</f>
        <v>40</v>
      </c>
      <c r="AN97" s="110">
        <f>AN96*100/BM99</f>
        <v>30</v>
      </c>
      <c r="AO97" s="68">
        <f>AO96*100/BM99</f>
        <v>40</v>
      </c>
      <c r="AP97" s="72">
        <f>AP96*100/BM99</f>
        <v>30</v>
      </c>
      <c r="AQ97" s="110">
        <f>AQ96*100/BM99</f>
        <v>30</v>
      </c>
      <c r="AR97" s="68">
        <f>AR96*100/BM99</f>
        <v>30</v>
      </c>
      <c r="AS97" s="72">
        <f>AS96*100/BM99</f>
        <v>40</v>
      </c>
      <c r="AT97" s="110">
        <f>AT96*100/BM99</f>
        <v>30</v>
      </c>
      <c r="AU97" s="68">
        <f>AU96*100/BM99</f>
        <v>40</v>
      </c>
      <c r="AV97" s="72">
        <f>AV96*100/BM99</f>
        <v>30</v>
      </c>
      <c r="AW97" s="263">
        <f>AW96*100/BM99</f>
        <v>50</v>
      </c>
      <c r="AX97" s="264">
        <f>AX96*100/BM99</f>
        <v>50</v>
      </c>
      <c r="AY97" s="265">
        <f>AY96*100/BM99</f>
        <v>0</v>
      </c>
      <c r="AZ97" s="263">
        <f>AZ96*100/BM99</f>
        <v>30</v>
      </c>
      <c r="BA97" s="264">
        <f>BA96*100/BM99</f>
        <v>20</v>
      </c>
      <c r="BB97" s="265">
        <f>BB96*100/BM99</f>
        <v>50</v>
      </c>
      <c r="BC97" s="263">
        <f>BC96*100/BM99</f>
        <v>30</v>
      </c>
      <c r="BD97" s="264">
        <f>BD96*100/BM99</f>
        <v>30</v>
      </c>
      <c r="BE97" s="265">
        <f>BE96*100/BM99</f>
        <v>40</v>
      </c>
      <c r="BF97" s="263">
        <f>BF96*100/BM99</f>
        <v>50</v>
      </c>
      <c r="BG97" s="264">
        <f>BG96*100/BM99</f>
        <v>40</v>
      </c>
      <c r="BH97" s="265">
        <f>BH96*100/BM99</f>
        <v>10</v>
      </c>
      <c r="BI97" s="263">
        <f>BI96*100/BM99</f>
        <v>30</v>
      </c>
      <c r="BJ97" s="264">
        <f>BJ96*100/BM99</f>
        <v>20</v>
      </c>
      <c r="BK97" s="265">
        <f>BK96*100/BM99</f>
        <v>50</v>
      </c>
      <c r="BL97" s="314"/>
      <c r="BM97" s="8"/>
      <c r="BN97" s="8"/>
    </row>
    <row r="98" spans="1:66" x14ac:dyDescent="0.25">
      <c r="B98" s="555"/>
      <c r="C98" s="556"/>
      <c r="D98" s="556"/>
      <c r="E98" s="556"/>
      <c r="F98" s="556"/>
      <c r="G98" s="556"/>
      <c r="H98" s="556"/>
      <c r="I98" s="556"/>
      <c r="J98" s="556"/>
      <c r="K98" s="556"/>
      <c r="L98" s="556"/>
      <c r="M98" s="556"/>
      <c r="N98" s="556"/>
      <c r="O98" s="556"/>
      <c r="P98" s="556"/>
      <c r="Q98" s="556"/>
      <c r="R98" s="556"/>
      <c r="S98" s="556"/>
      <c r="T98" s="556"/>
      <c r="U98" s="556"/>
      <c r="V98" s="556"/>
      <c r="W98" s="556"/>
      <c r="X98" s="556"/>
      <c r="Y98" s="556"/>
      <c r="Z98" s="556"/>
      <c r="AA98" s="556"/>
      <c r="AB98" s="556"/>
      <c r="AC98" s="556"/>
      <c r="AD98" s="556"/>
      <c r="AE98" s="556"/>
      <c r="AF98" s="556"/>
      <c r="AG98" s="556"/>
      <c r="AH98" s="556"/>
      <c r="AI98" s="556"/>
      <c r="AJ98" s="556"/>
      <c r="AK98" s="556"/>
      <c r="AL98" s="556"/>
      <c r="AM98" s="556"/>
      <c r="AN98" s="556"/>
      <c r="AO98" s="556"/>
      <c r="AP98" s="556"/>
      <c r="AQ98" s="556"/>
      <c r="AR98" s="556"/>
      <c r="AS98" s="556"/>
      <c r="AT98" s="556"/>
      <c r="AU98" s="556"/>
      <c r="AV98" s="556"/>
      <c r="AW98" s="556"/>
      <c r="AX98" s="556"/>
      <c r="AY98" s="556"/>
      <c r="AZ98" s="556"/>
      <c r="BA98" s="556"/>
      <c r="BB98" s="556"/>
      <c r="BC98" s="601"/>
      <c r="BD98" s="602"/>
      <c r="BE98" s="602"/>
      <c r="BF98" s="602"/>
      <c r="BG98" s="602"/>
      <c r="BH98" s="602"/>
      <c r="BI98" s="602"/>
      <c r="BJ98" s="602"/>
      <c r="BK98" s="602"/>
      <c r="BL98" s="603"/>
      <c r="BM98" s="256" t="s">
        <v>912</v>
      </c>
      <c r="BN98" s="256" t="s">
        <v>1</v>
      </c>
    </row>
    <row r="99" spans="1:66" x14ac:dyDescent="0.25">
      <c r="B99" s="557"/>
      <c r="C99" s="558"/>
      <c r="D99" s="558"/>
      <c r="E99" s="558"/>
      <c r="F99" s="558"/>
      <c r="G99" s="558"/>
      <c r="H99" s="558"/>
      <c r="I99" s="558"/>
      <c r="J99" s="558"/>
      <c r="K99" s="558"/>
      <c r="L99" s="558"/>
      <c r="M99" s="558"/>
      <c r="N99" s="558"/>
      <c r="O99" s="558"/>
      <c r="P99" s="558"/>
      <c r="Q99" s="558"/>
      <c r="R99" s="558"/>
      <c r="S99" s="558"/>
      <c r="T99" s="558"/>
      <c r="U99" s="558"/>
      <c r="V99" s="558"/>
      <c r="W99" s="558"/>
      <c r="X99" s="558"/>
      <c r="Y99" s="558"/>
      <c r="Z99" s="558"/>
      <c r="AA99" s="558"/>
      <c r="AB99" s="558"/>
      <c r="AC99" s="558"/>
      <c r="AD99" s="558"/>
      <c r="AE99" s="558"/>
      <c r="AF99" s="558"/>
      <c r="AG99" s="558"/>
      <c r="AH99" s="558"/>
      <c r="AI99" s="558"/>
      <c r="AJ99" s="558"/>
      <c r="AK99" s="558"/>
      <c r="AL99" s="558"/>
      <c r="AM99" s="558"/>
      <c r="AN99" s="558"/>
      <c r="AO99" s="558"/>
      <c r="AP99" s="558"/>
      <c r="AQ99" s="558"/>
      <c r="AR99" s="558"/>
      <c r="AS99" s="558"/>
      <c r="AT99" s="558"/>
      <c r="AU99" s="558"/>
      <c r="AV99" s="558"/>
      <c r="AW99" s="558"/>
      <c r="AX99" s="558"/>
      <c r="AY99" s="558"/>
      <c r="AZ99" s="558"/>
      <c r="BA99" s="558"/>
      <c r="BB99" s="558"/>
      <c r="BC99" s="470" t="s">
        <v>910</v>
      </c>
      <c r="BD99" s="479"/>
      <c r="BE99" s="479"/>
      <c r="BF99" s="479"/>
      <c r="BG99" s="479"/>
      <c r="BH99" s="479"/>
      <c r="BI99" s="479"/>
      <c r="BJ99" s="479"/>
      <c r="BK99" s="479"/>
      <c r="BL99" s="480"/>
      <c r="BM99" s="256">
        <f>'2 жастағы балалар Ф'!Q99</f>
        <v>10</v>
      </c>
      <c r="BN99" s="256">
        <v>100</v>
      </c>
    </row>
    <row r="100" spans="1:66" x14ac:dyDescent="0.25">
      <c r="B100" s="557"/>
      <c r="C100" s="558"/>
      <c r="D100" s="558"/>
      <c r="E100" s="558"/>
      <c r="F100" s="558"/>
      <c r="G100" s="558"/>
      <c r="H100" s="558"/>
      <c r="I100" s="558"/>
      <c r="J100" s="558"/>
      <c r="K100" s="558"/>
      <c r="L100" s="558"/>
      <c r="M100" s="558"/>
      <c r="N100" s="558"/>
      <c r="O100" s="558"/>
      <c r="P100" s="558"/>
      <c r="Q100" s="558"/>
      <c r="R100" s="558"/>
      <c r="S100" s="558"/>
      <c r="T100" s="558"/>
      <c r="U100" s="558"/>
      <c r="V100" s="558"/>
      <c r="W100" s="558"/>
      <c r="X100" s="558"/>
      <c r="Y100" s="558"/>
      <c r="Z100" s="558"/>
      <c r="AA100" s="558"/>
      <c r="AB100" s="558"/>
      <c r="AC100" s="558"/>
      <c r="AD100" s="558"/>
      <c r="AE100" s="558"/>
      <c r="AF100" s="558"/>
      <c r="AG100" s="558"/>
      <c r="AH100" s="558"/>
      <c r="AI100" s="558"/>
      <c r="AJ100" s="558"/>
      <c r="AK100" s="558"/>
      <c r="AL100" s="558"/>
      <c r="AM100" s="558"/>
      <c r="AN100" s="558"/>
      <c r="AO100" s="558"/>
      <c r="AP100" s="558"/>
      <c r="AQ100" s="558"/>
      <c r="AR100" s="558"/>
      <c r="AS100" s="558"/>
      <c r="AT100" s="558"/>
      <c r="AU100" s="558"/>
      <c r="AV100" s="558"/>
      <c r="AW100" s="558"/>
      <c r="AX100" s="558"/>
      <c r="AY100" s="558"/>
      <c r="AZ100" s="558"/>
      <c r="BA100" s="558"/>
      <c r="BB100" s="558"/>
      <c r="BC100" s="471" t="s">
        <v>907</v>
      </c>
      <c r="BD100" s="99"/>
      <c r="BE100" s="99"/>
      <c r="BF100" s="99"/>
      <c r="BG100" s="99"/>
      <c r="BH100" s="99"/>
      <c r="BI100" s="99"/>
      <c r="BJ100" s="99"/>
      <c r="BK100" s="99"/>
      <c r="BL100" s="481"/>
      <c r="BM100" s="10">
        <f>COUNTIF(BL56:BL95,"&gt;0")</f>
        <v>5</v>
      </c>
      <c r="BN100" s="33">
        <f>(D97+G97+J97+M97+P97+AN97+AQ97+AT97+AW97+AZ97+BC97+BF97+BI97+S97+V97+Y97+AB97+AE97+AH97+AK97)/20</f>
        <v>32</v>
      </c>
    </row>
    <row r="101" spans="1:66" x14ac:dyDescent="0.25">
      <c r="B101" s="557"/>
      <c r="C101" s="558"/>
      <c r="D101" s="558"/>
      <c r="E101" s="558"/>
      <c r="F101" s="558"/>
      <c r="G101" s="558"/>
      <c r="H101" s="558"/>
      <c r="I101" s="558"/>
      <c r="J101" s="558"/>
      <c r="K101" s="558"/>
      <c r="L101" s="558"/>
      <c r="M101" s="558"/>
      <c r="N101" s="558"/>
      <c r="O101" s="558"/>
      <c r="P101" s="558"/>
      <c r="Q101" s="558"/>
      <c r="R101" s="558"/>
      <c r="S101" s="558"/>
      <c r="T101" s="558"/>
      <c r="U101" s="558"/>
      <c r="V101" s="558"/>
      <c r="W101" s="558"/>
      <c r="X101" s="558"/>
      <c r="Y101" s="558"/>
      <c r="Z101" s="558"/>
      <c r="AA101" s="558"/>
      <c r="AB101" s="558"/>
      <c r="AC101" s="558"/>
      <c r="AD101" s="558"/>
      <c r="AE101" s="558"/>
      <c r="AF101" s="558"/>
      <c r="AG101" s="558"/>
      <c r="AH101" s="558"/>
      <c r="AI101" s="558"/>
      <c r="AJ101" s="558"/>
      <c r="AK101" s="558"/>
      <c r="AL101" s="558"/>
      <c r="AM101" s="558"/>
      <c r="AN101" s="558"/>
      <c r="AO101" s="558"/>
      <c r="AP101" s="558"/>
      <c r="AQ101" s="558"/>
      <c r="AR101" s="558"/>
      <c r="AS101" s="558"/>
      <c r="AT101" s="558"/>
      <c r="AU101" s="558"/>
      <c r="AV101" s="558"/>
      <c r="AW101" s="558"/>
      <c r="AX101" s="558"/>
      <c r="AY101" s="558"/>
      <c r="AZ101" s="558"/>
      <c r="BA101" s="558"/>
      <c r="BB101" s="558"/>
      <c r="BC101" s="472" t="s">
        <v>908</v>
      </c>
      <c r="BD101" s="100"/>
      <c r="BE101" s="100"/>
      <c r="BF101" s="100"/>
      <c r="BG101" s="100"/>
      <c r="BH101" s="100"/>
      <c r="BI101" s="100"/>
      <c r="BJ101" s="100"/>
      <c r="BK101" s="100"/>
      <c r="BL101" s="482"/>
      <c r="BM101" s="10">
        <f>COUNTIF(BM56:BM95,"&gt;0")</f>
        <v>7</v>
      </c>
      <c r="BN101" s="33">
        <f>(E97+H97+K97+N97+Q97+BA97+AO97+AR97+AU97+AX97+BD97+BG97+BJ97+T97+W97+Z97+AC97+AF97+AI97+AL97)/20</f>
        <v>35.5</v>
      </c>
    </row>
    <row r="102" spans="1:66" x14ac:dyDescent="0.25">
      <c r="B102" s="560"/>
      <c r="C102" s="561"/>
      <c r="D102" s="561"/>
      <c r="E102" s="561"/>
      <c r="F102" s="561"/>
      <c r="G102" s="561"/>
      <c r="H102" s="561"/>
      <c r="I102" s="561"/>
      <c r="J102" s="561"/>
      <c r="K102" s="561"/>
      <c r="L102" s="561"/>
      <c r="M102" s="561"/>
      <c r="N102" s="561"/>
      <c r="O102" s="561"/>
      <c r="P102" s="561"/>
      <c r="Q102" s="561"/>
      <c r="R102" s="561"/>
      <c r="S102" s="561"/>
      <c r="T102" s="561"/>
      <c r="U102" s="561"/>
      <c r="V102" s="561"/>
      <c r="W102" s="561"/>
      <c r="X102" s="561"/>
      <c r="Y102" s="561"/>
      <c r="Z102" s="561"/>
      <c r="AA102" s="561"/>
      <c r="AB102" s="561"/>
      <c r="AC102" s="561"/>
      <c r="AD102" s="561"/>
      <c r="AE102" s="561"/>
      <c r="AF102" s="561"/>
      <c r="AG102" s="561"/>
      <c r="AH102" s="561"/>
      <c r="AI102" s="561"/>
      <c r="AJ102" s="561"/>
      <c r="AK102" s="561"/>
      <c r="AL102" s="561"/>
      <c r="AM102" s="561"/>
      <c r="AN102" s="561"/>
      <c r="AO102" s="561"/>
      <c r="AP102" s="561"/>
      <c r="AQ102" s="561"/>
      <c r="AR102" s="561"/>
      <c r="AS102" s="561"/>
      <c r="AT102" s="561"/>
      <c r="AU102" s="561"/>
      <c r="AV102" s="561"/>
      <c r="AW102" s="561"/>
      <c r="AX102" s="561"/>
      <c r="AY102" s="561"/>
      <c r="AZ102" s="561"/>
      <c r="BA102" s="561"/>
      <c r="BB102" s="561"/>
      <c r="BC102" s="473" t="s">
        <v>909</v>
      </c>
      <c r="BD102" s="101"/>
      <c r="BE102" s="101"/>
      <c r="BF102" s="101"/>
      <c r="BG102" s="101"/>
      <c r="BH102" s="101"/>
      <c r="BI102" s="101"/>
      <c r="BJ102" s="101"/>
      <c r="BK102" s="101"/>
      <c r="BL102" s="483"/>
      <c r="BM102" s="10">
        <f>COUNTIF(BN56:BN95,"&gt;0")</f>
        <v>6</v>
      </c>
      <c r="BN102" s="33">
        <f>(F97+I97+L97+O97+R97+AP97+AS97+AV97+AY97+BB97+BE97+BH97+BK97+U97+X97+AA97+AD97+AG97+AJ97+AM97)/20</f>
        <v>32.5</v>
      </c>
    </row>
    <row r="103" spans="1:66" x14ac:dyDescent="0.25">
      <c r="AN103" s="258"/>
      <c r="AO103" s="258"/>
      <c r="AP103" s="258"/>
      <c r="AQ103" s="258"/>
      <c r="AR103" s="258"/>
      <c r="AS103" s="258"/>
      <c r="AT103" s="258"/>
      <c r="AU103" s="258"/>
      <c r="AV103" s="258"/>
      <c r="AW103" s="258"/>
      <c r="AX103" s="258"/>
    </row>
    <row r="107" spans="1:66" ht="15.75" customHeight="1" x14ac:dyDescent="0.25">
      <c r="B107" s="308"/>
      <c r="C107" s="578" t="s">
        <v>1095</v>
      </c>
      <c r="D107" s="578"/>
      <c r="E107" s="578"/>
      <c r="F107" s="578"/>
      <c r="G107" s="578"/>
      <c r="H107" s="578"/>
      <c r="I107" s="578"/>
      <c r="J107" s="578"/>
      <c r="K107" s="578"/>
      <c r="L107" s="578"/>
      <c r="M107" s="578"/>
      <c r="N107" s="578"/>
      <c r="O107" s="578"/>
      <c r="P107" s="578"/>
      <c r="Q107" s="578"/>
      <c r="R107" s="308"/>
      <c r="S107" s="308"/>
      <c r="T107" s="308"/>
      <c r="U107" s="308"/>
      <c r="V107" s="308"/>
      <c r="W107" s="308"/>
      <c r="X107" s="308"/>
      <c r="Y107" s="308"/>
      <c r="Z107" s="308"/>
      <c r="AA107" s="308"/>
      <c r="AB107" s="308"/>
      <c r="AC107" s="308"/>
      <c r="AD107" s="308"/>
      <c r="AE107" s="308"/>
      <c r="AF107" s="308"/>
      <c r="AG107" s="308"/>
      <c r="AH107" s="308"/>
      <c r="AI107" s="308"/>
      <c r="AJ107" s="308"/>
      <c r="AK107" s="308"/>
      <c r="AL107" s="308"/>
      <c r="AM107" s="308"/>
      <c r="AN107" s="308"/>
      <c r="AO107" s="308"/>
      <c r="AP107" s="308"/>
      <c r="AQ107" s="308"/>
      <c r="AR107" s="308"/>
      <c r="AS107" s="308"/>
      <c r="AT107" s="308"/>
      <c r="AU107" s="308"/>
      <c r="AV107" s="308"/>
      <c r="AW107" s="308"/>
      <c r="AX107" s="308"/>
      <c r="AY107" s="308"/>
      <c r="AZ107" s="308"/>
      <c r="BA107" s="308"/>
      <c r="BB107" s="308"/>
      <c r="BC107" s="308"/>
      <c r="BD107" s="308"/>
      <c r="BE107" s="308"/>
      <c r="BF107" s="308"/>
      <c r="BG107" s="308"/>
      <c r="BH107" s="308"/>
      <c r="BI107" s="308"/>
      <c r="BJ107" s="308"/>
      <c r="BK107" s="308"/>
      <c r="BL107" s="308"/>
      <c r="BM107" s="308"/>
    </row>
    <row r="108" spans="1:66" ht="15.75" customHeight="1" x14ac:dyDescent="0.25">
      <c r="A108" s="308"/>
      <c r="B108" s="308"/>
      <c r="C108" s="578" t="str">
        <f>'2 жастағы балалар Ф'!C108:T108</f>
        <v>Оқу жылы: 2024-2025                             Топ: "Балдырған"               Өткізу кезеңі: қортынды     Өткізу мерзімі: мамыр 2025 жыл</v>
      </c>
      <c r="D108" s="578"/>
      <c r="E108" s="578"/>
      <c r="F108" s="578"/>
      <c r="G108" s="578"/>
      <c r="H108" s="578"/>
      <c r="I108" s="578"/>
      <c r="J108" s="578"/>
      <c r="K108" s="578"/>
      <c r="L108" s="578"/>
      <c r="M108" s="578"/>
      <c r="N108" s="578"/>
      <c r="O108" s="578"/>
      <c r="P108" s="578"/>
      <c r="Q108" s="578"/>
      <c r="R108" s="308"/>
      <c r="S108" s="308"/>
      <c r="T108" s="308"/>
      <c r="U108" s="308"/>
      <c r="V108" s="308"/>
      <c r="W108" s="308"/>
      <c r="X108" s="308"/>
      <c r="Y108" s="308"/>
      <c r="Z108" s="308"/>
      <c r="AA108" s="308"/>
      <c r="AB108" s="308"/>
      <c r="AC108" s="308"/>
      <c r="AD108" s="308"/>
      <c r="AE108" s="308"/>
      <c r="AF108" s="308"/>
      <c r="AG108" s="308"/>
      <c r="AH108" s="308"/>
      <c r="AI108" s="308"/>
      <c r="AJ108" s="308"/>
      <c r="AK108" s="308"/>
      <c r="AL108" s="308"/>
      <c r="AM108" s="308"/>
      <c r="AN108" s="308"/>
      <c r="AO108" s="308"/>
      <c r="AP108" s="308"/>
      <c r="AQ108" s="308"/>
      <c r="AR108" s="308"/>
      <c r="AS108" s="308"/>
      <c r="AT108" s="308"/>
      <c r="AU108" s="308"/>
      <c r="AV108" s="308"/>
      <c r="AW108" s="308"/>
      <c r="AX108" s="308"/>
      <c r="AY108" s="308"/>
      <c r="AZ108" s="308"/>
      <c r="BA108" s="308"/>
      <c r="BB108" s="308"/>
      <c r="BC108" s="308"/>
      <c r="BD108" s="308"/>
      <c r="BE108" s="308"/>
      <c r="BF108" s="308"/>
      <c r="BG108" s="308"/>
      <c r="BH108" s="308"/>
      <c r="BI108" s="308"/>
      <c r="BJ108" s="308"/>
      <c r="BK108" s="308"/>
      <c r="BL108" s="308"/>
      <c r="BM108" s="308"/>
    </row>
    <row r="110" spans="1:66" ht="15" customHeight="1" x14ac:dyDescent="0.25">
      <c r="B110" s="103"/>
      <c r="C110" s="104"/>
      <c r="D110" s="611" t="s">
        <v>904</v>
      </c>
      <c r="E110" s="612"/>
      <c r="F110" s="612"/>
      <c r="G110" s="612"/>
      <c r="H110" s="612"/>
      <c r="I110" s="612"/>
      <c r="J110" s="612"/>
      <c r="K110" s="612"/>
      <c r="L110" s="612"/>
      <c r="M110" s="612"/>
      <c r="N110" s="612"/>
      <c r="O110" s="612"/>
      <c r="P110" s="612"/>
      <c r="Q110" s="612"/>
      <c r="R110" s="612"/>
      <c r="S110" s="612"/>
      <c r="T110" s="612"/>
      <c r="U110" s="612"/>
      <c r="V110" s="612"/>
      <c r="W110" s="612"/>
      <c r="X110" s="612"/>
      <c r="Y110" s="612"/>
      <c r="Z110" s="612"/>
      <c r="AA110" s="612"/>
      <c r="AB110" s="612"/>
      <c r="AC110" s="612"/>
      <c r="AD110" s="612"/>
      <c r="AE110" s="612"/>
      <c r="AF110" s="612"/>
      <c r="AG110" s="612"/>
      <c r="AH110" s="612"/>
      <c r="AI110" s="612"/>
      <c r="AJ110" s="612"/>
      <c r="AK110" s="612"/>
      <c r="AL110" s="612"/>
      <c r="AM110" s="612"/>
      <c r="AN110" s="612"/>
      <c r="AO110" s="612"/>
      <c r="AP110" s="612"/>
      <c r="AQ110" s="612"/>
      <c r="AR110" s="612"/>
      <c r="AS110" s="612"/>
      <c r="AT110" s="612"/>
      <c r="AU110" s="612"/>
      <c r="AV110" s="612"/>
      <c r="AW110" s="612"/>
      <c r="AX110" s="612"/>
      <c r="AY110" s="612"/>
      <c r="AZ110" s="612"/>
      <c r="BA110" s="612"/>
      <c r="BB110" s="612"/>
      <c r="BC110" s="612"/>
      <c r="BD110" s="612"/>
      <c r="BE110" s="612"/>
      <c r="BF110" s="612"/>
      <c r="BG110" s="612"/>
      <c r="BH110" s="612"/>
      <c r="BI110" s="612"/>
      <c r="BJ110" s="612"/>
      <c r="BK110" s="613"/>
      <c r="BL110" s="546" t="s">
        <v>907</v>
      </c>
      <c r="BM110" s="550" t="s">
        <v>908</v>
      </c>
      <c r="BN110" s="573" t="s">
        <v>909</v>
      </c>
    </row>
    <row r="111" spans="1:66" ht="15" customHeight="1" x14ac:dyDescent="0.25">
      <c r="B111" s="570" t="s">
        <v>0</v>
      </c>
      <c r="C111" s="570" t="s">
        <v>906</v>
      </c>
      <c r="D111" s="593" t="s">
        <v>903</v>
      </c>
      <c r="E111" s="593"/>
      <c r="F111" s="593"/>
      <c r="G111" s="593"/>
      <c r="H111" s="593"/>
      <c r="I111" s="593"/>
      <c r="J111" s="593"/>
      <c r="K111" s="593"/>
      <c r="L111" s="593"/>
      <c r="M111" s="593"/>
      <c r="N111" s="593"/>
      <c r="O111" s="593"/>
      <c r="P111" s="567" t="s">
        <v>902</v>
      </c>
      <c r="Q111" s="568"/>
      <c r="R111" s="568"/>
      <c r="S111" s="568"/>
      <c r="T111" s="568"/>
      <c r="U111" s="568"/>
      <c r="V111" s="568"/>
      <c r="W111" s="568"/>
      <c r="X111" s="568"/>
      <c r="Y111" s="568"/>
      <c r="Z111" s="568"/>
      <c r="AA111" s="569"/>
      <c r="AB111" s="567" t="s">
        <v>901</v>
      </c>
      <c r="AC111" s="568"/>
      <c r="AD111" s="568"/>
      <c r="AE111" s="568"/>
      <c r="AF111" s="568"/>
      <c r="AG111" s="568"/>
      <c r="AH111" s="568"/>
      <c r="AI111" s="568"/>
      <c r="AJ111" s="568"/>
      <c r="AK111" s="568"/>
      <c r="AL111" s="568"/>
      <c r="AM111" s="569"/>
      <c r="AN111" s="553" t="s">
        <v>900</v>
      </c>
      <c r="AO111" s="608"/>
      <c r="AP111" s="608"/>
      <c r="AQ111" s="608"/>
      <c r="AR111" s="608"/>
      <c r="AS111" s="608"/>
      <c r="AT111" s="608"/>
      <c r="AU111" s="608"/>
      <c r="AV111" s="608"/>
      <c r="AW111" s="608"/>
      <c r="AX111" s="608"/>
      <c r="AY111" s="554"/>
      <c r="AZ111" s="553" t="s">
        <v>3</v>
      </c>
      <c r="BA111" s="608"/>
      <c r="BB111" s="608"/>
      <c r="BC111" s="608"/>
      <c r="BD111" s="608"/>
      <c r="BE111" s="608"/>
      <c r="BF111" s="608"/>
      <c r="BG111" s="608"/>
      <c r="BH111" s="608"/>
      <c r="BI111" s="608"/>
      <c r="BJ111" s="608"/>
      <c r="BK111" s="554"/>
      <c r="BL111" s="547"/>
      <c r="BM111" s="551"/>
      <c r="BN111" s="574"/>
    </row>
    <row r="112" spans="1:66" ht="15.75" x14ac:dyDescent="0.25">
      <c r="B112" s="571"/>
      <c r="C112" s="590"/>
      <c r="D112" s="604" t="s">
        <v>781</v>
      </c>
      <c r="E112" s="604"/>
      <c r="F112" s="604"/>
      <c r="G112" s="604" t="s">
        <v>782</v>
      </c>
      <c r="H112" s="604"/>
      <c r="I112" s="604"/>
      <c r="J112" s="604" t="s">
        <v>783</v>
      </c>
      <c r="K112" s="604"/>
      <c r="L112" s="604"/>
      <c r="M112" s="604" t="s">
        <v>784</v>
      </c>
      <c r="N112" s="604"/>
      <c r="O112" s="604"/>
      <c r="P112" s="604" t="s">
        <v>785</v>
      </c>
      <c r="Q112" s="604"/>
      <c r="R112" s="604"/>
      <c r="S112" s="604" t="s">
        <v>786</v>
      </c>
      <c r="T112" s="604"/>
      <c r="U112" s="604"/>
      <c r="V112" s="604" t="s">
        <v>787</v>
      </c>
      <c r="W112" s="604"/>
      <c r="X112" s="604"/>
      <c r="Y112" s="604" t="s">
        <v>788</v>
      </c>
      <c r="Z112" s="604"/>
      <c r="AA112" s="604"/>
      <c r="AB112" s="604" t="s">
        <v>789</v>
      </c>
      <c r="AC112" s="604"/>
      <c r="AD112" s="604"/>
      <c r="AE112" s="604" t="s">
        <v>790</v>
      </c>
      <c r="AF112" s="604"/>
      <c r="AG112" s="604"/>
      <c r="AH112" s="604" t="s">
        <v>791</v>
      </c>
      <c r="AI112" s="604"/>
      <c r="AJ112" s="604"/>
      <c r="AK112" s="604" t="s">
        <v>792</v>
      </c>
      <c r="AL112" s="604"/>
      <c r="AM112" s="604"/>
      <c r="AN112" s="604" t="s">
        <v>793</v>
      </c>
      <c r="AO112" s="604"/>
      <c r="AP112" s="604"/>
      <c r="AQ112" s="604" t="s">
        <v>794</v>
      </c>
      <c r="AR112" s="604"/>
      <c r="AS112" s="604"/>
      <c r="AT112" s="604" t="s">
        <v>795</v>
      </c>
      <c r="AU112" s="604"/>
      <c r="AV112" s="604"/>
      <c r="AW112" s="604" t="s">
        <v>796</v>
      </c>
      <c r="AX112" s="604"/>
      <c r="AY112" s="604"/>
      <c r="AZ112" s="604" t="s">
        <v>797</v>
      </c>
      <c r="BA112" s="604"/>
      <c r="BB112" s="604"/>
      <c r="BC112" s="604" t="s">
        <v>798</v>
      </c>
      <c r="BD112" s="604"/>
      <c r="BE112" s="604"/>
      <c r="BF112" s="604" t="s">
        <v>799</v>
      </c>
      <c r="BG112" s="604"/>
      <c r="BH112" s="604"/>
      <c r="BI112" s="604" t="s">
        <v>800</v>
      </c>
      <c r="BJ112" s="604"/>
      <c r="BK112" s="604"/>
      <c r="BL112" s="547"/>
      <c r="BM112" s="551"/>
      <c r="BN112" s="574"/>
    </row>
    <row r="113" spans="2:66" ht="74.25" customHeight="1" x14ac:dyDescent="0.25">
      <c r="B113" s="571"/>
      <c r="C113" s="590"/>
      <c r="D113" s="563" t="s">
        <v>801</v>
      </c>
      <c r="E113" s="563"/>
      <c r="F113" s="563"/>
      <c r="G113" s="563" t="s">
        <v>802</v>
      </c>
      <c r="H113" s="563"/>
      <c r="I113" s="563"/>
      <c r="J113" s="563" t="s">
        <v>803</v>
      </c>
      <c r="K113" s="563"/>
      <c r="L113" s="563"/>
      <c r="M113" s="563" t="s">
        <v>804</v>
      </c>
      <c r="N113" s="563"/>
      <c r="O113" s="563"/>
      <c r="P113" s="563" t="s">
        <v>805</v>
      </c>
      <c r="Q113" s="563"/>
      <c r="R113" s="563"/>
      <c r="S113" s="563" t="s">
        <v>806</v>
      </c>
      <c r="T113" s="563"/>
      <c r="U113" s="563"/>
      <c r="V113" s="563" t="s">
        <v>807</v>
      </c>
      <c r="W113" s="563"/>
      <c r="X113" s="563"/>
      <c r="Y113" s="563" t="s">
        <v>808</v>
      </c>
      <c r="Z113" s="563"/>
      <c r="AA113" s="563"/>
      <c r="AB113" s="563" t="s">
        <v>809</v>
      </c>
      <c r="AC113" s="563"/>
      <c r="AD113" s="563"/>
      <c r="AE113" s="563" t="s">
        <v>810</v>
      </c>
      <c r="AF113" s="563"/>
      <c r="AG113" s="563"/>
      <c r="AH113" s="563" t="s">
        <v>811</v>
      </c>
      <c r="AI113" s="563"/>
      <c r="AJ113" s="563"/>
      <c r="AK113" s="563" t="s">
        <v>812</v>
      </c>
      <c r="AL113" s="563"/>
      <c r="AM113" s="563"/>
      <c r="AN113" s="563" t="s">
        <v>813</v>
      </c>
      <c r="AO113" s="563"/>
      <c r="AP113" s="563"/>
      <c r="AQ113" s="563" t="s">
        <v>814</v>
      </c>
      <c r="AR113" s="563"/>
      <c r="AS113" s="563"/>
      <c r="AT113" s="563" t="s">
        <v>815</v>
      </c>
      <c r="AU113" s="563"/>
      <c r="AV113" s="563"/>
      <c r="AW113" s="563" t="s">
        <v>816</v>
      </c>
      <c r="AX113" s="563"/>
      <c r="AY113" s="563"/>
      <c r="AZ113" s="563" t="s">
        <v>817</v>
      </c>
      <c r="BA113" s="563"/>
      <c r="BB113" s="563"/>
      <c r="BC113" s="563" t="s">
        <v>818</v>
      </c>
      <c r="BD113" s="563"/>
      <c r="BE113" s="563"/>
      <c r="BF113" s="563" t="s">
        <v>819</v>
      </c>
      <c r="BG113" s="563"/>
      <c r="BH113" s="563"/>
      <c r="BI113" s="563" t="s">
        <v>820</v>
      </c>
      <c r="BJ113" s="563"/>
      <c r="BK113" s="563"/>
      <c r="BL113" s="548"/>
      <c r="BM113" s="551"/>
      <c r="BN113" s="574"/>
    </row>
    <row r="114" spans="2:66" ht="148.5" customHeight="1" x14ac:dyDescent="0.25">
      <c r="B114" s="572"/>
      <c r="C114" s="591"/>
      <c r="D114" s="260" t="s">
        <v>821</v>
      </c>
      <c r="E114" s="260" t="s">
        <v>822</v>
      </c>
      <c r="F114" s="260" t="s">
        <v>823</v>
      </c>
      <c r="G114" s="260" t="s">
        <v>824</v>
      </c>
      <c r="H114" s="260" t="s">
        <v>748</v>
      </c>
      <c r="I114" s="260" t="s">
        <v>825</v>
      </c>
      <c r="J114" s="260" t="s">
        <v>826</v>
      </c>
      <c r="K114" s="260" t="s">
        <v>827</v>
      </c>
      <c r="L114" s="260" t="s">
        <v>828</v>
      </c>
      <c r="M114" s="260" t="s">
        <v>829</v>
      </c>
      <c r="N114" s="260" t="s">
        <v>830</v>
      </c>
      <c r="O114" s="260" t="s">
        <v>831</v>
      </c>
      <c r="P114" s="260" t="s">
        <v>832</v>
      </c>
      <c r="Q114" s="260" t="s">
        <v>833</v>
      </c>
      <c r="R114" s="260" t="s">
        <v>834</v>
      </c>
      <c r="S114" s="260" t="s">
        <v>835</v>
      </c>
      <c r="T114" s="260" t="s">
        <v>836</v>
      </c>
      <c r="U114" s="260" t="s">
        <v>837</v>
      </c>
      <c r="V114" s="260" t="s">
        <v>838</v>
      </c>
      <c r="W114" s="260" t="s">
        <v>827</v>
      </c>
      <c r="X114" s="260" t="s">
        <v>771</v>
      </c>
      <c r="Y114" s="260" t="s">
        <v>839</v>
      </c>
      <c r="Z114" s="260" t="s">
        <v>840</v>
      </c>
      <c r="AA114" s="260" t="s">
        <v>841</v>
      </c>
      <c r="AB114" s="260" t="s">
        <v>842</v>
      </c>
      <c r="AC114" s="260" t="s">
        <v>843</v>
      </c>
      <c r="AD114" s="260" t="s">
        <v>844</v>
      </c>
      <c r="AE114" s="260" t="s">
        <v>845</v>
      </c>
      <c r="AF114" s="260" t="s">
        <v>846</v>
      </c>
      <c r="AG114" s="260" t="s">
        <v>847</v>
      </c>
      <c r="AH114" s="260" t="s">
        <v>848</v>
      </c>
      <c r="AI114" s="260" t="s">
        <v>849</v>
      </c>
      <c r="AJ114" s="260" t="s">
        <v>850</v>
      </c>
      <c r="AK114" s="260" t="s">
        <v>851</v>
      </c>
      <c r="AL114" s="260" t="s">
        <v>852</v>
      </c>
      <c r="AM114" s="260" t="s">
        <v>853</v>
      </c>
      <c r="AN114" s="260" t="s">
        <v>854</v>
      </c>
      <c r="AO114" s="260" t="s">
        <v>855</v>
      </c>
      <c r="AP114" s="260" t="s">
        <v>856</v>
      </c>
      <c r="AQ114" s="260" t="s">
        <v>857</v>
      </c>
      <c r="AR114" s="260" t="s">
        <v>858</v>
      </c>
      <c r="AS114" s="260" t="s">
        <v>859</v>
      </c>
      <c r="AT114" s="260" t="s">
        <v>860</v>
      </c>
      <c r="AU114" s="260" t="s">
        <v>861</v>
      </c>
      <c r="AV114" s="260" t="s">
        <v>862</v>
      </c>
      <c r="AW114" s="260" t="s">
        <v>863</v>
      </c>
      <c r="AX114" s="260" t="s">
        <v>864</v>
      </c>
      <c r="AY114" s="260" t="s">
        <v>865</v>
      </c>
      <c r="AZ114" s="260" t="s">
        <v>866</v>
      </c>
      <c r="BA114" s="260" t="s">
        <v>867</v>
      </c>
      <c r="BB114" s="260" t="s">
        <v>868</v>
      </c>
      <c r="BC114" s="260" t="s">
        <v>869</v>
      </c>
      <c r="BD114" s="260" t="s">
        <v>870</v>
      </c>
      <c r="BE114" s="260" t="s">
        <v>871</v>
      </c>
      <c r="BF114" s="260" t="s">
        <v>872</v>
      </c>
      <c r="BG114" s="260" t="s">
        <v>873</v>
      </c>
      <c r="BH114" s="260" t="s">
        <v>874</v>
      </c>
      <c r="BI114" s="260" t="s">
        <v>875</v>
      </c>
      <c r="BJ114" s="260" t="s">
        <v>876</v>
      </c>
      <c r="BK114" s="260" t="s">
        <v>877</v>
      </c>
      <c r="BL114" s="549"/>
      <c r="BM114" s="552"/>
      <c r="BN114" s="575"/>
    </row>
    <row r="115" spans="2:66" ht="15.75" x14ac:dyDescent="0.25">
      <c r="B115" s="9">
        <v>1</v>
      </c>
      <c r="C115" s="4" t="str">
        <f>'2 жастағы балалар Ф'!C115</f>
        <v>Аубакирова Жансая</v>
      </c>
      <c r="D115" s="476">
        <v>1</v>
      </c>
      <c r="E115" s="476"/>
      <c r="F115" s="477"/>
      <c r="G115" s="476">
        <v>1</v>
      </c>
      <c r="H115" s="476"/>
      <c r="I115" s="477"/>
      <c r="J115" s="476">
        <v>1</v>
      </c>
      <c r="K115" s="476"/>
      <c r="L115" s="477"/>
      <c r="M115" s="476">
        <v>1</v>
      </c>
      <c r="N115" s="476"/>
      <c r="O115" s="477"/>
      <c r="P115" s="476">
        <v>1</v>
      </c>
      <c r="Q115" s="476"/>
      <c r="R115" s="477"/>
      <c r="S115" s="476">
        <v>1</v>
      </c>
      <c r="T115" s="476"/>
      <c r="U115" s="477"/>
      <c r="V115" s="476">
        <v>1</v>
      </c>
      <c r="W115" s="476"/>
      <c r="X115" s="477"/>
      <c r="Y115" s="476">
        <v>1</v>
      </c>
      <c r="Z115" s="476"/>
      <c r="AA115" s="477"/>
      <c r="AB115" s="476">
        <v>1</v>
      </c>
      <c r="AC115" s="476"/>
      <c r="AD115" s="477"/>
      <c r="AE115" s="476">
        <v>1</v>
      </c>
      <c r="AF115" s="476"/>
      <c r="AG115" s="477"/>
      <c r="AH115" s="476">
        <v>1</v>
      </c>
      <c r="AI115" s="476"/>
      <c r="AJ115" s="477"/>
      <c r="AK115" s="476">
        <v>1</v>
      </c>
      <c r="AL115" s="476"/>
      <c r="AM115" s="477"/>
      <c r="AN115" s="476">
        <v>1</v>
      </c>
      <c r="AO115" s="476"/>
      <c r="AP115" s="477"/>
      <c r="AQ115" s="476">
        <v>1</v>
      </c>
      <c r="AR115" s="476"/>
      <c r="AS115" s="477"/>
      <c r="AT115" s="476">
        <v>1</v>
      </c>
      <c r="AU115" s="476"/>
      <c r="AV115" s="477"/>
      <c r="AW115" s="476">
        <v>1</v>
      </c>
      <c r="AX115" s="476"/>
      <c r="AY115" s="477"/>
      <c r="AZ115" s="476">
        <v>1</v>
      </c>
      <c r="BA115" s="476"/>
      <c r="BB115" s="477"/>
      <c r="BC115" s="476">
        <v>1</v>
      </c>
      <c r="BD115" s="476"/>
      <c r="BE115" s="477"/>
      <c r="BF115" s="476">
        <v>1</v>
      </c>
      <c r="BG115" s="476"/>
      <c r="BH115" s="477"/>
      <c r="BI115" s="476">
        <v>1</v>
      </c>
      <c r="BJ115" s="476"/>
      <c r="BK115" s="477"/>
      <c r="BL115" s="78">
        <f>COUNTA(D115,G115,J115,M115,P115,S115,V115,Y115,AB115,AE115,AH115,AK115,AN115,AQ115,AT115,AW115,AZ115,BC115,BF115,BI115)</f>
        <v>20</v>
      </c>
      <c r="BM115" s="2">
        <f>COUNTA(E115,H115,K115,N115,Q115,T115,W115,Z115,AC115,AF115,AI115,AL115,AO115,AR115,AU115,AX115,BA115,BD115,BG115,BJ115)</f>
        <v>0</v>
      </c>
      <c r="BN115" s="32">
        <f>COUNTA(F115,I115,L115,O115,R115,U115,X115,AA115,AD115,AG115,AJ115,AM115,AP115,AS115,AV115,AY115,BB115,BE115,BH115,BK115)</f>
        <v>0</v>
      </c>
    </row>
    <row r="116" spans="2:66" ht="15.75" x14ac:dyDescent="0.25">
      <c r="B116" s="9">
        <v>2</v>
      </c>
      <c r="C116" s="4" t="str">
        <f>'2 жастағы балалар Ф'!C116</f>
        <v>Болат Райана</v>
      </c>
      <c r="D116" s="476">
        <v>1</v>
      </c>
      <c r="E116" s="476"/>
      <c r="F116" s="477"/>
      <c r="G116" s="476">
        <v>1</v>
      </c>
      <c r="H116" s="476"/>
      <c r="I116" s="477"/>
      <c r="J116" s="476">
        <v>1</v>
      </c>
      <c r="K116" s="476"/>
      <c r="L116" s="477"/>
      <c r="M116" s="476">
        <v>1</v>
      </c>
      <c r="N116" s="476"/>
      <c r="O116" s="477"/>
      <c r="P116" s="476">
        <v>1</v>
      </c>
      <c r="Q116" s="476"/>
      <c r="R116" s="477"/>
      <c r="S116" s="476">
        <v>1</v>
      </c>
      <c r="T116" s="476"/>
      <c r="U116" s="477"/>
      <c r="V116" s="476">
        <v>1</v>
      </c>
      <c r="W116" s="476"/>
      <c r="X116" s="477"/>
      <c r="Y116" s="476">
        <v>1</v>
      </c>
      <c r="Z116" s="476"/>
      <c r="AA116" s="477"/>
      <c r="AB116" s="476">
        <v>1</v>
      </c>
      <c r="AC116" s="476"/>
      <c r="AD116" s="477"/>
      <c r="AE116" s="476">
        <v>1</v>
      </c>
      <c r="AF116" s="476"/>
      <c r="AG116" s="477"/>
      <c r="AH116" s="476">
        <v>1</v>
      </c>
      <c r="AI116" s="476"/>
      <c r="AJ116" s="477"/>
      <c r="AK116" s="476">
        <v>1</v>
      </c>
      <c r="AL116" s="476"/>
      <c r="AM116" s="477"/>
      <c r="AN116" s="476">
        <v>1</v>
      </c>
      <c r="AO116" s="476"/>
      <c r="AP116" s="477"/>
      <c r="AQ116" s="476">
        <v>1</v>
      </c>
      <c r="AR116" s="476"/>
      <c r="AS116" s="477"/>
      <c r="AT116" s="476">
        <v>1</v>
      </c>
      <c r="AU116" s="476"/>
      <c r="AV116" s="477"/>
      <c r="AW116" s="476">
        <v>1</v>
      </c>
      <c r="AX116" s="476"/>
      <c r="AY116" s="477"/>
      <c r="AZ116" s="476">
        <v>1</v>
      </c>
      <c r="BA116" s="476"/>
      <c r="BB116" s="477"/>
      <c r="BC116" s="476">
        <v>1</v>
      </c>
      <c r="BD116" s="476"/>
      <c r="BE116" s="477"/>
      <c r="BF116" s="476">
        <v>1</v>
      </c>
      <c r="BG116" s="476"/>
      <c r="BH116" s="477"/>
      <c r="BI116" s="476">
        <v>1</v>
      </c>
      <c r="BJ116" s="476"/>
      <c r="BK116" s="477"/>
      <c r="BL116" s="78">
        <f t="shared" ref="BL116:BL159" si="10">COUNTA(D116,G116,J116,M116,P116,S116,V116,Y116,AB116,AE116,AH116,AK116,AN116,AQ116,AT116,AW116,AZ116,BC116,BF116,BI116)</f>
        <v>20</v>
      </c>
      <c r="BM116" s="2">
        <f t="shared" ref="BM116:BM159" si="11">COUNTA(E116,H116,K116,N116,Q116,T116,W116,Z116,AC116,AF116,AI116,AL116,AO116,AR116,AU116,AX116,BA116,BD116,BG116,BJ116)</f>
        <v>0</v>
      </c>
      <c r="BN116" s="32">
        <f t="shared" ref="BN116:BN159" si="12">COUNTA(F116,I116,L116,O116,R116,U116,X116,AA116,AD116,AG116,AJ116,AM116,AP116,AS116,AV116,AY116,BB116,BE116,BH116,BK116)</f>
        <v>0</v>
      </c>
    </row>
    <row r="117" spans="2:66" ht="15.75" x14ac:dyDescent="0.25">
      <c r="B117" s="9">
        <v>3</v>
      </c>
      <c r="C117" s="4" t="str">
        <f>'2 жастағы балалар Ф'!C117</f>
        <v>Жаналыкова Айжамал</v>
      </c>
      <c r="D117" s="476">
        <v>1</v>
      </c>
      <c r="E117" s="476"/>
      <c r="F117" s="477"/>
      <c r="G117" s="476">
        <v>1</v>
      </c>
      <c r="H117" s="476"/>
      <c r="I117" s="477"/>
      <c r="J117" s="476">
        <v>1</v>
      </c>
      <c r="K117" s="476"/>
      <c r="L117" s="477"/>
      <c r="M117" s="476">
        <v>1</v>
      </c>
      <c r="N117" s="476"/>
      <c r="O117" s="477"/>
      <c r="P117" s="476">
        <v>1</v>
      </c>
      <c r="Q117" s="476"/>
      <c r="R117" s="477"/>
      <c r="S117" s="476">
        <v>1</v>
      </c>
      <c r="T117" s="476"/>
      <c r="U117" s="477"/>
      <c r="V117" s="476">
        <v>1</v>
      </c>
      <c r="W117" s="476"/>
      <c r="X117" s="477"/>
      <c r="Y117" s="476">
        <v>1</v>
      </c>
      <c r="Z117" s="476"/>
      <c r="AA117" s="477"/>
      <c r="AB117" s="476">
        <v>1</v>
      </c>
      <c r="AC117" s="476"/>
      <c r="AD117" s="477"/>
      <c r="AE117" s="476">
        <v>1</v>
      </c>
      <c r="AF117" s="476"/>
      <c r="AG117" s="477"/>
      <c r="AH117" s="476">
        <v>1</v>
      </c>
      <c r="AI117" s="476"/>
      <c r="AJ117" s="477"/>
      <c r="AK117" s="476">
        <v>1</v>
      </c>
      <c r="AL117" s="476"/>
      <c r="AM117" s="477"/>
      <c r="AN117" s="476">
        <v>1</v>
      </c>
      <c r="AO117" s="476"/>
      <c r="AP117" s="477"/>
      <c r="AQ117" s="476">
        <v>1</v>
      </c>
      <c r="AR117" s="476"/>
      <c r="AS117" s="477"/>
      <c r="AT117" s="476">
        <v>1</v>
      </c>
      <c r="AU117" s="476"/>
      <c r="AV117" s="477"/>
      <c r="AW117" s="476">
        <v>1</v>
      </c>
      <c r="AX117" s="476"/>
      <c r="AY117" s="477"/>
      <c r="AZ117" s="476">
        <v>1</v>
      </c>
      <c r="BA117" s="476"/>
      <c r="BB117" s="477"/>
      <c r="BC117" s="476">
        <v>1</v>
      </c>
      <c r="BD117" s="476"/>
      <c r="BE117" s="477"/>
      <c r="BF117" s="476">
        <v>1</v>
      </c>
      <c r="BG117" s="476"/>
      <c r="BH117" s="477"/>
      <c r="BI117" s="476">
        <v>1</v>
      </c>
      <c r="BJ117" s="476"/>
      <c r="BK117" s="477"/>
      <c r="BL117" s="78">
        <f t="shared" si="10"/>
        <v>20</v>
      </c>
      <c r="BM117" s="2">
        <f t="shared" si="11"/>
        <v>0</v>
      </c>
      <c r="BN117" s="32">
        <f t="shared" si="12"/>
        <v>0</v>
      </c>
    </row>
    <row r="118" spans="2:66" ht="15.75" x14ac:dyDescent="0.25">
      <c r="B118" s="9">
        <v>4</v>
      </c>
      <c r="C118" s="4" t="str">
        <f>'2 жастағы балалар Ф'!C118</f>
        <v xml:space="preserve">Қошанбай Сезім </v>
      </c>
      <c r="D118" s="476">
        <v>1</v>
      </c>
      <c r="E118" s="476"/>
      <c r="F118" s="477"/>
      <c r="G118" s="476"/>
      <c r="H118" s="476">
        <v>1</v>
      </c>
      <c r="I118" s="477"/>
      <c r="J118" s="476"/>
      <c r="K118" s="476">
        <v>1</v>
      </c>
      <c r="L118" s="477"/>
      <c r="M118" s="476"/>
      <c r="N118" s="476">
        <v>1</v>
      </c>
      <c r="O118" s="477"/>
      <c r="P118" s="476">
        <v>1</v>
      </c>
      <c r="Q118" s="476"/>
      <c r="R118" s="477"/>
      <c r="S118" s="476">
        <v>1</v>
      </c>
      <c r="T118" s="476"/>
      <c r="U118" s="477"/>
      <c r="V118" s="476"/>
      <c r="W118" s="476">
        <v>1</v>
      </c>
      <c r="X118" s="477"/>
      <c r="Y118" s="476">
        <v>1</v>
      </c>
      <c r="Z118" s="476"/>
      <c r="AA118" s="477"/>
      <c r="AB118" s="476">
        <v>1</v>
      </c>
      <c r="AC118" s="476"/>
      <c r="AD118" s="477"/>
      <c r="AE118" s="476"/>
      <c r="AF118" s="476">
        <v>1</v>
      </c>
      <c r="AG118" s="477"/>
      <c r="AH118" s="476"/>
      <c r="AI118" s="476">
        <v>1</v>
      </c>
      <c r="AJ118" s="477"/>
      <c r="AK118" s="476"/>
      <c r="AL118" s="476">
        <v>1</v>
      </c>
      <c r="AM118" s="477"/>
      <c r="AN118" s="476"/>
      <c r="AO118" s="476">
        <v>1</v>
      </c>
      <c r="AP118" s="477"/>
      <c r="AQ118" s="476"/>
      <c r="AR118" s="476">
        <v>1</v>
      </c>
      <c r="AS118" s="477"/>
      <c r="AT118" s="476"/>
      <c r="AU118" s="476">
        <v>1</v>
      </c>
      <c r="AV118" s="477"/>
      <c r="AW118" s="476">
        <v>1</v>
      </c>
      <c r="AX118" s="476"/>
      <c r="AY118" s="477"/>
      <c r="AZ118" s="476"/>
      <c r="BA118" s="476">
        <v>1</v>
      </c>
      <c r="BB118" s="477"/>
      <c r="BC118" s="476"/>
      <c r="BD118" s="476">
        <v>1</v>
      </c>
      <c r="BE118" s="477"/>
      <c r="BF118" s="476"/>
      <c r="BG118" s="476">
        <v>1</v>
      </c>
      <c r="BH118" s="477"/>
      <c r="BI118" s="476"/>
      <c r="BJ118" s="476">
        <v>1</v>
      </c>
      <c r="BK118" s="477"/>
      <c r="BL118" s="78">
        <f t="shared" si="10"/>
        <v>6</v>
      </c>
      <c r="BM118" s="2">
        <f t="shared" si="11"/>
        <v>14</v>
      </c>
      <c r="BN118" s="32">
        <f t="shared" si="12"/>
        <v>0</v>
      </c>
    </row>
    <row r="119" spans="2:66" ht="15.75" x14ac:dyDescent="0.25">
      <c r="B119" s="9">
        <v>5</v>
      </c>
      <c r="C119" s="4">
        <f>'2 жастағы балалар Ф'!C119</f>
        <v>0</v>
      </c>
      <c r="D119" s="476"/>
      <c r="E119" s="476"/>
      <c r="F119" s="477"/>
      <c r="G119" s="476"/>
      <c r="H119" s="476"/>
      <c r="I119" s="477"/>
      <c r="J119" s="476"/>
      <c r="K119" s="476"/>
      <c r="L119" s="477"/>
      <c r="M119" s="476"/>
      <c r="N119" s="476"/>
      <c r="O119" s="477"/>
      <c r="P119" s="476"/>
      <c r="Q119" s="476"/>
      <c r="R119" s="477"/>
      <c r="S119" s="476"/>
      <c r="T119" s="476"/>
      <c r="U119" s="477"/>
      <c r="V119" s="476"/>
      <c r="W119" s="476"/>
      <c r="X119" s="477"/>
      <c r="Y119" s="476"/>
      <c r="Z119" s="476"/>
      <c r="AA119" s="477"/>
      <c r="AB119" s="476"/>
      <c r="AC119" s="476"/>
      <c r="AD119" s="477"/>
      <c r="AE119" s="476"/>
      <c r="AF119" s="476"/>
      <c r="AG119" s="477"/>
      <c r="AH119" s="476"/>
      <c r="AI119" s="476"/>
      <c r="AJ119" s="477"/>
      <c r="AK119" s="476"/>
      <c r="AL119" s="476"/>
      <c r="AM119" s="477"/>
      <c r="AN119" s="476"/>
      <c r="AO119" s="476"/>
      <c r="AP119" s="477"/>
      <c r="AQ119" s="476"/>
      <c r="AR119" s="476"/>
      <c r="AS119" s="477"/>
      <c r="AT119" s="476"/>
      <c r="AU119" s="476"/>
      <c r="AV119" s="477"/>
      <c r="AW119" s="476"/>
      <c r="AX119" s="476"/>
      <c r="AY119" s="477"/>
      <c r="AZ119" s="476"/>
      <c r="BA119" s="476"/>
      <c r="BB119" s="477"/>
      <c r="BC119" s="476"/>
      <c r="BD119" s="476"/>
      <c r="BE119" s="477"/>
      <c r="BF119" s="476"/>
      <c r="BG119" s="476"/>
      <c r="BH119" s="477"/>
      <c r="BI119" s="476"/>
      <c r="BJ119" s="476"/>
      <c r="BK119" s="477"/>
      <c r="BL119" s="78">
        <f t="shared" si="10"/>
        <v>0</v>
      </c>
      <c r="BM119" s="2">
        <f t="shared" si="11"/>
        <v>0</v>
      </c>
      <c r="BN119" s="32">
        <f t="shared" si="12"/>
        <v>0</v>
      </c>
    </row>
    <row r="120" spans="2:66" ht="15.75" x14ac:dyDescent="0.25">
      <c r="B120" s="9">
        <v>6</v>
      </c>
      <c r="C120" s="4" t="str">
        <f>'2 жастағы балалар Ф'!C120</f>
        <v>Серік Нұртаза</v>
      </c>
      <c r="D120" s="476"/>
      <c r="E120" s="476">
        <v>1</v>
      </c>
      <c r="F120" s="477"/>
      <c r="G120" s="476">
        <v>1</v>
      </c>
      <c r="H120" s="476"/>
      <c r="I120" s="477"/>
      <c r="J120" s="476"/>
      <c r="K120" s="476">
        <v>1</v>
      </c>
      <c r="L120" s="477"/>
      <c r="M120" s="476"/>
      <c r="N120" s="476">
        <v>1</v>
      </c>
      <c r="O120" s="477"/>
      <c r="P120" s="476"/>
      <c r="Q120" s="476">
        <v>1</v>
      </c>
      <c r="R120" s="477"/>
      <c r="S120" s="476">
        <v>1</v>
      </c>
      <c r="T120" s="476"/>
      <c r="U120" s="477"/>
      <c r="V120" s="476"/>
      <c r="W120" s="476">
        <v>1</v>
      </c>
      <c r="X120" s="477"/>
      <c r="Y120" s="476"/>
      <c r="Z120" s="476">
        <v>1</v>
      </c>
      <c r="AA120" s="477"/>
      <c r="AB120" s="476"/>
      <c r="AC120" s="476">
        <v>1</v>
      </c>
      <c r="AD120" s="477"/>
      <c r="AE120" s="476"/>
      <c r="AF120" s="476">
        <v>1</v>
      </c>
      <c r="AG120" s="477"/>
      <c r="AH120" s="476"/>
      <c r="AI120" s="476">
        <v>1</v>
      </c>
      <c r="AJ120" s="477"/>
      <c r="AK120" s="476"/>
      <c r="AL120" s="476">
        <v>1</v>
      </c>
      <c r="AM120" s="477"/>
      <c r="AN120" s="476">
        <v>1</v>
      </c>
      <c r="AO120" s="476"/>
      <c r="AP120" s="477"/>
      <c r="AQ120" s="476">
        <v>1</v>
      </c>
      <c r="AR120" s="476"/>
      <c r="AS120" s="477"/>
      <c r="AT120" s="476">
        <v>1</v>
      </c>
      <c r="AU120" s="476"/>
      <c r="AV120" s="477"/>
      <c r="AW120" s="476"/>
      <c r="AX120" s="476">
        <v>1</v>
      </c>
      <c r="AY120" s="477"/>
      <c r="AZ120" s="476">
        <v>1</v>
      </c>
      <c r="BA120" s="476"/>
      <c r="BB120" s="477"/>
      <c r="BC120" s="476">
        <v>1</v>
      </c>
      <c r="BD120" s="476"/>
      <c r="BE120" s="477"/>
      <c r="BF120" s="476">
        <v>1</v>
      </c>
      <c r="BG120" s="476"/>
      <c r="BH120" s="477"/>
      <c r="BI120" s="476"/>
      <c r="BJ120" s="476">
        <v>1</v>
      </c>
      <c r="BK120" s="477"/>
      <c r="BL120" s="78">
        <f t="shared" si="10"/>
        <v>8</v>
      </c>
      <c r="BM120" s="2">
        <f t="shared" si="11"/>
        <v>12</v>
      </c>
      <c r="BN120" s="32">
        <f t="shared" si="12"/>
        <v>0</v>
      </c>
    </row>
    <row r="121" spans="2:66" ht="15.75" x14ac:dyDescent="0.25">
      <c r="B121" s="9">
        <v>7</v>
      </c>
      <c r="C121" s="4">
        <f>'2 жастағы балалар Ф'!C121</f>
        <v>0</v>
      </c>
      <c r="D121" s="476"/>
      <c r="E121" s="476"/>
      <c r="F121" s="477"/>
      <c r="G121" s="476"/>
      <c r="H121" s="476"/>
      <c r="I121" s="477"/>
      <c r="J121" s="476"/>
      <c r="K121" s="476"/>
      <c r="L121" s="477"/>
      <c r="M121" s="476"/>
      <c r="N121" s="476"/>
      <c r="O121" s="477"/>
      <c r="P121" s="476"/>
      <c r="Q121" s="476"/>
      <c r="R121" s="477"/>
      <c r="S121" s="476"/>
      <c r="T121" s="476"/>
      <c r="U121" s="477"/>
      <c r="V121" s="476"/>
      <c r="W121" s="476"/>
      <c r="X121" s="477"/>
      <c r="Y121" s="476"/>
      <c r="Z121" s="476"/>
      <c r="AA121" s="477"/>
      <c r="AB121" s="476"/>
      <c r="AC121" s="476"/>
      <c r="AD121" s="477"/>
      <c r="AE121" s="476"/>
      <c r="AF121" s="476"/>
      <c r="AG121" s="477"/>
      <c r="AH121" s="476"/>
      <c r="AI121" s="476"/>
      <c r="AJ121" s="477"/>
      <c r="AK121" s="476"/>
      <c r="AL121" s="476"/>
      <c r="AM121" s="477"/>
      <c r="AN121" s="476"/>
      <c r="AO121" s="476"/>
      <c r="AP121" s="477"/>
      <c r="AQ121" s="476"/>
      <c r="AR121" s="476"/>
      <c r="AS121" s="477"/>
      <c r="AT121" s="476"/>
      <c r="AU121" s="476"/>
      <c r="AV121" s="477"/>
      <c r="AW121" s="476"/>
      <c r="AX121" s="476"/>
      <c r="AY121" s="477"/>
      <c r="AZ121" s="476"/>
      <c r="BA121" s="476"/>
      <c r="BB121" s="477"/>
      <c r="BC121" s="476"/>
      <c r="BD121" s="476"/>
      <c r="BE121" s="477"/>
      <c r="BF121" s="476"/>
      <c r="BG121" s="476"/>
      <c r="BH121" s="477"/>
      <c r="BI121" s="476"/>
      <c r="BJ121" s="476"/>
      <c r="BK121" s="477"/>
      <c r="BL121" s="78">
        <f t="shared" si="10"/>
        <v>0</v>
      </c>
      <c r="BM121" s="2">
        <f t="shared" si="11"/>
        <v>0</v>
      </c>
      <c r="BN121" s="32">
        <f t="shared" si="12"/>
        <v>0</v>
      </c>
    </row>
    <row r="122" spans="2:66" ht="15.75" x14ac:dyDescent="0.25">
      <c r="B122" s="9">
        <v>8</v>
      </c>
      <c r="C122" s="4">
        <f>'2 жастағы балалар Ф'!C122</f>
        <v>0</v>
      </c>
      <c r="D122" s="476"/>
      <c r="E122" s="476"/>
      <c r="F122" s="477"/>
      <c r="G122" s="476"/>
      <c r="H122" s="476"/>
      <c r="I122" s="477"/>
      <c r="J122" s="476"/>
      <c r="K122" s="476"/>
      <c r="L122" s="477"/>
      <c r="M122" s="476"/>
      <c r="N122" s="476"/>
      <c r="O122" s="477"/>
      <c r="P122" s="476"/>
      <c r="Q122" s="476"/>
      <c r="R122" s="477"/>
      <c r="S122" s="476"/>
      <c r="T122" s="476"/>
      <c r="U122" s="477"/>
      <c r="V122" s="476"/>
      <c r="W122" s="476"/>
      <c r="X122" s="477"/>
      <c r="Y122" s="476"/>
      <c r="Z122" s="476"/>
      <c r="AA122" s="477"/>
      <c r="AB122" s="476"/>
      <c r="AC122" s="476"/>
      <c r="AD122" s="477"/>
      <c r="AE122" s="476"/>
      <c r="AF122" s="476"/>
      <c r="AG122" s="477"/>
      <c r="AH122" s="476"/>
      <c r="AI122" s="476"/>
      <c r="AJ122" s="477"/>
      <c r="AK122" s="476"/>
      <c r="AL122" s="476"/>
      <c r="AM122" s="477"/>
      <c r="AN122" s="476"/>
      <c r="AO122" s="476"/>
      <c r="AP122" s="477"/>
      <c r="AQ122" s="476"/>
      <c r="AR122" s="476"/>
      <c r="AS122" s="477"/>
      <c r="AT122" s="476"/>
      <c r="AU122" s="476"/>
      <c r="AV122" s="477"/>
      <c r="AW122" s="476"/>
      <c r="AX122" s="476"/>
      <c r="AY122" s="477"/>
      <c r="AZ122" s="476"/>
      <c r="BA122" s="476"/>
      <c r="BB122" s="477"/>
      <c r="BC122" s="476"/>
      <c r="BD122" s="476"/>
      <c r="BE122" s="477"/>
      <c r="BF122" s="476"/>
      <c r="BG122" s="476"/>
      <c r="BH122" s="477"/>
      <c r="BI122" s="476"/>
      <c r="BJ122" s="476"/>
      <c r="BK122" s="477"/>
      <c r="BL122" s="78">
        <f t="shared" si="10"/>
        <v>0</v>
      </c>
      <c r="BM122" s="2">
        <f t="shared" si="11"/>
        <v>0</v>
      </c>
      <c r="BN122" s="32">
        <f t="shared" si="12"/>
        <v>0</v>
      </c>
    </row>
    <row r="123" spans="2:66" ht="15.75" x14ac:dyDescent="0.25">
      <c r="B123" s="9">
        <v>9</v>
      </c>
      <c r="C123" s="4">
        <f>'2 жастағы балалар Ф'!C123</f>
        <v>0</v>
      </c>
      <c r="D123" s="476"/>
      <c r="E123" s="476"/>
      <c r="F123" s="477"/>
      <c r="G123" s="476"/>
      <c r="H123" s="476"/>
      <c r="I123" s="477"/>
      <c r="J123" s="476"/>
      <c r="K123" s="476"/>
      <c r="L123" s="477"/>
      <c r="M123" s="476"/>
      <c r="N123" s="476"/>
      <c r="O123" s="477"/>
      <c r="P123" s="476"/>
      <c r="Q123" s="476"/>
      <c r="R123" s="477"/>
      <c r="S123" s="476"/>
      <c r="T123" s="476"/>
      <c r="U123" s="477"/>
      <c r="V123" s="476"/>
      <c r="W123" s="476"/>
      <c r="X123" s="477"/>
      <c r="Y123" s="476"/>
      <c r="Z123" s="476"/>
      <c r="AA123" s="477"/>
      <c r="AB123" s="476"/>
      <c r="AC123" s="476"/>
      <c r="AD123" s="477"/>
      <c r="AE123" s="476"/>
      <c r="AF123" s="476"/>
      <c r="AG123" s="477"/>
      <c r="AH123" s="476"/>
      <c r="AI123" s="476"/>
      <c r="AJ123" s="477"/>
      <c r="AK123" s="476"/>
      <c r="AL123" s="476"/>
      <c r="AM123" s="477"/>
      <c r="AN123" s="476"/>
      <c r="AO123" s="476"/>
      <c r="AP123" s="477"/>
      <c r="AQ123" s="476"/>
      <c r="AR123" s="476"/>
      <c r="AS123" s="477"/>
      <c r="AT123" s="476"/>
      <c r="AU123" s="476"/>
      <c r="AV123" s="477"/>
      <c r="AW123" s="476"/>
      <c r="AX123" s="476"/>
      <c r="AY123" s="477"/>
      <c r="AZ123" s="476"/>
      <c r="BA123" s="476"/>
      <c r="BB123" s="477"/>
      <c r="BC123" s="476"/>
      <c r="BD123" s="476"/>
      <c r="BE123" s="477"/>
      <c r="BF123" s="476"/>
      <c r="BG123" s="476"/>
      <c r="BH123" s="477"/>
      <c r="BI123" s="476"/>
      <c r="BJ123" s="476"/>
      <c r="BK123" s="477"/>
      <c r="BL123" s="78">
        <f t="shared" si="10"/>
        <v>0</v>
      </c>
      <c r="BM123" s="2">
        <f t="shared" si="11"/>
        <v>0</v>
      </c>
      <c r="BN123" s="32">
        <f t="shared" si="12"/>
        <v>0</v>
      </c>
    </row>
    <row r="124" spans="2:66" ht="15.75" x14ac:dyDescent="0.25">
      <c r="B124" s="9">
        <v>10</v>
      </c>
      <c r="C124" s="4">
        <f>'2 жастағы балалар Ф'!C124</f>
        <v>0</v>
      </c>
      <c r="D124" s="476"/>
      <c r="E124" s="476"/>
      <c r="F124" s="477"/>
      <c r="G124" s="476"/>
      <c r="H124" s="476"/>
      <c r="I124" s="477"/>
      <c r="J124" s="476"/>
      <c r="K124" s="476"/>
      <c r="L124" s="477"/>
      <c r="M124" s="476"/>
      <c r="N124" s="476"/>
      <c r="O124" s="477"/>
      <c r="P124" s="476"/>
      <c r="Q124" s="476"/>
      <c r="R124" s="477"/>
      <c r="S124" s="476"/>
      <c r="T124" s="476"/>
      <c r="U124" s="477"/>
      <c r="V124" s="476"/>
      <c r="W124" s="476"/>
      <c r="X124" s="477"/>
      <c r="Y124" s="476"/>
      <c r="Z124" s="476"/>
      <c r="AA124" s="477"/>
      <c r="AB124" s="476"/>
      <c r="AC124" s="476"/>
      <c r="AD124" s="477"/>
      <c r="AE124" s="476"/>
      <c r="AF124" s="476"/>
      <c r="AG124" s="477"/>
      <c r="AH124" s="476"/>
      <c r="AI124" s="476"/>
      <c r="AJ124" s="477"/>
      <c r="AK124" s="476"/>
      <c r="AL124" s="476"/>
      <c r="AM124" s="477"/>
      <c r="AN124" s="476"/>
      <c r="AO124" s="476"/>
      <c r="AP124" s="477"/>
      <c r="AQ124" s="476"/>
      <c r="AR124" s="476"/>
      <c r="AS124" s="477"/>
      <c r="AT124" s="476"/>
      <c r="AU124" s="476"/>
      <c r="AV124" s="477"/>
      <c r="AW124" s="476"/>
      <c r="AX124" s="476"/>
      <c r="AY124" s="477"/>
      <c r="AZ124" s="476"/>
      <c r="BA124" s="476"/>
      <c r="BB124" s="477"/>
      <c r="BC124" s="476"/>
      <c r="BD124" s="476"/>
      <c r="BE124" s="477"/>
      <c r="BF124" s="476"/>
      <c r="BG124" s="476"/>
      <c r="BH124" s="477"/>
      <c r="BI124" s="476"/>
      <c r="BJ124" s="476"/>
      <c r="BK124" s="477"/>
      <c r="BL124" s="78">
        <f t="shared" si="10"/>
        <v>0</v>
      </c>
      <c r="BM124" s="2">
        <f t="shared" si="11"/>
        <v>0</v>
      </c>
      <c r="BN124" s="32">
        <f t="shared" si="12"/>
        <v>0</v>
      </c>
    </row>
    <row r="125" spans="2:66" ht="15.75" x14ac:dyDescent="0.25">
      <c r="B125" s="9">
        <v>11</v>
      </c>
      <c r="C125" s="4">
        <f>'2 жастағы балалар Ф'!C125</f>
        <v>0</v>
      </c>
      <c r="D125" s="476"/>
      <c r="E125" s="476"/>
      <c r="F125" s="477"/>
      <c r="G125" s="476"/>
      <c r="H125" s="476"/>
      <c r="I125" s="477"/>
      <c r="J125" s="476"/>
      <c r="K125" s="476"/>
      <c r="L125" s="477"/>
      <c r="M125" s="476"/>
      <c r="N125" s="476"/>
      <c r="O125" s="477"/>
      <c r="P125" s="476"/>
      <c r="Q125" s="476"/>
      <c r="R125" s="477"/>
      <c r="S125" s="476"/>
      <c r="T125" s="476"/>
      <c r="U125" s="477"/>
      <c r="V125" s="476"/>
      <c r="W125" s="476"/>
      <c r="X125" s="477"/>
      <c r="Y125" s="476"/>
      <c r="Z125" s="476"/>
      <c r="AA125" s="477"/>
      <c r="AB125" s="476"/>
      <c r="AC125" s="476"/>
      <c r="AD125" s="477"/>
      <c r="AE125" s="476"/>
      <c r="AF125" s="476"/>
      <c r="AG125" s="477"/>
      <c r="AH125" s="476"/>
      <c r="AI125" s="476"/>
      <c r="AJ125" s="477"/>
      <c r="AK125" s="476"/>
      <c r="AL125" s="476"/>
      <c r="AM125" s="477"/>
      <c r="AN125" s="476"/>
      <c r="AO125" s="476"/>
      <c r="AP125" s="477"/>
      <c r="AQ125" s="476"/>
      <c r="AR125" s="476"/>
      <c r="AS125" s="477"/>
      <c r="AT125" s="476"/>
      <c r="AU125" s="476"/>
      <c r="AV125" s="477"/>
      <c r="AW125" s="476"/>
      <c r="AX125" s="476"/>
      <c r="AY125" s="477"/>
      <c r="AZ125" s="476"/>
      <c r="BA125" s="476"/>
      <c r="BB125" s="477"/>
      <c r="BC125" s="476"/>
      <c r="BD125" s="476"/>
      <c r="BE125" s="477"/>
      <c r="BF125" s="476"/>
      <c r="BG125" s="476"/>
      <c r="BH125" s="477"/>
      <c r="BI125" s="476"/>
      <c r="BJ125" s="476"/>
      <c r="BK125" s="477"/>
      <c r="BL125" s="78">
        <f t="shared" si="10"/>
        <v>0</v>
      </c>
      <c r="BM125" s="2">
        <f t="shared" si="11"/>
        <v>0</v>
      </c>
      <c r="BN125" s="32">
        <f t="shared" si="12"/>
        <v>0</v>
      </c>
    </row>
    <row r="126" spans="2:66" ht="15.75" x14ac:dyDescent="0.25">
      <c r="B126" s="9">
        <v>12</v>
      </c>
      <c r="C126" s="4">
        <f>'2 жастағы балалар Ф'!C126</f>
        <v>0</v>
      </c>
      <c r="D126" s="476"/>
      <c r="E126" s="476"/>
      <c r="F126" s="477"/>
      <c r="G126" s="476"/>
      <c r="H126" s="476"/>
      <c r="I126" s="477"/>
      <c r="J126" s="476"/>
      <c r="K126" s="476"/>
      <c r="L126" s="477"/>
      <c r="M126" s="476"/>
      <c r="N126" s="476"/>
      <c r="O126" s="477"/>
      <c r="P126" s="476"/>
      <c r="Q126" s="476"/>
      <c r="R126" s="477"/>
      <c r="S126" s="476"/>
      <c r="T126" s="476"/>
      <c r="U126" s="477"/>
      <c r="V126" s="476"/>
      <c r="W126" s="476"/>
      <c r="X126" s="477"/>
      <c r="Y126" s="476"/>
      <c r="Z126" s="476"/>
      <c r="AA126" s="477"/>
      <c r="AB126" s="476"/>
      <c r="AC126" s="476"/>
      <c r="AD126" s="477"/>
      <c r="AE126" s="476"/>
      <c r="AF126" s="476"/>
      <c r="AG126" s="477"/>
      <c r="AH126" s="476"/>
      <c r="AI126" s="476"/>
      <c r="AJ126" s="477"/>
      <c r="AK126" s="476"/>
      <c r="AL126" s="476"/>
      <c r="AM126" s="477"/>
      <c r="AN126" s="476"/>
      <c r="AO126" s="476"/>
      <c r="AP126" s="477"/>
      <c r="AQ126" s="476"/>
      <c r="AR126" s="476"/>
      <c r="AS126" s="477"/>
      <c r="AT126" s="476"/>
      <c r="AU126" s="476"/>
      <c r="AV126" s="477"/>
      <c r="AW126" s="476"/>
      <c r="AX126" s="476"/>
      <c r="AY126" s="477"/>
      <c r="AZ126" s="476"/>
      <c r="BA126" s="476"/>
      <c r="BB126" s="477"/>
      <c r="BC126" s="476"/>
      <c r="BD126" s="476"/>
      <c r="BE126" s="477"/>
      <c r="BF126" s="476"/>
      <c r="BG126" s="476"/>
      <c r="BH126" s="477"/>
      <c r="BI126" s="476"/>
      <c r="BJ126" s="476"/>
      <c r="BK126" s="477"/>
      <c r="BL126" s="78">
        <f t="shared" si="10"/>
        <v>0</v>
      </c>
      <c r="BM126" s="2">
        <f t="shared" si="11"/>
        <v>0</v>
      </c>
      <c r="BN126" s="32">
        <f t="shared" si="12"/>
        <v>0</v>
      </c>
    </row>
    <row r="127" spans="2:66" ht="15.75" x14ac:dyDescent="0.25">
      <c r="B127" s="9">
        <v>13</v>
      </c>
      <c r="C127" s="4">
        <f>'2 жастағы балалар Ф'!C127</f>
        <v>0</v>
      </c>
      <c r="D127" s="476"/>
      <c r="E127" s="476"/>
      <c r="F127" s="477"/>
      <c r="G127" s="476"/>
      <c r="H127" s="476"/>
      <c r="I127" s="477"/>
      <c r="J127" s="476"/>
      <c r="K127" s="476"/>
      <c r="L127" s="477"/>
      <c r="M127" s="476"/>
      <c r="N127" s="476"/>
      <c r="O127" s="477"/>
      <c r="P127" s="476"/>
      <c r="Q127" s="476"/>
      <c r="R127" s="477"/>
      <c r="S127" s="476"/>
      <c r="T127" s="476"/>
      <c r="U127" s="477"/>
      <c r="V127" s="476"/>
      <c r="W127" s="476"/>
      <c r="X127" s="477"/>
      <c r="Y127" s="476"/>
      <c r="Z127" s="476"/>
      <c r="AA127" s="477"/>
      <c r="AB127" s="476"/>
      <c r="AC127" s="476"/>
      <c r="AD127" s="477"/>
      <c r="AE127" s="476"/>
      <c r="AF127" s="476"/>
      <c r="AG127" s="477"/>
      <c r="AH127" s="476"/>
      <c r="AI127" s="476"/>
      <c r="AJ127" s="477"/>
      <c r="AK127" s="476"/>
      <c r="AL127" s="476"/>
      <c r="AM127" s="477"/>
      <c r="AN127" s="476"/>
      <c r="AO127" s="476"/>
      <c r="AP127" s="477"/>
      <c r="AQ127" s="476"/>
      <c r="AR127" s="476"/>
      <c r="AS127" s="477"/>
      <c r="AT127" s="476"/>
      <c r="AU127" s="476"/>
      <c r="AV127" s="477"/>
      <c r="AW127" s="476"/>
      <c r="AX127" s="476"/>
      <c r="AY127" s="477"/>
      <c r="AZ127" s="476"/>
      <c r="BA127" s="476"/>
      <c r="BB127" s="477"/>
      <c r="BC127" s="476"/>
      <c r="BD127" s="476"/>
      <c r="BE127" s="477"/>
      <c r="BF127" s="476"/>
      <c r="BG127" s="476"/>
      <c r="BH127" s="477"/>
      <c r="BI127" s="476"/>
      <c r="BJ127" s="476"/>
      <c r="BK127" s="477"/>
      <c r="BL127" s="78">
        <f t="shared" si="10"/>
        <v>0</v>
      </c>
      <c r="BM127" s="2">
        <f t="shared" si="11"/>
        <v>0</v>
      </c>
      <c r="BN127" s="32">
        <f t="shared" si="12"/>
        <v>0</v>
      </c>
    </row>
    <row r="128" spans="2:66" ht="15.75" x14ac:dyDescent="0.25">
      <c r="B128" s="9">
        <v>14</v>
      </c>
      <c r="C128" s="4">
        <f>'2 жастағы балалар Ф'!C128</f>
        <v>0</v>
      </c>
      <c r="D128" s="476"/>
      <c r="E128" s="476"/>
      <c r="F128" s="477"/>
      <c r="G128" s="476"/>
      <c r="H128" s="476"/>
      <c r="I128" s="477"/>
      <c r="J128" s="476"/>
      <c r="K128" s="476"/>
      <c r="L128" s="477"/>
      <c r="M128" s="476"/>
      <c r="N128" s="476"/>
      <c r="O128" s="477"/>
      <c r="P128" s="476"/>
      <c r="Q128" s="476"/>
      <c r="R128" s="477"/>
      <c r="S128" s="476"/>
      <c r="T128" s="476"/>
      <c r="U128" s="477"/>
      <c r="V128" s="476"/>
      <c r="W128" s="476"/>
      <c r="X128" s="477"/>
      <c r="Y128" s="476"/>
      <c r="Z128" s="476"/>
      <c r="AA128" s="477"/>
      <c r="AB128" s="476"/>
      <c r="AC128" s="476"/>
      <c r="AD128" s="477"/>
      <c r="AE128" s="476"/>
      <c r="AF128" s="476"/>
      <c r="AG128" s="477"/>
      <c r="AH128" s="476"/>
      <c r="AI128" s="476"/>
      <c r="AJ128" s="477"/>
      <c r="AK128" s="476"/>
      <c r="AL128" s="476"/>
      <c r="AM128" s="477"/>
      <c r="AN128" s="476"/>
      <c r="AO128" s="476"/>
      <c r="AP128" s="477"/>
      <c r="AQ128" s="476"/>
      <c r="AR128" s="476"/>
      <c r="AS128" s="477"/>
      <c r="AT128" s="476"/>
      <c r="AU128" s="476"/>
      <c r="AV128" s="477"/>
      <c r="AW128" s="476"/>
      <c r="AX128" s="476"/>
      <c r="AY128" s="477"/>
      <c r="AZ128" s="476"/>
      <c r="BA128" s="476"/>
      <c r="BB128" s="477"/>
      <c r="BC128" s="476"/>
      <c r="BD128" s="476"/>
      <c r="BE128" s="477"/>
      <c r="BF128" s="476"/>
      <c r="BG128" s="476"/>
      <c r="BH128" s="477"/>
      <c r="BI128" s="476"/>
      <c r="BJ128" s="476"/>
      <c r="BK128" s="477"/>
      <c r="BL128" s="78">
        <f t="shared" si="10"/>
        <v>0</v>
      </c>
      <c r="BM128" s="2">
        <f t="shared" si="11"/>
        <v>0</v>
      </c>
      <c r="BN128" s="32">
        <f t="shared" si="12"/>
        <v>0</v>
      </c>
    </row>
    <row r="129" spans="2:66" ht="15.75" x14ac:dyDescent="0.25">
      <c r="B129" s="9">
        <v>15</v>
      </c>
      <c r="C129" s="4">
        <f>'2 жастағы балалар Ф'!C129</f>
        <v>0</v>
      </c>
      <c r="D129" s="476"/>
      <c r="E129" s="476"/>
      <c r="F129" s="477"/>
      <c r="G129" s="476"/>
      <c r="H129" s="476"/>
      <c r="I129" s="477"/>
      <c r="J129" s="476"/>
      <c r="K129" s="476"/>
      <c r="L129" s="477"/>
      <c r="M129" s="476"/>
      <c r="N129" s="476"/>
      <c r="O129" s="477"/>
      <c r="P129" s="476"/>
      <c r="Q129" s="476"/>
      <c r="R129" s="477"/>
      <c r="S129" s="476"/>
      <c r="T129" s="476"/>
      <c r="U129" s="477"/>
      <c r="V129" s="476"/>
      <c r="W129" s="476"/>
      <c r="X129" s="477"/>
      <c r="Y129" s="476"/>
      <c r="Z129" s="476"/>
      <c r="AA129" s="477"/>
      <c r="AB129" s="476"/>
      <c r="AC129" s="476"/>
      <c r="AD129" s="477"/>
      <c r="AE129" s="476"/>
      <c r="AF129" s="476"/>
      <c r="AG129" s="477"/>
      <c r="AH129" s="476"/>
      <c r="AI129" s="476"/>
      <c r="AJ129" s="477"/>
      <c r="AK129" s="476"/>
      <c r="AL129" s="476"/>
      <c r="AM129" s="477"/>
      <c r="AN129" s="476"/>
      <c r="AO129" s="476"/>
      <c r="AP129" s="477"/>
      <c r="AQ129" s="476"/>
      <c r="AR129" s="476"/>
      <c r="AS129" s="477"/>
      <c r="AT129" s="476"/>
      <c r="AU129" s="476"/>
      <c r="AV129" s="477"/>
      <c r="AW129" s="476"/>
      <c r="AX129" s="476"/>
      <c r="AY129" s="477"/>
      <c r="AZ129" s="476"/>
      <c r="BA129" s="476"/>
      <c r="BB129" s="477"/>
      <c r="BC129" s="476"/>
      <c r="BD129" s="476"/>
      <c r="BE129" s="477"/>
      <c r="BF129" s="476"/>
      <c r="BG129" s="476"/>
      <c r="BH129" s="477"/>
      <c r="BI129" s="476"/>
      <c r="BJ129" s="476"/>
      <c r="BK129" s="477"/>
      <c r="BL129" s="78">
        <f t="shared" si="10"/>
        <v>0</v>
      </c>
      <c r="BM129" s="2">
        <f t="shared" si="11"/>
        <v>0</v>
      </c>
      <c r="BN129" s="32">
        <f t="shared" si="12"/>
        <v>0</v>
      </c>
    </row>
    <row r="130" spans="2:66" ht="15.75" x14ac:dyDescent="0.25">
      <c r="B130" s="9">
        <v>16</v>
      </c>
      <c r="C130" s="4">
        <f>'2 жастағы балалар Ф'!C130</f>
        <v>0</v>
      </c>
      <c r="D130" s="476"/>
      <c r="E130" s="476"/>
      <c r="F130" s="477"/>
      <c r="G130" s="476"/>
      <c r="H130" s="476"/>
      <c r="I130" s="477"/>
      <c r="J130" s="476"/>
      <c r="K130" s="476"/>
      <c r="L130" s="477"/>
      <c r="M130" s="476"/>
      <c r="N130" s="476"/>
      <c r="O130" s="477"/>
      <c r="P130" s="476"/>
      <c r="Q130" s="476"/>
      <c r="R130" s="477"/>
      <c r="S130" s="476"/>
      <c r="T130" s="476"/>
      <c r="U130" s="477"/>
      <c r="V130" s="476"/>
      <c r="W130" s="476"/>
      <c r="X130" s="477"/>
      <c r="Y130" s="476"/>
      <c r="Z130" s="476"/>
      <c r="AA130" s="477"/>
      <c r="AB130" s="476"/>
      <c r="AC130" s="476"/>
      <c r="AD130" s="477"/>
      <c r="AE130" s="476"/>
      <c r="AF130" s="476"/>
      <c r="AG130" s="477"/>
      <c r="AH130" s="476"/>
      <c r="AI130" s="476"/>
      <c r="AJ130" s="477"/>
      <c r="AK130" s="476"/>
      <c r="AL130" s="476"/>
      <c r="AM130" s="477"/>
      <c r="AN130" s="476"/>
      <c r="AO130" s="476"/>
      <c r="AP130" s="477"/>
      <c r="AQ130" s="476"/>
      <c r="AR130" s="476"/>
      <c r="AS130" s="477"/>
      <c r="AT130" s="476"/>
      <c r="AU130" s="476"/>
      <c r="AV130" s="477"/>
      <c r="AW130" s="476"/>
      <c r="AX130" s="476"/>
      <c r="AY130" s="477"/>
      <c r="AZ130" s="476"/>
      <c r="BA130" s="476"/>
      <c r="BB130" s="477"/>
      <c r="BC130" s="476"/>
      <c r="BD130" s="476"/>
      <c r="BE130" s="477"/>
      <c r="BF130" s="476"/>
      <c r="BG130" s="476"/>
      <c r="BH130" s="477"/>
      <c r="BI130" s="476"/>
      <c r="BJ130" s="476"/>
      <c r="BK130" s="477"/>
      <c r="BL130" s="78">
        <f t="shared" si="10"/>
        <v>0</v>
      </c>
      <c r="BM130" s="2">
        <f t="shared" si="11"/>
        <v>0</v>
      </c>
      <c r="BN130" s="32">
        <f t="shared" si="12"/>
        <v>0</v>
      </c>
    </row>
    <row r="131" spans="2:66" ht="15.75" x14ac:dyDescent="0.25">
      <c r="B131" s="9">
        <v>17</v>
      </c>
      <c r="C131" s="4">
        <f>'2 жастағы балалар Ф'!C131</f>
        <v>0</v>
      </c>
      <c r="D131" s="476"/>
      <c r="E131" s="476"/>
      <c r="F131" s="477"/>
      <c r="G131" s="476"/>
      <c r="H131" s="476"/>
      <c r="I131" s="477"/>
      <c r="J131" s="476"/>
      <c r="K131" s="476"/>
      <c r="L131" s="477"/>
      <c r="M131" s="476"/>
      <c r="N131" s="476"/>
      <c r="O131" s="477"/>
      <c r="P131" s="476"/>
      <c r="Q131" s="476"/>
      <c r="R131" s="477"/>
      <c r="S131" s="476"/>
      <c r="T131" s="476"/>
      <c r="U131" s="477"/>
      <c r="V131" s="476"/>
      <c r="W131" s="476"/>
      <c r="X131" s="477"/>
      <c r="Y131" s="476"/>
      <c r="Z131" s="476"/>
      <c r="AA131" s="477"/>
      <c r="AB131" s="476"/>
      <c r="AC131" s="476"/>
      <c r="AD131" s="477"/>
      <c r="AE131" s="476"/>
      <c r="AF131" s="476"/>
      <c r="AG131" s="477"/>
      <c r="AH131" s="476"/>
      <c r="AI131" s="476"/>
      <c r="AJ131" s="477"/>
      <c r="AK131" s="476"/>
      <c r="AL131" s="476"/>
      <c r="AM131" s="477"/>
      <c r="AN131" s="476"/>
      <c r="AO131" s="476"/>
      <c r="AP131" s="477"/>
      <c r="AQ131" s="476"/>
      <c r="AR131" s="476"/>
      <c r="AS131" s="477"/>
      <c r="AT131" s="476"/>
      <c r="AU131" s="476"/>
      <c r="AV131" s="477"/>
      <c r="AW131" s="476"/>
      <c r="AX131" s="476"/>
      <c r="AY131" s="477"/>
      <c r="AZ131" s="476"/>
      <c r="BA131" s="476"/>
      <c r="BB131" s="477"/>
      <c r="BC131" s="476"/>
      <c r="BD131" s="476"/>
      <c r="BE131" s="477"/>
      <c r="BF131" s="476"/>
      <c r="BG131" s="476"/>
      <c r="BH131" s="477"/>
      <c r="BI131" s="476"/>
      <c r="BJ131" s="476"/>
      <c r="BK131" s="477"/>
      <c r="BL131" s="78">
        <f t="shared" si="10"/>
        <v>0</v>
      </c>
      <c r="BM131" s="2">
        <f t="shared" si="11"/>
        <v>0</v>
      </c>
      <c r="BN131" s="32">
        <f t="shared" si="12"/>
        <v>0</v>
      </c>
    </row>
    <row r="132" spans="2:66" ht="15.75" x14ac:dyDescent="0.25">
      <c r="B132" s="9">
        <v>18</v>
      </c>
      <c r="C132" s="4">
        <f>'2 жастағы балалар Ф'!C132</f>
        <v>0</v>
      </c>
      <c r="D132" s="476"/>
      <c r="E132" s="476"/>
      <c r="F132" s="477"/>
      <c r="G132" s="476"/>
      <c r="H132" s="476"/>
      <c r="I132" s="477"/>
      <c r="J132" s="476"/>
      <c r="K132" s="476"/>
      <c r="L132" s="477"/>
      <c r="M132" s="476"/>
      <c r="N132" s="476"/>
      <c r="O132" s="477"/>
      <c r="P132" s="476"/>
      <c r="Q132" s="476"/>
      <c r="R132" s="477"/>
      <c r="S132" s="476"/>
      <c r="T132" s="476"/>
      <c r="U132" s="477"/>
      <c r="V132" s="476"/>
      <c r="W132" s="476"/>
      <c r="X132" s="477"/>
      <c r="Y132" s="476"/>
      <c r="Z132" s="476"/>
      <c r="AA132" s="477"/>
      <c r="AB132" s="476"/>
      <c r="AC132" s="476"/>
      <c r="AD132" s="477"/>
      <c r="AE132" s="476"/>
      <c r="AF132" s="476"/>
      <c r="AG132" s="477"/>
      <c r="AH132" s="476"/>
      <c r="AI132" s="476"/>
      <c r="AJ132" s="477"/>
      <c r="AK132" s="476"/>
      <c r="AL132" s="476"/>
      <c r="AM132" s="477"/>
      <c r="AN132" s="476"/>
      <c r="AO132" s="476"/>
      <c r="AP132" s="477"/>
      <c r="AQ132" s="476"/>
      <c r="AR132" s="476"/>
      <c r="AS132" s="477"/>
      <c r="AT132" s="476"/>
      <c r="AU132" s="476"/>
      <c r="AV132" s="477"/>
      <c r="AW132" s="476"/>
      <c r="AX132" s="476"/>
      <c r="AY132" s="477"/>
      <c r="AZ132" s="476"/>
      <c r="BA132" s="476"/>
      <c r="BB132" s="477"/>
      <c r="BC132" s="476"/>
      <c r="BD132" s="476"/>
      <c r="BE132" s="477"/>
      <c r="BF132" s="476"/>
      <c r="BG132" s="476"/>
      <c r="BH132" s="477"/>
      <c r="BI132" s="476"/>
      <c r="BJ132" s="476"/>
      <c r="BK132" s="477"/>
      <c r="BL132" s="78">
        <f t="shared" si="10"/>
        <v>0</v>
      </c>
      <c r="BM132" s="2">
        <f t="shared" si="11"/>
        <v>0</v>
      </c>
      <c r="BN132" s="32">
        <f t="shared" si="12"/>
        <v>0</v>
      </c>
    </row>
    <row r="133" spans="2:66" ht="15.75" x14ac:dyDescent="0.25">
      <c r="B133" s="9">
        <v>19</v>
      </c>
      <c r="C133" s="4">
        <f>'2 жастағы балалар Ф'!C133</f>
        <v>0</v>
      </c>
      <c r="D133" s="476"/>
      <c r="E133" s="476"/>
      <c r="F133" s="477"/>
      <c r="G133" s="476"/>
      <c r="H133" s="476"/>
      <c r="I133" s="477"/>
      <c r="J133" s="476"/>
      <c r="K133" s="476"/>
      <c r="L133" s="477"/>
      <c r="M133" s="476"/>
      <c r="N133" s="476"/>
      <c r="O133" s="477"/>
      <c r="P133" s="476"/>
      <c r="Q133" s="476"/>
      <c r="R133" s="477"/>
      <c r="S133" s="476"/>
      <c r="T133" s="476"/>
      <c r="U133" s="477"/>
      <c r="V133" s="476"/>
      <c r="W133" s="476"/>
      <c r="X133" s="477"/>
      <c r="Y133" s="476"/>
      <c r="Z133" s="476"/>
      <c r="AA133" s="477"/>
      <c r="AB133" s="476"/>
      <c r="AC133" s="476"/>
      <c r="AD133" s="477"/>
      <c r="AE133" s="476"/>
      <c r="AF133" s="476"/>
      <c r="AG133" s="477"/>
      <c r="AH133" s="476"/>
      <c r="AI133" s="476"/>
      <c r="AJ133" s="477"/>
      <c r="AK133" s="476"/>
      <c r="AL133" s="476"/>
      <c r="AM133" s="477"/>
      <c r="AN133" s="476"/>
      <c r="AO133" s="476"/>
      <c r="AP133" s="477"/>
      <c r="AQ133" s="476"/>
      <c r="AR133" s="476"/>
      <c r="AS133" s="477"/>
      <c r="AT133" s="476"/>
      <c r="AU133" s="476"/>
      <c r="AV133" s="477"/>
      <c r="AW133" s="476"/>
      <c r="AX133" s="476"/>
      <c r="AY133" s="477"/>
      <c r="AZ133" s="476"/>
      <c r="BA133" s="476"/>
      <c r="BB133" s="477"/>
      <c r="BC133" s="476"/>
      <c r="BD133" s="476"/>
      <c r="BE133" s="477"/>
      <c r="BF133" s="476"/>
      <c r="BG133" s="476"/>
      <c r="BH133" s="477"/>
      <c r="BI133" s="476"/>
      <c r="BJ133" s="476"/>
      <c r="BK133" s="477"/>
      <c r="BL133" s="78">
        <f t="shared" si="10"/>
        <v>0</v>
      </c>
      <c r="BM133" s="2">
        <f t="shared" si="11"/>
        <v>0</v>
      </c>
      <c r="BN133" s="32">
        <f t="shared" si="12"/>
        <v>0</v>
      </c>
    </row>
    <row r="134" spans="2:66" ht="15.75" x14ac:dyDescent="0.25">
      <c r="B134" s="9">
        <v>20</v>
      </c>
      <c r="C134" s="4">
        <f>'2 жастағы балалар Ф'!C134</f>
        <v>0</v>
      </c>
      <c r="D134" s="476"/>
      <c r="E134" s="476"/>
      <c r="F134" s="477"/>
      <c r="G134" s="476"/>
      <c r="H134" s="476"/>
      <c r="I134" s="477"/>
      <c r="J134" s="476"/>
      <c r="K134" s="476"/>
      <c r="L134" s="477"/>
      <c r="M134" s="476"/>
      <c r="N134" s="476"/>
      <c r="O134" s="477"/>
      <c r="P134" s="476"/>
      <c r="Q134" s="476"/>
      <c r="R134" s="477"/>
      <c r="S134" s="476"/>
      <c r="T134" s="476"/>
      <c r="U134" s="477"/>
      <c r="V134" s="476"/>
      <c r="W134" s="476"/>
      <c r="X134" s="477"/>
      <c r="Y134" s="476"/>
      <c r="Z134" s="476"/>
      <c r="AA134" s="477"/>
      <c r="AB134" s="476"/>
      <c r="AC134" s="476"/>
      <c r="AD134" s="477"/>
      <c r="AE134" s="476"/>
      <c r="AF134" s="476"/>
      <c r="AG134" s="477"/>
      <c r="AH134" s="476"/>
      <c r="AI134" s="476"/>
      <c r="AJ134" s="477"/>
      <c r="AK134" s="476"/>
      <c r="AL134" s="476"/>
      <c r="AM134" s="477"/>
      <c r="AN134" s="476"/>
      <c r="AO134" s="476"/>
      <c r="AP134" s="477"/>
      <c r="AQ134" s="476"/>
      <c r="AR134" s="476"/>
      <c r="AS134" s="477"/>
      <c r="AT134" s="476"/>
      <c r="AU134" s="476"/>
      <c r="AV134" s="477"/>
      <c r="AW134" s="476"/>
      <c r="AX134" s="476"/>
      <c r="AY134" s="477"/>
      <c r="AZ134" s="476"/>
      <c r="BA134" s="476"/>
      <c r="BB134" s="477"/>
      <c r="BC134" s="476"/>
      <c r="BD134" s="476"/>
      <c r="BE134" s="477"/>
      <c r="BF134" s="476"/>
      <c r="BG134" s="476"/>
      <c r="BH134" s="477"/>
      <c r="BI134" s="476"/>
      <c r="BJ134" s="476"/>
      <c r="BK134" s="477"/>
      <c r="BL134" s="78">
        <f t="shared" si="10"/>
        <v>0</v>
      </c>
      <c r="BM134" s="2">
        <f t="shared" si="11"/>
        <v>0</v>
      </c>
      <c r="BN134" s="32">
        <f t="shared" si="12"/>
        <v>0</v>
      </c>
    </row>
    <row r="135" spans="2:66" ht="15.75" x14ac:dyDescent="0.25">
      <c r="B135" s="9">
        <v>21</v>
      </c>
      <c r="C135" s="4">
        <f>'2 жастағы балалар Ф'!C135</f>
        <v>0</v>
      </c>
      <c r="D135" s="476"/>
      <c r="E135" s="476"/>
      <c r="F135" s="477"/>
      <c r="G135" s="476"/>
      <c r="H135" s="476"/>
      <c r="I135" s="477"/>
      <c r="J135" s="476"/>
      <c r="K135" s="476"/>
      <c r="L135" s="477"/>
      <c r="M135" s="476"/>
      <c r="N135" s="476"/>
      <c r="O135" s="477"/>
      <c r="P135" s="476"/>
      <c r="Q135" s="476"/>
      <c r="R135" s="477"/>
      <c r="S135" s="476"/>
      <c r="T135" s="476"/>
      <c r="U135" s="477"/>
      <c r="V135" s="476"/>
      <c r="W135" s="476"/>
      <c r="X135" s="477"/>
      <c r="Y135" s="476"/>
      <c r="Z135" s="476"/>
      <c r="AA135" s="477"/>
      <c r="AB135" s="476"/>
      <c r="AC135" s="476"/>
      <c r="AD135" s="477"/>
      <c r="AE135" s="476"/>
      <c r="AF135" s="476"/>
      <c r="AG135" s="477"/>
      <c r="AH135" s="476"/>
      <c r="AI135" s="476"/>
      <c r="AJ135" s="477"/>
      <c r="AK135" s="476"/>
      <c r="AL135" s="476"/>
      <c r="AM135" s="477"/>
      <c r="AN135" s="476"/>
      <c r="AO135" s="476"/>
      <c r="AP135" s="477"/>
      <c r="AQ135" s="476"/>
      <c r="AR135" s="476"/>
      <c r="AS135" s="477"/>
      <c r="AT135" s="476"/>
      <c r="AU135" s="476"/>
      <c r="AV135" s="477"/>
      <c r="AW135" s="476"/>
      <c r="AX135" s="476"/>
      <c r="AY135" s="477"/>
      <c r="AZ135" s="476"/>
      <c r="BA135" s="476"/>
      <c r="BB135" s="477"/>
      <c r="BC135" s="476"/>
      <c r="BD135" s="476"/>
      <c r="BE135" s="477"/>
      <c r="BF135" s="476"/>
      <c r="BG135" s="476"/>
      <c r="BH135" s="477"/>
      <c r="BI135" s="476"/>
      <c r="BJ135" s="476"/>
      <c r="BK135" s="477"/>
      <c r="BL135" s="78">
        <f t="shared" si="10"/>
        <v>0</v>
      </c>
      <c r="BM135" s="2">
        <f t="shared" si="11"/>
        <v>0</v>
      </c>
      <c r="BN135" s="32">
        <f t="shared" si="12"/>
        <v>0</v>
      </c>
    </row>
    <row r="136" spans="2:66" ht="15.75" x14ac:dyDescent="0.25">
      <c r="B136" s="9">
        <v>22</v>
      </c>
      <c r="C136" s="4">
        <f>'2 жастағы балалар Ф'!C136</f>
        <v>0</v>
      </c>
      <c r="D136" s="476"/>
      <c r="E136" s="476"/>
      <c r="F136" s="477"/>
      <c r="G136" s="476"/>
      <c r="H136" s="476"/>
      <c r="I136" s="477"/>
      <c r="J136" s="476"/>
      <c r="K136" s="476"/>
      <c r="L136" s="477"/>
      <c r="M136" s="476"/>
      <c r="N136" s="476"/>
      <c r="O136" s="477"/>
      <c r="P136" s="476"/>
      <c r="Q136" s="476"/>
      <c r="R136" s="477"/>
      <c r="S136" s="476"/>
      <c r="T136" s="476"/>
      <c r="U136" s="477"/>
      <c r="V136" s="476"/>
      <c r="W136" s="476"/>
      <c r="X136" s="477"/>
      <c r="Y136" s="476"/>
      <c r="Z136" s="476"/>
      <c r="AA136" s="477"/>
      <c r="AB136" s="476"/>
      <c r="AC136" s="476"/>
      <c r="AD136" s="477"/>
      <c r="AE136" s="476"/>
      <c r="AF136" s="476"/>
      <c r="AG136" s="477"/>
      <c r="AH136" s="476"/>
      <c r="AI136" s="476"/>
      <c r="AJ136" s="477"/>
      <c r="AK136" s="476"/>
      <c r="AL136" s="476"/>
      <c r="AM136" s="477"/>
      <c r="AN136" s="476"/>
      <c r="AO136" s="476"/>
      <c r="AP136" s="477"/>
      <c r="AQ136" s="476"/>
      <c r="AR136" s="476"/>
      <c r="AS136" s="477"/>
      <c r="AT136" s="476"/>
      <c r="AU136" s="476"/>
      <c r="AV136" s="477"/>
      <c r="AW136" s="476"/>
      <c r="AX136" s="476"/>
      <c r="AY136" s="477"/>
      <c r="AZ136" s="476"/>
      <c r="BA136" s="476"/>
      <c r="BB136" s="477"/>
      <c r="BC136" s="476"/>
      <c r="BD136" s="476"/>
      <c r="BE136" s="477"/>
      <c r="BF136" s="476"/>
      <c r="BG136" s="476"/>
      <c r="BH136" s="477"/>
      <c r="BI136" s="476"/>
      <c r="BJ136" s="476"/>
      <c r="BK136" s="477"/>
      <c r="BL136" s="78">
        <f t="shared" si="10"/>
        <v>0</v>
      </c>
      <c r="BM136" s="2">
        <f t="shared" si="11"/>
        <v>0</v>
      </c>
      <c r="BN136" s="32">
        <f t="shared" si="12"/>
        <v>0</v>
      </c>
    </row>
    <row r="137" spans="2:66" ht="15.75" x14ac:dyDescent="0.25">
      <c r="B137" s="9">
        <v>23</v>
      </c>
      <c r="C137" s="4">
        <f>'2 жастағы балалар Ф'!C137</f>
        <v>0</v>
      </c>
      <c r="D137" s="476"/>
      <c r="E137" s="476"/>
      <c r="F137" s="477"/>
      <c r="G137" s="476"/>
      <c r="H137" s="476"/>
      <c r="I137" s="477"/>
      <c r="J137" s="476"/>
      <c r="K137" s="476"/>
      <c r="L137" s="477"/>
      <c r="M137" s="476"/>
      <c r="N137" s="476"/>
      <c r="O137" s="477"/>
      <c r="P137" s="476"/>
      <c r="Q137" s="476"/>
      <c r="R137" s="477"/>
      <c r="S137" s="476"/>
      <c r="T137" s="476"/>
      <c r="U137" s="477"/>
      <c r="V137" s="476"/>
      <c r="W137" s="476"/>
      <c r="X137" s="477"/>
      <c r="Y137" s="476"/>
      <c r="Z137" s="476"/>
      <c r="AA137" s="477"/>
      <c r="AB137" s="476"/>
      <c r="AC137" s="476"/>
      <c r="AD137" s="477"/>
      <c r="AE137" s="476"/>
      <c r="AF137" s="476"/>
      <c r="AG137" s="477"/>
      <c r="AH137" s="476"/>
      <c r="AI137" s="476"/>
      <c r="AJ137" s="477"/>
      <c r="AK137" s="476"/>
      <c r="AL137" s="476"/>
      <c r="AM137" s="477"/>
      <c r="AN137" s="476"/>
      <c r="AO137" s="476"/>
      <c r="AP137" s="477"/>
      <c r="AQ137" s="476"/>
      <c r="AR137" s="476"/>
      <c r="AS137" s="477"/>
      <c r="AT137" s="476"/>
      <c r="AU137" s="476"/>
      <c r="AV137" s="477"/>
      <c r="AW137" s="476"/>
      <c r="AX137" s="476"/>
      <c r="AY137" s="477"/>
      <c r="AZ137" s="476"/>
      <c r="BA137" s="476"/>
      <c r="BB137" s="477"/>
      <c r="BC137" s="476"/>
      <c r="BD137" s="476"/>
      <c r="BE137" s="477"/>
      <c r="BF137" s="476"/>
      <c r="BG137" s="476"/>
      <c r="BH137" s="477"/>
      <c r="BI137" s="476"/>
      <c r="BJ137" s="476"/>
      <c r="BK137" s="477"/>
      <c r="BL137" s="78">
        <f t="shared" si="10"/>
        <v>0</v>
      </c>
      <c r="BM137" s="2">
        <f t="shared" si="11"/>
        <v>0</v>
      </c>
      <c r="BN137" s="32">
        <f t="shared" si="12"/>
        <v>0</v>
      </c>
    </row>
    <row r="138" spans="2:66" ht="15.75" x14ac:dyDescent="0.25">
      <c r="B138" s="9">
        <v>24</v>
      </c>
      <c r="C138" s="4">
        <f>'2 жастағы балалар Ф'!C138</f>
        <v>0</v>
      </c>
      <c r="D138" s="476"/>
      <c r="E138" s="476"/>
      <c r="F138" s="477"/>
      <c r="G138" s="476"/>
      <c r="H138" s="476"/>
      <c r="I138" s="477"/>
      <c r="J138" s="476"/>
      <c r="K138" s="476"/>
      <c r="L138" s="477"/>
      <c r="M138" s="476"/>
      <c r="N138" s="476"/>
      <c r="O138" s="477"/>
      <c r="P138" s="476"/>
      <c r="Q138" s="476"/>
      <c r="R138" s="477"/>
      <c r="S138" s="476"/>
      <c r="T138" s="476"/>
      <c r="U138" s="477"/>
      <c r="V138" s="476"/>
      <c r="W138" s="476"/>
      <c r="X138" s="477"/>
      <c r="Y138" s="476"/>
      <c r="Z138" s="476"/>
      <c r="AA138" s="477"/>
      <c r="AB138" s="476"/>
      <c r="AC138" s="476"/>
      <c r="AD138" s="477"/>
      <c r="AE138" s="476"/>
      <c r="AF138" s="476"/>
      <c r="AG138" s="477"/>
      <c r="AH138" s="476"/>
      <c r="AI138" s="476"/>
      <c r="AJ138" s="477"/>
      <c r="AK138" s="476"/>
      <c r="AL138" s="476"/>
      <c r="AM138" s="477"/>
      <c r="AN138" s="476"/>
      <c r="AO138" s="476"/>
      <c r="AP138" s="477"/>
      <c r="AQ138" s="476"/>
      <c r="AR138" s="476"/>
      <c r="AS138" s="477"/>
      <c r="AT138" s="476"/>
      <c r="AU138" s="476"/>
      <c r="AV138" s="477"/>
      <c r="AW138" s="476"/>
      <c r="AX138" s="476"/>
      <c r="AY138" s="477"/>
      <c r="AZ138" s="476"/>
      <c r="BA138" s="476"/>
      <c r="BB138" s="477"/>
      <c r="BC138" s="476"/>
      <c r="BD138" s="476"/>
      <c r="BE138" s="477"/>
      <c r="BF138" s="476"/>
      <c r="BG138" s="476"/>
      <c r="BH138" s="477"/>
      <c r="BI138" s="476"/>
      <c r="BJ138" s="476"/>
      <c r="BK138" s="477"/>
      <c r="BL138" s="78">
        <f t="shared" si="10"/>
        <v>0</v>
      </c>
      <c r="BM138" s="2">
        <f t="shared" si="11"/>
        <v>0</v>
      </c>
      <c r="BN138" s="32">
        <f t="shared" si="12"/>
        <v>0</v>
      </c>
    </row>
    <row r="139" spans="2:66" ht="15.75" x14ac:dyDescent="0.25">
      <c r="B139" s="9">
        <v>25</v>
      </c>
      <c r="C139" s="4">
        <f>'2 жастағы балалар Ф'!C139</f>
        <v>0</v>
      </c>
      <c r="D139" s="476"/>
      <c r="E139" s="476"/>
      <c r="F139" s="477"/>
      <c r="G139" s="476"/>
      <c r="H139" s="476"/>
      <c r="I139" s="477"/>
      <c r="J139" s="476"/>
      <c r="K139" s="476"/>
      <c r="L139" s="477"/>
      <c r="M139" s="476"/>
      <c r="N139" s="476"/>
      <c r="O139" s="477"/>
      <c r="P139" s="476"/>
      <c r="Q139" s="476"/>
      <c r="R139" s="477"/>
      <c r="S139" s="476"/>
      <c r="T139" s="476"/>
      <c r="U139" s="477"/>
      <c r="V139" s="476"/>
      <c r="W139" s="476"/>
      <c r="X139" s="477"/>
      <c r="Y139" s="476"/>
      <c r="Z139" s="476"/>
      <c r="AA139" s="477"/>
      <c r="AB139" s="476"/>
      <c r="AC139" s="476"/>
      <c r="AD139" s="477"/>
      <c r="AE139" s="476"/>
      <c r="AF139" s="476"/>
      <c r="AG139" s="477"/>
      <c r="AH139" s="476"/>
      <c r="AI139" s="476"/>
      <c r="AJ139" s="477"/>
      <c r="AK139" s="476"/>
      <c r="AL139" s="476"/>
      <c r="AM139" s="477"/>
      <c r="AN139" s="476"/>
      <c r="AO139" s="476"/>
      <c r="AP139" s="477"/>
      <c r="AQ139" s="476"/>
      <c r="AR139" s="476"/>
      <c r="AS139" s="477"/>
      <c r="AT139" s="476"/>
      <c r="AU139" s="476"/>
      <c r="AV139" s="477"/>
      <c r="AW139" s="476"/>
      <c r="AX139" s="476"/>
      <c r="AY139" s="477"/>
      <c r="AZ139" s="476"/>
      <c r="BA139" s="476"/>
      <c r="BB139" s="477"/>
      <c r="BC139" s="476"/>
      <c r="BD139" s="476"/>
      <c r="BE139" s="477"/>
      <c r="BF139" s="476"/>
      <c r="BG139" s="476"/>
      <c r="BH139" s="477"/>
      <c r="BI139" s="476"/>
      <c r="BJ139" s="476"/>
      <c r="BK139" s="477"/>
      <c r="BL139" s="78">
        <f t="shared" si="10"/>
        <v>0</v>
      </c>
      <c r="BM139" s="2">
        <f t="shared" si="11"/>
        <v>0</v>
      </c>
      <c r="BN139" s="32">
        <f t="shared" si="12"/>
        <v>0</v>
      </c>
    </row>
    <row r="140" spans="2:66" ht="15.75" x14ac:dyDescent="0.25">
      <c r="B140" s="310">
        <v>26</v>
      </c>
      <c r="C140" s="319" t="str">
        <f>'2 жастағы балалар Ф'!C140</f>
        <v>Ахат Адия</v>
      </c>
      <c r="D140" s="456"/>
      <c r="E140" s="456">
        <v>1</v>
      </c>
      <c r="F140" s="457"/>
      <c r="G140" s="456"/>
      <c r="H140" s="456">
        <v>1</v>
      </c>
      <c r="I140" s="457"/>
      <c r="J140" s="456"/>
      <c r="K140" s="456">
        <v>1</v>
      </c>
      <c r="L140" s="457"/>
      <c r="M140" s="456"/>
      <c r="N140" s="456">
        <v>1</v>
      </c>
      <c r="O140" s="457"/>
      <c r="P140" s="456"/>
      <c r="Q140" s="456">
        <v>1</v>
      </c>
      <c r="R140" s="457"/>
      <c r="S140" s="456"/>
      <c r="T140" s="456">
        <v>1</v>
      </c>
      <c r="U140" s="457"/>
      <c r="V140" s="456"/>
      <c r="W140" s="456">
        <v>1</v>
      </c>
      <c r="X140" s="457"/>
      <c r="Y140" s="456"/>
      <c r="Z140" s="456">
        <v>1</v>
      </c>
      <c r="AA140" s="457"/>
      <c r="AB140" s="456"/>
      <c r="AC140" s="456">
        <v>1</v>
      </c>
      <c r="AD140" s="457"/>
      <c r="AE140" s="456"/>
      <c r="AF140" s="456">
        <v>1</v>
      </c>
      <c r="AG140" s="457"/>
      <c r="AH140" s="456"/>
      <c r="AI140" s="456">
        <v>1</v>
      </c>
      <c r="AJ140" s="457"/>
      <c r="AK140" s="456"/>
      <c r="AL140" s="456">
        <v>1</v>
      </c>
      <c r="AM140" s="457"/>
      <c r="AN140" s="456"/>
      <c r="AO140" s="456"/>
      <c r="AP140" s="457">
        <v>1</v>
      </c>
      <c r="AQ140" s="456"/>
      <c r="AR140" s="456">
        <v>1</v>
      </c>
      <c r="AS140" s="457"/>
      <c r="AT140" s="456"/>
      <c r="AU140" s="456">
        <v>1</v>
      </c>
      <c r="AV140" s="457"/>
      <c r="AW140" s="456">
        <v>1</v>
      </c>
      <c r="AX140" s="456"/>
      <c r="AY140" s="457"/>
      <c r="AZ140" s="456"/>
      <c r="BA140" s="456">
        <v>1</v>
      </c>
      <c r="BB140" s="457"/>
      <c r="BC140" s="456"/>
      <c r="BD140" s="456">
        <v>1</v>
      </c>
      <c r="BE140" s="457"/>
      <c r="BF140" s="456">
        <v>1</v>
      </c>
      <c r="BG140" s="456"/>
      <c r="BH140" s="457"/>
      <c r="BI140" s="456"/>
      <c r="BJ140" s="456">
        <v>1</v>
      </c>
      <c r="BK140" s="457"/>
      <c r="BL140" s="78">
        <f t="shared" si="10"/>
        <v>2</v>
      </c>
      <c r="BM140" s="2">
        <f t="shared" si="11"/>
        <v>17</v>
      </c>
      <c r="BN140" s="32">
        <f t="shared" si="12"/>
        <v>1</v>
      </c>
    </row>
    <row r="141" spans="2:66" ht="15.75" x14ac:dyDescent="0.25">
      <c r="B141" s="310">
        <v>27</v>
      </c>
      <c r="C141" s="319" t="str">
        <f>'2 жастағы балалар Ф'!C141</f>
        <v>Қаирбек Иззат</v>
      </c>
      <c r="D141" s="456"/>
      <c r="E141" s="456">
        <v>1</v>
      </c>
      <c r="F141" s="457"/>
      <c r="G141" s="456"/>
      <c r="H141" s="456"/>
      <c r="I141" s="457">
        <v>1</v>
      </c>
      <c r="J141" s="456"/>
      <c r="K141" s="456">
        <v>1</v>
      </c>
      <c r="L141" s="457"/>
      <c r="M141" s="456"/>
      <c r="N141" s="456">
        <v>1</v>
      </c>
      <c r="O141" s="457"/>
      <c r="P141" s="456"/>
      <c r="Q141" s="456">
        <v>1</v>
      </c>
      <c r="R141" s="457"/>
      <c r="S141" s="456"/>
      <c r="T141" s="456">
        <v>1</v>
      </c>
      <c r="U141" s="457"/>
      <c r="V141" s="456"/>
      <c r="W141" s="456">
        <v>1</v>
      </c>
      <c r="X141" s="457"/>
      <c r="Y141" s="456"/>
      <c r="Z141" s="456">
        <v>1</v>
      </c>
      <c r="AA141" s="457"/>
      <c r="AB141" s="456"/>
      <c r="AC141" s="456">
        <v>1</v>
      </c>
      <c r="AD141" s="457"/>
      <c r="AE141" s="456"/>
      <c r="AF141" s="456">
        <v>1</v>
      </c>
      <c r="AG141" s="457"/>
      <c r="AH141" s="456"/>
      <c r="AI141" s="456">
        <v>1</v>
      </c>
      <c r="AJ141" s="457"/>
      <c r="AK141" s="456"/>
      <c r="AL141" s="456">
        <v>1</v>
      </c>
      <c r="AM141" s="457"/>
      <c r="AN141" s="456"/>
      <c r="AO141" s="456">
        <v>1</v>
      </c>
      <c r="AP141" s="457"/>
      <c r="AQ141" s="456"/>
      <c r="AR141" s="456"/>
      <c r="AS141" s="457">
        <v>1</v>
      </c>
      <c r="AT141" s="456"/>
      <c r="AU141" s="456">
        <v>1</v>
      </c>
      <c r="AV141" s="457"/>
      <c r="AW141" s="456"/>
      <c r="AX141" s="456">
        <v>1</v>
      </c>
      <c r="AY141" s="457"/>
      <c r="AZ141" s="456"/>
      <c r="BA141" s="456"/>
      <c r="BB141" s="457">
        <v>1</v>
      </c>
      <c r="BC141" s="456"/>
      <c r="BD141" s="456"/>
      <c r="BE141" s="457">
        <v>1</v>
      </c>
      <c r="BF141" s="456"/>
      <c r="BG141" s="456">
        <v>1</v>
      </c>
      <c r="BH141" s="457"/>
      <c r="BI141" s="456"/>
      <c r="BJ141" s="456"/>
      <c r="BK141" s="457">
        <v>1</v>
      </c>
      <c r="BL141" s="78">
        <f t="shared" si="10"/>
        <v>0</v>
      </c>
      <c r="BM141" s="2">
        <f t="shared" si="11"/>
        <v>15</v>
      </c>
      <c r="BN141" s="32">
        <f t="shared" si="12"/>
        <v>5</v>
      </c>
    </row>
    <row r="142" spans="2:66" ht="15.75" x14ac:dyDescent="0.25">
      <c r="B142" s="310">
        <v>28</v>
      </c>
      <c r="C142" s="319" t="str">
        <f>'2 жастағы балалар Ф'!C142</f>
        <v>Дарханқызы Данеля</v>
      </c>
      <c r="D142" s="456"/>
      <c r="E142" s="456"/>
      <c r="F142" s="457">
        <v>1</v>
      </c>
      <c r="G142" s="456"/>
      <c r="H142" s="456"/>
      <c r="I142" s="457">
        <v>1</v>
      </c>
      <c r="J142" s="456"/>
      <c r="K142" s="456">
        <v>1</v>
      </c>
      <c r="L142" s="457"/>
      <c r="M142" s="456"/>
      <c r="N142" s="456">
        <v>1</v>
      </c>
      <c r="O142" s="457"/>
      <c r="P142" s="456"/>
      <c r="Q142" s="456">
        <v>1</v>
      </c>
      <c r="R142" s="457"/>
      <c r="S142" s="456"/>
      <c r="T142" s="456">
        <v>1</v>
      </c>
      <c r="U142" s="457"/>
      <c r="V142" s="456"/>
      <c r="W142" s="456">
        <v>1</v>
      </c>
      <c r="X142" s="457"/>
      <c r="Y142" s="456"/>
      <c r="Z142" s="456">
        <v>1</v>
      </c>
      <c r="AA142" s="457"/>
      <c r="AB142" s="456"/>
      <c r="AC142" s="456">
        <v>1</v>
      </c>
      <c r="AD142" s="457"/>
      <c r="AE142" s="456"/>
      <c r="AF142" s="456">
        <v>1</v>
      </c>
      <c r="AG142" s="457"/>
      <c r="AH142" s="456"/>
      <c r="AI142" s="456">
        <v>1</v>
      </c>
      <c r="AJ142" s="457"/>
      <c r="AK142" s="456"/>
      <c r="AL142" s="456">
        <v>1</v>
      </c>
      <c r="AM142" s="457"/>
      <c r="AN142" s="456"/>
      <c r="AO142" s="456"/>
      <c r="AP142" s="457">
        <v>1</v>
      </c>
      <c r="AQ142" s="456"/>
      <c r="AR142" s="456"/>
      <c r="AS142" s="457">
        <v>1</v>
      </c>
      <c r="AT142" s="456"/>
      <c r="AU142" s="456">
        <v>1</v>
      </c>
      <c r="AV142" s="457"/>
      <c r="AW142" s="456">
        <v>1</v>
      </c>
      <c r="AX142" s="456"/>
      <c r="AY142" s="457"/>
      <c r="AZ142" s="456"/>
      <c r="BA142" s="456"/>
      <c r="BB142" s="457">
        <v>1</v>
      </c>
      <c r="BC142" s="456"/>
      <c r="BD142" s="456"/>
      <c r="BE142" s="457">
        <v>1</v>
      </c>
      <c r="BF142" s="456"/>
      <c r="BG142" s="456">
        <v>1</v>
      </c>
      <c r="BH142" s="457"/>
      <c r="BI142" s="456"/>
      <c r="BJ142" s="456"/>
      <c r="BK142" s="457">
        <v>1</v>
      </c>
      <c r="BL142" s="78">
        <f t="shared" si="10"/>
        <v>1</v>
      </c>
      <c r="BM142" s="2">
        <f t="shared" si="11"/>
        <v>12</v>
      </c>
      <c r="BN142" s="32">
        <f t="shared" si="12"/>
        <v>7</v>
      </c>
    </row>
    <row r="143" spans="2:66" ht="15.75" x14ac:dyDescent="0.25">
      <c r="B143" s="310">
        <v>29</v>
      </c>
      <c r="C143" s="319" t="str">
        <f>'2 жастағы балалар Ф'!C143</f>
        <v>Шаяхметова Аяла</v>
      </c>
      <c r="D143" s="456"/>
      <c r="E143" s="456">
        <v>1</v>
      </c>
      <c r="F143" s="457"/>
      <c r="G143" s="456">
        <v>1</v>
      </c>
      <c r="H143" s="456"/>
      <c r="I143" s="457"/>
      <c r="J143" s="456">
        <v>1</v>
      </c>
      <c r="K143" s="456"/>
      <c r="L143" s="457"/>
      <c r="M143" s="456">
        <v>1</v>
      </c>
      <c r="N143" s="456"/>
      <c r="O143" s="457"/>
      <c r="P143" s="456">
        <v>1</v>
      </c>
      <c r="Q143" s="456"/>
      <c r="R143" s="457"/>
      <c r="S143" s="456">
        <v>1</v>
      </c>
      <c r="T143" s="456"/>
      <c r="U143" s="457"/>
      <c r="V143" s="456">
        <v>1</v>
      </c>
      <c r="W143" s="456"/>
      <c r="X143" s="457"/>
      <c r="Y143" s="456">
        <v>1</v>
      </c>
      <c r="Z143" s="456"/>
      <c r="AA143" s="457"/>
      <c r="AB143" s="456">
        <v>1</v>
      </c>
      <c r="AC143" s="456"/>
      <c r="AD143" s="457"/>
      <c r="AE143" s="456">
        <v>1</v>
      </c>
      <c r="AF143" s="456"/>
      <c r="AG143" s="457"/>
      <c r="AH143" s="456">
        <v>1</v>
      </c>
      <c r="AI143" s="456"/>
      <c r="AJ143" s="457"/>
      <c r="AK143" s="456">
        <v>1</v>
      </c>
      <c r="AL143" s="456"/>
      <c r="AM143" s="457"/>
      <c r="AN143" s="456">
        <v>1</v>
      </c>
      <c r="AO143" s="456"/>
      <c r="AP143" s="457"/>
      <c r="AQ143" s="456"/>
      <c r="AR143" s="456">
        <v>1</v>
      </c>
      <c r="AS143" s="457"/>
      <c r="AT143" s="456">
        <v>1</v>
      </c>
      <c r="AU143" s="456"/>
      <c r="AV143" s="457"/>
      <c r="AW143" s="456">
        <v>1</v>
      </c>
      <c r="AX143" s="456"/>
      <c r="AY143" s="457"/>
      <c r="AZ143" s="456"/>
      <c r="BA143" s="456">
        <v>1</v>
      </c>
      <c r="BB143" s="457"/>
      <c r="BC143" s="456">
        <v>1</v>
      </c>
      <c r="BD143" s="456"/>
      <c r="BE143" s="457"/>
      <c r="BF143" s="456">
        <v>1</v>
      </c>
      <c r="BG143" s="456"/>
      <c r="BH143" s="457"/>
      <c r="BI143" s="456">
        <v>1</v>
      </c>
      <c r="BJ143" s="456"/>
      <c r="BK143" s="457"/>
      <c r="BL143" s="78">
        <f t="shared" si="10"/>
        <v>17</v>
      </c>
      <c r="BM143" s="2">
        <f t="shared" si="11"/>
        <v>3</v>
      </c>
      <c r="BN143" s="32">
        <f t="shared" si="12"/>
        <v>0</v>
      </c>
    </row>
    <row r="144" spans="2:66" ht="15.75" x14ac:dyDescent="0.25">
      <c r="B144" s="310">
        <v>30</v>
      </c>
      <c r="C144" s="319">
        <f>'2 жастағы балалар Ф'!C144</f>
        <v>0</v>
      </c>
      <c r="D144" s="456"/>
      <c r="E144" s="456"/>
      <c r="F144" s="457"/>
      <c r="G144" s="456"/>
      <c r="H144" s="456"/>
      <c r="I144" s="457"/>
      <c r="J144" s="456"/>
      <c r="K144" s="456"/>
      <c r="L144" s="457"/>
      <c r="M144" s="456"/>
      <c r="N144" s="456"/>
      <c r="O144" s="457"/>
      <c r="P144" s="456"/>
      <c r="Q144" s="456"/>
      <c r="R144" s="457"/>
      <c r="S144" s="456"/>
      <c r="T144" s="456"/>
      <c r="U144" s="457"/>
      <c r="V144" s="456"/>
      <c r="W144" s="456"/>
      <c r="X144" s="457"/>
      <c r="Y144" s="456"/>
      <c r="Z144" s="456"/>
      <c r="AA144" s="457"/>
      <c r="AB144" s="456"/>
      <c r="AC144" s="456"/>
      <c r="AD144" s="457"/>
      <c r="AE144" s="456"/>
      <c r="AF144" s="456"/>
      <c r="AG144" s="457"/>
      <c r="AH144" s="456"/>
      <c r="AI144" s="456"/>
      <c r="AJ144" s="457"/>
      <c r="AK144" s="456"/>
      <c r="AL144" s="456"/>
      <c r="AM144" s="457"/>
      <c r="AN144" s="456"/>
      <c r="AO144" s="456"/>
      <c r="AP144" s="457"/>
      <c r="AQ144" s="456"/>
      <c r="AR144" s="456"/>
      <c r="AS144" s="457"/>
      <c r="AT144" s="456"/>
      <c r="AU144" s="456"/>
      <c r="AV144" s="457"/>
      <c r="AW144" s="456"/>
      <c r="AX144" s="456"/>
      <c r="AY144" s="457"/>
      <c r="AZ144" s="456"/>
      <c r="BA144" s="456"/>
      <c r="BB144" s="457"/>
      <c r="BC144" s="456"/>
      <c r="BD144" s="456"/>
      <c r="BE144" s="457"/>
      <c r="BF144" s="456"/>
      <c r="BG144" s="456"/>
      <c r="BH144" s="457"/>
      <c r="BI144" s="456"/>
      <c r="BJ144" s="456"/>
      <c r="BK144" s="457"/>
      <c r="BL144" s="78">
        <f t="shared" si="10"/>
        <v>0</v>
      </c>
      <c r="BM144" s="2">
        <f t="shared" si="11"/>
        <v>0</v>
      </c>
      <c r="BN144" s="32">
        <f t="shared" si="12"/>
        <v>0</v>
      </c>
    </row>
    <row r="145" spans="2:66" ht="15.75" x14ac:dyDescent="0.25">
      <c r="B145" s="310">
        <v>31</v>
      </c>
      <c r="C145" s="319">
        <f>'2 жастағы балалар Ф'!C145</f>
        <v>0</v>
      </c>
      <c r="D145" s="456"/>
      <c r="E145" s="456"/>
      <c r="F145" s="457"/>
      <c r="G145" s="456"/>
      <c r="H145" s="456"/>
      <c r="I145" s="457"/>
      <c r="J145" s="456"/>
      <c r="K145" s="456"/>
      <c r="L145" s="457"/>
      <c r="M145" s="456"/>
      <c r="N145" s="456"/>
      <c r="O145" s="457"/>
      <c r="P145" s="456"/>
      <c r="Q145" s="456"/>
      <c r="R145" s="457"/>
      <c r="S145" s="456"/>
      <c r="T145" s="456"/>
      <c r="U145" s="457"/>
      <c r="V145" s="456"/>
      <c r="W145" s="456"/>
      <c r="X145" s="457"/>
      <c r="Y145" s="456"/>
      <c r="Z145" s="456"/>
      <c r="AA145" s="457"/>
      <c r="AB145" s="456"/>
      <c r="AC145" s="456"/>
      <c r="AD145" s="457"/>
      <c r="AE145" s="456"/>
      <c r="AF145" s="456"/>
      <c r="AG145" s="457"/>
      <c r="AH145" s="456"/>
      <c r="AI145" s="456"/>
      <c r="AJ145" s="457"/>
      <c r="AK145" s="456"/>
      <c r="AL145" s="456"/>
      <c r="AM145" s="457"/>
      <c r="AN145" s="456"/>
      <c r="AO145" s="456"/>
      <c r="AP145" s="457"/>
      <c r="AQ145" s="456"/>
      <c r="AR145" s="456"/>
      <c r="AS145" s="457"/>
      <c r="AT145" s="456"/>
      <c r="AU145" s="456"/>
      <c r="AV145" s="457"/>
      <c r="AW145" s="456"/>
      <c r="AX145" s="456"/>
      <c r="AY145" s="457"/>
      <c r="AZ145" s="456"/>
      <c r="BA145" s="456"/>
      <c r="BB145" s="457"/>
      <c r="BC145" s="456"/>
      <c r="BD145" s="456"/>
      <c r="BE145" s="457"/>
      <c r="BF145" s="456"/>
      <c r="BG145" s="456"/>
      <c r="BH145" s="457"/>
      <c r="BI145" s="456"/>
      <c r="BJ145" s="456"/>
      <c r="BK145" s="457"/>
      <c r="BL145" s="78">
        <f t="shared" si="10"/>
        <v>0</v>
      </c>
      <c r="BM145" s="2">
        <f t="shared" si="11"/>
        <v>0</v>
      </c>
      <c r="BN145" s="32">
        <f t="shared" si="12"/>
        <v>0</v>
      </c>
    </row>
    <row r="146" spans="2:66" ht="15.75" x14ac:dyDescent="0.25">
      <c r="B146" s="310">
        <v>32</v>
      </c>
      <c r="C146" s="319">
        <f>'2 жастағы балалар Ф'!C146</f>
        <v>0</v>
      </c>
      <c r="D146" s="456"/>
      <c r="E146" s="456"/>
      <c r="F146" s="457"/>
      <c r="G146" s="456"/>
      <c r="H146" s="456"/>
      <c r="I146" s="457"/>
      <c r="J146" s="456"/>
      <c r="K146" s="456"/>
      <c r="L146" s="457"/>
      <c r="M146" s="456"/>
      <c r="N146" s="456"/>
      <c r="O146" s="457"/>
      <c r="P146" s="456"/>
      <c r="Q146" s="456"/>
      <c r="R146" s="457"/>
      <c r="S146" s="456"/>
      <c r="T146" s="456"/>
      <c r="U146" s="457"/>
      <c r="V146" s="456"/>
      <c r="W146" s="456"/>
      <c r="X146" s="457"/>
      <c r="Y146" s="456"/>
      <c r="Z146" s="456"/>
      <c r="AA146" s="457"/>
      <c r="AB146" s="456"/>
      <c r="AC146" s="456"/>
      <c r="AD146" s="457"/>
      <c r="AE146" s="456"/>
      <c r="AF146" s="456"/>
      <c r="AG146" s="457"/>
      <c r="AH146" s="456"/>
      <c r="AI146" s="456"/>
      <c r="AJ146" s="457"/>
      <c r="AK146" s="456"/>
      <c r="AL146" s="456"/>
      <c r="AM146" s="457"/>
      <c r="AN146" s="456"/>
      <c r="AO146" s="456"/>
      <c r="AP146" s="457"/>
      <c r="AQ146" s="456"/>
      <c r="AR146" s="456"/>
      <c r="AS146" s="457"/>
      <c r="AT146" s="456"/>
      <c r="AU146" s="456"/>
      <c r="AV146" s="457"/>
      <c r="AW146" s="456"/>
      <c r="AX146" s="456"/>
      <c r="AY146" s="457"/>
      <c r="AZ146" s="456"/>
      <c r="BA146" s="456"/>
      <c r="BB146" s="457"/>
      <c r="BC146" s="456"/>
      <c r="BD146" s="456"/>
      <c r="BE146" s="457"/>
      <c r="BF146" s="456"/>
      <c r="BG146" s="456"/>
      <c r="BH146" s="457"/>
      <c r="BI146" s="456"/>
      <c r="BJ146" s="456"/>
      <c r="BK146" s="457"/>
      <c r="BL146" s="78">
        <f t="shared" si="10"/>
        <v>0</v>
      </c>
      <c r="BM146" s="2">
        <f t="shared" si="11"/>
        <v>0</v>
      </c>
      <c r="BN146" s="32">
        <f t="shared" si="12"/>
        <v>0</v>
      </c>
    </row>
    <row r="147" spans="2:66" ht="15.75" x14ac:dyDescent="0.25">
      <c r="B147" s="310">
        <v>33</v>
      </c>
      <c r="C147" s="319">
        <f>'2 жастағы балалар Ф'!C147</f>
        <v>0</v>
      </c>
      <c r="D147" s="456"/>
      <c r="E147" s="456"/>
      <c r="F147" s="457"/>
      <c r="G147" s="456"/>
      <c r="H147" s="456"/>
      <c r="I147" s="457"/>
      <c r="J147" s="456"/>
      <c r="K147" s="456"/>
      <c r="L147" s="457"/>
      <c r="M147" s="456"/>
      <c r="N147" s="456"/>
      <c r="O147" s="457"/>
      <c r="P147" s="456"/>
      <c r="Q147" s="456"/>
      <c r="R147" s="457"/>
      <c r="S147" s="456"/>
      <c r="T147" s="456"/>
      <c r="U147" s="457"/>
      <c r="V147" s="456"/>
      <c r="W147" s="456"/>
      <c r="X147" s="457"/>
      <c r="Y147" s="456"/>
      <c r="Z147" s="456"/>
      <c r="AA147" s="457"/>
      <c r="AB147" s="456"/>
      <c r="AC147" s="456"/>
      <c r="AD147" s="457"/>
      <c r="AE147" s="456"/>
      <c r="AF147" s="456"/>
      <c r="AG147" s="457"/>
      <c r="AH147" s="456"/>
      <c r="AI147" s="456"/>
      <c r="AJ147" s="457"/>
      <c r="AK147" s="456"/>
      <c r="AL147" s="456"/>
      <c r="AM147" s="457"/>
      <c r="AN147" s="456"/>
      <c r="AO147" s="456"/>
      <c r="AP147" s="457"/>
      <c r="AQ147" s="456"/>
      <c r="AR147" s="456"/>
      <c r="AS147" s="457"/>
      <c r="AT147" s="456"/>
      <c r="AU147" s="456"/>
      <c r="AV147" s="457"/>
      <c r="AW147" s="456"/>
      <c r="AX147" s="456"/>
      <c r="AY147" s="457"/>
      <c r="AZ147" s="456"/>
      <c r="BA147" s="456"/>
      <c r="BB147" s="457"/>
      <c r="BC147" s="456"/>
      <c r="BD147" s="456"/>
      <c r="BE147" s="457"/>
      <c r="BF147" s="456"/>
      <c r="BG147" s="456"/>
      <c r="BH147" s="457"/>
      <c r="BI147" s="456"/>
      <c r="BJ147" s="456"/>
      <c r="BK147" s="457"/>
      <c r="BL147" s="78">
        <f t="shared" si="10"/>
        <v>0</v>
      </c>
      <c r="BM147" s="2">
        <f t="shared" si="11"/>
        <v>0</v>
      </c>
      <c r="BN147" s="32">
        <f t="shared" si="12"/>
        <v>0</v>
      </c>
    </row>
    <row r="148" spans="2:66" ht="15.75" x14ac:dyDescent="0.25">
      <c r="B148" s="310">
        <v>34</v>
      </c>
      <c r="C148" s="319">
        <f>'2 жастағы балалар Ф'!C148</f>
        <v>0</v>
      </c>
      <c r="D148" s="456"/>
      <c r="E148" s="456"/>
      <c r="F148" s="457"/>
      <c r="G148" s="456"/>
      <c r="H148" s="456"/>
      <c r="I148" s="457"/>
      <c r="J148" s="456"/>
      <c r="K148" s="456"/>
      <c r="L148" s="457"/>
      <c r="M148" s="456"/>
      <c r="N148" s="456"/>
      <c r="O148" s="457"/>
      <c r="P148" s="456"/>
      <c r="Q148" s="456"/>
      <c r="R148" s="457"/>
      <c r="S148" s="456"/>
      <c r="T148" s="456"/>
      <c r="U148" s="457"/>
      <c r="V148" s="456"/>
      <c r="W148" s="456"/>
      <c r="X148" s="457"/>
      <c r="Y148" s="456"/>
      <c r="Z148" s="456"/>
      <c r="AA148" s="457"/>
      <c r="AB148" s="456"/>
      <c r="AC148" s="456"/>
      <c r="AD148" s="457"/>
      <c r="AE148" s="456"/>
      <c r="AF148" s="456"/>
      <c r="AG148" s="457"/>
      <c r="AH148" s="456"/>
      <c r="AI148" s="456"/>
      <c r="AJ148" s="457"/>
      <c r="AK148" s="456"/>
      <c r="AL148" s="456"/>
      <c r="AM148" s="457"/>
      <c r="AN148" s="456"/>
      <c r="AO148" s="456"/>
      <c r="AP148" s="457"/>
      <c r="AQ148" s="456"/>
      <c r="AR148" s="456"/>
      <c r="AS148" s="457"/>
      <c r="AT148" s="456"/>
      <c r="AU148" s="456"/>
      <c r="AV148" s="457"/>
      <c r="AW148" s="456"/>
      <c r="AX148" s="456"/>
      <c r="AY148" s="457"/>
      <c r="AZ148" s="456"/>
      <c r="BA148" s="456"/>
      <c r="BB148" s="457"/>
      <c r="BC148" s="456"/>
      <c r="BD148" s="456"/>
      <c r="BE148" s="457"/>
      <c r="BF148" s="456"/>
      <c r="BG148" s="456"/>
      <c r="BH148" s="457"/>
      <c r="BI148" s="456"/>
      <c r="BJ148" s="456"/>
      <c r="BK148" s="457"/>
      <c r="BL148" s="78">
        <f t="shared" si="10"/>
        <v>0</v>
      </c>
      <c r="BM148" s="2">
        <f t="shared" si="11"/>
        <v>0</v>
      </c>
      <c r="BN148" s="32">
        <f t="shared" si="12"/>
        <v>0</v>
      </c>
    </row>
    <row r="149" spans="2:66" ht="15.75" x14ac:dyDescent="0.25">
      <c r="B149" s="310">
        <v>35</v>
      </c>
      <c r="C149" s="319">
        <f>'2 жастағы балалар Ф'!C149</f>
        <v>0</v>
      </c>
      <c r="D149" s="456"/>
      <c r="E149" s="456"/>
      <c r="F149" s="457"/>
      <c r="G149" s="456"/>
      <c r="H149" s="456"/>
      <c r="I149" s="457"/>
      <c r="J149" s="456"/>
      <c r="K149" s="456"/>
      <c r="L149" s="457"/>
      <c r="M149" s="456"/>
      <c r="N149" s="456"/>
      <c r="O149" s="457"/>
      <c r="P149" s="456"/>
      <c r="Q149" s="456"/>
      <c r="R149" s="457"/>
      <c r="S149" s="456"/>
      <c r="T149" s="456"/>
      <c r="U149" s="457"/>
      <c r="V149" s="456"/>
      <c r="W149" s="456"/>
      <c r="X149" s="457"/>
      <c r="Y149" s="456"/>
      <c r="Z149" s="456"/>
      <c r="AA149" s="457"/>
      <c r="AB149" s="456"/>
      <c r="AC149" s="456"/>
      <c r="AD149" s="457"/>
      <c r="AE149" s="456"/>
      <c r="AF149" s="456"/>
      <c r="AG149" s="457"/>
      <c r="AH149" s="456"/>
      <c r="AI149" s="456"/>
      <c r="AJ149" s="457"/>
      <c r="AK149" s="456"/>
      <c r="AL149" s="456"/>
      <c r="AM149" s="457"/>
      <c r="AN149" s="456"/>
      <c r="AO149" s="456"/>
      <c r="AP149" s="457"/>
      <c r="AQ149" s="456"/>
      <c r="AR149" s="456"/>
      <c r="AS149" s="457"/>
      <c r="AT149" s="456"/>
      <c r="AU149" s="456"/>
      <c r="AV149" s="457"/>
      <c r="AW149" s="456"/>
      <c r="AX149" s="456"/>
      <c r="AY149" s="457"/>
      <c r="AZ149" s="456"/>
      <c r="BA149" s="456"/>
      <c r="BB149" s="457"/>
      <c r="BC149" s="456"/>
      <c r="BD149" s="456"/>
      <c r="BE149" s="457"/>
      <c r="BF149" s="456"/>
      <c r="BG149" s="456"/>
      <c r="BH149" s="457"/>
      <c r="BI149" s="456"/>
      <c r="BJ149" s="456"/>
      <c r="BK149" s="457"/>
      <c r="BL149" s="78">
        <f t="shared" si="10"/>
        <v>0</v>
      </c>
      <c r="BM149" s="2">
        <f t="shared" si="11"/>
        <v>0</v>
      </c>
      <c r="BN149" s="32">
        <f t="shared" si="12"/>
        <v>0</v>
      </c>
    </row>
    <row r="150" spans="2:66" ht="15.75" x14ac:dyDescent="0.25">
      <c r="B150" s="310">
        <v>36</v>
      </c>
      <c r="C150" s="319">
        <f>'2 жастағы балалар Ф'!C150</f>
        <v>0</v>
      </c>
      <c r="D150" s="456"/>
      <c r="E150" s="456"/>
      <c r="F150" s="457"/>
      <c r="G150" s="456"/>
      <c r="H150" s="456"/>
      <c r="I150" s="457"/>
      <c r="J150" s="456"/>
      <c r="K150" s="456"/>
      <c r="L150" s="457"/>
      <c r="M150" s="456"/>
      <c r="N150" s="456"/>
      <c r="O150" s="457"/>
      <c r="P150" s="456"/>
      <c r="Q150" s="456"/>
      <c r="R150" s="457"/>
      <c r="S150" s="456"/>
      <c r="T150" s="456"/>
      <c r="U150" s="457"/>
      <c r="V150" s="456"/>
      <c r="W150" s="456"/>
      <c r="X150" s="457"/>
      <c r="Y150" s="456"/>
      <c r="Z150" s="456"/>
      <c r="AA150" s="457"/>
      <c r="AB150" s="456"/>
      <c r="AC150" s="456"/>
      <c r="AD150" s="457"/>
      <c r="AE150" s="456"/>
      <c r="AF150" s="456"/>
      <c r="AG150" s="457"/>
      <c r="AH150" s="456"/>
      <c r="AI150" s="456"/>
      <c r="AJ150" s="457"/>
      <c r="AK150" s="456"/>
      <c r="AL150" s="456"/>
      <c r="AM150" s="457"/>
      <c r="AN150" s="456"/>
      <c r="AO150" s="456"/>
      <c r="AP150" s="457"/>
      <c r="AQ150" s="456"/>
      <c r="AR150" s="456"/>
      <c r="AS150" s="457"/>
      <c r="AT150" s="456"/>
      <c r="AU150" s="456"/>
      <c r="AV150" s="457"/>
      <c r="AW150" s="456"/>
      <c r="AX150" s="456"/>
      <c r="AY150" s="457"/>
      <c r="AZ150" s="456"/>
      <c r="BA150" s="456"/>
      <c r="BB150" s="457"/>
      <c r="BC150" s="456"/>
      <c r="BD150" s="456"/>
      <c r="BE150" s="457"/>
      <c r="BF150" s="456"/>
      <c r="BG150" s="456"/>
      <c r="BH150" s="457"/>
      <c r="BI150" s="456"/>
      <c r="BJ150" s="456"/>
      <c r="BK150" s="457"/>
      <c r="BL150" s="78">
        <f t="shared" si="10"/>
        <v>0</v>
      </c>
      <c r="BM150" s="2">
        <f t="shared" si="11"/>
        <v>0</v>
      </c>
      <c r="BN150" s="32">
        <f t="shared" si="12"/>
        <v>0</v>
      </c>
    </row>
    <row r="151" spans="2:66" ht="15.75" x14ac:dyDescent="0.25">
      <c r="B151" s="310">
        <v>37</v>
      </c>
      <c r="C151" s="319">
        <f>'2 жастағы балалар Ф'!C151</f>
        <v>0</v>
      </c>
      <c r="D151" s="456"/>
      <c r="E151" s="456"/>
      <c r="F151" s="457"/>
      <c r="G151" s="456"/>
      <c r="H151" s="456"/>
      <c r="I151" s="457"/>
      <c r="J151" s="456"/>
      <c r="K151" s="456"/>
      <c r="L151" s="457"/>
      <c r="M151" s="456"/>
      <c r="N151" s="456"/>
      <c r="O151" s="457"/>
      <c r="P151" s="456"/>
      <c r="Q151" s="456"/>
      <c r="R151" s="457"/>
      <c r="S151" s="456"/>
      <c r="T151" s="456"/>
      <c r="U151" s="457"/>
      <c r="V151" s="456"/>
      <c r="W151" s="456"/>
      <c r="X151" s="457"/>
      <c r="Y151" s="456"/>
      <c r="Z151" s="456"/>
      <c r="AA151" s="457"/>
      <c r="AB151" s="456"/>
      <c r="AC151" s="456"/>
      <c r="AD151" s="457"/>
      <c r="AE151" s="456"/>
      <c r="AF151" s="456"/>
      <c r="AG151" s="457"/>
      <c r="AH151" s="456"/>
      <c r="AI151" s="456"/>
      <c r="AJ151" s="457"/>
      <c r="AK151" s="456"/>
      <c r="AL151" s="456"/>
      <c r="AM151" s="457"/>
      <c r="AN151" s="456"/>
      <c r="AO151" s="456"/>
      <c r="AP151" s="457"/>
      <c r="AQ151" s="456"/>
      <c r="AR151" s="456"/>
      <c r="AS151" s="457"/>
      <c r="AT151" s="456"/>
      <c r="AU151" s="456"/>
      <c r="AV151" s="457"/>
      <c r="AW151" s="456"/>
      <c r="AX151" s="456"/>
      <c r="AY151" s="457"/>
      <c r="AZ151" s="456"/>
      <c r="BA151" s="456"/>
      <c r="BB151" s="457"/>
      <c r="BC151" s="456"/>
      <c r="BD151" s="456"/>
      <c r="BE151" s="457"/>
      <c r="BF151" s="456"/>
      <c r="BG151" s="456"/>
      <c r="BH151" s="457"/>
      <c r="BI151" s="456"/>
      <c r="BJ151" s="456"/>
      <c r="BK151" s="457"/>
      <c r="BL151" s="78">
        <f t="shared" si="10"/>
        <v>0</v>
      </c>
      <c r="BM151" s="2">
        <f t="shared" si="11"/>
        <v>0</v>
      </c>
      <c r="BN151" s="32">
        <f t="shared" si="12"/>
        <v>0</v>
      </c>
    </row>
    <row r="152" spans="2:66" ht="15.75" x14ac:dyDescent="0.25">
      <c r="B152" s="310">
        <v>38</v>
      </c>
      <c r="C152" s="319">
        <f>'2 жастағы балалар Ф'!C152</f>
        <v>0</v>
      </c>
      <c r="D152" s="456"/>
      <c r="E152" s="456"/>
      <c r="F152" s="457"/>
      <c r="G152" s="456"/>
      <c r="H152" s="456"/>
      <c r="I152" s="457"/>
      <c r="J152" s="456"/>
      <c r="K152" s="456"/>
      <c r="L152" s="457"/>
      <c r="M152" s="456"/>
      <c r="N152" s="456"/>
      <c r="O152" s="457"/>
      <c r="P152" s="456"/>
      <c r="Q152" s="456"/>
      <c r="R152" s="457"/>
      <c r="S152" s="456"/>
      <c r="T152" s="456"/>
      <c r="U152" s="457"/>
      <c r="V152" s="456"/>
      <c r="W152" s="456"/>
      <c r="X152" s="457"/>
      <c r="Y152" s="456"/>
      <c r="Z152" s="456"/>
      <c r="AA152" s="457"/>
      <c r="AB152" s="456"/>
      <c r="AC152" s="456"/>
      <c r="AD152" s="457"/>
      <c r="AE152" s="456"/>
      <c r="AF152" s="456"/>
      <c r="AG152" s="457"/>
      <c r="AH152" s="456"/>
      <c r="AI152" s="456"/>
      <c r="AJ152" s="457"/>
      <c r="AK152" s="456"/>
      <c r="AL152" s="456"/>
      <c r="AM152" s="457"/>
      <c r="AN152" s="456"/>
      <c r="AO152" s="456"/>
      <c r="AP152" s="457"/>
      <c r="AQ152" s="456"/>
      <c r="AR152" s="456"/>
      <c r="AS152" s="457"/>
      <c r="AT152" s="456"/>
      <c r="AU152" s="456"/>
      <c r="AV152" s="457"/>
      <c r="AW152" s="456"/>
      <c r="AX152" s="456"/>
      <c r="AY152" s="457"/>
      <c r="AZ152" s="456"/>
      <c r="BA152" s="456"/>
      <c r="BB152" s="457"/>
      <c r="BC152" s="456"/>
      <c r="BD152" s="456"/>
      <c r="BE152" s="457"/>
      <c r="BF152" s="456"/>
      <c r="BG152" s="456"/>
      <c r="BH152" s="457"/>
      <c r="BI152" s="456"/>
      <c r="BJ152" s="456"/>
      <c r="BK152" s="457"/>
      <c r="BL152" s="78">
        <f t="shared" si="10"/>
        <v>0</v>
      </c>
      <c r="BM152" s="2">
        <f t="shared" si="11"/>
        <v>0</v>
      </c>
      <c r="BN152" s="32">
        <f t="shared" si="12"/>
        <v>0</v>
      </c>
    </row>
    <row r="153" spans="2:66" ht="15.75" x14ac:dyDescent="0.25">
      <c r="B153" s="310">
        <v>39</v>
      </c>
      <c r="C153" s="319">
        <f>'2 жастағы балалар Ф'!C153</f>
        <v>0</v>
      </c>
      <c r="D153" s="456"/>
      <c r="E153" s="456"/>
      <c r="F153" s="457"/>
      <c r="G153" s="456"/>
      <c r="H153" s="456"/>
      <c r="I153" s="457"/>
      <c r="J153" s="456"/>
      <c r="K153" s="456"/>
      <c r="L153" s="457"/>
      <c r="M153" s="456"/>
      <c r="N153" s="456"/>
      <c r="O153" s="457"/>
      <c r="P153" s="456"/>
      <c r="Q153" s="456"/>
      <c r="R153" s="457"/>
      <c r="S153" s="456"/>
      <c r="T153" s="456"/>
      <c r="U153" s="457"/>
      <c r="V153" s="456"/>
      <c r="W153" s="456"/>
      <c r="X153" s="457"/>
      <c r="Y153" s="456"/>
      <c r="Z153" s="456"/>
      <c r="AA153" s="457"/>
      <c r="AB153" s="456"/>
      <c r="AC153" s="456"/>
      <c r="AD153" s="457"/>
      <c r="AE153" s="456"/>
      <c r="AF153" s="456"/>
      <c r="AG153" s="457"/>
      <c r="AH153" s="456"/>
      <c r="AI153" s="456"/>
      <c r="AJ153" s="457"/>
      <c r="AK153" s="456"/>
      <c r="AL153" s="456"/>
      <c r="AM153" s="457"/>
      <c r="AN153" s="456"/>
      <c r="AO153" s="456"/>
      <c r="AP153" s="457"/>
      <c r="AQ153" s="456"/>
      <c r="AR153" s="456"/>
      <c r="AS153" s="457"/>
      <c r="AT153" s="456"/>
      <c r="AU153" s="456"/>
      <c r="AV153" s="457"/>
      <c r="AW153" s="456"/>
      <c r="AX153" s="456"/>
      <c r="AY153" s="457"/>
      <c r="AZ153" s="456"/>
      <c r="BA153" s="456"/>
      <c r="BB153" s="457"/>
      <c r="BC153" s="456"/>
      <c r="BD153" s="456"/>
      <c r="BE153" s="457"/>
      <c r="BF153" s="456"/>
      <c r="BG153" s="456"/>
      <c r="BH153" s="457"/>
      <c r="BI153" s="456"/>
      <c r="BJ153" s="456"/>
      <c r="BK153" s="457"/>
      <c r="BL153" s="78">
        <f t="shared" si="10"/>
        <v>0</v>
      </c>
      <c r="BM153" s="2">
        <f t="shared" si="11"/>
        <v>0</v>
      </c>
      <c r="BN153" s="32">
        <f t="shared" si="12"/>
        <v>0</v>
      </c>
    </row>
    <row r="154" spans="2:66" ht="15.75" x14ac:dyDescent="0.25">
      <c r="B154" s="310">
        <v>40</v>
      </c>
      <c r="C154" s="319">
        <f>'2 жастағы балалар Ф'!C154</f>
        <v>0</v>
      </c>
      <c r="D154" s="456"/>
      <c r="E154" s="456"/>
      <c r="F154" s="457"/>
      <c r="G154" s="456"/>
      <c r="H154" s="456"/>
      <c r="I154" s="457"/>
      <c r="J154" s="456"/>
      <c r="K154" s="456"/>
      <c r="L154" s="457"/>
      <c r="M154" s="456"/>
      <c r="N154" s="456"/>
      <c r="O154" s="457"/>
      <c r="P154" s="456"/>
      <c r="Q154" s="456"/>
      <c r="R154" s="457"/>
      <c r="S154" s="456"/>
      <c r="T154" s="456"/>
      <c r="U154" s="457"/>
      <c r="V154" s="456"/>
      <c r="W154" s="456"/>
      <c r="X154" s="457"/>
      <c r="Y154" s="456"/>
      <c r="Z154" s="456"/>
      <c r="AA154" s="457"/>
      <c r="AB154" s="456"/>
      <c r="AC154" s="456"/>
      <c r="AD154" s="457"/>
      <c r="AE154" s="456"/>
      <c r="AF154" s="456"/>
      <c r="AG154" s="457"/>
      <c r="AH154" s="456"/>
      <c r="AI154" s="456"/>
      <c r="AJ154" s="457"/>
      <c r="AK154" s="456"/>
      <c r="AL154" s="456"/>
      <c r="AM154" s="457"/>
      <c r="AN154" s="456"/>
      <c r="AO154" s="456"/>
      <c r="AP154" s="457"/>
      <c r="AQ154" s="456"/>
      <c r="AR154" s="456"/>
      <c r="AS154" s="457"/>
      <c r="AT154" s="456"/>
      <c r="AU154" s="456"/>
      <c r="AV154" s="457"/>
      <c r="AW154" s="456"/>
      <c r="AX154" s="456"/>
      <c r="AY154" s="457"/>
      <c r="AZ154" s="456"/>
      <c r="BA154" s="456"/>
      <c r="BB154" s="457"/>
      <c r="BC154" s="456"/>
      <c r="BD154" s="456"/>
      <c r="BE154" s="457"/>
      <c r="BF154" s="456"/>
      <c r="BG154" s="456"/>
      <c r="BH154" s="457"/>
      <c r="BI154" s="456"/>
      <c r="BJ154" s="456"/>
      <c r="BK154" s="457"/>
      <c r="BL154" s="78">
        <f t="shared" si="10"/>
        <v>0</v>
      </c>
      <c r="BM154" s="2">
        <f t="shared" si="11"/>
        <v>0</v>
      </c>
      <c r="BN154" s="32">
        <f t="shared" si="12"/>
        <v>0</v>
      </c>
    </row>
    <row r="155" spans="2:66" ht="15.75" x14ac:dyDescent="0.25">
      <c r="B155" s="312">
        <v>41</v>
      </c>
      <c r="C155" s="329" t="str">
        <f>'2 жастағы балалар Ф'!C155</f>
        <v>Аманғали Тамерлан</v>
      </c>
      <c r="D155" s="458"/>
      <c r="E155" s="458">
        <v>1</v>
      </c>
      <c r="F155" s="459"/>
      <c r="G155" s="458"/>
      <c r="H155" s="458">
        <v>1</v>
      </c>
      <c r="I155" s="459"/>
      <c r="J155" s="458"/>
      <c r="K155" s="458">
        <v>1</v>
      </c>
      <c r="L155" s="459"/>
      <c r="M155" s="458"/>
      <c r="N155" s="458">
        <v>1</v>
      </c>
      <c r="O155" s="459"/>
      <c r="P155" s="458"/>
      <c r="Q155" s="458">
        <v>1</v>
      </c>
      <c r="R155" s="459"/>
      <c r="S155" s="458"/>
      <c r="T155" s="458">
        <v>1</v>
      </c>
      <c r="U155" s="459"/>
      <c r="V155" s="458"/>
      <c r="W155" s="458">
        <v>1</v>
      </c>
      <c r="X155" s="459"/>
      <c r="Y155" s="458"/>
      <c r="Z155" s="458">
        <v>1</v>
      </c>
      <c r="AA155" s="459"/>
      <c r="AB155" s="458"/>
      <c r="AC155" s="458">
        <v>1</v>
      </c>
      <c r="AD155" s="459"/>
      <c r="AE155" s="458"/>
      <c r="AF155" s="458">
        <v>1</v>
      </c>
      <c r="AG155" s="459"/>
      <c r="AH155" s="458"/>
      <c r="AI155" s="458">
        <v>1</v>
      </c>
      <c r="AJ155" s="459"/>
      <c r="AK155" s="458"/>
      <c r="AL155" s="458">
        <v>1</v>
      </c>
      <c r="AM155" s="459"/>
      <c r="AN155" s="458">
        <v>1</v>
      </c>
      <c r="AO155" s="458"/>
      <c r="AP155" s="459"/>
      <c r="AQ155" s="458"/>
      <c r="AR155" s="458"/>
      <c r="AS155" s="459">
        <v>1</v>
      </c>
      <c r="AT155" s="458">
        <v>1</v>
      </c>
      <c r="AU155" s="458"/>
      <c r="AV155" s="459"/>
      <c r="AW155" s="458">
        <v>1</v>
      </c>
      <c r="AX155" s="458"/>
      <c r="AY155" s="459"/>
      <c r="AZ155" s="458"/>
      <c r="BA155" s="458"/>
      <c r="BB155" s="459">
        <v>1</v>
      </c>
      <c r="BC155" s="458"/>
      <c r="BD155" s="458"/>
      <c r="BE155" s="459">
        <v>1</v>
      </c>
      <c r="BF155" s="458"/>
      <c r="BG155" s="458">
        <v>1</v>
      </c>
      <c r="BH155" s="459"/>
      <c r="BI155" s="458"/>
      <c r="BJ155" s="458"/>
      <c r="BK155" s="459">
        <v>1</v>
      </c>
      <c r="BL155" s="78">
        <f t="shared" si="10"/>
        <v>3</v>
      </c>
      <c r="BM155" s="2">
        <f t="shared" si="11"/>
        <v>13</v>
      </c>
      <c r="BN155" s="32">
        <f t="shared" si="12"/>
        <v>4</v>
      </c>
    </row>
    <row r="156" spans="2:66" ht="15.75" x14ac:dyDescent="0.25">
      <c r="B156" s="312">
        <v>42</v>
      </c>
      <c r="C156" s="329" t="str">
        <f>'2 жастағы балалар Ф'!C156</f>
        <v>Даулет Мриям</v>
      </c>
      <c r="D156" s="458">
        <v>1</v>
      </c>
      <c r="E156" s="458"/>
      <c r="F156" s="459"/>
      <c r="G156" s="458">
        <v>1</v>
      </c>
      <c r="H156" s="458"/>
      <c r="I156" s="459"/>
      <c r="J156" s="458">
        <v>1</v>
      </c>
      <c r="K156" s="458"/>
      <c r="L156" s="459"/>
      <c r="M156" s="458">
        <v>1</v>
      </c>
      <c r="N156" s="458"/>
      <c r="O156" s="459"/>
      <c r="P156" s="458">
        <v>1</v>
      </c>
      <c r="Q156" s="458"/>
      <c r="R156" s="459"/>
      <c r="S156" s="458">
        <v>1</v>
      </c>
      <c r="T156" s="458"/>
      <c r="U156" s="459"/>
      <c r="V156" s="458">
        <v>1</v>
      </c>
      <c r="W156" s="458"/>
      <c r="X156" s="459"/>
      <c r="Y156" s="458">
        <v>1</v>
      </c>
      <c r="Z156" s="458"/>
      <c r="AA156" s="459"/>
      <c r="AB156" s="458">
        <v>1</v>
      </c>
      <c r="AC156" s="458"/>
      <c r="AD156" s="459"/>
      <c r="AE156" s="458">
        <v>1</v>
      </c>
      <c r="AF156" s="458"/>
      <c r="AG156" s="459"/>
      <c r="AH156" s="458">
        <v>1</v>
      </c>
      <c r="AI156" s="458"/>
      <c r="AJ156" s="459"/>
      <c r="AK156" s="458">
        <v>1</v>
      </c>
      <c r="AL156" s="458"/>
      <c r="AM156" s="459"/>
      <c r="AN156" s="458">
        <v>1</v>
      </c>
      <c r="AO156" s="458"/>
      <c r="AP156" s="459"/>
      <c r="AQ156" s="458">
        <v>1</v>
      </c>
      <c r="AR156" s="458"/>
      <c r="AS156" s="459"/>
      <c r="AT156" s="458">
        <v>1</v>
      </c>
      <c r="AU156" s="458"/>
      <c r="AV156" s="459"/>
      <c r="AW156" s="458">
        <v>1</v>
      </c>
      <c r="AX156" s="458"/>
      <c r="AY156" s="459"/>
      <c r="AZ156" s="458">
        <v>1</v>
      </c>
      <c r="BA156" s="458"/>
      <c r="BB156" s="459"/>
      <c r="BC156" s="458">
        <v>1</v>
      </c>
      <c r="BD156" s="458"/>
      <c r="BE156" s="459"/>
      <c r="BF156" s="458">
        <v>1</v>
      </c>
      <c r="BG156" s="458"/>
      <c r="BH156" s="459"/>
      <c r="BI156" s="458">
        <v>1</v>
      </c>
      <c r="BJ156" s="458"/>
      <c r="BK156" s="459"/>
      <c r="BL156" s="78">
        <f t="shared" si="10"/>
        <v>20</v>
      </c>
      <c r="BM156" s="2">
        <f t="shared" si="11"/>
        <v>0</v>
      </c>
      <c r="BN156" s="32">
        <f t="shared" si="12"/>
        <v>0</v>
      </c>
    </row>
    <row r="157" spans="2:66" ht="15.75" x14ac:dyDescent="0.25">
      <c r="B157" s="312">
        <v>43</v>
      </c>
      <c r="C157" s="329" t="str">
        <f>'2 жастағы балалар Ф'!C157</f>
        <v>Қабдысалым Фатима</v>
      </c>
      <c r="D157" s="458"/>
      <c r="E157" s="458">
        <v>1</v>
      </c>
      <c r="F157" s="459"/>
      <c r="G157" s="458"/>
      <c r="H157" s="458">
        <v>1</v>
      </c>
      <c r="I157" s="459"/>
      <c r="J157" s="458"/>
      <c r="K157" s="458">
        <v>1</v>
      </c>
      <c r="L157" s="459"/>
      <c r="M157" s="458"/>
      <c r="N157" s="458">
        <v>1</v>
      </c>
      <c r="O157" s="459"/>
      <c r="P157" s="458"/>
      <c r="Q157" s="458">
        <v>1</v>
      </c>
      <c r="R157" s="459"/>
      <c r="S157" s="458"/>
      <c r="T157" s="458">
        <v>1</v>
      </c>
      <c r="U157" s="459"/>
      <c r="V157" s="458"/>
      <c r="W157" s="458">
        <v>1</v>
      </c>
      <c r="X157" s="459"/>
      <c r="Y157" s="458"/>
      <c r="Z157" s="458">
        <v>1</v>
      </c>
      <c r="AA157" s="459"/>
      <c r="AB157" s="458"/>
      <c r="AC157" s="458">
        <v>1</v>
      </c>
      <c r="AD157" s="459"/>
      <c r="AE157" s="458"/>
      <c r="AF157" s="458">
        <v>1</v>
      </c>
      <c r="AG157" s="459"/>
      <c r="AH157" s="458"/>
      <c r="AI157" s="458">
        <v>1</v>
      </c>
      <c r="AJ157" s="459"/>
      <c r="AK157" s="458"/>
      <c r="AL157" s="458">
        <v>1</v>
      </c>
      <c r="AM157" s="459"/>
      <c r="AN157" s="458"/>
      <c r="AO157" s="458">
        <v>1</v>
      </c>
      <c r="AP157" s="459"/>
      <c r="AQ157" s="458"/>
      <c r="AR157" s="458">
        <v>1</v>
      </c>
      <c r="AS157" s="459"/>
      <c r="AT157" s="458"/>
      <c r="AU157" s="458">
        <v>1</v>
      </c>
      <c r="AV157" s="459"/>
      <c r="AW157" s="458"/>
      <c r="AX157" s="458">
        <v>1</v>
      </c>
      <c r="AY157" s="459"/>
      <c r="AZ157" s="458"/>
      <c r="BA157" s="458">
        <v>1</v>
      </c>
      <c r="BB157" s="459"/>
      <c r="BC157" s="458"/>
      <c r="BD157" s="458">
        <v>1</v>
      </c>
      <c r="BE157" s="459"/>
      <c r="BF157" s="458"/>
      <c r="BG157" s="458">
        <v>1</v>
      </c>
      <c r="BH157" s="459"/>
      <c r="BI157" s="458"/>
      <c r="BJ157" s="458">
        <v>1</v>
      </c>
      <c r="BK157" s="459"/>
      <c r="BL157" s="78">
        <f t="shared" si="10"/>
        <v>0</v>
      </c>
      <c r="BM157" s="2">
        <f t="shared" si="11"/>
        <v>20</v>
      </c>
      <c r="BN157" s="32">
        <f t="shared" si="12"/>
        <v>0</v>
      </c>
    </row>
    <row r="158" spans="2:66" ht="15.75" x14ac:dyDescent="0.25">
      <c r="B158" s="312">
        <v>44</v>
      </c>
      <c r="C158" s="329" t="str">
        <f>'2 жастағы балалар Ф'!C158</f>
        <v>Қасембек Адиль</v>
      </c>
      <c r="D158" s="458"/>
      <c r="E158" s="458">
        <v>1</v>
      </c>
      <c r="F158" s="459"/>
      <c r="G158" s="458"/>
      <c r="H158" s="458"/>
      <c r="I158" s="459">
        <v>1</v>
      </c>
      <c r="J158" s="458"/>
      <c r="K158" s="458">
        <v>1</v>
      </c>
      <c r="L158" s="459"/>
      <c r="M158" s="458"/>
      <c r="N158" s="458">
        <v>1</v>
      </c>
      <c r="O158" s="459"/>
      <c r="P158" s="458"/>
      <c r="Q158" s="458">
        <v>1</v>
      </c>
      <c r="R158" s="459"/>
      <c r="S158" s="458"/>
      <c r="T158" s="458">
        <v>1</v>
      </c>
      <c r="U158" s="459"/>
      <c r="V158" s="458"/>
      <c r="W158" s="458">
        <v>1</v>
      </c>
      <c r="X158" s="459"/>
      <c r="Y158" s="458"/>
      <c r="Z158" s="458">
        <v>1</v>
      </c>
      <c r="AA158" s="459"/>
      <c r="AB158" s="458"/>
      <c r="AC158" s="458">
        <v>1</v>
      </c>
      <c r="AD158" s="459"/>
      <c r="AE158" s="458"/>
      <c r="AF158" s="458">
        <v>1</v>
      </c>
      <c r="AG158" s="459"/>
      <c r="AH158" s="458"/>
      <c r="AI158" s="458">
        <v>1</v>
      </c>
      <c r="AJ158" s="459"/>
      <c r="AK158" s="458"/>
      <c r="AL158" s="458">
        <v>1</v>
      </c>
      <c r="AM158" s="459"/>
      <c r="AN158" s="458"/>
      <c r="AO158" s="458">
        <v>1</v>
      </c>
      <c r="AP158" s="459"/>
      <c r="AQ158" s="458"/>
      <c r="AR158" s="458"/>
      <c r="AS158" s="459">
        <v>1</v>
      </c>
      <c r="AT158" s="458"/>
      <c r="AU158" s="458">
        <v>1</v>
      </c>
      <c r="AV158" s="459"/>
      <c r="AW158" s="458"/>
      <c r="AX158" s="458">
        <v>1</v>
      </c>
      <c r="AY158" s="459"/>
      <c r="AZ158" s="458"/>
      <c r="BA158" s="458"/>
      <c r="BB158" s="459">
        <v>1</v>
      </c>
      <c r="BC158" s="458"/>
      <c r="BD158" s="458"/>
      <c r="BE158" s="459">
        <v>1</v>
      </c>
      <c r="BF158" s="458"/>
      <c r="BG158" s="458">
        <v>1</v>
      </c>
      <c r="BH158" s="459"/>
      <c r="BI158" s="458"/>
      <c r="BJ158" s="458"/>
      <c r="BK158" s="459">
        <v>1</v>
      </c>
      <c r="BL158" s="78">
        <f t="shared" si="10"/>
        <v>0</v>
      </c>
      <c r="BM158" s="2">
        <f t="shared" si="11"/>
        <v>15</v>
      </c>
      <c r="BN158" s="32">
        <f t="shared" si="12"/>
        <v>5</v>
      </c>
    </row>
    <row r="159" spans="2:66" ht="15.75" x14ac:dyDescent="0.25">
      <c r="B159" s="312">
        <v>45</v>
      </c>
      <c r="C159" s="329">
        <f>'2 жастағы балалар Ф'!C159</f>
        <v>0</v>
      </c>
      <c r="D159" s="458"/>
      <c r="E159" s="458"/>
      <c r="F159" s="459"/>
      <c r="G159" s="458"/>
      <c r="H159" s="458"/>
      <c r="I159" s="459"/>
      <c r="J159" s="458"/>
      <c r="K159" s="458"/>
      <c r="L159" s="459"/>
      <c r="M159" s="458"/>
      <c r="N159" s="458"/>
      <c r="O159" s="459"/>
      <c r="P159" s="458"/>
      <c r="Q159" s="458"/>
      <c r="R159" s="459"/>
      <c r="S159" s="458"/>
      <c r="T159" s="458"/>
      <c r="U159" s="459"/>
      <c r="V159" s="458"/>
      <c r="W159" s="458"/>
      <c r="X159" s="459"/>
      <c r="Y159" s="458"/>
      <c r="Z159" s="458"/>
      <c r="AA159" s="459"/>
      <c r="AB159" s="458"/>
      <c r="AC159" s="458"/>
      <c r="AD159" s="459"/>
      <c r="AE159" s="458"/>
      <c r="AF159" s="458"/>
      <c r="AG159" s="459"/>
      <c r="AH159" s="458"/>
      <c r="AI159" s="458"/>
      <c r="AJ159" s="459"/>
      <c r="AK159" s="458"/>
      <c r="AL159" s="458"/>
      <c r="AM159" s="459"/>
      <c r="AN159" s="458"/>
      <c r="AO159" s="458"/>
      <c r="AP159" s="459"/>
      <c r="AQ159" s="458"/>
      <c r="AR159" s="458"/>
      <c r="AS159" s="459"/>
      <c r="AT159" s="458"/>
      <c r="AU159" s="458"/>
      <c r="AV159" s="459"/>
      <c r="AW159" s="458"/>
      <c r="AX159" s="458"/>
      <c r="AY159" s="459"/>
      <c r="AZ159" s="458"/>
      <c r="BA159" s="458"/>
      <c r="BB159" s="459"/>
      <c r="BC159" s="458"/>
      <c r="BD159" s="458"/>
      <c r="BE159" s="459"/>
      <c r="BF159" s="458"/>
      <c r="BG159" s="458"/>
      <c r="BH159" s="459"/>
      <c r="BI159" s="458"/>
      <c r="BJ159" s="458"/>
      <c r="BK159" s="459"/>
      <c r="BL159" s="78">
        <f t="shared" si="10"/>
        <v>0</v>
      </c>
      <c r="BM159" s="2">
        <f t="shared" si="11"/>
        <v>0</v>
      </c>
      <c r="BN159" s="32">
        <f t="shared" si="12"/>
        <v>0</v>
      </c>
    </row>
    <row r="160" spans="2:66" ht="15" customHeight="1" x14ac:dyDescent="0.25">
      <c r="B160" s="564" t="s">
        <v>910</v>
      </c>
      <c r="C160" s="565"/>
      <c r="D160" s="67">
        <f t="shared" ref="D160:T160" si="13">SUM(D115:D159)</f>
        <v>5</v>
      </c>
      <c r="E160" s="67">
        <f t="shared" si="13"/>
        <v>7</v>
      </c>
      <c r="F160" s="299">
        <f t="shared" si="13"/>
        <v>1</v>
      </c>
      <c r="G160" s="331">
        <f t="shared" si="13"/>
        <v>6</v>
      </c>
      <c r="H160" s="67">
        <f t="shared" si="13"/>
        <v>4</v>
      </c>
      <c r="I160" s="299">
        <f t="shared" si="13"/>
        <v>3</v>
      </c>
      <c r="J160" s="331">
        <f t="shared" si="13"/>
        <v>5</v>
      </c>
      <c r="K160" s="67">
        <f t="shared" si="13"/>
        <v>8</v>
      </c>
      <c r="L160" s="299">
        <f t="shared" si="13"/>
        <v>0</v>
      </c>
      <c r="M160" s="331">
        <f t="shared" si="13"/>
        <v>5</v>
      </c>
      <c r="N160" s="67">
        <f t="shared" si="13"/>
        <v>8</v>
      </c>
      <c r="O160" s="71">
        <f t="shared" si="13"/>
        <v>0</v>
      </c>
      <c r="P160" s="109">
        <f t="shared" si="13"/>
        <v>6</v>
      </c>
      <c r="Q160" s="67">
        <f t="shared" si="13"/>
        <v>7</v>
      </c>
      <c r="R160" s="299">
        <f t="shared" si="13"/>
        <v>0</v>
      </c>
      <c r="S160" s="331">
        <f t="shared" si="13"/>
        <v>7</v>
      </c>
      <c r="T160" s="67">
        <f t="shared" si="13"/>
        <v>6</v>
      </c>
      <c r="U160" s="299">
        <f t="shared" ref="U160:AZ160" si="14">SUM(U115:U159)</f>
        <v>0</v>
      </c>
      <c r="V160" s="331">
        <f t="shared" si="14"/>
        <v>5</v>
      </c>
      <c r="W160" s="67">
        <f t="shared" si="14"/>
        <v>8</v>
      </c>
      <c r="X160" s="299">
        <f t="shared" si="14"/>
        <v>0</v>
      </c>
      <c r="Y160" s="331">
        <f t="shared" si="14"/>
        <v>6</v>
      </c>
      <c r="Z160" s="67">
        <f t="shared" si="14"/>
        <v>7</v>
      </c>
      <c r="AA160" s="299">
        <f t="shared" si="14"/>
        <v>0</v>
      </c>
      <c r="AB160" s="331">
        <f t="shared" si="14"/>
        <v>6</v>
      </c>
      <c r="AC160" s="67">
        <f t="shared" si="14"/>
        <v>7</v>
      </c>
      <c r="AD160" s="299">
        <f t="shared" si="14"/>
        <v>0</v>
      </c>
      <c r="AE160" s="331">
        <f t="shared" si="14"/>
        <v>5</v>
      </c>
      <c r="AF160" s="67">
        <f t="shared" si="14"/>
        <v>8</v>
      </c>
      <c r="AG160" s="299">
        <f t="shared" si="14"/>
        <v>0</v>
      </c>
      <c r="AH160" s="331">
        <f t="shared" si="14"/>
        <v>5</v>
      </c>
      <c r="AI160" s="67">
        <f t="shared" si="14"/>
        <v>8</v>
      </c>
      <c r="AJ160" s="71">
        <f t="shared" si="14"/>
        <v>0</v>
      </c>
      <c r="AK160" s="109">
        <f t="shared" si="14"/>
        <v>5</v>
      </c>
      <c r="AL160" s="67">
        <f t="shared" si="14"/>
        <v>8</v>
      </c>
      <c r="AM160" s="299">
        <f t="shared" si="14"/>
        <v>0</v>
      </c>
      <c r="AN160" s="331">
        <f t="shared" si="14"/>
        <v>7</v>
      </c>
      <c r="AO160" s="67">
        <f t="shared" si="14"/>
        <v>4</v>
      </c>
      <c r="AP160" s="299">
        <f t="shared" si="14"/>
        <v>2</v>
      </c>
      <c r="AQ160" s="331">
        <f t="shared" si="14"/>
        <v>5</v>
      </c>
      <c r="AR160" s="67">
        <f t="shared" si="14"/>
        <v>4</v>
      </c>
      <c r="AS160" s="299">
        <f t="shared" si="14"/>
        <v>4</v>
      </c>
      <c r="AT160" s="331">
        <f t="shared" si="14"/>
        <v>7</v>
      </c>
      <c r="AU160" s="67">
        <f t="shared" si="14"/>
        <v>6</v>
      </c>
      <c r="AV160" s="299">
        <f t="shared" si="14"/>
        <v>0</v>
      </c>
      <c r="AW160" s="331">
        <f t="shared" si="14"/>
        <v>9</v>
      </c>
      <c r="AX160" s="67">
        <f t="shared" si="14"/>
        <v>4</v>
      </c>
      <c r="AY160" s="299">
        <f t="shared" si="14"/>
        <v>0</v>
      </c>
      <c r="AZ160" s="331">
        <f t="shared" si="14"/>
        <v>5</v>
      </c>
      <c r="BA160" s="67">
        <f>SUM(BA115:BA159)</f>
        <v>4</v>
      </c>
      <c r="BB160" s="71">
        <f>SUM(BB115:BB159)</f>
        <v>4</v>
      </c>
      <c r="BC160" s="109">
        <f>SUM(BC115:BC159)</f>
        <v>6</v>
      </c>
      <c r="BD160" s="67">
        <f>SUM(BD115:BD159)</f>
        <v>3</v>
      </c>
      <c r="BE160" s="71">
        <f>SUM(BE115:BE159)</f>
        <v>4</v>
      </c>
      <c r="BF160" s="109">
        <f t="shared" ref="BF160:BK160" si="15">SUM(BF115:BF159)</f>
        <v>7</v>
      </c>
      <c r="BG160" s="67">
        <f t="shared" si="15"/>
        <v>6</v>
      </c>
      <c r="BH160" s="71">
        <f t="shared" si="15"/>
        <v>0</v>
      </c>
      <c r="BI160" s="109">
        <f t="shared" si="15"/>
        <v>5</v>
      </c>
      <c r="BJ160" s="67">
        <f t="shared" si="15"/>
        <v>4</v>
      </c>
      <c r="BK160" s="71">
        <f t="shared" si="15"/>
        <v>4</v>
      </c>
      <c r="BL160" s="314"/>
      <c r="BM160" s="8"/>
      <c r="BN160" s="8"/>
    </row>
    <row r="161" spans="2:66" ht="46.5" customHeight="1" x14ac:dyDescent="0.25">
      <c r="B161" s="553" t="s">
        <v>911</v>
      </c>
      <c r="C161" s="554"/>
      <c r="D161" s="73">
        <f>D160*100/BM163</f>
        <v>38.46153846153846</v>
      </c>
      <c r="E161" s="73">
        <f>E160*100/BM163</f>
        <v>53.846153846153847</v>
      </c>
      <c r="F161" s="74">
        <f>F160*100/BM163</f>
        <v>7.6923076923076925</v>
      </c>
      <c r="G161" s="65">
        <f>G160*100/BM163</f>
        <v>46.153846153846153</v>
      </c>
      <c r="H161" s="73">
        <f>H160*100/BM163</f>
        <v>30.76923076923077</v>
      </c>
      <c r="I161" s="74">
        <f>I160*100/BM163</f>
        <v>23.076923076923077</v>
      </c>
      <c r="J161" s="65">
        <f>J160*100/BM163</f>
        <v>38.46153846153846</v>
      </c>
      <c r="K161" s="73">
        <f>K160*100/BM163</f>
        <v>61.53846153846154</v>
      </c>
      <c r="L161" s="74">
        <f>L160*100/BM163</f>
        <v>0</v>
      </c>
      <c r="M161" s="65">
        <f>M160*100/BM163</f>
        <v>38.46153846153846</v>
      </c>
      <c r="N161" s="73">
        <f>N160*100/BM163</f>
        <v>61.53846153846154</v>
      </c>
      <c r="O161" s="74">
        <f>O160*100/BM163</f>
        <v>0</v>
      </c>
      <c r="P161" s="65">
        <f>P160*100/BM163</f>
        <v>46.153846153846153</v>
      </c>
      <c r="Q161" s="73">
        <f>Q160*100/BM163</f>
        <v>53.846153846153847</v>
      </c>
      <c r="R161" s="74">
        <f>R160*100/BM163</f>
        <v>0</v>
      </c>
      <c r="S161" s="65">
        <f>S160*100/BM163</f>
        <v>53.846153846153847</v>
      </c>
      <c r="T161" s="73">
        <f>T160*100/BM163</f>
        <v>46.153846153846153</v>
      </c>
      <c r="U161" s="74">
        <f>U160*100/BM163</f>
        <v>0</v>
      </c>
      <c r="V161" s="65">
        <f>V160*100/BM163</f>
        <v>38.46153846153846</v>
      </c>
      <c r="W161" s="73">
        <f>W160*100/BM163</f>
        <v>61.53846153846154</v>
      </c>
      <c r="X161" s="74">
        <f>X160*100/BM163</f>
        <v>0</v>
      </c>
      <c r="Y161" s="65">
        <f>Y160*100/BM163</f>
        <v>46.153846153846153</v>
      </c>
      <c r="Z161" s="73">
        <f>Z160*100/BM163</f>
        <v>53.846153846153847</v>
      </c>
      <c r="AA161" s="74">
        <f>AA160*100/BM163</f>
        <v>0</v>
      </c>
      <c r="AB161" s="65">
        <f>AB160*100/BM163</f>
        <v>46.153846153846153</v>
      </c>
      <c r="AC161" s="73">
        <f>AC160*100/BM163</f>
        <v>53.846153846153847</v>
      </c>
      <c r="AD161" s="74">
        <f>AD160*100/BM163</f>
        <v>0</v>
      </c>
      <c r="AE161" s="65">
        <f>AE160*100/BM163</f>
        <v>38.46153846153846</v>
      </c>
      <c r="AF161" s="73">
        <f>AF160*100/BM163</f>
        <v>61.53846153846154</v>
      </c>
      <c r="AG161" s="76">
        <f>AG160*100/BM163</f>
        <v>0</v>
      </c>
      <c r="AH161" s="77">
        <f>AH160*100/BM163</f>
        <v>38.46153846153846</v>
      </c>
      <c r="AI161" s="75">
        <f>AI160*100/BM163</f>
        <v>61.53846153846154</v>
      </c>
      <c r="AJ161" s="76">
        <f>AJ160*100/BM163</f>
        <v>0</v>
      </c>
      <c r="AK161" s="77">
        <f>AK160*100/BM163</f>
        <v>38.46153846153846</v>
      </c>
      <c r="AL161" s="75">
        <f>AL160*100/BM163</f>
        <v>61.53846153846154</v>
      </c>
      <c r="AM161" s="76">
        <f>AM160*100/BM163</f>
        <v>0</v>
      </c>
      <c r="AN161" s="77">
        <f>AN160*100/BM163</f>
        <v>53.846153846153847</v>
      </c>
      <c r="AO161" s="75">
        <f>AO160*100/BM163</f>
        <v>30.76923076923077</v>
      </c>
      <c r="AP161" s="76">
        <f>AP160*100/BM163</f>
        <v>15.384615384615385</v>
      </c>
      <c r="AQ161" s="77">
        <f>AQ160*100/BM163</f>
        <v>38.46153846153846</v>
      </c>
      <c r="AR161" s="75">
        <f>AR160*100/BM163</f>
        <v>30.76923076923077</v>
      </c>
      <c r="AS161" s="76">
        <f>AS160*100/BM163</f>
        <v>30.76923076923077</v>
      </c>
      <c r="AT161" s="77">
        <f>AT160*100/BM163</f>
        <v>53.846153846153847</v>
      </c>
      <c r="AU161" s="75">
        <f>AU160*100/BM163</f>
        <v>46.153846153846153</v>
      </c>
      <c r="AV161" s="76">
        <f>AV160*100/BM163</f>
        <v>0</v>
      </c>
      <c r="AW161" s="106">
        <f>AW160*100/BM163</f>
        <v>69.230769230769226</v>
      </c>
      <c r="AX161" s="107">
        <f>AX160*100/BM163</f>
        <v>30.76923076923077</v>
      </c>
      <c r="AY161" s="108">
        <f>AY160*100/BM163</f>
        <v>0</v>
      </c>
      <c r="AZ161" s="106">
        <f>AZ160*100/BM163</f>
        <v>38.46153846153846</v>
      </c>
      <c r="BA161" s="107">
        <f>BA160*100/BM163</f>
        <v>30.76923076923077</v>
      </c>
      <c r="BB161" s="108">
        <f>BB160*100/BM163</f>
        <v>30.76923076923077</v>
      </c>
      <c r="BC161" s="106">
        <f>BC160*100/BM163</f>
        <v>46.153846153846153</v>
      </c>
      <c r="BD161" s="107">
        <f>BD160*100/BM163</f>
        <v>23.076923076923077</v>
      </c>
      <c r="BE161" s="108">
        <f>BE160*100/BM163</f>
        <v>30.76923076923077</v>
      </c>
      <c r="BF161" s="106">
        <f>BF160*100/BM163</f>
        <v>53.846153846153847</v>
      </c>
      <c r="BG161" s="107">
        <f>BG160*100/BM163</f>
        <v>46.153846153846153</v>
      </c>
      <c r="BH161" s="108">
        <f>BH160*100/BM163</f>
        <v>0</v>
      </c>
      <c r="BI161" s="106">
        <f>BI160*100/BM163</f>
        <v>38.46153846153846</v>
      </c>
      <c r="BJ161" s="107">
        <f>BJ160*100/BM163</f>
        <v>30.76923076923077</v>
      </c>
      <c r="BK161" s="108">
        <f>BK160*100/BM163</f>
        <v>30.76923076923077</v>
      </c>
      <c r="BL161" s="314"/>
      <c r="BM161" s="8"/>
      <c r="BN161" s="8"/>
    </row>
    <row r="162" spans="2:66" x14ac:dyDescent="0.25">
      <c r="B162" s="555"/>
      <c r="C162" s="556"/>
      <c r="D162" s="556"/>
      <c r="E162" s="556"/>
      <c r="F162" s="556"/>
      <c r="G162" s="556"/>
      <c r="H162" s="556"/>
      <c r="I162" s="556"/>
      <c r="J162" s="556"/>
      <c r="K162" s="556"/>
      <c r="L162" s="556"/>
      <c r="M162" s="556"/>
      <c r="N162" s="556"/>
      <c r="O162" s="556"/>
      <c r="P162" s="556"/>
      <c r="Q162" s="556"/>
      <c r="R162" s="556"/>
      <c r="S162" s="556"/>
      <c r="T162" s="556"/>
      <c r="U162" s="556"/>
      <c r="V162" s="556"/>
      <c r="W162" s="556"/>
      <c r="X162" s="556"/>
      <c r="Y162" s="556"/>
      <c r="Z162" s="556"/>
      <c r="AA162" s="556"/>
      <c r="AB162" s="556"/>
      <c r="AC162" s="556"/>
      <c r="AD162" s="556"/>
      <c r="AE162" s="556"/>
      <c r="AF162" s="556"/>
      <c r="AG162" s="556"/>
      <c r="AH162" s="556"/>
      <c r="AI162" s="556"/>
      <c r="AJ162" s="556"/>
      <c r="AK162" s="556"/>
      <c r="AL162" s="556"/>
      <c r="AM162" s="556"/>
      <c r="AN162" s="556"/>
      <c r="AO162" s="556"/>
      <c r="AP162" s="556"/>
      <c r="AQ162" s="556"/>
      <c r="AR162" s="556"/>
      <c r="AS162" s="556"/>
      <c r="AT162" s="556"/>
      <c r="AU162" s="556"/>
      <c r="AV162" s="556"/>
      <c r="AW162" s="556"/>
      <c r="AX162" s="556"/>
      <c r="AY162" s="556"/>
      <c r="AZ162" s="556"/>
      <c r="BA162" s="556"/>
      <c r="BB162" s="556"/>
      <c r="BC162" s="601"/>
      <c r="BD162" s="602"/>
      <c r="BE162" s="602"/>
      <c r="BF162" s="602"/>
      <c r="BG162" s="602"/>
      <c r="BH162" s="602"/>
      <c r="BI162" s="602"/>
      <c r="BJ162" s="602"/>
      <c r="BK162" s="602"/>
      <c r="BL162" s="603"/>
      <c r="BM162" s="256" t="s">
        <v>912</v>
      </c>
      <c r="BN162" s="256" t="s">
        <v>1</v>
      </c>
    </row>
    <row r="163" spans="2:66" x14ac:dyDescent="0.25">
      <c r="B163" s="557"/>
      <c r="C163" s="558"/>
      <c r="D163" s="558"/>
      <c r="E163" s="558"/>
      <c r="F163" s="558"/>
      <c r="G163" s="558"/>
      <c r="H163" s="558"/>
      <c r="I163" s="558"/>
      <c r="J163" s="558"/>
      <c r="K163" s="558"/>
      <c r="L163" s="558"/>
      <c r="M163" s="558"/>
      <c r="N163" s="558"/>
      <c r="O163" s="558"/>
      <c r="P163" s="558"/>
      <c r="Q163" s="558"/>
      <c r="R163" s="558"/>
      <c r="S163" s="558"/>
      <c r="T163" s="558"/>
      <c r="U163" s="558"/>
      <c r="V163" s="558"/>
      <c r="W163" s="558"/>
      <c r="X163" s="558"/>
      <c r="Y163" s="558"/>
      <c r="Z163" s="558"/>
      <c r="AA163" s="558"/>
      <c r="AB163" s="558"/>
      <c r="AC163" s="558"/>
      <c r="AD163" s="558"/>
      <c r="AE163" s="558"/>
      <c r="AF163" s="558"/>
      <c r="AG163" s="558"/>
      <c r="AH163" s="558"/>
      <c r="AI163" s="558"/>
      <c r="AJ163" s="558"/>
      <c r="AK163" s="558"/>
      <c r="AL163" s="558"/>
      <c r="AM163" s="558"/>
      <c r="AN163" s="558"/>
      <c r="AO163" s="558"/>
      <c r="AP163" s="558"/>
      <c r="AQ163" s="558"/>
      <c r="AR163" s="558"/>
      <c r="AS163" s="558"/>
      <c r="AT163" s="558"/>
      <c r="AU163" s="558"/>
      <c r="AV163" s="558"/>
      <c r="AW163" s="558"/>
      <c r="AX163" s="558"/>
      <c r="AY163" s="558"/>
      <c r="AZ163" s="558"/>
      <c r="BA163" s="558"/>
      <c r="BB163" s="558"/>
      <c r="BC163" s="470" t="s">
        <v>910</v>
      </c>
      <c r="BD163" s="479"/>
      <c r="BE163" s="479"/>
      <c r="BF163" s="479"/>
      <c r="BG163" s="479"/>
      <c r="BH163" s="479"/>
      <c r="BI163" s="479"/>
      <c r="BJ163" s="479"/>
      <c r="BK163" s="479"/>
      <c r="BL163" s="480"/>
      <c r="BM163" s="256">
        <f>'2 жастағы балалар Ф'!Q163</f>
        <v>13</v>
      </c>
      <c r="BN163" s="256">
        <v>100</v>
      </c>
    </row>
    <row r="164" spans="2:66" x14ac:dyDescent="0.25">
      <c r="B164" s="557"/>
      <c r="C164" s="558"/>
      <c r="D164" s="558"/>
      <c r="E164" s="558"/>
      <c r="F164" s="558"/>
      <c r="G164" s="558"/>
      <c r="H164" s="558"/>
      <c r="I164" s="558"/>
      <c r="J164" s="558"/>
      <c r="K164" s="558"/>
      <c r="L164" s="558"/>
      <c r="M164" s="558"/>
      <c r="N164" s="558"/>
      <c r="O164" s="558"/>
      <c r="P164" s="558"/>
      <c r="Q164" s="558"/>
      <c r="R164" s="558"/>
      <c r="S164" s="558"/>
      <c r="T164" s="558"/>
      <c r="U164" s="558"/>
      <c r="V164" s="558"/>
      <c r="W164" s="558"/>
      <c r="X164" s="558"/>
      <c r="Y164" s="558"/>
      <c r="Z164" s="558"/>
      <c r="AA164" s="558"/>
      <c r="AB164" s="558"/>
      <c r="AC164" s="558"/>
      <c r="AD164" s="558"/>
      <c r="AE164" s="558"/>
      <c r="AF164" s="558"/>
      <c r="AG164" s="558"/>
      <c r="AH164" s="558"/>
      <c r="AI164" s="558"/>
      <c r="AJ164" s="558"/>
      <c r="AK164" s="558"/>
      <c r="AL164" s="558"/>
      <c r="AM164" s="558"/>
      <c r="AN164" s="558"/>
      <c r="AO164" s="558"/>
      <c r="AP164" s="558"/>
      <c r="AQ164" s="558"/>
      <c r="AR164" s="558"/>
      <c r="AS164" s="558"/>
      <c r="AT164" s="558"/>
      <c r="AU164" s="558"/>
      <c r="AV164" s="558"/>
      <c r="AW164" s="558"/>
      <c r="AX164" s="558"/>
      <c r="AY164" s="558"/>
      <c r="AZ164" s="558"/>
      <c r="BA164" s="558"/>
      <c r="BB164" s="558"/>
      <c r="BC164" s="471" t="s">
        <v>907</v>
      </c>
      <c r="BD164" s="99"/>
      <c r="BE164" s="99"/>
      <c r="BF164" s="99"/>
      <c r="BG164" s="99"/>
      <c r="BH164" s="99"/>
      <c r="BI164" s="99"/>
      <c r="BJ164" s="99"/>
      <c r="BK164" s="99"/>
      <c r="BL164" s="481"/>
      <c r="BM164" s="10">
        <f>COUNTIF(BL115:BL159,"&gt;0")</f>
        <v>10</v>
      </c>
      <c r="BN164" s="33">
        <f>(D161+G161+J161+M161+P161+AN161+AQ161+AT161+AW161+AZ161+BC161+BF161+BI161+S161+V161+Y161+AB161+AE161+AH161+AK161)/20</f>
        <v>45</v>
      </c>
    </row>
    <row r="165" spans="2:66" x14ac:dyDescent="0.25">
      <c r="B165" s="557"/>
      <c r="C165" s="558"/>
      <c r="D165" s="558"/>
      <c r="E165" s="558"/>
      <c r="F165" s="558"/>
      <c r="G165" s="558"/>
      <c r="H165" s="558"/>
      <c r="I165" s="558"/>
      <c r="J165" s="558"/>
      <c r="K165" s="558"/>
      <c r="L165" s="558"/>
      <c r="M165" s="558"/>
      <c r="N165" s="558"/>
      <c r="O165" s="558"/>
      <c r="P165" s="558"/>
      <c r="Q165" s="558"/>
      <c r="R165" s="558"/>
      <c r="S165" s="558"/>
      <c r="T165" s="558"/>
      <c r="U165" s="558"/>
      <c r="V165" s="558"/>
      <c r="W165" s="558"/>
      <c r="X165" s="558"/>
      <c r="Y165" s="558"/>
      <c r="Z165" s="558"/>
      <c r="AA165" s="558"/>
      <c r="AB165" s="558"/>
      <c r="AC165" s="558"/>
      <c r="AD165" s="558"/>
      <c r="AE165" s="558"/>
      <c r="AF165" s="558"/>
      <c r="AG165" s="558"/>
      <c r="AH165" s="558"/>
      <c r="AI165" s="558"/>
      <c r="AJ165" s="558"/>
      <c r="AK165" s="558"/>
      <c r="AL165" s="558"/>
      <c r="AM165" s="558"/>
      <c r="AN165" s="558"/>
      <c r="AO165" s="558"/>
      <c r="AP165" s="558"/>
      <c r="AQ165" s="558"/>
      <c r="AR165" s="558"/>
      <c r="AS165" s="558"/>
      <c r="AT165" s="558"/>
      <c r="AU165" s="558"/>
      <c r="AV165" s="558"/>
      <c r="AW165" s="558"/>
      <c r="AX165" s="558"/>
      <c r="AY165" s="558"/>
      <c r="AZ165" s="558"/>
      <c r="BA165" s="558"/>
      <c r="BB165" s="558"/>
      <c r="BC165" s="472" t="s">
        <v>908</v>
      </c>
      <c r="BD165" s="100"/>
      <c r="BE165" s="100"/>
      <c r="BF165" s="100"/>
      <c r="BG165" s="100"/>
      <c r="BH165" s="100"/>
      <c r="BI165" s="100"/>
      <c r="BJ165" s="100"/>
      <c r="BK165" s="100"/>
      <c r="BL165" s="482"/>
      <c r="BM165" s="10">
        <f>COUNTIF(BM115:BM159,"&gt;0")</f>
        <v>9</v>
      </c>
      <c r="BN165" s="33">
        <f>(E161+H161+K161+N161+Q161+BA161+AO161+AR161+AU161+AX161+BD161+BG161+BJ161+T161+W161+Z161+AC161+AF161+AI161+AL161)/20</f>
        <v>46.538461538461533</v>
      </c>
    </row>
    <row r="166" spans="2:66" x14ac:dyDescent="0.25">
      <c r="B166" s="560"/>
      <c r="C166" s="561"/>
      <c r="D166" s="561"/>
      <c r="E166" s="561"/>
      <c r="F166" s="561"/>
      <c r="G166" s="561"/>
      <c r="H166" s="561"/>
      <c r="I166" s="561"/>
      <c r="J166" s="561"/>
      <c r="K166" s="561"/>
      <c r="L166" s="561"/>
      <c r="M166" s="561"/>
      <c r="N166" s="561"/>
      <c r="O166" s="561"/>
      <c r="P166" s="561"/>
      <c r="Q166" s="561"/>
      <c r="R166" s="561"/>
      <c r="S166" s="561"/>
      <c r="T166" s="561"/>
      <c r="U166" s="561"/>
      <c r="V166" s="561"/>
      <c r="W166" s="561"/>
      <c r="X166" s="561"/>
      <c r="Y166" s="561"/>
      <c r="Z166" s="561"/>
      <c r="AA166" s="561"/>
      <c r="AB166" s="561"/>
      <c r="AC166" s="561"/>
      <c r="AD166" s="561"/>
      <c r="AE166" s="561"/>
      <c r="AF166" s="561"/>
      <c r="AG166" s="561"/>
      <c r="AH166" s="561"/>
      <c r="AI166" s="561"/>
      <c r="AJ166" s="561"/>
      <c r="AK166" s="561"/>
      <c r="AL166" s="561"/>
      <c r="AM166" s="561"/>
      <c r="AN166" s="561"/>
      <c r="AO166" s="561"/>
      <c r="AP166" s="561"/>
      <c r="AQ166" s="561"/>
      <c r="AR166" s="561"/>
      <c r="AS166" s="561"/>
      <c r="AT166" s="561"/>
      <c r="AU166" s="561"/>
      <c r="AV166" s="561"/>
      <c r="AW166" s="561"/>
      <c r="AX166" s="561"/>
      <c r="AY166" s="561"/>
      <c r="AZ166" s="561"/>
      <c r="BA166" s="561"/>
      <c r="BB166" s="561"/>
      <c r="BC166" s="473" t="s">
        <v>909</v>
      </c>
      <c r="BD166" s="101"/>
      <c r="BE166" s="101"/>
      <c r="BF166" s="101"/>
      <c r="BG166" s="101"/>
      <c r="BH166" s="101"/>
      <c r="BI166" s="101"/>
      <c r="BJ166" s="101"/>
      <c r="BK166" s="101"/>
      <c r="BL166" s="483"/>
      <c r="BM166" s="10">
        <f>COUNTIF(BN115:BN159,"&gt;0")</f>
        <v>5</v>
      </c>
      <c r="BN166" s="33">
        <f>(F161+I161+L161+O161+R161+AP161+AS161+AV161+AY161+BB161+BE161+BH161+BK161+U161+X161+AA161+AD161+AG161+AJ161+AM161)/20</f>
        <v>8.4615384615384617</v>
      </c>
    </row>
    <row r="177" spans="8:8" x14ac:dyDescent="0.25">
      <c r="H177" s="266"/>
    </row>
    <row r="310" spans="4:18" x14ac:dyDescent="0.25">
      <c r="D310">
        <f>COUNTA(D10,G10,J10,M10,P10,#REF!,#REF!,#REF!,#REF!,#REF!,#REF!,V10,Y10,AB10,AE10,AH10,AK10,#REF!,#REF!)</f>
        <v>13</v>
      </c>
      <c r="E310">
        <f>COUNTA(#REF!,#REF!,#REF!,#REF!,#REF!,#REF!,#REF!,#REF!,#REF!,#REF!,#REF!,#REF!,#REF!,#REF!,#REF!,AN10,AQ10,AT10)</f>
        <v>15</v>
      </c>
      <c r="F310">
        <f>COUNTA(F10,I10,L10,O10,R10,#REF!,#REF!,#REF!,#REF!,#REF!,#REF!,X10,AA10,AD10,AG10,AJ10,AM10,#REF!,#REF!)</f>
        <v>8</v>
      </c>
      <c r="G310">
        <f>COUNTA(#REF!,#REF!,#REF!,#REF!,#REF!,#REF!,#REF!,#REF!,#REF!,#REF!,#REF!,#REF!,#REF!,#REF!,#REF!,AP10,AS10,AV10)</f>
        <v>15</v>
      </c>
      <c r="H310">
        <f>COUNTA(E10,H10,K10,N10,Q10,#REF!,#REF!,#REF!,#REF!,#REF!,#REF!,W10,Z10,AC10,AF10,AI10,AL10,#REF!,#REF!,#REF!)</f>
        <v>9</v>
      </c>
      <c r="I310">
        <f>COUNTA(#REF!,#REF!,#REF!,#REF!,#REF!,#REF!,#REF!,#REF!,#REF!,#REF!,#REF!,#REF!,#REF!,#REF!,AO10,AR10,AU10)</f>
        <v>14</v>
      </c>
      <c r="K310">
        <f>COUNTA(#REF!,#REF!,#REF!,D56,G56,J56,M56,P56,#REF!,#REF!,#REF!,#REF!,#REF!,S56,V56,Y56,AB56,AE56,AH56,AK56,#REF!,#REF!)</f>
        <v>22</v>
      </c>
      <c r="L310">
        <f>COUNTA(AW56,AZ56,#REF!,#REF!,#REF!,BC56,BF56,BI56,#REF!,#REF!,#REF!,#REF!,#REF!,#REF!,#REF!,#REF!,#REF!,#REF!,#REF!,#REF!,AN56,AQ56,AT56)</f>
        <v>23</v>
      </c>
      <c r="M310">
        <f>COUNTA(#REF!,#REF!,#REF!,F56,I56,L56,O56,R56,#REF!,#REF!,#REF!,#REF!,#REF!,U56,X56,AA56,AD56,AG56,AJ56,AM56,#REF!,#REF!)</f>
        <v>10</v>
      </c>
      <c r="N310">
        <f>COUNTA(AY56,BB56,#REF!,#REF!,#REF!,BE56,BH56,BK56,#REF!,#REF!,#REF!,#REF!,#REF!,#REF!,#REF!,#REF!,#REF!,#REF!,#REF!,#REF!,AP56,AS56,AV56)</f>
        <v>15</v>
      </c>
      <c r="O310">
        <f>COUNTA(#REF!,#REF!,E56,H56,K56,N56,Q56,#REF!,#REF!,#REF!,#REF!,#REF!,T56,W56,Z56,AC56,AF56,AI56,AL56,#REF!,#REF!,#REF!)</f>
        <v>10</v>
      </c>
      <c r="P310">
        <f>COUNTA(AX56,BA56,#REF!,#REF!,#REF!,BD56,BG56,BJ56,#REF!,#REF!,#REF!,#REF!,#REF!,#REF!,#REF!,#REF!,#REF!,#REF!,#REF!,#REF!,AO56,AR56,AU56)</f>
        <v>15</v>
      </c>
      <c r="R310">
        <f>COUNTA(E115,H115,#REF!,K115,N115,Q115,#REF!,#REF!,#REF!,#REF!,#REF!,T115,W115,Z115,AC115,AF115,AI115,AL115,#REF!,#REF!,#REF!,#REF!)</f>
        <v>10</v>
      </c>
    </row>
    <row r="311" spans="4:18" x14ac:dyDescent="0.25">
      <c r="D311">
        <f>COUNTA(D11,G11,J11,M11,P11,#REF!,#REF!,#REF!,#REF!,#REF!,#REF!,V11,Y11,AB11,AE11,AH11,AK11,#REF!,#REF!)</f>
        <v>9</v>
      </c>
      <c r="E311">
        <f>COUNTA(#REF!,#REF!,#REF!,#REF!,#REF!,#REF!,#REF!,#REF!,#REF!,#REF!,#REF!,#REF!,#REF!,#REF!,#REF!,AN11,AQ11,AT11)</f>
        <v>15</v>
      </c>
      <c r="F311">
        <f>COUNTA(F11,I11,L11,O11,R11,#REF!,#REF!,#REF!,#REF!,#REF!,#REF!,X11,AA11,AD11,AG11,AJ11,AM11,#REF!,#REF!)</f>
        <v>8</v>
      </c>
      <c r="G311">
        <f>COUNTA(#REF!,#REF!,#REF!,#REF!,#REF!,#REF!,#REF!,#REF!,#REF!,#REF!,#REF!,#REF!,#REF!,#REF!,#REF!,AP11,AS11,AV11)</f>
        <v>15</v>
      </c>
      <c r="H311">
        <f>COUNTA(E11,H11,K11,N11,Q11,#REF!,#REF!,#REF!,#REF!,#REF!,#REF!,W11,Z11,AC11,AF11,AI11,AL11,#REF!,#REF!,#REF!)</f>
        <v>13</v>
      </c>
      <c r="I311">
        <f>COUNTA(#REF!,#REF!,#REF!,#REF!,#REF!,#REF!,#REF!,#REF!,#REF!,#REF!,#REF!,#REF!,#REF!,#REF!,AO11,AR11,AU11)</f>
        <v>14</v>
      </c>
      <c r="K311">
        <f>COUNTA(#REF!,#REF!,#REF!,D57,G57,J57,M57,P57,#REF!,#REF!,#REF!,#REF!,#REF!,S57,V57,Y57,AB57,AE57,AH57,AK57,#REF!,#REF!)</f>
        <v>22</v>
      </c>
      <c r="L311">
        <f>COUNTA(AW57,AZ57,#REF!,#REF!,#REF!,BC57,BF57,BI57,#REF!,#REF!,#REF!,#REF!,#REF!,#REF!,#REF!,#REF!,#REF!,#REF!,#REF!,#REF!,AN57,AQ57,AT57)</f>
        <v>23</v>
      </c>
      <c r="M311">
        <f>COUNTA(#REF!,#REF!,#REF!,F57,I57,L57,O57,R57,#REF!,#REF!,#REF!,#REF!,#REF!,U57,X57,AA57,AD57,AG57,AJ57,AM57,#REF!,#REF!)</f>
        <v>10</v>
      </c>
      <c r="N311">
        <f>COUNTA(AY57,BB57,#REF!,#REF!,#REF!,BE57,BH57,BK57,#REF!,#REF!,#REF!,#REF!,#REF!,#REF!,#REF!,#REF!,#REF!,#REF!,#REF!,#REF!,AP57,AS57,AV57)</f>
        <v>15</v>
      </c>
      <c r="O311">
        <f>COUNTA(#REF!,#REF!,E57,H57,K57,N57,Q57,#REF!,#REF!,#REF!,#REF!,#REF!,T57,W57,Z57,AC57,AF57,AI57,AL57,#REF!,#REF!,#REF!)</f>
        <v>10</v>
      </c>
      <c r="P311">
        <f>COUNTA(AX57,BA57,#REF!,#REF!,#REF!,BD57,BG57,BJ57,#REF!,#REF!,#REF!,#REF!,#REF!,#REF!,#REF!,#REF!,#REF!,#REF!,#REF!,#REF!,AO57,AR57,AU57)</f>
        <v>15</v>
      </c>
      <c r="R311">
        <f>COUNTA(E116,H116,#REF!,K116,N116,Q116,#REF!,#REF!,#REF!,#REF!,#REF!,T116,W116,Z116,AC116,AF116,AI116,AL116,#REF!,#REF!,#REF!,#REF!)</f>
        <v>10</v>
      </c>
    </row>
    <row r="312" spans="4:18" x14ac:dyDescent="0.25">
      <c r="D312">
        <f>COUNTA(D12,G12,J12,M12,P12,#REF!,#REF!,#REF!,#REF!,#REF!,#REF!,V12,Y12,AB12,AE12,AH12,AK12,#REF!,#REF!)</f>
        <v>11</v>
      </c>
      <c r="E312">
        <f>COUNTA(#REF!,#REF!,#REF!,#REF!,#REF!,#REF!,#REF!,#REF!,#REF!,#REF!,#REF!,#REF!,#REF!,#REF!,#REF!,AN12,AQ12,AT12)</f>
        <v>15</v>
      </c>
      <c r="F312">
        <f>COUNTA(F12,I12,L12,O12,R12,#REF!,#REF!,#REF!,#REF!,#REF!,#REF!,X12,AA12,AD12,AG12,AJ12,AM12,#REF!,#REF!)</f>
        <v>8</v>
      </c>
      <c r="G312">
        <f>COUNTA(#REF!,#REF!,#REF!,#REF!,#REF!,#REF!,#REF!,#REF!,#REF!,#REF!,#REF!,#REF!,#REF!,#REF!,#REF!,AP12,AS12,AV12)</f>
        <v>15</v>
      </c>
      <c r="H312">
        <f>COUNTA(E12,H12,K12,N12,Q12,#REF!,#REF!,#REF!,#REF!,#REF!,#REF!,W12,Z12,AC12,AF12,AI12,AL12,#REF!,#REF!,#REF!)</f>
        <v>11</v>
      </c>
      <c r="I312">
        <f>COUNTA(#REF!,#REF!,#REF!,#REF!,#REF!,#REF!,#REF!,#REF!,#REF!,#REF!,#REF!,#REF!,#REF!,#REF!,AO12,AR12,AU12)</f>
        <v>14</v>
      </c>
      <c r="K312">
        <f>COUNTA(#REF!,#REF!,#REF!,D58,G58,J58,M58,P58,#REF!,#REF!,#REF!,#REF!,#REF!,S58,V58,Y58,AB58,AE58,AH58,AK58,#REF!,#REF!)</f>
        <v>22</v>
      </c>
      <c r="L312">
        <f>COUNTA(AW58,AZ58,#REF!,#REF!,#REF!,BC58,BF58,BI58,#REF!,#REF!,#REF!,#REF!,#REF!,#REF!,#REF!,#REF!,#REF!,#REF!,#REF!,#REF!,AN58,AQ58,AT58)</f>
        <v>23</v>
      </c>
      <c r="M312">
        <f>COUNTA(#REF!,#REF!,#REF!,F58,I58,L58,O58,R58,#REF!,#REF!,#REF!,#REF!,#REF!,U58,X58,AA58,AD58,AG58,AJ58,AM58,#REF!,#REF!)</f>
        <v>10</v>
      </c>
      <c r="N312">
        <f>COUNTA(AY58,BB58,#REF!,#REF!,#REF!,BE58,BH58,BK58,#REF!,#REF!,#REF!,#REF!,#REF!,#REF!,#REF!,#REF!,#REF!,#REF!,#REF!,#REF!,AP58,AS58,AV58)</f>
        <v>15</v>
      </c>
      <c r="O312">
        <f>COUNTA(#REF!,#REF!,E58,H58,K58,N58,Q58,#REF!,#REF!,#REF!,#REF!,#REF!,T58,W58,Z58,AC58,AF58,AI58,AL58,#REF!,#REF!,#REF!)</f>
        <v>10</v>
      </c>
      <c r="P312">
        <f>COUNTA(AX58,BA58,#REF!,#REF!,#REF!,BD58,BG58,BJ58,#REF!,#REF!,#REF!,#REF!,#REF!,#REF!,#REF!,#REF!,#REF!,#REF!,#REF!,#REF!,AO58,AR58,AU58)</f>
        <v>15</v>
      </c>
      <c r="R312">
        <f>COUNTA(E117,H117,#REF!,K117,N117,Q117,#REF!,#REF!,#REF!,#REF!,#REF!,T117,W117,Z117,AC117,AF117,AI117,AL117,#REF!,#REF!,#REF!,#REF!)</f>
        <v>10</v>
      </c>
    </row>
    <row r="313" spans="4:18" x14ac:dyDescent="0.25">
      <c r="D313">
        <f>COUNTA(D13,G13,J13,M13,P13,#REF!,#REF!,#REF!,#REF!,#REF!,#REF!,V13,Y13,AB13,AE13,AH13,AK13,#REF!,#REF!)</f>
        <v>8</v>
      </c>
      <c r="E313">
        <f>COUNTA(#REF!,#REF!,#REF!,#REF!,#REF!,#REF!,#REF!,#REF!,#REF!,#REF!,#REF!,#REF!,#REF!,#REF!,#REF!,AN13,AQ13,AT13)</f>
        <v>15</v>
      </c>
      <c r="F313">
        <f>COUNTA(F13,I13,L13,O13,R13,#REF!,#REF!,#REF!,#REF!,#REF!,#REF!,X13,AA13,AD13,AG13,AJ13,AM13,#REF!,#REF!)</f>
        <v>12</v>
      </c>
      <c r="G313">
        <f>COUNTA(#REF!,#REF!,#REF!,#REF!,#REF!,#REF!,#REF!,#REF!,#REF!,#REF!,#REF!,#REF!,#REF!,#REF!,#REF!,AP13,AS13,AV13)</f>
        <v>15</v>
      </c>
      <c r="H313">
        <f>COUNTA(E13,H13,K13,N13,Q13,#REF!,#REF!,#REF!,#REF!,#REF!,#REF!,W13,Z13,AC13,AF13,AI13,AL13,#REF!,#REF!,#REF!)</f>
        <v>10</v>
      </c>
      <c r="I313">
        <f>COUNTA(#REF!,#REF!,#REF!,#REF!,#REF!,#REF!,#REF!,#REF!,#REF!,#REF!,#REF!,#REF!,#REF!,#REF!,AO13,AR13,AU13)</f>
        <v>14</v>
      </c>
      <c r="K313">
        <f>COUNTA(#REF!,#REF!,#REF!,D59,G59,J59,M59,P59,#REF!,#REF!,#REF!,#REF!,#REF!,S59,V59,Y59,AB59,AE59,AH59,AK59,#REF!,#REF!)</f>
        <v>10</v>
      </c>
      <c r="L313">
        <f>COUNTA(AW59,AZ59,#REF!,#REF!,#REF!,BC59,BF59,BI59,#REF!,#REF!,#REF!,#REF!,#REF!,#REF!,#REF!,#REF!,#REF!,#REF!,#REF!,#REF!,AN59,AQ59,AT59)</f>
        <v>17</v>
      </c>
      <c r="M313">
        <f>COUNTA(#REF!,#REF!,#REF!,F59,I59,L59,O59,R59,#REF!,#REF!,#REF!,#REF!,#REF!,U59,X59,AA59,AD59,AG59,AJ59,AM59,#REF!,#REF!)</f>
        <v>10</v>
      </c>
      <c r="N313">
        <f>COUNTA(AY59,BB59,#REF!,#REF!,#REF!,BE59,BH59,BK59,#REF!,#REF!,#REF!,#REF!,#REF!,#REF!,#REF!,#REF!,#REF!,#REF!,#REF!,#REF!,AP59,AS59,AV59)</f>
        <v>17</v>
      </c>
      <c r="O313">
        <f>COUNTA(#REF!,#REF!,E59,H59,K59,N59,Q59,#REF!,#REF!,#REF!,#REF!,#REF!,T59,W59,Z59,AC59,AF59,AI59,AL59,#REF!,#REF!,#REF!)</f>
        <v>22</v>
      </c>
      <c r="P313">
        <f>COUNTA(AX59,BA59,#REF!,#REF!,#REF!,BD59,BG59,BJ59,#REF!,#REF!,#REF!,#REF!,#REF!,#REF!,#REF!,#REF!,#REF!,#REF!,#REF!,#REF!,AO59,AR59,AU59)</f>
        <v>19</v>
      </c>
      <c r="R313">
        <f>COUNTA(E118,H118,#REF!,K118,N118,Q118,#REF!,#REF!,#REF!,#REF!,#REF!,T118,W118,Z118,AC118,AF118,AI118,AL118,#REF!,#REF!,#REF!,#REF!)</f>
        <v>17</v>
      </c>
    </row>
    <row r="314" spans="4:18" x14ac:dyDescent="0.25">
      <c r="D314">
        <f>COUNTA(D14,G14,J14,M14,P14,#REF!,#REF!,#REF!,#REF!,#REF!,#REF!,V14,Y14,AB14,AE14,AH14,AK14,#REF!,#REF!)</f>
        <v>8</v>
      </c>
      <c r="E314">
        <f>COUNTA(#REF!,#REF!,#REF!,#REF!,#REF!,#REF!,#REF!,#REF!,#REF!,#REF!,#REF!,#REF!,#REF!,#REF!,#REF!,AN14,AQ14,AT14)</f>
        <v>15</v>
      </c>
      <c r="F314">
        <f>COUNTA(F14,I14,L14,O14,R14,#REF!,#REF!,#REF!,#REF!,#REF!,#REF!,X14,AA14,AD14,AG14,AJ14,AM14,#REF!,#REF!)</f>
        <v>13</v>
      </c>
      <c r="G314">
        <f>COUNTA(#REF!,#REF!,#REF!,#REF!,#REF!,#REF!,#REF!,#REF!,#REF!,#REF!,#REF!,#REF!,#REF!,#REF!,#REF!,AP14,AS14,AV14)</f>
        <v>15</v>
      </c>
      <c r="H314">
        <f>COUNTA(E14,H14,K14,N14,Q14,#REF!,#REF!,#REF!,#REF!,#REF!,#REF!,W14,Z14,AC14,AF14,AI14,AL14,#REF!,#REF!,#REF!)</f>
        <v>9</v>
      </c>
      <c r="I314">
        <f>COUNTA(#REF!,#REF!,#REF!,#REF!,#REF!,#REF!,#REF!,#REF!,#REF!,#REF!,#REF!,#REF!,#REF!,#REF!,AO14,AR14,AU14)</f>
        <v>14</v>
      </c>
      <c r="K314">
        <f>COUNTA(#REF!,#REF!,#REF!,D60,G60,J60,M60,P60,#REF!,#REF!,#REF!,#REF!,#REF!,S60,V60,Y60,AB60,AE60,AH60,AK60,#REF!,#REF!)</f>
        <v>10</v>
      </c>
      <c r="L314">
        <f>COUNTA(AW60,AZ60,#REF!,#REF!,#REF!,BC60,BF60,BI60,#REF!,#REF!,#REF!,#REF!,#REF!,#REF!,#REF!,#REF!,#REF!,#REF!,#REF!,#REF!,AN60,AQ60,AT60)</f>
        <v>15</v>
      </c>
      <c r="M314">
        <f>COUNTA(#REF!,#REF!,#REF!,F60,I60,L60,O60,R60,#REF!,#REF!,#REF!,#REF!,#REF!,U60,X60,AA60,AD60,AG60,AJ60,AM60,#REF!,#REF!)</f>
        <v>21</v>
      </c>
      <c r="N314">
        <f>COUNTA(AY60,BB60,#REF!,#REF!,#REF!,BE60,BH60,BK60,#REF!,#REF!,#REF!,#REF!,#REF!,#REF!,#REF!,#REF!,#REF!,#REF!,#REF!,#REF!,AP60,AS60,AV60)</f>
        <v>21</v>
      </c>
      <c r="O314">
        <f>COUNTA(#REF!,#REF!,E60,H60,K60,N60,Q60,#REF!,#REF!,#REF!,#REF!,#REF!,T60,W60,Z60,AC60,AF60,AI60,AL60,#REF!,#REF!,#REF!)</f>
        <v>11</v>
      </c>
      <c r="P314">
        <f>COUNTA(AX60,BA60,#REF!,#REF!,#REF!,BD60,BG60,BJ60,#REF!,#REF!,#REF!,#REF!,#REF!,#REF!,#REF!,#REF!,#REF!,#REF!,#REF!,#REF!,AO60,AR60,AU60)</f>
        <v>17</v>
      </c>
      <c r="R314">
        <f>COUNTA(E119,H119,#REF!,K119,N119,Q119,#REF!,#REF!,#REF!,#REF!,#REF!,T119,W119,Z119,AC119,AF119,AI119,AL119,#REF!,#REF!,#REF!,#REF!)</f>
        <v>10</v>
      </c>
    </row>
    <row r="315" spans="4:18" x14ac:dyDescent="0.25">
      <c r="D315">
        <f>COUNTA(D15,G15,J15,M15,P15,#REF!,#REF!,#REF!,#REF!,#REF!,#REF!,V15,Y15,AB15,AE15,AH15,AK15,#REF!,#REF!)</f>
        <v>8</v>
      </c>
      <c r="E315">
        <f>COUNTA(#REF!,#REF!,#REF!,#REF!,#REF!,#REF!,#REF!,#REF!,#REF!,#REF!,#REF!,#REF!,#REF!,#REF!,#REF!,AN15,AQ15,AT15)</f>
        <v>15</v>
      </c>
      <c r="F315">
        <f>COUNTA(F15,I15,L15,O15,R15,#REF!,#REF!,#REF!,#REF!,#REF!,#REF!,X15,AA15,AD15,AG15,AJ15,AM15,#REF!,#REF!)</f>
        <v>12</v>
      </c>
      <c r="G315">
        <f>COUNTA(#REF!,#REF!,#REF!,#REF!,#REF!,#REF!,#REF!,#REF!,#REF!,#REF!,#REF!,#REF!,#REF!,#REF!,#REF!,AP15,AS15,AV15)</f>
        <v>15</v>
      </c>
      <c r="H315">
        <f>COUNTA(E15,H15,K15,N15,Q15,#REF!,#REF!,#REF!,#REF!,#REF!,#REF!,W15,Z15,AC15,AF15,AI15,AL15,#REF!,#REF!,#REF!)</f>
        <v>10</v>
      </c>
      <c r="I315">
        <f>COUNTA(#REF!,#REF!,#REF!,#REF!,#REF!,#REF!,#REF!,#REF!,#REF!,#REF!,#REF!,#REF!,#REF!,#REF!,AO15,AR15,AU15)</f>
        <v>14</v>
      </c>
      <c r="K315">
        <f>COUNTA(#REF!,#REF!,#REF!,D61,G61,J61,M61,P61,#REF!,#REF!,#REF!,#REF!,#REF!,S61,V61,Y61,AB61,AE61,AH61,AK61,#REF!,#REF!)</f>
        <v>10</v>
      </c>
      <c r="L315">
        <f>COUNTA(AW61,AZ61,#REF!,#REF!,#REF!,BC61,BF61,BI61,#REF!,#REF!,#REF!,#REF!,#REF!,#REF!,#REF!,#REF!,#REF!,#REF!,#REF!,#REF!,AN61,AQ61,AT61)</f>
        <v>15</v>
      </c>
      <c r="M315">
        <f>COUNTA(#REF!,#REF!,#REF!,F61,I61,L61,O61,R61,#REF!,#REF!,#REF!,#REF!,#REF!,U61,X61,AA61,AD61,AG61,AJ61,AM61,#REF!,#REF!)</f>
        <v>13</v>
      </c>
      <c r="N315">
        <f>COUNTA(AY61,BB61,#REF!,#REF!,#REF!,BE61,BH61,BK61,#REF!,#REF!,#REF!,#REF!,#REF!,#REF!,#REF!,#REF!,#REF!,#REF!,#REF!,#REF!,AP61,AS61,AV61)</f>
        <v>15</v>
      </c>
      <c r="O315">
        <f>COUNTA(#REF!,#REF!,E61,H61,K61,N61,Q61,#REF!,#REF!,#REF!,#REF!,#REF!,T61,W61,Z61,AC61,AF61,AI61,AL61,#REF!,#REF!,#REF!)</f>
        <v>19</v>
      </c>
      <c r="P315">
        <f>COUNTA(AX61,BA61,#REF!,#REF!,#REF!,BD61,BG61,BJ61,#REF!,#REF!,#REF!,#REF!,#REF!,#REF!,#REF!,#REF!,#REF!,#REF!,#REF!,#REF!,AO61,AR61,AU61)</f>
        <v>23</v>
      </c>
      <c r="R315">
        <f>COUNTA(E120,H120,#REF!,K120,N120,Q120,#REF!,#REF!,#REF!,#REF!,#REF!,T120,W120,Z120,AC120,AF120,AI120,AL120,#REF!,#REF!,#REF!,#REF!)</f>
        <v>20</v>
      </c>
    </row>
    <row r="316" spans="4:18" x14ac:dyDescent="0.25">
      <c r="D316">
        <f>COUNTA(D16,G16,J16,M16,P16,#REF!,#REF!,#REF!,#REF!,#REF!,#REF!,V16,Y16,AB16,AE16,AH16,AK16,#REF!,#REF!)</f>
        <v>8</v>
      </c>
      <c r="E316">
        <f>COUNTA(#REF!,#REF!,#REF!,#REF!,#REF!,#REF!,#REF!,#REF!,#REF!,#REF!,#REF!,#REF!,#REF!,#REF!,#REF!,AN16,AQ16,AT16)</f>
        <v>15</v>
      </c>
      <c r="F316">
        <f>COUNTA(F16,I16,L16,O16,R16,#REF!,#REF!,#REF!,#REF!,#REF!,#REF!,X16,AA16,AD16,AG16,AJ16,AM16,#REF!,#REF!)</f>
        <v>8</v>
      </c>
      <c r="G316">
        <f>COUNTA(#REF!,#REF!,#REF!,#REF!,#REF!,#REF!,#REF!,#REF!,#REF!,#REF!,#REF!,#REF!,#REF!,#REF!,#REF!,AP16,AS16,AV16)</f>
        <v>15</v>
      </c>
      <c r="H316">
        <f>COUNTA(E16,H16,K16,N16,Q16,#REF!,#REF!,#REF!,#REF!,#REF!,#REF!,W16,Z16,AC16,AF16,AI16,AL16,#REF!,#REF!,#REF!)</f>
        <v>9</v>
      </c>
      <c r="I316">
        <f>COUNTA(#REF!,#REF!,#REF!,#REF!,#REF!,#REF!,#REF!,#REF!,#REF!,#REF!,#REF!,#REF!,#REF!,#REF!,AO16,AR16,AU16)</f>
        <v>14</v>
      </c>
      <c r="K316">
        <f>COUNTA(#REF!,#REF!,#REF!,D62,G62,J62,M62,P62,#REF!,#REF!,#REF!,#REF!,#REF!,S62,V62,Y62,AB62,AE62,AH62,AK62,#REF!,#REF!)</f>
        <v>10</v>
      </c>
      <c r="L316">
        <f>COUNTA(AW62,AZ62,#REF!,#REF!,#REF!,BC62,BF62,BI62,#REF!,#REF!,#REF!,#REF!,#REF!,#REF!,#REF!,#REF!,#REF!,#REF!,#REF!,#REF!,AN62,AQ62,AT62)</f>
        <v>15</v>
      </c>
      <c r="M316">
        <f>COUNTA(#REF!,#REF!,#REF!,F62,I62,L62,O62,R62,#REF!,#REF!,#REF!,#REF!,#REF!,U62,X62,AA62,AD62,AG62,AJ62,AM62,#REF!,#REF!)</f>
        <v>10</v>
      </c>
      <c r="N316">
        <f>COUNTA(AY62,BB62,#REF!,#REF!,#REF!,BE62,BH62,BK62,#REF!,#REF!,#REF!,#REF!,#REF!,#REF!,#REF!,#REF!,#REF!,#REF!,#REF!,#REF!,AP62,AS62,AV62)</f>
        <v>15</v>
      </c>
      <c r="O316">
        <f>COUNTA(#REF!,#REF!,E62,H62,K62,N62,Q62,#REF!,#REF!,#REF!,#REF!,#REF!,T62,W62,Z62,AC62,AF62,AI62,AL62,#REF!,#REF!,#REF!)</f>
        <v>10</v>
      </c>
      <c r="P316">
        <f>COUNTA(AX62,BA62,#REF!,#REF!,#REF!,BD62,BG62,BJ62,#REF!,#REF!,#REF!,#REF!,#REF!,#REF!,#REF!,#REF!,#REF!,#REF!,#REF!,#REF!,AO62,AR62,AU62)</f>
        <v>15</v>
      </c>
      <c r="R316">
        <f>COUNTA(E121,H121,#REF!,K121,N121,Q121,#REF!,#REF!,#REF!,#REF!,#REF!,T121,W121,Z121,AC121,AF121,AI121,AL121,#REF!,#REF!,#REF!,#REF!)</f>
        <v>10</v>
      </c>
    </row>
    <row r="317" spans="4:18" x14ac:dyDescent="0.25">
      <c r="D317">
        <f>COUNTA(D17,G17,J17,M17,P17,#REF!,#REF!,#REF!,#REF!,#REF!,#REF!,V17,Y17,AB17,AE17,AH17,AK17,#REF!,#REF!)</f>
        <v>8</v>
      </c>
      <c r="E317">
        <f>COUNTA(#REF!,#REF!,#REF!,#REF!,#REF!,#REF!,#REF!,#REF!,#REF!,#REF!,#REF!,#REF!,#REF!,#REF!,#REF!,AN17,AQ17,AT17)</f>
        <v>15</v>
      </c>
      <c r="F317">
        <f>COUNTA(F17,I17,L17,O17,R17,#REF!,#REF!,#REF!,#REF!,#REF!,#REF!,X17,AA17,AD17,AG17,AJ17,AM17,#REF!,#REF!)</f>
        <v>8</v>
      </c>
      <c r="G317">
        <f>COUNTA(#REF!,#REF!,#REF!,#REF!,#REF!,#REF!,#REF!,#REF!,#REF!,#REF!,#REF!,#REF!,#REF!,#REF!,#REF!,AP17,AS17,AV17)</f>
        <v>15</v>
      </c>
      <c r="H317">
        <f>COUNTA(E17,H17,K17,N17,Q17,#REF!,#REF!,#REF!,#REF!,#REF!,#REF!,W17,Z17,AC17,AF17,AI17,AL17,#REF!,#REF!,#REF!)</f>
        <v>9</v>
      </c>
      <c r="I317">
        <f>COUNTA(#REF!,#REF!,#REF!,#REF!,#REF!,#REF!,#REF!,#REF!,#REF!,#REF!,#REF!,#REF!,#REF!,#REF!,AO17,AR17,AU17)</f>
        <v>14</v>
      </c>
      <c r="K317">
        <f>COUNTA(#REF!,#REF!,#REF!,D63,G63,J63,M63,P63,#REF!,#REF!,#REF!,#REF!,#REF!,S63,V63,Y63,AB63,AE63,AH63,AK63,#REF!,#REF!)</f>
        <v>10</v>
      </c>
      <c r="L317">
        <f>COUNTA(AW63,AZ63,#REF!,#REF!,#REF!,BC63,BF63,BI63,#REF!,#REF!,#REF!,#REF!,#REF!,#REF!,#REF!,#REF!,#REF!,#REF!,#REF!,#REF!,AN63,AQ63,AT63)</f>
        <v>15</v>
      </c>
      <c r="M317">
        <f>COUNTA(#REF!,#REF!,#REF!,F63,I63,L63,O63,R63,#REF!,#REF!,#REF!,#REF!,#REF!,U63,X63,AA63,AD63,AG63,AJ63,AM63,#REF!,#REF!)</f>
        <v>10</v>
      </c>
      <c r="N317">
        <f>COUNTA(AY63,BB63,#REF!,#REF!,#REF!,BE63,BH63,BK63,#REF!,#REF!,#REF!,#REF!,#REF!,#REF!,#REF!,#REF!,#REF!,#REF!,#REF!,#REF!,AP63,AS63,AV63)</f>
        <v>15</v>
      </c>
      <c r="O317">
        <f>COUNTA(#REF!,#REF!,E63,H63,K63,N63,Q63,#REF!,#REF!,#REF!,#REF!,#REF!,T63,W63,Z63,AC63,AF63,AI63,AL63,#REF!,#REF!,#REF!)</f>
        <v>10</v>
      </c>
      <c r="P317">
        <f>COUNTA(AX63,BA63,#REF!,#REF!,#REF!,BD63,BG63,BJ63,#REF!,#REF!,#REF!,#REF!,#REF!,#REF!,#REF!,#REF!,#REF!,#REF!,#REF!,#REF!,AO63,AR63,AU63)</f>
        <v>15</v>
      </c>
      <c r="R317">
        <f>COUNTA(E122,H122,#REF!,K122,N122,Q122,#REF!,#REF!,#REF!,#REF!,#REF!,T122,W122,Z122,AC122,AF122,AI122,AL122,#REF!,#REF!,#REF!,#REF!)</f>
        <v>10</v>
      </c>
    </row>
    <row r="318" spans="4:18" x14ac:dyDescent="0.25">
      <c r="D318">
        <f>COUNTA(D18,G18,J18,M18,P18,#REF!,#REF!,#REF!,#REF!,#REF!,#REF!,V18,Y18,AB18,AE18,AH18,AK18,#REF!,#REF!)</f>
        <v>8</v>
      </c>
      <c r="E318">
        <f>COUNTA(#REF!,#REF!,#REF!,#REF!,#REF!,#REF!,#REF!,#REF!,#REF!,#REF!,#REF!,#REF!,#REF!,#REF!,#REF!,AN18,AQ18,AT18)</f>
        <v>15</v>
      </c>
      <c r="F318">
        <f>COUNTA(F18,I18,L18,O18,R18,#REF!,#REF!,#REF!,#REF!,#REF!,#REF!,X18,AA18,AD18,AG18,AJ18,AM18,#REF!,#REF!)</f>
        <v>8</v>
      </c>
      <c r="G318">
        <f>COUNTA(#REF!,#REF!,#REF!,#REF!,#REF!,#REF!,#REF!,#REF!,#REF!,#REF!,#REF!,#REF!,#REF!,#REF!,#REF!,AP18,AS18,AV18)</f>
        <v>15</v>
      </c>
      <c r="H318">
        <f>COUNTA(E18,H18,K18,N18,Q18,#REF!,#REF!,#REF!,#REF!,#REF!,#REF!,W18,Z18,AC18,AF18,AI18,AL18,#REF!,#REF!,#REF!)</f>
        <v>9</v>
      </c>
      <c r="I318">
        <f>COUNTA(#REF!,#REF!,#REF!,#REF!,#REF!,#REF!,#REF!,#REF!,#REF!,#REF!,#REF!,#REF!,#REF!,#REF!,AO18,AR18,AU18)</f>
        <v>14</v>
      </c>
      <c r="K318">
        <f>COUNTA(#REF!,#REF!,#REF!,D64,G64,J64,M64,P64,#REF!,#REF!,#REF!,#REF!,#REF!,S64,V64,Y64,AB64,AE64,AH64,AK64,#REF!,#REF!)</f>
        <v>10</v>
      </c>
      <c r="L318">
        <f>COUNTA(AW64,AZ64,#REF!,#REF!,#REF!,BC64,BF64,BI64,#REF!,#REF!,#REF!,#REF!,#REF!,#REF!,#REF!,#REF!,#REF!,#REF!,#REF!,#REF!,AN64,AQ64,AT64)</f>
        <v>15</v>
      </c>
      <c r="M318">
        <f>COUNTA(#REF!,#REF!,#REF!,F64,I64,L64,O64,R64,#REF!,#REF!,#REF!,#REF!,#REF!,U64,X64,AA64,AD64,AG64,AJ64,AM64,#REF!,#REF!)</f>
        <v>10</v>
      </c>
      <c r="N318">
        <f>COUNTA(AY64,BB64,#REF!,#REF!,#REF!,BE64,BH64,BK64,#REF!,#REF!,#REF!,#REF!,#REF!,#REF!,#REF!,#REF!,#REF!,#REF!,#REF!,#REF!,AP64,AS64,AV64)</f>
        <v>15</v>
      </c>
      <c r="O318">
        <f>COUNTA(#REF!,#REF!,E64,H64,K64,N64,Q64,#REF!,#REF!,#REF!,#REF!,#REF!,T64,W64,Z64,AC64,AF64,AI64,AL64,#REF!,#REF!,#REF!)</f>
        <v>10</v>
      </c>
      <c r="P318">
        <f>COUNTA(AX64,BA64,#REF!,#REF!,#REF!,BD64,BG64,BJ64,#REF!,#REF!,#REF!,#REF!,#REF!,#REF!,#REF!,#REF!,#REF!,#REF!,#REF!,#REF!,AO64,AR64,AU64)</f>
        <v>15</v>
      </c>
      <c r="R318">
        <f>COUNTA(E123,H123,#REF!,K123,N123,Q123,#REF!,#REF!,#REF!,#REF!,#REF!,T123,W123,Z123,AC123,AF123,AI123,AL123,#REF!,#REF!,#REF!,#REF!)</f>
        <v>10</v>
      </c>
    </row>
    <row r="319" spans="4:18" x14ac:dyDescent="0.25">
      <c r="D319">
        <f>COUNTA(D19,G19,J19,M19,P19,#REF!,#REF!,#REF!,#REF!,#REF!,#REF!,V19,Y19,AB19,AE19,AH19,AK19,#REF!,#REF!)</f>
        <v>8</v>
      </c>
      <c r="E319">
        <f>COUNTA(#REF!,#REF!,#REF!,#REF!,#REF!,#REF!,#REF!,#REF!,#REF!,#REF!,#REF!,#REF!,#REF!,#REF!,#REF!,AN19,AQ19,AT19)</f>
        <v>15</v>
      </c>
      <c r="F319">
        <f>COUNTA(F19,I19,L19,O19,R19,#REF!,#REF!,#REF!,#REF!,#REF!,#REF!,X19,AA19,AD19,AG19,AJ19,AM19,#REF!,#REF!)</f>
        <v>8</v>
      </c>
      <c r="G319">
        <f>COUNTA(#REF!,#REF!,#REF!,#REF!,#REF!,#REF!,#REF!,#REF!,#REF!,#REF!,#REF!,#REF!,#REF!,#REF!,#REF!,AP19,AS19,AV19)</f>
        <v>15</v>
      </c>
      <c r="H319">
        <f>COUNTA(E19,H19,K19,N19,Q19,#REF!,#REF!,#REF!,#REF!,#REF!,#REF!,W19,Z19,AC19,AF19,AI19,AL19,#REF!,#REF!,#REF!)</f>
        <v>9</v>
      </c>
      <c r="I319">
        <f>COUNTA(#REF!,#REF!,#REF!,#REF!,#REF!,#REF!,#REF!,#REF!,#REF!,#REF!,#REF!,#REF!,#REF!,#REF!,AO19,AR19,AU19)</f>
        <v>14</v>
      </c>
      <c r="K319">
        <f>COUNTA(#REF!,#REF!,#REF!,D65,G65,J65,M65,P65,#REF!,#REF!,#REF!,#REF!,#REF!,S65,V65,Y65,AB65,AE65,AH65,AK65,#REF!,#REF!)</f>
        <v>10</v>
      </c>
      <c r="L319">
        <f>COUNTA(AW65,AZ65,#REF!,#REF!,#REF!,BC65,BF65,BI65,#REF!,#REF!,#REF!,#REF!,#REF!,#REF!,#REF!,#REF!,#REF!,#REF!,#REF!,#REF!,AN65,AQ65,AT65)</f>
        <v>15</v>
      </c>
      <c r="M319">
        <f>COUNTA(#REF!,#REF!,#REF!,F65,I65,L65,O65,R65,#REF!,#REF!,#REF!,#REF!,#REF!,U65,X65,AA65,AD65,AG65,AJ65,AM65,#REF!,#REF!)</f>
        <v>10</v>
      </c>
      <c r="N319">
        <f>COUNTA(AY65,BB65,#REF!,#REF!,#REF!,BE65,BH65,BK65,#REF!,#REF!,#REF!,#REF!,#REF!,#REF!,#REF!,#REF!,#REF!,#REF!,#REF!,#REF!,AP65,AS65,AV65)</f>
        <v>15</v>
      </c>
      <c r="O319">
        <f>COUNTA(#REF!,#REF!,E65,H65,K65,N65,Q65,#REF!,#REF!,#REF!,#REF!,#REF!,T65,W65,Z65,AC65,AF65,AI65,AL65,#REF!,#REF!,#REF!)</f>
        <v>10</v>
      </c>
      <c r="P319">
        <f>COUNTA(AX65,BA65,#REF!,#REF!,#REF!,BD65,BG65,BJ65,#REF!,#REF!,#REF!,#REF!,#REF!,#REF!,#REF!,#REF!,#REF!,#REF!,#REF!,#REF!,AO65,AR65,AU65)</f>
        <v>15</v>
      </c>
      <c r="R319">
        <f>COUNTA(E124,H124,#REF!,K124,N124,Q124,#REF!,#REF!,#REF!,#REF!,#REF!,T124,W124,Z124,AC124,AF124,AI124,AL124,#REF!,#REF!,#REF!,#REF!)</f>
        <v>10</v>
      </c>
    </row>
    <row r="320" spans="4:18" x14ac:dyDescent="0.25">
      <c r="D320">
        <f>COUNTA(D20,G20,J20,M20,P20,#REF!,#REF!,#REF!,#REF!,#REF!,#REF!,V20,Y20,AB20,AE20,AH20,AK20,#REF!,#REF!)</f>
        <v>8</v>
      </c>
      <c r="E320">
        <f>COUNTA(#REF!,#REF!,#REF!,#REF!,#REF!,#REF!,#REF!,#REF!,#REF!,#REF!,#REF!,#REF!,#REF!,#REF!,#REF!,AN20,AQ20,AT20)</f>
        <v>15</v>
      </c>
      <c r="F320">
        <f>COUNTA(F20,I20,L20,O20,R20,#REF!,#REF!,#REF!,#REF!,#REF!,#REF!,X20,AA20,AD20,AG20,AJ20,AM20,#REF!,#REF!)</f>
        <v>8</v>
      </c>
      <c r="G320">
        <f>COUNTA(#REF!,#REF!,#REF!,#REF!,#REF!,#REF!,#REF!,#REF!,#REF!,#REF!,#REF!,#REF!,#REF!,#REF!,#REF!,AP20,AS20,AV20)</f>
        <v>15</v>
      </c>
      <c r="H320">
        <f>COUNTA(E20,H20,K20,N20,Q20,#REF!,#REF!,#REF!,#REF!,#REF!,#REF!,W20,Z20,AC20,AF20,AI20,AL20,#REF!,#REF!,#REF!)</f>
        <v>9</v>
      </c>
      <c r="I320">
        <f>COUNTA(#REF!,#REF!,#REF!,#REF!,#REF!,#REF!,#REF!,#REF!,#REF!,#REF!,#REF!,#REF!,#REF!,#REF!,AO20,AR20,AU20)</f>
        <v>14</v>
      </c>
      <c r="K320">
        <f>COUNTA(#REF!,#REF!,#REF!,D66,G66,J66,M66,P66,#REF!,#REF!,#REF!,#REF!,#REF!,S66,V66,Y66,AB66,AE66,AH66,AK66,#REF!,#REF!)</f>
        <v>10</v>
      </c>
      <c r="L320">
        <f>COUNTA(AW66,AZ66,#REF!,#REF!,#REF!,BC66,BF66,BI66,#REF!,#REF!,#REF!,#REF!,#REF!,#REF!,#REF!,#REF!,#REF!,#REF!,#REF!,#REF!,AN66,AQ66,AT66)</f>
        <v>15</v>
      </c>
      <c r="M320">
        <f>COUNTA(#REF!,#REF!,#REF!,F66,I66,L66,O66,R66,#REF!,#REF!,#REF!,#REF!,#REF!,U66,X66,AA66,AD66,AG66,AJ66,AM66,#REF!,#REF!)</f>
        <v>10</v>
      </c>
      <c r="N320">
        <f>COUNTA(AY66,BB66,#REF!,#REF!,#REF!,BE66,BH66,BK66,#REF!,#REF!,#REF!,#REF!,#REF!,#REF!,#REF!,#REF!,#REF!,#REF!,#REF!,#REF!,AP66,AS66,AV66)</f>
        <v>15</v>
      </c>
      <c r="O320">
        <f>COUNTA(#REF!,#REF!,E66,H66,K66,N66,Q66,#REF!,#REF!,#REF!,#REF!,#REF!,T66,W66,Z66,AC66,AF66,AI66,AL66,#REF!,#REF!,#REF!)</f>
        <v>10</v>
      </c>
      <c r="P320">
        <f>COUNTA(AX66,BA66,#REF!,#REF!,#REF!,BD66,BG66,BJ66,#REF!,#REF!,#REF!,#REF!,#REF!,#REF!,#REF!,#REF!,#REF!,#REF!,#REF!,#REF!,AO66,AR66,AU66)</f>
        <v>15</v>
      </c>
      <c r="R320">
        <f>COUNTA(E125,H125,#REF!,K125,N125,Q125,#REF!,#REF!,#REF!,#REF!,#REF!,T125,W125,Z125,AC125,AF125,AI125,AL125,#REF!,#REF!,#REF!,#REF!)</f>
        <v>10</v>
      </c>
    </row>
    <row r="321" spans="4:18" x14ac:dyDescent="0.25">
      <c r="D321">
        <f>COUNTA(D21,G21,J21,M21,P21,#REF!,#REF!,#REF!,#REF!,#REF!,#REF!,V21,Y21,AB21,AE21,AH21,AK21,#REF!,#REF!)</f>
        <v>8</v>
      </c>
      <c r="E321">
        <f>COUNTA(#REF!,#REF!,#REF!,#REF!,#REF!,#REF!,#REF!,#REF!,#REF!,#REF!,#REF!,#REF!,#REF!,#REF!,#REF!,AN21,AQ21,AT21)</f>
        <v>15</v>
      </c>
      <c r="F321">
        <f>COUNTA(F21,I21,L21,O21,R21,#REF!,#REF!,#REF!,#REF!,#REF!,#REF!,X21,AA21,AD21,AG21,AJ21,AM21,#REF!,#REF!)</f>
        <v>8</v>
      </c>
      <c r="G321">
        <f>COUNTA(#REF!,#REF!,#REF!,#REF!,#REF!,#REF!,#REF!,#REF!,#REF!,#REF!,#REF!,#REF!,#REF!,#REF!,#REF!,AP21,AS21,AV21)</f>
        <v>15</v>
      </c>
      <c r="H321">
        <f>COUNTA(E21,H21,K21,N21,Q21,#REF!,#REF!,#REF!,#REF!,#REF!,#REF!,W21,Z21,AC21,AF21,AI21,AL21,#REF!,#REF!,#REF!)</f>
        <v>9</v>
      </c>
      <c r="I321">
        <f>COUNTA(#REF!,#REF!,#REF!,#REF!,#REF!,#REF!,#REF!,#REF!,#REF!,#REF!,#REF!,#REF!,#REF!,#REF!,AO21,AR21,AU21)</f>
        <v>14</v>
      </c>
      <c r="K321">
        <f>COUNTA(#REF!,#REF!,#REF!,D67,G67,J67,M67,P67,#REF!,#REF!,#REF!,#REF!,#REF!,S67,V67,Y67,AB67,AE67,AH67,AK67,#REF!,#REF!)</f>
        <v>10</v>
      </c>
      <c r="L321">
        <f>COUNTA(AW67,AZ67,#REF!,#REF!,#REF!,BC67,BF67,BI67,#REF!,#REF!,#REF!,#REF!,#REF!,#REF!,#REF!,#REF!,#REF!,#REF!,#REF!,#REF!,AN67,AQ67,AT67)</f>
        <v>15</v>
      </c>
      <c r="M321">
        <f>COUNTA(#REF!,#REF!,#REF!,F67,I67,L67,O67,R67,#REF!,#REF!,#REF!,#REF!,#REF!,U67,X67,AA67,AD67,AG67,AJ67,AM67,#REF!,#REF!)</f>
        <v>10</v>
      </c>
      <c r="N321">
        <f>COUNTA(AY67,BB67,#REF!,#REF!,#REF!,BE67,BH67,BK67,#REF!,#REF!,#REF!,#REF!,#REF!,#REF!,#REF!,#REF!,#REF!,#REF!,#REF!,#REF!,AP67,AS67,AV67)</f>
        <v>15</v>
      </c>
      <c r="O321">
        <f>COUNTA(#REF!,#REF!,E67,H67,K67,N67,Q67,#REF!,#REF!,#REF!,#REF!,#REF!,T67,W67,Z67,AC67,AF67,AI67,AL67,#REF!,#REF!,#REF!)</f>
        <v>10</v>
      </c>
      <c r="P321">
        <f>COUNTA(AX67,BA67,#REF!,#REF!,#REF!,BD67,BG67,BJ67,#REF!,#REF!,#REF!,#REF!,#REF!,#REF!,#REF!,#REF!,#REF!,#REF!,#REF!,#REF!,AO67,AR67,AU67)</f>
        <v>15</v>
      </c>
      <c r="R321">
        <f>COUNTA(E126,H126,#REF!,K126,N126,Q126,#REF!,#REF!,#REF!,#REF!,#REF!,T126,W126,Z126,AC126,AF126,AI126,AL126,#REF!,#REF!,#REF!,#REF!)</f>
        <v>10</v>
      </c>
    </row>
    <row r="322" spans="4:18" x14ac:dyDescent="0.25">
      <c r="D322">
        <f>COUNTA(D22,G22,J22,M22,P22,#REF!,#REF!,#REF!,#REF!,#REF!,#REF!,V22,Y22,AB22,AE22,AH22,AK22,#REF!,#REF!)</f>
        <v>8</v>
      </c>
      <c r="E322">
        <f>COUNTA(#REF!,#REF!,#REF!,#REF!,#REF!,#REF!,#REF!,#REF!,#REF!,#REF!,#REF!,#REF!,#REF!,#REF!,#REF!,AN22,AQ22,AT22)</f>
        <v>15</v>
      </c>
      <c r="F322">
        <f>COUNTA(F22,I22,L22,O22,R22,#REF!,#REF!,#REF!,#REF!,#REF!,#REF!,X22,AA22,AD22,AG22,AJ22,AM22,#REF!,#REF!)</f>
        <v>8</v>
      </c>
      <c r="G322">
        <f>COUNTA(#REF!,#REF!,#REF!,#REF!,#REF!,#REF!,#REF!,#REF!,#REF!,#REF!,#REF!,#REF!,#REF!,#REF!,#REF!,AP22,AS22,AV22)</f>
        <v>15</v>
      </c>
      <c r="H322">
        <f>COUNTA(E22,H22,K22,N22,Q22,#REF!,#REF!,#REF!,#REF!,#REF!,#REF!,W22,Z22,AC22,AF22,AI22,AL22,#REF!,#REF!,#REF!)</f>
        <v>9</v>
      </c>
      <c r="I322">
        <f>COUNTA(#REF!,#REF!,#REF!,#REF!,#REF!,#REF!,#REF!,#REF!,#REF!,#REF!,#REF!,#REF!,#REF!,#REF!,AO22,AR22,AU22)</f>
        <v>14</v>
      </c>
      <c r="K322">
        <f>COUNTA(#REF!,#REF!,#REF!,D68,G68,J68,M68,P68,#REF!,#REF!,#REF!,#REF!,#REF!,S68,V68,Y68,AB68,AE68,AH68,AK68,#REF!,#REF!)</f>
        <v>10</v>
      </c>
      <c r="L322">
        <f>COUNTA(AW68,AZ68,#REF!,#REF!,#REF!,BC68,BF68,BI68,#REF!,#REF!,#REF!,#REF!,#REF!,#REF!,#REF!,#REF!,#REF!,#REF!,#REF!,#REF!,AN68,AQ68,AT68)</f>
        <v>15</v>
      </c>
      <c r="M322">
        <f>COUNTA(#REF!,#REF!,#REF!,F68,I68,L68,O68,R68,#REF!,#REF!,#REF!,#REF!,#REF!,U68,X68,AA68,AD68,AG68,AJ68,AM68,#REF!,#REF!)</f>
        <v>10</v>
      </c>
      <c r="N322">
        <f>COUNTA(AY68,BB68,#REF!,#REF!,#REF!,BE68,BH68,BK68,#REF!,#REF!,#REF!,#REF!,#REF!,#REF!,#REF!,#REF!,#REF!,#REF!,#REF!,#REF!,AP68,AS68,AV68)</f>
        <v>15</v>
      </c>
      <c r="O322">
        <f>COUNTA(#REF!,#REF!,E68,H68,K68,N68,Q68,#REF!,#REF!,#REF!,#REF!,#REF!,T68,W68,Z68,AC68,AF68,AI68,AL68,#REF!,#REF!,#REF!)</f>
        <v>10</v>
      </c>
      <c r="P322">
        <f>COUNTA(AX68,BA68,#REF!,#REF!,#REF!,BD68,BG68,BJ68,#REF!,#REF!,#REF!,#REF!,#REF!,#REF!,#REF!,#REF!,#REF!,#REF!,#REF!,#REF!,AO68,AR68,AU68)</f>
        <v>15</v>
      </c>
      <c r="R322">
        <f>COUNTA(E127,H127,#REF!,K127,N127,Q127,#REF!,#REF!,#REF!,#REF!,#REF!,T127,W127,Z127,AC127,AF127,AI127,AL127,#REF!,#REF!,#REF!,#REF!)</f>
        <v>10</v>
      </c>
    </row>
    <row r="323" spans="4:18" x14ac:dyDescent="0.25">
      <c r="D323">
        <f>COUNTA(D23,G23,J23,M23,P23,#REF!,#REF!,#REF!,#REF!,#REF!,#REF!,V23,Y23,AB23,AE23,AH23,AK23,#REF!,#REF!)</f>
        <v>8</v>
      </c>
      <c r="E323">
        <f>COUNTA(#REF!,#REF!,#REF!,#REF!,#REF!,#REF!,#REF!,#REF!,#REF!,#REF!,#REF!,#REF!,#REF!,#REF!,#REF!,AN23,AQ23,AT23)</f>
        <v>15</v>
      </c>
      <c r="F323">
        <f>COUNTA(F23,I23,L23,O23,R23,#REF!,#REF!,#REF!,#REF!,#REF!,#REF!,X23,AA23,AD23,AG23,AJ23,AM23,#REF!,#REF!)</f>
        <v>8</v>
      </c>
      <c r="G323">
        <f>COUNTA(#REF!,#REF!,#REF!,#REF!,#REF!,#REF!,#REF!,#REF!,#REF!,#REF!,#REF!,#REF!,#REF!,#REF!,#REF!,AP23,AS23,AV23)</f>
        <v>15</v>
      </c>
      <c r="H323">
        <f>COUNTA(E23,H23,K23,N23,Q23,#REF!,#REF!,#REF!,#REF!,#REF!,#REF!,W23,Z23,AC23,AF23,AI23,AL23,#REF!,#REF!,#REF!)</f>
        <v>9</v>
      </c>
      <c r="I323">
        <f>COUNTA(#REF!,#REF!,#REF!,#REF!,#REF!,#REF!,#REF!,#REF!,#REF!,#REF!,#REF!,#REF!,#REF!,#REF!,AO23,AR23,AU23)</f>
        <v>14</v>
      </c>
      <c r="K323">
        <f>COUNTA(#REF!,#REF!,#REF!,D69,G69,J69,M69,P69,#REF!,#REF!,#REF!,#REF!,#REF!,S69,V69,Y69,AB69,AE69,AH69,AK69,#REF!,#REF!)</f>
        <v>10</v>
      </c>
      <c r="L323">
        <f>COUNTA(AW69,AZ69,#REF!,#REF!,#REF!,BC69,BF69,BI69,#REF!,#REF!,#REF!,#REF!,#REF!,#REF!,#REF!,#REF!,#REF!,#REF!,#REF!,#REF!,AN69,AQ69,AT69)</f>
        <v>15</v>
      </c>
      <c r="M323">
        <f>COUNTA(#REF!,#REF!,#REF!,F69,I69,L69,O69,R69,#REF!,#REF!,#REF!,#REF!,#REF!,U69,X69,AA69,AD69,AG69,AJ69,AM69,#REF!,#REF!)</f>
        <v>10</v>
      </c>
      <c r="N323">
        <f>COUNTA(AY69,BB69,#REF!,#REF!,#REF!,BE69,BH69,BK69,#REF!,#REF!,#REF!,#REF!,#REF!,#REF!,#REF!,#REF!,#REF!,#REF!,#REF!,#REF!,AP69,AS69,AV69)</f>
        <v>15</v>
      </c>
      <c r="O323">
        <f>COUNTA(#REF!,#REF!,E69,H69,K69,N69,Q69,#REF!,#REF!,#REF!,#REF!,#REF!,T69,W69,Z69,AC69,AF69,AI69,AL69,#REF!,#REF!,#REF!)</f>
        <v>10</v>
      </c>
      <c r="P323">
        <f>COUNTA(AX69,BA69,#REF!,#REF!,#REF!,BD69,BG69,BJ69,#REF!,#REF!,#REF!,#REF!,#REF!,#REF!,#REF!,#REF!,#REF!,#REF!,#REF!,#REF!,AO69,AR69,AU69)</f>
        <v>15</v>
      </c>
      <c r="R323">
        <f>COUNTA(E128,H128,#REF!,K128,N128,Q128,#REF!,#REF!,#REF!,#REF!,#REF!,T128,W128,Z128,AC128,AF128,AI128,AL128,#REF!,#REF!,#REF!,#REF!)</f>
        <v>10</v>
      </c>
    </row>
    <row r="324" spans="4:18" x14ac:dyDescent="0.25">
      <c r="D324">
        <f>COUNTA(D24,G24,J24,M24,P24,#REF!,#REF!,#REF!,#REF!,#REF!,#REF!,V24,Y24,AB24,AE24,AH24,AK24,#REF!,#REF!)</f>
        <v>8</v>
      </c>
      <c r="E324">
        <f>COUNTA(#REF!,#REF!,#REF!,#REF!,#REF!,#REF!,#REF!,#REF!,#REF!,#REF!,#REF!,#REF!,#REF!,#REF!,#REF!,AN24,AQ24,AT24)</f>
        <v>15</v>
      </c>
      <c r="F324">
        <f>COUNTA(F24,I24,L24,O24,R24,#REF!,#REF!,#REF!,#REF!,#REF!,#REF!,X24,AA24,AD24,AG24,AJ24,AM24,#REF!,#REF!)</f>
        <v>8</v>
      </c>
      <c r="G324">
        <f>COUNTA(#REF!,#REF!,#REF!,#REF!,#REF!,#REF!,#REF!,#REF!,#REF!,#REF!,#REF!,#REF!,#REF!,#REF!,#REF!,AP24,AS24,AV24)</f>
        <v>15</v>
      </c>
      <c r="H324">
        <f>COUNTA(E24,H24,K24,N24,Q24,#REF!,#REF!,#REF!,#REF!,#REF!,#REF!,W24,Z24,AC24,AF24,AI24,AL24,#REF!,#REF!,#REF!)</f>
        <v>9</v>
      </c>
      <c r="I324">
        <f>COUNTA(#REF!,#REF!,#REF!,#REF!,#REF!,#REF!,#REF!,#REF!,#REF!,#REF!,#REF!,#REF!,#REF!,#REF!,AO24,AR24,AU24)</f>
        <v>14</v>
      </c>
      <c r="K324">
        <f>COUNTA(#REF!,#REF!,#REF!,D70,G70,J70,M70,P70,#REF!,#REF!,#REF!,#REF!,#REF!,S70,V70,Y70,AB70,AE70,AH70,AK70,#REF!,#REF!)</f>
        <v>10</v>
      </c>
      <c r="L324">
        <f>COUNTA(AW70,AZ70,#REF!,#REF!,#REF!,BC70,BF70,BI70,#REF!,#REF!,#REF!,#REF!,#REF!,#REF!,#REF!,#REF!,#REF!,#REF!,#REF!,#REF!,AN70,AQ70,AT70)</f>
        <v>15</v>
      </c>
      <c r="M324">
        <f>COUNTA(#REF!,#REF!,#REF!,F70,I70,L70,O70,R70,#REF!,#REF!,#REF!,#REF!,#REF!,U70,X70,AA70,AD70,AG70,AJ70,AM70,#REF!,#REF!)</f>
        <v>10</v>
      </c>
      <c r="N324">
        <f>COUNTA(AY70,BB70,#REF!,#REF!,#REF!,BE70,BH70,BK70,#REF!,#REF!,#REF!,#REF!,#REF!,#REF!,#REF!,#REF!,#REF!,#REF!,#REF!,#REF!,AP70,AS70,AV70)</f>
        <v>15</v>
      </c>
      <c r="O324">
        <f>COUNTA(#REF!,#REF!,E70,H70,K70,N70,Q70,#REF!,#REF!,#REF!,#REF!,#REF!,T70,W70,Z70,AC70,AF70,AI70,AL70,#REF!,#REF!,#REF!)</f>
        <v>10</v>
      </c>
      <c r="P324">
        <f>COUNTA(AX70,BA70,#REF!,#REF!,#REF!,BD70,BG70,BJ70,#REF!,#REF!,#REF!,#REF!,#REF!,#REF!,#REF!,#REF!,#REF!,#REF!,#REF!,#REF!,AO70,AR70,AU70)</f>
        <v>15</v>
      </c>
      <c r="R324">
        <f>COUNTA(E129,H129,#REF!,K129,N129,Q129,#REF!,#REF!,#REF!,#REF!,#REF!,T129,W129,Z129,AC129,AF129,AI129,AL129,#REF!,#REF!,#REF!,#REF!)</f>
        <v>10</v>
      </c>
    </row>
    <row r="325" spans="4:18" x14ac:dyDescent="0.25">
      <c r="D325">
        <f>COUNTA(D25,G25,J25,M25,P25,#REF!,#REF!,#REF!,#REF!,#REF!,#REF!,V25,Y25,AB25,AE25,AH25,AK25,#REF!,#REF!)</f>
        <v>8</v>
      </c>
      <c r="E325">
        <f>COUNTA(#REF!,#REF!,#REF!,#REF!,#REF!,#REF!,#REF!,#REF!,#REF!,#REF!,#REF!,#REF!,#REF!,#REF!,#REF!,AN25,AQ25,AT25)</f>
        <v>15</v>
      </c>
      <c r="F325">
        <f>COUNTA(F25,I25,L25,O25,R25,#REF!,#REF!,#REF!,#REF!,#REF!,#REF!,X25,AA25,AD25,AG25,AJ25,AM25,#REF!,#REF!)</f>
        <v>8</v>
      </c>
      <c r="G325">
        <f>COUNTA(#REF!,#REF!,#REF!,#REF!,#REF!,#REF!,#REF!,#REF!,#REF!,#REF!,#REF!,#REF!,#REF!,#REF!,#REF!,AP25,AS25,AV25)</f>
        <v>15</v>
      </c>
      <c r="H325">
        <f>COUNTA(E25,H25,K25,N25,Q25,#REF!,#REF!,#REF!,#REF!,#REF!,#REF!,W25,Z25,AC25,AF25,AI25,AL25,#REF!,#REF!,#REF!)</f>
        <v>9</v>
      </c>
      <c r="I325">
        <f>COUNTA(#REF!,#REF!,#REF!,#REF!,#REF!,#REF!,#REF!,#REF!,#REF!,#REF!,#REF!,#REF!,#REF!,#REF!,AO25,AR25,AU25)</f>
        <v>14</v>
      </c>
      <c r="K325">
        <f>COUNTA(#REF!,#REF!,#REF!,D71,G71,J71,M71,P71,#REF!,#REF!,#REF!,#REF!,#REF!,S71,V71,Y71,AB71,AE71,AH71,AK71,#REF!,#REF!)</f>
        <v>10</v>
      </c>
      <c r="L325">
        <f>COUNTA(AW71,AZ71,#REF!,#REF!,#REF!,BC71,BF71,BI71,#REF!,#REF!,#REF!,#REF!,#REF!,#REF!,#REF!,#REF!,#REF!,#REF!,#REF!,#REF!,AN71,AQ71,AT71)</f>
        <v>15</v>
      </c>
      <c r="M325">
        <f>COUNTA(#REF!,#REF!,#REF!,F71,I71,L71,O71,R71,#REF!,#REF!,#REF!,#REF!,#REF!,U71,X71,AA71,AD71,AG71,AJ71,AM71,#REF!,#REF!)</f>
        <v>10</v>
      </c>
      <c r="N325">
        <f>COUNTA(AY71,BB71,#REF!,#REF!,#REF!,BE71,BH71,BK71,#REF!,#REF!,#REF!,#REF!,#REF!,#REF!,#REF!,#REF!,#REF!,#REF!,#REF!,#REF!,AP71,AS71,AV71)</f>
        <v>15</v>
      </c>
      <c r="O325">
        <f>COUNTA(#REF!,#REF!,E71,H71,K71,N71,Q71,#REF!,#REF!,#REF!,#REF!,#REF!,T71,W71,Z71,AC71,AF71,AI71,AL71,#REF!,#REF!,#REF!)</f>
        <v>10</v>
      </c>
      <c r="P325">
        <f>COUNTA(AX71,BA71,#REF!,#REF!,#REF!,BD71,BG71,BJ71,#REF!,#REF!,#REF!,#REF!,#REF!,#REF!,#REF!,#REF!,#REF!,#REF!,#REF!,#REF!,AO71,AR71,AU71)</f>
        <v>15</v>
      </c>
      <c r="R325">
        <f>COUNTA(E130,H130,#REF!,K130,N130,Q130,#REF!,#REF!,#REF!,#REF!,#REF!,T130,W130,Z130,AC130,AF130,AI130,AL130,#REF!,#REF!,#REF!,#REF!)</f>
        <v>10</v>
      </c>
    </row>
    <row r="326" spans="4:18" x14ac:dyDescent="0.25">
      <c r="D326">
        <f>COUNTA(D26,G26,J26,M26,P26,#REF!,#REF!,#REF!,#REF!,#REF!,#REF!,V26,Y26,AB26,AE26,AH26,AK26,#REF!,#REF!)</f>
        <v>8</v>
      </c>
      <c r="E326">
        <f>COUNTA(#REF!,#REF!,#REF!,#REF!,#REF!,#REF!,#REF!,#REF!,#REF!,#REF!,#REF!,#REF!,#REF!,#REF!,#REF!,AN26,AQ26,AT26)</f>
        <v>15</v>
      </c>
      <c r="F326">
        <f>COUNTA(F26,I26,L26,O26,R26,#REF!,#REF!,#REF!,#REF!,#REF!,#REF!,X26,AA26,AD26,AG26,AJ26,AM26,#REF!,#REF!)</f>
        <v>8</v>
      </c>
      <c r="G326">
        <f>COUNTA(#REF!,#REF!,#REF!,#REF!,#REF!,#REF!,#REF!,#REF!,#REF!,#REF!,#REF!,#REF!,#REF!,#REF!,#REF!,AP26,AS26,AV26)</f>
        <v>15</v>
      </c>
      <c r="H326">
        <f>COUNTA(E26,H26,K26,N26,Q26,#REF!,#REF!,#REF!,#REF!,#REF!,#REF!,W26,Z26,AC26,AF26,AI26,AL26,#REF!,#REF!,#REF!)</f>
        <v>9</v>
      </c>
      <c r="I326">
        <f>COUNTA(#REF!,#REF!,#REF!,#REF!,#REF!,#REF!,#REF!,#REF!,#REF!,#REF!,#REF!,#REF!,#REF!,#REF!,AO26,AR26,AU26)</f>
        <v>14</v>
      </c>
      <c r="K326">
        <f>COUNTA(#REF!,#REF!,#REF!,D72,G72,J72,M72,P72,#REF!,#REF!,#REF!,#REF!,#REF!,S72,V72,Y72,AB72,AE72,AH72,AK72,#REF!,#REF!)</f>
        <v>10</v>
      </c>
      <c r="L326">
        <f>COUNTA(AW72,AZ72,#REF!,#REF!,#REF!,BC72,BF72,BI72,#REF!,#REF!,#REF!,#REF!,#REF!,#REF!,#REF!,#REF!,#REF!,#REF!,#REF!,#REF!,AN72,AQ72,AT72)</f>
        <v>15</v>
      </c>
      <c r="M326">
        <f>COUNTA(#REF!,#REF!,#REF!,F72,I72,L72,O72,R72,#REF!,#REF!,#REF!,#REF!,#REF!,U72,X72,AA72,AD72,AG72,AJ72,AM72,#REF!,#REF!)</f>
        <v>10</v>
      </c>
      <c r="N326">
        <f>COUNTA(AY72,BB72,#REF!,#REF!,#REF!,BE72,BH72,BK72,#REF!,#REF!,#REF!,#REF!,#REF!,#REF!,#REF!,#REF!,#REF!,#REF!,#REF!,#REF!,AP72,AS72,AV72)</f>
        <v>15</v>
      </c>
      <c r="O326">
        <f>COUNTA(#REF!,#REF!,E72,H72,K72,N72,Q72,#REF!,#REF!,#REF!,#REF!,#REF!,T72,W72,Z72,AC72,AF72,AI72,AL72,#REF!,#REF!,#REF!)</f>
        <v>10</v>
      </c>
      <c r="P326">
        <f>COUNTA(AX72,BA72,#REF!,#REF!,#REF!,BD72,BG72,BJ72,#REF!,#REF!,#REF!,#REF!,#REF!,#REF!,#REF!,#REF!,#REF!,#REF!,#REF!,#REF!,AO72,AR72,AU72)</f>
        <v>15</v>
      </c>
      <c r="R326">
        <f>COUNTA(E131,H131,#REF!,K131,N131,Q131,#REF!,#REF!,#REF!,#REF!,#REF!,T131,W131,Z131,AC131,AF131,AI131,AL131,#REF!,#REF!,#REF!,#REF!)</f>
        <v>10</v>
      </c>
    </row>
    <row r="327" spans="4:18" x14ac:dyDescent="0.25">
      <c r="D327">
        <f>COUNTA(D27,G27,J27,M27,P27,#REF!,#REF!,#REF!,#REF!,#REF!,#REF!,V27,Y27,AB27,AE27,AH27,AK27,#REF!,#REF!)</f>
        <v>8</v>
      </c>
      <c r="E327">
        <f>COUNTA(#REF!,#REF!,#REF!,#REF!,#REF!,#REF!,#REF!,#REF!,#REF!,#REF!,#REF!,#REF!,#REF!,#REF!,#REF!,AN27,AQ27,AT27)</f>
        <v>15</v>
      </c>
      <c r="F327">
        <f>COUNTA(F27,I27,L27,O27,R27,#REF!,#REF!,#REF!,#REF!,#REF!,#REF!,X27,AA27,AD27,AG27,AJ27,AM27,#REF!,#REF!)</f>
        <v>8</v>
      </c>
      <c r="G327">
        <f>COUNTA(#REF!,#REF!,#REF!,#REF!,#REF!,#REF!,#REF!,#REF!,#REF!,#REF!,#REF!,#REF!,#REF!,#REF!,#REF!,AP27,AS27,AV27)</f>
        <v>15</v>
      </c>
      <c r="H327">
        <f>COUNTA(E27,H27,K27,N27,Q27,#REF!,#REF!,#REF!,#REF!,#REF!,#REF!,W27,Z27,AC27,AF27,AI27,AL27,#REF!,#REF!,#REF!)</f>
        <v>9</v>
      </c>
      <c r="I327">
        <f>COUNTA(#REF!,#REF!,#REF!,#REF!,#REF!,#REF!,#REF!,#REF!,#REF!,#REF!,#REF!,#REF!,#REF!,#REF!,AO27,AR27,AU27)</f>
        <v>14</v>
      </c>
      <c r="K327">
        <f>COUNTA(#REF!,#REF!,#REF!,D73,G73,J73,M73,P73,#REF!,#REF!,#REF!,#REF!,#REF!,S73,V73,Y73,AB73,AE73,AH73,AK73,#REF!,#REF!)</f>
        <v>10</v>
      </c>
      <c r="L327">
        <f>COUNTA(AW73,AZ73,#REF!,#REF!,#REF!,BC73,BF73,BI73,#REF!,#REF!,#REF!,#REF!,#REF!,#REF!,#REF!,#REF!,#REF!,#REF!,#REF!,#REF!,AN73,AQ73,AT73)</f>
        <v>15</v>
      </c>
      <c r="M327">
        <f>COUNTA(#REF!,#REF!,#REF!,F73,I73,L73,O73,R73,#REF!,#REF!,#REF!,#REF!,#REF!,U73,X73,AA73,AD73,AG73,AJ73,AM73,#REF!,#REF!)</f>
        <v>10</v>
      </c>
      <c r="N327">
        <f>COUNTA(AY73,BB73,#REF!,#REF!,#REF!,BE73,BH73,BK73,#REF!,#REF!,#REF!,#REF!,#REF!,#REF!,#REF!,#REF!,#REF!,#REF!,#REF!,#REF!,AP73,AS73,AV73)</f>
        <v>15</v>
      </c>
      <c r="O327">
        <f>COUNTA(#REF!,#REF!,E73,H73,K73,N73,Q73,#REF!,#REF!,#REF!,#REF!,#REF!,T73,W73,Z73,AC73,AF73,AI73,AL73,#REF!,#REF!,#REF!)</f>
        <v>10</v>
      </c>
      <c r="P327">
        <f>COUNTA(AX73,BA73,#REF!,#REF!,#REF!,BD73,BG73,BJ73,#REF!,#REF!,#REF!,#REF!,#REF!,#REF!,#REF!,#REF!,#REF!,#REF!,#REF!,#REF!,AO73,AR73,AU73)</f>
        <v>15</v>
      </c>
      <c r="R327">
        <f>COUNTA(E132,H132,#REF!,K132,N132,Q132,#REF!,#REF!,#REF!,#REF!,#REF!,T132,W132,Z132,AC132,AF132,AI132,AL132,#REF!,#REF!,#REF!,#REF!)</f>
        <v>10</v>
      </c>
    </row>
    <row r="328" spans="4:18" x14ac:dyDescent="0.25">
      <c r="D328">
        <f>COUNTA(D28,G28,J28,M28,P28,#REF!,#REF!,#REF!,#REF!,#REF!,#REF!,V28,Y28,AB28,AE28,AH28,AK28,#REF!,#REF!)</f>
        <v>8</v>
      </c>
      <c r="E328">
        <f>COUNTA(#REF!,#REF!,#REF!,#REF!,#REF!,#REF!,#REF!,#REF!,#REF!,#REF!,#REF!,#REF!,#REF!,#REF!,#REF!,AN28,AQ28,AT28)</f>
        <v>15</v>
      </c>
      <c r="F328">
        <f>COUNTA(F28,I28,L28,O28,R28,#REF!,#REF!,#REF!,#REF!,#REF!,#REF!,X28,AA28,AD28,AG28,AJ28,AM28,#REF!,#REF!)</f>
        <v>8</v>
      </c>
      <c r="G328">
        <f>COUNTA(#REF!,#REF!,#REF!,#REF!,#REF!,#REF!,#REF!,#REF!,#REF!,#REF!,#REF!,#REF!,#REF!,#REF!,#REF!,AP28,AS28,AV28)</f>
        <v>15</v>
      </c>
      <c r="H328">
        <f>COUNTA(E28,H28,K28,N28,Q28,#REF!,#REF!,#REF!,#REF!,#REF!,#REF!,W28,Z28,AC28,AF28,AI28,AL28,#REF!,#REF!,#REF!)</f>
        <v>9</v>
      </c>
      <c r="I328">
        <f>COUNTA(#REF!,#REF!,#REF!,#REF!,#REF!,#REF!,#REF!,#REF!,#REF!,#REF!,#REF!,#REF!,#REF!,#REF!,AO28,AR28,AU28)</f>
        <v>14</v>
      </c>
      <c r="K328">
        <f>COUNTA(#REF!,#REF!,#REF!,D74,G74,J74,M74,P74,#REF!,#REF!,#REF!,#REF!,#REF!,S74,V74,Y74,AB74,AE74,AH74,AK74,#REF!,#REF!)</f>
        <v>10</v>
      </c>
      <c r="L328">
        <f>COUNTA(AW74,AZ74,#REF!,#REF!,#REF!,BC74,BF74,BI74,#REF!,#REF!,#REF!,#REF!,#REF!,#REF!,#REF!,#REF!,#REF!,#REF!,#REF!,#REF!,AN74,AQ74,AT74)</f>
        <v>15</v>
      </c>
      <c r="M328">
        <f>COUNTA(#REF!,#REF!,#REF!,F74,I74,L74,O74,R74,#REF!,#REF!,#REF!,#REF!,#REF!,U74,X74,AA74,AD74,AG74,AJ74,AM74,#REF!,#REF!)</f>
        <v>10</v>
      </c>
      <c r="N328">
        <f>COUNTA(AY74,BB74,#REF!,#REF!,#REF!,BE74,BH74,BK74,#REF!,#REF!,#REF!,#REF!,#REF!,#REF!,#REF!,#REF!,#REF!,#REF!,#REF!,#REF!,AP74,AS74,AV74)</f>
        <v>15</v>
      </c>
      <c r="O328">
        <f>COUNTA(#REF!,#REF!,E74,H74,K74,N74,Q74,#REF!,#REF!,#REF!,#REF!,#REF!,T74,W74,Z74,AC74,AF74,AI74,AL74,#REF!,#REF!,#REF!)</f>
        <v>10</v>
      </c>
      <c r="P328">
        <f>COUNTA(AX74,BA74,#REF!,#REF!,#REF!,BD74,BG74,BJ74,#REF!,#REF!,#REF!,#REF!,#REF!,#REF!,#REF!,#REF!,#REF!,#REF!,#REF!,#REF!,AO74,AR74,AU74)</f>
        <v>15</v>
      </c>
      <c r="R328">
        <f>COUNTA(E133,H133,#REF!,K133,N133,Q133,#REF!,#REF!,#REF!,#REF!,#REF!,T133,W133,Z133,AC133,AF133,AI133,AL133,#REF!,#REF!,#REF!,#REF!)</f>
        <v>10</v>
      </c>
    </row>
    <row r="329" spans="4:18" x14ac:dyDescent="0.25">
      <c r="D329">
        <f>COUNTA(D29,G29,J29,M29,P29,#REF!,#REF!,#REF!,#REF!,#REF!,#REF!,V29,Y29,AB29,AE29,AH29,AK29,#REF!,#REF!)</f>
        <v>8</v>
      </c>
      <c r="E329">
        <f>COUNTA(#REF!,#REF!,#REF!,#REF!,#REF!,#REF!,#REF!,#REF!,#REF!,#REF!,#REF!,#REF!,#REF!,#REF!,#REF!,AN29,AQ29,AT29)</f>
        <v>15</v>
      </c>
      <c r="F329">
        <f>COUNTA(F29,I29,L29,O29,R29,#REF!,#REF!,#REF!,#REF!,#REF!,#REF!,X29,AA29,AD29,AG29,AJ29,AM29,#REF!,#REF!)</f>
        <v>8</v>
      </c>
      <c r="G329">
        <f>COUNTA(#REF!,#REF!,#REF!,#REF!,#REF!,#REF!,#REF!,#REF!,#REF!,#REF!,#REF!,#REF!,#REF!,#REF!,#REF!,AP29,AS29,AV29)</f>
        <v>15</v>
      </c>
      <c r="H329">
        <f>COUNTA(E29,H29,K29,N29,Q29,#REF!,#REF!,#REF!,#REF!,#REF!,#REF!,W29,Z29,AC29,AF29,AI29,AL29,#REF!,#REF!,#REF!)</f>
        <v>9</v>
      </c>
      <c r="I329">
        <f>COUNTA(#REF!,#REF!,#REF!,#REF!,#REF!,#REF!,#REF!,#REF!,#REF!,#REF!,#REF!,#REF!,#REF!,#REF!,AO29,AR29,AU29)</f>
        <v>14</v>
      </c>
      <c r="K329">
        <f>COUNTA(#REF!,#REF!,#REF!,D75,G75,J75,M75,P75,#REF!,#REF!,#REF!,#REF!,#REF!,S75,V75,Y75,AB75,AE75,AH75,AK75,#REF!,#REF!)</f>
        <v>10</v>
      </c>
      <c r="L329">
        <f>COUNTA(AW75,AZ75,#REF!,#REF!,#REF!,BC75,BF75,BI75,#REF!,#REF!,#REF!,#REF!,#REF!,#REF!,#REF!,#REF!,#REF!,#REF!,#REF!,#REF!,AN75,AQ75,AT75)</f>
        <v>15</v>
      </c>
      <c r="M329">
        <f>COUNTA(#REF!,#REF!,#REF!,F75,I75,L75,O75,R75,#REF!,#REF!,#REF!,#REF!,#REF!,U75,X75,AA75,AD75,AG75,AJ75,AM75,#REF!,#REF!)</f>
        <v>10</v>
      </c>
      <c r="N329">
        <f>COUNTA(AY75,BB75,#REF!,#REF!,#REF!,BE75,BH75,BK75,#REF!,#REF!,#REF!,#REF!,#REF!,#REF!,#REF!,#REF!,#REF!,#REF!,#REF!,#REF!,AP75,AS75,AV75)</f>
        <v>15</v>
      </c>
      <c r="O329">
        <f>COUNTA(#REF!,#REF!,E75,H75,K75,N75,Q75,#REF!,#REF!,#REF!,#REF!,#REF!,T75,W75,Z75,AC75,AF75,AI75,AL75,#REF!,#REF!,#REF!)</f>
        <v>10</v>
      </c>
      <c r="P329">
        <f>COUNTA(AX75,BA75,#REF!,#REF!,#REF!,BD75,BG75,BJ75,#REF!,#REF!,#REF!,#REF!,#REF!,#REF!,#REF!,#REF!,#REF!,#REF!,#REF!,#REF!,AO75,AR75,AU75)</f>
        <v>15</v>
      </c>
      <c r="R329">
        <f>COUNTA(E134,H134,#REF!,K134,N134,Q134,#REF!,#REF!,#REF!,#REF!,#REF!,T134,W134,Z134,AC134,AF134,AI134,AL134,#REF!,#REF!,#REF!,#REF!)</f>
        <v>10</v>
      </c>
    </row>
    <row r="330" spans="4:18" x14ac:dyDescent="0.25">
      <c r="D330">
        <f>COUNTA(D30,G30,J30,M30,P30,#REF!,#REF!,#REF!,#REF!,#REF!,#REF!,V30,Y30,AB30,AE30,AH30,AK30,#REF!,#REF!)</f>
        <v>8</v>
      </c>
      <c r="E330">
        <f>COUNTA(#REF!,#REF!,#REF!,#REF!,#REF!,#REF!,#REF!,#REF!,#REF!,#REF!,#REF!,#REF!,#REF!,#REF!,#REF!,AN30,AQ30,AT30)</f>
        <v>15</v>
      </c>
      <c r="F330">
        <f>COUNTA(F30,I30,L30,O30,R30,#REF!,#REF!,#REF!,#REF!,#REF!,#REF!,X30,AA30,AD30,AG30,AJ30,AM30,#REF!,#REF!)</f>
        <v>8</v>
      </c>
      <c r="G330">
        <f>COUNTA(#REF!,#REF!,#REF!,#REF!,#REF!,#REF!,#REF!,#REF!,#REF!,#REF!,#REF!,#REF!,#REF!,#REF!,#REF!,AP30,AS30,AV30)</f>
        <v>15</v>
      </c>
      <c r="H330">
        <f>COUNTA(E30,H30,K30,N30,Q30,#REF!,#REF!,#REF!,#REF!,#REF!,#REF!,W30,Z30,AC30,AF30,AI30,AL30,#REF!,#REF!,#REF!)</f>
        <v>9</v>
      </c>
      <c r="I330">
        <f>COUNTA(#REF!,#REF!,#REF!,#REF!,#REF!,#REF!,#REF!,#REF!,#REF!,#REF!,#REF!,#REF!,#REF!,#REF!,AO30,AR30,AU30)</f>
        <v>14</v>
      </c>
      <c r="K330">
        <f>COUNTA(#REF!,#REF!,#REF!,D76,G76,J76,M76,P76,#REF!,#REF!,#REF!,#REF!,#REF!,S76,V76,Y76,AB76,AE76,AH76,AK76,#REF!,#REF!)</f>
        <v>10</v>
      </c>
      <c r="L330">
        <f>COUNTA(AW76,AZ76,#REF!,#REF!,#REF!,BC76,BF76,BI76,#REF!,#REF!,#REF!,#REF!,#REF!,#REF!,#REF!,#REF!,#REF!,#REF!,#REF!,#REF!,AN76,AQ76,AT76)</f>
        <v>15</v>
      </c>
      <c r="M330">
        <f>COUNTA(#REF!,#REF!,#REF!,F76,I76,L76,O76,R76,#REF!,#REF!,#REF!,#REF!,#REF!,U76,X76,AA76,AD76,AG76,AJ76,AM76,#REF!,#REF!)</f>
        <v>10</v>
      </c>
      <c r="N330">
        <f>COUNTA(AY76,BB76,#REF!,#REF!,#REF!,BE76,BH76,BK76,#REF!,#REF!,#REF!,#REF!,#REF!,#REF!,#REF!,#REF!,#REF!,#REF!,#REF!,#REF!,AP76,AS76,AV76)</f>
        <v>15</v>
      </c>
      <c r="O330">
        <f>COUNTA(#REF!,#REF!,E76,H76,K76,N76,Q76,#REF!,#REF!,#REF!,#REF!,#REF!,T76,W76,Z76,AC76,AF76,AI76,AL76,#REF!,#REF!,#REF!)</f>
        <v>10</v>
      </c>
      <c r="P330">
        <f>COUNTA(AX76,BA76,#REF!,#REF!,#REF!,BD76,BG76,BJ76,#REF!,#REF!,#REF!,#REF!,#REF!,#REF!,#REF!,#REF!,#REF!,#REF!,#REF!,#REF!,AO76,AR76,AU76)</f>
        <v>15</v>
      </c>
      <c r="R330">
        <f>COUNTA(E135,H135,#REF!,K135,N135,Q135,#REF!,#REF!,#REF!,#REF!,#REF!,T135,W135,Z135,AC135,AF135,AI135,AL135,#REF!,#REF!,#REF!,#REF!)</f>
        <v>10</v>
      </c>
    </row>
    <row r="331" spans="4:18" x14ac:dyDescent="0.25">
      <c r="D331">
        <f>COUNTA(D31,G31,J31,M31,P31,#REF!,#REF!,#REF!,#REF!,#REF!,#REF!,V31,Y31,AB31,AE31,AH31,AK31,#REF!,#REF!)</f>
        <v>8</v>
      </c>
      <c r="E331">
        <f>COUNTA(#REF!,#REF!,#REF!,#REF!,#REF!,#REF!,#REF!,#REF!,#REF!,#REF!,#REF!,#REF!,#REF!,#REF!,#REF!,AN31,AQ31,AT31)</f>
        <v>15</v>
      </c>
      <c r="F331">
        <f>COUNTA(F31,I31,L31,O31,R31,#REF!,#REF!,#REF!,#REF!,#REF!,#REF!,X31,AA31,AD31,AG31,AJ31,AM31,#REF!,#REF!)</f>
        <v>8</v>
      </c>
      <c r="G331">
        <f>COUNTA(#REF!,#REF!,#REF!,#REF!,#REF!,#REF!,#REF!,#REF!,#REF!,#REF!,#REF!,#REF!,#REF!,#REF!,#REF!,AP31,AS31,AV31)</f>
        <v>15</v>
      </c>
      <c r="H331">
        <f>COUNTA(E31,H31,K31,N31,Q31,#REF!,#REF!,#REF!,#REF!,#REF!,#REF!,W31,Z31,AC31,AF31,AI31,AL31,#REF!,#REF!,#REF!)</f>
        <v>9</v>
      </c>
      <c r="I331">
        <f>COUNTA(#REF!,#REF!,#REF!,#REF!,#REF!,#REF!,#REF!,#REF!,#REF!,#REF!,#REF!,#REF!,#REF!,#REF!,AO31,AR31,AU31)</f>
        <v>14</v>
      </c>
      <c r="K331">
        <f>COUNTA(#REF!,#REF!,#REF!,D77,G77,J77,M77,P77,#REF!,#REF!,#REF!,#REF!,#REF!,S77,V77,Y77,AB77,AE77,AH77,AK77,#REF!,#REF!)</f>
        <v>10</v>
      </c>
      <c r="L331">
        <f>COUNTA(AW77,AZ77,#REF!,#REF!,#REF!,BC77,BF77,BI77,#REF!,#REF!,#REF!,#REF!,#REF!,#REF!,#REF!,#REF!,#REF!,#REF!,#REF!,#REF!,AN77,AQ77,AT77)</f>
        <v>15</v>
      </c>
      <c r="M331">
        <f>COUNTA(#REF!,#REF!,#REF!,F77,I77,L77,O77,R77,#REF!,#REF!,#REF!,#REF!,#REF!,U77,X77,AA77,AD77,AG77,AJ77,AM77,#REF!,#REF!)</f>
        <v>10</v>
      </c>
      <c r="N331">
        <f>COUNTA(AY77,BB77,#REF!,#REF!,#REF!,BE77,BH77,BK77,#REF!,#REF!,#REF!,#REF!,#REF!,#REF!,#REF!,#REF!,#REF!,#REF!,#REF!,#REF!,AP77,AS77,AV77)</f>
        <v>15</v>
      </c>
      <c r="O331">
        <f>COUNTA(#REF!,#REF!,E77,H77,K77,N77,Q77,#REF!,#REF!,#REF!,#REF!,#REF!,T77,W77,Z77,AC77,AF77,AI77,AL77,#REF!,#REF!,#REF!)</f>
        <v>10</v>
      </c>
      <c r="P331">
        <f>COUNTA(AX77,BA77,#REF!,#REF!,#REF!,BD77,BG77,BJ77,#REF!,#REF!,#REF!,#REF!,#REF!,#REF!,#REF!,#REF!,#REF!,#REF!,#REF!,#REF!,AO77,AR77,AU77)</f>
        <v>15</v>
      </c>
      <c r="R331">
        <f>COUNTA(E136,H136,#REF!,K136,N136,Q136,#REF!,#REF!,#REF!,#REF!,#REF!,T136,W136,Z136,AC136,AF136,AI136,AL136,#REF!,#REF!,#REF!,#REF!)</f>
        <v>10</v>
      </c>
    </row>
    <row r="332" spans="4:18" x14ac:dyDescent="0.25">
      <c r="D332">
        <f>COUNTA(D32,G32,J32,M32,P32,#REF!,#REF!,#REF!,#REF!,#REF!,#REF!,V32,Y32,AB32,AE32,AH32,AK32,#REF!,#REF!)</f>
        <v>8</v>
      </c>
      <c r="E332">
        <f>COUNTA(#REF!,#REF!,#REF!,#REF!,#REF!,#REF!,#REF!,#REF!,#REF!,#REF!,#REF!,#REF!,#REF!,#REF!,#REF!,AN32,AQ32,AT32)</f>
        <v>15</v>
      </c>
      <c r="F332">
        <f>COUNTA(F32,I32,L32,O32,R32,#REF!,#REF!,#REF!,#REF!,#REF!,#REF!,X32,AA32,AD32,AG32,AJ32,AM32,#REF!,#REF!)</f>
        <v>8</v>
      </c>
      <c r="G332">
        <f>COUNTA(#REF!,#REF!,#REF!,#REF!,#REF!,#REF!,#REF!,#REF!,#REF!,#REF!,#REF!,#REF!,#REF!,#REF!,#REF!,AP32,AS32,AV32)</f>
        <v>15</v>
      </c>
      <c r="H332">
        <f>COUNTA(E32,H32,K32,N32,Q32,#REF!,#REF!,#REF!,#REF!,#REF!,#REF!,W32,Z32,AC32,AF32,AI32,AL32,#REF!,#REF!,#REF!)</f>
        <v>9</v>
      </c>
      <c r="I332">
        <f>COUNTA(#REF!,#REF!,#REF!,#REF!,#REF!,#REF!,#REF!,#REF!,#REF!,#REF!,#REF!,#REF!,#REF!,#REF!,AO32,AR32,AU32)</f>
        <v>14</v>
      </c>
      <c r="K332">
        <f>COUNTA(#REF!,#REF!,#REF!,D78,G78,J78,M78,P78,#REF!,#REF!,#REF!,#REF!,#REF!,S78,V78,Y78,AB78,AE78,AH78,AK78,#REF!,#REF!)</f>
        <v>10</v>
      </c>
      <c r="L332">
        <f>COUNTA(AW78,AZ78,#REF!,#REF!,#REF!,BC78,BF78,BI78,#REF!,#REF!,#REF!,#REF!,#REF!,#REF!,#REF!,#REF!,#REF!,#REF!,#REF!,#REF!,AN78,AQ78,AT78)</f>
        <v>15</v>
      </c>
      <c r="M332">
        <f>COUNTA(#REF!,#REF!,#REF!,F78,I78,L78,O78,R78,#REF!,#REF!,#REF!,#REF!,#REF!,U78,X78,AA78,AD78,AG78,AJ78,AM78,#REF!,#REF!)</f>
        <v>10</v>
      </c>
      <c r="N332">
        <f>COUNTA(AY78,BB78,#REF!,#REF!,#REF!,BE78,BH78,BK78,#REF!,#REF!,#REF!,#REF!,#REF!,#REF!,#REF!,#REF!,#REF!,#REF!,#REF!,#REF!,AP78,AS78,AV78)</f>
        <v>15</v>
      </c>
      <c r="O332">
        <f>COUNTA(#REF!,#REF!,E78,H78,K78,N78,Q78,#REF!,#REF!,#REF!,#REF!,#REF!,T78,W78,Z78,AC78,AF78,AI78,AL78,#REF!,#REF!,#REF!)</f>
        <v>10</v>
      </c>
      <c r="P332">
        <f>COUNTA(AX78,BA78,#REF!,#REF!,#REF!,BD78,BG78,BJ78,#REF!,#REF!,#REF!,#REF!,#REF!,#REF!,#REF!,#REF!,#REF!,#REF!,#REF!,#REF!,AO78,AR78,AU78)</f>
        <v>15</v>
      </c>
      <c r="R332">
        <f>COUNTA(E137,H137,#REF!,K137,N137,Q137,#REF!,#REF!,#REF!,#REF!,#REF!,T137,W137,Z137,AC137,AF137,AI137,AL137,#REF!,#REF!,#REF!,#REF!)</f>
        <v>10</v>
      </c>
    </row>
    <row r="333" spans="4:18" x14ac:dyDescent="0.25">
      <c r="D333">
        <f>COUNTA(D33,G33,J33,M33,P33,#REF!,#REF!,#REF!,#REF!,#REF!,#REF!,V33,Y33,AB33,AE33,AH33,AK33,#REF!,#REF!)</f>
        <v>8</v>
      </c>
      <c r="E333">
        <f>COUNTA(#REF!,#REF!,#REF!,#REF!,#REF!,#REF!,#REF!,#REF!,#REF!,#REF!,#REF!,#REF!,#REF!,#REF!,#REF!,AN33,AQ33,AT33)</f>
        <v>15</v>
      </c>
      <c r="F333">
        <f>COUNTA(F33,I33,L33,O33,R33,#REF!,#REF!,#REF!,#REF!,#REF!,#REF!,X33,AA33,AD33,AG33,AJ33,AM33,#REF!,#REF!)</f>
        <v>8</v>
      </c>
      <c r="G333">
        <f>COUNTA(#REF!,#REF!,#REF!,#REF!,#REF!,#REF!,#REF!,#REF!,#REF!,#REF!,#REF!,#REF!,#REF!,#REF!,#REF!,AP33,AS33,AV33)</f>
        <v>15</v>
      </c>
      <c r="H333">
        <f>COUNTA(E33,H33,K33,N33,Q33,#REF!,#REF!,#REF!,#REF!,#REF!,#REF!,W33,Z33,AC33,AF33,AI33,AL33,#REF!,#REF!,#REF!)</f>
        <v>9</v>
      </c>
      <c r="I333">
        <f>COUNTA(#REF!,#REF!,#REF!,#REF!,#REF!,#REF!,#REF!,#REF!,#REF!,#REF!,#REF!,#REF!,#REF!,#REF!,AO33,AR33,AU33)</f>
        <v>14</v>
      </c>
      <c r="K333">
        <f>COUNTA(#REF!,#REF!,#REF!,D79,G79,J79,M79,P79,#REF!,#REF!,#REF!,#REF!,#REF!,S79,V79,Y79,AB79,AE79,AH79,AK79,#REF!,#REF!)</f>
        <v>10</v>
      </c>
      <c r="L333">
        <f>COUNTA(AW79,AZ79,#REF!,#REF!,#REF!,BC79,BF79,BI79,#REF!,#REF!,#REF!,#REF!,#REF!,#REF!,#REF!,#REF!,#REF!,#REF!,#REF!,#REF!,AN79,AQ79,AT79)</f>
        <v>15</v>
      </c>
      <c r="M333">
        <f>COUNTA(#REF!,#REF!,#REF!,F79,I79,L79,O79,R79,#REF!,#REF!,#REF!,#REF!,#REF!,U79,X79,AA79,AD79,AG79,AJ79,AM79,#REF!,#REF!)</f>
        <v>10</v>
      </c>
      <c r="N333">
        <f>COUNTA(AY79,BB79,#REF!,#REF!,#REF!,BE79,BH79,BK79,#REF!,#REF!,#REF!,#REF!,#REF!,#REF!,#REF!,#REF!,#REF!,#REF!,#REF!,#REF!,AP79,AS79,AV79)</f>
        <v>15</v>
      </c>
      <c r="O333">
        <f>COUNTA(#REF!,#REF!,E79,H79,K79,N79,Q79,#REF!,#REF!,#REF!,#REF!,#REF!,T79,W79,Z79,AC79,AF79,AI79,AL79,#REF!,#REF!,#REF!)</f>
        <v>10</v>
      </c>
      <c r="P333">
        <f>COUNTA(AX79,BA79,#REF!,#REF!,#REF!,BD79,BG79,BJ79,#REF!,#REF!,#REF!,#REF!,#REF!,#REF!,#REF!,#REF!,#REF!,#REF!,#REF!,#REF!,AO79,AR79,AU79)</f>
        <v>15</v>
      </c>
      <c r="R333">
        <f>COUNTA(E138,H138,#REF!,K138,N138,Q138,#REF!,#REF!,#REF!,#REF!,#REF!,T138,W138,Z138,AC138,AF138,AI138,AL138,#REF!,#REF!,#REF!,#REF!)</f>
        <v>10</v>
      </c>
    </row>
    <row r="334" spans="4:18" x14ac:dyDescent="0.25">
      <c r="D334">
        <f>COUNTA(D34,G34,J34,M34,P34,#REF!,#REF!,#REF!,#REF!,#REF!,#REF!,V34,Y34,AB34,AE34,AH34,AK34,#REF!,#REF!)</f>
        <v>8</v>
      </c>
      <c r="E334">
        <f>COUNTA(#REF!,#REF!,#REF!,#REF!,#REF!,#REF!,#REF!,#REF!,#REF!,#REF!,#REF!,#REF!,#REF!,#REF!,#REF!,AN34,AQ34,AT34)</f>
        <v>15</v>
      </c>
      <c r="F334">
        <f>COUNTA(F34,I34,L34,O34,R34,#REF!,#REF!,#REF!,#REF!,#REF!,#REF!,X34,AA34,AD34,AG34,AJ34,AM34,#REF!,#REF!)</f>
        <v>8</v>
      </c>
      <c r="G334">
        <f>COUNTA(#REF!,#REF!,#REF!,#REF!,#REF!,#REF!,#REF!,#REF!,#REF!,#REF!,#REF!,#REF!,#REF!,#REF!,#REF!,AP34,AS34,AV34)</f>
        <v>15</v>
      </c>
      <c r="H334">
        <f>COUNTA(E34,H34,K34,N34,Q34,#REF!,#REF!,#REF!,#REF!,#REF!,#REF!,W34,Z34,AC34,AF34,AI34,AL34,#REF!,#REF!,#REF!)</f>
        <v>9</v>
      </c>
      <c r="I334">
        <f>COUNTA(#REF!,#REF!,#REF!,#REF!,#REF!,#REF!,#REF!,#REF!,#REF!,#REF!,#REF!,#REF!,#REF!,#REF!,AO34,AR34,AU34)</f>
        <v>14</v>
      </c>
      <c r="K334">
        <f>COUNTA(#REF!,#REF!,#REF!,D80,G80,J80,M80,P80,#REF!,#REF!,#REF!,#REF!,#REF!,S80,V80,Y80,AB80,AE80,AH80,AK80,#REF!,#REF!)</f>
        <v>10</v>
      </c>
      <c r="L334">
        <f>COUNTA(AW80,AZ80,#REF!,#REF!,#REF!,BC80,BF80,BI80,#REF!,#REF!,#REF!,#REF!,#REF!,#REF!,#REF!,#REF!,#REF!,#REF!,#REF!,#REF!,AN80,AQ80,AT80)</f>
        <v>15</v>
      </c>
      <c r="M334">
        <f>COUNTA(#REF!,#REF!,#REF!,F80,I80,L80,O80,R80,#REF!,#REF!,#REF!,#REF!,#REF!,U80,X80,AA80,AD80,AG80,AJ80,AM80,#REF!,#REF!)</f>
        <v>10</v>
      </c>
      <c r="N334">
        <f>COUNTA(AY80,BB80,#REF!,#REF!,#REF!,BE80,BH80,BK80,#REF!,#REF!,#REF!,#REF!,#REF!,#REF!,#REF!,#REF!,#REF!,#REF!,#REF!,#REF!,AP80,AS80,AV80)</f>
        <v>15</v>
      </c>
      <c r="O334">
        <f>COUNTA(#REF!,#REF!,E80,H80,K80,N80,Q80,#REF!,#REF!,#REF!,#REF!,#REF!,T80,W80,Z80,AC80,AF80,AI80,AL80,#REF!,#REF!,#REF!)</f>
        <v>10</v>
      </c>
      <c r="P334">
        <f>COUNTA(AX80,BA80,#REF!,#REF!,#REF!,BD80,BG80,BJ80,#REF!,#REF!,#REF!,#REF!,#REF!,#REF!,#REF!,#REF!,#REF!,#REF!,#REF!,#REF!,AO80,AR80,AU80)</f>
        <v>15</v>
      </c>
      <c r="R334">
        <f>COUNTA(E139,H139,#REF!,K139,N139,Q139,#REF!,#REF!,#REF!,#REF!,#REF!,T139,W139,Z139,AC139,AF139,AI139,AL139,#REF!,#REF!,#REF!,#REF!)</f>
        <v>10</v>
      </c>
    </row>
    <row r="335" spans="4:18" x14ac:dyDescent="0.25">
      <c r="D335">
        <f>COUNTA(#REF!,#REF!,#REF!,#REF!,#REF!,#REF!,#REF!,#REF!,#REF!,#REF!,#REF!,#REF!,#REF!,#REF!,#REF!,#REF!,#REF!,#REF!,#REF!)</f>
        <v>19</v>
      </c>
      <c r="E335">
        <f>COUNTA(#REF!,#REF!,#REF!,#REF!,#REF!,#REF!,#REF!,#REF!,#REF!,#REF!,#REF!,#REF!,#REF!,#REF!,#REF!,#REF!,#REF!,#REF!)</f>
        <v>18</v>
      </c>
      <c r="F335">
        <f>COUNTA(#REF!,#REF!,#REF!,#REF!,#REF!,#REF!,#REF!,#REF!,#REF!,#REF!,#REF!,#REF!,#REF!,#REF!,#REF!,#REF!,#REF!,#REF!,#REF!)</f>
        <v>19</v>
      </c>
      <c r="G335">
        <f>COUNTA(#REF!,#REF!,#REF!,#REF!,#REF!,#REF!,#REF!,#REF!,#REF!,#REF!,#REF!,#REF!,#REF!,#REF!,#REF!,#REF!,#REF!,#REF!)</f>
        <v>18</v>
      </c>
      <c r="H335">
        <f>COUNTA(#REF!,#REF!,#REF!,#REF!,#REF!,#REF!,#REF!,#REF!,#REF!,#REF!,#REF!,#REF!,#REF!,#REF!,#REF!,#REF!,#REF!,#REF!,#REF!,#REF!)</f>
        <v>20</v>
      </c>
      <c r="I335">
        <f>COUNTA(#REF!,#REF!,#REF!,#REF!,#REF!,#REF!,#REF!,#REF!,#REF!,#REF!,#REF!,#REF!,#REF!,#REF!,#REF!,#REF!,#REF!)</f>
        <v>17</v>
      </c>
      <c r="K335">
        <f>COUNTA(#REF!,#REF!,#REF!,D81,G81,J81,M81,P81,#REF!,#REF!,#REF!,#REF!,#REF!,S81,V81,Y81,AB81,AE81,AH81,AK81,#REF!,#REF!)</f>
        <v>10</v>
      </c>
      <c r="L335">
        <f>COUNTA(AW81,AZ81,#REF!,#REF!,#REF!,BC81,BF81,BI81,#REF!,#REF!,#REF!,#REF!,#REF!,#REF!,#REF!,#REF!,#REF!,#REF!,#REF!,#REF!,AN81,AQ81,AT81)</f>
        <v>15</v>
      </c>
      <c r="M335">
        <f>COUNTA(#REF!,#REF!,#REF!,F81,I81,L81,O81,R81,#REF!,#REF!,#REF!,#REF!,#REF!,U81,X81,AA81,AD81,AG81,AJ81,AM81,#REF!,#REF!)</f>
        <v>22</v>
      </c>
      <c r="N335">
        <f>COUNTA(AY81,BB81,#REF!,#REF!,#REF!,BE81,BH81,BK81,#REF!,#REF!,#REF!,#REF!,#REF!,#REF!,#REF!,#REF!,#REF!,#REF!,#REF!,#REF!,AP81,AS81,AV81)</f>
        <v>22</v>
      </c>
      <c r="O335">
        <f>COUNTA(#REF!,#REF!,E81,H81,K81,N81,Q81,#REF!,#REF!,#REF!,#REF!,#REF!,T81,W81,Z81,AC81,AF81,AI81,AL81,#REF!,#REF!,#REF!)</f>
        <v>10</v>
      </c>
      <c r="P335">
        <f>COUNTA(AX81,BA81,#REF!,#REF!,#REF!,BD81,BG81,BJ81,#REF!,#REF!,#REF!,#REF!,#REF!,#REF!,#REF!,#REF!,#REF!,#REF!,#REF!,#REF!,AO81,AR81,AU81)</f>
        <v>16</v>
      </c>
      <c r="R335">
        <f>COUNTA(E140,H140,#REF!,K140,N140,Q140,#REF!,#REF!,#REF!,#REF!,#REF!,T140,W140,Z140,AC140,AF140,AI140,AL140,#REF!,#REF!,#REF!,#REF!)</f>
        <v>22</v>
      </c>
    </row>
    <row r="336" spans="4:18" x14ac:dyDescent="0.25">
      <c r="D336">
        <f>COUNTA(#REF!,#REF!,#REF!,#REF!,#REF!,#REF!,#REF!,#REF!,#REF!,#REF!,#REF!,#REF!,#REF!,#REF!,#REF!,#REF!,#REF!,#REF!,#REF!)</f>
        <v>19</v>
      </c>
      <c r="E336">
        <f>COUNTA(#REF!,#REF!,#REF!,#REF!,#REF!,#REF!,#REF!,#REF!,#REF!,#REF!,#REF!,#REF!,#REF!,#REF!,#REF!,#REF!,#REF!,#REF!)</f>
        <v>18</v>
      </c>
      <c r="F336">
        <f>COUNTA(#REF!,#REF!,#REF!,#REF!,#REF!,#REF!,#REF!,#REF!,#REF!,#REF!,#REF!,#REF!,#REF!,#REF!,#REF!,#REF!,#REF!,#REF!,#REF!)</f>
        <v>19</v>
      </c>
      <c r="G336">
        <f>COUNTA(#REF!,#REF!,#REF!,#REF!,#REF!,#REF!,#REF!,#REF!,#REF!,#REF!,#REF!,#REF!,#REF!,#REF!,#REF!,#REF!,#REF!,#REF!)</f>
        <v>18</v>
      </c>
      <c r="H336">
        <f>COUNTA(#REF!,#REF!,#REF!,#REF!,#REF!,#REF!,#REF!,#REF!,#REF!,#REF!,#REF!,#REF!,#REF!,#REF!,#REF!,#REF!,#REF!,#REF!,#REF!,#REF!)</f>
        <v>20</v>
      </c>
      <c r="I336">
        <f>COUNTA(#REF!,#REF!,#REF!,#REF!,#REF!,#REF!,#REF!,#REF!,#REF!,#REF!,#REF!,#REF!,#REF!,#REF!,#REF!,#REF!,#REF!)</f>
        <v>17</v>
      </c>
      <c r="K336">
        <f>COUNTA(#REF!,#REF!,#REF!,D82,G82,J82,M82,P82,#REF!,#REF!,#REF!,#REF!,#REF!,S82,V82,Y82,AB82,AE82,AH82,AK82,#REF!,#REF!)</f>
        <v>10</v>
      </c>
      <c r="L336">
        <f>COUNTA(AW82,AZ82,#REF!,#REF!,#REF!,BC82,BF82,BI82,#REF!,#REF!,#REF!,#REF!,#REF!,#REF!,#REF!,#REF!,#REF!,#REF!,#REF!,#REF!,AN82,AQ82,AT82)</f>
        <v>15</v>
      </c>
      <c r="M336">
        <f>COUNTA(#REF!,#REF!,#REF!,F82,I82,L82,O82,R82,#REF!,#REF!,#REF!,#REF!,#REF!,U82,X82,AA82,AD82,AG82,AJ82,AM82,#REF!,#REF!)</f>
        <v>22</v>
      </c>
      <c r="N336">
        <f>COUNTA(AY82,BB82,#REF!,#REF!,#REF!,BE82,BH82,BK82,#REF!,#REF!,#REF!,#REF!,#REF!,#REF!,#REF!,#REF!,#REF!,#REF!,#REF!,#REF!,AP82,AS82,AV82)</f>
        <v>21</v>
      </c>
      <c r="O336">
        <f>COUNTA(#REF!,#REF!,E82,H82,K82,N82,Q82,#REF!,#REF!,#REF!,#REF!,#REF!,T82,W82,Z82,AC82,AF82,AI82,AL82,#REF!,#REF!,#REF!)</f>
        <v>10</v>
      </c>
      <c r="P336">
        <f>COUNTA(AX82,BA82,#REF!,#REF!,#REF!,BD82,BG82,BJ82,#REF!,#REF!,#REF!,#REF!,#REF!,#REF!,#REF!,#REF!,#REF!,#REF!,#REF!,#REF!,AO82,AR82,AU82)</f>
        <v>17</v>
      </c>
      <c r="R336">
        <f>COUNTA(E141,H141,#REF!,K141,N141,Q141,#REF!,#REF!,#REF!,#REF!,#REF!,T141,W141,Z141,AC141,AF141,AI141,AL141,#REF!,#REF!,#REF!,#REF!)</f>
        <v>21</v>
      </c>
    </row>
    <row r="337" spans="4:18" x14ac:dyDescent="0.25">
      <c r="D337">
        <f>COUNTA(#REF!,#REF!,#REF!,#REF!,#REF!,#REF!,#REF!,#REF!,#REF!,#REF!,#REF!,#REF!,#REF!,#REF!,#REF!,#REF!,#REF!,#REF!,#REF!)</f>
        <v>19</v>
      </c>
      <c r="E337">
        <f>COUNTA(#REF!,#REF!,#REF!,#REF!,#REF!,#REF!,#REF!,#REF!,#REF!,#REF!,#REF!,#REF!,#REF!,#REF!,#REF!,#REF!,#REF!,#REF!)</f>
        <v>18</v>
      </c>
      <c r="F337">
        <f>COUNTA(#REF!,#REF!,#REF!,#REF!,#REF!,#REF!,#REF!,#REF!,#REF!,#REF!,#REF!,#REF!,#REF!,#REF!,#REF!,#REF!,#REF!,#REF!,#REF!)</f>
        <v>19</v>
      </c>
      <c r="G337">
        <f>COUNTA(#REF!,#REF!,#REF!,#REF!,#REF!,#REF!,#REF!,#REF!,#REF!,#REF!,#REF!,#REF!,#REF!,#REF!,#REF!,#REF!,#REF!,#REF!)</f>
        <v>18</v>
      </c>
      <c r="H337">
        <f>COUNTA(#REF!,#REF!,#REF!,#REF!,#REF!,#REF!,#REF!,#REF!,#REF!,#REF!,#REF!,#REF!,#REF!,#REF!,#REF!,#REF!,#REF!,#REF!,#REF!,#REF!)</f>
        <v>20</v>
      </c>
      <c r="I337">
        <f>COUNTA(#REF!,#REF!,#REF!,#REF!,#REF!,#REF!,#REF!,#REF!,#REF!,#REF!,#REF!,#REF!,#REF!,#REF!,#REF!,#REF!,#REF!)</f>
        <v>17</v>
      </c>
      <c r="K337">
        <f>COUNTA(#REF!,#REF!,#REF!,D83,G83,J83,M83,P83,#REF!,#REF!,#REF!,#REF!,#REF!,S83,V83,Y83,AB83,AE83,AH83,AK83,#REF!,#REF!)</f>
        <v>10</v>
      </c>
      <c r="L337">
        <f>COUNTA(AW83,AZ83,#REF!,#REF!,#REF!,BC83,BF83,BI83,#REF!,#REF!,#REF!,#REF!,#REF!,#REF!,#REF!,#REF!,#REF!,#REF!,#REF!,#REF!,AN83,AQ83,AT83)</f>
        <v>15</v>
      </c>
      <c r="M337">
        <f>COUNTA(#REF!,#REF!,#REF!,F83,I83,L83,O83,R83,#REF!,#REF!,#REF!,#REF!,#REF!,U83,X83,AA83,AD83,AG83,AJ83,AM83,#REF!,#REF!)</f>
        <v>12</v>
      </c>
      <c r="N337">
        <f>COUNTA(AY83,BB83,#REF!,#REF!,#REF!,BE83,BH83,BK83,#REF!,#REF!,#REF!,#REF!,#REF!,#REF!,#REF!,#REF!,#REF!,#REF!,#REF!,#REF!,AP83,AS83,AV83)</f>
        <v>19</v>
      </c>
      <c r="O337">
        <f>COUNTA(#REF!,#REF!,E83,H83,K83,N83,Q83,#REF!,#REF!,#REF!,#REF!,#REF!,T83,W83,Z83,AC83,AF83,AI83,AL83,#REF!,#REF!,#REF!)</f>
        <v>20</v>
      </c>
      <c r="P337">
        <f>COUNTA(AX83,BA83,#REF!,#REF!,#REF!,BD83,BG83,BJ83,#REF!,#REF!,#REF!,#REF!,#REF!,#REF!,#REF!,#REF!,#REF!,#REF!,#REF!,#REF!,AO83,AR83,AU83)</f>
        <v>19</v>
      </c>
      <c r="R337">
        <f>COUNTA(E142,H142,#REF!,K142,N142,Q142,#REF!,#REF!,#REF!,#REF!,#REF!,T142,W142,Z142,AC142,AF142,AI142,AL142,#REF!,#REF!,#REF!,#REF!)</f>
        <v>20</v>
      </c>
    </row>
    <row r="338" spans="4:18" x14ac:dyDescent="0.25">
      <c r="D338">
        <f>COUNTA(#REF!,#REF!,#REF!,#REF!,#REF!,#REF!,#REF!,#REF!,#REF!,#REF!,#REF!,#REF!,#REF!,#REF!,#REF!,#REF!,#REF!,#REF!,#REF!)</f>
        <v>19</v>
      </c>
      <c r="E338">
        <f>COUNTA(#REF!,#REF!,#REF!,#REF!,#REF!,#REF!,#REF!,#REF!,#REF!,#REF!,#REF!,#REF!,#REF!,#REF!,#REF!,#REF!,#REF!,#REF!)</f>
        <v>18</v>
      </c>
      <c r="F338">
        <f>COUNTA(#REF!,#REF!,#REF!,#REF!,#REF!,#REF!,#REF!,#REF!,#REF!,#REF!,#REF!,#REF!,#REF!,#REF!,#REF!,#REF!,#REF!,#REF!,#REF!)</f>
        <v>19</v>
      </c>
      <c r="G338">
        <f>COUNTA(#REF!,#REF!,#REF!,#REF!,#REF!,#REF!,#REF!,#REF!,#REF!,#REF!,#REF!,#REF!,#REF!,#REF!,#REF!,#REF!,#REF!,#REF!)</f>
        <v>18</v>
      </c>
      <c r="H338">
        <f>COUNTA(#REF!,#REF!,#REF!,#REF!,#REF!,#REF!,#REF!,#REF!,#REF!,#REF!,#REF!,#REF!,#REF!,#REF!,#REF!,#REF!,#REF!,#REF!,#REF!,#REF!)</f>
        <v>20</v>
      </c>
      <c r="I338">
        <f>COUNTA(#REF!,#REF!,#REF!,#REF!,#REF!,#REF!,#REF!,#REF!,#REF!,#REF!,#REF!,#REF!,#REF!,#REF!,#REF!,#REF!,#REF!)</f>
        <v>17</v>
      </c>
      <c r="K338">
        <f>COUNTA(#REF!,#REF!,#REF!,D84,G84,J84,M84,P84,#REF!,#REF!,#REF!,#REF!,#REF!,S84,V84,Y84,AB84,AE84,AH84,AK84,#REF!,#REF!)</f>
        <v>10</v>
      </c>
      <c r="L338">
        <f>COUNTA(AW84,AZ84,#REF!,#REF!,#REF!,BC84,BF84,BI84,#REF!,#REF!,#REF!,#REF!,#REF!,#REF!,#REF!,#REF!,#REF!,#REF!,#REF!,#REF!,AN84,AQ84,AT84)</f>
        <v>17</v>
      </c>
      <c r="M338">
        <f>COUNTA(#REF!,#REF!,#REF!,F84,I84,L84,O84,R84,#REF!,#REF!,#REF!,#REF!,#REF!,U84,X84,AA84,AD84,AG84,AJ84,AM84,#REF!,#REF!)</f>
        <v>10</v>
      </c>
      <c r="N338">
        <f>COUNTA(AY84,BB84,#REF!,#REF!,#REF!,BE84,BH84,BK84,#REF!,#REF!,#REF!,#REF!,#REF!,#REF!,#REF!,#REF!,#REF!,#REF!,#REF!,#REF!,AP84,AS84,AV84)</f>
        <v>15</v>
      </c>
      <c r="O338">
        <f>COUNTA(#REF!,#REF!,E84,H84,K84,N84,Q84,#REF!,#REF!,#REF!,#REF!,#REF!,T84,W84,Z84,AC84,AF84,AI84,AL84,#REF!,#REF!,#REF!)</f>
        <v>22</v>
      </c>
      <c r="P338">
        <f>COUNTA(AX84,BA84,#REF!,#REF!,#REF!,BD84,BG84,BJ84,#REF!,#REF!,#REF!,#REF!,#REF!,#REF!,#REF!,#REF!,#REF!,#REF!,#REF!,#REF!,AO84,AR84,AU84)</f>
        <v>21</v>
      </c>
      <c r="R338">
        <f>COUNTA(E143,H143,#REF!,K143,N143,Q143,#REF!,#REF!,#REF!,#REF!,#REF!,T143,W143,Z143,AC143,AF143,AI143,AL143,#REF!,#REF!,#REF!,#REF!)</f>
        <v>11</v>
      </c>
    </row>
    <row r="339" spans="4:18" x14ac:dyDescent="0.25">
      <c r="D339">
        <f>COUNTA(#REF!,#REF!,#REF!,#REF!,#REF!,#REF!,#REF!,#REF!,#REF!,#REF!,#REF!,#REF!,#REF!,#REF!,#REF!,#REF!,#REF!,#REF!,#REF!)</f>
        <v>19</v>
      </c>
      <c r="E339">
        <f>COUNTA(#REF!,#REF!,#REF!,#REF!,#REF!,#REF!,#REF!,#REF!,#REF!,#REF!,#REF!,#REF!,#REF!,#REF!,#REF!,#REF!,#REF!,#REF!)</f>
        <v>18</v>
      </c>
      <c r="F339">
        <f>COUNTA(#REF!,#REF!,#REF!,#REF!,#REF!,#REF!,#REF!,#REF!,#REF!,#REF!,#REF!,#REF!,#REF!,#REF!,#REF!,#REF!,#REF!,#REF!,#REF!)</f>
        <v>19</v>
      </c>
      <c r="G339">
        <f>COUNTA(#REF!,#REF!,#REF!,#REF!,#REF!,#REF!,#REF!,#REF!,#REF!,#REF!,#REF!,#REF!,#REF!,#REF!,#REF!,#REF!,#REF!,#REF!)</f>
        <v>18</v>
      </c>
      <c r="H339">
        <f>COUNTA(#REF!,#REF!,#REF!,#REF!,#REF!,#REF!,#REF!,#REF!,#REF!,#REF!,#REF!,#REF!,#REF!,#REF!,#REF!,#REF!,#REF!,#REF!,#REF!,#REF!)</f>
        <v>20</v>
      </c>
      <c r="I339">
        <f>COUNTA(#REF!,#REF!,#REF!,#REF!,#REF!,#REF!,#REF!,#REF!,#REF!,#REF!,#REF!,#REF!,#REF!,#REF!,#REF!,#REF!,#REF!)</f>
        <v>17</v>
      </c>
      <c r="K339">
        <f>COUNTA(#REF!,#REF!,#REF!,D85,G85,J85,M85,P85,#REF!,#REF!,#REF!,#REF!,#REF!,S85,V85,Y85,AB85,AE85,AH85,AK85,#REF!,#REF!)</f>
        <v>10</v>
      </c>
      <c r="L339">
        <f>COUNTA(AW85,AZ85,#REF!,#REF!,#REF!,BC85,BF85,BI85,#REF!,#REF!,#REF!,#REF!,#REF!,#REF!,#REF!,#REF!,#REF!,#REF!,#REF!,#REF!,AN85,AQ85,AT85)</f>
        <v>15</v>
      </c>
      <c r="M339">
        <f>COUNTA(#REF!,#REF!,#REF!,F85,I85,L85,O85,R85,#REF!,#REF!,#REF!,#REF!,#REF!,U85,X85,AA85,AD85,AG85,AJ85,AM85,#REF!,#REF!)</f>
        <v>10</v>
      </c>
      <c r="N339">
        <f>COUNTA(AY85,BB85,#REF!,#REF!,#REF!,BE85,BH85,BK85,#REF!,#REF!,#REF!,#REF!,#REF!,#REF!,#REF!,#REF!,#REF!,#REF!,#REF!,#REF!,AP85,AS85,AV85)</f>
        <v>15</v>
      </c>
      <c r="O339">
        <f>COUNTA(#REF!,#REF!,E85,H85,K85,N85,Q85,#REF!,#REF!,#REF!,#REF!,#REF!,T85,W85,Z85,AC85,AF85,AI85,AL85,#REF!,#REF!,#REF!)</f>
        <v>10</v>
      </c>
      <c r="P339">
        <f>COUNTA(AX85,BA85,#REF!,#REF!,#REF!,BD85,BG85,BJ85,#REF!,#REF!,#REF!,#REF!,#REF!,#REF!,#REF!,#REF!,#REF!,#REF!,#REF!,#REF!,AO85,AR85,AU85)</f>
        <v>15</v>
      </c>
      <c r="R339">
        <f>COUNTA(E144,H144,#REF!,K144,N144,Q144,#REF!,#REF!,#REF!,#REF!,#REF!,T144,W144,Z144,AC144,AF144,AI144,AL144,#REF!,#REF!,#REF!,#REF!)</f>
        <v>10</v>
      </c>
    </row>
    <row r="340" spans="4:18" x14ac:dyDescent="0.25">
      <c r="K340">
        <f>COUNTA(#REF!,#REF!,#REF!,D91,G91,J91,M91,P91,#REF!,#REF!,#REF!,#REF!,#REF!,S91,V91,Y91,AB91,AE91,AH91,AK91,#REF!,#REF!)</f>
        <v>10</v>
      </c>
      <c r="L340">
        <f>COUNTA(AW91,AZ91,#REF!,#REF!,#REF!,BC91,BF91,BI91,#REF!,#REF!,#REF!,#REF!,#REF!,#REF!,#REF!,#REF!,#REF!,#REF!,#REF!,#REF!,AN91,AQ91,AT91)</f>
        <v>15</v>
      </c>
      <c r="M340">
        <f>COUNTA(#REF!,#REF!,#REF!,F91,I91,L91,O91,R91,#REF!,#REF!,#REF!,#REF!,#REF!,U91,X91,AA91,AD91,AG91,AJ91,AM91,#REF!,#REF!)</f>
        <v>10</v>
      </c>
      <c r="N340">
        <f>COUNTA(AY91,BB91,#REF!,#REF!,#REF!,BE91,BH91,BK91,#REF!,#REF!,#REF!,#REF!,#REF!,#REF!,#REF!,#REF!,#REF!,#REF!,#REF!,#REF!,AP91,AS91,AV91)</f>
        <v>15</v>
      </c>
      <c r="O340">
        <f>COUNTA(#REF!,#REF!,E91,H91,K91,N91,Q91,#REF!,#REF!,#REF!,#REF!,#REF!,T91,W91,Z91,AC91,AF91,AI91,AL91,#REF!,#REF!,#REF!)</f>
        <v>10</v>
      </c>
      <c r="P340">
        <f>COUNTA(AX91,BA91,#REF!,#REF!,#REF!,BD91,BG91,BJ91,#REF!,#REF!,#REF!,#REF!,#REF!,#REF!,#REF!,#REF!,#REF!,#REF!,#REF!,#REF!,AO91,AR91,AU91)</f>
        <v>15</v>
      </c>
      <c r="R340">
        <f>COUNTA(E145,H145,#REF!,K145,N145,Q145,#REF!,#REF!,#REF!,#REF!,#REF!,T145,W145,Z145,AC145,AF145,AI145,AL145,#REF!,#REF!,#REF!,#REF!)</f>
        <v>10</v>
      </c>
    </row>
    <row r="341" spans="4:18" x14ac:dyDescent="0.25">
      <c r="K341">
        <f>COUNTA(#REF!,#REF!,#REF!,D92,G92,J92,M92,P92,#REF!,#REF!,#REF!,#REF!,#REF!,S92,V92,Y92,AB92,AE92,AH92,AK92,#REF!,#REF!)</f>
        <v>10</v>
      </c>
      <c r="L341">
        <f>COUNTA(AW92,AZ92,#REF!,#REF!,#REF!,BC92,BF92,BI92,#REF!,#REF!,#REF!,#REF!,#REF!,#REF!,#REF!,#REF!,#REF!,#REF!,#REF!,#REF!,AN92,AQ92,AT92)</f>
        <v>15</v>
      </c>
      <c r="M341">
        <f>COUNTA(#REF!,#REF!,#REF!,F92,I92,L92,O92,R92,#REF!,#REF!,#REF!,#REF!,#REF!,U92,X92,AA92,AD92,AG92,AJ92,AM92,#REF!,#REF!)</f>
        <v>10</v>
      </c>
      <c r="N341">
        <f>COUNTA(AY92,BB92,#REF!,#REF!,#REF!,BE92,BH92,BK92,#REF!,#REF!,#REF!,#REF!,#REF!,#REF!,#REF!,#REF!,#REF!,#REF!,#REF!,#REF!,AP92,AS92,AV92)</f>
        <v>15</v>
      </c>
      <c r="O341">
        <f>COUNTA(#REF!,#REF!,E92,H92,K92,N92,Q92,#REF!,#REF!,#REF!,#REF!,#REF!,T92,W92,Z92,AC92,AF92,AI92,AL92,#REF!,#REF!,#REF!)</f>
        <v>10</v>
      </c>
      <c r="P341">
        <f>COUNTA(AX92,BA92,#REF!,#REF!,#REF!,BD92,BG92,BJ92,#REF!,#REF!,#REF!,#REF!,#REF!,#REF!,#REF!,#REF!,#REF!,#REF!,#REF!,#REF!,AO92,AR92,AU92)</f>
        <v>15</v>
      </c>
      <c r="R341">
        <f>COUNTA(E146,H146,#REF!,K146,N146,Q146,#REF!,#REF!,#REF!,#REF!,#REF!,T146,W146,Z146,AC146,AF146,AI146,AL146,#REF!,#REF!,#REF!,#REF!)</f>
        <v>10</v>
      </c>
    </row>
    <row r="342" spans="4:18" x14ac:dyDescent="0.25">
      <c r="K342">
        <f>COUNTA(#REF!,#REF!,#REF!,D93,G93,J93,M93,P93,#REF!,#REF!,#REF!,#REF!,#REF!,S93,V93,Y93,AB93,AE93,AH93,AK93,#REF!,#REF!)</f>
        <v>10</v>
      </c>
      <c r="L342">
        <f>COUNTA(AW93,AZ93,#REF!,#REF!,#REF!,BC93,BF93,BI93,#REF!,#REF!,#REF!,#REF!,#REF!,#REF!,#REF!,#REF!,#REF!,#REF!,#REF!,#REF!,AN93,AQ93,AT93)</f>
        <v>15</v>
      </c>
      <c r="M342">
        <f>COUNTA(#REF!,#REF!,#REF!,F93,I93,L93,O93,R93,#REF!,#REF!,#REF!,#REF!,#REF!,U93,X93,AA93,AD93,AG93,AJ93,AM93,#REF!,#REF!)</f>
        <v>10</v>
      </c>
      <c r="N342">
        <f>COUNTA(AY93,BB93,#REF!,#REF!,#REF!,BE93,BH93,BK93,#REF!,#REF!,#REF!,#REF!,#REF!,#REF!,#REF!,#REF!,#REF!,#REF!,#REF!,#REF!,AP93,AS93,AV93)</f>
        <v>15</v>
      </c>
      <c r="O342">
        <f>COUNTA(#REF!,#REF!,E93,H93,K93,N93,Q93,#REF!,#REF!,#REF!,#REF!,#REF!,T93,W93,Z93,AC93,AF93,AI93,AL93,#REF!,#REF!,#REF!)</f>
        <v>10</v>
      </c>
      <c r="P342">
        <f>COUNTA(AX93,BA93,#REF!,#REF!,#REF!,BD93,BG93,BJ93,#REF!,#REF!,#REF!,#REF!,#REF!,#REF!,#REF!,#REF!,#REF!,#REF!,#REF!,#REF!,AO93,AR93,AU93)</f>
        <v>15</v>
      </c>
      <c r="R342">
        <f>COUNTA(E147,H147,#REF!,K147,N147,Q147,#REF!,#REF!,#REF!,#REF!,#REF!,T147,W147,Z147,AC147,AF147,AI147,AL147,#REF!,#REF!,#REF!,#REF!)</f>
        <v>10</v>
      </c>
    </row>
    <row r="343" spans="4:18" x14ac:dyDescent="0.25">
      <c r="K343">
        <f>COUNTA(#REF!,#REF!,#REF!,D94,G94,J94,M94,P94,#REF!,#REF!,#REF!,#REF!,#REF!,S94,V94,Y94,AB94,AE94,AH94,AK94,#REF!,#REF!)</f>
        <v>10</v>
      </c>
      <c r="L343">
        <f>COUNTA(AW94,AZ94,#REF!,#REF!,#REF!,BC94,BF94,BI94,#REF!,#REF!,#REF!,#REF!,#REF!,#REF!,#REF!,#REF!,#REF!,#REF!,#REF!,#REF!,AN94,AQ94,AT94)</f>
        <v>15</v>
      </c>
      <c r="M343">
        <f>COUNTA(#REF!,#REF!,#REF!,F94,I94,L94,O94,R94,#REF!,#REF!,#REF!,#REF!,#REF!,U94,X94,AA94,AD94,AG94,AJ94,AM94,#REF!,#REF!)</f>
        <v>10</v>
      </c>
      <c r="N343">
        <f>COUNTA(AY94,BB94,#REF!,#REF!,#REF!,BE94,BH94,BK94,#REF!,#REF!,#REF!,#REF!,#REF!,#REF!,#REF!,#REF!,#REF!,#REF!,#REF!,#REF!,AP94,AS94,AV94)</f>
        <v>15</v>
      </c>
      <c r="O343">
        <f>COUNTA(#REF!,#REF!,E94,H94,K94,N94,Q94,#REF!,#REF!,#REF!,#REF!,#REF!,T94,W94,Z94,AC94,AF94,AI94,AL94,#REF!,#REF!,#REF!)</f>
        <v>10</v>
      </c>
      <c r="P343">
        <f>COUNTA(AX94,BA94,#REF!,#REF!,#REF!,BD94,BG94,BJ94,#REF!,#REF!,#REF!,#REF!,#REF!,#REF!,#REF!,#REF!,#REF!,#REF!,#REF!,#REF!,AO94,AR94,AU94)</f>
        <v>15</v>
      </c>
      <c r="R343">
        <f>COUNTA(E148,H148,#REF!,K148,N148,Q148,#REF!,#REF!,#REF!,#REF!,#REF!,T148,W148,Z148,AC148,AF148,AI148,AL148,#REF!,#REF!,#REF!,#REF!)</f>
        <v>10</v>
      </c>
    </row>
    <row r="344" spans="4:18" x14ac:dyDescent="0.25">
      <c r="K344">
        <f>COUNTA(#REF!,#REF!,#REF!,D95,G95,J95,M95,P95,#REF!,#REF!,#REF!,#REF!,#REF!,S95,V95,Y95,AB95,AE95,AH95,AK95,#REF!,#REF!)</f>
        <v>10</v>
      </c>
      <c r="L344">
        <f>COUNTA(AW95,AZ95,#REF!,#REF!,#REF!,BC95,BF95,BI95,#REF!,#REF!,#REF!,#REF!,#REF!,#REF!,#REF!,#REF!,#REF!,#REF!,#REF!,#REF!,AN95,AQ95,AT95)</f>
        <v>15</v>
      </c>
      <c r="M344">
        <f>COUNTA(#REF!,#REF!,#REF!,F95,I95,L95,O95,R95,#REF!,#REF!,#REF!,#REF!,#REF!,U95,X95,AA95,AD95,AG95,AJ95,AM95,#REF!,#REF!)</f>
        <v>10</v>
      </c>
      <c r="N344">
        <f>COUNTA(AY95,BB95,#REF!,#REF!,#REF!,BE95,BH95,BK95,#REF!,#REF!,#REF!,#REF!,#REF!,#REF!,#REF!,#REF!,#REF!,#REF!,#REF!,#REF!,AP95,AS95,AV95)</f>
        <v>15</v>
      </c>
      <c r="O344">
        <f>COUNTA(#REF!,#REF!,E95,H95,K95,N95,Q95,#REF!,#REF!,#REF!,#REF!,#REF!,T95,W95,Z95,AC95,AF95,AI95,AL95,#REF!,#REF!,#REF!)</f>
        <v>10</v>
      </c>
      <c r="P344">
        <f>COUNTA(AX95,BA95,#REF!,#REF!,#REF!,BD95,BG95,BJ95,#REF!,#REF!,#REF!,#REF!,#REF!,#REF!,#REF!,#REF!,#REF!,#REF!,#REF!,#REF!,AO95,AR95,AU95)</f>
        <v>15</v>
      </c>
      <c r="R344">
        <f>COUNTA(E149,H149,#REF!,K149,N149,Q149,#REF!,#REF!,#REF!,#REF!,#REF!,T149,W149,Z149,AC149,AF149,AI149,AL149,#REF!,#REF!,#REF!,#REF!)</f>
        <v>10</v>
      </c>
    </row>
    <row r="345" spans="4:18" x14ac:dyDescent="0.25">
      <c r="R345">
        <f>COUNTA(E155,H155,#REF!,K155,N155,Q155,#REF!,#REF!,#REF!,#REF!,#REF!,T155,W155,Z155,AC155,AF155,AI155,AL155,#REF!,#REF!,#REF!,#REF!)</f>
        <v>22</v>
      </c>
    </row>
    <row r="346" spans="4:18" x14ac:dyDescent="0.25">
      <c r="R346">
        <f>COUNTA(E156,H156,#REF!,K156,N156,Q156,#REF!,#REF!,#REF!,#REF!,#REF!,T156,W156,Z156,AC156,AF156,AI156,AL156,#REF!,#REF!,#REF!,#REF!)</f>
        <v>10</v>
      </c>
    </row>
    <row r="347" spans="4:18" x14ac:dyDescent="0.25">
      <c r="R347">
        <f>COUNTA(E157,H157,#REF!,K157,N157,Q157,#REF!,#REF!,#REF!,#REF!,#REF!,T157,W157,Z157,AC157,AF157,AI157,AL157,#REF!,#REF!,#REF!,#REF!)</f>
        <v>22</v>
      </c>
    </row>
    <row r="348" spans="4:18" x14ac:dyDescent="0.25">
      <c r="R348">
        <f>COUNTA(E158,H158,#REF!,K158,N158,Q158,#REF!,#REF!,#REF!,#REF!,#REF!,T158,W158,Z158,AC158,AF158,AI158,AL158,#REF!,#REF!,#REF!,#REF!)</f>
        <v>21</v>
      </c>
    </row>
    <row r="349" spans="4:18" x14ac:dyDescent="0.25">
      <c r="R349">
        <f>COUNTA(E159,H159,#REF!,K159,N159,Q159,#REF!,#REF!,#REF!,#REF!,#REF!,T159,W159,Z159,AC159,AF159,AI159,AL159,#REF!,#REF!,#REF!,#REF!)</f>
        <v>10</v>
      </c>
    </row>
  </sheetData>
  <sheetProtection password="CC4B" sheet="1" selectLockedCells="1"/>
  <mergeCells count="141">
    <mergeCell ref="B162:BB166"/>
    <mergeCell ref="BC162:BL162"/>
    <mergeCell ref="M112:O112"/>
    <mergeCell ref="BN110:BN114"/>
    <mergeCell ref="AW112:AY112"/>
    <mergeCell ref="AZ112:BB112"/>
    <mergeCell ref="BF112:BH112"/>
    <mergeCell ref="BI112:BK112"/>
    <mergeCell ref="AW113:AY113"/>
    <mergeCell ref="AH112:AJ112"/>
    <mergeCell ref="BL110:BL114"/>
    <mergeCell ref="BC112:BE112"/>
    <mergeCell ref="AK112:AM112"/>
    <mergeCell ref="AN112:AP112"/>
    <mergeCell ref="AQ112:AS112"/>
    <mergeCell ref="AT112:AV112"/>
    <mergeCell ref="D110:BK110"/>
    <mergeCell ref="J113:L113"/>
    <mergeCell ref="M113:O113"/>
    <mergeCell ref="P113:R113"/>
    <mergeCell ref="BM110:BM114"/>
    <mergeCell ref="AZ113:BB113"/>
    <mergeCell ref="BC113:BE113"/>
    <mergeCell ref="BF113:BH113"/>
    <mergeCell ref="BI113:BK113"/>
    <mergeCell ref="S112:U112"/>
    <mergeCell ref="V112:X112"/>
    <mergeCell ref="Y112:AA112"/>
    <mergeCell ref="AB112:AD112"/>
    <mergeCell ref="AE112:AG112"/>
    <mergeCell ref="BN51:BN55"/>
    <mergeCell ref="AW53:AY53"/>
    <mergeCell ref="AZ53:BB53"/>
    <mergeCell ref="BC53:BE53"/>
    <mergeCell ref="BF53:BH53"/>
    <mergeCell ref="BI53:BK53"/>
    <mergeCell ref="D51:BK51"/>
    <mergeCell ref="BI54:BK54"/>
    <mergeCell ref="AN53:AP53"/>
    <mergeCell ref="P53:R53"/>
    <mergeCell ref="BM51:BM55"/>
    <mergeCell ref="BL51:BL55"/>
    <mergeCell ref="AW54:AY54"/>
    <mergeCell ref="AZ54:BB54"/>
    <mergeCell ref="AT54:AV54"/>
    <mergeCell ref="AN54:AP54"/>
    <mergeCell ref="AQ53:AS53"/>
    <mergeCell ref="AQ54:AS54"/>
    <mergeCell ref="BC98:BL98"/>
    <mergeCell ref="D8:F8"/>
    <mergeCell ref="G8:I8"/>
    <mergeCell ref="J8:L8"/>
    <mergeCell ref="M8:O8"/>
    <mergeCell ref="P8:R8"/>
    <mergeCell ref="AK53:AM53"/>
    <mergeCell ref="AK54:AM54"/>
    <mergeCell ref="T5:T9"/>
    <mergeCell ref="V53:X53"/>
    <mergeCell ref="AH53:AJ53"/>
    <mergeCell ref="AZ52:BK52"/>
    <mergeCell ref="BC54:BE54"/>
    <mergeCell ref="BF54:BH54"/>
    <mergeCell ref="J54:L54"/>
    <mergeCell ref="AT53:AV53"/>
    <mergeCell ref="M53:O53"/>
    <mergeCell ref="AB53:AD53"/>
    <mergeCell ref="AE53:AG53"/>
    <mergeCell ref="Y54:AA54"/>
    <mergeCell ref="AB54:AD54"/>
    <mergeCell ref="AE54:AG54"/>
    <mergeCell ref="AH54:AJ54"/>
    <mergeCell ref="B161:C161"/>
    <mergeCell ref="S5:S9"/>
    <mergeCell ref="Y113:AA113"/>
    <mergeCell ref="AB113:AD113"/>
    <mergeCell ref="AE113:AG113"/>
    <mergeCell ref="S113:U113"/>
    <mergeCell ref="V113:X113"/>
    <mergeCell ref="D113:F113"/>
    <mergeCell ref="G113:I113"/>
    <mergeCell ref="G112:I112"/>
    <mergeCell ref="P40:S40"/>
    <mergeCell ref="P112:R112"/>
    <mergeCell ref="B98:BB102"/>
    <mergeCell ref="AN111:AY111"/>
    <mergeCell ref="B160:C160"/>
    <mergeCell ref="J112:L112"/>
    <mergeCell ref="Y53:AA53"/>
    <mergeCell ref="V54:X54"/>
    <mergeCell ref="D54:F54"/>
    <mergeCell ref="AZ111:BK111"/>
    <mergeCell ref="U5:U9"/>
    <mergeCell ref="B111:B114"/>
    <mergeCell ref="C111:C114"/>
    <mergeCell ref="D112:F112"/>
    <mergeCell ref="AQ113:AS113"/>
    <mergeCell ref="AT113:AV113"/>
    <mergeCell ref="AH113:AJ113"/>
    <mergeCell ref="AK113:AM113"/>
    <mergeCell ref="AN113:AP113"/>
    <mergeCell ref="B36:C36"/>
    <mergeCell ref="B35:C35"/>
    <mergeCell ref="J7:L7"/>
    <mergeCell ref="G7:I7"/>
    <mergeCell ref="M7:O7"/>
    <mergeCell ref="P7:R7"/>
    <mergeCell ref="D52:O52"/>
    <mergeCell ref="C107:Q107"/>
    <mergeCell ref="C108:Q108"/>
    <mergeCell ref="B96:C96"/>
    <mergeCell ref="B97:C97"/>
    <mergeCell ref="B5:B9"/>
    <mergeCell ref="AN52:AY52"/>
    <mergeCell ref="P39:S39"/>
    <mergeCell ref="P41:S41"/>
    <mergeCell ref="B52:B55"/>
    <mergeCell ref="C52:C55"/>
    <mergeCell ref="C2:Q2"/>
    <mergeCell ref="C3:Q3"/>
    <mergeCell ref="C48:Q48"/>
    <mergeCell ref="C49:Q49"/>
    <mergeCell ref="G53:I53"/>
    <mergeCell ref="D111:O111"/>
    <mergeCell ref="P111:AA111"/>
    <mergeCell ref="AB111:AM111"/>
    <mergeCell ref="M54:O54"/>
    <mergeCell ref="P54:R54"/>
    <mergeCell ref="J53:L53"/>
    <mergeCell ref="S53:U53"/>
    <mergeCell ref="S54:U54"/>
    <mergeCell ref="D53:F53"/>
    <mergeCell ref="G54:I54"/>
    <mergeCell ref="D5:R5"/>
    <mergeCell ref="D6:I6"/>
    <mergeCell ref="J6:R6"/>
    <mergeCell ref="D7:F7"/>
    <mergeCell ref="C5:C9"/>
    <mergeCell ref="B37:O41"/>
    <mergeCell ref="AB52:AM52"/>
    <mergeCell ref="P52:AA52"/>
    <mergeCell ref="P38:S38"/>
  </mergeCells>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CV906"/>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2.75" customHeight="1" x14ac:dyDescent="0.3">
      <c r="B4" s="801" t="s">
        <v>928</v>
      </c>
      <c r="C4" s="801"/>
      <c r="D4" s="26">
        <f>'2 жастағы балалар Ф'!C87</f>
        <v>0</v>
      </c>
      <c r="E4" s="29"/>
      <c r="F4" s="29"/>
      <c r="G4" s="24"/>
      <c r="H4" s="24"/>
    </row>
    <row r="5" spans="2:12" ht="18.75" x14ac:dyDescent="0.3">
      <c r="B5" s="802" t="s">
        <v>905</v>
      </c>
      <c r="C5" s="802"/>
      <c r="D5" s="27">
        <f>'2 жастағы балалар Ф'!A87</f>
        <v>0</v>
      </c>
      <c r="E5" s="27"/>
      <c r="F5" s="27"/>
      <c r="G5" s="24"/>
      <c r="H5" s="24"/>
    </row>
    <row r="6" spans="2:12" ht="84.7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824" t="str">
        <f>IF(C69="","",VLOOKUP(C69,$M$509:$N$511,2,TRUE))</f>
        <v/>
      </c>
      <c r="D10" s="825"/>
      <c r="E10" s="826"/>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827"/>
      <c r="D11" s="828"/>
      <c r="E11" s="829"/>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827"/>
      <c r="D12" s="828"/>
      <c r="E12" s="829"/>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827"/>
      <c r="D13" s="828"/>
      <c r="E13" s="829"/>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27"/>
      <c r="D14" s="828"/>
      <c r="E14" s="829"/>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827"/>
      <c r="D15" s="828"/>
      <c r="E15" s="829"/>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827"/>
      <c r="D16" s="828"/>
      <c r="E16" s="829"/>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827"/>
      <c r="D17" s="828"/>
      <c r="E17" s="829"/>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827"/>
      <c r="D18" s="828"/>
      <c r="E18" s="829"/>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827"/>
      <c r="D19" s="828"/>
      <c r="E19" s="829"/>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827"/>
      <c r="D20" s="828"/>
      <c r="E20" s="829"/>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827"/>
      <c r="D21" s="828"/>
      <c r="E21" s="829"/>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827"/>
      <c r="D22" s="828"/>
      <c r="E22" s="829"/>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827"/>
      <c r="D23" s="828"/>
      <c r="E23" s="829"/>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827"/>
      <c r="D24" s="828"/>
      <c r="E24" s="829"/>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827"/>
      <c r="D25" s="828"/>
      <c r="E25" s="829"/>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827"/>
      <c r="D26" s="828"/>
      <c r="E26" s="829"/>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827"/>
      <c r="D27" s="828"/>
      <c r="E27" s="829"/>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827"/>
      <c r="D28" s="828"/>
      <c r="E28" s="829"/>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827"/>
      <c r="D29" s="828"/>
      <c r="E29" s="829"/>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827"/>
      <c r="D30" s="828"/>
      <c r="E30" s="829"/>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827"/>
      <c r="D31" s="828"/>
      <c r="E31" s="829"/>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827"/>
      <c r="D32" s="828"/>
      <c r="E32" s="829"/>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827"/>
      <c r="D33" s="828"/>
      <c r="E33" s="829"/>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7"/>
      <c r="D34" s="828"/>
      <c r="E34" s="829"/>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827"/>
      <c r="D35" s="828"/>
      <c r="E35" s="829"/>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827"/>
      <c r="D36" s="828"/>
      <c r="E36" s="829"/>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827"/>
      <c r="D37" s="828"/>
      <c r="E37" s="829"/>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827"/>
      <c r="D38" s="828"/>
      <c r="E38" s="829"/>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827"/>
      <c r="D39" s="828"/>
      <c r="E39" s="829"/>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827"/>
      <c r="D40" s="828"/>
      <c r="E40" s="829"/>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827"/>
      <c r="D41" s="828"/>
      <c r="E41" s="829"/>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827"/>
      <c r="D42" s="828"/>
      <c r="E42" s="829"/>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827"/>
      <c r="D43" s="828"/>
      <c r="E43" s="829"/>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827"/>
      <c r="D44" s="828"/>
      <c r="E44" s="829"/>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27"/>
      <c r="D45" s="828"/>
      <c r="E45" s="82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27"/>
      <c r="D46" s="828"/>
      <c r="E46" s="829"/>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27"/>
      <c r="D47" s="828"/>
      <c r="E47" s="829"/>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27"/>
      <c r="D48" s="828"/>
      <c r="E48" s="829"/>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27"/>
      <c r="D49" s="828"/>
      <c r="E49" s="829"/>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27"/>
      <c r="D50" s="828"/>
      <c r="E50" s="829"/>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27"/>
      <c r="D51" s="828"/>
      <c r="E51" s="829"/>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27"/>
      <c r="D52" s="828"/>
      <c r="E52" s="829"/>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27"/>
      <c r="D53" s="828"/>
      <c r="E53" s="829"/>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27"/>
      <c r="D54" s="828"/>
      <c r="E54" s="829"/>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27"/>
      <c r="D55" s="828"/>
      <c r="E55" s="829"/>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27"/>
      <c r="D56" s="828"/>
      <c r="E56" s="829"/>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27"/>
      <c r="D57" s="828"/>
      <c r="E57" s="829"/>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27"/>
      <c r="D58" s="828"/>
      <c r="E58" s="829"/>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27"/>
      <c r="D59" s="828"/>
      <c r="E59" s="829"/>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827"/>
      <c r="D60" s="828"/>
      <c r="E60" s="829"/>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827"/>
      <c r="D61" s="828"/>
      <c r="E61" s="829"/>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827"/>
      <c r="D62" s="828"/>
      <c r="E62" s="829"/>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827"/>
      <c r="D63" s="828"/>
      <c r="E63" s="829"/>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30"/>
      <c r="D64" s="831"/>
      <c r="E64" s="832"/>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50.25" customHeight="1" x14ac:dyDescent="0.25">
      <c r="B68" s="35"/>
      <c r="C68" s="21" t="s">
        <v>915</v>
      </c>
      <c r="D68" s="21" t="s">
        <v>733</v>
      </c>
      <c r="E68" s="21" t="s">
        <v>916</v>
      </c>
      <c r="F68" s="21" t="s">
        <v>904</v>
      </c>
      <c r="G68" s="62" t="s">
        <v>917</v>
      </c>
    </row>
    <row r="69" spans="2:7" ht="15" customHeight="1" x14ac:dyDescent="0.25">
      <c r="B69" s="570">
        <v>1</v>
      </c>
      <c r="C69" s="452"/>
      <c r="D69" s="452"/>
      <c r="E69" s="452"/>
      <c r="F69" s="452"/>
      <c r="G69" s="452"/>
    </row>
    <row r="70" spans="2:7" ht="15" customHeight="1" x14ac:dyDescent="0.25">
      <c r="B70" s="571"/>
      <c r="C70" s="452"/>
      <c r="D70" s="452"/>
      <c r="E70" s="452"/>
      <c r="F70" s="452"/>
      <c r="G70" s="452"/>
    </row>
    <row r="71" spans="2:7" ht="15" customHeight="1" x14ac:dyDescent="0.25">
      <c r="B71" s="572"/>
      <c r="C71" s="452"/>
      <c r="D71" s="452"/>
      <c r="E71" s="452"/>
      <c r="F71" s="452"/>
      <c r="G71" s="452"/>
    </row>
    <row r="72" spans="2:7" ht="15" customHeight="1" x14ac:dyDescent="0.25">
      <c r="B72" s="570">
        <v>2</v>
      </c>
      <c r="C72" s="452"/>
      <c r="D72" s="452"/>
      <c r="E72" s="452"/>
      <c r="F72" s="452"/>
      <c r="G72" s="452"/>
    </row>
    <row r="73" spans="2:7" ht="15" customHeight="1" x14ac:dyDescent="0.25">
      <c r="B73" s="571"/>
      <c r="C73" s="452"/>
      <c r="D73" s="452"/>
      <c r="E73" s="452"/>
      <c r="F73" s="452"/>
      <c r="G73" s="452"/>
    </row>
    <row r="74" spans="2:7" ht="15" customHeight="1" x14ac:dyDescent="0.25">
      <c r="B74" s="572"/>
      <c r="C74" s="452"/>
      <c r="D74" s="452"/>
      <c r="E74" s="452"/>
      <c r="F74" s="452"/>
      <c r="G74" s="452"/>
    </row>
    <row r="75" spans="2:7" ht="15" customHeight="1" x14ac:dyDescent="0.25">
      <c r="B75" s="570">
        <v>3</v>
      </c>
      <c r="C75" s="452"/>
      <c r="D75" s="452"/>
      <c r="E75" s="452"/>
      <c r="F75" s="452"/>
      <c r="G75" s="452"/>
    </row>
    <row r="76" spans="2:7" ht="15" customHeight="1" x14ac:dyDescent="0.25">
      <c r="B76" s="571"/>
      <c r="C76" s="452"/>
      <c r="D76" s="452"/>
      <c r="E76" s="452"/>
      <c r="F76" s="452"/>
      <c r="G76" s="452"/>
    </row>
    <row r="77" spans="2:7" ht="15" customHeight="1" x14ac:dyDescent="0.25">
      <c r="B77" s="572"/>
      <c r="C77" s="452"/>
      <c r="D77" s="452"/>
      <c r="E77" s="452"/>
      <c r="F77" s="452"/>
      <c r="G77" s="452"/>
    </row>
    <row r="78" spans="2:7" ht="15" customHeight="1" x14ac:dyDescent="0.25">
      <c r="B78" s="570">
        <v>4</v>
      </c>
      <c r="C78" s="452"/>
      <c r="D78" s="452"/>
      <c r="E78" s="452"/>
      <c r="F78" s="452"/>
      <c r="G78" s="452"/>
    </row>
    <row r="79" spans="2:7" ht="15" customHeight="1" x14ac:dyDescent="0.25">
      <c r="B79" s="571"/>
      <c r="C79" s="452"/>
      <c r="D79" s="452"/>
      <c r="E79" s="452"/>
      <c r="F79" s="452"/>
      <c r="G79" s="452"/>
    </row>
    <row r="80" spans="2:7" ht="15" customHeight="1" x14ac:dyDescent="0.25">
      <c r="B80" s="572"/>
      <c r="C80" s="452"/>
      <c r="D80" s="452"/>
      <c r="E80" s="452"/>
      <c r="F80" s="452"/>
      <c r="G80" s="452"/>
    </row>
    <row r="81" spans="2:7" ht="15" customHeight="1" x14ac:dyDescent="0.25">
      <c r="B81" s="570">
        <v>5</v>
      </c>
      <c r="C81" s="798"/>
      <c r="D81" s="452"/>
      <c r="E81" s="798"/>
      <c r="F81" s="452"/>
      <c r="G81" s="798"/>
    </row>
    <row r="82" spans="2:7" ht="15" customHeight="1" x14ac:dyDescent="0.25">
      <c r="B82" s="571"/>
      <c r="C82" s="799"/>
      <c r="D82" s="452"/>
      <c r="E82" s="799"/>
      <c r="F82" s="452"/>
      <c r="G82" s="799"/>
    </row>
    <row r="83" spans="2:7" ht="15" customHeight="1" x14ac:dyDescent="0.25">
      <c r="B83" s="572"/>
      <c r="C83" s="799"/>
      <c r="D83" s="452"/>
      <c r="E83" s="799"/>
      <c r="F83" s="452"/>
      <c r="G83" s="799"/>
    </row>
    <row r="84" spans="2:7" ht="15" customHeight="1" x14ac:dyDescent="0.25">
      <c r="B84" s="570">
        <v>6</v>
      </c>
      <c r="C84" s="799"/>
      <c r="D84" s="452"/>
      <c r="E84" s="799"/>
      <c r="F84" s="452"/>
      <c r="G84" s="799"/>
    </row>
    <row r="85" spans="2:7" ht="15" customHeight="1" x14ac:dyDescent="0.25">
      <c r="B85" s="571"/>
      <c r="C85" s="799"/>
      <c r="D85" s="452"/>
      <c r="E85" s="799"/>
      <c r="F85" s="452"/>
      <c r="G85" s="799"/>
    </row>
    <row r="86" spans="2:7" ht="15" customHeight="1" x14ac:dyDescent="0.25">
      <c r="B86" s="572"/>
      <c r="C86" s="799"/>
      <c r="D86" s="452"/>
      <c r="E86" s="799"/>
      <c r="F86" s="452"/>
      <c r="G86" s="799"/>
    </row>
    <row r="87" spans="2:7" ht="15" customHeight="1" x14ac:dyDescent="0.25">
      <c r="B87" s="570">
        <v>7</v>
      </c>
      <c r="C87" s="799"/>
      <c r="D87" s="452"/>
      <c r="E87" s="799"/>
      <c r="F87" s="452"/>
      <c r="G87" s="799"/>
    </row>
    <row r="88" spans="2:7" ht="15" customHeight="1" x14ac:dyDescent="0.25">
      <c r="B88" s="571"/>
      <c r="C88" s="799"/>
      <c r="D88" s="452"/>
      <c r="E88" s="799"/>
      <c r="F88" s="452"/>
      <c r="G88" s="799"/>
    </row>
    <row r="89" spans="2:7" ht="15" customHeight="1" x14ac:dyDescent="0.25">
      <c r="B89" s="572"/>
      <c r="C89" s="799"/>
      <c r="D89" s="452"/>
      <c r="E89" s="799"/>
      <c r="F89" s="452"/>
      <c r="G89" s="799"/>
    </row>
    <row r="90" spans="2:7" ht="15" customHeight="1" x14ac:dyDescent="0.25">
      <c r="B90" s="570">
        <v>8</v>
      </c>
      <c r="C90" s="799"/>
      <c r="D90" s="452"/>
      <c r="E90" s="799"/>
      <c r="F90" s="452"/>
      <c r="G90" s="799"/>
    </row>
    <row r="91" spans="2:7" ht="15" customHeight="1" x14ac:dyDescent="0.25">
      <c r="B91" s="571"/>
      <c r="C91" s="799"/>
      <c r="D91" s="452"/>
      <c r="E91" s="799"/>
      <c r="F91" s="452"/>
      <c r="G91" s="799"/>
    </row>
    <row r="92" spans="2:7" ht="15" customHeight="1" x14ac:dyDescent="0.25">
      <c r="B92" s="572"/>
      <c r="C92" s="799"/>
      <c r="D92" s="452"/>
      <c r="E92" s="799"/>
      <c r="F92" s="452"/>
      <c r="G92" s="799"/>
    </row>
    <row r="93" spans="2:7" ht="15" customHeight="1" x14ac:dyDescent="0.25">
      <c r="B93" s="570">
        <v>9</v>
      </c>
      <c r="C93" s="799"/>
      <c r="D93" s="798"/>
      <c r="E93" s="799"/>
      <c r="F93" s="452"/>
      <c r="G93" s="799"/>
    </row>
    <row r="94" spans="2:7" ht="15" customHeight="1" x14ac:dyDescent="0.25">
      <c r="B94" s="571"/>
      <c r="C94" s="799"/>
      <c r="D94" s="799"/>
      <c r="E94" s="799"/>
      <c r="F94" s="452"/>
      <c r="G94" s="799"/>
    </row>
    <row r="95" spans="2:7" ht="15" customHeight="1" x14ac:dyDescent="0.25">
      <c r="B95" s="572"/>
      <c r="C95" s="799"/>
      <c r="D95" s="799"/>
      <c r="E95" s="799"/>
      <c r="F95" s="398"/>
      <c r="G95" s="799"/>
    </row>
    <row r="96" spans="2:7" ht="15" customHeight="1" x14ac:dyDescent="0.25">
      <c r="B96" s="607">
        <v>10</v>
      </c>
      <c r="C96" s="799"/>
      <c r="D96" s="799"/>
      <c r="E96" s="799"/>
      <c r="F96" s="398"/>
      <c r="G96" s="799"/>
    </row>
    <row r="97" spans="2:7" ht="15" customHeight="1" x14ac:dyDescent="0.25">
      <c r="B97" s="607"/>
      <c r="C97" s="799"/>
      <c r="D97" s="799"/>
      <c r="E97" s="799"/>
      <c r="F97" s="398"/>
      <c r="G97" s="799"/>
    </row>
    <row r="98" spans="2:7" ht="15" customHeight="1" x14ac:dyDescent="0.25">
      <c r="B98" s="607"/>
      <c r="C98" s="799"/>
      <c r="D98" s="799"/>
      <c r="E98" s="799"/>
      <c r="F98" s="398"/>
      <c r="G98" s="799"/>
    </row>
    <row r="99" spans="2:7" ht="15" customHeight="1" x14ac:dyDescent="0.25">
      <c r="B99" s="607">
        <v>11</v>
      </c>
      <c r="C99" s="799"/>
      <c r="D99" s="799"/>
      <c r="E99" s="799"/>
      <c r="F99" s="398"/>
      <c r="G99" s="799"/>
    </row>
    <row r="100" spans="2:7" ht="15" customHeight="1" x14ac:dyDescent="0.25">
      <c r="B100" s="607"/>
      <c r="C100" s="799"/>
      <c r="D100" s="799"/>
      <c r="E100" s="799"/>
      <c r="F100" s="398"/>
      <c r="G100" s="799"/>
    </row>
    <row r="101" spans="2:7" ht="15" customHeight="1" x14ac:dyDescent="0.25">
      <c r="B101" s="607"/>
      <c r="C101" s="799"/>
      <c r="D101" s="799"/>
      <c r="E101" s="799"/>
      <c r="F101" s="398"/>
      <c r="G101" s="799"/>
    </row>
    <row r="102" spans="2:7" ht="15" customHeight="1" x14ac:dyDescent="0.25">
      <c r="B102" s="607">
        <v>12</v>
      </c>
      <c r="C102" s="799"/>
      <c r="D102" s="799"/>
      <c r="E102" s="799"/>
      <c r="F102" s="398"/>
      <c r="G102" s="799"/>
    </row>
    <row r="103" spans="2:7" ht="15" customHeight="1" x14ac:dyDescent="0.25">
      <c r="B103" s="607"/>
      <c r="C103" s="799"/>
      <c r="D103" s="799"/>
      <c r="E103" s="799"/>
      <c r="F103" s="398"/>
      <c r="G103" s="799"/>
    </row>
    <row r="104" spans="2:7" ht="15" customHeight="1" x14ac:dyDescent="0.25">
      <c r="B104" s="607"/>
      <c r="C104" s="799"/>
      <c r="D104" s="799"/>
      <c r="E104" s="799"/>
      <c r="F104" s="398"/>
      <c r="G104" s="799"/>
    </row>
    <row r="105" spans="2:7" ht="15" customHeight="1" x14ac:dyDescent="0.25">
      <c r="B105" s="607">
        <v>13</v>
      </c>
      <c r="C105" s="799"/>
      <c r="D105" s="799"/>
      <c r="E105" s="799"/>
      <c r="F105" s="398"/>
      <c r="G105" s="799"/>
    </row>
    <row r="106" spans="2:7" ht="15" customHeight="1" x14ac:dyDescent="0.25">
      <c r="B106" s="607"/>
      <c r="C106" s="799"/>
      <c r="D106" s="799"/>
      <c r="E106" s="799"/>
      <c r="F106" s="398"/>
      <c r="G106" s="799"/>
    </row>
    <row r="107" spans="2:7" ht="15" customHeight="1" x14ac:dyDescent="0.25">
      <c r="B107" s="607"/>
      <c r="C107" s="799"/>
      <c r="D107" s="799"/>
      <c r="E107" s="799"/>
      <c r="F107" s="398"/>
      <c r="G107" s="799"/>
    </row>
    <row r="108" spans="2:7" ht="15" customHeight="1" x14ac:dyDescent="0.25">
      <c r="B108" s="607">
        <v>14</v>
      </c>
      <c r="C108" s="799"/>
      <c r="D108" s="799"/>
      <c r="E108" s="799"/>
      <c r="F108" s="398"/>
      <c r="G108" s="799"/>
    </row>
    <row r="109" spans="2:7" ht="15" customHeight="1" x14ac:dyDescent="0.25">
      <c r="B109" s="607"/>
      <c r="C109" s="799"/>
      <c r="D109" s="799"/>
      <c r="E109" s="799"/>
      <c r="F109" s="398"/>
      <c r="G109" s="799"/>
    </row>
    <row r="110" spans="2:7" ht="15" customHeight="1" x14ac:dyDescent="0.25">
      <c r="B110" s="607"/>
      <c r="C110" s="799"/>
      <c r="D110" s="799"/>
      <c r="E110" s="799"/>
      <c r="F110" s="398"/>
      <c r="G110" s="799"/>
    </row>
    <row r="111" spans="2:7" ht="15" customHeight="1" x14ac:dyDescent="0.25">
      <c r="B111" s="607">
        <v>15</v>
      </c>
      <c r="C111" s="799"/>
      <c r="D111" s="799"/>
      <c r="E111" s="799"/>
      <c r="F111" s="398"/>
      <c r="G111" s="799"/>
    </row>
    <row r="112" spans="2:7" ht="15" customHeight="1" x14ac:dyDescent="0.25">
      <c r="B112" s="607"/>
      <c r="C112" s="799"/>
      <c r="D112" s="799"/>
      <c r="E112" s="799"/>
      <c r="F112" s="398"/>
      <c r="G112" s="799"/>
    </row>
    <row r="113" spans="2:7" ht="15" customHeight="1" x14ac:dyDescent="0.25">
      <c r="B113" s="607"/>
      <c r="C113" s="799"/>
      <c r="D113" s="799"/>
      <c r="E113" s="799"/>
      <c r="F113" s="398"/>
      <c r="G113" s="799"/>
    </row>
    <row r="114" spans="2:7" ht="15" customHeight="1" x14ac:dyDescent="0.25">
      <c r="B114" s="607">
        <v>16</v>
      </c>
      <c r="C114" s="799"/>
      <c r="D114" s="799"/>
      <c r="E114" s="799"/>
      <c r="F114" s="398"/>
      <c r="G114" s="799"/>
    </row>
    <row r="115" spans="2:7" ht="15" customHeight="1" x14ac:dyDescent="0.25">
      <c r="B115" s="607"/>
      <c r="C115" s="799"/>
      <c r="D115" s="799"/>
      <c r="E115" s="799"/>
      <c r="F115" s="398"/>
      <c r="G115" s="799"/>
    </row>
    <row r="116" spans="2:7" ht="15" customHeight="1" x14ac:dyDescent="0.25">
      <c r="B116" s="607"/>
      <c r="C116" s="799"/>
      <c r="D116" s="799"/>
      <c r="E116" s="799"/>
      <c r="F116" s="398"/>
      <c r="G116" s="799"/>
    </row>
    <row r="117" spans="2:7" ht="15" customHeight="1" x14ac:dyDescent="0.25">
      <c r="B117" s="607">
        <v>17</v>
      </c>
      <c r="C117" s="799"/>
      <c r="D117" s="799"/>
      <c r="E117" s="799"/>
      <c r="F117" s="398"/>
      <c r="G117" s="799"/>
    </row>
    <row r="118" spans="2:7" ht="15" customHeight="1" x14ac:dyDescent="0.25">
      <c r="B118" s="607"/>
      <c r="C118" s="799"/>
      <c r="D118" s="799"/>
      <c r="E118" s="799"/>
      <c r="F118" s="398"/>
      <c r="G118" s="799"/>
    </row>
    <row r="119" spans="2:7" ht="15" customHeight="1" x14ac:dyDescent="0.25">
      <c r="B119" s="607"/>
      <c r="C119" s="799"/>
      <c r="D119" s="799"/>
      <c r="E119" s="799"/>
      <c r="F119" s="398"/>
      <c r="G119" s="799"/>
    </row>
    <row r="120" spans="2:7" ht="15" customHeight="1" x14ac:dyDescent="0.25">
      <c r="B120" s="607">
        <v>18</v>
      </c>
      <c r="C120" s="799"/>
      <c r="D120" s="799"/>
      <c r="E120" s="799"/>
      <c r="F120" s="398"/>
      <c r="G120" s="799"/>
    </row>
    <row r="121" spans="2:7" ht="15" customHeight="1" x14ac:dyDescent="0.25">
      <c r="B121" s="607"/>
      <c r="C121" s="799"/>
      <c r="D121" s="799"/>
      <c r="E121" s="799"/>
      <c r="F121" s="398"/>
      <c r="G121" s="799"/>
    </row>
    <row r="122" spans="2:7" ht="15" customHeight="1" x14ac:dyDescent="0.25">
      <c r="B122" s="607"/>
      <c r="C122" s="799"/>
      <c r="D122" s="799"/>
      <c r="E122" s="799"/>
      <c r="F122" s="398"/>
      <c r="G122" s="799"/>
    </row>
    <row r="123" spans="2:7" ht="15" customHeight="1" x14ac:dyDescent="0.25">
      <c r="B123" s="607">
        <v>19</v>
      </c>
      <c r="C123" s="799"/>
      <c r="D123" s="799"/>
      <c r="E123" s="799"/>
      <c r="F123" s="398"/>
      <c r="G123" s="799"/>
    </row>
    <row r="124" spans="2:7" ht="15" customHeight="1" x14ac:dyDescent="0.25">
      <c r="B124" s="607"/>
      <c r="C124" s="799"/>
      <c r="D124" s="799"/>
      <c r="E124" s="799"/>
      <c r="F124" s="398"/>
      <c r="G124" s="799"/>
    </row>
    <row r="125" spans="2:7" ht="15" customHeight="1" x14ac:dyDescent="0.25">
      <c r="B125" s="607"/>
      <c r="C125" s="799"/>
      <c r="D125" s="799"/>
      <c r="E125" s="799"/>
      <c r="F125" s="398"/>
      <c r="G125" s="799"/>
    </row>
    <row r="126" spans="2:7" ht="15" customHeight="1" x14ac:dyDescent="0.25">
      <c r="B126" s="607">
        <v>20</v>
      </c>
      <c r="C126" s="799"/>
      <c r="D126" s="799"/>
      <c r="E126" s="799"/>
      <c r="F126" s="398"/>
      <c r="G126" s="799"/>
    </row>
    <row r="127" spans="2:7" ht="15" customHeight="1" x14ac:dyDescent="0.25">
      <c r="B127" s="607"/>
      <c r="C127" s="799"/>
      <c r="D127" s="799"/>
      <c r="E127" s="799"/>
      <c r="F127" s="398"/>
      <c r="G127" s="799"/>
    </row>
    <row r="128" spans="2:7" ht="15" customHeight="1" x14ac:dyDescent="0.25">
      <c r="B128" s="607"/>
      <c r="C128" s="800"/>
      <c r="D128" s="800"/>
      <c r="E128" s="800"/>
      <c r="F128" s="398"/>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Ф'!D87</f>
        <v>0</v>
      </c>
      <c r="D133" s="452">
        <f>'2 жастағы балалар К'!D87</f>
        <v>0</v>
      </c>
      <c r="E133" s="452" t="e">
        <f>'2 жастағы балалар Т'!#REF!</f>
        <v>#REF!</v>
      </c>
      <c r="F133" s="452">
        <f>'2 жастағы балалар Ш'!D87</f>
        <v>0</v>
      </c>
      <c r="G133" s="452" t="e">
        <f>'2 жастағы балалар Ә'!#REF!</f>
        <v>#REF!</v>
      </c>
    </row>
    <row r="134" spans="2:7" x14ac:dyDescent="0.25">
      <c r="B134" s="571"/>
      <c r="C134" s="452">
        <f>'2 жастағы балалар Ф'!E87</f>
        <v>0</v>
      </c>
      <c r="D134" s="452">
        <f>'2 жастағы балалар К'!E87</f>
        <v>0</v>
      </c>
      <c r="E134" s="452" t="e">
        <f>'2 жастағы балалар Т'!#REF!</f>
        <v>#REF!</v>
      </c>
      <c r="F134" s="452">
        <f>'2 жастағы балалар Ш'!E87</f>
        <v>0</v>
      </c>
      <c r="G134" s="452" t="e">
        <f>'2 жастағы балалар Ә'!#REF!</f>
        <v>#REF!</v>
      </c>
    </row>
    <row r="135" spans="2:7" x14ac:dyDescent="0.25">
      <c r="B135" s="572"/>
      <c r="C135" s="452">
        <f>'2 жастағы балалар Ф'!F87</f>
        <v>0</v>
      </c>
      <c r="D135" s="452">
        <f>'2 жастағы балалар К'!F87</f>
        <v>0</v>
      </c>
      <c r="E135" s="452" t="e">
        <f>'2 жастағы балалар Т'!#REF!</f>
        <v>#REF!</v>
      </c>
      <c r="F135" s="452">
        <f>'2 жастағы балалар Ш'!F87</f>
        <v>0</v>
      </c>
      <c r="G135" s="452" t="e">
        <f>'2 жастағы балалар Ә'!#REF!</f>
        <v>#REF!</v>
      </c>
    </row>
    <row r="136" spans="2:7" x14ac:dyDescent="0.25">
      <c r="B136" s="570">
        <v>2</v>
      </c>
      <c r="C136" s="452">
        <f>'2 жастағы балалар Ф'!G87</f>
        <v>0</v>
      </c>
      <c r="D136" s="452">
        <f>'2 жастағы балалар К'!G87</f>
        <v>0</v>
      </c>
      <c r="E136" s="452">
        <f>'2 жастағы балалар Т'!D87</f>
        <v>0</v>
      </c>
      <c r="F136" s="452">
        <f>'2 жастағы балалар Ш'!G87</f>
        <v>0</v>
      </c>
      <c r="G136" s="452">
        <f>'2 жастағы балалар Ә'!D87</f>
        <v>0</v>
      </c>
    </row>
    <row r="137" spans="2:7" x14ac:dyDescent="0.25">
      <c r="B137" s="571"/>
      <c r="C137" s="452">
        <f>'2 жастағы балалар Ф'!H87</f>
        <v>0</v>
      </c>
      <c r="D137" s="452">
        <f>'2 жастағы балалар К'!H87</f>
        <v>0</v>
      </c>
      <c r="E137" s="452">
        <f>'2 жастағы балалар Т'!E87</f>
        <v>0</v>
      </c>
      <c r="F137" s="452">
        <f>'2 жастағы балалар Ш'!H87</f>
        <v>0</v>
      </c>
      <c r="G137" s="452">
        <f>'2 жастағы балалар Ә'!E87</f>
        <v>0</v>
      </c>
    </row>
    <row r="138" spans="2:7" x14ac:dyDescent="0.25">
      <c r="B138" s="572"/>
      <c r="C138" s="452">
        <f>'2 жастағы балалар Ф'!I87</f>
        <v>0</v>
      </c>
      <c r="D138" s="452">
        <f>'2 жастағы балалар К'!I87</f>
        <v>0</v>
      </c>
      <c r="E138" s="452">
        <f>'2 жастағы балалар Т'!F87</f>
        <v>0</v>
      </c>
      <c r="F138" s="452">
        <f>'2 жастағы балалар Ш'!I87</f>
        <v>0</v>
      </c>
      <c r="G138" s="452">
        <f>'2 жастағы балалар Ә'!F87</f>
        <v>0</v>
      </c>
    </row>
    <row r="139" spans="2:7" x14ac:dyDescent="0.25">
      <c r="B139" s="570">
        <v>3</v>
      </c>
      <c r="C139" s="452">
        <f>'2 жастағы балалар Ф'!J87</f>
        <v>0</v>
      </c>
      <c r="D139" s="452">
        <f>'2 жастағы балалар К'!J87</f>
        <v>0</v>
      </c>
      <c r="E139" s="452">
        <f>'2 жастағы балалар Т'!G87</f>
        <v>0</v>
      </c>
      <c r="F139" s="452">
        <f>'2 жастағы балалар Ш'!J87</f>
        <v>0</v>
      </c>
      <c r="G139" s="452">
        <f>'2 жастағы балалар Ә'!G87</f>
        <v>0</v>
      </c>
    </row>
    <row r="140" spans="2:7" x14ac:dyDescent="0.25">
      <c r="B140" s="571"/>
      <c r="C140" s="452">
        <f>'2 жастағы балалар Ф'!K87</f>
        <v>0</v>
      </c>
      <c r="D140" s="452">
        <f>'2 жастағы балалар К'!K87</f>
        <v>0</v>
      </c>
      <c r="E140" s="452">
        <f>'2 жастағы балалар Т'!H87</f>
        <v>0</v>
      </c>
      <c r="F140" s="452">
        <f>'2 жастағы балалар Ш'!K87</f>
        <v>0</v>
      </c>
      <c r="G140" s="452">
        <f>'2 жастағы балалар Ә'!H87</f>
        <v>0</v>
      </c>
    </row>
    <row r="141" spans="2:7" x14ac:dyDescent="0.25">
      <c r="B141" s="572"/>
      <c r="C141" s="452">
        <f>'2 жастағы балалар Ф'!L87</f>
        <v>0</v>
      </c>
      <c r="D141" s="452">
        <f>'2 жастағы балалар К'!L87</f>
        <v>0</v>
      </c>
      <c r="E141" s="452">
        <f>'2 жастағы балалар Т'!I87</f>
        <v>0</v>
      </c>
      <c r="F141" s="452">
        <f>'2 жастағы балалар Ш'!L87</f>
        <v>0</v>
      </c>
      <c r="G141" s="452">
        <f>'2 жастағы балалар Ә'!I87</f>
        <v>0</v>
      </c>
    </row>
    <row r="142" spans="2:7" x14ac:dyDescent="0.25">
      <c r="B142" s="570">
        <v>4</v>
      </c>
      <c r="C142" s="452">
        <f>'2 жастағы балалар Ф'!M87</f>
        <v>0</v>
      </c>
      <c r="D142" s="452">
        <f>'2 жастағы балалар К'!M87</f>
        <v>0</v>
      </c>
      <c r="E142" s="452">
        <f>'2 жастағы балалар Т'!J87</f>
        <v>0</v>
      </c>
      <c r="F142" s="452">
        <f>'2 жастағы балалар Ш'!M87</f>
        <v>0</v>
      </c>
      <c r="G142" s="452">
        <f>'2 жастағы балалар Ә'!J87</f>
        <v>0</v>
      </c>
    </row>
    <row r="143" spans="2:7" x14ac:dyDescent="0.25">
      <c r="B143" s="571"/>
      <c r="C143" s="452">
        <f>'2 жастағы балалар Ф'!N87</f>
        <v>0</v>
      </c>
      <c r="D143" s="452">
        <f>'2 жастағы балалар К'!N87</f>
        <v>0</v>
      </c>
      <c r="E143" s="452">
        <f>'2 жастағы балалар Т'!K87</f>
        <v>0</v>
      </c>
      <c r="F143" s="452">
        <f>'2 жастағы балалар Ш'!N87</f>
        <v>0</v>
      </c>
      <c r="G143" s="452">
        <f>'2 жастағы балалар Ә'!K87</f>
        <v>0</v>
      </c>
    </row>
    <row r="144" spans="2:7" x14ac:dyDescent="0.25">
      <c r="B144" s="572"/>
      <c r="C144" s="452">
        <f>'2 жастағы балалар Ф'!O87</f>
        <v>0</v>
      </c>
      <c r="D144" s="452">
        <f>'2 жастағы балалар К'!O87</f>
        <v>0</v>
      </c>
      <c r="E144" s="452">
        <f>'2 жастағы балалар Т'!L87</f>
        <v>0</v>
      </c>
      <c r="F144" s="452">
        <f>'2 жастағы балалар Ш'!O87</f>
        <v>0</v>
      </c>
      <c r="G144" s="452">
        <f>'2 жастағы балалар Ә'!L87</f>
        <v>0</v>
      </c>
    </row>
    <row r="145" spans="2:7" x14ac:dyDescent="0.25">
      <c r="B145" s="570">
        <v>5</v>
      </c>
      <c r="C145" s="452" t="e">
        <f>'2 жастағы балалар Ф'!#REF!</f>
        <v>#REF!</v>
      </c>
      <c r="D145" s="452" t="e">
        <f>'2 жастағы балалар К'!#REF!</f>
        <v>#REF!</v>
      </c>
      <c r="E145" s="452">
        <f>'2 жастағы балалар Т'!M87</f>
        <v>0</v>
      </c>
      <c r="F145" s="452">
        <f>'2 жастағы балалар Ш'!P87</f>
        <v>0</v>
      </c>
      <c r="G145" s="452">
        <f>'2 жастағы балалар Ә'!M87</f>
        <v>0</v>
      </c>
    </row>
    <row r="146" spans="2:7" x14ac:dyDescent="0.25">
      <c r="B146" s="571"/>
      <c r="C146" s="452" t="e">
        <f>'2 жастағы балалар Ф'!#REF!</f>
        <v>#REF!</v>
      </c>
      <c r="D146" s="452" t="e">
        <f>'2 жастағы балалар К'!#REF!</f>
        <v>#REF!</v>
      </c>
      <c r="E146" s="452">
        <f>'2 жастағы балалар Т'!N87</f>
        <v>0</v>
      </c>
      <c r="F146" s="452">
        <f>'2 жастағы балалар Ш'!Q87</f>
        <v>0</v>
      </c>
      <c r="G146" s="452">
        <f>'2 жастағы балалар Ә'!N87</f>
        <v>0</v>
      </c>
    </row>
    <row r="147" spans="2:7" x14ac:dyDescent="0.25">
      <c r="B147" s="572"/>
      <c r="C147" s="452" t="e">
        <f>'2 жастағы балалар Ф'!#REF!</f>
        <v>#REF!</v>
      </c>
      <c r="D147" s="452" t="e">
        <f>'2 жастағы балалар К'!#REF!</f>
        <v>#REF!</v>
      </c>
      <c r="E147" s="452">
        <f>'2 жастағы балалар Т'!O87</f>
        <v>0</v>
      </c>
      <c r="F147" s="452">
        <f>'2 жастағы балалар Ш'!R87</f>
        <v>0</v>
      </c>
      <c r="G147" s="452">
        <f>'2 жастағы балалар Ә'!O87</f>
        <v>0</v>
      </c>
    </row>
    <row r="148" spans="2:7" x14ac:dyDescent="0.25">
      <c r="B148" s="570">
        <v>6</v>
      </c>
      <c r="C148" s="798"/>
      <c r="D148" s="452">
        <f>'2 жастағы балалар К'!P87</f>
        <v>0</v>
      </c>
      <c r="E148" s="798"/>
      <c r="F148" s="452" t="e">
        <f>'2 жастағы балалар Ш'!#REF!</f>
        <v>#REF!</v>
      </c>
      <c r="G148" s="798"/>
    </row>
    <row r="149" spans="2:7" x14ac:dyDescent="0.25">
      <c r="B149" s="571"/>
      <c r="C149" s="799"/>
      <c r="D149" s="452">
        <f>'2 жастағы балалар К'!Q87</f>
        <v>0</v>
      </c>
      <c r="E149" s="799"/>
      <c r="F149" s="452" t="e">
        <f>'2 жастағы балалар Ш'!#REF!</f>
        <v>#REF!</v>
      </c>
      <c r="G149" s="799"/>
    </row>
    <row r="150" spans="2:7" x14ac:dyDescent="0.25">
      <c r="B150" s="572"/>
      <c r="C150" s="799"/>
      <c r="D150" s="452">
        <f>'2 жастағы балалар К'!R87</f>
        <v>0</v>
      </c>
      <c r="E150" s="799"/>
      <c r="F150" s="452" t="e">
        <f>'2 жастағы балалар Ш'!#REF!</f>
        <v>#REF!</v>
      </c>
      <c r="G150" s="799"/>
    </row>
    <row r="151" spans="2:7" x14ac:dyDescent="0.25">
      <c r="B151" s="570">
        <v>7</v>
      </c>
      <c r="C151" s="799"/>
      <c r="D151" s="452">
        <f>'2 жастағы балалар К'!S87</f>
        <v>0</v>
      </c>
      <c r="E151" s="799"/>
      <c r="F151" s="452" t="e">
        <f>'2 жастағы балалар Ш'!#REF!</f>
        <v>#REF!</v>
      </c>
      <c r="G151" s="799"/>
    </row>
    <row r="152" spans="2:7" x14ac:dyDescent="0.25">
      <c r="B152" s="571"/>
      <c r="C152" s="799"/>
      <c r="D152" s="452">
        <f>'2 жастағы балалар К'!T87</f>
        <v>0</v>
      </c>
      <c r="E152" s="799"/>
      <c r="F152" s="452" t="e">
        <f>'2 жастағы балалар Ш'!#REF!</f>
        <v>#REF!</v>
      </c>
      <c r="G152" s="799"/>
    </row>
    <row r="153" spans="2:7" x14ac:dyDescent="0.25">
      <c r="B153" s="572"/>
      <c r="C153" s="799"/>
      <c r="D153" s="452">
        <f>'2 жастағы балалар К'!U87</f>
        <v>0</v>
      </c>
      <c r="E153" s="799"/>
      <c r="F153" s="452" t="e">
        <f>'2 жастағы балалар Ш'!#REF!</f>
        <v>#REF!</v>
      </c>
      <c r="G153" s="799"/>
    </row>
    <row r="154" spans="2:7" x14ac:dyDescent="0.25">
      <c r="B154" s="570">
        <v>8</v>
      </c>
      <c r="C154" s="799"/>
      <c r="D154" s="452">
        <f>'2 жастағы балалар К'!V87</f>
        <v>0</v>
      </c>
      <c r="E154" s="799"/>
      <c r="F154" s="452" t="e">
        <f>'2 жастағы балалар Ш'!#REF!</f>
        <v>#REF!</v>
      </c>
      <c r="G154" s="799"/>
    </row>
    <row r="155" spans="2:7" x14ac:dyDescent="0.25">
      <c r="B155" s="571"/>
      <c r="C155" s="799"/>
      <c r="D155" s="452">
        <f>'2 жастағы балалар К'!W87</f>
        <v>0</v>
      </c>
      <c r="E155" s="799"/>
      <c r="F155" s="452" t="e">
        <f>'2 жастағы балалар Ш'!#REF!</f>
        <v>#REF!</v>
      </c>
      <c r="G155" s="799"/>
    </row>
    <row r="156" spans="2:7" x14ac:dyDescent="0.25">
      <c r="B156" s="572"/>
      <c r="C156" s="799"/>
      <c r="D156" s="452">
        <f>'2 жастағы балалар К'!X87</f>
        <v>0</v>
      </c>
      <c r="E156" s="799"/>
      <c r="F156" s="452" t="e">
        <f>'2 жастағы балалар Ш'!#REF!</f>
        <v>#REF!</v>
      </c>
      <c r="G156" s="799"/>
    </row>
    <row r="157" spans="2:7" x14ac:dyDescent="0.25">
      <c r="B157" s="570">
        <v>9</v>
      </c>
      <c r="C157" s="799"/>
      <c r="D157" s="452">
        <f>'2 жастағы балалар К'!Y87</f>
        <v>0</v>
      </c>
      <c r="E157" s="799"/>
      <c r="F157" s="452" t="e">
        <f>'2 жастағы балалар Ш'!#REF!</f>
        <v>#REF!</v>
      </c>
      <c r="G157" s="799"/>
    </row>
    <row r="158" spans="2:7" x14ac:dyDescent="0.25">
      <c r="B158" s="571"/>
      <c r="C158" s="799"/>
      <c r="D158" s="452">
        <f>'2 жастағы балалар К'!Z87</f>
        <v>0</v>
      </c>
      <c r="E158" s="799"/>
      <c r="F158" s="452" t="e">
        <f>'2 жастағы балалар Ш'!#REF!</f>
        <v>#REF!</v>
      </c>
      <c r="G158" s="799"/>
    </row>
    <row r="159" spans="2:7" x14ac:dyDescent="0.25">
      <c r="B159" s="572"/>
      <c r="C159" s="799"/>
      <c r="D159" s="452">
        <f>'2 жастағы балалар К'!AA87</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Ш'!S87</f>
        <v>0</v>
      </c>
      <c r="G163" s="799"/>
    </row>
    <row r="164" spans="2:7" x14ac:dyDescent="0.25">
      <c r="B164" s="607"/>
      <c r="C164" s="799"/>
      <c r="D164" s="452" t="e">
        <f>'2 жастағы балалар К'!#REF!</f>
        <v>#REF!</v>
      </c>
      <c r="E164" s="799"/>
      <c r="F164" s="398">
        <f>'2 жастағы балалар Ш'!T87</f>
        <v>0</v>
      </c>
      <c r="G164" s="799"/>
    </row>
    <row r="165" spans="2:7" x14ac:dyDescent="0.25">
      <c r="B165" s="607"/>
      <c r="C165" s="799"/>
      <c r="D165" s="452" t="e">
        <f>'2 жастағы балалар К'!#REF!</f>
        <v>#REF!</v>
      </c>
      <c r="E165" s="799"/>
      <c r="F165" s="398">
        <f>'2 жастағы балалар Ш'!U87</f>
        <v>0</v>
      </c>
      <c r="G165" s="799"/>
    </row>
    <row r="166" spans="2:7" x14ac:dyDescent="0.25">
      <c r="B166" s="607">
        <v>12</v>
      </c>
      <c r="C166" s="799"/>
      <c r="D166" s="452" t="e">
        <f>'2 жастағы балалар К'!#REF!</f>
        <v>#REF!</v>
      </c>
      <c r="E166" s="799"/>
      <c r="F166" s="398">
        <f>'2 жастағы балалар Ш'!V87</f>
        <v>0</v>
      </c>
      <c r="G166" s="799"/>
    </row>
    <row r="167" spans="2:7" x14ac:dyDescent="0.25">
      <c r="B167" s="607"/>
      <c r="C167" s="799"/>
      <c r="D167" s="452" t="e">
        <f>'2 жастағы балалар К'!#REF!</f>
        <v>#REF!</v>
      </c>
      <c r="E167" s="799"/>
      <c r="F167" s="398">
        <f>'2 жастағы балалар Ш'!W87</f>
        <v>0</v>
      </c>
      <c r="G167" s="799"/>
    </row>
    <row r="168" spans="2:7" x14ac:dyDescent="0.25">
      <c r="B168" s="607"/>
      <c r="C168" s="799"/>
      <c r="D168" s="452" t="e">
        <f>'2 жастағы балалар К'!#REF!</f>
        <v>#REF!</v>
      </c>
      <c r="E168" s="799"/>
      <c r="F168" s="398">
        <f>'2 жастағы балалар Ш'!X87</f>
        <v>0</v>
      </c>
      <c r="G168" s="799"/>
    </row>
    <row r="169" spans="2:7" x14ac:dyDescent="0.25">
      <c r="B169" s="607">
        <v>13</v>
      </c>
      <c r="C169" s="799"/>
      <c r="D169" s="452" t="e">
        <f>'2 жастағы балалар К'!#REF!</f>
        <v>#REF!</v>
      </c>
      <c r="E169" s="799"/>
      <c r="F169" s="398">
        <f>'2 жастағы балалар Ш'!Y87</f>
        <v>0</v>
      </c>
      <c r="G169" s="799"/>
    </row>
    <row r="170" spans="2:7" x14ac:dyDescent="0.25">
      <c r="B170" s="607"/>
      <c r="C170" s="799"/>
      <c r="D170" s="452" t="e">
        <f>'2 жастағы балалар К'!#REF!</f>
        <v>#REF!</v>
      </c>
      <c r="E170" s="799"/>
      <c r="F170" s="398">
        <f>'2 жастағы балалар Ш'!Z87</f>
        <v>0</v>
      </c>
      <c r="G170" s="799"/>
    </row>
    <row r="171" spans="2:7" x14ac:dyDescent="0.25">
      <c r="B171" s="607"/>
      <c r="C171" s="799"/>
      <c r="D171" s="452" t="e">
        <f>'2 жастағы балалар К'!#REF!</f>
        <v>#REF!</v>
      </c>
      <c r="E171" s="799"/>
      <c r="F171" s="398">
        <f>'2 жастағы балалар Ш'!AA87</f>
        <v>0</v>
      </c>
      <c r="G171" s="799"/>
    </row>
    <row r="172" spans="2:7" x14ac:dyDescent="0.25">
      <c r="B172" s="607">
        <v>14</v>
      </c>
      <c r="C172" s="799"/>
      <c r="D172" s="452" t="e">
        <f>'2 жастағы балалар К'!#REF!</f>
        <v>#REF!</v>
      </c>
      <c r="E172" s="799"/>
      <c r="F172" s="398">
        <f>'2 жастағы балалар Ш'!AB87</f>
        <v>0</v>
      </c>
      <c r="G172" s="799"/>
    </row>
    <row r="173" spans="2:7" x14ac:dyDescent="0.25">
      <c r="B173" s="607"/>
      <c r="C173" s="799"/>
      <c r="D173" s="452" t="e">
        <f>'2 жастағы балалар К'!#REF!</f>
        <v>#REF!</v>
      </c>
      <c r="E173" s="799"/>
      <c r="F173" s="398">
        <f>'2 жастағы балалар Ш'!AC87</f>
        <v>0</v>
      </c>
      <c r="G173" s="799"/>
    </row>
    <row r="174" spans="2:7" x14ac:dyDescent="0.25">
      <c r="B174" s="607"/>
      <c r="C174" s="799"/>
      <c r="D174" s="452" t="e">
        <f>'2 жастағы балалар К'!#REF!</f>
        <v>#REF!</v>
      </c>
      <c r="E174" s="799"/>
      <c r="F174" s="398">
        <f>'2 жастағы балалар Ш'!AD87</f>
        <v>0</v>
      </c>
      <c r="G174" s="799"/>
    </row>
    <row r="175" spans="2:7" x14ac:dyDescent="0.25">
      <c r="B175" s="607">
        <v>15</v>
      </c>
      <c r="C175" s="799"/>
      <c r="D175" s="452" t="e">
        <f>'2 жастағы балалар К'!#REF!</f>
        <v>#REF!</v>
      </c>
      <c r="E175" s="799"/>
      <c r="F175" s="398">
        <f>'2 жастағы балалар Ш'!AE87</f>
        <v>0</v>
      </c>
      <c r="G175" s="799"/>
    </row>
    <row r="176" spans="2:7" x14ac:dyDescent="0.25">
      <c r="B176" s="607"/>
      <c r="C176" s="799"/>
      <c r="D176" s="452" t="e">
        <f>'2 жастағы балалар К'!#REF!</f>
        <v>#REF!</v>
      </c>
      <c r="E176" s="799"/>
      <c r="F176" s="398">
        <f>'2 жастағы балалар Ш'!AF87</f>
        <v>0</v>
      </c>
      <c r="G176" s="799"/>
    </row>
    <row r="177" spans="2:7" x14ac:dyDescent="0.25">
      <c r="B177" s="607"/>
      <c r="C177" s="799"/>
      <c r="D177" s="452" t="e">
        <f>'2 жастағы балалар К'!#REF!</f>
        <v>#REF!</v>
      </c>
      <c r="E177" s="799"/>
      <c r="F177" s="398">
        <f>'2 жастағы балалар Ш'!AG87</f>
        <v>0</v>
      </c>
      <c r="G177" s="799"/>
    </row>
    <row r="178" spans="2:7" x14ac:dyDescent="0.25">
      <c r="B178" s="607">
        <v>16</v>
      </c>
      <c r="C178" s="799"/>
      <c r="D178" s="798"/>
      <c r="E178" s="799"/>
      <c r="F178" s="398">
        <f>'2 жастағы балалар Ш'!AH87</f>
        <v>0</v>
      </c>
      <c r="G178" s="799"/>
    </row>
    <row r="179" spans="2:7" x14ac:dyDescent="0.25">
      <c r="B179" s="607"/>
      <c r="C179" s="799"/>
      <c r="D179" s="799"/>
      <c r="E179" s="799"/>
      <c r="F179" s="398">
        <f>'2 жастағы балалар Ш'!AI87</f>
        <v>0</v>
      </c>
      <c r="G179" s="799"/>
    </row>
    <row r="180" spans="2:7" x14ac:dyDescent="0.25">
      <c r="B180" s="607"/>
      <c r="C180" s="799"/>
      <c r="D180" s="799"/>
      <c r="E180" s="799"/>
      <c r="F180" s="398">
        <f>'2 жастағы балалар Ш'!AJ87</f>
        <v>0</v>
      </c>
      <c r="G180" s="799"/>
    </row>
    <row r="181" spans="2:7" x14ac:dyDescent="0.25">
      <c r="B181" s="607">
        <v>17</v>
      </c>
      <c r="C181" s="799"/>
      <c r="D181" s="799"/>
      <c r="E181" s="799"/>
      <c r="F181" s="398">
        <f>'2 жастағы балалар Ш'!AK87</f>
        <v>0</v>
      </c>
      <c r="G181" s="799"/>
    </row>
    <row r="182" spans="2:7" x14ac:dyDescent="0.25">
      <c r="B182" s="607"/>
      <c r="C182" s="799"/>
      <c r="D182" s="799"/>
      <c r="E182" s="799"/>
      <c r="F182" s="398">
        <f>'2 жастағы балалар Ш'!AL87</f>
        <v>0</v>
      </c>
      <c r="G182" s="799"/>
    </row>
    <row r="183" spans="2:7" x14ac:dyDescent="0.25">
      <c r="B183" s="607"/>
      <c r="C183" s="799"/>
      <c r="D183" s="799"/>
      <c r="E183" s="799"/>
      <c r="F183" s="398">
        <f>'2 жастағы балалар Ш'!AM87</f>
        <v>0</v>
      </c>
      <c r="G183" s="799"/>
    </row>
    <row r="184" spans="2:7" x14ac:dyDescent="0.25">
      <c r="B184" s="607">
        <v>18</v>
      </c>
      <c r="C184" s="799"/>
      <c r="D184" s="799"/>
      <c r="E184" s="799"/>
      <c r="F184" s="398">
        <f>'2 жастағы балалар Ш'!AN87</f>
        <v>0</v>
      </c>
      <c r="G184" s="799"/>
    </row>
    <row r="185" spans="2:7" x14ac:dyDescent="0.25">
      <c r="B185" s="607"/>
      <c r="C185" s="799"/>
      <c r="D185" s="799"/>
      <c r="E185" s="799"/>
      <c r="F185" s="398">
        <f>'2 жастағы балалар Ш'!AO87</f>
        <v>0</v>
      </c>
      <c r="G185" s="799"/>
    </row>
    <row r="186" spans="2:7" x14ac:dyDescent="0.25">
      <c r="B186" s="607"/>
      <c r="C186" s="799"/>
      <c r="D186" s="799"/>
      <c r="E186" s="799"/>
      <c r="F186" s="398">
        <f>'2 жастағы балалар Ш'!AP87</f>
        <v>0</v>
      </c>
      <c r="G186" s="799"/>
    </row>
    <row r="187" spans="2:7" x14ac:dyDescent="0.25">
      <c r="B187" s="607">
        <v>19</v>
      </c>
      <c r="C187" s="799"/>
      <c r="D187" s="799"/>
      <c r="E187" s="799"/>
      <c r="F187" s="398">
        <f>'2 жастағы балалар Ш'!AQ87</f>
        <v>0</v>
      </c>
      <c r="G187" s="799"/>
    </row>
    <row r="188" spans="2:7" x14ac:dyDescent="0.25">
      <c r="B188" s="607"/>
      <c r="C188" s="799"/>
      <c r="D188" s="799"/>
      <c r="E188" s="799"/>
      <c r="F188" s="398">
        <f>'2 жастағы балалар Ш'!AR87</f>
        <v>0</v>
      </c>
      <c r="G188" s="799"/>
    </row>
    <row r="189" spans="2:7" x14ac:dyDescent="0.25">
      <c r="B189" s="607"/>
      <c r="C189" s="799"/>
      <c r="D189" s="799"/>
      <c r="E189" s="799"/>
      <c r="F189" s="398">
        <f>'2 жастағы балалар Ш'!AS87</f>
        <v>0</v>
      </c>
      <c r="G189" s="799"/>
    </row>
    <row r="190" spans="2:7" x14ac:dyDescent="0.25">
      <c r="B190" s="607">
        <v>20</v>
      </c>
      <c r="C190" s="799"/>
      <c r="D190" s="799"/>
      <c r="E190" s="799"/>
      <c r="F190" s="398">
        <f>'2 жастағы балалар Ш'!AT87</f>
        <v>0</v>
      </c>
      <c r="G190" s="799"/>
    </row>
    <row r="191" spans="2:7" x14ac:dyDescent="0.25">
      <c r="B191" s="607"/>
      <c r="C191" s="799"/>
      <c r="D191" s="799"/>
      <c r="E191" s="799"/>
      <c r="F191" s="398">
        <f>'2 жастағы балалар Ш'!AU87</f>
        <v>0</v>
      </c>
      <c r="G191" s="799"/>
    </row>
    <row r="192" spans="2:7" x14ac:dyDescent="0.25">
      <c r="B192" s="607"/>
      <c r="C192" s="799"/>
      <c r="D192" s="799"/>
      <c r="E192" s="799"/>
      <c r="F192" s="398">
        <f>'2 жастағы балалар Ш'!AV87</f>
        <v>0</v>
      </c>
      <c r="G192" s="799"/>
    </row>
    <row r="193" spans="2:100" x14ac:dyDescent="0.25">
      <c r="B193" s="607">
        <v>21</v>
      </c>
      <c r="C193" s="799"/>
      <c r="D193" s="799"/>
      <c r="E193" s="799"/>
      <c r="F193" s="398">
        <f>'2 жастағы балалар Ш'!AW87</f>
        <v>0</v>
      </c>
      <c r="G193" s="799"/>
    </row>
    <row r="194" spans="2:100" x14ac:dyDescent="0.25">
      <c r="B194" s="607"/>
      <c r="C194" s="799"/>
      <c r="D194" s="799"/>
      <c r="E194" s="799"/>
      <c r="F194" s="398">
        <f>'2 жастағы балалар Ш'!AX87</f>
        <v>0</v>
      </c>
      <c r="G194" s="799"/>
      <c r="CN194" s="1"/>
      <c r="CO194" s="13"/>
      <c r="CP194" s="1"/>
      <c r="CQ194" s="13"/>
      <c r="CR194" s="1"/>
      <c r="CS194" s="13"/>
      <c r="CT194" s="1"/>
      <c r="CU194" s="13"/>
      <c r="CV194" s="1"/>
    </row>
    <row r="195" spans="2:100" x14ac:dyDescent="0.25">
      <c r="B195" s="607"/>
      <c r="C195" s="799"/>
      <c r="D195" s="799"/>
      <c r="E195" s="799"/>
      <c r="F195" s="398">
        <f>'2 жастағы балалар Ш'!AY87</f>
        <v>0</v>
      </c>
      <c r="G195" s="799"/>
      <c r="CN195" s="1"/>
      <c r="CO195" s="113"/>
      <c r="CP195" s="1"/>
      <c r="CQ195" s="113"/>
      <c r="CR195" s="1"/>
      <c r="CS195" s="113"/>
      <c r="CT195" s="1"/>
      <c r="CU195" s="113"/>
      <c r="CV195" s="1"/>
    </row>
    <row r="196" spans="2:100" x14ac:dyDescent="0.25">
      <c r="B196" s="607">
        <v>22</v>
      </c>
      <c r="C196" s="799"/>
      <c r="D196" s="799"/>
      <c r="E196" s="799"/>
      <c r="F196" s="398">
        <f>'2 жастағы балалар Ш'!AZ87</f>
        <v>0</v>
      </c>
      <c r="G196" s="799"/>
      <c r="CN196" s="1"/>
      <c r="CO196" s="113"/>
      <c r="CP196" s="1"/>
      <c r="CQ196" s="113"/>
      <c r="CR196" s="1"/>
      <c r="CS196" s="113"/>
      <c r="CT196" s="1"/>
      <c r="CU196" s="113"/>
      <c r="CV196" s="1"/>
    </row>
    <row r="197" spans="2:100" x14ac:dyDescent="0.25">
      <c r="B197" s="607"/>
      <c r="C197" s="799"/>
      <c r="D197" s="799"/>
      <c r="E197" s="799"/>
      <c r="F197" s="398">
        <f>'2 жастағы балалар Ш'!BA87</f>
        <v>0</v>
      </c>
      <c r="G197" s="799"/>
    </row>
    <row r="198" spans="2:100" x14ac:dyDescent="0.25">
      <c r="B198" s="607"/>
      <c r="C198" s="799"/>
      <c r="D198" s="799"/>
      <c r="E198" s="799"/>
      <c r="F198" s="398">
        <f>'2 жастағы балалар Ш'!BB87</f>
        <v>0</v>
      </c>
      <c r="G198" s="799"/>
    </row>
    <row r="199" spans="2:100" x14ac:dyDescent="0.25">
      <c r="B199" s="607">
        <v>23</v>
      </c>
      <c r="C199" s="799"/>
      <c r="D199" s="799"/>
      <c r="E199" s="799"/>
      <c r="F199" s="398">
        <f>'2 жастағы балалар Ш'!BC87</f>
        <v>0</v>
      </c>
      <c r="G199" s="799"/>
    </row>
    <row r="200" spans="2:100" x14ac:dyDescent="0.25">
      <c r="B200" s="607"/>
      <c r="C200" s="799"/>
      <c r="D200" s="799"/>
      <c r="E200" s="799"/>
      <c r="F200" s="398">
        <f>'2 жастағы балалар Ш'!BD87</f>
        <v>0</v>
      </c>
      <c r="G200" s="799"/>
    </row>
    <row r="201" spans="2:100" x14ac:dyDescent="0.25">
      <c r="B201" s="607"/>
      <c r="C201" s="799"/>
      <c r="D201" s="799"/>
      <c r="E201" s="799"/>
      <c r="F201" s="398">
        <f>'2 жастағы балалар Ш'!BE87</f>
        <v>0</v>
      </c>
      <c r="G201" s="799"/>
    </row>
    <row r="202" spans="2:100" x14ac:dyDescent="0.25">
      <c r="B202" s="607">
        <v>24</v>
      </c>
      <c r="C202" s="799"/>
      <c r="D202" s="799"/>
      <c r="E202" s="799"/>
      <c r="F202" s="398">
        <f>'2 жастағы балалар Ш'!BF87</f>
        <v>0</v>
      </c>
      <c r="G202" s="799"/>
    </row>
    <row r="203" spans="2:100" x14ac:dyDescent="0.25">
      <c r="B203" s="607"/>
      <c r="C203" s="799"/>
      <c r="D203" s="799"/>
      <c r="E203" s="799"/>
      <c r="F203" s="398">
        <f>'2 жастағы балалар Ш'!BG87</f>
        <v>0</v>
      </c>
      <c r="G203" s="799"/>
    </row>
    <row r="204" spans="2:100" x14ac:dyDescent="0.25">
      <c r="B204" s="607"/>
      <c r="C204" s="799"/>
      <c r="D204" s="799"/>
      <c r="E204" s="799"/>
      <c r="F204" s="398">
        <f>'2 жастағы балалар Ш'!BH87</f>
        <v>0</v>
      </c>
      <c r="G204" s="799"/>
    </row>
    <row r="205" spans="2:100" x14ac:dyDescent="0.25">
      <c r="B205" s="607">
        <v>25</v>
      </c>
      <c r="C205" s="799"/>
      <c r="D205" s="799"/>
      <c r="E205" s="799"/>
      <c r="F205" s="398">
        <f>'2 жастағы балалар Ш'!BI87</f>
        <v>0</v>
      </c>
      <c r="G205" s="799"/>
    </row>
    <row r="206" spans="2:100" x14ac:dyDescent="0.25">
      <c r="B206" s="607"/>
      <c r="C206" s="799"/>
      <c r="D206" s="799"/>
      <c r="E206" s="799"/>
      <c r="F206" s="398">
        <f>'2 жастағы балалар Ш'!BJ87</f>
        <v>0</v>
      </c>
      <c r="G206" s="799"/>
    </row>
    <row r="207" spans="2:100" x14ac:dyDescent="0.25">
      <c r="B207" s="607"/>
      <c r="C207" s="800"/>
      <c r="D207" s="800"/>
      <c r="E207" s="800"/>
      <c r="F207" s="398">
        <f>'2 жастағы балалар Ш'!BK87</f>
        <v>0</v>
      </c>
      <c r="G207" s="800"/>
    </row>
    <row r="210" spans="2:7" ht="15.75" x14ac:dyDescent="0.25">
      <c r="B210" s="816" t="s">
        <v>939</v>
      </c>
      <c r="C210" s="817"/>
      <c r="D210" s="817"/>
      <c r="E210" s="817"/>
      <c r="F210" s="817"/>
      <c r="G210" s="818"/>
    </row>
    <row r="211" spans="2:7" ht="28.5" x14ac:dyDescent="0.25">
      <c r="B211" s="35"/>
      <c r="C211" s="21" t="s">
        <v>915</v>
      </c>
      <c r="D211" s="21" t="s">
        <v>733</v>
      </c>
      <c r="E211" s="21" t="s">
        <v>916</v>
      </c>
      <c r="F211" s="21" t="s">
        <v>904</v>
      </c>
      <c r="G211" s="62" t="s">
        <v>917</v>
      </c>
    </row>
    <row r="212" spans="2:7" x14ac:dyDescent="0.25">
      <c r="B212" s="570">
        <v>1</v>
      </c>
      <c r="C212" s="452">
        <f>'2 жастағы балалар Ф'!D146</f>
        <v>0</v>
      </c>
      <c r="D212" s="452">
        <f>'2 жастағы балалар К'!D146</f>
        <v>0</v>
      </c>
      <c r="E212" s="452" t="e">
        <f>'2 жастағы балалар Т'!#REF!</f>
        <v>#REF!</v>
      </c>
      <c r="F212" s="452">
        <f>'2 жастағы балалар Ш'!D146</f>
        <v>0</v>
      </c>
      <c r="G212" s="452" t="e">
        <f>'2 жастағы балалар Ә'!#REF!</f>
        <v>#REF!</v>
      </c>
    </row>
    <row r="213" spans="2:7" x14ac:dyDescent="0.25">
      <c r="B213" s="571"/>
      <c r="C213" s="452">
        <f>'2 жастағы балалар Ф'!E146</f>
        <v>0</v>
      </c>
      <c r="D213" s="452">
        <f>'2 жастағы балалар К'!E146</f>
        <v>0</v>
      </c>
      <c r="E213" s="452" t="e">
        <f>'2 жастағы балалар Т'!#REF!</f>
        <v>#REF!</v>
      </c>
      <c r="F213" s="452">
        <f>'2 жастағы балалар Ш'!E146</f>
        <v>0</v>
      </c>
      <c r="G213" s="452" t="e">
        <f>'2 жастағы балалар Ә'!#REF!</f>
        <v>#REF!</v>
      </c>
    </row>
    <row r="214" spans="2:7" x14ac:dyDescent="0.25">
      <c r="B214" s="572"/>
      <c r="C214" s="452">
        <f>'2 жастағы балалар Ф'!F146</f>
        <v>0</v>
      </c>
      <c r="D214" s="452">
        <f>'2 жастағы балалар К'!F146</f>
        <v>0</v>
      </c>
      <c r="E214" s="452" t="e">
        <f>'2 жастағы балалар Т'!#REF!</f>
        <v>#REF!</v>
      </c>
      <c r="F214" s="452">
        <f>'2 жастағы балалар Ш'!F146</f>
        <v>0</v>
      </c>
      <c r="G214" s="452" t="e">
        <f>'2 жастағы балалар Ә'!#REF!</f>
        <v>#REF!</v>
      </c>
    </row>
    <row r="215" spans="2:7" x14ac:dyDescent="0.25">
      <c r="B215" s="570">
        <v>2</v>
      </c>
      <c r="C215" s="452">
        <f>'2 жастағы балалар Ф'!G146</f>
        <v>0</v>
      </c>
      <c r="D215" s="452">
        <f>'2 жастағы балалар К'!G146</f>
        <v>0</v>
      </c>
      <c r="E215" s="452">
        <f>'2 жастағы балалар Т'!D146</f>
        <v>0</v>
      </c>
      <c r="F215" s="452">
        <f>'2 жастағы балалар Ш'!G146</f>
        <v>0</v>
      </c>
      <c r="G215" s="452">
        <f>'2 жастағы балалар Ә'!D146</f>
        <v>0</v>
      </c>
    </row>
    <row r="216" spans="2:7" ht="15" customHeight="1" x14ac:dyDescent="0.25">
      <c r="B216" s="571"/>
      <c r="C216" s="452">
        <f>'2 жастағы балалар Ф'!H146</f>
        <v>0</v>
      </c>
      <c r="D216" s="452">
        <f>'2 жастағы балалар К'!H146</f>
        <v>0</v>
      </c>
      <c r="E216" s="452">
        <f>'2 жастағы балалар Т'!E146</f>
        <v>0</v>
      </c>
      <c r="F216" s="452">
        <f>'2 жастағы балалар Ш'!H146</f>
        <v>0</v>
      </c>
      <c r="G216" s="452">
        <f>'2 жастағы балалар Ә'!E146</f>
        <v>0</v>
      </c>
    </row>
    <row r="217" spans="2:7" ht="15" customHeight="1" x14ac:dyDescent="0.25">
      <c r="B217" s="572"/>
      <c r="C217" s="452">
        <f>'2 жастағы балалар Ф'!I146</f>
        <v>0</v>
      </c>
      <c r="D217" s="452">
        <f>'2 жастағы балалар К'!I146</f>
        <v>0</v>
      </c>
      <c r="E217" s="452">
        <f>'2 жастағы балалар Т'!F146</f>
        <v>0</v>
      </c>
      <c r="F217" s="452">
        <f>'2 жастағы балалар Ш'!I146</f>
        <v>0</v>
      </c>
      <c r="G217" s="452">
        <f>'2 жастағы балалар Ә'!F146</f>
        <v>0</v>
      </c>
    </row>
    <row r="218" spans="2:7" ht="15" customHeight="1" x14ac:dyDescent="0.25">
      <c r="B218" s="570">
        <v>3</v>
      </c>
      <c r="C218" s="452">
        <f>'2 жастағы балалар Ф'!J146</f>
        <v>0</v>
      </c>
      <c r="D218" s="452">
        <f>'2 жастағы балалар К'!J146</f>
        <v>0</v>
      </c>
      <c r="E218" s="452">
        <f>'2 жастағы балалар Т'!G146</f>
        <v>0</v>
      </c>
      <c r="F218" s="452">
        <f>'2 жастағы балалар Ш'!J146</f>
        <v>0</v>
      </c>
      <c r="G218" s="452">
        <f>'2 жастағы балалар Ә'!G146</f>
        <v>0</v>
      </c>
    </row>
    <row r="219" spans="2:7" x14ac:dyDescent="0.25">
      <c r="B219" s="571"/>
      <c r="C219" s="452">
        <f>'2 жастағы балалар Ф'!K146</f>
        <v>0</v>
      </c>
      <c r="D219" s="452">
        <f>'2 жастағы балалар К'!K146</f>
        <v>0</v>
      </c>
      <c r="E219" s="452">
        <f>'2 жастағы балалар Т'!H146</f>
        <v>0</v>
      </c>
      <c r="F219" s="452">
        <f>'2 жастағы балалар Ш'!K146</f>
        <v>0</v>
      </c>
      <c r="G219" s="452">
        <f>'2 жастағы балалар Ә'!H146</f>
        <v>0</v>
      </c>
    </row>
    <row r="220" spans="2:7" x14ac:dyDescent="0.25">
      <c r="B220" s="572"/>
      <c r="C220" s="452">
        <f>'2 жастағы балалар Ф'!L146</f>
        <v>0</v>
      </c>
      <c r="D220" s="452">
        <f>'2 жастағы балалар К'!L146</f>
        <v>0</v>
      </c>
      <c r="E220" s="452">
        <f>'2 жастағы балалар Т'!I146</f>
        <v>0</v>
      </c>
      <c r="F220" s="452">
        <f>'2 жастағы балалар Ш'!L146</f>
        <v>0</v>
      </c>
      <c r="G220" s="452">
        <f>'2 жастағы балалар Ә'!I146</f>
        <v>0</v>
      </c>
    </row>
    <row r="221" spans="2:7" x14ac:dyDescent="0.25">
      <c r="B221" s="570">
        <v>4</v>
      </c>
      <c r="C221" s="452">
        <f>'2 жастағы балалар Ф'!M146</f>
        <v>0</v>
      </c>
      <c r="D221" s="452">
        <f>'2 жастағы балалар К'!M146</f>
        <v>0</v>
      </c>
      <c r="E221" s="452">
        <f>'2 жастағы балалар Т'!J146</f>
        <v>0</v>
      </c>
      <c r="F221" s="452">
        <f>'2 жастағы балалар Ш'!M146</f>
        <v>0</v>
      </c>
      <c r="G221" s="452">
        <f>'2 жастағы балалар Ә'!J146</f>
        <v>0</v>
      </c>
    </row>
    <row r="222" spans="2:7" x14ac:dyDescent="0.25">
      <c r="B222" s="571"/>
      <c r="C222" s="452">
        <f>'2 жастағы балалар Ф'!N146</f>
        <v>0</v>
      </c>
      <c r="D222" s="452">
        <f>'2 жастағы балалар К'!N146</f>
        <v>0</v>
      </c>
      <c r="E222" s="452">
        <f>'2 жастағы балалар Т'!K146</f>
        <v>0</v>
      </c>
      <c r="F222" s="452">
        <f>'2 жастағы балалар Ш'!N146</f>
        <v>0</v>
      </c>
      <c r="G222" s="452">
        <f>'2 жастағы балалар Ә'!K146</f>
        <v>0</v>
      </c>
    </row>
    <row r="223" spans="2:7" x14ac:dyDescent="0.25">
      <c r="B223" s="572"/>
      <c r="C223" s="452">
        <f>'2 жастағы балалар Ф'!O146</f>
        <v>0</v>
      </c>
      <c r="D223" s="452">
        <f>'2 жастағы балалар К'!O146</f>
        <v>0</v>
      </c>
      <c r="E223" s="452">
        <f>'2 жастағы балалар Т'!L146</f>
        <v>0</v>
      </c>
      <c r="F223" s="452">
        <f>'2 жастағы балалар Ш'!O146</f>
        <v>0</v>
      </c>
      <c r="G223" s="452">
        <f>'2 жастағы балалар Ә'!L146</f>
        <v>0</v>
      </c>
    </row>
    <row r="224" spans="2:7" x14ac:dyDescent="0.25">
      <c r="B224" s="570">
        <v>5</v>
      </c>
      <c r="C224" s="452" t="e">
        <f>'2 жастағы балалар Ф'!#REF!</f>
        <v>#REF!</v>
      </c>
      <c r="D224" s="452" t="e">
        <f>'2 жастағы балалар К'!#REF!</f>
        <v>#REF!</v>
      </c>
      <c r="E224" s="452">
        <f>'2 жастағы балалар Т'!M146</f>
        <v>0</v>
      </c>
      <c r="F224" s="452">
        <f>'2 жастағы балалар Ш'!P146</f>
        <v>0</v>
      </c>
      <c r="G224" s="452">
        <f>'2 жастағы балалар Ә'!M146</f>
        <v>0</v>
      </c>
    </row>
    <row r="225" spans="2:7" x14ac:dyDescent="0.25">
      <c r="B225" s="571"/>
      <c r="C225" s="452" t="e">
        <f>'2 жастағы балалар Ф'!#REF!</f>
        <v>#REF!</v>
      </c>
      <c r="D225" s="452" t="e">
        <f>'2 жастағы балалар К'!#REF!</f>
        <v>#REF!</v>
      </c>
      <c r="E225" s="452">
        <f>'2 жастағы балалар Т'!N146</f>
        <v>0</v>
      </c>
      <c r="F225" s="452">
        <f>'2 жастағы балалар Ш'!Q146</f>
        <v>0</v>
      </c>
      <c r="G225" s="452">
        <f>'2 жастағы балалар Ә'!N146</f>
        <v>0</v>
      </c>
    </row>
    <row r="226" spans="2:7" x14ac:dyDescent="0.25">
      <c r="B226" s="572"/>
      <c r="C226" s="452" t="e">
        <f>'2 жастағы балалар Ф'!#REF!</f>
        <v>#REF!</v>
      </c>
      <c r="D226" s="452" t="e">
        <f>'2 жастағы балалар К'!#REF!</f>
        <v>#REF!</v>
      </c>
      <c r="E226" s="452">
        <f>'2 жастағы балалар Т'!O146</f>
        <v>0</v>
      </c>
      <c r="F226" s="452">
        <f>'2 жастағы балалар Ш'!R146</f>
        <v>0</v>
      </c>
      <c r="G226" s="452">
        <f>'2 жастағы балалар Ә'!O146</f>
        <v>0</v>
      </c>
    </row>
    <row r="227" spans="2:7" x14ac:dyDescent="0.25">
      <c r="B227" s="570">
        <v>6</v>
      </c>
      <c r="C227" s="798"/>
      <c r="D227" s="452">
        <f>'2 жастағы балалар К'!P146</f>
        <v>0</v>
      </c>
      <c r="E227" s="798"/>
      <c r="F227" s="452" t="e">
        <f>'2 жастағы балалар Ш'!#REF!</f>
        <v>#REF!</v>
      </c>
      <c r="G227" s="798"/>
    </row>
    <row r="228" spans="2:7" x14ac:dyDescent="0.25">
      <c r="B228" s="571"/>
      <c r="C228" s="799"/>
      <c r="D228" s="452">
        <f>'2 жастағы балалар К'!Q146</f>
        <v>0</v>
      </c>
      <c r="E228" s="799"/>
      <c r="F228" s="452" t="e">
        <f>'2 жастағы балалар Ш'!#REF!</f>
        <v>#REF!</v>
      </c>
      <c r="G228" s="799"/>
    </row>
    <row r="229" spans="2:7" x14ac:dyDescent="0.25">
      <c r="B229" s="572"/>
      <c r="C229" s="799"/>
      <c r="D229" s="452">
        <f>'2 жастағы балалар К'!R146</f>
        <v>0</v>
      </c>
      <c r="E229" s="799"/>
      <c r="F229" s="452" t="e">
        <f>'2 жастағы балалар Ш'!#REF!</f>
        <v>#REF!</v>
      </c>
      <c r="G229" s="799"/>
    </row>
    <row r="230" spans="2:7" x14ac:dyDescent="0.25">
      <c r="B230" s="570">
        <v>7</v>
      </c>
      <c r="C230" s="799"/>
      <c r="D230" s="452">
        <f>'2 жастағы балалар К'!S146</f>
        <v>0</v>
      </c>
      <c r="E230" s="799"/>
      <c r="F230" s="452" t="e">
        <f>'2 жастағы балалар Ш'!#REF!</f>
        <v>#REF!</v>
      </c>
      <c r="G230" s="799"/>
    </row>
    <row r="231" spans="2:7" x14ac:dyDescent="0.25">
      <c r="B231" s="571"/>
      <c r="C231" s="799"/>
      <c r="D231" s="452">
        <f>'2 жастағы балалар К'!T146</f>
        <v>0</v>
      </c>
      <c r="E231" s="799"/>
      <c r="F231" s="452" t="e">
        <f>'2 жастағы балалар Ш'!#REF!</f>
        <v>#REF!</v>
      </c>
      <c r="G231" s="799"/>
    </row>
    <row r="232" spans="2:7" x14ac:dyDescent="0.25">
      <c r="B232" s="572"/>
      <c r="C232" s="799"/>
      <c r="D232" s="452">
        <f>'2 жастағы балалар К'!U146</f>
        <v>0</v>
      </c>
      <c r="E232" s="799"/>
      <c r="F232" s="452" t="e">
        <f>'2 жастағы балалар Ш'!#REF!</f>
        <v>#REF!</v>
      </c>
      <c r="G232" s="799"/>
    </row>
    <row r="233" spans="2:7" x14ac:dyDescent="0.25">
      <c r="B233" s="570">
        <v>8</v>
      </c>
      <c r="C233" s="799"/>
      <c r="D233" s="452">
        <f>'2 жастағы балалар К'!V146</f>
        <v>0</v>
      </c>
      <c r="E233" s="799"/>
      <c r="F233" s="452" t="e">
        <f>'2 жастағы балалар Ш'!#REF!</f>
        <v>#REF!</v>
      </c>
      <c r="G233" s="799"/>
    </row>
    <row r="234" spans="2:7" x14ac:dyDescent="0.25">
      <c r="B234" s="571"/>
      <c r="C234" s="799"/>
      <c r="D234" s="452">
        <f>'2 жастағы балалар К'!W146</f>
        <v>0</v>
      </c>
      <c r="E234" s="799"/>
      <c r="F234" s="452" t="e">
        <f>'2 жастағы балалар Ш'!#REF!</f>
        <v>#REF!</v>
      </c>
      <c r="G234" s="799"/>
    </row>
    <row r="235" spans="2:7" x14ac:dyDescent="0.25">
      <c r="B235" s="572"/>
      <c r="C235" s="799"/>
      <c r="D235" s="452">
        <f>'2 жастағы балалар К'!X146</f>
        <v>0</v>
      </c>
      <c r="E235" s="799"/>
      <c r="F235" s="452" t="e">
        <f>'2 жастағы балалар Ш'!#REF!</f>
        <v>#REF!</v>
      </c>
      <c r="G235" s="799"/>
    </row>
    <row r="236" spans="2:7" x14ac:dyDescent="0.25">
      <c r="B236" s="570">
        <v>9</v>
      </c>
      <c r="C236" s="799"/>
      <c r="D236" s="452">
        <f>'2 жастағы балалар К'!Y146</f>
        <v>0</v>
      </c>
      <c r="E236" s="799"/>
      <c r="F236" s="452" t="e">
        <f>'2 жастағы балалар Ш'!#REF!</f>
        <v>#REF!</v>
      </c>
      <c r="G236" s="799"/>
    </row>
    <row r="237" spans="2:7" x14ac:dyDescent="0.25">
      <c r="B237" s="571"/>
      <c r="C237" s="799"/>
      <c r="D237" s="452">
        <f>'2 жастағы балалар К'!Z146</f>
        <v>0</v>
      </c>
      <c r="E237" s="799"/>
      <c r="F237" s="452" t="e">
        <f>'2 жастағы балалар Ш'!#REF!</f>
        <v>#REF!</v>
      </c>
      <c r="G237" s="799"/>
    </row>
    <row r="238" spans="2:7" x14ac:dyDescent="0.25">
      <c r="B238" s="572"/>
      <c r="C238" s="799"/>
      <c r="D238" s="452">
        <f>'2 жастағы балалар К'!AA146</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Ш'!S146</f>
        <v>0</v>
      </c>
      <c r="G242" s="799"/>
    </row>
    <row r="243" spans="2:7" x14ac:dyDescent="0.25">
      <c r="B243" s="607"/>
      <c r="C243" s="799"/>
      <c r="D243" s="452" t="e">
        <f>'2 жастағы балалар К'!#REF!</f>
        <v>#REF!</v>
      </c>
      <c r="E243" s="799"/>
      <c r="F243" s="398">
        <f>'2 жастағы балалар Ш'!T146</f>
        <v>0</v>
      </c>
      <c r="G243" s="799"/>
    </row>
    <row r="244" spans="2:7" x14ac:dyDescent="0.25">
      <c r="B244" s="607"/>
      <c r="C244" s="799"/>
      <c r="D244" s="452" t="e">
        <f>'2 жастағы балалар К'!#REF!</f>
        <v>#REF!</v>
      </c>
      <c r="E244" s="799"/>
      <c r="F244" s="398">
        <f>'2 жастағы балалар Ш'!U146</f>
        <v>0</v>
      </c>
      <c r="G244" s="799"/>
    </row>
    <row r="245" spans="2:7" x14ac:dyDescent="0.25">
      <c r="B245" s="607">
        <v>12</v>
      </c>
      <c r="C245" s="799"/>
      <c r="D245" s="452" t="e">
        <f>'2 жастағы балалар К'!#REF!</f>
        <v>#REF!</v>
      </c>
      <c r="E245" s="799"/>
      <c r="F245" s="398">
        <f>'2 жастағы балалар Ш'!V146</f>
        <v>0</v>
      </c>
      <c r="G245" s="799"/>
    </row>
    <row r="246" spans="2:7" x14ac:dyDescent="0.25">
      <c r="B246" s="607"/>
      <c r="C246" s="799"/>
      <c r="D246" s="452" t="e">
        <f>'2 жастағы балалар К'!#REF!</f>
        <v>#REF!</v>
      </c>
      <c r="E246" s="799"/>
      <c r="F246" s="398">
        <f>'2 жастағы балалар Ш'!W146</f>
        <v>0</v>
      </c>
      <c r="G246" s="799"/>
    </row>
    <row r="247" spans="2:7" x14ac:dyDescent="0.25">
      <c r="B247" s="607"/>
      <c r="C247" s="799"/>
      <c r="D247" s="452" t="e">
        <f>'2 жастағы балалар К'!#REF!</f>
        <v>#REF!</v>
      </c>
      <c r="E247" s="799"/>
      <c r="F247" s="398">
        <f>'2 жастағы балалар Ш'!X146</f>
        <v>0</v>
      </c>
      <c r="G247" s="799"/>
    </row>
    <row r="248" spans="2:7" x14ac:dyDescent="0.25">
      <c r="B248" s="607">
        <v>13</v>
      </c>
      <c r="C248" s="799"/>
      <c r="D248" s="452" t="e">
        <f>'2 жастағы балалар К'!#REF!</f>
        <v>#REF!</v>
      </c>
      <c r="E248" s="799"/>
      <c r="F248" s="398">
        <f>'2 жастағы балалар Ш'!Y146</f>
        <v>0</v>
      </c>
      <c r="G248" s="799"/>
    </row>
    <row r="249" spans="2:7" x14ac:dyDescent="0.25">
      <c r="B249" s="607"/>
      <c r="C249" s="799"/>
      <c r="D249" s="452" t="e">
        <f>'2 жастағы балалар К'!#REF!</f>
        <v>#REF!</v>
      </c>
      <c r="E249" s="799"/>
      <c r="F249" s="398">
        <f>'2 жастағы балалар Ш'!Z146</f>
        <v>0</v>
      </c>
      <c r="G249" s="799"/>
    </row>
    <row r="250" spans="2:7" x14ac:dyDescent="0.25">
      <c r="B250" s="607"/>
      <c r="C250" s="799"/>
      <c r="D250" s="452" t="e">
        <f>'2 жастағы балалар К'!#REF!</f>
        <v>#REF!</v>
      </c>
      <c r="E250" s="799"/>
      <c r="F250" s="398">
        <f>'2 жастағы балалар Ш'!AA146</f>
        <v>0</v>
      </c>
      <c r="G250" s="799"/>
    </row>
    <row r="251" spans="2:7" x14ac:dyDescent="0.25">
      <c r="B251" s="607">
        <v>14</v>
      </c>
      <c r="C251" s="799"/>
      <c r="D251" s="452" t="e">
        <f>'2 жастағы балалар К'!#REF!</f>
        <v>#REF!</v>
      </c>
      <c r="E251" s="799"/>
      <c r="F251" s="398">
        <f>'2 жастағы балалар Ш'!AB146</f>
        <v>0</v>
      </c>
      <c r="G251" s="799"/>
    </row>
    <row r="252" spans="2:7" x14ac:dyDescent="0.25">
      <c r="B252" s="607"/>
      <c r="C252" s="799"/>
      <c r="D252" s="452" t="e">
        <f>'2 жастағы балалар К'!#REF!</f>
        <v>#REF!</v>
      </c>
      <c r="E252" s="799"/>
      <c r="F252" s="398">
        <f>'2 жастағы балалар Ш'!AC146</f>
        <v>0</v>
      </c>
      <c r="G252" s="799"/>
    </row>
    <row r="253" spans="2:7" x14ac:dyDescent="0.25">
      <c r="B253" s="607"/>
      <c r="C253" s="799"/>
      <c r="D253" s="452" t="e">
        <f>'2 жастағы балалар К'!#REF!</f>
        <v>#REF!</v>
      </c>
      <c r="E253" s="799"/>
      <c r="F253" s="398">
        <f>'2 жастағы балалар Ш'!AD146</f>
        <v>0</v>
      </c>
      <c r="G253" s="799"/>
    </row>
    <row r="254" spans="2:7" x14ac:dyDescent="0.25">
      <c r="B254" s="607">
        <v>15</v>
      </c>
      <c r="C254" s="799"/>
      <c r="D254" s="452" t="e">
        <f>'2 жастағы балалар К'!#REF!</f>
        <v>#REF!</v>
      </c>
      <c r="E254" s="799"/>
      <c r="F254" s="398">
        <f>'2 жастағы балалар Ш'!AE146</f>
        <v>0</v>
      </c>
      <c r="G254" s="799"/>
    </row>
    <row r="255" spans="2:7" x14ac:dyDescent="0.25">
      <c r="B255" s="607"/>
      <c r="C255" s="799"/>
      <c r="D255" s="452" t="e">
        <f>'2 жастағы балалар К'!#REF!</f>
        <v>#REF!</v>
      </c>
      <c r="E255" s="799"/>
      <c r="F255" s="398">
        <f>'2 жастағы балалар Ш'!AF146</f>
        <v>0</v>
      </c>
      <c r="G255" s="799"/>
    </row>
    <row r="256" spans="2:7" x14ac:dyDescent="0.25">
      <c r="B256" s="607"/>
      <c r="C256" s="799"/>
      <c r="D256" s="452" t="e">
        <f>'2 жастағы балалар К'!#REF!</f>
        <v>#REF!</v>
      </c>
      <c r="E256" s="799"/>
      <c r="F256" s="398">
        <f>'2 жастағы балалар Ш'!AG146</f>
        <v>0</v>
      </c>
      <c r="G256" s="799"/>
    </row>
    <row r="257" spans="2:7" x14ac:dyDescent="0.25">
      <c r="B257" s="607">
        <v>16</v>
      </c>
      <c r="C257" s="799"/>
      <c r="D257" s="798"/>
      <c r="E257" s="799"/>
      <c r="F257" s="398">
        <f>'2 жастағы балалар Ш'!AH146</f>
        <v>0</v>
      </c>
      <c r="G257" s="799"/>
    </row>
    <row r="258" spans="2:7" x14ac:dyDescent="0.25">
      <c r="B258" s="607"/>
      <c r="C258" s="799"/>
      <c r="D258" s="799"/>
      <c r="E258" s="799"/>
      <c r="F258" s="398">
        <f>'2 жастағы балалар Ш'!AI146</f>
        <v>0</v>
      </c>
      <c r="G258" s="799"/>
    </row>
    <row r="259" spans="2:7" x14ac:dyDescent="0.25">
      <c r="B259" s="607"/>
      <c r="C259" s="799"/>
      <c r="D259" s="799"/>
      <c r="E259" s="799"/>
      <c r="F259" s="398">
        <f>'2 жастағы балалар Ш'!AJ146</f>
        <v>0</v>
      </c>
      <c r="G259" s="799"/>
    </row>
    <row r="260" spans="2:7" x14ac:dyDescent="0.25">
      <c r="B260" s="607">
        <v>17</v>
      </c>
      <c r="C260" s="799"/>
      <c r="D260" s="799"/>
      <c r="E260" s="799"/>
      <c r="F260" s="398">
        <f>'2 жастағы балалар Ш'!AK146</f>
        <v>0</v>
      </c>
      <c r="G260" s="799"/>
    </row>
    <row r="261" spans="2:7" x14ac:dyDescent="0.25">
      <c r="B261" s="607"/>
      <c r="C261" s="799"/>
      <c r="D261" s="799"/>
      <c r="E261" s="799"/>
      <c r="F261" s="398">
        <f>'2 жастағы балалар Ш'!AL146</f>
        <v>0</v>
      </c>
      <c r="G261" s="799"/>
    </row>
    <row r="262" spans="2:7" x14ac:dyDescent="0.25">
      <c r="B262" s="607"/>
      <c r="C262" s="799"/>
      <c r="D262" s="799"/>
      <c r="E262" s="799"/>
      <c r="F262" s="398">
        <f>'2 жастағы балалар Ш'!AM146</f>
        <v>0</v>
      </c>
      <c r="G262" s="799"/>
    </row>
    <row r="263" spans="2:7" x14ac:dyDescent="0.25">
      <c r="B263" s="607">
        <v>18</v>
      </c>
      <c r="C263" s="799"/>
      <c r="D263" s="799"/>
      <c r="E263" s="799"/>
      <c r="F263" s="398">
        <f>'2 жастағы балалар Ш'!AN146</f>
        <v>0</v>
      </c>
      <c r="G263" s="799"/>
    </row>
    <row r="264" spans="2:7" x14ac:dyDescent="0.25">
      <c r="B264" s="607"/>
      <c r="C264" s="799"/>
      <c r="D264" s="799"/>
      <c r="E264" s="799"/>
      <c r="F264" s="398">
        <f>'2 жастағы балалар Ш'!AO146</f>
        <v>0</v>
      </c>
      <c r="G264" s="799"/>
    </row>
    <row r="265" spans="2:7" x14ac:dyDescent="0.25">
      <c r="B265" s="607"/>
      <c r="C265" s="799"/>
      <c r="D265" s="799"/>
      <c r="E265" s="799"/>
      <c r="F265" s="398">
        <f>'2 жастағы балалар Ш'!AP146</f>
        <v>0</v>
      </c>
      <c r="G265" s="799"/>
    </row>
    <row r="266" spans="2:7" x14ac:dyDescent="0.25">
      <c r="B266" s="607">
        <v>19</v>
      </c>
      <c r="C266" s="799"/>
      <c r="D266" s="799"/>
      <c r="E266" s="799"/>
      <c r="F266" s="398">
        <f>'2 жастағы балалар Ш'!AQ146</f>
        <v>0</v>
      </c>
      <c r="G266" s="799"/>
    </row>
    <row r="267" spans="2:7" x14ac:dyDescent="0.25">
      <c r="B267" s="607"/>
      <c r="C267" s="799"/>
      <c r="D267" s="799"/>
      <c r="E267" s="799"/>
      <c r="F267" s="398">
        <f>'2 жастағы балалар Ш'!AR146</f>
        <v>0</v>
      </c>
      <c r="G267" s="799"/>
    </row>
    <row r="268" spans="2:7" x14ac:dyDescent="0.25">
      <c r="B268" s="607"/>
      <c r="C268" s="799"/>
      <c r="D268" s="799"/>
      <c r="E268" s="799"/>
      <c r="F268" s="398">
        <f>'2 жастағы балалар Ш'!AS146</f>
        <v>0</v>
      </c>
      <c r="G268" s="799"/>
    </row>
    <row r="269" spans="2:7" x14ac:dyDescent="0.25">
      <c r="B269" s="607">
        <v>20</v>
      </c>
      <c r="C269" s="799"/>
      <c r="D269" s="799"/>
      <c r="E269" s="799"/>
      <c r="F269" s="398">
        <f>'2 жастағы балалар Ш'!AT146</f>
        <v>0</v>
      </c>
      <c r="G269" s="799"/>
    </row>
    <row r="270" spans="2:7" x14ac:dyDescent="0.25">
      <c r="B270" s="607"/>
      <c r="C270" s="799"/>
      <c r="D270" s="799"/>
      <c r="E270" s="799"/>
      <c r="F270" s="398">
        <f>'2 жастағы балалар Ш'!AU146</f>
        <v>0</v>
      </c>
      <c r="G270" s="799"/>
    </row>
    <row r="271" spans="2:7" x14ac:dyDescent="0.25">
      <c r="B271" s="607"/>
      <c r="C271" s="799"/>
      <c r="D271" s="799"/>
      <c r="E271" s="799"/>
      <c r="F271" s="398">
        <f>'2 жастағы балалар Ш'!AV146</f>
        <v>0</v>
      </c>
      <c r="G271" s="799"/>
    </row>
    <row r="272" spans="2:7" x14ac:dyDescent="0.25">
      <c r="B272" s="607">
        <v>21</v>
      </c>
      <c r="C272" s="799"/>
      <c r="D272" s="799"/>
      <c r="E272" s="799"/>
      <c r="F272" s="398">
        <f>'2 жастағы балалар Ш'!AW146</f>
        <v>0</v>
      </c>
      <c r="G272" s="799"/>
    </row>
    <row r="273" spans="2:7" x14ac:dyDescent="0.25">
      <c r="B273" s="607"/>
      <c r="C273" s="799"/>
      <c r="D273" s="799"/>
      <c r="E273" s="799"/>
      <c r="F273" s="398">
        <f>'2 жастағы балалар Ш'!AX146</f>
        <v>0</v>
      </c>
      <c r="G273" s="799"/>
    </row>
    <row r="274" spans="2:7" x14ac:dyDescent="0.25">
      <c r="B274" s="607"/>
      <c r="C274" s="799"/>
      <c r="D274" s="799"/>
      <c r="E274" s="799"/>
      <c r="F274" s="398">
        <f>'2 жастағы балалар Ш'!AY146</f>
        <v>0</v>
      </c>
      <c r="G274" s="799"/>
    </row>
    <row r="275" spans="2:7" x14ac:dyDescent="0.25">
      <c r="B275" s="607">
        <v>22</v>
      </c>
      <c r="C275" s="799"/>
      <c r="D275" s="799"/>
      <c r="E275" s="799"/>
      <c r="F275" s="398">
        <f>'2 жастағы балалар Ш'!AZ146</f>
        <v>0</v>
      </c>
      <c r="G275" s="799"/>
    </row>
    <row r="276" spans="2:7" x14ac:dyDescent="0.25">
      <c r="B276" s="607"/>
      <c r="C276" s="799"/>
      <c r="D276" s="799"/>
      <c r="E276" s="799"/>
      <c r="F276" s="398">
        <f>'2 жастағы балалар Ш'!BA146</f>
        <v>0</v>
      </c>
      <c r="G276" s="799"/>
    </row>
    <row r="277" spans="2:7" x14ac:dyDescent="0.25">
      <c r="B277" s="607"/>
      <c r="C277" s="799"/>
      <c r="D277" s="799"/>
      <c r="E277" s="799"/>
      <c r="F277" s="398">
        <f>'2 жастағы балалар Ш'!BB146</f>
        <v>0</v>
      </c>
      <c r="G277" s="799"/>
    </row>
    <row r="278" spans="2:7" x14ac:dyDescent="0.25">
      <c r="B278" s="607">
        <v>23</v>
      </c>
      <c r="C278" s="799"/>
      <c r="D278" s="799"/>
      <c r="E278" s="799"/>
      <c r="F278" s="398">
        <f>'2 жастағы балалар Ш'!BC146</f>
        <v>0</v>
      </c>
      <c r="G278" s="799"/>
    </row>
    <row r="279" spans="2:7" x14ac:dyDescent="0.25">
      <c r="B279" s="607"/>
      <c r="C279" s="799"/>
      <c r="D279" s="799"/>
      <c r="E279" s="799"/>
      <c r="F279" s="398">
        <f>'2 жастағы балалар Ш'!BD146</f>
        <v>0</v>
      </c>
      <c r="G279" s="799"/>
    </row>
    <row r="280" spans="2:7" x14ac:dyDescent="0.25">
      <c r="B280" s="607"/>
      <c r="C280" s="799"/>
      <c r="D280" s="799"/>
      <c r="E280" s="799"/>
      <c r="F280" s="398">
        <f>'2 жастағы балалар Ш'!BE146</f>
        <v>0</v>
      </c>
      <c r="G280" s="799"/>
    </row>
    <row r="281" spans="2:7" x14ac:dyDescent="0.25">
      <c r="B281" s="607">
        <v>24</v>
      </c>
      <c r="C281" s="799"/>
      <c r="D281" s="799"/>
      <c r="E281" s="799"/>
      <c r="F281" s="398">
        <f>'2 жастағы балалар Ш'!BF146</f>
        <v>0</v>
      </c>
      <c r="G281" s="799"/>
    </row>
    <row r="282" spans="2:7" x14ac:dyDescent="0.25">
      <c r="B282" s="607"/>
      <c r="C282" s="799"/>
      <c r="D282" s="799"/>
      <c r="E282" s="799"/>
      <c r="F282" s="398">
        <f>'2 жастағы балалар Ш'!BG146</f>
        <v>0</v>
      </c>
      <c r="G282" s="799"/>
    </row>
    <row r="283" spans="2:7" x14ac:dyDescent="0.25">
      <c r="B283" s="607"/>
      <c r="C283" s="799"/>
      <c r="D283" s="799"/>
      <c r="E283" s="799"/>
      <c r="F283" s="398">
        <f>'2 жастағы балалар Ш'!BH146</f>
        <v>0</v>
      </c>
      <c r="G283" s="799"/>
    </row>
    <row r="284" spans="2:7" x14ac:dyDescent="0.25">
      <c r="B284" s="607">
        <v>25</v>
      </c>
      <c r="C284" s="799"/>
      <c r="D284" s="799"/>
      <c r="E284" s="799"/>
      <c r="F284" s="398">
        <f>'2 жастағы балалар Ш'!BI146</f>
        <v>0</v>
      </c>
      <c r="G284" s="799"/>
    </row>
    <row r="285" spans="2:7" x14ac:dyDescent="0.25">
      <c r="B285" s="607"/>
      <c r="C285" s="799"/>
      <c r="D285" s="799"/>
      <c r="E285" s="799"/>
      <c r="F285" s="398">
        <f>'2 жастағы балалар Ш'!BJ146</f>
        <v>0</v>
      </c>
      <c r="G285" s="799"/>
    </row>
    <row r="286" spans="2:7" x14ac:dyDescent="0.25">
      <c r="B286" s="607"/>
      <c r="C286" s="800"/>
      <c r="D286" s="800"/>
      <c r="E286" s="800"/>
      <c r="F286" s="398">
        <f>'2 жастағы балалар Ш'!BK146</f>
        <v>0</v>
      </c>
      <c r="G286" s="800"/>
    </row>
    <row r="287" spans="2:7" x14ac:dyDescent="0.25">
      <c r="B287" s="389">
        <f>СВОД3!V41</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2" ht="267.75" customHeight="1" x14ac:dyDescent="0.25"/>
    <row r="748" ht="220.5" customHeight="1" x14ac:dyDescent="0.25"/>
    <row r="755" spans="13:66" ht="15.75" thickBot="1" x14ac:dyDescent="0.3"/>
    <row r="756" spans="13:66" ht="267.75" x14ac:dyDescent="0.25">
      <c r="M756" s="151">
        <v>1</v>
      </c>
      <c r="N756" s="152" t="s">
        <v>36</v>
      </c>
      <c r="O756" s="153">
        <v>1</v>
      </c>
      <c r="P756" s="152" t="s">
        <v>37</v>
      </c>
      <c r="Q756" s="153">
        <v>1</v>
      </c>
      <c r="R756" s="154" t="s">
        <v>38</v>
      </c>
      <c r="S756" s="151">
        <v>1</v>
      </c>
      <c r="T756" s="152" t="s">
        <v>39</v>
      </c>
      <c r="U756" s="153">
        <v>1</v>
      </c>
      <c r="V756" s="152" t="s">
        <v>40</v>
      </c>
      <c r="W756" s="153">
        <v>1</v>
      </c>
      <c r="X756" s="154" t="s">
        <v>41</v>
      </c>
      <c r="Y756" s="151">
        <v>1</v>
      </c>
      <c r="Z756" s="152" t="s">
        <v>42</v>
      </c>
      <c r="AA756" s="153">
        <v>1</v>
      </c>
      <c r="AB756" s="152" t="s">
        <v>43</v>
      </c>
      <c r="AC756" s="153">
        <v>1</v>
      </c>
      <c r="AD756" s="154" t="s">
        <v>44</v>
      </c>
      <c r="AE756" s="151">
        <v>1</v>
      </c>
      <c r="AF756" s="152" t="s">
        <v>45</v>
      </c>
      <c r="AG756" s="153">
        <v>1</v>
      </c>
      <c r="AH756" s="152" t="s">
        <v>46</v>
      </c>
      <c r="AI756" s="153">
        <v>1</v>
      </c>
      <c r="AJ756" s="154" t="s">
        <v>47</v>
      </c>
      <c r="AK756" s="151">
        <v>1</v>
      </c>
      <c r="AL756" s="152" t="s">
        <v>48</v>
      </c>
      <c r="AM756" s="153">
        <v>1</v>
      </c>
      <c r="AN756" s="152" t="s">
        <v>49</v>
      </c>
      <c r="AO756" s="153">
        <v>1</v>
      </c>
      <c r="AP756" s="154" t="s">
        <v>50</v>
      </c>
      <c r="AQ756" s="155">
        <v>1</v>
      </c>
      <c r="AR756" s="159" t="s">
        <v>51</v>
      </c>
      <c r="AS756" s="157">
        <v>1</v>
      </c>
      <c r="AT756" s="159" t="s">
        <v>52</v>
      </c>
      <c r="AU756" s="157">
        <v>1</v>
      </c>
      <c r="AV756" s="160" t="s">
        <v>53</v>
      </c>
      <c r="AW756" s="155">
        <v>1</v>
      </c>
      <c r="AX756" s="159" t="s">
        <v>54</v>
      </c>
      <c r="AY756" s="157">
        <v>1</v>
      </c>
      <c r="AZ756" s="159" t="s">
        <v>55</v>
      </c>
      <c r="BA756" s="157">
        <v>1</v>
      </c>
      <c r="BB756" s="160" t="s">
        <v>56</v>
      </c>
      <c r="BC756" s="155">
        <v>1</v>
      </c>
      <c r="BD756" s="159" t="s">
        <v>57</v>
      </c>
      <c r="BE756" s="157">
        <v>1</v>
      </c>
      <c r="BF756" s="159" t="s">
        <v>58</v>
      </c>
      <c r="BG756" s="157">
        <v>1</v>
      </c>
      <c r="BH756" s="160" t="s">
        <v>59</v>
      </c>
      <c r="BI756" s="155">
        <v>1</v>
      </c>
      <c r="BJ756" s="159" t="s">
        <v>60</v>
      </c>
      <c r="BK756" s="157">
        <v>1</v>
      </c>
      <c r="BL756" s="159" t="s">
        <v>61</v>
      </c>
      <c r="BM756" s="157">
        <v>1</v>
      </c>
      <c r="BN756" s="160" t="s">
        <v>62</v>
      </c>
    </row>
    <row r="757" spans="13:66" ht="15.75" x14ac:dyDescent="0.25">
      <c r="M757" s="155"/>
      <c r="N757" s="156"/>
      <c r="O757" s="157"/>
      <c r="P757" s="156"/>
      <c r="Q757" s="157"/>
      <c r="R757" s="158"/>
      <c r="S757" s="155"/>
      <c r="T757" s="156"/>
      <c r="U757" s="157"/>
      <c r="V757" s="159"/>
      <c r="W757" s="157"/>
      <c r="X757" s="160"/>
      <c r="Y757" s="155"/>
      <c r="Z757" s="156"/>
      <c r="AA757" s="157"/>
      <c r="AB757" s="156"/>
      <c r="AC757" s="157"/>
      <c r="AD757" s="158"/>
      <c r="AE757" s="155"/>
      <c r="AF757" s="156"/>
      <c r="AG757" s="157"/>
      <c r="AH757" s="156"/>
      <c r="AI757" s="157"/>
      <c r="AJ757" s="158"/>
      <c r="AK757" s="155"/>
      <c r="AL757" s="156"/>
      <c r="AM757" s="157"/>
      <c r="AN757" s="159"/>
      <c r="AO757" s="157"/>
      <c r="AP757" s="160"/>
      <c r="AQ757" s="155"/>
      <c r="AR757" s="156"/>
      <c r="AS757" s="157"/>
      <c r="AT757" s="156"/>
      <c r="AU757" s="157"/>
      <c r="AV757" s="158"/>
      <c r="AW757" s="155"/>
      <c r="AX757" s="156"/>
      <c r="AY757" s="157"/>
      <c r="AZ757" s="156"/>
      <c r="BA757" s="157"/>
      <c r="BB757" s="158"/>
      <c r="BC757" s="155"/>
      <c r="BD757" s="156"/>
      <c r="BE757" s="157"/>
      <c r="BF757" s="159"/>
      <c r="BG757" s="157"/>
      <c r="BH757" s="160"/>
      <c r="BI757" s="155"/>
      <c r="BJ757" s="156"/>
      <c r="BK757" s="157"/>
      <c r="BL757" s="156"/>
      <c r="BM757" s="157"/>
      <c r="BN757" s="158"/>
    </row>
    <row r="758" spans="13:66" ht="15.75" x14ac:dyDescent="0.25">
      <c r="M758" s="155"/>
      <c r="N758" s="156"/>
      <c r="O758" s="157"/>
      <c r="P758" s="156"/>
      <c r="Q758" s="157"/>
      <c r="R758" s="158"/>
      <c r="S758" s="155"/>
      <c r="T758" s="156"/>
      <c r="U758" s="157"/>
      <c r="V758" s="159"/>
      <c r="W758" s="157"/>
      <c r="X758" s="160"/>
      <c r="Y758" s="155"/>
      <c r="Z758" s="156"/>
      <c r="AA758" s="157"/>
      <c r="AB758" s="156"/>
      <c r="AC758" s="157"/>
      <c r="AD758" s="158"/>
      <c r="AE758" s="155"/>
      <c r="AF758" s="156"/>
      <c r="AG758" s="157"/>
      <c r="AH758" s="156"/>
      <c r="AI758" s="157"/>
      <c r="AJ758" s="158"/>
      <c r="AK758" s="155"/>
      <c r="AL758" s="156"/>
      <c r="AM758" s="157"/>
      <c r="AN758" s="159"/>
      <c r="AO758" s="157"/>
      <c r="AP758" s="160"/>
      <c r="AQ758" s="155"/>
      <c r="AR758" s="156"/>
      <c r="AS758" s="157"/>
      <c r="AT758" s="156"/>
      <c r="AU758" s="157"/>
      <c r="AV758" s="158"/>
      <c r="AW758" s="155"/>
      <c r="AX758" s="156"/>
      <c r="AY758" s="157"/>
      <c r="AZ758" s="156"/>
      <c r="BA758" s="157"/>
      <c r="BB758" s="158"/>
      <c r="BC758" s="155"/>
      <c r="BD758" s="156"/>
      <c r="BE758" s="157"/>
      <c r="BF758" s="159"/>
      <c r="BG758" s="157"/>
      <c r="BH758" s="160"/>
      <c r="BI758" s="155"/>
      <c r="BJ758" s="156"/>
      <c r="BK758" s="157"/>
      <c r="BL758" s="156"/>
      <c r="BM758" s="157"/>
      <c r="BN758" s="158"/>
    </row>
    <row r="759" spans="13:66" ht="15.75" x14ac:dyDescent="0.25">
      <c r="M759" s="161"/>
      <c r="N759" s="162"/>
      <c r="O759" s="163"/>
      <c r="P759" s="162"/>
      <c r="Q759" s="163"/>
      <c r="R759" s="164"/>
      <c r="S759" s="161"/>
      <c r="T759" s="162"/>
      <c r="U759" s="163"/>
      <c r="V759" s="162"/>
      <c r="W759" s="163"/>
      <c r="X759" s="164"/>
      <c r="Y759" s="161"/>
      <c r="Z759" s="162"/>
      <c r="AA759" s="163"/>
      <c r="AB759" s="162"/>
      <c r="AC759" s="163"/>
      <c r="AD759" s="164"/>
      <c r="AE759" s="161"/>
      <c r="AF759" s="162"/>
      <c r="AG759" s="163"/>
      <c r="AH759" s="162"/>
      <c r="AI759" s="163"/>
      <c r="AJ759" s="164"/>
      <c r="AK759" s="161"/>
      <c r="AL759" s="162"/>
      <c r="AM759" s="163"/>
      <c r="AN759" s="162"/>
      <c r="AO759" s="163"/>
      <c r="AP759" s="164"/>
      <c r="AQ759" s="161"/>
      <c r="AR759" s="162"/>
      <c r="AS759" s="163"/>
      <c r="AT759" s="162"/>
      <c r="AU759" s="163"/>
      <c r="AV759" s="164"/>
      <c r="AW759" s="161"/>
      <c r="AX759" s="162"/>
      <c r="AY759" s="163"/>
      <c r="AZ759" s="162"/>
      <c r="BA759" s="163"/>
      <c r="BB759" s="164"/>
      <c r="BC759" s="161"/>
      <c r="BD759" s="162"/>
      <c r="BE759" s="163"/>
      <c r="BF759" s="162"/>
      <c r="BG759" s="163"/>
      <c r="BH759" s="164"/>
      <c r="BI759" s="161"/>
      <c r="BJ759" s="162"/>
      <c r="BK759" s="163"/>
      <c r="BL759" s="162"/>
      <c r="BM759" s="163"/>
      <c r="BN759" s="164"/>
    </row>
    <row r="760" spans="13:66" ht="267.75" x14ac:dyDescent="0.25">
      <c r="M760" s="155">
        <v>1</v>
      </c>
      <c r="N760" s="159" t="s">
        <v>63</v>
      </c>
      <c r="O760" s="157">
        <v>1</v>
      </c>
      <c r="P760" s="159" t="s">
        <v>64</v>
      </c>
      <c r="Q760" s="157">
        <v>1</v>
      </c>
      <c r="R760" s="160" t="s">
        <v>65</v>
      </c>
      <c r="S760" s="155">
        <v>1</v>
      </c>
      <c r="T760" s="159" t="s">
        <v>66</v>
      </c>
      <c r="U760" s="157">
        <v>1</v>
      </c>
      <c r="V760" s="159" t="s">
        <v>67</v>
      </c>
      <c r="W760" s="157">
        <v>1</v>
      </c>
      <c r="X760" s="160" t="s">
        <v>68</v>
      </c>
      <c r="Y760" s="155">
        <v>1</v>
      </c>
      <c r="Z760" s="159" t="s">
        <v>69</v>
      </c>
      <c r="AA760" s="157">
        <v>1</v>
      </c>
      <c r="AB760" s="159" t="s">
        <v>70</v>
      </c>
      <c r="AC760" s="157">
        <v>1</v>
      </c>
      <c r="AD760" s="160" t="s">
        <v>71</v>
      </c>
      <c r="AE760" s="155">
        <v>1</v>
      </c>
      <c r="AF760" s="159" t="s">
        <v>72</v>
      </c>
      <c r="AG760" s="157">
        <v>1</v>
      </c>
      <c r="AH760" s="159" t="s">
        <v>73</v>
      </c>
      <c r="AI760" s="157">
        <v>1</v>
      </c>
      <c r="AJ760" s="160" t="s">
        <v>74</v>
      </c>
      <c r="AK760" s="155">
        <v>1</v>
      </c>
      <c r="AL760" s="159" t="s">
        <v>75</v>
      </c>
      <c r="AM760" s="157">
        <v>1</v>
      </c>
      <c r="AN760" s="159" t="s">
        <v>76</v>
      </c>
      <c r="AO760" s="157">
        <v>1</v>
      </c>
      <c r="AP760" s="160" t="s">
        <v>77</v>
      </c>
      <c r="AQ760" s="155">
        <v>1</v>
      </c>
      <c r="AR760" s="159" t="s">
        <v>78</v>
      </c>
      <c r="AS760" s="157">
        <v>1</v>
      </c>
      <c r="AT760" s="159" t="s">
        <v>79</v>
      </c>
      <c r="AU760" s="157">
        <v>1</v>
      </c>
      <c r="AV760" s="160" t="s">
        <v>80</v>
      </c>
      <c r="AW760" s="155">
        <v>1</v>
      </c>
      <c r="AX760" s="159" t="s">
        <v>81</v>
      </c>
      <c r="AY760" s="157">
        <v>1</v>
      </c>
      <c r="AZ760" s="159" t="s">
        <v>82</v>
      </c>
      <c r="BA760" s="157">
        <v>1</v>
      </c>
      <c r="BB760" s="160" t="s">
        <v>83</v>
      </c>
      <c r="BC760" s="155">
        <v>1</v>
      </c>
      <c r="BD760" s="159" t="s">
        <v>84</v>
      </c>
      <c r="BE760" s="157">
        <v>1</v>
      </c>
      <c r="BF760" s="159" t="s">
        <v>85</v>
      </c>
      <c r="BG760" s="157">
        <v>1</v>
      </c>
      <c r="BH760" s="160" t="s">
        <v>86</v>
      </c>
      <c r="BI760" s="155">
        <v>1</v>
      </c>
      <c r="BJ760" s="159" t="s">
        <v>87</v>
      </c>
      <c r="BK760" s="157">
        <v>1</v>
      </c>
      <c r="BL760" s="159" t="s">
        <v>88</v>
      </c>
      <c r="BM760" s="157">
        <v>1</v>
      </c>
      <c r="BN760" s="158" t="s">
        <v>89</v>
      </c>
    </row>
    <row r="761" spans="13:66" ht="15.75" x14ac:dyDescent="0.25">
      <c r="M761" s="155"/>
      <c r="N761" s="156"/>
      <c r="O761" s="157"/>
      <c r="P761" s="156"/>
      <c r="Q761" s="157"/>
      <c r="R761" s="158"/>
      <c r="S761" s="155"/>
      <c r="T761" s="156"/>
      <c r="U761" s="157"/>
      <c r="V761" s="156"/>
      <c r="W761" s="157"/>
      <c r="X761" s="158"/>
      <c r="Y761" s="155"/>
      <c r="Z761" s="156"/>
      <c r="AA761" s="157"/>
      <c r="AB761" s="156"/>
      <c r="AC761" s="157"/>
      <c r="AD761" s="158"/>
      <c r="AE761" s="155"/>
      <c r="AF761" s="156"/>
      <c r="AG761" s="157"/>
      <c r="AH761" s="156"/>
      <c r="AI761" s="157"/>
      <c r="AJ761" s="158"/>
      <c r="AK761" s="155"/>
      <c r="AL761" s="156"/>
      <c r="AM761" s="157"/>
      <c r="AN761" s="156"/>
      <c r="AO761" s="157"/>
      <c r="AP761" s="158"/>
      <c r="AQ761" s="155"/>
      <c r="AR761" s="156"/>
      <c r="AS761" s="157"/>
      <c r="AT761" s="156"/>
      <c r="AU761" s="157"/>
      <c r="AV761" s="158"/>
      <c r="AW761" s="155"/>
      <c r="AX761" s="156"/>
      <c r="AY761" s="157"/>
      <c r="AZ761" s="156"/>
      <c r="BA761" s="157"/>
      <c r="BB761" s="158"/>
      <c r="BC761" s="155"/>
      <c r="BD761" s="156"/>
      <c r="BE761" s="157"/>
      <c r="BF761" s="156"/>
      <c r="BG761" s="157"/>
      <c r="BH761" s="158"/>
      <c r="BI761" s="155"/>
      <c r="BJ761" s="156"/>
      <c r="BK761" s="157"/>
      <c r="BL761" s="156"/>
      <c r="BM761" s="157"/>
      <c r="BN761" s="158"/>
    </row>
    <row r="762" spans="13:66" ht="15.75" x14ac:dyDescent="0.25">
      <c r="M762" s="155"/>
      <c r="N762" s="156"/>
      <c r="O762" s="157"/>
      <c r="P762" s="156"/>
      <c r="Q762" s="157"/>
      <c r="R762" s="158"/>
      <c r="S762" s="155"/>
      <c r="T762" s="156"/>
      <c r="U762" s="157"/>
      <c r="V762" s="156"/>
      <c r="W762" s="157"/>
      <c r="X762" s="158"/>
      <c r="Y762" s="155"/>
      <c r="Z762" s="156"/>
      <c r="AA762" s="157"/>
      <c r="AB762" s="156"/>
      <c r="AC762" s="157"/>
      <c r="AD762" s="158"/>
      <c r="AE762" s="155"/>
      <c r="AF762" s="156"/>
      <c r="AG762" s="157"/>
      <c r="AH762" s="156"/>
      <c r="AI762" s="157"/>
      <c r="AJ762" s="158"/>
      <c r="AK762" s="155"/>
      <c r="AL762" s="156"/>
      <c r="AM762" s="157"/>
      <c r="AN762" s="156"/>
      <c r="AO762" s="157"/>
      <c r="AP762" s="158"/>
      <c r="AQ762" s="155"/>
      <c r="AR762" s="156"/>
      <c r="AS762" s="157"/>
      <c r="AT762" s="156"/>
      <c r="AU762" s="157"/>
      <c r="AV762" s="158"/>
      <c r="AW762" s="155"/>
      <c r="AX762" s="156"/>
      <c r="AY762" s="157"/>
      <c r="AZ762" s="156"/>
      <c r="BA762" s="157"/>
      <c r="BB762" s="158"/>
      <c r="BC762" s="155"/>
      <c r="BD762" s="156"/>
      <c r="BE762" s="157"/>
      <c r="BF762" s="156"/>
      <c r="BG762" s="157"/>
      <c r="BH762" s="158"/>
      <c r="BI762" s="155"/>
      <c r="BJ762" s="156"/>
      <c r="BK762" s="157"/>
      <c r="BL762" s="156"/>
      <c r="BM762" s="157"/>
      <c r="BN762" s="158"/>
    </row>
    <row r="763" spans="13:66" ht="15.75" x14ac:dyDescent="0.25">
      <c r="M763" s="157"/>
      <c r="N763" s="156"/>
      <c r="O763" s="157"/>
      <c r="P763" s="156"/>
      <c r="Q763" s="157"/>
      <c r="R763" s="156"/>
      <c r="S763" s="157"/>
      <c r="T763" s="156"/>
      <c r="U763" s="157"/>
      <c r="V763" s="156"/>
      <c r="W763" s="157"/>
      <c r="X763" s="156"/>
      <c r="Y763" s="157"/>
      <c r="Z763" s="156"/>
      <c r="AA763" s="157"/>
      <c r="AB763" s="156"/>
      <c r="AC763" s="157"/>
      <c r="AD763" s="156"/>
      <c r="AE763" s="157"/>
      <c r="AF763" s="156"/>
      <c r="AG763" s="157"/>
      <c r="AH763" s="156"/>
      <c r="AI763" s="157"/>
      <c r="AJ763" s="156"/>
      <c r="AK763" s="157"/>
      <c r="AL763" s="156"/>
      <c r="AM763" s="157"/>
      <c r="AN763" s="156"/>
      <c r="AO763" s="157"/>
      <c r="AP763" s="156"/>
      <c r="AQ763" s="163"/>
      <c r="AR763" s="162"/>
      <c r="AS763" s="163"/>
      <c r="AT763" s="162"/>
      <c r="AU763" s="163"/>
      <c r="AV763" s="164"/>
      <c r="AW763" s="161"/>
      <c r="AX763" s="162"/>
      <c r="AY763" s="163"/>
      <c r="AZ763" s="162"/>
      <c r="BA763" s="163"/>
      <c r="BB763" s="164"/>
      <c r="BC763" s="161"/>
      <c r="BD763" s="162"/>
      <c r="BE763" s="163"/>
      <c r="BF763" s="162"/>
      <c r="BG763" s="163"/>
      <c r="BH763" s="164"/>
      <c r="BI763" s="161"/>
      <c r="BJ763" s="162"/>
      <c r="BK763" s="163"/>
      <c r="BL763" s="162"/>
      <c r="BM763" s="163"/>
      <c r="BN763" s="164"/>
    </row>
    <row r="764" spans="13:66" ht="157.5" x14ac:dyDescent="0.25">
      <c r="M764" s="157">
        <v>1</v>
      </c>
      <c r="N764" s="159" t="s">
        <v>90</v>
      </c>
      <c r="O764" s="157">
        <v>1</v>
      </c>
      <c r="P764" s="159" t="s">
        <v>91</v>
      </c>
      <c r="Q764" s="157">
        <v>1</v>
      </c>
      <c r="R764" s="159" t="s">
        <v>92</v>
      </c>
      <c r="S764" s="98"/>
      <c r="T764" s="98"/>
      <c r="U764" s="98"/>
      <c r="V764" s="98"/>
      <c r="W764" s="98"/>
      <c r="X764" s="98"/>
      <c r="Y764" s="98"/>
      <c r="Z764" s="98"/>
      <c r="AA764" s="98"/>
      <c r="AB764" s="98"/>
      <c r="AC764" s="98"/>
      <c r="AD764" s="98"/>
      <c r="AE764" s="98"/>
      <c r="AF764" s="98"/>
      <c r="AG764" s="98"/>
      <c r="AH764" s="98"/>
      <c r="AI764" s="98"/>
      <c r="AJ764" s="98"/>
      <c r="AK764" s="98"/>
      <c r="AL764" s="98"/>
      <c r="AM764" s="98"/>
      <c r="AN764" s="98"/>
      <c r="AO764" s="98"/>
      <c r="AP764" s="98"/>
      <c r="AQ764" s="268"/>
      <c r="AR764" s="159"/>
      <c r="AS764" s="157"/>
      <c r="AT764" s="159"/>
      <c r="AU764" s="157"/>
      <c r="AV764" s="160"/>
      <c r="AW764" s="155"/>
      <c r="AX764" s="159"/>
      <c r="AY764" s="157"/>
      <c r="AZ764" s="159"/>
      <c r="BA764" s="157"/>
      <c r="BB764" s="160"/>
      <c r="BC764" s="155"/>
      <c r="BD764" s="159"/>
      <c r="BE764" s="157"/>
      <c r="BF764" s="159"/>
      <c r="BG764" s="157"/>
      <c r="BH764" s="160"/>
      <c r="BI764" s="155"/>
      <c r="BJ764" s="159"/>
      <c r="BK764" s="157"/>
      <c r="BL764" s="159"/>
      <c r="BM764" s="157"/>
      <c r="BN764" s="160"/>
    </row>
    <row r="765" spans="13:66" ht="15.75" x14ac:dyDescent="0.25">
      <c r="M765" s="157"/>
      <c r="N765" s="156"/>
      <c r="O765" s="157"/>
      <c r="P765" s="156"/>
      <c r="Q765" s="157"/>
      <c r="R765" s="156"/>
      <c r="S765" s="98"/>
      <c r="T765" s="98"/>
      <c r="U765" s="98"/>
      <c r="V765" s="98"/>
      <c r="W765" s="98"/>
      <c r="X765" s="98"/>
      <c r="Y765" s="157"/>
      <c r="Z765" s="156"/>
      <c r="AA765" s="157"/>
      <c r="AB765" s="156"/>
      <c r="AC765" s="157"/>
      <c r="AD765" s="156"/>
      <c r="AE765" s="157"/>
      <c r="AF765" s="156"/>
      <c r="AG765" s="157"/>
      <c r="AH765" s="156"/>
      <c r="AI765" s="157"/>
      <c r="AJ765" s="156"/>
      <c r="AK765" s="157"/>
      <c r="AL765" s="156"/>
      <c r="AM765" s="157"/>
      <c r="AN765" s="156"/>
      <c r="AO765" s="157"/>
      <c r="AP765" s="156"/>
      <c r="AQ765" s="268"/>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268"/>
      <c r="AR766" s="156"/>
      <c r="AS766" s="157"/>
      <c r="AT766" s="156"/>
      <c r="AU766" s="157"/>
      <c r="AV766" s="158"/>
      <c r="AW766" s="155"/>
      <c r="AX766" s="156"/>
      <c r="AY766" s="157"/>
      <c r="AZ766" s="156"/>
      <c r="BA766" s="157"/>
      <c r="BB766" s="158"/>
      <c r="BC766" s="155"/>
      <c r="BD766" s="156"/>
      <c r="BE766" s="157"/>
      <c r="BF766" s="156"/>
      <c r="BG766" s="157"/>
      <c r="BH766" s="158"/>
      <c r="BI766" s="155"/>
      <c r="BJ766" s="156"/>
      <c r="BK766" s="157"/>
      <c r="BL766" s="156"/>
      <c r="BM766" s="157"/>
      <c r="BN766" s="158"/>
    </row>
    <row r="767" spans="13:66" ht="15.75" x14ac:dyDescent="0.25">
      <c r="M767" s="157"/>
      <c r="N767" s="156"/>
      <c r="O767" s="157"/>
      <c r="P767" s="156"/>
      <c r="Q767" s="157"/>
      <c r="R767" s="156"/>
      <c r="S767" s="157"/>
      <c r="T767" s="156"/>
      <c r="U767" s="157"/>
      <c r="V767" s="156"/>
      <c r="W767" s="157"/>
      <c r="X767" s="156"/>
      <c r="Y767" s="157"/>
      <c r="Z767" s="156"/>
      <c r="AA767" s="157"/>
      <c r="AB767" s="156"/>
      <c r="AC767" s="157"/>
      <c r="AD767" s="156"/>
      <c r="AE767" s="157"/>
      <c r="AF767" s="156"/>
      <c r="AG767" s="157"/>
      <c r="AH767" s="156"/>
      <c r="AI767" s="157"/>
      <c r="AJ767" s="156"/>
      <c r="AK767" s="157"/>
      <c r="AL767" s="156"/>
      <c r="AM767" s="157"/>
      <c r="AN767" s="156"/>
      <c r="AO767" s="157"/>
      <c r="AP767" s="156"/>
      <c r="AQ767" s="163"/>
      <c r="AR767" s="162"/>
      <c r="AS767" s="163"/>
      <c r="AT767" s="162"/>
      <c r="AU767" s="163"/>
      <c r="AV767" s="164"/>
      <c r="AW767" s="161"/>
      <c r="AX767" s="162"/>
      <c r="AY767" s="163"/>
      <c r="AZ767" s="162"/>
      <c r="BA767" s="163"/>
      <c r="BB767" s="164"/>
      <c r="BC767" s="161"/>
      <c r="BD767" s="162"/>
      <c r="BE767" s="163"/>
      <c r="BF767" s="162"/>
      <c r="BG767" s="163"/>
      <c r="BH767" s="164"/>
      <c r="BI767" s="161"/>
      <c r="BJ767" s="162"/>
      <c r="BK767" s="163"/>
      <c r="BL767" s="162"/>
      <c r="BM767" s="163"/>
      <c r="BN767" s="164"/>
    </row>
    <row r="768" spans="13:66" ht="409.5" x14ac:dyDescent="0.25">
      <c r="M768" s="169">
        <v>1</v>
      </c>
      <c r="N768" s="170" t="s">
        <v>93</v>
      </c>
      <c r="O768" s="171">
        <v>1</v>
      </c>
      <c r="P768" s="170" t="s">
        <v>94</v>
      </c>
      <c r="Q768" s="171">
        <v>1</v>
      </c>
      <c r="R768" s="172" t="s">
        <v>95</v>
      </c>
      <c r="S768" s="169">
        <v>1</v>
      </c>
      <c r="T768" s="170" t="s">
        <v>96</v>
      </c>
      <c r="U768" s="171">
        <v>1</v>
      </c>
      <c r="V768" s="170" t="s">
        <v>97</v>
      </c>
      <c r="W768" s="171">
        <v>1</v>
      </c>
      <c r="X768" s="172" t="s">
        <v>98</v>
      </c>
      <c r="Y768" s="169">
        <v>1</v>
      </c>
      <c r="Z768" s="170" t="s">
        <v>99</v>
      </c>
      <c r="AA768" s="171">
        <v>1</v>
      </c>
      <c r="AB768" s="170" t="s">
        <v>100</v>
      </c>
      <c r="AC768" s="171">
        <v>1</v>
      </c>
      <c r="AD768" s="172" t="s">
        <v>101</v>
      </c>
      <c r="AE768" s="169">
        <v>1</v>
      </c>
      <c r="AF768" s="170" t="s">
        <v>102</v>
      </c>
      <c r="AG768" s="171">
        <v>1</v>
      </c>
      <c r="AH768" s="170" t="s">
        <v>103</v>
      </c>
      <c r="AI768" s="171">
        <v>1</v>
      </c>
      <c r="AJ768" s="172" t="s">
        <v>104</v>
      </c>
      <c r="AK768" s="169">
        <v>1</v>
      </c>
      <c r="AL768" s="179" t="s">
        <v>105</v>
      </c>
      <c r="AM768" s="171">
        <v>1</v>
      </c>
      <c r="AN768" s="170" t="s">
        <v>106</v>
      </c>
      <c r="AO768" s="171">
        <v>1</v>
      </c>
      <c r="AP768" s="172" t="s">
        <v>107</v>
      </c>
      <c r="AQ768" s="169">
        <v>1</v>
      </c>
      <c r="AR768" s="170" t="s">
        <v>108</v>
      </c>
      <c r="AS768" s="171">
        <v>1</v>
      </c>
      <c r="AT768" s="170" t="s">
        <v>109</v>
      </c>
      <c r="AU768" s="171">
        <v>1</v>
      </c>
      <c r="AV768" s="172" t="s">
        <v>110</v>
      </c>
      <c r="AW768" s="169">
        <v>1</v>
      </c>
      <c r="AX768" s="170" t="s">
        <v>111</v>
      </c>
      <c r="AY768" s="171">
        <v>1</v>
      </c>
      <c r="AZ768" s="170" t="s">
        <v>112</v>
      </c>
      <c r="BA768" s="171">
        <v>1</v>
      </c>
      <c r="BB768" s="172" t="s">
        <v>113</v>
      </c>
      <c r="BC768" s="169">
        <v>1</v>
      </c>
      <c r="BD768" s="170" t="s">
        <v>114</v>
      </c>
      <c r="BE768" s="171">
        <v>1</v>
      </c>
      <c r="BF768" s="170" t="s">
        <v>115</v>
      </c>
      <c r="BG768" s="171">
        <v>1</v>
      </c>
      <c r="BH768" s="172" t="s">
        <v>116</v>
      </c>
      <c r="BI768" s="169">
        <v>1</v>
      </c>
      <c r="BJ768" s="170" t="s">
        <v>117</v>
      </c>
      <c r="BK768" s="171">
        <v>1</v>
      </c>
      <c r="BL768" s="170" t="s">
        <v>118</v>
      </c>
      <c r="BM768" s="171">
        <v>1</v>
      </c>
      <c r="BN768" s="172" t="s">
        <v>119</v>
      </c>
    </row>
    <row r="769" spans="13:66" ht="15.75" x14ac:dyDescent="0.25">
      <c r="M769" s="169"/>
      <c r="N769" s="173"/>
      <c r="O769" s="171"/>
      <c r="P769" s="173"/>
      <c r="Q769" s="171"/>
      <c r="R769" s="174"/>
      <c r="S769" s="169"/>
      <c r="T769" s="173"/>
      <c r="U769" s="171"/>
      <c r="V769" s="173"/>
      <c r="W769" s="171"/>
      <c r="X769" s="174"/>
      <c r="Y769" s="169"/>
      <c r="Z769" s="173"/>
      <c r="AA769" s="171"/>
      <c r="AB769" s="173"/>
      <c r="AC769" s="171"/>
      <c r="AD769" s="174"/>
      <c r="AE769" s="169"/>
      <c r="AF769" s="173"/>
      <c r="AG769" s="171"/>
      <c r="AH769" s="173"/>
      <c r="AI769" s="171"/>
      <c r="AJ769" s="174"/>
      <c r="AK769" s="169"/>
      <c r="AL769" s="173"/>
      <c r="AM769" s="171"/>
      <c r="AN769" s="173"/>
      <c r="AO769" s="171"/>
      <c r="AP769" s="174"/>
      <c r="AQ769" s="169"/>
      <c r="AR769" s="173"/>
      <c r="AS769" s="171"/>
      <c r="AT769" s="173"/>
      <c r="AU769" s="171"/>
      <c r="AV769" s="174"/>
      <c r="AW769" s="169"/>
      <c r="AX769" s="173"/>
      <c r="AY769" s="171"/>
      <c r="AZ769" s="173"/>
      <c r="BA769" s="171"/>
      <c r="BB769" s="174"/>
      <c r="BC769" s="169"/>
      <c r="BD769" s="173"/>
      <c r="BE769" s="171"/>
      <c r="BF769" s="173"/>
      <c r="BG769" s="171"/>
      <c r="BH769" s="174"/>
      <c r="BI769" s="169"/>
      <c r="BJ769" s="173"/>
      <c r="BK769" s="171"/>
      <c r="BL769" s="173"/>
      <c r="BM769" s="171"/>
      <c r="BN769" s="174"/>
    </row>
    <row r="770" spans="13:66" ht="15.75" x14ac:dyDescent="0.25">
      <c r="M770" s="169"/>
      <c r="N770" s="173"/>
      <c r="O770" s="171"/>
      <c r="P770" s="173"/>
      <c r="Q770" s="171"/>
      <c r="R770" s="174"/>
      <c r="S770" s="169"/>
      <c r="T770" s="173"/>
      <c r="U770" s="171"/>
      <c r="V770" s="173"/>
      <c r="W770" s="171"/>
      <c r="X770" s="174"/>
      <c r="Y770" s="169"/>
      <c r="Z770" s="173"/>
      <c r="AA770" s="171"/>
      <c r="AB770" s="173"/>
      <c r="AC770" s="171"/>
      <c r="AD770" s="174"/>
      <c r="AE770" s="169"/>
      <c r="AF770" s="173"/>
      <c r="AG770" s="171"/>
      <c r="AH770" s="173"/>
      <c r="AI770" s="171"/>
      <c r="AJ770" s="174"/>
      <c r="AK770" s="169"/>
      <c r="AL770" s="173"/>
      <c r="AM770" s="171"/>
      <c r="AN770" s="173"/>
      <c r="AO770" s="171"/>
      <c r="AP770" s="174"/>
      <c r="AQ770" s="169"/>
      <c r="AR770" s="173"/>
      <c r="AS770" s="171"/>
      <c r="AT770" s="173"/>
      <c r="AU770" s="171"/>
      <c r="AV770" s="174"/>
      <c r="AW770" s="169"/>
      <c r="AX770" s="173"/>
      <c r="AY770" s="171"/>
      <c r="AZ770" s="173"/>
      <c r="BA770" s="171"/>
      <c r="BB770" s="174"/>
      <c r="BC770" s="169"/>
      <c r="BD770" s="173"/>
      <c r="BE770" s="171"/>
      <c r="BF770" s="173"/>
      <c r="BG770" s="171"/>
      <c r="BH770" s="174"/>
      <c r="BI770" s="169"/>
      <c r="BJ770" s="173"/>
      <c r="BK770" s="171"/>
      <c r="BL770" s="173"/>
      <c r="BM770" s="171"/>
      <c r="BN770" s="174"/>
    </row>
    <row r="771" spans="13:66" ht="15.75" x14ac:dyDescent="0.25">
      <c r="M771" s="175"/>
      <c r="N771" s="176"/>
      <c r="O771" s="177"/>
      <c r="P771" s="176"/>
      <c r="Q771" s="177"/>
      <c r="R771" s="178"/>
      <c r="S771" s="175"/>
      <c r="T771" s="176"/>
      <c r="U771" s="177"/>
      <c r="V771" s="176"/>
      <c r="W771" s="177"/>
      <c r="X771" s="178"/>
      <c r="Y771" s="175"/>
      <c r="Z771" s="176"/>
      <c r="AA771" s="177"/>
      <c r="AB771" s="176"/>
      <c r="AC771" s="177"/>
      <c r="AD771" s="178"/>
      <c r="AE771" s="175"/>
      <c r="AF771" s="176"/>
      <c r="AG771" s="177"/>
      <c r="AH771" s="176"/>
      <c r="AI771" s="177"/>
      <c r="AJ771" s="178"/>
      <c r="AK771" s="175"/>
      <c r="AL771" s="176"/>
      <c r="AM771" s="177"/>
      <c r="AN771" s="176"/>
      <c r="AO771" s="177"/>
      <c r="AP771" s="178"/>
      <c r="AQ771" s="175"/>
      <c r="AR771" s="176"/>
      <c r="AS771" s="177"/>
      <c r="AT771" s="176"/>
      <c r="AU771" s="177"/>
      <c r="AV771" s="178"/>
      <c r="AW771" s="175"/>
      <c r="AX771" s="176"/>
      <c r="AY771" s="177"/>
      <c r="AZ771" s="176"/>
      <c r="BA771" s="177"/>
      <c r="BB771" s="178"/>
      <c r="BC771" s="175"/>
      <c r="BD771" s="176"/>
      <c r="BE771" s="177"/>
      <c r="BF771" s="176"/>
      <c r="BG771" s="177"/>
      <c r="BH771" s="178"/>
      <c r="BI771" s="175"/>
      <c r="BJ771" s="176"/>
      <c r="BK771" s="177"/>
      <c r="BL771" s="176"/>
      <c r="BM771" s="177"/>
      <c r="BN771" s="178"/>
    </row>
    <row r="772" spans="13:66" ht="315" x14ac:dyDescent="0.25">
      <c r="M772" s="169">
        <v>1</v>
      </c>
      <c r="N772" s="170" t="s">
        <v>120</v>
      </c>
      <c r="O772" s="171">
        <v>1</v>
      </c>
      <c r="P772" s="170" t="s">
        <v>121</v>
      </c>
      <c r="Q772" s="171">
        <v>1</v>
      </c>
      <c r="R772" s="172" t="s">
        <v>122</v>
      </c>
      <c r="S772" s="169">
        <v>1</v>
      </c>
      <c r="T772" s="170" t="s">
        <v>123</v>
      </c>
      <c r="U772" s="171">
        <v>1</v>
      </c>
      <c r="V772" s="170" t="s">
        <v>124</v>
      </c>
      <c r="W772" s="171">
        <v>1</v>
      </c>
      <c r="X772" s="172" t="s">
        <v>125</v>
      </c>
      <c r="Y772" s="169">
        <v>1</v>
      </c>
      <c r="Z772" s="170" t="s">
        <v>126</v>
      </c>
      <c r="AA772" s="171">
        <v>1</v>
      </c>
      <c r="AB772" s="181" t="s">
        <v>127</v>
      </c>
      <c r="AC772" s="171">
        <v>1</v>
      </c>
      <c r="AD772" s="182" t="s">
        <v>128</v>
      </c>
      <c r="AE772" s="169">
        <v>1</v>
      </c>
      <c r="AF772" s="170" t="s">
        <v>129</v>
      </c>
      <c r="AG772" s="171">
        <v>1</v>
      </c>
      <c r="AH772" s="170" t="s">
        <v>130</v>
      </c>
      <c r="AI772" s="171">
        <v>1</v>
      </c>
      <c r="AJ772" s="172" t="s">
        <v>131</v>
      </c>
      <c r="AK772" s="169">
        <v>1</v>
      </c>
      <c r="AL772" s="170" t="s">
        <v>132</v>
      </c>
      <c r="AM772" s="171">
        <v>1</v>
      </c>
      <c r="AN772" s="170" t="s">
        <v>133</v>
      </c>
      <c r="AO772" s="171">
        <v>1</v>
      </c>
      <c r="AP772" s="172" t="s">
        <v>134</v>
      </c>
      <c r="AQ772" s="169">
        <v>1</v>
      </c>
      <c r="AR772" s="170" t="s">
        <v>135</v>
      </c>
      <c r="AS772" s="171">
        <v>1</v>
      </c>
      <c r="AT772" s="170" t="s">
        <v>136</v>
      </c>
      <c r="AU772" s="171">
        <v>1</v>
      </c>
      <c r="AV772" s="172" t="s">
        <v>137</v>
      </c>
      <c r="AW772" s="169">
        <v>1</v>
      </c>
      <c r="AX772" s="170" t="s">
        <v>138</v>
      </c>
      <c r="AY772" s="171">
        <v>1</v>
      </c>
      <c r="AZ772" s="170" t="s">
        <v>139</v>
      </c>
      <c r="BA772" s="171">
        <v>1</v>
      </c>
      <c r="BB772" s="172" t="s">
        <v>140</v>
      </c>
      <c r="BC772" s="169">
        <v>1</v>
      </c>
      <c r="BD772" s="170" t="s">
        <v>141</v>
      </c>
      <c r="BE772" s="171">
        <v>1</v>
      </c>
      <c r="BF772" s="170" t="s">
        <v>142</v>
      </c>
      <c r="BG772" s="171">
        <v>1</v>
      </c>
      <c r="BH772" s="172" t="s">
        <v>143</v>
      </c>
      <c r="BI772" s="169">
        <v>1</v>
      </c>
      <c r="BJ772" s="170" t="s">
        <v>144</v>
      </c>
      <c r="BK772" s="171">
        <v>1</v>
      </c>
      <c r="BL772" s="170" t="s">
        <v>145</v>
      </c>
      <c r="BM772" s="171">
        <v>1</v>
      </c>
      <c r="BN772" s="172" t="s">
        <v>146</v>
      </c>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69"/>
      <c r="N774" s="173"/>
      <c r="O774" s="171"/>
      <c r="P774" s="173"/>
      <c r="Q774" s="171"/>
      <c r="R774" s="174"/>
      <c r="S774" s="169"/>
      <c r="T774" s="173"/>
      <c r="U774" s="171"/>
      <c r="V774" s="173"/>
      <c r="W774" s="171"/>
      <c r="X774" s="174"/>
      <c r="Y774" s="169"/>
      <c r="Z774" s="173"/>
      <c r="AA774" s="171"/>
      <c r="AB774" s="173"/>
      <c r="AC774" s="171"/>
      <c r="AD774" s="174"/>
      <c r="AE774" s="169"/>
      <c r="AF774" s="173"/>
      <c r="AG774" s="171"/>
      <c r="AH774" s="173"/>
      <c r="AI774" s="171"/>
      <c r="AJ774" s="174"/>
      <c r="AK774" s="169"/>
      <c r="AL774" s="173"/>
      <c r="AM774" s="171"/>
      <c r="AN774" s="173"/>
      <c r="AO774" s="171"/>
      <c r="AP774" s="174"/>
      <c r="AQ774" s="169"/>
      <c r="AR774" s="173"/>
      <c r="AS774" s="171"/>
      <c r="AT774" s="173"/>
      <c r="AU774" s="171"/>
      <c r="AV774" s="174"/>
      <c r="AW774" s="169"/>
      <c r="AX774" s="173"/>
      <c r="AY774" s="171"/>
      <c r="AZ774" s="173"/>
      <c r="BA774" s="171"/>
      <c r="BB774" s="174"/>
      <c r="BC774" s="169"/>
      <c r="BD774" s="173"/>
      <c r="BE774" s="171"/>
      <c r="BF774" s="173"/>
      <c r="BG774" s="171"/>
      <c r="BH774" s="174"/>
      <c r="BI774" s="169"/>
      <c r="BJ774" s="173"/>
      <c r="BK774" s="171"/>
      <c r="BL774" s="173"/>
      <c r="BM774" s="171"/>
      <c r="BN774" s="174"/>
    </row>
    <row r="775" spans="13:66" ht="15.75" x14ac:dyDescent="0.25">
      <c r="M775" s="175"/>
      <c r="N775" s="176"/>
      <c r="O775" s="177"/>
      <c r="P775" s="176"/>
      <c r="Q775" s="177"/>
      <c r="R775" s="178"/>
      <c r="S775" s="175"/>
      <c r="T775" s="176"/>
      <c r="U775" s="177"/>
      <c r="V775" s="176"/>
      <c r="W775" s="177"/>
      <c r="X775" s="178"/>
      <c r="Y775" s="175"/>
      <c r="Z775" s="176"/>
      <c r="AA775" s="177"/>
      <c r="AB775" s="176"/>
      <c r="AC775" s="177"/>
      <c r="AD775" s="178"/>
      <c r="AE775" s="175"/>
      <c r="AF775" s="176"/>
      <c r="AG775" s="177"/>
      <c r="AH775" s="176"/>
      <c r="AI775" s="177"/>
      <c r="AJ775" s="178"/>
      <c r="AK775" s="175"/>
      <c r="AL775" s="176"/>
      <c r="AM775" s="177"/>
      <c r="AN775" s="176"/>
      <c r="AO775" s="177"/>
      <c r="AP775" s="178"/>
      <c r="AQ775" s="175"/>
      <c r="AR775" s="176"/>
      <c r="AS775" s="177"/>
      <c r="AT775" s="176"/>
      <c r="AU775" s="177"/>
      <c r="AV775" s="178"/>
      <c r="AW775" s="175"/>
      <c r="AX775" s="176"/>
      <c r="AY775" s="177"/>
      <c r="AZ775" s="176"/>
      <c r="BA775" s="177"/>
      <c r="BB775" s="178"/>
      <c r="BC775" s="175"/>
      <c r="BD775" s="176"/>
      <c r="BE775" s="177"/>
      <c r="BF775" s="176"/>
      <c r="BG775" s="177"/>
      <c r="BH775" s="178"/>
      <c r="BI775" s="175"/>
      <c r="BJ775" s="176"/>
      <c r="BK775" s="177"/>
      <c r="BL775" s="176"/>
      <c r="BM775" s="177"/>
      <c r="BN775" s="178"/>
    </row>
    <row r="776" spans="13:66" ht="330.75" customHeight="1" x14ac:dyDescent="0.25">
      <c r="M776" s="169">
        <v>1</v>
      </c>
      <c r="N776" s="170" t="s">
        <v>147</v>
      </c>
      <c r="O776" s="171">
        <v>1</v>
      </c>
      <c r="P776" s="170" t="s">
        <v>148</v>
      </c>
      <c r="Q776" s="171">
        <v>1</v>
      </c>
      <c r="R776" s="172" t="s">
        <v>149</v>
      </c>
      <c r="S776" s="169">
        <v>1</v>
      </c>
      <c r="T776" s="170" t="s">
        <v>150</v>
      </c>
      <c r="U776" s="171">
        <v>1</v>
      </c>
      <c r="V776" s="170" t="s">
        <v>151</v>
      </c>
      <c r="W776" s="171">
        <v>1</v>
      </c>
      <c r="X776" s="269" t="s">
        <v>152</v>
      </c>
      <c r="Y776" s="270"/>
      <c r="Z776" s="270"/>
      <c r="AA776" s="270"/>
      <c r="AB776" s="270"/>
      <c r="AC776" s="270"/>
      <c r="AD776" s="270"/>
      <c r="AE776" s="171"/>
      <c r="AF776" s="170"/>
      <c r="AG776" s="171"/>
      <c r="AH776" s="170"/>
      <c r="AI776" s="171"/>
      <c r="AJ776" s="172"/>
      <c r="AK776" s="169"/>
      <c r="AL776" s="170"/>
      <c r="AM776" s="171"/>
      <c r="AN776" s="170"/>
      <c r="AO776" s="171"/>
      <c r="AP776" s="172"/>
      <c r="AQ776" s="169"/>
      <c r="AR776" s="170"/>
      <c r="AS776" s="171"/>
      <c r="AT776" s="170"/>
      <c r="AU776" s="171"/>
      <c r="AV776" s="172"/>
      <c r="AW776" s="169"/>
      <c r="AX776" s="170"/>
      <c r="AY776" s="171"/>
      <c r="AZ776" s="170"/>
      <c r="BA776" s="171"/>
      <c r="BB776" s="172"/>
      <c r="BC776" s="169"/>
      <c r="BD776" s="170"/>
      <c r="BE776" s="171"/>
      <c r="BF776" s="170"/>
      <c r="BG776" s="171"/>
      <c r="BH776" s="172"/>
      <c r="BI776" s="169"/>
      <c r="BJ776" s="170"/>
      <c r="BK776" s="171"/>
      <c r="BL776" s="170"/>
      <c r="BM776" s="171"/>
      <c r="BN776" s="172"/>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69"/>
      <c r="N778" s="173"/>
      <c r="O778" s="171"/>
      <c r="P778" s="173"/>
      <c r="Q778" s="171"/>
      <c r="R778" s="174"/>
      <c r="S778" s="169"/>
      <c r="T778" s="173"/>
      <c r="U778" s="171"/>
      <c r="V778" s="173"/>
      <c r="W778" s="171"/>
      <c r="X778" s="174"/>
      <c r="Y778" s="169"/>
      <c r="Z778" s="173"/>
      <c r="AA778" s="171"/>
      <c r="AB778" s="173"/>
      <c r="AC778" s="171"/>
      <c r="AD778" s="174"/>
      <c r="AE778" s="169"/>
      <c r="AF778" s="173"/>
      <c r="AG778" s="171"/>
      <c r="AH778" s="173"/>
      <c r="AI778" s="171"/>
      <c r="AJ778" s="174"/>
      <c r="AK778" s="169"/>
      <c r="AL778" s="173"/>
      <c r="AM778" s="171"/>
      <c r="AN778" s="173"/>
      <c r="AO778" s="171"/>
      <c r="AP778" s="174"/>
      <c r="AQ778" s="169"/>
      <c r="AR778" s="173"/>
      <c r="AS778" s="171"/>
      <c r="AT778" s="173"/>
      <c r="AU778" s="171"/>
      <c r="AV778" s="174"/>
      <c r="AW778" s="169"/>
      <c r="AX778" s="173"/>
      <c r="AY778" s="171"/>
      <c r="AZ778" s="173"/>
      <c r="BA778" s="171"/>
      <c r="BB778" s="174"/>
      <c r="BC778" s="169"/>
      <c r="BD778" s="173"/>
      <c r="BE778" s="171"/>
      <c r="BF778" s="173"/>
      <c r="BG778" s="171"/>
      <c r="BH778" s="174"/>
      <c r="BI778" s="169"/>
      <c r="BJ778" s="173"/>
      <c r="BK778" s="171"/>
      <c r="BL778" s="173"/>
      <c r="BM778" s="171"/>
      <c r="BN778" s="174"/>
    </row>
    <row r="779" spans="13:66" ht="15.75" x14ac:dyDescent="0.25">
      <c r="M779" s="175"/>
      <c r="N779" s="176"/>
      <c r="O779" s="177"/>
      <c r="P779" s="176"/>
      <c r="Q779" s="177"/>
      <c r="R779" s="178"/>
      <c r="S779" s="175"/>
      <c r="T779" s="176"/>
      <c r="U779" s="177"/>
      <c r="V779" s="176"/>
      <c r="W779" s="177"/>
      <c r="X779" s="178"/>
      <c r="Y779" s="175"/>
      <c r="Z779" s="176"/>
      <c r="AA779" s="177"/>
      <c r="AB779" s="177"/>
      <c r="AC779" s="177"/>
      <c r="AD779" s="180"/>
      <c r="AE779" s="175"/>
      <c r="AF779" s="176"/>
      <c r="AG779" s="177"/>
      <c r="AH779" s="176"/>
      <c r="AI779" s="177"/>
      <c r="AJ779" s="178"/>
      <c r="AK779" s="175"/>
      <c r="AL779" s="176"/>
      <c r="AM779" s="177"/>
      <c r="AN779" s="176"/>
      <c r="AO779" s="177"/>
      <c r="AP779" s="178"/>
      <c r="AQ779" s="175"/>
      <c r="AR779" s="176"/>
      <c r="AS779" s="177"/>
      <c r="AT779" s="177"/>
      <c r="AU779" s="177"/>
      <c r="AV779" s="180"/>
      <c r="AW779" s="175"/>
      <c r="AX779" s="176"/>
      <c r="AY779" s="177"/>
      <c r="AZ779" s="176"/>
      <c r="BA779" s="177"/>
      <c r="BB779" s="178"/>
      <c r="BC779" s="175"/>
      <c r="BD779" s="176"/>
      <c r="BE779" s="177"/>
      <c r="BF779" s="176"/>
      <c r="BG779" s="177"/>
      <c r="BH779" s="178"/>
      <c r="BI779" s="175"/>
      <c r="BJ779" s="176"/>
      <c r="BK779" s="177"/>
      <c r="BL779" s="177"/>
      <c r="BM779" s="177"/>
      <c r="BN779" s="180"/>
    </row>
    <row r="780" spans="13:66" ht="346.5" x14ac:dyDescent="0.25">
      <c r="M780" s="185">
        <v>1</v>
      </c>
      <c r="N780" s="186" t="s">
        <v>153</v>
      </c>
      <c r="O780" s="187">
        <v>1</v>
      </c>
      <c r="P780" s="186" t="s">
        <v>154</v>
      </c>
      <c r="Q780" s="187">
        <v>1</v>
      </c>
      <c r="R780" s="188" t="s">
        <v>155</v>
      </c>
      <c r="S780" s="185">
        <v>1</v>
      </c>
      <c r="T780" s="186" t="s">
        <v>156</v>
      </c>
      <c r="U780" s="187">
        <v>1</v>
      </c>
      <c r="V780" s="186" t="s">
        <v>157</v>
      </c>
      <c r="W780" s="187">
        <v>1</v>
      </c>
      <c r="X780" s="188" t="s">
        <v>158</v>
      </c>
      <c r="Y780" s="185">
        <v>1</v>
      </c>
      <c r="Z780" s="186" t="s">
        <v>159</v>
      </c>
      <c r="AA780" s="187">
        <v>1</v>
      </c>
      <c r="AB780" s="186" t="s">
        <v>160</v>
      </c>
      <c r="AC780" s="187">
        <v>1</v>
      </c>
      <c r="AD780" s="188" t="s">
        <v>161</v>
      </c>
      <c r="AE780" s="185">
        <v>1</v>
      </c>
      <c r="AF780" s="186" t="s">
        <v>162</v>
      </c>
      <c r="AG780" s="187">
        <v>1</v>
      </c>
      <c r="AH780" s="186" t="s">
        <v>163</v>
      </c>
      <c r="AI780" s="187">
        <v>1</v>
      </c>
      <c r="AJ780" s="186" t="s">
        <v>164</v>
      </c>
      <c r="AK780" s="185">
        <v>1</v>
      </c>
      <c r="AL780" s="186" t="s">
        <v>165</v>
      </c>
      <c r="AM780" s="187">
        <v>1</v>
      </c>
      <c r="AN780" s="186" t="s">
        <v>166</v>
      </c>
      <c r="AO780" s="187">
        <v>1</v>
      </c>
      <c r="AP780" s="188" t="s">
        <v>167</v>
      </c>
      <c r="AQ780" s="185">
        <v>1</v>
      </c>
      <c r="AR780" s="186" t="s">
        <v>168</v>
      </c>
      <c r="AS780" s="187">
        <v>1</v>
      </c>
      <c r="AT780" s="186" t="s">
        <v>169</v>
      </c>
      <c r="AU780" s="187">
        <v>1</v>
      </c>
      <c r="AV780" s="186" t="s">
        <v>170</v>
      </c>
      <c r="AW780" s="185">
        <v>1</v>
      </c>
      <c r="AX780" s="186" t="s">
        <v>171</v>
      </c>
      <c r="AY780" s="187">
        <v>1</v>
      </c>
      <c r="AZ780" s="186" t="s">
        <v>172</v>
      </c>
      <c r="BA780" s="187">
        <v>1</v>
      </c>
      <c r="BB780" s="186" t="s">
        <v>173</v>
      </c>
      <c r="BC780" s="185">
        <v>1</v>
      </c>
      <c r="BD780" s="186" t="s">
        <v>174</v>
      </c>
      <c r="BE780" s="187">
        <v>1</v>
      </c>
      <c r="BF780" s="186" t="s">
        <v>175</v>
      </c>
      <c r="BG780" s="187">
        <v>1</v>
      </c>
      <c r="BH780" s="186" t="s">
        <v>176</v>
      </c>
      <c r="BI780" s="185">
        <v>1</v>
      </c>
      <c r="BJ780" s="186" t="s">
        <v>177</v>
      </c>
      <c r="BK780" s="187">
        <v>1</v>
      </c>
      <c r="BL780" s="186" t="s">
        <v>178</v>
      </c>
      <c r="BM780" s="187">
        <v>1</v>
      </c>
      <c r="BN780" s="186" t="s">
        <v>179</v>
      </c>
    </row>
    <row r="781" spans="13:66" ht="15.75" x14ac:dyDescent="0.25">
      <c r="M781" s="185"/>
      <c r="N781" s="189"/>
      <c r="O781" s="187"/>
      <c r="P781" s="189"/>
      <c r="Q781" s="187"/>
      <c r="R781" s="190"/>
      <c r="S781" s="185"/>
      <c r="T781" s="189"/>
      <c r="U781" s="187"/>
      <c r="V781" s="189"/>
      <c r="W781" s="187"/>
      <c r="X781" s="190"/>
      <c r="Y781" s="185"/>
      <c r="Z781" s="189"/>
      <c r="AA781" s="187"/>
      <c r="AB781" s="189"/>
      <c r="AC781" s="187"/>
      <c r="AD781" s="190"/>
      <c r="AE781" s="185"/>
      <c r="AF781" s="189"/>
      <c r="AG781" s="187"/>
      <c r="AH781" s="189"/>
      <c r="AI781" s="187"/>
      <c r="AJ781" s="190"/>
      <c r="AK781" s="185"/>
      <c r="AL781" s="189"/>
      <c r="AM781" s="187"/>
      <c r="AN781" s="189"/>
      <c r="AO781" s="187"/>
      <c r="AP781" s="190"/>
      <c r="AQ781" s="185"/>
      <c r="AR781" s="189"/>
      <c r="AS781" s="187"/>
      <c r="AT781" s="189"/>
      <c r="AU781" s="187"/>
      <c r="AV781" s="190"/>
      <c r="AW781" s="185"/>
      <c r="AX781" s="189"/>
      <c r="AY781" s="187"/>
      <c r="AZ781" s="189"/>
      <c r="BA781" s="187"/>
      <c r="BB781" s="190"/>
      <c r="BC781" s="185"/>
      <c r="BD781" s="189"/>
      <c r="BE781" s="187"/>
      <c r="BF781" s="189"/>
      <c r="BG781" s="187"/>
      <c r="BH781" s="190"/>
      <c r="BI781" s="185"/>
      <c r="BJ781" s="189"/>
      <c r="BK781" s="187"/>
      <c r="BL781" s="189"/>
      <c r="BM781" s="187"/>
      <c r="BN781" s="190"/>
    </row>
    <row r="782" spans="13:66" ht="15.75" x14ac:dyDescent="0.25">
      <c r="M782" s="185"/>
      <c r="N782" s="189"/>
      <c r="O782" s="187"/>
      <c r="P782" s="189"/>
      <c r="Q782" s="187"/>
      <c r="R782" s="190"/>
      <c r="S782" s="185"/>
      <c r="T782" s="189"/>
      <c r="U782" s="187"/>
      <c r="V782" s="189"/>
      <c r="W782" s="187"/>
      <c r="X782" s="190"/>
      <c r="Y782" s="185"/>
      <c r="Z782" s="189"/>
      <c r="AA782" s="187"/>
      <c r="AB782" s="189"/>
      <c r="AC782" s="187"/>
      <c r="AD782" s="190"/>
      <c r="AE782" s="185"/>
      <c r="AF782" s="189"/>
      <c r="AG782" s="187"/>
      <c r="AH782" s="189"/>
      <c r="AI782" s="187"/>
      <c r="AJ782" s="190"/>
      <c r="AK782" s="185"/>
      <c r="AL782" s="189"/>
      <c r="AM782" s="187"/>
      <c r="AN782" s="189"/>
      <c r="AO782" s="187"/>
      <c r="AP782" s="190"/>
      <c r="AQ782" s="185"/>
      <c r="AR782" s="189"/>
      <c r="AS782" s="187"/>
      <c r="AT782" s="189"/>
      <c r="AU782" s="187"/>
      <c r="AV782" s="190"/>
      <c r="AW782" s="185"/>
      <c r="AX782" s="189"/>
      <c r="AY782" s="187"/>
      <c r="AZ782" s="189"/>
      <c r="BA782" s="187"/>
      <c r="BB782" s="190"/>
      <c r="BC782" s="185"/>
      <c r="BD782" s="189"/>
      <c r="BE782" s="187"/>
      <c r="BF782" s="189"/>
      <c r="BG782" s="187"/>
      <c r="BH782" s="190"/>
      <c r="BI782" s="185"/>
      <c r="BJ782" s="189"/>
      <c r="BK782" s="187"/>
      <c r="BL782" s="189"/>
      <c r="BM782" s="187"/>
      <c r="BN782" s="190"/>
    </row>
    <row r="783" spans="13:66" ht="15.75" x14ac:dyDescent="0.25">
      <c r="M783" s="191"/>
      <c r="N783" s="192"/>
      <c r="O783" s="193"/>
      <c r="P783" s="192"/>
      <c r="Q783" s="193"/>
      <c r="R783" s="194"/>
      <c r="S783" s="191"/>
      <c r="T783" s="192"/>
      <c r="U783" s="193"/>
      <c r="V783" s="192"/>
      <c r="W783" s="193"/>
      <c r="X783" s="194"/>
      <c r="Y783" s="191"/>
      <c r="Z783" s="192"/>
      <c r="AA783" s="193"/>
      <c r="AB783" s="192"/>
      <c r="AC783" s="193"/>
      <c r="AD783" s="194"/>
      <c r="AE783" s="191"/>
      <c r="AF783" s="192"/>
      <c r="AG783" s="193"/>
      <c r="AH783" s="192"/>
      <c r="AI783" s="193"/>
      <c r="AJ783" s="194"/>
      <c r="AK783" s="191"/>
      <c r="AL783" s="192"/>
      <c r="AM783" s="193"/>
      <c r="AN783" s="192"/>
      <c r="AO783" s="193"/>
      <c r="AP783" s="194"/>
      <c r="AQ783" s="191"/>
      <c r="AR783" s="192"/>
      <c r="AS783" s="193"/>
      <c r="AT783" s="192"/>
      <c r="AU783" s="193"/>
      <c r="AV783" s="194"/>
      <c r="AW783" s="191"/>
      <c r="AX783" s="192"/>
      <c r="AY783" s="193"/>
      <c r="AZ783" s="192"/>
      <c r="BA783" s="193"/>
      <c r="BB783" s="194"/>
      <c r="BC783" s="191"/>
      <c r="BD783" s="192"/>
      <c r="BE783" s="193"/>
      <c r="BF783" s="192"/>
      <c r="BG783" s="193"/>
      <c r="BH783" s="194"/>
      <c r="BI783" s="191"/>
      <c r="BJ783" s="192"/>
      <c r="BK783" s="193"/>
      <c r="BL783" s="192"/>
      <c r="BM783" s="193"/>
      <c r="BN783" s="194"/>
    </row>
    <row r="784" spans="13:66" ht="330.75" customHeight="1" x14ac:dyDescent="0.25">
      <c r="M784" s="195">
        <v>1</v>
      </c>
      <c r="N784" s="196" t="s">
        <v>180</v>
      </c>
      <c r="O784" s="197">
        <v>1</v>
      </c>
      <c r="P784" s="196" t="s">
        <v>181</v>
      </c>
      <c r="Q784" s="197">
        <v>1</v>
      </c>
      <c r="R784" s="196" t="s">
        <v>182</v>
      </c>
      <c r="S784" s="195">
        <v>1</v>
      </c>
      <c r="T784" s="196" t="s">
        <v>183</v>
      </c>
      <c r="U784" s="197">
        <v>1</v>
      </c>
      <c r="V784" s="196" t="s">
        <v>184</v>
      </c>
      <c r="W784" s="197">
        <v>1</v>
      </c>
      <c r="X784" s="196" t="s">
        <v>185</v>
      </c>
      <c r="Y784" s="195">
        <v>1</v>
      </c>
      <c r="Z784" s="196" t="s">
        <v>186</v>
      </c>
      <c r="AA784" s="197">
        <v>1</v>
      </c>
      <c r="AB784" s="196" t="s">
        <v>187</v>
      </c>
      <c r="AC784" s="197">
        <v>1</v>
      </c>
      <c r="AD784" s="196" t="s">
        <v>188</v>
      </c>
      <c r="AE784" s="195">
        <v>1</v>
      </c>
      <c r="AF784" s="196" t="s">
        <v>189</v>
      </c>
      <c r="AG784" s="197">
        <v>1</v>
      </c>
      <c r="AH784" s="196" t="s">
        <v>190</v>
      </c>
      <c r="AI784" s="197">
        <v>1</v>
      </c>
      <c r="AJ784" s="196" t="s">
        <v>191</v>
      </c>
      <c r="AK784" s="195">
        <v>1</v>
      </c>
      <c r="AL784" s="196" t="s">
        <v>192</v>
      </c>
      <c r="AM784" s="197">
        <v>1</v>
      </c>
      <c r="AN784" s="196" t="s">
        <v>193</v>
      </c>
      <c r="AO784" s="197">
        <v>1</v>
      </c>
      <c r="AP784" s="196" t="s">
        <v>194</v>
      </c>
      <c r="AQ784" s="195">
        <v>1</v>
      </c>
      <c r="AR784" s="196" t="s">
        <v>195</v>
      </c>
      <c r="AS784" s="197">
        <v>1</v>
      </c>
      <c r="AT784" s="196" t="s">
        <v>196</v>
      </c>
      <c r="AU784" s="197">
        <v>1</v>
      </c>
      <c r="AV784" s="196" t="s">
        <v>197</v>
      </c>
      <c r="AW784" s="195">
        <v>1</v>
      </c>
      <c r="AX784" s="196" t="s">
        <v>198</v>
      </c>
      <c r="AY784" s="197">
        <v>1</v>
      </c>
      <c r="AZ784" s="196" t="s">
        <v>199</v>
      </c>
      <c r="BA784" s="197">
        <v>1</v>
      </c>
      <c r="BB784" s="196" t="s">
        <v>200</v>
      </c>
      <c r="BC784" s="195">
        <v>1</v>
      </c>
      <c r="BD784" s="196" t="s">
        <v>201</v>
      </c>
      <c r="BE784" s="197">
        <v>1</v>
      </c>
      <c r="BF784" s="196" t="s">
        <v>202</v>
      </c>
      <c r="BG784" s="197">
        <v>1</v>
      </c>
      <c r="BH784" s="196" t="s">
        <v>203</v>
      </c>
      <c r="BI784" s="195">
        <v>1</v>
      </c>
      <c r="BJ784" s="196" t="s">
        <v>204</v>
      </c>
      <c r="BK784" s="197">
        <v>1</v>
      </c>
      <c r="BL784" s="196" t="s">
        <v>205</v>
      </c>
      <c r="BM784" s="197">
        <v>1</v>
      </c>
      <c r="BN784" s="196" t="s">
        <v>206</v>
      </c>
    </row>
    <row r="785" spans="13:97" ht="15.75" x14ac:dyDescent="0.25">
      <c r="M785" s="195"/>
      <c r="N785" s="199"/>
      <c r="O785" s="197"/>
      <c r="P785" s="199"/>
      <c r="Q785" s="197"/>
      <c r="R785" s="200"/>
      <c r="S785" s="195"/>
      <c r="T785" s="199"/>
      <c r="U785" s="197"/>
      <c r="V785" s="196"/>
      <c r="W785" s="197"/>
      <c r="X785" s="198"/>
      <c r="Y785" s="195"/>
      <c r="Z785" s="199"/>
      <c r="AA785" s="197"/>
      <c r="AB785" s="199"/>
      <c r="AC785" s="197"/>
      <c r="AD785" s="200"/>
      <c r="AE785" s="195"/>
      <c r="AF785" s="199"/>
      <c r="AG785" s="197"/>
      <c r="AH785" s="199"/>
      <c r="AI785" s="197"/>
      <c r="AJ785" s="200"/>
      <c r="AK785" s="195"/>
      <c r="AL785" s="199"/>
      <c r="AM785" s="197"/>
      <c r="AN785" s="196"/>
      <c r="AO785" s="197"/>
      <c r="AP785" s="198"/>
      <c r="AQ785" s="195"/>
      <c r="AR785" s="199"/>
      <c r="AS785" s="197"/>
      <c r="AT785" s="199"/>
      <c r="AU785" s="197"/>
      <c r="AV785" s="200"/>
      <c r="AW785" s="195"/>
      <c r="AX785" s="199"/>
      <c r="AY785" s="197"/>
      <c r="AZ785" s="199"/>
      <c r="BA785" s="197"/>
      <c r="BB785" s="200"/>
      <c r="BC785" s="195"/>
      <c r="BD785" s="199"/>
      <c r="BE785" s="197"/>
      <c r="BF785" s="196"/>
      <c r="BG785" s="197"/>
      <c r="BH785" s="198"/>
      <c r="BI785" s="195"/>
      <c r="BJ785" s="199"/>
      <c r="BK785" s="197"/>
      <c r="BL785" s="199"/>
      <c r="BM785" s="197"/>
      <c r="BN785" s="200"/>
    </row>
    <row r="786" spans="13:97" ht="15.75" x14ac:dyDescent="0.25">
      <c r="M786" s="195"/>
      <c r="N786" s="199"/>
      <c r="O786" s="197"/>
      <c r="P786" s="199"/>
      <c r="Q786" s="197"/>
      <c r="R786" s="200"/>
      <c r="S786" s="195"/>
      <c r="T786" s="199"/>
      <c r="U786" s="197"/>
      <c r="V786" s="196"/>
      <c r="W786" s="197"/>
      <c r="X786" s="198"/>
      <c r="Y786" s="195"/>
      <c r="Z786" s="199"/>
      <c r="AA786" s="197"/>
      <c r="AB786" s="199"/>
      <c r="AC786" s="197"/>
      <c r="AD786" s="200"/>
      <c r="AE786" s="195"/>
      <c r="AF786" s="199"/>
      <c r="AG786" s="197"/>
      <c r="AH786" s="199"/>
      <c r="AI786" s="197"/>
      <c r="AJ786" s="200"/>
      <c r="AK786" s="195"/>
      <c r="AL786" s="199"/>
      <c r="AM786" s="197"/>
      <c r="AN786" s="196"/>
      <c r="AO786" s="197"/>
      <c r="AP786" s="198"/>
      <c r="AQ786" s="195"/>
      <c r="AR786" s="199"/>
      <c r="AS786" s="197"/>
      <c r="AT786" s="199"/>
      <c r="AU786" s="197"/>
      <c r="AV786" s="200"/>
      <c r="AW786" s="195"/>
      <c r="AX786" s="199"/>
      <c r="AY786" s="197"/>
      <c r="AZ786" s="199"/>
      <c r="BA786" s="197"/>
      <c r="BB786" s="200"/>
      <c r="BC786" s="195"/>
      <c r="BD786" s="199"/>
      <c r="BE786" s="197"/>
      <c r="BF786" s="196"/>
      <c r="BG786" s="197"/>
      <c r="BH786" s="198"/>
      <c r="BI786" s="195"/>
      <c r="BJ786" s="199"/>
      <c r="BK786" s="197"/>
      <c r="BL786" s="199"/>
      <c r="BM786" s="197"/>
      <c r="BN786" s="200"/>
    </row>
    <row r="787" spans="13:97" ht="15.75" x14ac:dyDescent="0.25">
      <c r="M787" s="201"/>
      <c r="N787" s="202"/>
      <c r="O787" s="203"/>
      <c r="P787" s="202"/>
      <c r="Q787" s="203"/>
      <c r="R787" s="204"/>
      <c r="S787" s="201"/>
      <c r="T787" s="202"/>
      <c r="U787" s="203"/>
      <c r="V787" s="202"/>
      <c r="W787" s="203"/>
      <c r="X787" s="204"/>
      <c r="Y787" s="201"/>
      <c r="Z787" s="202"/>
      <c r="AA787" s="203"/>
      <c r="AB787" s="202"/>
      <c r="AC787" s="203"/>
      <c r="AD787" s="204"/>
      <c r="AE787" s="201"/>
      <c r="AF787" s="202"/>
      <c r="AG787" s="203"/>
      <c r="AH787" s="202"/>
      <c r="AI787" s="203"/>
      <c r="AJ787" s="204"/>
      <c r="AK787" s="201"/>
      <c r="AL787" s="202"/>
      <c r="AM787" s="203"/>
      <c r="AN787" s="202"/>
      <c r="AO787" s="203"/>
      <c r="AP787" s="204"/>
      <c r="AQ787" s="201"/>
      <c r="AR787" s="202"/>
      <c r="AS787" s="203"/>
      <c r="AT787" s="202"/>
      <c r="AU787" s="203"/>
      <c r="AV787" s="204"/>
      <c r="AW787" s="201"/>
      <c r="AX787" s="202"/>
      <c r="AY787" s="203"/>
      <c r="AZ787" s="202"/>
      <c r="BA787" s="203"/>
      <c r="BB787" s="204"/>
      <c r="BC787" s="201"/>
      <c r="BD787" s="202"/>
      <c r="BE787" s="203"/>
      <c r="BF787" s="202"/>
      <c r="BG787" s="203"/>
      <c r="BH787" s="204"/>
      <c r="BI787" s="201"/>
      <c r="BJ787" s="202"/>
      <c r="BK787" s="203"/>
      <c r="BL787" s="202"/>
      <c r="BM787" s="203"/>
      <c r="BN787" s="204"/>
    </row>
    <row r="788" spans="13:97" ht="378" x14ac:dyDescent="0.25">
      <c r="M788" s="195">
        <v>1</v>
      </c>
      <c r="N788" s="196" t="s">
        <v>207</v>
      </c>
      <c r="O788" s="197">
        <v>1</v>
      </c>
      <c r="P788" s="196" t="s">
        <v>208</v>
      </c>
      <c r="Q788" s="197">
        <v>1</v>
      </c>
      <c r="R788" s="196" t="s">
        <v>209</v>
      </c>
      <c r="S788" s="195">
        <v>1</v>
      </c>
      <c r="T788" s="196" t="s">
        <v>210</v>
      </c>
      <c r="U788" s="197">
        <v>1</v>
      </c>
      <c r="V788" s="196" t="s">
        <v>211</v>
      </c>
      <c r="W788" s="197">
        <v>1</v>
      </c>
      <c r="X788" s="196" t="s">
        <v>212</v>
      </c>
      <c r="Y788" s="195">
        <v>1</v>
      </c>
      <c r="Z788" s="196" t="s">
        <v>213</v>
      </c>
      <c r="AA788" s="197">
        <v>1</v>
      </c>
      <c r="AB788" s="196" t="s">
        <v>214</v>
      </c>
      <c r="AC788" s="197">
        <v>1</v>
      </c>
      <c r="AD788" s="196" t="s">
        <v>215</v>
      </c>
      <c r="AE788" s="195">
        <v>1</v>
      </c>
      <c r="AF788" s="196" t="s">
        <v>216</v>
      </c>
      <c r="AG788" s="197">
        <v>1</v>
      </c>
      <c r="AH788" s="196" t="s">
        <v>217</v>
      </c>
      <c r="AI788" s="197">
        <v>1</v>
      </c>
      <c r="AJ788" s="196" t="s">
        <v>218</v>
      </c>
      <c r="AK788" s="195">
        <v>1</v>
      </c>
      <c r="AL788" s="196" t="s">
        <v>219</v>
      </c>
      <c r="AM788" s="197">
        <v>1</v>
      </c>
      <c r="AN788" s="196" t="s">
        <v>220</v>
      </c>
      <c r="AO788" s="197">
        <v>1</v>
      </c>
      <c r="AP788" s="196" t="s">
        <v>221</v>
      </c>
      <c r="AQ788" s="195">
        <v>1</v>
      </c>
      <c r="AR788" s="196" t="s">
        <v>222</v>
      </c>
      <c r="AS788" s="197">
        <v>1</v>
      </c>
      <c r="AT788" s="196" t="s">
        <v>223</v>
      </c>
      <c r="AU788" s="197">
        <v>1</v>
      </c>
      <c r="AV788" s="196" t="s">
        <v>224</v>
      </c>
      <c r="AW788" s="195">
        <v>1</v>
      </c>
      <c r="AX788" s="196" t="s">
        <v>225</v>
      </c>
      <c r="AY788" s="197">
        <v>1</v>
      </c>
      <c r="AZ788" s="196" t="s">
        <v>226</v>
      </c>
      <c r="BA788" s="197">
        <v>1</v>
      </c>
      <c r="BB788" s="196" t="s">
        <v>227</v>
      </c>
      <c r="BC788" s="195">
        <v>1</v>
      </c>
      <c r="BD788" s="196" t="s">
        <v>228</v>
      </c>
      <c r="BE788" s="197">
        <v>1</v>
      </c>
      <c r="BF788" s="196" t="s">
        <v>229</v>
      </c>
      <c r="BG788" s="197">
        <v>1</v>
      </c>
      <c r="BH788" s="196" t="s">
        <v>230</v>
      </c>
      <c r="BI788" s="195">
        <v>1</v>
      </c>
      <c r="BJ788" s="196" t="s">
        <v>231</v>
      </c>
      <c r="BK788" s="197">
        <v>1</v>
      </c>
      <c r="BL788" s="196" t="s">
        <v>232</v>
      </c>
      <c r="BM788" s="197">
        <v>1</v>
      </c>
      <c r="BN788" s="196" t="s">
        <v>233</v>
      </c>
    </row>
    <row r="789" spans="13:97" ht="15.75" x14ac:dyDescent="0.25">
      <c r="M789" s="195"/>
      <c r="N789" s="199"/>
      <c r="O789" s="197"/>
      <c r="P789" s="199"/>
      <c r="Q789" s="197"/>
      <c r="R789" s="200"/>
      <c r="S789" s="195"/>
      <c r="T789" s="199"/>
      <c r="U789" s="197"/>
      <c r="V789" s="199"/>
      <c r="W789" s="197"/>
      <c r="X789" s="200"/>
      <c r="Y789" s="195"/>
      <c r="Z789" s="199"/>
      <c r="AA789" s="197"/>
      <c r="AB789" s="199"/>
      <c r="AC789" s="197"/>
      <c r="AD789" s="200"/>
      <c r="AE789" s="195"/>
      <c r="AF789" s="199"/>
      <c r="AG789" s="197"/>
      <c r="AH789" s="199"/>
      <c r="AI789" s="197"/>
      <c r="AJ789" s="200"/>
      <c r="AK789" s="195"/>
      <c r="AL789" s="199"/>
      <c r="AM789" s="197"/>
      <c r="AN789" s="199"/>
      <c r="AO789" s="197"/>
      <c r="AP789" s="200"/>
      <c r="AQ789" s="195"/>
      <c r="AR789" s="199"/>
      <c r="AS789" s="197"/>
      <c r="AT789" s="199"/>
      <c r="AU789" s="197"/>
      <c r="AV789" s="200"/>
      <c r="AW789" s="195"/>
      <c r="AX789" s="199"/>
      <c r="AY789" s="197"/>
      <c r="AZ789" s="199"/>
      <c r="BA789" s="197"/>
      <c r="BB789" s="200"/>
      <c r="BC789" s="195"/>
      <c r="BD789" s="199"/>
      <c r="BE789" s="197"/>
      <c r="BF789" s="199"/>
      <c r="BG789" s="197"/>
      <c r="BH789" s="200"/>
      <c r="BI789" s="195"/>
      <c r="BJ789" s="199"/>
      <c r="BK789" s="197"/>
      <c r="BL789" s="199"/>
      <c r="BM789" s="197"/>
      <c r="BN789" s="200"/>
    </row>
    <row r="790" spans="13:97" ht="15.75" x14ac:dyDescent="0.25">
      <c r="M790" s="195"/>
      <c r="N790" s="199"/>
      <c r="O790" s="197"/>
      <c r="P790" s="199"/>
      <c r="Q790" s="197"/>
      <c r="R790" s="200"/>
      <c r="S790" s="195"/>
      <c r="T790" s="199"/>
      <c r="U790" s="197"/>
      <c r="V790" s="199"/>
      <c r="W790" s="197"/>
      <c r="X790" s="200"/>
      <c r="Y790" s="195"/>
      <c r="Z790" s="199"/>
      <c r="AA790" s="197"/>
      <c r="AB790" s="199"/>
      <c r="AC790" s="197"/>
      <c r="AD790" s="200"/>
      <c r="AE790" s="195"/>
      <c r="AF790" s="199"/>
      <c r="AG790" s="197"/>
      <c r="AH790" s="199"/>
      <c r="AI790" s="197"/>
      <c r="AJ790" s="200"/>
      <c r="AK790" s="195"/>
      <c r="AL790" s="199"/>
      <c r="AM790" s="197"/>
      <c r="AN790" s="199"/>
      <c r="AO790" s="197"/>
      <c r="AP790" s="200"/>
      <c r="AQ790" s="195"/>
      <c r="AR790" s="199"/>
      <c r="AS790" s="197"/>
      <c r="AT790" s="199"/>
      <c r="AU790" s="197"/>
      <c r="AV790" s="200"/>
      <c r="AW790" s="195"/>
      <c r="AX790" s="199"/>
      <c r="AY790" s="197"/>
      <c r="AZ790" s="199"/>
      <c r="BA790" s="197"/>
      <c r="BB790" s="200"/>
      <c r="BC790" s="195"/>
      <c r="BD790" s="199"/>
      <c r="BE790" s="197"/>
      <c r="BF790" s="199"/>
      <c r="BG790" s="197"/>
      <c r="BH790" s="200"/>
      <c r="BI790" s="195"/>
      <c r="BJ790" s="199"/>
      <c r="BK790" s="197"/>
      <c r="BL790" s="199"/>
      <c r="BM790" s="197"/>
      <c r="BN790" s="200"/>
    </row>
    <row r="791" spans="13:97" ht="15.75" x14ac:dyDescent="0.25">
      <c r="M791" s="201"/>
      <c r="N791" s="202"/>
      <c r="O791" s="203"/>
      <c r="P791" s="202"/>
      <c r="Q791" s="203"/>
      <c r="R791" s="204"/>
      <c r="S791" s="201"/>
      <c r="T791" s="202"/>
      <c r="U791" s="203"/>
      <c r="V791" s="202"/>
      <c r="W791" s="203"/>
      <c r="X791" s="204"/>
      <c r="Y791" s="201"/>
      <c r="Z791" s="202"/>
      <c r="AA791" s="203"/>
      <c r="AB791" s="202"/>
      <c r="AC791" s="203"/>
      <c r="AD791" s="204"/>
      <c r="AE791" s="201"/>
      <c r="AF791" s="202"/>
      <c r="AG791" s="203"/>
      <c r="AH791" s="202"/>
      <c r="AI791" s="203"/>
      <c r="AJ791" s="204"/>
      <c r="AK791" s="201"/>
      <c r="AL791" s="202"/>
      <c r="AM791" s="203"/>
      <c r="AN791" s="202"/>
      <c r="AO791" s="203"/>
      <c r="AP791" s="204"/>
      <c r="AQ791" s="201"/>
      <c r="AR791" s="202"/>
      <c r="AS791" s="203"/>
      <c r="AT791" s="202"/>
      <c r="AU791" s="203"/>
      <c r="AV791" s="204"/>
      <c r="AW791" s="201"/>
      <c r="AX791" s="202"/>
      <c r="AY791" s="203"/>
      <c r="AZ791" s="202"/>
      <c r="BA791" s="203"/>
      <c r="BB791" s="204"/>
      <c r="BC791" s="201"/>
      <c r="BD791" s="202"/>
      <c r="BE791" s="203"/>
      <c r="BF791" s="202"/>
      <c r="BG791" s="203"/>
      <c r="BH791" s="204"/>
      <c r="BI791" s="201"/>
      <c r="BJ791" s="202"/>
      <c r="BK791" s="203"/>
      <c r="BL791" s="202"/>
      <c r="BM791" s="203"/>
      <c r="BN791" s="204"/>
    </row>
    <row r="792" spans="13:97" ht="299.25" x14ac:dyDescent="0.25">
      <c r="M792" s="195">
        <v>1</v>
      </c>
      <c r="N792" s="196" t="s">
        <v>234</v>
      </c>
      <c r="O792" s="197">
        <v>1</v>
      </c>
      <c r="P792" s="196" t="s">
        <v>235</v>
      </c>
      <c r="Q792" s="197">
        <v>1</v>
      </c>
      <c r="R792" s="196" t="s">
        <v>236</v>
      </c>
      <c r="S792" s="195">
        <v>1</v>
      </c>
      <c r="T792" s="196" t="s">
        <v>237</v>
      </c>
      <c r="U792" s="197">
        <v>1</v>
      </c>
      <c r="V792" s="196" t="s">
        <v>238</v>
      </c>
      <c r="W792" s="197">
        <v>1</v>
      </c>
      <c r="X792" s="196" t="s">
        <v>239</v>
      </c>
      <c r="Y792" s="195">
        <v>1</v>
      </c>
      <c r="Z792" s="196" t="s">
        <v>240</v>
      </c>
      <c r="AA792" s="197">
        <v>1</v>
      </c>
      <c r="AB792" s="196" t="s">
        <v>241</v>
      </c>
      <c r="AC792" s="197">
        <v>1</v>
      </c>
      <c r="AD792" s="196" t="s">
        <v>242</v>
      </c>
      <c r="AE792" s="195">
        <v>1</v>
      </c>
      <c r="AF792" s="196" t="s">
        <v>243</v>
      </c>
      <c r="AG792" s="197">
        <v>1</v>
      </c>
      <c r="AH792" s="196" t="s">
        <v>244</v>
      </c>
      <c r="AI792" s="197">
        <v>1</v>
      </c>
      <c r="AJ792" s="196" t="s">
        <v>245</v>
      </c>
      <c r="AK792" s="195">
        <v>1</v>
      </c>
      <c r="AL792" s="196" t="s">
        <v>246</v>
      </c>
      <c r="AM792" s="197">
        <v>1</v>
      </c>
      <c r="AN792" s="196" t="s">
        <v>247</v>
      </c>
      <c r="AO792" s="197">
        <v>1</v>
      </c>
      <c r="AP792" s="196" t="s">
        <v>248</v>
      </c>
      <c r="AQ792" s="195">
        <v>1</v>
      </c>
      <c r="AR792" s="196" t="s">
        <v>249</v>
      </c>
      <c r="AS792" s="197">
        <v>1</v>
      </c>
      <c r="AT792" s="196" t="s">
        <v>250</v>
      </c>
      <c r="AU792" s="197">
        <v>1</v>
      </c>
      <c r="AV792" s="196" t="s">
        <v>251</v>
      </c>
      <c r="AW792" s="195">
        <v>1</v>
      </c>
      <c r="AX792" s="196" t="s">
        <v>252</v>
      </c>
      <c r="AY792" s="197">
        <v>1</v>
      </c>
      <c r="AZ792" s="196" t="s">
        <v>253</v>
      </c>
      <c r="BA792" s="197">
        <v>1</v>
      </c>
      <c r="BB792" s="196" t="s">
        <v>254</v>
      </c>
      <c r="BC792" s="195">
        <v>1</v>
      </c>
      <c r="BD792" s="196" t="s">
        <v>255</v>
      </c>
      <c r="BE792" s="197">
        <v>1</v>
      </c>
      <c r="BF792" s="196" t="s">
        <v>256</v>
      </c>
      <c r="BG792" s="197">
        <v>1</v>
      </c>
      <c r="BH792" s="196" t="s">
        <v>257</v>
      </c>
      <c r="BI792" s="195">
        <v>1</v>
      </c>
      <c r="BJ792" s="196" t="s">
        <v>258</v>
      </c>
      <c r="BK792" s="197">
        <v>1</v>
      </c>
      <c r="BL792" s="196" t="s">
        <v>259</v>
      </c>
      <c r="BM792" s="197">
        <v>1</v>
      </c>
      <c r="BN792" s="196" t="s">
        <v>260</v>
      </c>
    </row>
    <row r="793" spans="13:97" ht="16.5" thickBot="1" x14ac:dyDescent="0.3">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 customHeight="1" x14ac:dyDescent="0.25">
      <c r="M794" s="195"/>
      <c r="N794" s="199"/>
      <c r="O794" s="197"/>
      <c r="P794" s="199"/>
      <c r="Q794" s="197"/>
      <c r="R794" s="200"/>
      <c r="S794" s="195"/>
      <c r="T794" s="199"/>
      <c r="U794" s="197"/>
      <c r="V794" s="199"/>
      <c r="W794" s="197"/>
      <c r="X794" s="200"/>
      <c r="Y794" s="195"/>
      <c r="Z794" s="199"/>
      <c r="AA794" s="197"/>
      <c r="AB794" s="199"/>
      <c r="AC794" s="197"/>
      <c r="AD794" s="200"/>
      <c r="AE794" s="195"/>
      <c r="AF794" s="199"/>
      <c r="AG794" s="197"/>
      <c r="AH794" s="199"/>
      <c r="AI794" s="197"/>
      <c r="AJ794" s="200"/>
      <c r="AK794" s="195"/>
      <c r="AL794" s="199"/>
      <c r="AM794" s="197"/>
      <c r="AN794" s="199"/>
      <c r="AO794" s="197"/>
      <c r="AP794" s="200"/>
      <c r="AQ794" s="195"/>
      <c r="AR794" s="199"/>
      <c r="AS794" s="197"/>
      <c r="AT794" s="199"/>
      <c r="AU794" s="197"/>
      <c r="AV794" s="200"/>
      <c r="AW794" s="195"/>
      <c r="AX794" s="199"/>
      <c r="AY794" s="197"/>
      <c r="AZ794" s="199"/>
      <c r="BA794" s="197"/>
      <c r="BB794" s="200"/>
      <c r="BC794" s="195"/>
      <c r="BD794" s="199"/>
      <c r="BE794" s="197"/>
      <c r="BF794" s="199"/>
      <c r="BG794" s="197"/>
      <c r="BH794" s="200"/>
      <c r="BI794" s="195"/>
      <c r="BJ794" s="199"/>
      <c r="BK794" s="197"/>
      <c r="BL794" s="199"/>
      <c r="BM794" s="197"/>
      <c r="BN794" s="200"/>
      <c r="BQ794" s="152" t="s">
        <v>48</v>
      </c>
      <c r="BR794" s="153">
        <v>1</v>
      </c>
      <c r="BS794" s="152" t="s">
        <v>49</v>
      </c>
      <c r="BT794" s="153">
        <v>1</v>
      </c>
      <c r="BU794" s="154" t="s">
        <v>50</v>
      </c>
      <c r="BV794" s="151"/>
      <c r="BW794" s="152"/>
      <c r="BX794" s="153"/>
      <c r="BY794" s="152"/>
      <c r="BZ794" s="153"/>
      <c r="CA794" s="154"/>
      <c r="CB794" s="151"/>
      <c r="CC794" s="152"/>
      <c r="CD794" s="153"/>
      <c r="CE794" s="152"/>
      <c r="CF794" s="153"/>
      <c r="CG794" s="154"/>
      <c r="CH794" s="151"/>
      <c r="CI794" s="152"/>
      <c r="CJ794" s="153"/>
      <c r="CK794" s="152"/>
      <c r="CL794" s="153"/>
      <c r="CM794" s="154"/>
      <c r="CN794" s="151"/>
      <c r="CO794" s="152"/>
      <c r="CP794" s="153"/>
      <c r="CQ794" s="152"/>
      <c r="CR794" s="153"/>
      <c r="CS794" s="154"/>
    </row>
    <row r="795" spans="13:97" ht="15" customHeight="1" x14ac:dyDescent="0.25">
      <c r="M795" s="201"/>
      <c r="N795" s="202"/>
      <c r="O795" s="203"/>
      <c r="P795" s="202"/>
      <c r="Q795" s="203"/>
      <c r="R795" s="204"/>
      <c r="S795" s="201"/>
      <c r="T795" s="202"/>
      <c r="U795" s="203"/>
      <c r="V795" s="202"/>
      <c r="W795" s="203"/>
      <c r="X795" s="204"/>
      <c r="Y795" s="201"/>
      <c r="Z795" s="202"/>
      <c r="AA795" s="203"/>
      <c r="AB795" s="202"/>
      <c r="AC795" s="203"/>
      <c r="AD795" s="204"/>
      <c r="AE795" s="201"/>
      <c r="AF795" s="202"/>
      <c r="AG795" s="203"/>
      <c r="AH795" s="202"/>
      <c r="AI795" s="203"/>
      <c r="AJ795" s="204"/>
      <c r="AK795" s="201"/>
      <c r="AL795" s="202"/>
      <c r="AM795" s="203"/>
      <c r="AN795" s="202"/>
      <c r="AO795" s="203"/>
      <c r="AP795" s="204"/>
      <c r="AQ795" s="201"/>
      <c r="AR795" s="202"/>
      <c r="AS795" s="203"/>
      <c r="AT795" s="202"/>
      <c r="AU795" s="203"/>
      <c r="AV795" s="204"/>
      <c r="AW795" s="201"/>
      <c r="AX795" s="202"/>
      <c r="AY795" s="203"/>
      <c r="AZ795" s="202"/>
      <c r="BA795" s="203"/>
      <c r="BB795" s="204"/>
      <c r="BC795" s="201"/>
      <c r="BD795" s="202"/>
      <c r="BE795" s="203"/>
      <c r="BF795" s="202"/>
      <c r="BG795" s="203"/>
      <c r="BH795" s="204"/>
      <c r="BI795" s="201"/>
      <c r="BJ795" s="202"/>
      <c r="BK795" s="203"/>
      <c r="BL795" s="202"/>
      <c r="BM795" s="203"/>
      <c r="BN795" s="204"/>
      <c r="BQ795" s="156"/>
      <c r="BR795" s="157"/>
      <c r="BS795" s="159"/>
      <c r="BT795" s="157"/>
      <c r="BU795" s="160"/>
      <c r="BV795" s="155"/>
      <c r="BW795" s="156"/>
      <c r="BX795" s="157"/>
      <c r="BY795" s="156"/>
      <c r="BZ795" s="157"/>
      <c r="CA795" s="158"/>
      <c r="CB795" s="155"/>
      <c r="CC795" s="156"/>
      <c r="CD795" s="157"/>
      <c r="CE795" s="156"/>
      <c r="CF795" s="157"/>
      <c r="CG795" s="158"/>
      <c r="CH795" s="155"/>
      <c r="CI795" s="156"/>
      <c r="CJ795" s="157"/>
      <c r="CK795" s="159"/>
      <c r="CL795" s="157"/>
      <c r="CM795" s="160"/>
      <c r="CN795" s="155"/>
      <c r="CO795" s="156"/>
      <c r="CP795" s="157"/>
      <c r="CQ795" s="156"/>
      <c r="CR795" s="157"/>
      <c r="CS795" s="158"/>
    </row>
    <row r="796" spans="13:97" ht="15" customHeight="1" x14ac:dyDescent="0.25">
      <c r="M796" s="195">
        <v>1</v>
      </c>
      <c r="N796" s="196" t="s">
        <v>261</v>
      </c>
      <c r="O796" s="197">
        <v>1</v>
      </c>
      <c r="P796" s="196" t="s">
        <v>262</v>
      </c>
      <c r="Q796" s="197">
        <v>1</v>
      </c>
      <c r="R796" s="196" t="s">
        <v>263</v>
      </c>
      <c r="S796" s="195">
        <v>1</v>
      </c>
      <c r="T796" s="196" t="s">
        <v>264</v>
      </c>
      <c r="U796" s="197">
        <v>1</v>
      </c>
      <c r="V796" s="196" t="s">
        <v>265</v>
      </c>
      <c r="W796" s="197">
        <v>1</v>
      </c>
      <c r="X796" s="196" t="s">
        <v>266</v>
      </c>
      <c r="Y796" s="195">
        <v>1</v>
      </c>
      <c r="Z796" s="196" t="s">
        <v>267</v>
      </c>
      <c r="AA796" s="197">
        <v>1</v>
      </c>
      <c r="AB796" s="196" t="s">
        <v>268</v>
      </c>
      <c r="AC796" s="197">
        <v>1</v>
      </c>
      <c r="AD796" s="196" t="s">
        <v>269</v>
      </c>
      <c r="AE796" s="195">
        <v>1</v>
      </c>
      <c r="AF796" s="196" t="s">
        <v>270</v>
      </c>
      <c r="AG796" s="197">
        <v>1</v>
      </c>
      <c r="AH796" s="196" t="s">
        <v>271</v>
      </c>
      <c r="AI796" s="197">
        <v>1</v>
      </c>
      <c r="AJ796" s="196" t="s">
        <v>272</v>
      </c>
      <c r="AK796" s="195">
        <v>1</v>
      </c>
      <c r="AL796" s="196" t="s">
        <v>273</v>
      </c>
      <c r="AM796" s="197">
        <v>1</v>
      </c>
      <c r="AN796" s="196" t="s">
        <v>274</v>
      </c>
      <c r="AO796" s="197">
        <v>1</v>
      </c>
      <c r="AP796" s="196" t="s">
        <v>275</v>
      </c>
      <c r="AQ796" s="205">
        <v>1</v>
      </c>
      <c r="AR796" s="196" t="s">
        <v>276</v>
      </c>
      <c r="AS796" s="207">
        <v>1</v>
      </c>
      <c r="AT796" s="196" t="s">
        <v>277</v>
      </c>
      <c r="AU796" s="207">
        <v>1</v>
      </c>
      <c r="AV796" s="196" t="s">
        <v>278</v>
      </c>
      <c r="AW796" s="195">
        <v>1</v>
      </c>
      <c r="AX796" s="196" t="s">
        <v>279</v>
      </c>
      <c r="AY796" s="197">
        <v>1</v>
      </c>
      <c r="AZ796" s="196" t="s">
        <v>280</v>
      </c>
      <c r="BA796" s="197">
        <v>1</v>
      </c>
      <c r="BB796" s="196" t="s">
        <v>281</v>
      </c>
      <c r="BC796" s="195">
        <v>1</v>
      </c>
      <c r="BD796" s="196" t="s">
        <v>282</v>
      </c>
      <c r="BE796" s="197">
        <v>1</v>
      </c>
      <c r="BF796" s="196" t="s">
        <v>283</v>
      </c>
      <c r="BG796" s="197">
        <v>1</v>
      </c>
      <c r="BH796" s="196" t="s">
        <v>284</v>
      </c>
      <c r="BI796" s="205">
        <v>1</v>
      </c>
      <c r="BJ796" s="196" t="s">
        <v>285</v>
      </c>
      <c r="BK796" s="207">
        <v>1</v>
      </c>
      <c r="BL796" s="196" t="s">
        <v>286</v>
      </c>
      <c r="BM796" s="207">
        <v>1</v>
      </c>
      <c r="BN796" s="196" t="s">
        <v>287</v>
      </c>
      <c r="BQ796" s="156"/>
      <c r="BR796" s="157"/>
      <c r="BS796" s="159"/>
      <c r="BT796" s="157"/>
      <c r="BU796" s="160"/>
      <c r="BV796" s="155"/>
      <c r="BW796" s="156"/>
      <c r="BX796" s="157"/>
      <c r="BY796" s="156"/>
      <c r="BZ796" s="157"/>
      <c r="CA796" s="158"/>
      <c r="CB796" s="155"/>
      <c r="CC796" s="156"/>
      <c r="CD796" s="157"/>
      <c r="CE796" s="156"/>
      <c r="CF796" s="157"/>
      <c r="CG796" s="158"/>
      <c r="CH796" s="155"/>
      <c r="CI796" s="156"/>
      <c r="CJ796" s="157"/>
      <c r="CK796" s="159"/>
      <c r="CL796" s="157"/>
      <c r="CM796" s="160"/>
      <c r="CN796" s="155"/>
      <c r="CO796" s="156"/>
      <c r="CP796" s="157"/>
      <c r="CQ796" s="156"/>
      <c r="CR796" s="157"/>
      <c r="CS796" s="158"/>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62"/>
      <c r="BR797" s="163"/>
      <c r="BS797" s="162"/>
      <c r="BT797" s="163"/>
      <c r="BU797" s="164"/>
      <c r="BV797" s="161"/>
      <c r="BW797" s="162"/>
      <c r="BX797" s="163"/>
      <c r="BY797" s="162"/>
      <c r="BZ797" s="163"/>
      <c r="CA797" s="164"/>
      <c r="CB797" s="161"/>
      <c r="CC797" s="162"/>
      <c r="CD797" s="163"/>
      <c r="CE797" s="162"/>
      <c r="CF797" s="163"/>
      <c r="CG797" s="164"/>
      <c r="CH797" s="161"/>
      <c r="CI797" s="162"/>
      <c r="CJ797" s="163"/>
      <c r="CK797" s="162"/>
      <c r="CL797" s="163"/>
      <c r="CM797" s="164"/>
      <c r="CN797" s="161"/>
      <c r="CO797" s="162"/>
      <c r="CP797" s="163"/>
      <c r="CQ797" s="162"/>
      <c r="CR797" s="163"/>
      <c r="CS797" s="164"/>
    </row>
    <row r="798" spans="13:97" ht="15" customHeight="1" x14ac:dyDescent="0.25">
      <c r="M798" s="205"/>
      <c r="N798" s="206"/>
      <c r="O798" s="207"/>
      <c r="P798" s="206"/>
      <c r="Q798" s="207"/>
      <c r="R798" s="208"/>
      <c r="S798" s="205"/>
      <c r="T798" s="206"/>
      <c r="U798" s="207"/>
      <c r="V798" s="206"/>
      <c r="W798" s="207"/>
      <c r="X798" s="208"/>
      <c r="Y798" s="205"/>
      <c r="Z798" s="206"/>
      <c r="AA798" s="207"/>
      <c r="AB798" s="206"/>
      <c r="AC798" s="207"/>
      <c r="AD798" s="208"/>
      <c r="AE798" s="205"/>
      <c r="AF798" s="206"/>
      <c r="AG798" s="207"/>
      <c r="AH798" s="206"/>
      <c r="AI798" s="207"/>
      <c r="AJ798" s="208"/>
      <c r="AK798" s="205"/>
      <c r="AL798" s="206"/>
      <c r="AM798" s="207"/>
      <c r="AN798" s="206"/>
      <c r="AO798" s="207"/>
      <c r="AP798" s="208"/>
      <c r="AQ798" s="205"/>
      <c r="AR798" s="206"/>
      <c r="AS798" s="207"/>
      <c r="AT798" s="206"/>
      <c r="AU798" s="207"/>
      <c r="AV798" s="208"/>
      <c r="AW798" s="205"/>
      <c r="AX798" s="206"/>
      <c r="AY798" s="207"/>
      <c r="AZ798" s="206"/>
      <c r="BA798" s="207"/>
      <c r="BB798" s="208"/>
      <c r="BC798" s="205"/>
      <c r="BD798" s="206"/>
      <c r="BE798" s="207"/>
      <c r="BF798" s="206"/>
      <c r="BG798" s="207"/>
      <c r="BH798" s="208"/>
      <c r="BI798" s="205"/>
      <c r="BJ798" s="206"/>
      <c r="BK798" s="207"/>
      <c r="BL798" s="206"/>
      <c r="BM798" s="207"/>
      <c r="BN798" s="208"/>
      <c r="BQ798" s="159" t="s">
        <v>63</v>
      </c>
      <c r="BR798" s="157">
        <v>1</v>
      </c>
      <c r="BS798" s="159" t="s">
        <v>64</v>
      </c>
      <c r="BT798" s="157">
        <v>1</v>
      </c>
      <c r="BU798" s="160" t="s">
        <v>65</v>
      </c>
      <c r="BV798" s="155"/>
      <c r="BW798" s="159"/>
      <c r="BX798" s="157"/>
      <c r="BY798" s="159"/>
      <c r="BZ798" s="157"/>
      <c r="CA798" s="160"/>
      <c r="CB798" s="155"/>
      <c r="CC798" s="159"/>
      <c r="CD798" s="157"/>
      <c r="CE798" s="159"/>
      <c r="CF798" s="157"/>
      <c r="CG798" s="160"/>
      <c r="CH798" s="155"/>
      <c r="CI798" s="159"/>
      <c r="CJ798" s="157"/>
      <c r="CK798" s="159"/>
      <c r="CL798" s="157"/>
      <c r="CM798" s="160"/>
      <c r="CN798" s="155"/>
      <c r="CO798" s="159"/>
      <c r="CP798" s="157"/>
      <c r="CQ798" s="159"/>
      <c r="CR798" s="157"/>
      <c r="CS798" s="160"/>
    </row>
    <row r="799" spans="13:97" ht="15" customHeight="1" x14ac:dyDescent="0.25">
      <c r="M799" s="209"/>
      <c r="N799" s="210"/>
      <c r="O799" s="211"/>
      <c r="P799" s="210"/>
      <c r="Q799" s="211"/>
      <c r="R799" s="210"/>
      <c r="S799" s="207"/>
      <c r="T799" s="206"/>
      <c r="U799" s="207"/>
      <c r="V799" s="206"/>
      <c r="W799" s="207"/>
      <c r="X799" s="206"/>
      <c r="Y799" s="207"/>
      <c r="Z799" s="206"/>
      <c r="AA799" s="207"/>
      <c r="AB799" s="206"/>
      <c r="AC799" s="207"/>
      <c r="AD799" s="206"/>
      <c r="AE799" s="207"/>
      <c r="AF799" s="206"/>
      <c r="AG799" s="207"/>
      <c r="AH799" s="206"/>
      <c r="AI799" s="207"/>
      <c r="AJ799" s="206"/>
      <c r="AK799" s="207"/>
      <c r="AL799" s="206"/>
      <c r="AM799" s="207"/>
      <c r="AN799" s="206"/>
      <c r="AO799" s="207"/>
      <c r="AP799" s="206"/>
      <c r="AQ799" s="207"/>
      <c r="AR799" s="206"/>
      <c r="AS799" s="207"/>
      <c r="AT799" s="206"/>
      <c r="AU799" s="207"/>
      <c r="AV799" s="206"/>
      <c r="AW799" s="207"/>
      <c r="AX799" s="206"/>
      <c r="AY799" s="207"/>
      <c r="AZ799" s="206"/>
      <c r="BA799" s="207"/>
      <c r="BB799" s="206"/>
      <c r="BC799" s="207"/>
      <c r="BD799" s="206"/>
      <c r="BE799" s="207"/>
      <c r="BF799" s="206"/>
      <c r="BG799" s="207"/>
      <c r="BH799" s="206"/>
      <c r="BI799" s="207"/>
      <c r="BJ799" s="206"/>
      <c r="BK799" s="207"/>
      <c r="BL799" s="206"/>
      <c r="BM799" s="207"/>
      <c r="BN799" s="206"/>
      <c r="BQ799" s="156"/>
      <c r="BR799" s="157"/>
      <c r="BS799" s="156"/>
      <c r="BT799" s="157"/>
      <c r="BU799" s="158"/>
      <c r="BV799" s="155"/>
      <c r="BW799" s="156"/>
      <c r="BX799" s="157"/>
      <c r="BY799" s="156"/>
      <c r="BZ799" s="157"/>
      <c r="CA799" s="158"/>
      <c r="CB799" s="155"/>
      <c r="CC799" s="156"/>
      <c r="CD799" s="157"/>
      <c r="CE799" s="156"/>
      <c r="CF799" s="157"/>
      <c r="CG799" s="158"/>
      <c r="CH799" s="155"/>
      <c r="CI799" s="156"/>
      <c r="CJ799" s="157"/>
      <c r="CK799" s="156"/>
      <c r="CL799" s="157"/>
      <c r="CM799" s="158"/>
      <c r="CN799" s="155"/>
      <c r="CO799" s="156"/>
      <c r="CP799" s="157"/>
      <c r="CQ799" s="156"/>
      <c r="CR799" s="157"/>
      <c r="CS799" s="158"/>
    </row>
    <row r="800" spans="13:97" ht="15" customHeight="1" x14ac:dyDescent="0.25">
      <c r="M800" s="195">
        <v>1</v>
      </c>
      <c r="N800" s="196" t="s">
        <v>288</v>
      </c>
      <c r="O800" s="197">
        <v>1</v>
      </c>
      <c r="P800" s="196" t="s">
        <v>289</v>
      </c>
      <c r="Q800" s="197">
        <v>1</v>
      </c>
      <c r="R800" s="271" t="s">
        <v>290</v>
      </c>
      <c r="S800" s="272"/>
      <c r="T800" s="272"/>
      <c r="U800" s="272"/>
      <c r="V800" s="272"/>
      <c r="W800" s="272"/>
      <c r="X800" s="272"/>
      <c r="Y800" s="272"/>
      <c r="Z800" s="272"/>
      <c r="AA800" s="272"/>
      <c r="AB800" s="272"/>
      <c r="AC800" s="272"/>
      <c r="AD800" s="272"/>
      <c r="AE800" s="272"/>
      <c r="AF800" s="272"/>
      <c r="AG800" s="272"/>
      <c r="AH800" s="272"/>
      <c r="AI800" s="272"/>
      <c r="AJ800" s="272"/>
      <c r="AK800" s="272"/>
      <c r="AL800" s="272"/>
      <c r="AM800" s="272"/>
      <c r="AN800" s="272"/>
      <c r="AO800" s="272"/>
      <c r="AP800" s="272"/>
      <c r="AQ800" s="272"/>
      <c r="AR800" s="272"/>
      <c r="AS800" s="272"/>
      <c r="AT800" s="272"/>
      <c r="AU800" s="272"/>
      <c r="AV800" s="272"/>
      <c r="AW800" s="272"/>
      <c r="AX800" s="272"/>
      <c r="AY800" s="272"/>
      <c r="AZ800" s="272"/>
      <c r="BA800" s="272"/>
      <c r="BB800" s="272"/>
      <c r="BC800" s="197"/>
      <c r="BD800" s="196"/>
      <c r="BE800" s="197"/>
      <c r="BF800" s="196"/>
      <c r="BG800" s="197"/>
      <c r="BH800" s="196"/>
      <c r="BI800" s="207"/>
      <c r="BJ800" s="213"/>
      <c r="BK800" s="207"/>
      <c r="BL800" s="213"/>
      <c r="BM800" s="207"/>
      <c r="BN800" s="213"/>
      <c r="BQ800" s="156"/>
      <c r="BR800" s="157"/>
      <c r="BS800" s="156"/>
      <c r="BT800" s="157"/>
      <c r="BU800" s="158"/>
      <c r="BV800" s="155"/>
      <c r="BW800" s="156"/>
      <c r="BX800" s="157"/>
      <c r="BY800" s="156"/>
      <c r="BZ800" s="157"/>
      <c r="CA800" s="158"/>
      <c r="CB800" s="155"/>
      <c r="CC800" s="156"/>
      <c r="CD800" s="157"/>
      <c r="CE800" s="156"/>
      <c r="CF800" s="157"/>
      <c r="CG800" s="158"/>
      <c r="CH800" s="155"/>
      <c r="CI800" s="156"/>
      <c r="CJ800" s="157"/>
      <c r="CK800" s="156"/>
      <c r="CL800" s="157"/>
      <c r="CM800" s="158"/>
      <c r="CN800" s="155"/>
      <c r="CO800" s="156"/>
      <c r="CP800" s="157"/>
      <c r="CQ800" s="156"/>
      <c r="CR800" s="157"/>
      <c r="CS800" s="158"/>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62"/>
      <c r="BR801" s="163"/>
      <c r="BS801" s="162"/>
      <c r="BT801" s="163"/>
      <c r="BU801" s="164"/>
      <c r="BV801" s="161"/>
      <c r="BW801" s="162"/>
      <c r="BX801" s="163"/>
      <c r="BY801" s="162"/>
      <c r="BZ801" s="163"/>
      <c r="CA801" s="164"/>
      <c r="CB801" s="161"/>
      <c r="CC801" s="162"/>
      <c r="CD801" s="163"/>
      <c r="CE801" s="162"/>
      <c r="CF801" s="163"/>
      <c r="CG801" s="164"/>
      <c r="CH801" s="161"/>
      <c r="CI801" s="162"/>
      <c r="CJ801" s="163"/>
      <c r="CK801" s="162"/>
      <c r="CL801" s="163"/>
      <c r="CM801" s="164"/>
      <c r="CN801" s="161"/>
      <c r="CO801" s="162"/>
      <c r="CP801" s="163"/>
      <c r="CQ801" s="162"/>
      <c r="CR801" s="163"/>
      <c r="CS801" s="164"/>
    </row>
    <row r="802" spans="13:97" ht="15" customHeight="1" x14ac:dyDescent="0.25">
      <c r="M802" s="205"/>
      <c r="N802" s="206"/>
      <c r="O802" s="207"/>
      <c r="P802" s="206"/>
      <c r="Q802" s="207"/>
      <c r="R802" s="208"/>
      <c r="S802" s="205"/>
      <c r="T802" s="206"/>
      <c r="U802" s="207"/>
      <c r="V802" s="206"/>
      <c r="W802" s="207"/>
      <c r="X802" s="208"/>
      <c r="Y802" s="205"/>
      <c r="Z802" s="206"/>
      <c r="AA802" s="207"/>
      <c r="AB802" s="206"/>
      <c r="AC802" s="207"/>
      <c r="AD802" s="208"/>
      <c r="AE802" s="205"/>
      <c r="AF802" s="206"/>
      <c r="AG802" s="207"/>
      <c r="AH802" s="206"/>
      <c r="AI802" s="207"/>
      <c r="AJ802" s="208"/>
      <c r="AK802" s="205"/>
      <c r="AL802" s="206"/>
      <c r="AM802" s="207"/>
      <c r="AN802" s="206"/>
      <c r="AO802" s="207"/>
      <c r="AP802" s="208"/>
      <c r="AQ802" s="205"/>
      <c r="AR802" s="206"/>
      <c r="AS802" s="207"/>
      <c r="AT802" s="206"/>
      <c r="AU802" s="207"/>
      <c r="AV802" s="208"/>
      <c r="AW802" s="205"/>
      <c r="AX802" s="206"/>
      <c r="AY802" s="207"/>
      <c r="AZ802" s="206"/>
      <c r="BA802" s="207"/>
      <c r="BB802" s="208"/>
      <c r="BC802" s="205"/>
      <c r="BD802" s="206"/>
      <c r="BE802" s="207"/>
      <c r="BF802" s="206"/>
      <c r="BG802" s="207"/>
      <c r="BH802" s="208"/>
      <c r="BI802" s="205"/>
      <c r="BJ802" s="206"/>
      <c r="BK802" s="207"/>
      <c r="BL802" s="206"/>
      <c r="BM802" s="207"/>
      <c r="BN802" s="208"/>
      <c r="BQ802" s="159" t="s">
        <v>78</v>
      </c>
      <c r="BR802" s="157">
        <v>1</v>
      </c>
      <c r="BS802" s="159" t="s">
        <v>79</v>
      </c>
      <c r="BT802" s="157">
        <v>1</v>
      </c>
      <c r="BU802" s="160" t="s">
        <v>80</v>
      </c>
      <c r="BV802" s="155"/>
      <c r="BW802" s="159"/>
      <c r="BX802" s="157"/>
      <c r="BY802" s="159"/>
      <c r="BZ802" s="157"/>
      <c r="CA802" s="160"/>
      <c r="CB802" s="155"/>
      <c r="CC802" s="159"/>
      <c r="CD802" s="157"/>
      <c r="CE802" s="159"/>
      <c r="CF802" s="157"/>
      <c r="CG802" s="160"/>
      <c r="CH802" s="155"/>
      <c r="CI802" s="159"/>
      <c r="CJ802" s="157"/>
      <c r="CK802" s="159"/>
      <c r="CL802" s="157"/>
      <c r="CM802" s="160"/>
      <c r="CN802" s="155"/>
      <c r="CO802" s="159"/>
      <c r="CP802" s="157"/>
      <c r="CQ802" s="159"/>
      <c r="CR802" s="157"/>
      <c r="CS802" s="160"/>
    </row>
    <row r="803" spans="13:97" ht="15" customHeight="1" x14ac:dyDescent="0.25">
      <c r="M803" s="122"/>
      <c r="N803" s="123"/>
      <c r="O803" s="124"/>
      <c r="P803" s="123"/>
      <c r="Q803" s="124"/>
      <c r="R803" s="125"/>
      <c r="S803" s="122"/>
      <c r="T803" s="123"/>
      <c r="U803" s="124"/>
      <c r="V803" s="123"/>
      <c r="W803" s="124"/>
      <c r="X803" s="125"/>
      <c r="Y803" s="122"/>
      <c r="Z803" s="123"/>
      <c r="AA803" s="124"/>
      <c r="AB803" s="123"/>
      <c r="AC803" s="124"/>
      <c r="AD803" s="125"/>
      <c r="AE803" s="122"/>
      <c r="AF803" s="123"/>
      <c r="AG803" s="124"/>
      <c r="AH803" s="123"/>
      <c r="AI803" s="124"/>
      <c r="AJ803" s="125"/>
      <c r="AK803" s="122"/>
      <c r="AL803" s="123"/>
      <c r="AM803" s="124"/>
      <c r="AN803" s="123"/>
      <c r="AO803" s="124"/>
      <c r="AP803" s="125"/>
      <c r="AQ803" s="122"/>
      <c r="AR803" s="123"/>
      <c r="AS803" s="124"/>
      <c r="AT803" s="123"/>
      <c r="AU803" s="124"/>
      <c r="AV803" s="125"/>
      <c r="AW803" s="122"/>
      <c r="AX803" s="123"/>
      <c r="AY803" s="124"/>
      <c r="AZ803" s="123"/>
      <c r="BA803" s="124"/>
      <c r="BB803" s="125"/>
      <c r="BC803" s="122"/>
      <c r="BD803" s="123"/>
      <c r="BE803" s="124"/>
      <c r="BF803" s="123"/>
      <c r="BG803" s="124"/>
      <c r="BH803" s="125"/>
      <c r="BI803" s="122"/>
      <c r="BJ803" s="123"/>
      <c r="BK803" s="124"/>
      <c r="BL803" s="123"/>
      <c r="BM803" s="124"/>
      <c r="BN803" s="125"/>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15">
        <v>1</v>
      </c>
      <c r="N804" s="216" t="s">
        <v>291</v>
      </c>
      <c r="O804" s="217">
        <v>1</v>
      </c>
      <c r="P804" s="216" t="s">
        <v>292</v>
      </c>
      <c r="Q804" s="217">
        <v>1</v>
      </c>
      <c r="R804" s="216" t="s">
        <v>293</v>
      </c>
      <c r="S804" s="215">
        <v>1</v>
      </c>
      <c r="T804" s="216" t="s">
        <v>294</v>
      </c>
      <c r="U804" s="217">
        <v>1</v>
      </c>
      <c r="V804" s="216" t="s">
        <v>295</v>
      </c>
      <c r="W804" s="217">
        <v>1</v>
      </c>
      <c r="X804" s="216" t="s">
        <v>296</v>
      </c>
      <c r="Y804" s="215">
        <v>1</v>
      </c>
      <c r="Z804" s="216" t="s">
        <v>297</v>
      </c>
      <c r="AA804" s="217">
        <v>1</v>
      </c>
      <c r="AB804" s="216" t="s">
        <v>298</v>
      </c>
      <c r="AC804" s="217">
        <v>1</v>
      </c>
      <c r="AD804" s="216" t="s">
        <v>299</v>
      </c>
      <c r="AE804" s="215">
        <v>1</v>
      </c>
      <c r="AF804" s="216" t="s">
        <v>300</v>
      </c>
      <c r="AG804" s="217">
        <v>1</v>
      </c>
      <c r="AH804" s="216" t="s">
        <v>301</v>
      </c>
      <c r="AI804" s="217">
        <v>1</v>
      </c>
      <c r="AJ804" s="216" t="s">
        <v>302</v>
      </c>
      <c r="AK804" s="215">
        <v>1</v>
      </c>
      <c r="AL804" s="216" t="s">
        <v>303</v>
      </c>
      <c r="AM804" s="217">
        <v>1</v>
      </c>
      <c r="AN804" s="216" t="s">
        <v>304</v>
      </c>
      <c r="AO804" s="217">
        <v>1</v>
      </c>
      <c r="AP804" s="216" t="s">
        <v>305</v>
      </c>
      <c r="AQ804" s="215">
        <v>1</v>
      </c>
      <c r="AR804" s="216" t="s">
        <v>306</v>
      </c>
      <c r="AS804" s="217">
        <v>1</v>
      </c>
      <c r="AT804" s="216" t="s">
        <v>307</v>
      </c>
      <c r="AU804" s="217">
        <v>1</v>
      </c>
      <c r="AV804" s="216" t="s">
        <v>308</v>
      </c>
      <c r="AW804" s="215">
        <v>1</v>
      </c>
      <c r="AX804" s="216" t="s">
        <v>309</v>
      </c>
      <c r="AY804" s="217">
        <v>1</v>
      </c>
      <c r="AZ804" s="216" t="s">
        <v>310</v>
      </c>
      <c r="BA804" s="217">
        <v>1</v>
      </c>
      <c r="BB804" s="216" t="s">
        <v>311</v>
      </c>
      <c r="BC804" s="215">
        <v>1</v>
      </c>
      <c r="BD804" s="216" t="s">
        <v>312</v>
      </c>
      <c r="BE804" s="217">
        <v>1</v>
      </c>
      <c r="BF804" s="216" t="s">
        <v>313</v>
      </c>
      <c r="BG804" s="217">
        <v>1</v>
      </c>
      <c r="BH804" s="216" t="s">
        <v>314</v>
      </c>
      <c r="BI804" s="215">
        <v>1</v>
      </c>
      <c r="BJ804" s="216" t="s">
        <v>315</v>
      </c>
      <c r="BK804" s="217">
        <v>1</v>
      </c>
      <c r="BL804" s="216" t="s">
        <v>316</v>
      </c>
      <c r="BM804" s="217">
        <v>1</v>
      </c>
      <c r="BN804" s="216" t="s">
        <v>317</v>
      </c>
      <c r="BQ804" s="156"/>
      <c r="BR804" s="157"/>
      <c r="BS804" s="156"/>
      <c r="BT804" s="157"/>
      <c r="BU804" s="158"/>
      <c r="BV804" s="155"/>
      <c r="BW804" s="156"/>
      <c r="BX804" s="157"/>
      <c r="BY804" s="156"/>
      <c r="BZ804" s="157"/>
      <c r="CA804" s="158"/>
      <c r="CB804" s="155"/>
      <c r="CC804" s="156"/>
      <c r="CD804" s="157"/>
      <c r="CE804" s="156"/>
      <c r="CF804" s="157"/>
      <c r="CG804" s="158"/>
      <c r="CH804" s="155"/>
      <c r="CI804" s="156"/>
      <c r="CJ804" s="157"/>
      <c r="CK804" s="156"/>
      <c r="CL804" s="157"/>
      <c r="CM804" s="158"/>
      <c r="CN804" s="155"/>
      <c r="CO804" s="156"/>
      <c r="CP804" s="157"/>
      <c r="CQ804" s="156"/>
      <c r="CR804" s="157"/>
      <c r="CS804" s="158"/>
    </row>
    <row r="805" spans="13:97" ht="15" customHeight="1" x14ac:dyDescent="0.25">
      <c r="M805" s="215"/>
      <c r="N805" s="219"/>
      <c r="O805" s="217"/>
      <c r="P805" s="219"/>
      <c r="Q805" s="217"/>
      <c r="R805" s="220"/>
      <c r="S805" s="215"/>
      <c r="T805" s="219"/>
      <c r="U805" s="217"/>
      <c r="V805" s="219"/>
      <c r="W805" s="217"/>
      <c r="X805" s="220"/>
      <c r="Y805" s="215"/>
      <c r="Z805" s="219"/>
      <c r="AA805" s="217"/>
      <c r="AB805" s="219"/>
      <c r="AC805" s="217"/>
      <c r="AD805" s="220"/>
      <c r="AE805" s="215"/>
      <c r="AF805" s="219"/>
      <c r="AG805" s="217"/>
      <c r="AH805" s="219"/>
      <c r="AI805" s="217"/>
      <c r="AJ805" s="220"/>
      <c r="AK805" s="215"/>
      <c r="AL805" s="219"/>
      <c r="AM805" s="217"/>
      <c r="AN805" s="219"/>
      <c r="AO805" s="217"/>
      <c r="AP805" s="220"/>
      <c r="AQ805" s="215"/>
      <c r="AR805" s="219"/>
      <c r="AS805" s="217"/>
      <c r="AT805" s="219"/>
      <c r="AU805" s="217"/>
      <c r="AV805" s="220"/>
      <c r="AW805" s="215"/>
      <c r="AX805" s="219"/>
      <c r="AY805" s="217"/>
      <c r="AZ805" s="219"/>
      <c r="BA805" s="217"/>
      <c r="BB805" s="220"/>
      <c r="BC805" s="215"/>
      <c r="BD805" s="219"/>
      <c r="BE805" s="217"/>
      <c r="BF805" s="219"/>
      <c r="BG805" s="217"/>
      <c r="BH805" s="220"/>
      <c r="BI805" s="215"/>
      <c r="BJ805" s="219"/>
      <c r="BK805" s="217"/>
      <c r="BL805" s="219"/>
      <c r="BM805" s="217"/>
      <c r="BN805" s="220"/>
      <c r="BQ805" s="162"/>
      <c r="BR805" s="163"/>
      <c r="BS805" s="162"/>
      <c r="BT805" s="163"/>
      <c r="BU805" s="164"/>
      <c r="BV805" s="161"/>
      <c r="BW805" s="162"/>
      <c r="BX805" s="163"/>
      <c r="BY805" s="162"/>
      <c r="BZ805" s="163"/>
      <c r="CA805" s="164"/>
      <c r="CB805" s="161"/>
      <c r="CC805" s="162"/>
      <c r="CD805" s="163"/>
      <c r="CE805" s="162"/>
      <c r="CF805" s="163"/>
      <c r="CG805" s="164"/>
      <c r="CH805" s="161"/>
      <c r="CI805" s="162"/>
      <c r="CJ805" s="163"/>
      <c r="CK805" s="162"/>
      <c r="CL805" s="163"/>
      <c r="CM805" s="164"/>
      <c r="CN805" s="161"/>
      <c r="CO805" s="162"/>
      <c r="CP805" s="163"/>
      <c r="CQ805" s="162"/>
      <c r="CR805" s="163"/>
      <c r="CS805" s="164"/>
    </row>
    <row r="806" spans="13:97" ht="15" customHeight="1" x14ac:dyDescent="0.25">
      <c r="M806" s="215"/>
      <c r="N806" s="219"/>
      <c r="O806" s="217"/>
      <c r="P806" s="219"/>
      <c r="Q806" s="217"/>
      <c r="R806" s="220"/>
      <c r="S806" s="215"/>
      <c r="T806" s="219"/>
      <c r="U806" s="217"/>
      <c r="V806" s="219"/>
      <c r="W806" s="217"/>
      <c r="X806" s="220"/>
      <c r="Y806" s="215"/>
      <c r="Z806" s="219"/>
      <c r="AA806" s="217"/>
      <c r="AB806" s="219"/>
      <c r="AC806" s="217"/>
      <c r="AD806" s="220"/>
      <c r="AE806" s="215"/>
      <c r="AF806" s="219"/>
      <c r="AG806" s="217"/>
      <c r="AH806" s="219"/>
      <c r="AI806" s="217"/>
      <c r="AJ806" s="220"/>
      <c r="AK806" s="215"/>
      <c r="AL806" s="219"/>
      <c r="AM806" s="217"/>
      <c r="AN806" s="219"/>
      <c r="AO806" s="217"/>
      <c r="AP806" s="220"/>
      <c r="AQ806" s="215"/>
      <c r="AR806" s="219"/>
      <c r="AS806" s="217"/>
      <c r="AT806" s="219"/>
      <c r="AU806" s="217"/>
      <c r="AV806" s="220"/>
      <c r="AW806" s="215"/>
      <c r="AX806" s="219"/>
      <c r="AY806" s="217"/>
      <c r="AZ806" s="219"/>
      <c r="BA806" s="217"/>
      <c r="BB806" s="220"/>
      <c r="BC806" s="215"/>
      <c r="BD806" s="219"/>
      <c r="BE806" s="217"/>
      <c r="BF806" s="219"/>
      <c r="BG806" s="217"/>
      <c r="BH806" s="220"/>
      <c r="BI806" s="215"/>
      <c r="BJ806" s="219"/>
      <c r="BK806" s="217"/>
      <c r="BL806" s="219"/>
      <c r="BM806" s="217"/>
      <c r="BN806" s="220"/>
      <c r="BQ806" s="159"/>
      <c r="BR806" s="157"/>
      <c r="BS806" s="159"/>
      <c r="BT806" s="157"/>
      <c r="BU806" s="160"/>
      <c r="BV806" s="155"/>
      <c r="BW806" s="159"/>
      <c r="BX806" s="157"/>
      <c r="BY806" s="159"/>
      <c r="BZ806" s="157"/>
      <c r="CA806" s="158"/>
      <c r="CB806" s="155"/>
      <c r="CC806" s="159"/>
      <c r="CD806" s="157"/>
      <c r="CE806" s="159"/>
      <c r="CF806" s="157"/>
      <c r="CG806" s="160"/>
      <c r="CH806" s="155"/>
      <c r="CI806" s="159"/>
      <c r="CJ806" s="157"/>
      <c r="CK806" s="159"/>
      <c r="CL806" s="157"/>
      <c r="CM806" s="160"/>
      <c r="CN806" s="155"/>
      <c r="CO806" s="159"/>
      <c r="CP806" s="157"/>
      <c r="CQ806" s="159"/>
      <c r="CR806" s="157"/>
      <c r="CS806" s="158"/>
    </row>
    <row r="807" spans="13:97" ht="15" customHeight="1" x14ac:dyDescent="0.25">
      <c r="M807" s="221"/>
      <c r="N807" s="222"/>
      <c r="O807" s="223"/>
      <c r="P807" s="222"/>
      <c r="Q807" s="223"/>
      <c r="R807" s="224"/>
      <c r="S807" s="221"/>
      <c r="T807" s="222"/>
      <c r="U807" s="223"/>
      <c r="V807" s="222"/>
      <c r="W807" s="223"/>
      <c r="X807" s="224"/>
      <c r="Y807" s="221"/>
      <c r="Z807" s="222"/>
      <c r="AA807" s="223"/>
      <c r="AB807" s="222"/>
      <c r="AC807" s="223"/>
      <c r="AD807" s="224"/>
      <c r="AE807" s="221"/>
      <c r="AF807" s="222"/>
      <c r="AG807" s="223"/>
      <c r="AH807" s="222"/>
      <c r="AI807" s="223"/>
      <c r="AJ807" s="224"/>
      <c r="AK807" s="221"/>
      <c r="AL807" s="222"/>
      <c r="AM807" s="223"/>
      <c r="AN807" s="222"/>
      <c r="AO807" s="223"/>
      <c r="AP807" s="224"/>
      <c r="AQ807" s="221"/>
      <c r="AR807" s="222"/>
      <c r="AS807" s="223"/>
      <c r="AT807" s="222"/>
      <c r="AU807" s="223"/>
      <c r="AV807" s="224"/>
      <c r="AW807" s="221"/>
      <c r="AX807" s="222"/>
      <c r="AY807" s="223"/>
      <c r="AZ807" s="222"/>
      <c r="BA807" s="223"/>
      <c r="BB807" s="224"/>
      <c r="BC807" s="221"/>
      <c r="BD807" s="222"/>
      <c r="BE807" s="223"/>
      <c r="BF807" s="222"/>
      <c r="BG807" s="223"/>
      <c r="BH807" s="224"/>
      <c r="BI807" s="221"/>
      <c r="BJ807" s="222"/>
      <c r="BK807" s="223"/>
      <c r="BL807" s="222"/>
      <c r="BM807" s="223"/>
      <c r="BN807" s="224"/>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v>1</v>
      </c>
      <c r="N808" s="216" t="s">
        <v>318</v>
      </c>
      <c r="O808" s="217">
        <v>1</v>
      </c>
      <c r="P808" s="216" t="s">
        <v>319</v>
      </c>
      <c r="Q808" s="217">
        <v>1</v>
      </c>
      <c r="R808" s="216" t="s">
        <v>320</v>
      </c>
      <c r="S808" s="215">
        <v>1</v>
      </c>
      <c r="T808" s="216" t="s">
        <v>321</v>
      </c>
      <c r="U808" s="217">
        <v>1</v>
      </c>
      <c r="V808" s="216" t="s">
        <v>322</v>
      </c>
      <c r="W808" s="217">
        <v>1</v>
      </c>
      <c r="X808" s="216" t="s">
        <v>323</v>
      </c>
      <c r="Y808" s="215">
        <v>1</v>
      </c>
      <c r="Z808" s="216" t="s">
        <v>324</v>
      </c>
      <c r="AA808" s="217">
        <v>1</v>
      </c>
      <c r="AB808" s="216" t="s">
        <v>325</v>
      </c>
      <c r="AC808" s="217">
        <v>1</v>
      </c>
      <c r="AD808" s="216" t="s">
        <v>326</v>
      </c>
      <c r="AE808" s="215">
        <v>1</v>
      </c>
      <c r="AF808" s="216" t="s">
        <v>327</v>
      </c>
      <c r="AG808" s="217">
        <v>1</v>
      </c>
      <c r="AH808" s="216" t="s">
        <v>328</v>
      </c>
      <c r="AI808" s="217">
        <v>1</v>
      </c>
      <c r="AJ808" s="216" t="s">
        <v>329</v>
      </c>
      <c r="AK808" s="215">
        <v>1</v>
      </c>
      <c r="AL808" s="216" t="s">
        <v>330</v>
      </c>
      <c r="AM808" s="217">
        <v>1</v>
      </c>
      <c r="AN808" s="216" t="s">
        <v>331</v>
      </c>
      <c r="AO808" s="217">
        <v>1</v>
      </c>
      <c r="AP808" s="216" t="s">
        <v>332</v>
      </c>
      <c r="AQ808" s="215">
        <v>1</v>
      </c>
      <c r="AR808" s="216" t="s">
        <v>333</v>
      </c>
      <c r="AS808" s="217">
        <v>1</v>
      </c>
      <c r="AT808" s="216" t="s">
        <v>334</v>
      </c>
      <c r="AU808" s="217">
        <v>1</v>
      </c>
      <c r="AV808" s="216" t="s">
        <v>335</v>
      </c>
      <c r="AW808" s="215">
        <v>1</v>
      </c>
      <c r="AX808" s="216" t="s">
        <v>336</v>
      </c>
      <c r="AY808" s="217">
        <v>1</v>
      </c>
      <c r="AZ808" s="216" t="s">
        <v>337</v>
      </c>
      <c r="BA808" s="217">
        <v>1</v>
      </c>
      <c r="BB808" s="216" t="s">
        <v>338</v>
      </c>
      <c r="BC808" s="215">
        <v>1</v>
      </c>
      <c r="BD808" s="216" t="s">
        <v>339</v>
      </c>
      <c r="BE808" s="217">
        <v>1</v>
      </c>
      <c r="BF808" s="216" t="s">
        <v>340</v>
      </c>
      <c r="BG808" s="217">
        <v>1</v>
      </c>
      <c r="BH808" s="216" t="s">
        <v>341</v>
      </c>
      <c r="BI808" s="215">
        <v>1</v>
      </c>
      <c r="BJ808" s="216" t="s">
        <v>342</v>
      </c>
      <c r="BK808" s="217">
        <v>1</v>
      </c>
      <c r="BL808" s="216" t="s">
        <v>343</v>
      </c>
      <c r="BM808" s="217">
        <v>1</v>
      </c>
      <c r="BN808" s="216" t="s">
        <v>344</v>
      </c>
      <c r="BQ808" s="166"/>
      <c r="BR808" s="167"/>
      <c r="BS808" s="166"/>
      <c r="BT808" s="167"/>
      <c r="BU808" s="168"/>
      <c r="BV808" s="165"/>
      <c r="BW808" s="166"/>
      <c r="BX808" s="167"/>
      <c r="BY808" s="166"/>
      <c r="BZ808" s="167"/>
      <c r="CA808" s="168"/>
      <c r="CB808" s="165"/>
      <c r="CC808" s="166"/>
      <c r="CD808" s="167"/>
      <c r="CE808" s="166"/>
      <c r="CF808" s="167"/>
      <c r="CG808" s="168"/>
      <c r="CH808" s="165"/>
      <c r="CI808" s="166"/>
      <c r="CJ808" s="167"/>
      <c r="CK808" s="166"/>
      <c r="CL808" s="167"/>
      <c r="CM808" s="168"/>
      <c r="CN808" s="165"/>
      <c r="CO808" s="166"/>
      <c r="CP808" s="167"/>
      <c r="CQ808" s="166"/>
      <c r="CR808" s="167"/>
      <c r="CS808" s="168"/>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23"/>
      <c r="BR809" s="124"/>
      <c r="BS809" s="123"/>
      <c r="BT809" s="124"/>
      <c r="BU809" s="125"/>
      <c r="BV809" s="122"/>
      <c r="BW809" s="123"/>
      <c r="BX809" s="124"/>
      <c r="BY809" s="123"/>
      <c r="BZ809" s="124"/>
      <c r="CA809" s="125"/>
      <c r="CB809" s="122"/>
      <c r="CC809" s="123"/>
      <c r="CD809" s="124"/>
      <c r="CE809" s="123"/>
      <c r="CF809" s="124"/>
      <c r="CG809" s="125"/>
      <c r="CH809" s="122"/>
      <c r="CI809" s="123"/>
      <c r="CJ809" s="124"/>
      <c r="CK809" s="123"/>
      <c r="CL809" s="124"/>
      <c r="CM809" s="125"/>
      <c r="CN809" s="122"/>
      <c r="CO809" s="123"/>
      <c r="CP809" s="124"/>
      <c r="CQ809" s="123"/>
      <c r="CR809" s="124"/>
      <c r="CS809" s="125"/>
    </row>
    <row r="810" spans="13:97" ht="15" customHeight="1" x14ac:dyDescent="0.25">
      <c r="M810" s="215"/>
      <c r="N810" s="219"/>
      <c r="O810" s="217"/>
      <c r="P810" s="219"/>
      <c r="Q810" s="217"/>
      <c r="R810" s="220"/>
      <c r="S810" s="215"/>
      <c r="T810" s="219"/>
      <c r="U810" s="217"/>
      <c r="V810" s="219"/>
      <c r="W810" s="217"/>
      <c r="X810" s="220"/>
      <c r="Y810" s="215"/>
      <c r="Z810" s="219"/>
      <c r="AA810" s="217"/>
      <c r="AB810" s="219"/>
      <c r="AC810" s="217"/>
      <c r="AD810" s="220"/>
      <c r="AE810" s="215"/>
      <c r="AF810" s="219"/>
      <c r="AG810" s="217"/>
      <c r="AH810" s="219"/>
      <c r="AI810" s="217"/>
      <c r="AJ810" s="220"/>
      <c r="AK810" s="215"/>
      <c r="AL810" s="219"/>
      <c r="AM810" s="217"/>
      <c r="AN810" s="219"/>
      <c r="AO810" s="217"/>
      <c r="AP810" s="220"/>
      <c r="AQ810" s="215"/>
      <c r="AR810" s="219"/>
      <c r="AS810" s="217"/>
      <c r="AT810" s="219"/>
      <c r="AU810" s="217"/>
      <c r="AV810" s="220"/>
      <c r="AW810" s="215"/>
      <c r="AX810" s="219"/>
      <c r="AY810" s="217"/>
      <c r="AZ810" s="219"/>
      <c r="BA810" s="217"/>
      <c r="BB810" s="220"/>
      <c r="BC810" s="215"/>
      <c r="BD810" s="219"/>
      <c r="BE810" s="217"/>
      <c r="BF810" s="219"/>
      <c r="BG810" s="217"/>
      <c r="BH810" s="220"/>
      <c r="BI810" s="215"/>
      <c r="BJ810" s="219"/>
      <c r="BK810" s="217"/>
      <c r="BL810" s="219"/>
      <c r="BM810" s="217"/>
      <c r="BN810" s="220"/>
      <c r="BQ810" s="170"/>
      <c r="BR810" s="171"/>
      <c r="BS810" s="170"/>
      <c r="BT810" s="171"/>
      <c r="BU810" s="172"/>
      <c r="BV810" s="169"/>
      <c r="BW810" s="170"/>
      <c r="BX810" s="171"/>
      <c r="BY810" s="170"/>
      <c r="BZ810" s="171"/>
      <c r="CA810" s="172"/>
      <c r="CB810" s="169"/>
      <c r="CC810" s="170"/>
      <c r="CD810" s="171"/>
      <c r="CE810" s="170"/>
      <c r="CF810" s="171"/>
      <c r="CG810" s="172"/>
      <c r="CH810" s="169"/>
      <c r="CI810" s="170"/>
      <c r="CJ810" s="171"/>
      <c r="CK810" s="170"/>
      <c r="CL810" s="171"/>
      <c r="CM810" s="172"/>
      <c r="CN810" s="169"/>
      <c r="CO810" s="170"/>
      <c r="CP810" s="171"/>
      <c r="CQ810" s="170"/>
      <c r="CR810" s="171"/>
      <c r="CS810" s="172"/>
    </row>
    <row r="811" spans="13:97" ht="15" customHeight="1" x14ac:dyDescent="0.25">
      <c r="M811" s="221"/>
      <c r="N811" s="222"/>
      <c r="O811" s="223"/>
      <c r="P811" s="222"/>
      <c r="Q811" s="223"/>
      <c r="R811" s="224"/>
      <c r="S811" s="221"/>
      <c r="T811" s="222"/>
      <c r="U811" s="223"/>
      <c r="V811" s="222"/>
      <c r="W811" s="223"/>
      <c r="X811" s="224"/>
      <c r="Y811" s="221"/>
      <c r="Z811" s="222"/>
      <c r="AA811" s="223"/>
      <c r="AB811" s="223"/>
      <c r="AC811" s="223"/>
      <c r="AD811" s="225"/>
      <c r="AE811" s="221"/>
      <c r="AF811" s="222"/>
      <c r="AG811" s="223"/>
      <c r="AH811" s="222"/>
      <c r="AI811" s="223"/>
      <c r="AJ811" s="224"/>
      <c r="AK811" s="221"/>
      <c r="AL811" s="222"/>
      <c r="AM811" s="223"/>
      <c r="AN811" s="222"/>
      <c r="AO811" s="223"/>
      <c r="AP811" s="224"/>
      <c r="AQ811" s="221"/>
      <c r="AR811" s="222"/>
      <c r="AS811" s="223"/>
      <c r="AT811" s="223"/>
      <c r="AU811" s="223"/>
      <c r="AV811" s="225"/>
      <c r="AW811" s="221"/>
      <c r="AX811" s="222"/>
      <c r="AY811" s="223"/>
      <c r="AZ811" s="222"/>
      <c r="BA811" s="223"/>
      <c r="BB811" s="224"/>
      <c r="BC811" s="221"/>
      <c r="BD811" s="222"/>
      <c r="BE811" s="223"/>
      <c r="BF811" s="222"/>
      <c r="BG811" s="223"/>
      <c r="BH811" s="224"/>
      <c r="BI811" s="221"/>
      <c r="BJ811" s="222"/>
      <c r="BK811" s="223"/>
      <c r="BL811" s="223"/>
      <c r="BM811" s="223"/>
      <c r="BN811" s="225"/>
      <c r="BQ811" s="173"/>
      <c r="BR811" s="171"/>
      <c r="BS811" s="173"/>
      <c r="BT811" s="171"/>
      <c r="BU811" s="174"/>
      <c r="BV811" s="169"/>
      <c r="BW811" s="173"/>
      <c r="BX811" s="171"/>
      <c r="BY811" s="173"/>
      <c r="BZ811" s="171"/>
      <c r="CA811" s="174"/>
      <c r="CB811" s="169"/>
      <c r="CC811" s="173"/>
      <c r="CD811" s="171"/>
      <c r="CE811" s="173"/>
      <c r="CF811" s="171"/>
      <c r="CG811" s="174"/>
      <c r="CH811" s="169"/>
      <c r="CI811" s="173"/>
      <c r="CJ811" s="171"/>
      <c r="CK811" s="173"/>
      <c r="CL811" s="171"/>
      <c r="CM811" s="174"/>
      <c r="CN811" s="169"/>
      <c r="CO811" s="173"/>
      <c r="CP811" s="171"/>
      <c r="CQ811" s="173"/>
      <c r="CR811" s="171"/>
      <c r="CS811" s="174"/>
    </row>
    <row r="812" spans="13:97" ht="15" customHeight="1" x14ac:dyDescent="0.25">
      <c r="M812" s="215">
        <v>1</v>
      </c>
      <c r="N812" s="216" t="s">
        <v>345</v>
      </c>
      <c r="O812" s="217">
        <v>1</v>
      </c>
      <c r="P812" s="216" t="s">
        <v>346</v>
      </c>
      <c r="Q812" s="217">
        <v>1</v>
      </c>
      <c r="R812" s="216" t="s">
        <v>347</v>
      </c>
      <c r="S812" s="215">
        <v>1</v>
      </c>
      <c r="T812" s="216" t="s">
        <v>348</v>
      </c>
      <c r="U812" s="217">
        <v>1</v>
      </c>
      <c r="V812" s="216" t="s">
        <v>349</v>
      </c>
      <c r="W812" s="217">
        <v>1</v>
      </c>
      <c r="X812" s="273" t="s">
        <v>350</v>
      </c>
      <c r="Y812" s="275"/>
      <c r="Z812" s="275"/>
      <c r="AA812" s="275"/>
      <c r="AB812" s="275"/>
      <c r="AC812" s="275"/>
      <c r="AD812" s="275"/>
      <c r="AE812" s="275"/>
      <c r="AF812" s="275"/>
      <c r="AG812" s="275"/>
      <c r="AH812" s="275"/>
      <c r="AI812" s="275"/>
      <c r="AJ812" s="275"/>
      <c r="AK812" s="217"/>
      <c r="AL812" s="216"/>
      <c r="AM812" s="217"/>
      <c r="AN812" s="216"/>
      <c r="AO812" s="217"/>
      <c r="AP812" s="218"/>
      <c r="AQ812" s="215"/>
      <c r="AR812" s="216"/>
      <c r="AS812" s="217"/>
      <c r="AT812" s="216"/>
      <c r="AU812" s="217"/>
      <c r="AV812" s="218"/>
      <c r="AW812" s="215"/>
      <c r="AX812" s="216"/>
      <c r="AY812" s="217"/>
      <c r="AZ812" s="216"/>
      <c r="BA812" s="217"/>
      <c r="BB812" s="218"/>
      <c r="BC812" s="215"/>
      <c r="BD812" s="216"/>
      <c r="BE812" s="217"/>
      <c r="BF812" s="216"/>
      <c r="BG812" s="217"/>
      <c r="BH812" s="218"/>
      <c r="BI812" s="215"/>
      <c r="BJ812" s="216"/>
      <c r="BK812" s="217"/>
      <c r="BL812" s="216"/>
      <c r="BM812" s="217"/>
      <c r="BN812" s="218"/>
      <c r="BQ812" s="173"/>
      <c r="BR812" s="171"/>
      <c r="BS812" s="173"/>
      <c r="BT812" s="171"/>
      <c r="BU812" s="174"/>
      <c r="BV812" s="169"/>
      <c r="BW812" s="173"/>
      <c r="BX812" s="171"/>
      <c r="BY812" s="173"/>
      <c r="BZ812" s="171"/>
      <c r="CA812" s="174"/>
      <c r="CB812" s="169"/>
      <c r="CC812" s="173"/>
      <c r="CD812" s="171"/>
      <c r="CE812" s="173"/>
      <c r="CF812" s="171"/>
      <c r="CG812" s="174"/>
      <c r="CH812" s="169"/>
      <c r="CI812" s="173"/>
      <c r="CJ812" s="171"/>
      <c r="CK812" s="173"/>
      <c r="CL812" s="171"/>
      <c r="CM812" s="174"/>
      <c r="CN812" s="169"/>
      <c r="CO812" s="173"/>
      <c r="CP812" s="171"/>
      <c r="CQ812" s="173"/>
      <c r="CR812" s="171"/>
      <c r="CS812" s="174"/>
    </row>
    <row r="813" spans="13:97" ht="15" customHeight="1" x14ac:dyDescent="0.25">
      <c r="M813" s="215"/>
      <c r="N813" s="219"/>
      <c r="O813" s="217"/>
      <c r="P813" s="219"/>
      <c r="Q813" s="217"/>
      <c r="R813" s="220"/>
      <c r="S813" s="215"/>
      <c r="T813" s="219"/>
      <c r="U813" s="217"/>
      <c r="V813" s="219"/>
      <c r="W813" s="217"/>
      <c r="X813" s="274"/>
      <c r="Y813" s="217"/>
      <c r="Z813" s="219"/>
      <c r="AA813" s="217"/>
      <c r="AB813" s="217"/>
      <c r="AC813" s="217"/>
      <c r="AD813" s="217"/>
      <c r="AE813" s="217"/>
      <c r="AF813" s="219"/>
      <c r="AG813" s="217"/>
      <c r="AH813" s="219"/>
      <c r="AI813" s="217"/>
      <c r="AJ813" s="219"/>
      <c r="AK813" s="217"/>
      <c r="AL813" s="219"/>
      <c r="AM813" s="217"/>
      <c r="AN813" s="219"/>
      <c r="AO813" s="217"/>
      <c r="AP813" s="220"/>
      <c r="AQ813" s="215"/>
      <c r="AR813" s="219"/>
      <c r="AS813" s="217"/>
      <c r="AT813" s="217"/>
      <c r="AU813" s="217"/>
      <c r="AV813" s="226"/>
      <c r="AW813" s="215"/>
      <c r="AX813" s="219"/>
      <c r="AY813" s="217"/>
      <c r="AZ813" s="219"/>
      <c r="BA813" s="217"/>
      <c r="BB813" s="220"/>
      <c r="BC813" s="215"/>
      <c r="BD813" s="219"/>
      <c r="BE813" s="217"/>
      <c r="BF813" s="219"/>
      <c r="BG813" s="217"/>
      <c r="BH813" s="220"/>
      <c r="BI813" s="215"/>
      <c r="BJ813" s="219"/>
      <c r="BK813" s="217"/>
      <c r="BL813" s="217"/>
      <c r="BM813" s="217"/>
      <c r="BN813" s="226"/>
      <c r="BQ813" s="176"/>
      <c r="BR813" s="177"/>
      <c r="BS813" s="176"/>
      <c r="BT813" s="177"/>
      <c r="BU813" s="178"/>
      <c r="BV813" s="175"/>
      <c r="BW813" s="176"/>
      <c r="BX813" s="177"/>
      <c r="BY813" s="176"/>
      <c r="BZ813" s="177"/>
      <c r="CA813" s="178"/>
      <c r="CB813" s="175"/>
      <c r="CC813" s="176"/>
      <c r="CD813" s="177"/>
      <c r="CE813" s="176"/>
      <c r="CF813" s="177"/>
      <c r="CG813" s="178"/>
      <c r="CH813" s="175"/>
      <c r="CI813" s="176"/>
      <c r="CJ813" s="177"/>
      <c r="CK813" s="176"/>
      <c r="CL813" s="177"/>
      <c r="CM813" s="178"/>
      <c r="CN813" s="175"/>
      <c r="CO813" s="176"/>
      <c r="CP813" s="177"/>
      <c r="CQ813" s="176"/>
      <c r="CR813" s="177"/>
      <c r="CS813" s="178"/>
    </row>
    <row r="814" spans="13:97" ht="15" customHeight="1" x14ac:dyDescent="0.25">
      <c r="M814" s="215"/>
      <c r="N814" s="219"/>
      <c r="O814" s="217"/>
      <c r="P814" s="219"/>
      <c r="Q814" s="217"/>
      <c r="R814" s="220"/>
      <c r="S814" s="215"/>
      <c r="T814" s="219"/>
      <c r="U814" s="217"/>
      <c r="V814" s="219"/>
      <c r="W814" s="217"/>
      <c r="X814" s="220"/>
      <c r="Y814" s="215"/>
      <c r="Z814" s="219"/>
      <c r="AA814" s="217"/>
      <c r="AB814" s="217"/>
      <c r="AC814" s="217"/>
      <c r="AD814" s="226"/>
      <c r="AE814" s="215"/>
      <c r="AF814" s="219"/>
      <c r="AG814" s="217"/>
      <c r="AH814" s="219"/>
      <c r="AI814" s="217"/>
      <c r="AJ814" s="220"/>
      <c r="AK814" s="215"/>
      <c r="AL814" s="219"/>
      <c r="AM814" s="217"/>
      <c r="AN814" s="219"/>
      <c r="AO814" s="217"/>
      <c r="AP814" s="220"/>
      <c r="AQ814" s="215"/>
      <c r="AR814" s="219"/>
      <c r="AS814" s="217"/>
      <c r="AT814" s="217"/>
      <c r="AU814" s="217"/>
      <c r="AV814" s="226"/>
      <c r="AW814" s="215"/>
      <c r="AX814" s="219"/>
      <c r="AY814" s="217"/>
      <c r="AZ814" s="219"/>
      <c r="BA814" s="217"/>
      <c r="BB814" s="220"/>
      <c r="BC814" s="215"/>
      <c r="BD814" s="219"/>
      <c r="BE814" s="217"/>
      <c r="BF814" s="219"/>
      <c r="BG814" s="217"/>
      <c r="BH814" s="220"/>
      <c r="BI814" s="215"/>
      <c r="BJ814" s="219"/>
      <c r="BK814" s="217"/>
      <c r="BL814" s="217"/>
      <c r="BM814" s="217"/>
      <c r="BN814" s="226"/>
      <c r="BQ814" s="170"/>
      <c r="BR814" s="171"/>
      <c r="BS814" s="170"/>
      <c r="BT814" s="171"/>
      <c r="BU814" s="172"/>
      <c r="BV814" s="169"/>
      <c r="BW814" s="170"/>
      <c r="BX814" s="171"/>
      <c r="BY814" s="170"/>
      <c r="BZ814" s="171"/>
      <c r="CA814" s="172"/>
      <c r="CB814" s="169"/>
      <c r="CC814" s="170"/>
      <c r="CD814" s="171"/>
      <c r="CE814" s="170"/>
      <c r="CF814" s="171"/>
      <c r="CG814" s="172"/>
      <c r="CH814" s="169"/>
      <c r="CI814" s="170"/>
      <c r="CJ814" s="171"/>
      <c r="CK814" s="170"/>
      <c r="CL814" s="171"/>
      <c r="CM814" s="172"/>
      <c r="CN814" s="169"/>
      <c r="CO814" s="170"/>
      <c r="CP814" s="171"/>
      <c r="CQ814" s="170"/>
      <c r="CR814" s="171"/>
      <c r="CS814" s="172"/>
    </row>
    <row r="815" spans="13:97" ht="15" customHeight="1" x14ac:dyDescent="0.25">
      <c r="M815" s="122"/>
      <c r="N815" s="123"/>
      <c r="O815" s="124"/>
      <c r="P815" s="123"/>
      <c r="Q815" s="124"/>
      <c r="R815" s="125"/>
      <c r="S815" s="122"/>
      <c r="T815" s="123"/>
      <c r="U815" s="124"/>
      <c r="V815" s="123"/>
      <c r="W815" s="124"/>
      <c r="X815" s="125"/>
      <c r="Y815" s="122"/>
      <c r="Z815" s="123"/>
      <c r="AA815" s="124"/>
      <c r="AB815" s="123"/>
      <c r="AC815" s="124"/>
      <c r="AD815" s="125"/>
      <c r="AE815" s="122"/>
      <c r="AF815" s="123"/>
      <c r="AG815" s="124"/>
      <c r="AH815" s="123"/>
      <c r="AI815" s="124"/>
      <c r="AJ815" s="125"/>
      <c r="AK815" s="122"/>
      <c r="AL815" s="123"/>
      <c r="AM815" s="124"/>
      <c r="AN815" s="123"/>
      <c r="AO815" s="124"/>
      <c r="AP815" s="125"/>
      <c r="AQ815" s="122"/>
      <c r="AR815" s="123"/>
      <c r="AS815" s="124"/>
      <c r="AT815" s="123"/>
      <c r="AU815" s="124"/>
      <c r="AV815" s="125"/>
      <c r="AW815" s="122"/>
      <c r="AX815" s="123"/>
      <c r="AY815" s="124"/>
      <c r="AZ815" s="123"/>
      <c r="BA815" s="124"/>
      <c r="BB815" s="125"/>
      <c r="BC815" s="122"/>
      <c r="BD815" s="123"/>
      <c r="BE815" s="124"/>
      <c r="BF815" s="123"/>
      <c r="BG815" s="124"/>
      <c r="BH815" s="125"/>
      <c r="BI815" s="122"/>
      <c r="BJ815" s="123"/>
      <c r="BK815" s="124"/>
      <c r="BL815" s="123"/>
      <c r="BM815" s="124"/>
      <c r="BN815" s="125"/>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118">
        <v>1</v>
      </c>
      <c r="N816" s="145" t="s">
        <v>351</v>
      </c>
      <c r="O816" s="120"/>
      <c r="P816" s="150"/>
      <c r="Q816" s="120"/>
      <c r="R816" s="150"/>
      <c r="S816" s="118"/>
      <c r="T816" s="145"/>
      <c r="U816" s="120"/>
      <c r="V816" s="145"/>
      <c r="W816" s="120"/>
      <c r="X816" s="146"/>
      <c r="Y816" s="118"/>
      <c r="Z816" s="145"/>
      <c r="AA816" s="120"/>
      <c r="AB816" s="145"/>
      <c r="AC816" s="120"/>
      <c r="AD816" s="121"/>
      <c r="AE816" s="118"/>
      <c r="AF816" s="145"/>
      <c r="AG816" s="120"/>
      <c r="AH816" s="150"/>
      <c r="AI816" s="120"/>
      <c r="AJ816" s="150"/>
      <c r="AK816" s="118"/>
      <c r="AL816" s="145"/>
      <c r="AM816" s="120"/>
      <c r="AN816" s="145"/>
      <c r="AO816" s="120"/>
      <c r="AP816" s="146"/>
      <c r="AQ816" s="118"/>
      <c r="AR816" s="145"/>
      <c r="AS816" s="120"/>
      <c r="AT816" s="145"/>
      <c r="AU816" s="120"/>
      <c r="AV816" s="121"/>
      <c r="AW816" s="118"/>
      <c r="AX816" s="145"/>
      <c r="AY816" s="120"/>
      <c r="AZ816" s="150"/>
      <c r="BA816" s="120"/>
      <c r="BB816" s="150"/>
      <c r="BC816" s="118"/>
      <c r="BD816" s="145"/>
      <c r="BE816" s="120"/>
      <c r="BF816" s="145"/>
      <c r="BG816" s="120"/>
      <c r="BH816" s="146"/>
      <c r="BI816" s="118"/>
      <c r="BJ816" s="145"/>
      <c r="BK816" s="120"/>
      <c r="BL816" s="145"/>
      <c r="BM816" s="120"/>
      <c r="BN816" s="121"/>
      <c r="BQ816" s="173"/>
      <c r="BR816" s="171"/>
      <c r="BS816" s="173"/>
      <c r="BT816" s="171"/>
      <c r="BU816" s="174"/>
      <c r="BV816" s="169"/>
      <c r="BW816" s="173"/>
      <c r="BX816" s="171"/>
      <c r="BY816" s="173"/>
      <c r="BZ816" s="171"/>
      <c r="CA816" s="174"/>
      <c r="CB816" s="169"/>
      <c r="CC816" s="173"/>
      <c r="CD816" s="171"/>
      <c r="CE816" s="173"/>
      <c r="CF816" s="171"/>
      <c r="CG816" s="174"/>
      <c r="CH816" s="169"/>
      <c r="CI816" s="173"/>
      <c r="CJ816" s="171"/>
      <c r="CK816" s="173"/>
      <c r="CL816" s="171"/>
      <c r="CM816" s="174"/>
      <c r="CN816" s="169"/>
      <c r="CO816" s="173"/>
      <c r="CP816" s="171"/>
      <c r="CQ816" s="173"/>
      <c r="CR816" s="171"/>
      <c r="CS816" s="174"/>
    </row>
    <row r="817" spans="13:97" ht="15" customHeight="1" x14ac:dyDescent="0.25">
      <c r="M817" s="118">
        <v>2</v>
      </c>
      <c r="N817" s="145" t="s">
        <v>352</v>
      </c>
      <c r="O817" s="120"/>
      <c r="P817" s="119"/>
      <c r="Q817" s="120"/>
      <c r="R817" s="121"/>
      <c r="S817" s="118"/>
      <c r="T817" s="119"/>
      <c r="U817" s="120"/>
      <c r="V817" s="119"/>
      <c r="W817" s="120"/>
      <c r="X817" s="121"/>
      <c r="Y817" s="118"/>
      <c r="Z817" s="119"/>
      <c r="AA817" s="120"/>
      <c r="AB817" s="119"/>
      <c r="AC817" s="120"/>
      <c r="AD817" s="121"/>
      <c r="AE817" s="118"/>
      <c r="AF817" s="145"/>
      <c r="AG817" s="120"/>
      <c r="AH817" s="119"/>
      <c r="AI817" s="120"/>
      <c r="AJ817" s="121"/>
      <c r="AK817" s="118"/>
      <c r="AL817" s="119"/>
      <c r="AM817" s="120"/>
      <c r="AN817" s="119"/>
      <c r="AO817" s="120"/>
      <c r="AP817" s="121"/>
      <c r="AQ817" s="118"/>
      <c r="AR817" s="119"/>
      <c r="AS817" s="120"/>
      <c r="AT817" s="119"/>
      <c r="AU817" s="120"/>
      <c r="AV817" s="121"/>
      <c r="AW817" s="118"/>
      <c r="AX817" s="145"/>
      <c r="AY817" s="120"/>
      <c r="AZ817" s="119"/>
      <c r="BA817" s="120"/>
      <c r="BB817" s="121"/>
      <c r="BC817" s="118"/>
      <c r="BD817" s="119"/>
      <c r="BE817" s="120"/>
      <c r="BF817" s="119"/>
      <c r="BG817" s="120"/>
      <c r="BH817" s="121"/>
      <c r="BI817" s="118"/>
      <c r="BJ817" s="119"/>
      <c r="BK817" s="120"/>
      <c r="BL817" s="119"/>
      <c r="BM817" s="120"/>
      <c r="BN817" s="121"/>
      <c r="BQ817" s="176"/>
      <c r="BR817" s="177"/>
      <c r="BS817" s="176"/>
      <c r="BT817" s="177"/>
      <c r="BU817" s="178"/>
      <c r="BV817" s="175"/>
      <c r="BW817" s="176"/>
      <c r="BX817" s="177"/>
      <c r="BY817" s="176"/>
      <c r="BZ817" s="177"/>
      <c r="CA817" s="178"/>
      <c r="CB817" s="175"/>
      <c r="CC817" s="176"/>
      <c r="CD817" s="177"/>
      <c r="CE817" s="176"/>
      <c r="CF817" s="177"/>
      <c r="CG817" s="178"/>
      <c r="CH817" s="175"/>
      <c r="CI817" s="176"/>
      <c r="CJ817" s="177"/>
      <c r="CK817" s="176"/>
      <c r="CL817" s="177"/>
      <c r="CM817" s="178"/>
      <c r="CN817" s="175"/>
      <c r="CO817" s="176"/>
      <c r="CP817" s="177"/>
      <c r="CQ817" s="176"/>
      <c r="CR817" s="177"/>
      <c r="CS817" s="178"/>
    </row>
    <row r="818" spans="13:97" ht="15" customHeight="1" x14ac:dyDescent="0.25">
      <c r="M818" s="118">
        <v>3</v>
      </c>
      <c r="N818" s="146" t="s">
        <v>353</v>
      </c>
      <c r="O818" s="120"/>
      <c r="P818" s="119"/>
      <c r="Q818" s="120"/>
      <c r="R818" s="121"/>
      <c r="S818" s="118"/>
      <c r="T818" s="119"/>
      <c r="U818" s="120"/>
      <c r="V818" s="119"/>
      <c r="W818" s="120"/>
      <c r="X818" s="121"/>
      <c r="Y818" s="118"/>
      <c r="Z818" s="119"/>
      <c r="AA818" s="120"/>
      <c r="AB818" s="119"/>
      <c r="AC818" s="120"/>
      <c r="AD818" s="121"/>
      <c r="AE818" s="118"/>
      <c r="AF818" s="146"/>
      <c r="AG818" s="120"/>
      <c r="AH818" s="119"/>
      <c r="AI818" s="120"/>
      <c r="AJ818" s="121"/>
      <c r="AK818" s="118"/>
      <c r="AL818" s="119"/>
      <c r="AM818" s="120"/>
      <c r="AN818" s="119"/>
      <c r="AO818" s="120"/>
      <c r="AP818" s="121"/>
      <c r="AQ818" s="118"/>
      <c r="AR818" s="119"/>
      <c r="AS818" s="120"/>
      <c r="AT818" s="119"/>
      <c r="AU818" s="120"/>
      <c r="AV818" s="121"/>
      <c r="AW818" s="118"/>
      <c r="AX818" s="146"/>
      <c r="AY818" s="120"/>
      <c r="AZ818" s="119"/>
      <c r="BA818" s="120"/>
      <c r="BB818" s="121"/>
      <c r="BC818" s="118"/>
      <c r="BD818" s="119"/>
      <c r="BE818" s="120"/>
      <c r="BF818" s="119"/>
      <c r="BG818" s="120"/>
      <c r="BH818" s="121"/>
      <c r="BI818" s="118"/>
      <c r="BJ818" s="119"/>
      <c r="BK818" s="120"/>
      <c r="BL818" s="119"/>
      <c r="BM818" s="120"/>
      <c r="BN818" s="121"/>
      <c r="BQ818" s="170"/>
      <c r="BR818" s="171"/>
      <c r="BS818" s="170"/>
      <c r="BT818" s="171"/>
      <c r="BU818" s="172"/>
      <c r="BV818" s="169"/>
      <c r="BW818" s="170"/>
      <c r="BX818" s="171"/>
      <c r="BY818" s="170"/>
      <c r="BZ818" s="171"/>
      <c r="CA818" s="172"/>
      <c r="CB818" s="169"/>
      <c r="CC818" s="170"/>
      <c r="CD818" s="171"/>
      <c r="CE818" s="170"/>
      <c r="CF818" s="171"/>
      <c r="CG818" s="172"/>
      <c r="CH818" s="169"/>
      <c r="CI818" s="170"/>
      <c r="CJ818" s="171"/>
      <c r="CK818" s="170"/>
      <c r="CL818" s="171"/>
      <c r="CM818" s="172"/>
      <c r="CN818" s="169"/>
      <c r="CO818" s="170"/>
      <c r="CP818" s="171"/>
      <c r="CQ818" s="170"/>
      <c r="CR818" s="171"/>
      <c r="CS818" s="172"/>
    </row>
    <row r="819" spans="13:97" ht="15" customHeight="1" x14ac:dyDescent="0.25">
      <c r="M819" s="44"/>
      <c r="N819" s="45"/>
      <c r="O819" s="46"/>
      <c r="P819" s="45"/>
      <c r="Q819" s="46"/>
      <c r="R819" s="47"/>
      <c r="S819" s="44"/>
      <c r="T819" s="45"/>
      <c r="U819" s="46"/>
      <c r="V819" s="45"/>
      <c r="W819" s="46"/>
      <c r="X819" s="47"/>
      <c r="Y819" s="44"/>
      <c r="Z819" s="45"/>
      <c r="AA819" s="46"/>
      <c r="AB819" s="45"/>
      <c r="AC819" s="46"/>
      <c r="AD819" s="47"/>
      <c r="AE819" s="44"/>
      <c r="AF819" s="45"/>
      <c r="AG819" s="46"/>
      <c r="AH819" s="45"/>
      <c r="AI819" s="46"/>
      <c r="AJ819" s="47"/>
      <c r="AK819" s="44"/>
      <c r="AL819" s="45"/>
      <c r="AM819" s="46"/>
      <c r="AN819" s="45"/>
      <c r="AO819" s="46"/>
      <c r="AP819" s="47"/>
      <c r="AQ819" s="44"/>
      <c r="AR819" s="45"/>
      <c r="AS819" s="46"/>
      <c r="AT819" s="45"/>
      <c r="AU819" s="46"/>
      <c r="AV819" s="47"/>
      <c r="AW819" s="44"/>
      <c r="AX819" s="45"/>
      <c r="AY819" s="46"/>
      <c r="AZ819" s="45"/>
      <c r="BA819" s="46"/>
      <c r="BB819" s="47"/>
      <c r="BC819" s="44"/>
      <c r="BD819" s="45"/>
      <c r="BE819" s="46"/>
      <c r="BF819" s="45"/>
      <c r="BG819" s="46"/>
      <c r="BH819" s="47"/>
      <c r="BI819" s="44"/>
      <c r="BJ819" s="45"/>
      <c r="BK819" s="46"/>
      <c r="BL819" s="45"/>
      <c r="BM819" s="46"/>
      <c r="BN819" s="47"/>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BQ820" s="173"/>
      <c r="BR820" s="171"/>
      <c r="BS820" s="173"/>
      <c r="BT820" s="171"/>
      <c r="BU820" s="174"/>
      <c r="BV820" s="169"/>
      <c r="BW820" s="173"/>
      <c r="BX820" s="171"/>
      <c r="BY820" s="173"/>
      <c r="BZ820" s="171"/>
      <c r="CA820" s="174"/>
      <c r="CB820" s="169"/>
      <c r="CC820" s="173"/>
      <c r="CD820" s="171"/>
      <c r="CE820" s="173"/>
      <c r="CF820" s="171"/>
      <c r="CG820" s="174"/>
      <c r="CH820" s="169"/>
      <c r="CI820" s="173"/>
      <c r="CJ820" s="171"/>
      <c r="CK820" s="173"/>
      <c r="CL820" s="171"/>
      <c r="CM820" s="174"/>
      <c r="CN820" s="169"/>
      <c r="CO820" s="173"/>
      <c r="CP820" s="171"/>
      <c r="CQ820" s="173"/>
      <c r="CR820" s="171"/>
      <c r="CS820" s="174"/>
    </row>
    <row r="821" spans="13:97" ht="15" customHeight="1" x14ac:dyDescent="0.25">
      <c r="BQ821" s="176"/>
      <c r="BR821" s="177"/>
      <c r="BS821" s="176"/>
      <c r="BT821" s="177"/>
      <c r="BU821" s="178"/>
      <c r="BV821" s="175"/>
      <c r="BW821" s="176"/>
      <c r="BX821" s="177"/>
      <c r="BY821" s="177"/>
      <c r="BZ821" s="177"/>
      <c r="CA821" s="180"/>
      <c r="CB821" s="175"/>
      <c r="CC821" s="176"/>
      <c r="CD821" s="177"/>
      <c r="CE821" s="176"/>
      <c r="CF821" s="177"/>
      <c r="CG821" s="178"/>
      <c r="CH821" s="175"/>
      <c r="CI821" s="176"/>
      <c r="CJ821" s="177"/>
      <c r="CK821" s="176"/>
      <c r="CL821" s="177"/>
      <c r="CM821" s="178"/>
      <c r="CN821" s="175"/>
      <c r="CO821" s="176"/>
      <c r="CP821" s="177"/>
      <c r="CQ821" s="177"/>
      <c r="CR821" s="177"/>
      <c r="CS821" s="180"/>
    </row>
    <row r="822" spans="13:97" ht="15" customHeight="1" x14ac:dyDescent="0.25">
      <c r="BQ822" s="170"/>
      <c r="BR822" s="171"/>
      <c r="BS822" s="170"/>
      <c r="BT822" s="171"/>
      <c r="BU822" s="172"/>
      <c r="BV822" s="169"/>
      <c r="BW822" s="170"/>
      <c r="BX822" s="171"/>
      <c r="BY822" s="171"/>
      <c r="BZ822" s="171"/>
      <c r="CA822" s="183"/>
      <c r="CB822" s="169"/>
      <c r="CC822" s="170"/>
      <c r="CD822" s="171"/>
      <c r="CE822" s="170"/>
      <c r="CF822" s="171"/>
      <c r="CG822" s="172"/>
      <c r="CH822" s="169"/>
      <c r="CI822" s="170"/>
      <c r="CJ822" s="171"/>
      <c r="CK822" s="170"/>
      <c r="CL822" s="171"/>
      <c r="CM822" s="172"/>
      <c r="CN822" s="169"/>
      <c r="CO822" s="170"/>
      <c r="CP822" s="171"/>
      <c r="CQ822" s="171"/>
      <c r="CR822" s="171"/>
      <c r="CS822" s="183"/>
    </row>
    <row r="823" spans="13:97" ht="15" customHeight="1" x14ac:dyDescent="0.25">
      <c r="BQ823" s="173"/>
      <c r="BR823" s="171"/>
      <c r="BS823" s="173"/>
      <c r="BT823" s="171"/>
      <c r="BU823" s="174"/>
      <c r="BV823" s="169"/>
      <c r="BW823" s="173"/>
      <c r="BX823" s="171"/>
      <c r="BY823" s="171"/>
      <c r="BZ823" s="171"/>
      <c r="CA823" s="184"/>
      <c r="CB823" s="169"/>
      <c r="CC823" s="173"/>
      <c r="CD823" s="171"/>
      <c r="CE823" s="173"/>
      <c r="CF823" s="171"/>
      <c r="CG823" s="174"/>
      <c r="CH823" s="169"/>
      <c r="CI823" s="173"/>
      <c r="CJ823" s="171"/>
      <c r="CK823" s="173"/>
      <c r="CL823" s="171"/>
      <c r="CM823" s="174"/>
      <c r="CN823" s="169"/>
      <c r="CO823" s="173"/>
      <c r="CP823" s="171"/>
      <c r="CQ823" s="171"/>
      <c r="CR823" s="171"/>
      <c r="CS823" s="184"/>
    </row>
    <row r="824" spans="13:97" ht="15" customHeight="1" x14ac:dyDescent="0.25">
      <c r="BQ824" s="173"/>
      <c r="BR824" s="171"/>
      <c r="BS824" s="173"/>
      <c r="BT824" s="171"/>
      <c r="BU824" s="174"/>
      <c r="BV824" s="169"/>
      <c r="BW824" s="173"/>
      <c r="BX824" s="171"/>
      <c r="BY824" s="171"/>
      <c r="BZ824" s="171"/>
      <c r="CA824" s="184"/>
      <c r="CB824" s="169"/>
      <c r="CC824" s="173"/>
      <c r="CD824" s="171"/>
      <c r="CE824" s="173"/>
      <c r="CF824" s="171"/>
      <c r="CG824" s="174"/>
      <c r="CH824" s="169"/>
      <c r="CI824" s="173"/>
      <c r="CJ824" s="171"/>
      <c r="CK824" s="173"/>
      <c r="CL824" s="171"/>
      <c r="CM824" s="174"/>
      <c r="CN824" s="169"/>
      <c r="CO824" s="173"/>
      <c r="CP824" s="171"/>
      <c r="CQ824" s="171"/>
      <c r="CR824" s="171"/>
      <c r="CS824" s="184"/>
    </row>
    <row r="825" spans="13:97" ht="15" customHeight="1" thickBot="1" x14ac:dyDescent="0.3">
      <c r="BQ825" s="177"/>
      <c r="BR825" s="177"/>
      <c r="BS825" s="177"/>
      <c r="BT825" s="177"/>
      <c r="BU825" s="180"/>
      <c r="BV825" s="175"/>
      <c r="BW825" s="177"/>
      <c r="BX825" s="177"/>
      <c r="BY825" s="177"/>
      <c r="BZ825" s="177"/>
      <c r="CA825" s="180"/>
      <c r="CB825" s="175"/>
      <c r="CC825" s="177"/>
      <c r="CD825" s="177"/>
      <c r="CE825" s="177"/>
      <c r="CF825" s="177"/>
      <c r="CG825" s="180"/>
      <c r="CH825" s="175"/>
      <c r="CI825" s="177"/>
      <c r="CJ825" s="177"/>
      <c r="CK825" s="177"/>
      <c r="CL825" s="177"/>
      <c r="CM825" s="180"/>
      <c r="CN825" s="175"/>
      <c r="CO825" s="177"/>
      <c r="CP825" s="177"/>
      <c r="CQ825" s="177"/>
      <c r="CR825" s="177"/>
      <c r="CS825" s="180"/>
    </row>
    <row r="826" spans="13:97" ht="15" customHeight="1" x14ac:dyDescent="0.25">
      <c r="M826" s="151">
        <v>1</v>
      </c>
      <c r="N826" s="276" t="s">
        <v>357</v>
      </c>
      <c r="O826" s="153">
        <v>1</v>
      </c>
      <c r="P826" s="152" t="s">
        <v>358</v>
      </c>
      <c r="Q826" s="153">
        <v>1</v>
      </c>
      <c r="R826" s="154" t="s">
        <v>359</v>
      </c>
      <c r="S826" s="151">
        <v>1</v>
      </c>
      <c r="T826" s="276" t="s">
        <v>360</v>
      </c>
      <c r="U826" s="153">
        <v>1</v>
      </c>
      <c r="V826" s="152" t="s">
        <v>361</v>
      </c>
      <c r="W826" s="153">
        <v>1</v>
      </c>
      <c r="X826" s="154" t="s">
        <v>362</v>
      </c>
      <c r="Y826" s="151">
        <v>1</v>
      </c>
      <c r="Z826" s="276" t="s">
        <v>363</v>
      </c>
      <c r="AA826" s="153">
        <v>1</v>
      </c>
      <c r="AB826" s="152" t="s">
        <v>364</v>
      </c>
      <c r="AC826" s="153">
        <v>1</v>
      </c>
      <c r="AD826" s="154" t="s">
        <v>365</v>
      </c>
      <c r="AE826" s="151">
        <v>1</v>
      </c>
      <c r="AF826" s="276" t="s">
        <v>366</v>
      </c>
      <c r="AG826" s="153">
        <v>1</v>
      </c>
      <c r="AH826" s="152" t="s">
        <v>367</v>
      </c>
      <c r="AI826" s="153">
        <v>1</v>
      </c>
      <c r="AJ826" s="154" t="s">
        <v>368</v>
      </c>
      <c r="AK826" s="151">
        <v>1</v>
      </c>
      <c r="AL826" s="276" t="s">
        <v>369</v>
      </c>
      <c r="AM826" s="153">
        <v>1</v>
      </c>
      <c r="AN826" s="152" t="s">
        <v>370</v>
      </c>
      <c r="AO826" s="153">
        <v>1</v>
      </c>
      <c r="AP826" s="154" t="s">
        <v>371</v>
      </c>
      <c r="AQ826" s="151">
        <v>1</v>
      </c>
      <c r="AR826" s="276" t="s">
        <v>372</v>
      </c>
      <c r="AS826" s="153">
        <v>1</v>
      </c>
      <c r="AT826" s="152" t="s">
        <v>373</v>
      </c>
      <c r="AU826" s="153">
        <v>1</v>
      </c>
      <c r="AV826" s="154" t="s">
        <v>374</v>
      </c>
      <c r="AW826" s="151">
        <v>1</v>
      </c>
      <c r="AX826" s="276" t="s">
        <v>375</v>
      </c>
      <c r="AY826" s="153">
        <v>1</v>
      </c>
      <c r="AZ826" s="152" t="s">
        <v>376</v>
      </c>
      <c r="BA826" s="153">
        <v>1</v>
      </c>
      <c r="BB826" s="154" t="s">
        <v>377</v>
      </c>
      <c r="BC826" s="151">
        <v>1</v>
      </c>
      <c r="BD826" s="276" t="s">
        <v>378</v>
      </c>
      <c r="BE826" s="153">
        <v>1</v>
      </c>
      <c r="BF826" s="152" t="s">
        <v>379</v>
      </c>
      <c r="BG826" s="153">
        <v>1</v>
      </c>
      <c r="BH826" s="154" t="s">
        <v>380</v>
      </c>
      <c r="BI826" s="151">
        <v>1</v>
      </c>
      <c r="BJ826" s="276" t="s">
        <v>381</v>
      </c>
      <c r="BK826" s="153">
        <v>1</v>
      </c>
      <c r="BL826" s="152" t="s">
        <v>382</v>
      </c>
      <c r="BM826" s="153">
        <v>1</v>
      </c>
      <c r="BN826" s="154" t="s">
        <v>383</v>
      </c>
      <c r="BQ826" s="170"/>
      <c r="BR826" s="171"/>
      <c r="BS826" s="170"/>
      <c r="BT826" s="171"/>
      <c r="BU826" s="172"/>
      <c r="BV826" s="169"/>
      <c r="BW826" s="170"/>
      <c r="BX826" s="171"/>
      <c r="BY826" s="170"/>
      <c r="BZ826" s="171"/>
      <c r="CA826" s="172"/>
      <c r="CB826" s="169"/>
      <c r="CC826" s="170"/>
      <c r="CD826" s="171"/>
      <c r="CE826" s="170"/>
      <c r="CF826" s="171"/>
      <c r="CG826" s="172"/>
      <c r="CH826" s="169"/>
      <c r="CI826" s="170"/>
      <c r="CJ826" s="171"/>
      <c r="CK826" s="170"/>
      <c r="CL826" s="171"/>
      <c r="CM826" s="172"/>
      <c r="CN826" s="169"/>
      <c r="CO826" s="170"/>
      <c r="CP826" s="171"/>
      <c r="CQ826" s="170"/>
      <c r="CR826" s="171"/>
      <c r="CS826" s="172"/>
    </row>
    <row r="827" spans="13:97" ht="15" customHeight="1" x14ac:dyDescent="0.25">
      <c r="M827" s="155"/>
      <c r="N827" s="277"/>
      <c r="O827" s="157"/>
      <c r="P827" s="156"/>
      <c r="Q827" s="157"/>
      <c r="R827" s="158"/>
      <c r="S827" s="155"/>
      <c r="T827" s="277"/>
      <c r="U827" s="157"/>
      <c r="V827" s="159"/>
      <c r="W827" s="157"/>
      <c r="X827" s="160"/>
      <c r="Y827" s="155"/>
      <c r="Z827" s="277"/>
      <c r="AA827" s="157"/>
      <c r="AB827" s="156"/>
      <c r="AC827" s="157"/>
      <c r="AD827" s="158"/>
      <c r="AE827" s="155"/>
      <c r="AF827" s="277"/>
      <c r="AG827" s="157"/>
      <c r="AH827" s="156"/>
      <c r="AI827" s="157"/>
      <c r="AJ827" s="158"/>
      <c r="AK827" s="155"/>
      <c r="AL827" s="277"/>
      <c r="AM827" s="157"/>
      <c r="AN827" s="159"/>
      <c r="AO827" s="157"/>
      <c r="AP827" s="160"/>
      <c r="AQ827" s="155"/>
      <c r="AR827" s="277"/>
      <c r="AS827" s="157"/>
      <c r="AT827" s="156"/>
      <c r="AU827" s="157"/>
      <c r="AV827" s="158"/>
      <c r="AW827" s="155"/>
      <c r="AX827" s="277"/>
      <c r="AY827" s="157"/>
      <c r="AZ827" s="156"/>
      <c r="BA827" s="157"/>
      <c r="BB827" s="158"/>
      <c r="BC827" s="155"/>
      <c r="BD827" s="277"/>
      <c r="BE827" s="157"/>
      <c r="BF827" s="159"/>
      <c r="BG827" s="157"/>
      <c r="BH827" s="160"/>
      <c r="BI827" s="155"/>
      <c r="BJ827" s="277"/>
      <c r="BK827" s="157"/>
      <c r="BL827" s="156"/>
      <c r="BM827" s="157"/>
      <c r="BN827" s="158"/>
      <c r="BQ827" s="173"/>
      <c r="BR827" s="171"/>
      <c r="BS827" s="170"/>
      <c r="BT827" s="171"/>
      <c r="BU827" s="172"/>
      <c r="BV827" s="169"/>
      <c r="BW827" s="173"/>
      <c r="BX827" s="171"/>
      <c r="BY827" s="173"/>
      <c r="BZ827" s="171"/>
      <c r="CA827" s="174"/>
      <c r="CB827" s="169"/>
      <c r="CC827" s="173"/>
      <c r="CD827" s="171"/>
      <c r="CE827" s="173"/>
      <c r="CF827" s="171"/>
      <c r="CG827" s="174"/>
      <c r="CH827" s="169"/>
      <c r="CI827" s="173"/>
      <c r="CJ827" s="171"/>
      <c r="CK827" s="170"/>
      <c r="CL827" s="171"/>
      <c r="CM827" s="172"/>
      <c r="CN827" s="169"/>
      <c r="CO827" s="173"/>
      <c r="CP827" s="171"/>
      <c r="CQ827" s="173"/>
      <c r="CR827" s="171"/>
      <c r="CS827" s="174"/>
    </row>
    <row r="828" spans="13:97" ht="15" customHeight="1" x14ac:dyDescent="0.25">
      <c r="M828" s="155"/>
      <c r="N828" s="277"/>
      <c r="O828" s="157"/>
      <c r="P828" s="156"/>
      <c r="Q828" s="157"/>
      <c r="R828" s="158"/>
      <c r="S828" s="155"/>
      <c r="T828" s="277"/>
      <c r="U828" s="157"/>
      <c r="V828" s="159"/>
      <c r="W828" s="157"/>
      <c r="X828" s="160"/>
      <c r="Y828" s="155"/>
      <c r="Z828" s="277"/>
      <c r="AA828" s="157"/>
      <c r="AB828" s="156"/>
      <c r="AC828" s="157"/>
      <c r="AD828" s="158"/>
      <c r="AE828" s="155"/>
      <c r="AF828" s="277"/>
      <c r="AG828" s="157"/>
      <c r="AH828" s="156"/>
      <c r="AI828" s="157"/>
      <c r="AJ828" s="158"/>
      <c r="AK828" s="155"/>
      <c r="AL828" s="277"/>
      <c r="AM828" s="157"/>
      <c r="AN828" s="159"/>
      <c r="AO828" s="157"/>
      <c r="AP828" s="160"/>
      <c r="AQ828" s="155"/>
      <c r="AR828" s="277"/>
      <c r="AS828" s="157"/>
      <c r="AT828" s="156"/>
      <c r="AU828" s="157"/>
      <c r="AV828" s="158"/>
      <c r="AW828" s="155"/>
      <c r="AX828" s="277"/>
      <c r="AY828" s="157"/>
      <c r="AZ828" s="156"/>
      <c r="BA828" s="157"/>
      <c r="BB828" s="158"/>
      <c r="BC828" s="155"/>
      <c r="BD828" s="277"/>
      <c r="BE828" s="157"/>
      <c r="BF828" s="159"/>
      <c r="BG828" s="157"/>
      <c r="BH828" s="160"/>
      <c r="BI828" s="155"/>
      <c r="BJ828" s="277"/>
      <c r="BK828" s="157"/>
      <c r="BL828" s="156"/>
      <c r="BM828" s="157"/>
      <c r="BN828" s="158"/>
      <c r="BQ828" s="173"/>
      <c r="BR828" s="171"/>
      <c r="BS828" s="170"/>
      <c r="BT828" s="171"/>
      <c r="BU828" s="172"/>
      <c r="BV828" s="169"/>
      <c r="BW828" s="173"/>
      <c r="BX828" s="171"/>
      <c r="BY828" s="173"/>
      <c r="BZ828" s="171"/>
      <c r="CA828" s="174"/>
      <c r="CB828" s="169"/>
      <c r="CC828" s="173"/>
      <c r="CD828" s="171"/>
      <c r="CE828" s="173"/>
      <c r="CF828" s="171"/>
      <c r="CG828" s="174"/>
      <c r="CH828" s="169"/>
      <c r="CI828" s="173"/>
      <c r="CJ828" s="171"/>
      <c r="CK828" s="170"/>
      <c r="CL828" s="171"/>
      <c r="CM828" s="172"/>
      <c r="CN828" s="169"/>
      <c r="CO828" s="173"/>
      <c r="CP828" s="171"/>
      <c r="CQ828" s="173"/>
      <c r="CR828" s="171"/>
      <c r="CS828" s="174"/>
    </row>
    <row r="829" spans="13:97" ht="15" customHeight="1" x14ac:dyDescent="0.25">
      <c r="M829" s="161"/>
      <c r="N829" s="278"/>
      <c r="O829" s="163"/>
      <c r="P829" s="162"/>
      <c r="Q829" s="163"/>
      <c r="R829" s="164"/>
      <c r="S829" s="161"/>
      <c r="T829" s="278"/>
      <c r="U829" s="163"/>
      <c r="V829" s="162"/>
      <c r="W829" s="163"/>
      <c r="X829" s="164"/>
      <c r="Y829" s="161"/>
      <c r="Z829" s="278"/>
      <c r="AA829" s="163"/>
      <c r="AB829" s="162"/>
      <c r="AC829" s="163"/>
      <c r="AD829" s="164"/>
      <c r="AE829" s="161"/>
      <c r="AF829" s="278"/>
      <c r="AG829" s="163"/>
      <c r="AH829" s="162"/>
      <c r="AI829" s="163"/>
      <c r="AJ829" s="164"/>
      <c r="AK829" s="161"/>
      <c r="AL829" s="278"/>
      <c r="AM829" s="163"/>
      <c r="AN829" s="162"/>
      <c r="AO829" s="163"/>
      <c r="AP829" s="164"/>
      <c r="AQ829" s="161"/>
      <c r="AR829" s="278"/>
      <c r="AS829" s="163"/>
      <c r="AT829" s="162"/>
      <c r="AU829" s="163"/>
      <c r="AV829" s="164"/>
      <c r="AW829" s="161"/>
      <c r="AX829" s="278"/>
      <c r="AY829" s="163"/>
      <c r="AZ829" s="162"/>
      <c r="BA829" s="163"/>
      <c r="BB829" s="164"/>
      <c r="BC829" s="161"/>
      <c r="BD829" s="278"/>
      <c r="BE829" s="163"/>
      <c r="BF829" s="162"/>
      <c r="BG829" s="163"/>
      <c r="BH829" s="164"/>
      <c r="BI829" s="161"/>
      <c r="BJ829" s="278"/>
      <c r="BK829" s="163"/>
      <c r="BL829" s="162"/>
      <c r="BM829" s="163"/>
      <c r="BN829" s="164"/>
      <c r="BQ829" s="176"/>
      <c r="BR829" s="177"/>
      <c r="BS829" s="176"/>
      <c r="BT829" s="177"/>
      <c r="BU829" s="178"/>
      <c r="BV829" s="175"/>
      <c r="BW829" s="176"/>
      <c r="BX829" s="177"/>
      <c r="BY829" s="176"/>
      <c r="BZ829" s="177"/>
      <c r="CA829" s="178"/>
      <c r="CB829" s="175"/>
      <c r="CC829" s="176"/>
      <c r="CD829" s="177"/>
      <c r="CE829" s="176"/>
      <c r="CF829" s="177"/>
      <c r="CG829" s="178"/>
      <c r="CH829" s="175"/>
      <c r="CI829" s="176"/>
      <c r="CJ829" s="177"/>
      <c r="CK829" s="176"/>
      <c r="CL829" s="177"/>
      <c r="CM829" s="178"/>
      <c r="CN829" s="175"/>
      <c r="CO829" s="176"/>
      <c r="CP829" s="177"/>
      <c r="CQ829" s="176"/>
      <c r="CR829" s="177"/>
      <c r="CS829" s="178"/>
    </row>
    <row r="830" spans="13:97" ht="15" customHeight="1" x14ac:dyDescent="0.25">
      <c r="M830" s="155">
        <v>1</v>
      </c>
      <c r="N830" s="276" t="s">
        <v>384</v>
      </c>
      <c r="O830" s="157">
        <v>1</v>
      </c>
      <c r="P830" s="159" t="s">
        <v>385</v>
      </c>
      <c r="Q830" s="157">
        <v>1</v>
      </c>
      <c r="R830" s="160" t="s">
        <v>386</v>
      </c>
      <c r="S830" s="155">
        <v>1</v>
      </c>
      <c r="T830" s="276" t="s">
        <v>387</v>
      </c>
      <c r="U830" s="157">
        <v>1</v>
      </c>
      <c r="V830" s="159" t="s">
        <v>388</v>
      </c>
      <c r="W830" s="157">
        <v>1</v>
      </c>
      <c r="X830" s="160" t="s">
        <v>389</v>
      </c>
      <c r="Y830" s="155">
        <v>1</v>
      </c>
      <c r="Z830" s="276" t="s">
        <v>390</v>
      </c>
      <c r="AA830" s="157">
        <v>1</v>
      </c>
      <c r="AB830" s="159" t="s">
        <v>391</v>
      </c>
      <c r="AC830" s="157">
        <v>1</v>
      </c>
      <c r="AD830" s="160" t="s">
        <v>392</v>
      </c>
      <c r="AE830" s="155">
        <v>1</v>
      </c>
      <c r="AF830" s="276" t="s">
        <v>393</v>
      </c>
      <c r="AG830" s="157">
        <v>1</v>
      </c>
      <c r="AH830" s="159" t="s">
        <v>394</v>
      </c>
      <c r="AI830" s="157">
        <v>1</v>
      </c>
      <c r="AJ830" s="160" t="s">
        <v>395</v>
      </c>
      <c r="AK830" s="155">
        <v>1</v>
      </c>
      <c r="AL830" s="276" t="s">
        <v>396</v>
      </c>
      <c r="AM830" s="157">
        <v>1</v>
      </c>
      <c r="AN830" s="159" t="s">
        <v>397</v>
      </c>
      <c r="AO830" s="157">
        <v>1</v>
      </c>
      <c r="AP830" s="160" t="s">
        <v>398</v>
      </c>
      <c r="AQ830" s="155">
        <v>1</v>
      </c>
      <c r="AR830" s="276" t="s">
        <v>399</v>
      </c>
      <c r="AS830" s="157">
        <v>1</v>
      </c>
      <c r="AT830" s="159" t="s">
        <v>400</v>
      </c>
      <c r="AU830" s="157">
        <v>1</v>
      </c>
      <c r="AV830" s="160" t="s">
        <v>401</v>
      </c>
      <c r="AW830" s="155">
        <v>1</v>
      </c>
      <c r="AX830" s="276" t="s">
        <v>402</v>
      </c>
      <c r="AY830" s="157">
        <v>1</v>
      </c>
      <c r="AZ830" s="159" t="s">
        <v>403</v>
      </c>
      <c r="BA830" s="157">
        <v>1</v>
      </c>
      <c r="BB830" s="160" t="s">
        <v>404</v>
      </c>
      <c r="BC830" s="155">
        <v>1</v>
      </c>
      <c r="BD830" s="276" t="s">
        <v>405</v>
      </c>
      <c r="BE830" s="157">
        <v>1</v>
      </c>
      <c r="BF830" s="159" t="s">
        <v>406</v>
      </c>
      <c r="BG830" s="157">
        <v>1</v>
      </c>
      <c r="BH830" s="160" t="s">
        <v>407</v>
      </c>
      <c r="BI830" s="155">
        <v>1</v>
      </c>
      <c r="BJ830" s="276" t="s">
        <v>408</v>
      </c>
      <c r="BK830" s="157">
        <v>1</v>
      </c>
      <c r="BL830" s="159" t="s">
        <v>409</v>
      </c>
      <c r="BM830" s="157">
        <v>1</v>
      </c>
      <c r="BN830" s="160" t="s">
        <v>410</v>
      </c>
      <c r="BQ830" s="170"/>
      <c r="BR830" s="171"/>
      <c r="BS830" s="170"/>
      <c r="BT830" s="171"/>
      <c r="BU830" s="172"/>
      <c r="BV830" s="169"/>
      <c r="BW830" s="170"/>
      <c r="BX830" s="171"/>
      <c r="BY830" s="170"/>
      <c r="BZ830" s="171"/>
      <c r="CA830" s="172"/>
      <c r="CB830" s="169"/>
      <c r="CC830" s="170"/>
      <c r="CD830" s="171"/>
      <c r="CE830" s="170"/>
      <c r="CF830" s="171"/>
      <c r="CG830" s="172"/>
      <c r="CH830" s="169"/>
      <c r="CI830" s="170"/>
      <c r="CJ830" s="171"/>
      <c r="CK830" s="170"/>
      <c r="CL830" s="171"/>
      <c r="CM830" s="172"/>
      <c r="CN830" s="169"/>
      <c r="CO830" s="170"/>
      <c r="CP830" s="171"/>
      <c r="CQ830" s="170"/>
      <c r="CR830" s="171"/>
      <c r="CS830" s="172"/>
    </row>
    <row r="831" spans="13:97" ht="15" customHeight="1" x14ac:dyDescent="0.25">
      <c r="M831" s="155"/>
      <c r="N831" s="277"/>
      <c r="O831" s="157"/>
      <c r="P831" s="156"/>
      <c r="Q831" s="157"/>
      <c r="R831" s="158"/>
      <c r="S831" s="155"/>
      <c r="T831" s="277"/>
      <c r="U831" s="157"/>
      <c r="V831" s="156"/>
      <c r="W831" s="157"/>
      <c r="X831" s="158"/>
      <c r="Y831" s="155"/>
      <c r="Z831" s="277"/>
      <c r="AA831" s="157"/>
      <c r="AB831" s="156"/>
      <c r="AC831" s="157"/>
      <c r="AD831" s="158"/>
      <c r="AE831" s="155"/>
      <c r="AF831" s="277"/>
      <c r="AG831" s="157"/>
      <c r="AH831" s="156"/>
      <c r="AI831" s="157"/>
      <c r="AJ831" s="158"/>
      <c r="AK831" s="155"/>
      <c r="AL831" s="277"/>
      <c r="AM831" s="157"/>
      <c r="AN831" s="156"/>
      <c r="AO831" s="157"/>
      <c r="AP831" s="158"/>
      <c r="AQ831" s="155"/>
      <c r="AR831" s="277"/>
      <c r="AS831" s="157"/>
      <c r="AT831" s="156"/>
      <c r="AU831" s="157"/>
      <c r="AV831" s="158"/>
      <c r="AW831" s="155"/>
      <c r="AX831" s="277"/>
      <c r="AY831" s="157"/>
      <c r="AZ831" s="156"/>
      <c r="BA831" s="157"/>
      <c r="BB831" s="158"/>
      <c r="BC831" s="155"/>
      <c r="BD831" s="277"/>
      <c r="BE831" s="157"/>
      <c r="BF831" s="156"/>
      <c r="BG831" s="157"/>
      <c r="BH831" s="158"/>
      <c r="BI831" s="155"/>
      <c r="BJ831" s="277"/>
      <c r="BK831" s="157"/>
      <c r="BL831" s="156"/>
      <c r="BM831" s="157"/>
      <c r="BN831" s="158"/>
      <c r="BQ831" s="173"/>
      <c r="BR831" s="171"/>
      <c r="BS831" s="173"/>
      <c r="BT831" s="171"/>
      <c r="BU831" s="174"/>
      <c r="BV831" s="169"/>
      <c r="BW831" s="173"/>
      <c r="BX831" s="171"/>
      <c r="BY831" s="173"/>
      <c r="BZ831" s="171"/>
      <c r="CA831" s="174"/>
      <c r="CB831" s="169"/>
      <c r="CC831" s="173"/>
      <c r="CD831" s="171"/>
      <c r="CE831" s="173"/>
      <c r="CF831" s="171"/>
      <c r="CG831" s="174"/>
      <c r="CH831" s="169"/>
      <c r="CI831" s="173"/>
      <c r="CJ831" s="171"/>
      <c r="CK831" s="173"/>
      <c r="CL831" s="171"/>
      <c r="CM831" s="174"/>
      <c r="CN831" s="169"/>
      <c r="CO831" s="173"/>
      <c r="CP831" s="171"/>
      <c r="CQ831" s="173"/>
      <c r="CR831" s="171"/>
      <c r="CS831" s="174"/>
    </row>
    <row r="832" spans="13:97" ht="15" customHeight="1" x14ac:dyDescent="0.25">
      <c r="M832" s="155"/>
      <c r="N832" s="277"/>
      <c r="O832" s="157"/>
      <c r="P832" s="156"/>
      <c r="Q832" s="157"/>
      <c r="R832" s="158"/>
      <c r="S832" s="155"/>
      <c r="T832" s="277"/>
      <c r="U832" s="157"/>
      <c r="V832" s="156"/>
      <c r="W832" s="157"/>
      <c r="X832" s="158"/>
      <c r="Y832" s="155"/>
      <c r="Z832" s="277"/>
      <c r="AA832" s="157"/>
      <c r="AB832" s="156"/>
      <c r="AC832" s="157"/>
      <c r="AD832" s="158"/>
      <c r="AE832" s="155"/>
      <c r="AF832" s="277"/>
      <c r="AG832" s="157"/>
      <c r="AH832" s="156"/>
      <c r="AI832" s="157"/>
      <c r="AJ832" s="158"/>
      <c r="AK832" s="155"/>
      <c r="AL832" s="277"/>
      <c r="AM832" s="157"/>
      <c r="AN832" s="156"/>
      <c r="AO832" s="157"/>
      <c r="AP832" s="158"/>
      <c r="AQ832" s="155"/>
      <c r="AR832" s="277"/>
      <c r="AS832" s="157"/>
      <c r="AT832" s="156"/>
      <c r="AU832" s="157"/>
      <c r="AV832" s="158"/>
      <c r="AW832" s="155"/>
      <c r="AX832" s="277"/>
      <c r="AY832" s="157"/>
      <c r="AZ832" s="156"/>
      <c r="BA832" s="157"/>
      <c r="BB832" s="158"/>
      <c r="BC832" s="155"/>
      <c r="BD832" s="277"/>
      <c r="BE832" s="157"/>
      <c r="BF832" s="156"/>
      <c r="BG832" s="157"/>
      <c r="BH832" s="158"/>
      <c r="BI832" s="155"/>
      <c r="BJ832" s="277"/>
      <c r="BK832" s="157"/>
      <c r="BL832" s="156"/>
      <c r="BM832" s="157"/>
      <c r="BN832" s="158"/>
      <c r="BQ832" s="173"/>
      <c r="BR832" s="171"/>
      <c r="BS832" s="173"/>
      <c r="BT832" s="171"/>
      <c r="BU832" s="174"/>
      <c r="BV832" s="169"/>
      <c r="BW832" s="173"/>
      <c r="BX832" s="171"/>
      <c r="BY832" s="173"/>
      <c r="BZ832" s="171"/>
      <c r="CA832" s="174"/>
      <c r="CB832" s="169"/>
      <c r="CC832" s="173"/>
      <c r="CD832" s="171"/>
      <c r="CE832" s="173"/>
      <c r="CF832" s="171"/>
      <c r="CG832" s="174"/>
      <c r="CH832" s="169"/>
      <c r="CI832" s="173"/>
      <c r="CJ832" s="171"/>
      <c r="CK832" s="173"/>
      <c r="CL832" s="171"/>
      <c r="CM832" s="174"/>
      <c r="CN832" s="169"/>
      <c r="CO832" s="173"/>
      <c r="CP832" s="171"/>
      <c r="CQ832" s="173"/>
      <c r="CR832" s="171"/>
      <c r="CS832" s="174"/>
    </row>
    <row r="833" spans="13:97" ht="15" customHeight="1" x14ac:dyDescent="0.25">
      <c r="M833" s="161"/>
      <c r="N833" s="278"/>
      <c r="O833" s="163"/>
      <c r="P833" s="162"/>
      <c r="Q833" s="163"/>
      <c r="R833" s="164"/>
      <c r="S833" s="161"/>
      <c r="T833" s="278"/>
      <c r="U833" s="163"/>
      <c r="V833" s="162"/>
      <c r="W833" s="163"/>
      <c r="X833" s="164"/>
      <c r="Y833" s="161"/>
      <c r="Z833" s="278"/>
      <c r="AA833" s="163"/>
      <c r="AB833" s="162"/>
      <c r="AC833" s="163"/>
      <c r="AD833" s="164"/>
      <c r="AE833" s="161"/>
      <c r="AF833" s="278"/>
      <c r="AG833" s="163"/>
      <c r="AH833" s="162"/>
      <c r="AI833" s="163"/>
      <c r="AJ833" s="164"/>
      <c r="AK833" s="161"/>
      <c r="AL833" s="278"/>
      <c r="AM833" s="163"/>
      <c r="AN833" s="162"/>
      <c r="AO833" s="163"/>
      <c r="AP833" s="164"/>
      <c r="AQ833" s="161"/>
      <c r="AR833" s="278"/>
      <c r="AS833" s="163"/>
      <c r="AT833" s="162"/>
      <c r="AU833" s="163"/>
      <c r="AV833" s="164"/>
      <c r="AW833" s="161"/>
      <c r="AX833" s="278"/>
      <c r="AY833" s="163"/>
      <c r="AZ833" s="162"/>
      <c r="BA833" s="163"/>
      <c r="BB833" s="164"/>
      <c r="BC833" s="161"/>
      <c r="BD833" s="278"/>
      <c r="BE833" s="163"/>
      <c r="BF833" s="162"/>
      <c r="BG833" s="163"/>
      <c r="BH833" s="164"/>
      <c r="BI833" s="161"/>
      <c r="BJ833" s="278"/>
      <c r="BK833" s="163"/>
      <c r="BL833" s="162"/>
      <c r="BM833" s="163"/>
      <c r="BN833" s="164"/>
      <c r="BQ833" s="176"/>
      <c r="BR833" s="177"/>
      <c r="BS833" s="176"/>
      <c r="BT833" s="177"/>
      <c r="BU833" s="178"/>
      <c r="BV833" s="175"/>
      <c r="BW833" s="176"/>
      <c r="BX833" s="177"/>
      <c r="BY833" s="176"/>
      <c r="BZ833" s="177"/>
      <c r="CA833" s="178"/>
      <c r="CB833" s="175"/>
      <c r="CC833" s="176"/>
      <c r="CD833" s="177"/>
      <c r="CE833" s="176"/>
      <c r="CF833" s="177"/>
      <c r="CG833" s="178"/>
      <c r="CH833" s="175"/>
      <c r="CI833" s="176"/>
      <c r="CJ833" s="177"/>
      <c r="CK833" s="176"/>
      <c r="CL833" s="177"/>
      <c r="CM833" s="178"/>
      <c r="CN833" s="175"/>
      <c r="CO833" s="176"/>
      <c r="CP833" s="177"/>
      <c r="CQ833" s="176"/>
      <c r="CR833" s="177"/>
      <c r="CS833" s="178"/>
    </row>
    <row r="834" spans="13:97" ht="15" customHeight="1" x14ac:dyDescent="0.25">
      <c r="M834" s="155">
        <v>1</v>
      </c>
      <c r="N834" s="276" t="s">
        <v>411</v>
      </c>
      <c r="O834" s="157">
        <v>1</v>
      </c>
      <c r="P834" s="159" t="s">
        <v>412</v>
      </c>
      <c r="Q834" s="157">
        <v>1</v>
      </c>
      <c r="R834" s="160" t="s">
        <v>413</v>
      </c>
      <c r="S834" s="155">
        <v>1</v>
      </c>
      <c r="T834" s="276" t="s">
        <v>414</v>
      </c>
      <c r="U834" s="157">
        <v>1</v>
      </c>
      <c r="V834" s="159" t="s">
        <v>415</v>
      </c>
      <c r="W834" s="157">
        <v>1</v>
      </c>
      <c r="X834" s="160" t="s">
        <v>416</v>
      </c>
      <c r="Y834" s="155"/>
      <c r="Z834" s="279"/>
      <c r="AA834" s="157"/>
      <c r="AB834" s="159"/>
      <c r="AC834" s="157"/>
      <c r="AD834" s="160"/>
      <c r="AE834" s="155"/>
      <c r="AF834" s="279"/>
      <c r="AG834" s="157"/>
      <c r="AH834" s="159"/>
      <c r="AI834" s="157"/>
      <c r="AJ834" s="160"/>
      <c r="AK834" s="155"/>
      <c r="AL834" s="279"/>
      <c r="AM834" s="157"/>
      <c r="AN834" s="159"/>
      <c r="AO834" s="157"/>
      <c r="AP834" s="160"/>
      <c r="AQ834" s="155"/>
      <c r="AR834" s="279"/>
      <c r="AS834" s="157"/>
      <c r="AT834" s="159"/>
      <c r="AU834" s="157"/>
      <c r="AV834" s="160"/>
      <c r="AW834" s="155"/>
      <c r="AX834" s="279"/>
      <c r="AY834" s="157"/>
      <c r="AZ834" s="159"/>
      <c r="BA834" s="157"/>
      <c r="BB834" s="160"/>
      <c r="BC834" s="155"/>
      <c r="BD834" s="279"/>
      <c r="BE834" s="157"/>
      <c r="BF834" s="159"/>
      <c r="BG834" s="157"/>
      <c r="BH834" s="160"/>
      <c r="BI834" s="155"/>
      <c r="BJ834" s="279"/>
      <c r="BK834" s="157"/>
      <c r="BL834" s="159"/>
      <c r="BM834" s="157"/>
      <c r="BN834" s="160"/>
      <c r="BQ834" s="170"/>
      <c r="BR834" s="171"/>
      <c r="BS834" s="170"/>
      <c r="BT834" s="171"/>
      <c r="BU834" s="172"/>
      <c r="BV834" s="169"/>
      <c r="BW834" s="170"/>
      <c r="BX834" s="171"/>
      <c r="BY834" s="170"/>
      <c r="BZ834" s="171"/>
      <c r="CA834" s="172"/>
      <c r="CB834" s="169"/>
      <c r="CC834" s="170"/>
      <c r="CD834" s="171"/>
      <c r="CE834" s="170"/>
      <c r="CF834" s="171"/>
      <c r="CG834" s="172"/>
      <c r="CH834" s="169"/>
      <c r="CI834" s="170"/>
      <c r="CJ834" s="171"/>
      <c r="CK834" s="170"/>
      <c r="CL834" s="171"/>
      <c r="CM834" s="172"/>
      <c r="CN834" s="169"/>
      <c r="CO834" s="170"/>
      <c r="CP834" s="171"/>
      <c r="CQ834" s="170"/>
      <c r="CR834" s="171"/>
      <c r="CS834" s="172"/>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55"/>
      <c r="N836" s="277"/>
      <c r="O836" s="157"/>
      <c r="P836" s="156"/>
      <c r="Q836" s="157"/>
      <c r="R836" s="158"/>
      <c r="S836" s="155"/>
      <c r="T836" s="277"/>
      <c r="U836" s="157"/>
      <c r="V836" s="156"/>
      <c r="W836" s="157"/>
      <c r="X836" s="158"/>
      <c r="Y836" s="155"/>
      <c r="Z836" s="277"/>
      <c r="AA836" s="157"/>
      <c r="AB836" s="156"/>
      <c r="AC836" s="157"/>
      <c r="AD836" s="158"/>
      <c r="AE836" s="155"/>
      <c r="AF836" s="277"/>
      <c r="AG836" s="157"/>
      <c r="AH836" s="156"/>
      <c r="AI836" s="157"/>
      <c r="AJ836" s="158"/>
      <c r="AK836" s="155"/>
      <c r="AL836" s="277"/>
      <c r="AM836" s="157"/>
      <c r="AN836" s="156"/>
      <c r="AO836" s="157"/>
      <c r="AP836" s="158"/>
      <c r="AQ836" s="155"/>
      <c r="AR836" s="277"/>
      <c r="AS836" s="157"/>
      <c r="AT836" s="156"/>
      <c r="AU836" s="157"/>
      <c r="AV836" s="158"/>
      <c r="AW836" s="155"/>
      <c r="AX836" s="277"/>
      <c r="AY836" s="157"/>
      <c r="AZ836" s="156"/>
      <c r="BA836" s="157"/>
      <c r="BB836" s="158"/>
      <c r="BC836" s="155"/>
      <c r="BD836" s="277"/>
      <c r="BE836" s="157"/>
      <c r="BF836" s="156"/>
      <c r="BG836" s="157"/>
      <c r="BH836" s="158"/>
      <c r="BI836" s="155"/>
      <c r="BJ836" s="277"/>
      <c r="BK836" s="157"/>
      <c r="BL836" s="156"/>
      <c r="BM836" s="157"/>
      <c r="BN836" s="158"/>
      <c r="BQ836" s="127"/>
      <c r="BR836" s="128"/>
      <c r="BS836" s="127"/>
      <c r="BT836" s="128"/>
      <c r="BU836" s="129"/>
      <c r="BV836" s="126"/>
      <c r="BW836" s="127"/>
      <c r="BX836" s="128"/>
      <c r="BY836" s="127"/>
      <c r="BZ836" s="128"/>
      <c r="CA836" s="129"/>
      <c r="CB836" s="126"/>
      <c r="CC836" s="127"/>
      <c r="CD836" s="128"/>
      <c r="CE836" s="127"/>
      <c r="CF836" s="128"/>
      <c r="CG836" s="129"/>
      <c r="CH836" s="126"/>
      <c r="CI836" s="127"/>
      <c r="CJ836" s="128"/>
      <c r="CK836" s="127"/>
      <c r="CL836" s="128"/>
      <c r="CM836" s="129"/>
      <c r="CN836" s="126"/>
      <c r="CO836" s="127"/>
      <c r="CP836" s="128"/>
      <c r="CQ836" s="127"/>
      <c r="CR836" s="128"/>
      <c r="CS836" s="129"/>
    </row>
    <row r="837" spans="13:97" ht="15" customHeight="1" x14ac:dyDescent="0.25">
      <c r="M837" s="122"/>
      <c r="N837" s="280"/>
      <c r="O837" s="124"/>
      <c r="P837" s="123"/>
      <c r="Q837" s="124"/>
      <c r="R837" s="125"/>
      <c r="S837" s="122"/>
      <c r="T837" s="280"/>
      <c r="U837" s="124"/>
      <c r="V837" s="123"/>
      <c r="W837" s="124"/>
      <c r="X837" s="125"/>
      <c r="Y837" s="122"/>
      <c r="Z837" s="280"/>
      <c r="AA837" s="124"/>
      <c r="AB837" s="123"/>
      <c r="AC837" s="124"/>
      <c r="AD837" s="125"/>
      <c r="AE837" s="122"/>
      <c r="AF837" s="280"/>
      <c r="AG837" s="124"/>
      <c r="AH837" s="123"/>
      <c r="AI837" s="124"/>
      <c r="AJ837" s="125"/>
      <c r="AK837" s="122"/>
      <c r="AL837" s="280"/>
      <c r="AM837" s="124"/>
      <c r="AN837" s="123"/>
      <c r="AO837" s="124"/>
      <c r="AP837" s="125"/>
      <c r="AQ837" s="122"/>
      <c r="AR837" s="280"/>
      <c r="AS837" s="124"/>
      <c r="AT837" s="123"/>
      <c r="AU837" s="124"/>
      <c r="AV837" s="125"/>
      <c r="AW837" s="122"/>
      <c r="AX837" s="280"/>
      <c r="AY837" s="124"/>
      <c r="AZ837" s="123"/>
      <c r="BA837" s="124"/>
      <c r="BB837" s="125"/>
      <c r="BC837" s="122"/>
      <c r="BD837" s="280"/>
      <c r="BE837" s="124"/>
      <c r="BF837" s="123"/>
      <c r="BG837" s="124"/>
      <c r="BH837" s="125"/>
      <c r="BI837" s="122"/>
      <c r="BJ837" s="280"/>
      <c r="BK837" s="124"/>
      <c r="BL837" s="123"/>
      <c r="BM837" s="124"/>
      <c r="BN837" s="125"/>
      <c r="BQ837" s="131"/>
      <c r="BR837" s="132"/>
      <c r="BS837" s="131"/>
      <c r="BT837" s="132"/>
      <c r="BU837" s="133"/>
      <c r="BV837" s="130"/>
      <c r="BW837" s="131"/>
      <c r="BX837" s="132"/>
      <c r="BY837" s="131"/>
      <c r="BZ837" s="132"/>
      <c r="CA837" s="133"/>
      <c r="CB837" s="130"/>
      <c r="CC837" s="131"/>
      <c r="CD837" s="132"/>
      <c r="CE837" s="131"/>
      <c r="CF837" s="132"/>
      <c r="CG837" s="133"/>
      <c r="CH837" s="130"/>
      <c r="CI837" s="131"/>
      <c r="CJ837" s="132"/>
      <c r="CK837" s="131"/>
      <c r="CL837" s="132"/>
      <c r="CM837" s="133"/>
      <c r="CN837" s="130"/>
      <c r="CO837" s="131"/>
      <c r="CP837" s="132"/>
      <c r="CQ837" s="131"/>
      <c r="CR837" s="132"/>
      <c r="CS837" s="133"/>
    </row>
    <row r="838" spans="13:97" ht="15" customHeight="1" x14ac:dyDescent="0.25">
      <c r="M838" s="169">
        <v>1</v>
      </c>
      <c r="N838" s="281" t="s">
        <v>417</v>
      </c>
      <c r="O838" s="171">
        <v>1</v>
      </c>
      <c r="P838" s="170" t="s">
        <v>418</v>
      </c>
      <c r="Q838" s="171">
        <v>1</v>
      </c>
      <c r="R838" s="172" t="s">
        <v>419</v>
      </c>
      <c r="S838" s="169">
        <v>1</v>
      </c>
      <c r="T838" s="281" t="s">
        <v>420</v>
      </c>
      <c r="U838" s="171">
        <v>1</v>
      </c>
      <c r="V838" s="170" t="s">
        <v>421</v>
      </c>
      <c r="W838" s="171">
        <v>1</v>
      </c>
      <c r="X838" s="172" t="s">
        <v>422</v>
      </c>
      <c r="Y838" s="169">
        <v>1</v>
      </c>
      <c r="Z838" s="281" t="s">
        <v>423</v>
      </c>
      <c r="AA838" s="171">
        <v>1</v>
      </c>
      <c r="AB838" s="170" t="s">
        <v>424</v>
      </c>
      <c r="AC838" s="171">
        <v>1</v>
      </c>
      <c r="AD838" s="172" t="s">
        <v>425</v>
      </c>
      <c r="AE838" s="169">
        <v>1</v>
      </c>
      <c r="AF838" s="281" t="s">
        <v>426</v>
      </c>
      <c r="AG838" s="171">
        <v>1</v>
      </c>
      <c r="AH838" s="170" t="s">
        <v>427</v>
      </c>
      <c r="AI838" s="171">
        <v>1</v>
      </c>
      <c r="AJ838" s="172" t="s">
        <v>428</v>
      </c>
      <c r="AK838" s="169">
        <v>1</v>
      </c>
      <c r="AL838" s="281" t="s">
        <v>429</v>
      </c>
      <c r="AM838" s="171">
        <v>1</v>
      </c>
      <c r="AN838" s="170" t="s">
        <v>430</v>
      </c>
      <c r="AO838" s="171">
        <v>1</v>
      </c>
      <c r="AP838" s="172" t="s">
        <v>431</v>
      </c>
      <c r="AQ838" s="169">
        <v>1</v>
      </c>
      <c r="AR838" s="281" t="s">
        <v>432</v>
      </c>
      <c r="AS838" s="171">
        <v>1</v>
      </c>
      <c r="AT838" s="170" t="s">
        <v>433</v>
      </c>
      <c r="AU838" s="171">
        <v>1</v>
      </c>
      <c r="AV838" s="172" t="s">
        <v>434</v>
      </c>
      <c r="AW838" s="169">
        <v>1</v>
      </c>
      <c r="AX838" s="281" t="s">
        <v>435</v>
      </c>
      <c r="AY838" s="171">
        <v>1</v>
      </c>
      <c r="AZ838" s="170" t="s">
        <v>436</v>
      </c>
      <c r="BA838" s="171">
        <v>1</v>
      </c>
      <c r="BB838" s="172" t="s">
        <v>437</v>
      </c>
      <c r="BC838" s="169">
        <v>1</v>
      </c>
      <c r="BD838" s="281" t="s">
        <v>438</v>
      </c>
      <c r="BE838" s="171">
        <v>1</v>
      </c>
      <c r="BF838" s="170" t="s">
        <v>439</v>
      </c>
      <c r="BG838" s="171">
        <v>1</v>
      </c>
      <c r="BH838" s="172" t="s">
        <v>440</v>
      </c>
      <c r="BI838" s="169">
        <v>1</v>
      </c>
      <c r="BJ838" s="281" t="s">
        <v>441</v>
      </c>
      <c r="BK838" s="171">
        <v>1</v>
      </c>
      <c r="BL838" s="170" t="s">
        <v>442</v>
      </c>
      <c r="BM838" s="171">
        <v>1</v>
      </c>
      <c r="BN838" s="172" t="s">
        <v>443</v>
      </c>
      <c r="BQ838" s="134"/>
      <c r="BR838" s="128"/>
      <c r="BS838" s="134"/>
      <c r="BT838" s="128"/>
      <c r="BU838" s="135"/>
      <c r="BV838" s="126"/>
      <c r="BW838" s="134"/>
      <c r="BX838" s="128"/>
      <c r="BY838" s="134"/>
      <c r="BZ838" s="128"/>
      <c r="CA838" s="129"/>
      <c r="CB838" s="114"/>
      <c r="CC838" s="116"/>
      <c r="CD838" s="128"/>
      <c r="CE838" s="134"/>
      <c r="CF838" s="128"/>
      <c r="CG838" s="135"/>
      <c r="CH838" s="126"/>
      <c r="CI838" s="134"/>
      <c r="CJ838" s="128"/>
      <c r="CK838" s="134"/>
      <c r="CL838" s="128"/>
      <c r="CM838" s="135"/>
      <c r="CN838" s="126"/>
      <c r="CO838" s="134"/>
      <c r="CP838" s="128"/>
      <c r="CQ838" s="134"/>
      <c r="CR838" s="128"/>
      <c r="CS838" s="129"/>
    </row>
    <row r="839" spans="13:97" ht="15" customHeight="1" x14ac:dyDescent="0.25">
      <c r="M839" s="169"/>
      <c r="N839" s="181"/>
      <c r="O839" s="171"/>
      <c r="P839" s="173"/>
      <c r="Q839" s="171"/>
      <c r="R839" s="174"/>
      <c r="S839" s="169"/>
      <c r="T839" s="181"/>
      <c r="U839" s="171"/>
      <c r="V839" s="173"/>
      <c r="W839" s="171"/>
      <c r="X839" s="174"/>
      <c r="Y839" s="169"/>
      <c r="Z839" s="181"/>
      <c r="AA839" s="171"/>
      <c r="AB839" s="173"/>
      <c r="AC839" s="171"/>
      <c r="AD839" s="174"/>
      <c r="AE839" s="169"/>
      <c r="AF839" s="181"/>
      <c r="AG839" s="171"/>
      <c r="AH839" s="173"/>
      <c r="AI839" s="171"/>
      <c r="AJ839" s="174"/>
      <c r="AK839" s="169"/>
      <c r="AL839" s="181"/>
      <c r="AM839" s="171"/>
      <c r="AN839" s="173"/>
      <c r="AO839" s="171"/>
      <c r="AP839" s="174"/>
      <c r="AQ839" s="169"/>
      <c r="AR839" s="181"/>
      <c r="AS839" s="171"/>
      <c r="AT839" s="173"/>
      <c r="AU839" s="171"/>
      <c r="AV839" s="174"/>
      <c r="AW839" s="169"/>
      <c r="AX839" s="181"/>
      <c r="AY839" s="171"/>
      <c r="AZ839" s="173"/>
      <c r="BA839" s="171"/>
      <c r="BB839" s="174"/>
      <c r="BC839" s="169"/>
      <c r="BD839" s="181"/>
      <c r="BE839" s="171"/>
      <c r="BF839" s="173"/>
      <c r="BG839" s="171"/>
      <c r="BH839" s="174"/>
      <c r="BI839" s="169"/>
      <c r="BJ839" s="181"/>
      <c r="BK839" s="171"/>
      <c r="BL839" s="173"/>
      <c r="BM839" s="171"/>
      <c r="BN839" s="174"/>
      <c r="BQ839" s="137"/>
      <c r="BR839" s="138"/>
      <c r="BS839" s="137"/>
      <c r="BT839" s="138"/>
      <c r="BU839" s="139"/>
      <c r="BV839" s="136"/>
      <c r="BW839" s="137"/>
      <c r="BX839" s="138"/>
      <c r="BY839" s="137"/>
      <c r="BZ839" s="138"/>
      <c r="CA839" s="139"/>
      <c r="CB839" s="136"/>
      <c r="CC839" s="137"/>
      <c r="CD839" s="138"/>
      <c r="CE839" s="137"/>
      <c r="CF839" s="138"/>
      <c r="CG839" s="139"/>
      <c r="CH839" s="136"/>
      <c r="CI839" s="137"/>
      <c r="CJ839" s="138"/>
      <c r="CK839" s="137"/>
      <c r="CL839" s="138"/>
      <c r="CM839" s="139"/>
      <c r="CN839" s="136"/>
      <c r="CO839" s="137"/>
      <c r="CP839" s="138"/>
      <c r="CQ839" s="137"/>
      <c r="CR839" s="138"/>
      <c r="CS839" s="139"/>
    </row>
    <row r="840" spans="13:97" ht="15" customHeight="1" x14ac:dyDescent="0.25">
      <c r="M840" s="169"/>
      <c r="N840" s="181"/>
      <c r="O840" s="171"/>
      <c r="P840" s="173"/>
      <c r="Q840" s="171"/>
      <c r="R840" s="174"/>
      <c r="S840" s="169"/>
      <c r="T840" s="181"/>
      <c r="U840" s="171"/>
      <c r="V840" s="173"/>
      <c r="W840" s="171"/>
      <c r="X840" s="174"/>
      <c r="Y840" s="169"/>
      <c r="Z840" s="181"/>
      <c r="AA840" s="171"/>
      <c r="AB840" s="173"/>
      <c r="AC840" s="171"/>
      <c r="AD840" s="174"/>
      <c r="AE840" s="169"/>
      <c r="AF840" s="181"/>
      <c r="AG840" s="171"/>
      <c r="AH840" s="173"/>
      <c r="AI840" s="171"/>
      <c r="AJ840" s="174"/>
      <c r="AK840" s="169"/>
      <c r="AL840" s="181"/>
      <c r="AM840" s="171"/>
      <c r="AN840" s="173"/>
      <c r="AO840" s="171"/>
      <c r="AP840" s="174"/>
      <c r="AQ840" s="169"/>
      <c r="AR840" s="181"/>
      <c r="AS840" s="171"/>
      <c r="AT840" s="173"/>
      <c r="AU840" s="171"/>
      <c r="AV840" s="174"/>
      <c r="AW840" s="169"/>
      <c r="AX840" s="181"/>
      <c r="AY840" s="171"/>
      <c r="AZ840" s="173"/>
      <c r="BA840" s="171"/>
      <c r="BB840" s="174"/>
      <c r="BC840" s="169"/>
      <c r="BD840" s="181"/>
      <c r="BE840" s="171"/>
      <c r="BF840" s="173"/>
      <c r="BG840" s="171"/>
      <c r="BH840" s="174"/>
      <c r="BI840" s="169"/>
      <c r="BJ840" s="181"/>
      <c r="BK840" s="171"/>
      <c r="BL840" s="173"/>
      <c r="BM840" s="171"/>
      <c r="BN840" s="174"/>
      <c r="BQ840" s="137"/>
      <c r="BR840" s="138"/>
      <c r="BS840" s="137"/>
      <c r="BT840" s="138"/>
      <c r="BU840" s="139"/>
      <c r="BV840" s="136"/>
      <c r="BW840" s="137"/>
      <c r="BX840" s="138"/>
      <c r="BY840" s="137"/>
      <c r="BZ840" s="138"/>
      <c r="CA840" s="139"/>
      <c r="CB840" s="136"/>
      <c r="CC840" s="137"/>
      <c r="CD840" s="138"/>
      <c r="CE840" s="137"/>
      <c r="CF840" s="138"/>
      <c r="CG840" s="139"/>
      <c r="CH840" s="136"/>
      <c r="CI840" s="137"/>
      <c r="CJ840" s="138"/>
      <c r="CK840" s="137"/>
      <c r="CL840" s="138"/>
      <c r="CM840" s="139"/>
      <c r="CN840" s="136"/>
      <c r="CO840" s="137"/>
      <c r="CP840" s="138"/>
      <c r="CQ840" s="137"/>
      <c r="CR840" s="138"/>
      <c r="CS840" s="139"/>
    </row>
    <row r="841" spans="13:97" ht="15" customHeight="1" x14ac:dyDescent="0.25">
      <c r="M841" s="175"/>
      <c r="N841" s="282"/>
      <c r="O841" s="177"/>
      <c r="P841" s="176"/>
      <c r="Q841" s="177"/>
      <c r="R841" s="178"/>
      <c r="S841" s="175"/>
      <c r="T841" s="282"/>
      <c r="U841" s="177"/>
      <c r="V841" s="176"/>
      <c r="W841" s="177"/>
      <c r="X841" s="178"/>
      <c r="Y841" s="175"/>
      <c r="Z841" s="282"/>
      <c r="AA841" s="177"/>
      <c r="AB841" s="176"/>
      <c r="AC841" s="177"/>
      <c r="AD841" s="178"/>
      <c r="AE841" s="175"/>
      <c r="AF841" s="282"/>
      <c r="AG841" s="177"/>
      <c r="AH841" s="176"/>
      <c r="AI841" s="177"/>
      <c r="AJ841" s="178"/>
      <c r="AK841" s="175"/>
      <c r="AL841" s="282"/>
      <c r="AM841" s="177"/>
      <c r="AN841" s="176"/>
      <c r="AO841" s="177"/>
      <c r="AP841" s="178"/>
      <c r="AQ841" s="175"/>
      <c r="AR841" s="282"/>
      <c r="AS841" s="177"/>
      <c r="AT841" s="176"/>
      <c r="AU841" s="177"/>
      <c r="AV841" s="178"/>
      <c r="AW841" s="175"/>
      <c r="AX841" s="282"/>
      <c r="AY841" s="177"/>
      <c r="AZ841" s="176"/>
      <c r="BA841" s="177"/>
      <c r="BB841" s="178"/>
      <c r="BC841" s="175"/>
      <c r="BD841" s="282"/>
      <c r="BE841" s="177"/>
      <c r="BF841" s="176"/>
      <c r="BG841" s="177"/>
      <c r="BH841" s="178"/>
      <c r="BI841" s="175"/>
      <c r="BJ841" s="282"/>
      <c r="BK841" s="177"/>
      <c r="BL841" s="176"/>
      <c r="BM841" s="177"/>
      <c r="BN841" s="178"/>
      <c r="BQ841" s="123"/>
      <c r="BR841" s="124"/>
      <c r="BS841" s="123"/>
      <c r="BT841" s="124"/>
      <c r="BU841" s="125"/>
      <c r="BV841" s="122"/>
      <c r="BW841" s="123"/>
      <c r="BX841" s="124"/>
      <c r="BY841" s="123"/>
      <c r="BZ841" s="124"/>
      <c r="CA841" s="125"/>
      <c r="CB841" s="122"/>
      <c r="CC841" s="123"/>
      <c r="CD841" s="124"/>
      <c r="CE841" s="123"/>
      <c r="CF841" s="124"/>
      <c r="CG841" s="125"/>
      <c r="CH841" s="122"/>
      <c r="CI841" s="123"/>
      <c r="CJ841" s="124"/>
      <c r="CK841" s="123"/>
      <c r="CL841" s="124"/>
      <c r="CM841" s="125"/>
      <c r="CN841" s="122"/>
      <c r="CO841" s="123"/>
      <c r="CP841" s="124"/>
      <c r="CQ841" s="123"/>
      <c r="CR841" s="124"/>
      <c r="CS841" s="125"/>
    </row>
    <row r="842" spans="13:97" ht="15" customHeight="1" x14ac:dyDescent="0.25">
      <c r="M842" s="169">
        <v>1</v>
      </c>
      <c r="N842" s="276" t="s">
        <v>444</v>
      </c>
      <c r="O842" s="171">
        <v>1</v>
      </c>
      <c r="P842" s="170" t="s">
        <v>445</v>
      </c>
      <c r="Q842" s="171">
        <v>1</v>
      </c>
      <c r="R842" s="172" t="s">
        <v>446</v>
      </c>
      <c r="S842" s="169">
        <v>1</v>
      </c>
      <c r="T842" s="281" t="s">
        <v>447</v>
      </c>
      <c r="U842" s="171">
        <v>1</v>
      </c>
      <c r="V842" s="170" t="s">
        <v>448</v>
      </c>
      <c r="W842" s="171">
        <v>1</v>
      </c>
      <c r="X842" s="172" t="s">
        <v>449</v>
      </c>
      <c r="Y842" s="169">
        <v>1</v>
      </c>
      <c r="Z842" s="281" t="s">
        <v>450</v>
      </c>
      <c r="AA842" s="171">
        <v>1</v>
      </c>
      <c r="AB842" s="170" t="s">
        <v>451</v>
      </c>
      <c r="AC842" s="171">
        <v>1</v>
      </c>
      <c r="AD842" s="172" t="s">
        <v>452</v>
      </c>
      <c r="AE842" s="169">
        <v>1</v>
      </c>
      <c r="AF842" s="281" t="s">
        <v>453</v>
      </c>
      <c r="AG842" s="171">
        <v>1</v>
      </c>
      <c r="AH842" s="170" t="s">
        <v>454</v>
      </c>
      <c r="AI842" s="171">
        <v>1</v>
      </c>
      <c r="AJ842" s="172" t="s">
        <v>455</v>
      </c>
      <c r="AK842" s="169">
        <v>1</v>
      </c>
      <c r="AL842" s="281" t="s">
        <v>456</v>
      </c>
      <c r="AM842" s="171">
        <v>1</v>
      </c>
      <c r="AN842" s="170" t="s">
        <v>457</v>
      </c>
      <c r="AO842" s="171">
        <v>1</v>
      </c>
      <c r="AP842" s="172" t="s">
        <v>458</v>
      </c>
      <c r="AQ842" s="169">
        <v>1</v>
      </c>
      <c r="AR842" s="281" t="s">
        <v>459</v>
      </c>
      <c r="AS842" s="171">
        <v>1</v>
      </c>
      <c r="AT842" s="170" t="s">
        <v>460</v>
      </c>
      <c r="AU842" s="171">
        <v>1</v>
      </c>
      <c r="AV842" s="172" t="s">
        <v>461</v>
      </c>
      <c r="AW842" s="169">
        <v>1</v>
      </c>
      <c r="AX842" s="281" t="s">
        <v>462</v>
      </c>
      <c r="AY842" s="171">
        <v>1</v>
      </c>
      <c r="AZ842" s="170" t="s">
        <v>463</v>
      </c>
      <c r="BA842" s="171">
        <v>1</v>
      </c>
      <c r="BB842" s="172" t="s">
        <v>464</v>
      </c>
      <c r="BC842" s="169">
        <v>1</v>
      </c>
      <c r="BD842" s="281" t="s">
        <v>465</v>
      </c>
      <c r="BE842" s="171">
        <v>1</v>
      </c>
      <c r="BF842" s="170" t="s">
        <v>466</v>
      </c>
      <c r="BG842" s="171">
        <v>1</v>
      </c>
      <c r="BH842" s="172" t="s">
        <v>467</v>
      </c>
      <c r="BI842" s="169">
        <v>1</v>
      </c>
      <c r="BJ842" s="281" t="s">
        <v>468</v>
      </c>
      <c r="BK842" s="171">
        <v>1</v>
      </c>
      <c r="BL842" s="170" t="s">
        <v>469</v>
      </c>
      <c r="BM842" s="171">
        <v>1</v>
      </c>
      <c r="BN842" s="172" t="s">
        <v>470</v>
      </c>
      <c r="BQ842" s="186"/>
      <c r="BR842" s="187"/>
      <c r="BS842" s="186"/>
      <c r="BT842" s="187"/>
      <c r="BU842" s="188"/>
      <c r="BV842" s="185"/>
      <c r="BW842" s="186"/>
      <c r="BX842" s="187"/>
      <c r="BY842" s="186"/>
      <c r="BZ842" s="187"/>
      <c r="CA842" s="188"/>
      <c r="CB842" s="185"/>
      <c r="CC842" s="186"/>
      <c r="CD842" s="187"/>
      <c r="CE842" s="186"/>
      <c r="CF842" s="187"/>
      <c r="CG842" s="188"/>
      <c r="CH842" s="185"/>
      <c r="CI842" s="186"/>
      <c r="CJ842" s="187"/>
      <c r="CK842" s="186"/>
      <c r="CL842" s="187"/>
      <c r="CM842" s="188"/>
      <c r="CN842" s="185"/>
      <c r="CO842" s="186"/>
      <c r="CP842" s="187"/>
      <c r="CQ842" s="186"/>
      <c r="CR842" s="187"/>
      <c r="CS842" s="188"/>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89"/>
      <c r="BR843" s="187"/>
      <c r="BS843" s="189"/>
      <c r="BT843" s="187"/>
      <c r="BU843" s="190"/>
      <c r="BV843" s="185"/>
      <c r="BW843" s="189"/>
      <c r="BX843" s="187"/>
      <c r="BY843" s="189"/>
      <c r="BZ843" s="187"/>
      <c r="CA843" s="190"/>
      <c r="CB843" s="185"/>
      <c r="CC843" s="189"/>
      <c r="CD843" s="187"/>
      <c r="CE843" s="189"/>
      <c r="CF843" s="187"/>
      <c r="CG843" s="190"/>
      <c r="CH843" s="185"/>
      <c r="CI843" s="189"/>
      <c r="CJ843" s="187"/>
      <c r="CK843" s="189"/>
      <c r="CL843" s="187"/>
      <c r="CM843" s="190"/>
      <c r="CN843" s="185"/>
      <c r="CO843" s="189"/>
      <c r="CP843" s="187"/>
      <c r="CQ843" s="189"/>
      <c r="CR843" s="187"/>
      <c r="CS843" s="190"/>
    </row>
    <row r="844" spans="13:97" ht="15" customHeight="1" x14ac:dyDescent="0.25">
      <c r="M844" s="169"/>
      <c r="N844" s="181"/>
      <c r="O844" s="171"/>
      <c r="P844" s="173"/>
      <c r="Q844" s="171"/>
      <c r="R844" s="174"/>
      <c r="S844" s="169"/>
      <c r="T844" s="181"/>
      <c r="U844" s="171"/>
      <c r="V844" s="173"/>
      <c r="W844" s="171"/>
      <c r="X844" s="174"/>
      <c r="Y844" s="169"/>
      <c r="Z844" s="181"/>
      <c r="AA844" s="171"/>
      <c r="AB844" s="173"/>
      <c r="AC844" s="171"/>
      <c r="AD844" s="174"/>
      <c r="AE844" s="169"/>
      <c r="AF844" s="181"/>
      <c r="AG844" s="171"/>
      <c r="AH844" s="173"/>
      <c r="AI844" s="171"/>
      <c r="AJ844" s="174"/>
      <c r="AK844" s="169"/>
      <c r="AL844" s="181"/>
      <c r="AM844" s="171"/>
      <c r="AN844" s="173"/>
      <c r="AO844" s="171"/>
      <c r="AP844" s="174"/>
      <c r="AQ844" s="169"/>
      <c r="AR844" s="181"/>
      <c r="AS844" s="171"/>
      <c r="AT844" s="173"/>
      <c r="AU844" s="171"/>
      <c r="AV844" s="174"/>
      <c r="AW844" s="169"/>
      <c r="AX844" s="181"/>
      <c r="AY844" s="171"/>
      <c r="AZ844" s="173"/>
      <c r="BA844" s="171"/>
      <c r="BB844" s="174"/>
      <c r="BC844" s="169"/>
      <c r="BD844" s="181"/>
      <c r="BE844" s="171"/>
      <c r="BF844" s="173"/>
      <c r="BG844" s="171"/>
      <c r="BH844" s="174"/>
      <c r="BI844" s="169"/>
      <c r="BJ844" s="181"/>
      <c r="BK844" s="171"/>
      <c r="BL844" s="173"/>
      <c r="BM844" s="171"/>
      <c r="BN844" s="174"/>
      <c r="BQ844" s="189"/>
      <c r="BR844" s="187"/>
      <c r="BS844" s="189"/>
      <c r="BT844" s="187"/>
      <c r="BU844" s="190"/>
      <c r="BV844" s="185"/>
      <c r="BW844" s="189"/>
      <c r="BX844" s="187"/>
      <c r="BY844" s="189"/>
      <c r="BZ844" s="187"/>
      <c r="CA844" s="190"/>
      <c r="CB844" s="185"/>
      <c r="CC844" s="189"/>
      <c r="CD844" s="187"/>
      <c r="CE844" s="189"/>
      <c r="CF844" s="187"/>
      <c r="CG844" s="190"/>
      <c r="CH844" s="185"/>
      <c r="CI844" s="189"/>
      <c r="CJ844" s="187"/>
      <c r="CK844" s="189"/>
      <c r="CL844" s="187"/>
      <c r="CM844" s="190"/>
      <c r="CN844" s="185"/>
      <c r="CO844" s="189"/>
      <c r="CP844" s="187"/>
      <c r="CQ844" s="189"/>
      <c r="CR844" s="187"/>
      <c r="CS844" s="190"/>
    </row>
    <row r="845" spans="13:97" ht="15" customHeight="1" x14ac:dyDescent="0.25">
      <c r="M845" s="175"/>
      <c r="N845" s="282"/>
      <c r="O845" s="177"/>
      <c r="P845" s="176"/>
      <c r="Q845" s="177"/>
      <c r="R845" s="178"/>
      <c r="S845" s="175"/>
      <c r="T845" s="282"/>
      <c r="U845" s="177"/>
      <c r="V845" s="176"/>
      <c r="W845" s="177"/>
      <c r="X845" s="178"/>
      <c r="Y845" s="175"/>
      <c r="Z845" s="282"/>
      <c r="AA845" s="177"/>
      <c r="AB845" s="176"/>
      <c r="AC845" s="177"/>
      <c r="AD845" s="178"/>
      <c r="AE845" s="175"/>
      <c r="AF845" s="282"/>
      <c r="AG845" s="177"/>
      <c r="AH845" s="176"/>
      <c r="AI845" s="177"/>
      <c r="AJ845" s="178"/>
      <c r="AK845" s="175"/>
      <c r="AL845" s="282"/>
      <c r="AM845" s="177"/>
      <c r="AN845" s="176"/>
      <c r="AO845" s="177"/>
      <c r="AP845" s="178"/>
      <c r="AQ845" s="175"/>
      <c r="AR845" s="282"/>
      <c r="AS845" s="177"/>
      <c r="AT845" s="176"/>
      <c r="AU845" s="177"/>
      <c r="AV845" s="178"/>
      <c r="AW845" s="175"/>
      <c r="AX845" s="282"/>
      <c r="AY845" s="177"/>
      <c r="AZ845" s="176"/>
      <c r="BA845" s="177"/>
      <c r="BB845" s="178"/>
      <c r="BC845" s="175"/>
      <c r="BD845" s="282"/>
      <c r="BE845" s="177"/>
      <c r="BF845" s="176"/>
      <c r="BG845" s="177"/>
      <c r="BH845" s="178"/>
      <c r="BI845" s="175"/>
      <c r="BJ845" s="282"/>
      <c r="BK845" s="177"/>
      <c r="BL845" s="176"/>
      <c r="BM845" s="177"/>
      <c r="BN845" s="178"/>
      <c r="BQ845" s="192"/>
      <c r="BR845" s="193"/>
      <c r="BS845" s="192"/>
      <c r="BT845" s="193"/>
      <c r="BU845" s="194"/>
      <c r="BV845" s="191"/>
      <c r="BW845" s="192"/>
      <c r="BX845" s="193"/>
      <c r="BY845" s="192"/>
      <c r="BZ845" s="193"/>
      <c r="CA845" s="194"/>
      <c r="CB845" s="191"/>
      <c r="CC845" s="192"/>
      <c r="CD845" s="193"/>
      <c r="CE845" s="192"/>
      <c r="CF845" s="193"/>
      <c r="CG845" s="194"/>
      <c r="CH845" s="191"/>
      <c r="CI845" s="192"/>
      <c r="CJ845" s="193"/>
      <c r="CK845" s="192"/>
      <c r="CL845" s="193"/>
      <c r="CM845" s="194"/>
      <c r="CN845" s="191"/>
      <c r="CO845" s="192"/>
      <c r="CP845" s="193"/>
      <c r="CQ845" s="192"/>
      <c r="CR845" s="193"/>
      <c r="CS845" s="194"/>
    </row>
    <row r="846" spans="13:97" ht="15" customHeight="1" x14ac:dyDescent="0.25">
      <c r="M846" s="169">
        <v>1</v>
      </c>
      <c r="N846" s="281" t="s">
        <v>471</v>
      </c>
      <c r="O846" s="171">
        <v>1</v>
      </c>
      <c r="P846" s="170" t="s">
        <v>472</v>
      </c>
      <c r="Q846" s="171">
        <v>1</v>
      </c>
      <c r="R846" s="172" t="s">
        <v>473</v>
      </c>
      <c r="S846" s="169">
        <v>1</v>
      </c>
      <c r="T846" s="281" t="s">
        <v>474</v>
      </c>
      <c r="U846" s="171">
        <v>1</v>
      </c>
      <c r="V846" s="170" t="s">
        <v>475</v>
      </c>
      <c r="W846" s="171">
        <v>1</v>
      </c>
      <c r="X846" s="172" t="s">
        <v>476</v>
      </c>
      <c r="Y846" s="169">
        <v>1</v>
      </c>
      <c r="Z846" s="281" t="s">
        <v>477</v>
      </c>
      <c r="AA846" s="171">
        <v>1</v>
      </c>
      <c r="AB846" s="170" t="s">
        <v>478</v>
      </c>
      <c r="AC846" s="171">
        <v>1</v>
      </c>
      <c r="AD846" s="172" t="s">
        <v>479</v>
      </c>
      <c r="AE846" s="169">
        <v>1</v>
      </c>
      <c r="AF846" s="281" t="s">
        <v>480</v>
      </c>
      <c r="AG846" s="171">
        <v>1</v>
      </c>
      <c r="AH846" s="170" t="s">
        <v>480</v>
      </c>
      <c r="AI846" s="171">
        <v>1</v>
      </c>
      <c r="AJ846" s="172" t="s">
        <v>480</v>
      </c>
      <c r="AK846" s="169">
        <v>1</v>
      </c>
      <c r="AL846" s="281" t="s">
        <v>481</v>
      </c>
      <c r="AM846" s="171">
        <v>1</v>
      </c>
      <c r="AN846" s="170" t="s">
        <v>482</v>
      </c>
      <c r="AO846" s="171">
        <v>1</v>
      </c>
      <c r="AP846" s="172" t="s">
        <v>483</v>
      </c>
      <c r="AQ846" s="169">
        <v>1</v>
      </c>
      <c r="AR846" s="281" t="s">
        <v>484</v>
      </c>
      <c r="AS846" s="171">
        <v>1</v>
      </c>
      <c r="AT846" s="170" t="s">
        <v>485</v>
      </c>
      <c r="AU846" s="171">
        <v>1</v>
      </c>
      <c r="AV846" s="172" t="s">
        <v>486</v>
      </c>
      <c r="AW846" s="169">
        <v>1</v>
      </c>
      <c r="AX846" s="276" t="s">
        <v>487</v>
      </c>
      <c r="AY846" s="171">
        <v>1</v>
      </c>
      <c r="AZ846" s="170" t="s">
        <v>488</v>
      </c>
      <c r="BA846" s="171">
        <v>1</v>
      </c>
      <c r="BB846" s="172" t="s">
        <v>489</v>
      </c>
      <c r="BC846" s="169"/>
      <c r="BD846" s="283"/>
      <c r="BE846" s="171"/>
      <c r="BF846" s="170"/>
      <c r="BG846" s="171"/>
      <c r="BH846" s="172"/>
      <c r="BI846" s="169"/>
      <c r="BJ846" s="283"/>
      <c r="BK846" s="171"/>
      <c r="BL846" s="170"/>
      <c r="BM846" s="171"/>
      <c r="BN846" s="172"/>
      <c r="BQ846" s="186"/>
      <c r="BR846" s="187"/>
      <c r="BS846" s="186"/>
      <c r="BT846" s="187"/>
      <c r="BU846" s="188"/>
      <c r="BV846" s="185"/>
      <c r="BW846" s="186"/>
      <c r="BX846" s="187"/>
      <c r="BY846" s="186"/>
      <c r="BZ846" s="187"/>
      <c r="CA846" s="188"/>
      <c r="CB846" s="185"/>
      <c r="CC846" s="186"/>
      <c r="CD846" s="187"/>
      <c r="CE846" s="186"/>
      <c r="CF846" s="187"/>
      <c r="CG846" s="188"/>
      <c r="CH846" s="185"/>
      <c r="CI846" s="186"/>
      <c r="CJ846" s="187"/>
      <c r="CK846" s="186"/>
      <c r="CL846" s="187"/>
      <c r="CM846" s="188"/>
      <c r="CN846" s="185"/>
      <c r="CO846" s="186"/>
      <c r="CP846" s="187"/>
      <c r="CQ846" s="186"/>
      <c r="CR846" s="187"/>
      <c r="CS846" s="188"/>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69"/>
      <c r="N848" s="181"/>
      <c r="O848" s="171"/>
      <c r="P848" s="173"/>
      <c r="Q848" s="171"/>
      <c r="R848" s="174"/>
      <c r="S848" s="169"/>
      <c r="T848" s="181"/>
      <c r="U848" s="171"/>
      <c r="V848" s="173"/>
      <c r="W848" s="171"/>
      <c r="X848" s="174"/>
      <c r="Y848" s="169"/>
      <c r="Z848" s="181"/>
      <c r="AA848" s="171"/>
      <c r="AB848" s="173"/>
      <c r="AC848" s="171"/>
      <c r="AD848" s="174"/>
      <c r="AE848" s="169"/>
      <c r="AF848" s="181"/>
      <c r="AG848" s="171"/>
      <c r="AH848" s="173"/>
      <c r="AI848" s="171"/>
      <c r="AJ848" s="174"/>
      <c r="AK848" s="169"/>
      <c r="AL848" s="181"/>
      <c r="AM848" s="171"/>
      <c r="AN848" s="173"/>
      <c r="AO848" s="171"/>
      <c r="AP848" s="174"/>
      <c r="AQ848" s="169"/>
      <c r="AR848" s="181"/>
      <c r="AS848" s="171"/>
      <c r="AT848" s="173"/>
      <c r="AU848" s="171"/>
      <c r="AV848" s="174"/>
      <c r="AW848" s="169"/>
      <c r="AX848" s="181"/>
      <c r="AY848" s="171"/>
      <c r="AZ848" s="173"/>
      <c r="BA848" s="171"/>
      <c r="BB848" s="174"/>
      <c r="BC848" s="169"/>
      <c r="BD848" s="181"/>
      <c r="BE848" s="171"/>
      <c r="BF848" s="173"/>
      <c r="BG848" s="171"/>
      <c r="BH848" s="174"/>
      <c r="BI848" s="169"/>
      <c r="BJ848" s="181"/>
      <c r="BK848" s="171"/>
      <c r="BL848" s="173"/>
      <c r="BM848" s="171"/>
      <c r="BN848" s="174"/>
      <c r="BQ848" s="189"/>
      <c r="BR848" s="187"/>
      <c r="BS848" s="189"/>
      <c r="BT848" s="187"/>
      <c r="BU848" s="190"/>
      <c r="BV848" s="185"/>
      <c r="BW848" s="189"/>
      <c r="BX848" s="187"/>
      <c r="BY848" s="189"/>
      <c r="BZ848" s="187"/>
      <c r="CA848" s="190"/>
      <c r="CB848" s="185"/>
      <c r="CC848" s="189"/>
      <c r="CD848" s="187"/>
      <c r="CE848" s="189"/>
      <c r="CF848" s="187"/>
      <c r="CG848" s="190"/>
      <c r="CH848" s="185"/>
      <c r="CI848" s="189"/>
      <c r="CJ848" s="187"/>
      <c r="CK848" s="189"/>
      <c r="CL848" s="187"/>
      <c r="CM848" s="190"/>
      <c r="CN848" s="185"/>
      <c r="CO848" s="189"/>
      <c r="CP848" s="187"/>
      <c r="CQ848" s="189"/>
      <c r="CR848" s="187"/>
      <c r="CS848" s="190"/>
    </row>
    <row r="849" spans="13:97" ht="15" customHeight="1" x14ac:dyDescent="0.25">
      <c r="M849" s="122"/>
      <c r="N849" s="280"/>
      <c r="O849" s="124"/>
      <c r="P849" s="123"/>
      <c r="Q849" s="124"/>
      <c r="R849" s="125"/>
      <c r="S849" s="122"/>
      <c r="T849" s="280"/>
      <c r="U849" s="124"/>
      <c r="V849" s="123"/>
      <c r="W849" s="124"/>
      <c r="X849" s="125"/>
      <c r="Y849" s="122"/>
      <c r="Z849" s="280"/>
      <c r="AA849" s="124"/>
      <c r="AB849" s="123"/>
      <c r="AC849" s="124"/>
      <c r="AD849" s="125"/>
      <c r="AE849" s="122"/>
      <c r="AF849" s="280"/>
      <c r="AG849" s="124"/>
      <c r="AH849" s="123"/>
      <c r="AI849" s="124"/>
      <c r="AJ849" s="125"/>
      <c r="AK849" s="122"/>
      <c r="AL849" s="280"/>
      <c r="AM849" s="124"/>
      <c r="AN849" s="123"/>
      <c r="AO849" s="124"/>
      <c r="AP849" s="125"/>
      <c r="AQ849" s="122"/>
      <c r="AR849" s="280"/>
      <c r="AS849" s="124"/>
      <c r="AT849" s="123"/>
      <c r="AU849" s="124"/>
      <c r="AV849" s="125"/>
      <c r="AW849" s="122"/>
      <c r="AX849" s="280"/>
      <c r="AY849" s="124"/>
      <c r="AZ849" s="123"/>
      <c r="BA849" s="124"/>
      <c r="BB849" s="125"/>
      <c r="BC849" s="122"/>
      <c r="BD849" s="280"/>
      <c r="BE849" s="124"/>
      <c r="BF849" s="123"/>
      <c r="BG849" s="124"/>
      <c r="BH849" s="125"/>
      <c r="BI849" s="122"/>
      <c r="BJ849" s="280"/>
      <c r="BK849" s="124"/>
      <c r="BL849" s="123"/>
      <c r="BM849" s="124"/>
      <c r="BN849" s="125"/>
      <c r="BQ849" s="192"/>
      <c r="BR849" s="193"/>
      <c r="BS849" s="192"/>
      <c r="BT849" s="193"/>
      <c r="BU849" s="194"/>
      <c r="BV849" s="191"/>
      <c r="BW849" s="192"/>
      <c r="BX849" s="193"/>
      <c r="BY849" s="192"/>
      <c r="BZ849" s="193"/>
      <c r="CA849" s="194"/>
      <c r="CB849" s="191"/>
      <c r="CC849" s="192"/>
      <c r="CD849" s="193"/>
      <c r="CE849" s="192"/>
      <c r="CF849" s="193"/>
      <c r="CG849" s="194"/>
      <c r="CH849" s="191"/>
      <c r="CI849" s="192"/>
      <c r="CJ849" s="193"/>
      <c r="CK849" s="192"/>
      <c r="CL849" s="193"/>
      <c r="CM849" s="194"/>
      <c r="CN849" s="191"/>
      <c r="CO849" s="192"/>
      <c r="CP849" s="193"/>
      <c r="CQ849" s="192"/>
      <c r="CR849" s="193"/>
      <c r="CS849" s="194"/>
    </row>
    <row r="850" spans="13:97" ht="15" customHeight="1" x14ac:dyDescent="0.25">
      <c r="M850" s="185">
        <v>1</v>
      </c>
      <c r="N850" s="281" t="s">
        <v>490</v>
      </c>
      <c r="O850" s="187">
        <v>1</v>
      </c>
      <c r="P850" s="186" t="s">
        <v>491</v>
      </c>
      <c r="Q850" s="187">
        <v>1</v>
      </c>
      <c r="R850" s="188" t="s">
        <v>492</v>
      </c>
      <c r="S850" s="185">
        <v>1</v>
      </c>
      <c r="T850" s="281" t="s">
        <v>493</v>
      </c>
      <c r="U850" s="187">
        <v>1</v>
      </c>
      <c r="V850" s="186" t="s">
        <v>494</v>
      </c>
      <c r="W850" s="187">
        <v>1</v>
      </c>
      <c r="X850" s="188" t="s">
        <v>495</v>
      </c>
      <c r="Y850" s="185">
        <v>1</v>
      </c>
      <c r="Z850" s="281" t="s">
        <v>496</v>
      </c>
      <c r="AA850" s="187">
        <v>1</v>
      </c>
      <c r="AB850" s="186" t="s">
        <v>497</v>
      </c>
      <c r="AC850" s="187">
        <v>1</v>
      </c>
      <c r="AD850" s="188" t="s">
        <v>498</v>
      </c>
      <c r="AE850" s="185">
        <v>1</v>
      </c>
      <c r="AF850" s="281" t="s">
        <v>499</v>
      </c>
      <c r="AG850" s="187">
        <v>1</v>
      </c>
      <c r="AH850" s="186" t="s">
        <v>500</v>
      </c>
      <c r="AI850" s="187">
        <v>1</v>
      </c>
      <c r="AJ850" s="188" t="s">
        <v>501</v>
      </c>
      <c r="AK850" s="185">
        <v>1</v>
      </c>
      <c r="AL850" s="281" t="s">
        <v>502</v>
      </c>
      <c r="AM850" s="187">
        <v>1</v>
      </c>
      <c r="AN850" s="186" t="s">
        <v>503</v>
      </c>
      <c r="AO850" s="187">
        <v>1</v>
      </c>
      <c r="AP850" s="188" t="s">
        <v>504</v>
      </c>
      <c r="AQ850" s="185">
        <v>1</v>
      </c>
      <c r="AR850" s="281" t="s">
        <v>505</v>
      </c>
      <c r="AS850" s="187">
        <v>1</v>
      </c>
      <c r="AT850" s="186" t="s">
        <v>506</v>
      </c>
      <c r="AU850" s="187">
        <v>1</v>
      </c>
      <c r="AV850" s="188" t="s">
        <v>507</v>
      </c>
      <c r="AW850" s="185">
        <v>1</v>
      </c>
      <c r="AX850" s="281" t="s">
        <v>508</v>
      </c>
      <c r="AY850" s="187">
        <v>1</v>
      </c>
      <c r="AZ850" s="186" t="s">
        <v>509</v>
      </c>
      <c r="BA850" s="187">
        <v>1</v>
      </c>
      <c r="BB850" s="188" t="s">
        <v>510</v>
      </c>
      <c r="BC850" s="185">
        <v>1</v>
      </c>
      <c r="BD850" s="281" t="s">
        <v>511</v>
      </c>
      <c r="BE850" s="187">
        <v>1</v>
      </c>
      <c r="BF850" s="186" t="s">
        <v>512</v>
      </c>
      <c r="BG850" s="187">
        <v>1</v>
      </c>
      <c r="BH850" s="188" t="s">
        <v>513</v>
      </c>
      <c r="BI850" s="185">
        <v>1</v>
      </c>
      <c r="BJ850" s="281" t="s">
        <v>514</v>
      </c>
      <c r="BK850" s="187">
        <v>1</v>
      </c>
      <c r="BL850" s="186" t="s">
        <v>515</v>
      </c>
      <c r="BM850" s="187">
        <v>1</v>
      </c>
      <c r="BN850" s="188" t="s">
        <v>516</v>
      </c>
      <c r="BQ850" s="186"/>
      <c r="BR850" s="187"/>
      <c r="BS850" s="186"/>
      <c r="BT850" s="187"/>
      <c r="BU850" s="188"/>
      <c r="BV850" s="185"/>
      <c r="BW850" s="186"/>
      <c r="BX850" s="187"/>
      <c r="BY850" s="186"/>
      <c r="BZ850" s="187"/>
      <c r="CA850" s="188"/>
      <c r="CB850" s="185"/>
      <c r="CC850" s="186"/>
      <c r="CD850" s="187"/>
      <c r="CE850" s="186"/>
      <c r="CF850" s="187"/>
      <c r="CG850" s="188"/>
      <c r="CH850" s="185"/>
      <c r="CI850" s="186"/>
      <c r="CJ850" s="187"/>
      <c r="CK850" s="186"/>
      <c r="CL850" s="187"/>
      <c r="CM850" s="188"/>
      <c r="CN850" s="185"/>
      <c r="CO850" s="186"/>
      <c r="CP850" s="187"/>
      <c r="CQ850" s="186"/>
      <c r="CR850" s="187"/>
      <c r="CS850" s="188"/>
    </row>
    <row r="851" spans="13:97" ht="15" customHeight="1" x14ac:dyDescent="0.25">
      <c r="M851" s="185"/>
      <c r="N851" s="284"/>
      <c r="O851" s="187"/>
      <c r="P851" s="189"/>
      <c r="Q851" s="187"/>
      <c r="R851" s="190"/>
      <c r="S851" s="185"/>
      <c r="T851" s="284"/>
      <c r="U851" s="187"/>
      <c r="V851" s="189"/>
      <c r="W851" s="187"/>
      <c r="X851" s="190"/>
      <c r="Y851" s="185"/>
      <c r="Z851" s="284"/>
      <c r="AA851" s="187"/>
      <c r="AB851" s="189"/>
      <c r="AC851" s="187"/>
      <c r="AD851" s="190"/>
      <c r="AE851" s="185"/>
      <c r="AF851" s="284"/>
      <c r="AG851" s="187"/>
      <c r="AH851" s="189"/>
      <c r="AI851" s="187"/>
      <c r="AJ851" s="190"/>
      <c r="AK851" s="185"/>
      <c r="AL851" s="284"/>
      <c r="AM851" s="187"/>
      <c r="AN851" s="189"/>
      <c r="AO851" s="187"/>
      <c r="AP851" s="190"/>
      <c r="AQ851" s="185"/>
      <c r="AR851" s="284"/>
      <c r="AS851" s="187"/>
      <c r="AT851" s="189"/>
      <c r="AU851" s="187"/>
      <c r="AV851" s="190"/>
      <c r="AW851" s="185"/>
      <c r="AX851" s="284"/>
      <c r="AY851" s="187"/>
      <c r="AZ851" s="189"/>
      <c r="BA851" s="187"/>
      <c r="BB851" s="190"/>
      <c r="BC851" s="185"/>
      <c r="BD851" s="284"/>
      <c r="BE851" s="187"/>
      <c r="BF851" s="189"/>
      <c r="BG851" s="187"/>
      <c r="BH851" s="190"/>
      <c r="BI851" s="185"/>
      <c r="BJ851" s="284"/>
      <c r="BK851" s="187"/>
      <c r="BL851" s="189"/>
      <c r="BM851" s="187"/>
      <c r="BN851" s="190"/>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85"/>
      <c r="N852" s="284"/>
      <c r="O852" s="187"/>
      <c r="P852" s="189"/>
      <c r="Q852" s="187"/>
      <c r="R852" s="190"/>
      <c r="S852" s="185"/>
      <c r="T852" s="284"/>
      <c r="U852" s="187"/>
      <c r="V852" s="189"/>
      <c r="W852" s="187"/>
      <c r="X852" s="190"/>
      <c r="Y852" s="185"/>
      <c r="Z852" s="284"/>
      <c r="AA852" s="187"/>
      <c r="AB852" s="189"/>
      <c r="AC852" s="187"/>
      <c r="AD852" s="190"/>
      <c r="AE852" s="185"/>
      <c r="AF852" s="284"/>
      <c r="AG852" s="187"/>
      <c r="AH852" s="189"/>
      <c r="AI852" s="187"/>
      <c r="AJ852" s="190"/>
      <c r="AK852" s="185"/>
      <c r="AL852" s="284"/>
      <c r="AM852" s="187"/>
      <c r="AN852" s="189"/>
      <c r="AO852" s="187"/>
      <c r="AP852" s="190"/>
      <c r="AQ852" s="185"/>
      <c r="AR852" s="284"/>
      <c r="AS852" s="187"/>
      <c r="AT852" s="189"/>
      <c r="AU852" s="187"/>
      <c r="AV852" s="190"/>
      <c r="AW852" s="185"/>
      <c r="AX852" s="284"/>
      <c r="AY852" s="187"/>
      <c r="AZ852" s="189"/>
      <c r="BA852" s="187"/>
      <c r="BB852" s="190"/>
      <c r="BC852" s="185"/>
      <c r="BD852" s="284"/>
      <c r="BE852" s="187"/>
      <c r="BF852" s="189"/>
      <c r="BG852" s="187"/>
      <c r="BH852" s="190"/>
      <c r="BI852" s="185"/>
      <c r="BJ852" s="284"/>
      <c r="BK852" s="187"/>
      <c r="BL852" s="189"/>
      <c r="BM852" s="187"/>
      <c r="BN852" s="190"/>
      <c r="BQ852" s="119"/>
      <c r="BR852" s="120"/>
      <c r="BS852" s="119"/>
      <c r="BT852" s="120"/>
      <c r="BU852" s="121"/>
      <c r="BV852" s="118"/>
      <c r="BW852" s="119"/>
      <c r="BX852" s="120"/>
      <c r="BY852" s="119"/>
      <c r="BZ852" s="120"/>
      <c r="CA852" s="121"/>
      <c r="CB852" s="118"/>
      <c r="CC852" s="119"/>
      <c r="CD852" s="120"/>
      <c r="CE852" s="119"/>
      <c r="CF852" s="120"/>
      <c r="CG852" s="121"/>
      <c r="CH852" s="118"/>
      <c r="CI852" s="119"/>
      <c r="CJ852" s="120"/>
      <c r="CK852" s="119"/>
      <c r="CL852" s="120"/>
      <c r="CM852" s="121"/>
      <c r="CN852" s="118"/>
      <c r="CO852" s="119"/>
      <c r="CP852" s="120"/>
      <c r="CQ852" s="119"/>
      <c r="CR852" s="120"/>
      <c r="CS852" s="121"/>
    </row>
    <row r="853" spans="13:97" ht="15" customHeight="1" x14ac:dyDescent="0.25">
      <c r="M853" s="122"/>
      <c r="N853" s="285"/>
      <c r="O853" s="124"/>
      <c r="P853" s="124"/>
      <c r="Q853" s="124"/>
      <c r="R853" s="149"/>
      <c r="S853" s="122"/>
      <c r="T853" s="285"/>
      <c r="U853" s="124"/>
      <c r="V853" s="124"/>
      <c r="W853" s="124"/>
      <c r="X853" s="149"/>
      <c r="Y853" s="122"/>
      <c r="Z853" s="285"/>
      <c r="AA853" s="124"/>
      <c r="AB853" s="124"/>
      <c r="AC853" s="124"/>
      <c r="AD853" s="149"/>
      <c r="AE853" s="122"/>
      <c r="AF853" s="285"/>
      <c r="AG853" s="124"/>
      <c r="AH853" s="124"/>
      <c r="AI853" s="124"/>
      <c r="AJ853" s="149"/>
      <c r="AK853" s="122"/>
      <c r="AL853" s="285"/>
      <c r="AM853" s="124"/>
      <c r="AN853" s="124"/>
      <c r="AO853" s="124"/>
      <c r="AP853" s="149"/>
      <c r="AQ853" s="122"/>
      <c r="AR853" s="285"/>
      <c r="AS853" s="124"/>
      <c r="AT853" s="124"/>
      <c r="AU853" s="124"/>
      <c r="AV853" s="149"/>
      <c r="AW853" s="122"/>
      <c r="AX853" s="285"/>
      <c r="AY853" s="124"/>
      <c r="AZ853" s="124"/>
      <c r="BA853" s="124"/>
      <c r="BB853" s="149"/>
      <c r="BC853" s="122"/>
      <c r="BD853" s="285"/>
      <c r="BE853" s="124"/>
      <c r="BF853" s="124"/>
      <c r="BG853" s="124"/>
      <c r="BH853" s="149"/>
      <c r="BI853" s="122"/>
      <c r="BJ853" s="285"/>
      <c r="BK853" s="124"/>
      <c r="BL853" s="124"/>
      <c r="BM853" s="124"/>
      <c r="BN853" s="149"/>
      <c r="BQ853" s="141"/>
      <c r="BR853" s="142"/>
      <c r="BS853" s="141"/>
      <c r="BT853" s="142"/>
      <c r="BU853" s="143"/>
      <c r="BV853" s="140"/>
      <c r="BW853" s="141"/>
      <c r="BX853" s="142"/>
      <c r="BY853" s="142"/>
      <c r="BZ853" s="142"/>
      <c r="CA853" s="144"/>
      <c r="CB853" s="140"/>
      <c r="CC853" s="141"/>
      <c r="CD853" s="142"/>
      <c r="CE853" s="141"/>
      <c r="CF853" s="142"/>
      <c r="CG853" s="143"/>
      <c r="CH853" s="140"/>
      <c r="CI853" s="141"/>
      <c r="CJ853" s="142"/>
      <c r="CK853" s="141"/>
      <c r="CL853" s="142"/>
      <c r="CM853" s="143"/>
      <c r="CN853" s="140"/>
      <c r="CO853" s="141"/>
      <c r="CP853" s="142"/>
      <c r="CQ853" s="142"/>
      <c r="CR853" s="142"/>
      <c r="CS853" s="144"/>
    </row>
    <row r="854" spans="13:97" ht="15" customHeight="1" x14ac:dyDescent="0.25">
      <c r="M854" s="195">
        <v>1</v>
      </c>
      <c r="N854" s="281" t="s">
        <v>517</v>
      </c>
      <c r="O854" s="197">
        <v>1</v>
      </c>
      <c r="P854" s="196" t="s">
        <v>518</v>
      </c>
      <c r="Q854" s="197">
        <v>1</v>
      </c>
      <c r="R854" s="196" t="s">
        <v>519</v>
      </c>
      <c r="S854" s="195">
        <v>1</v>
      </c>
      <c r="T854" s="281" t="s">
        <v>520</v>
      </c>
      <c r="U854" s="197">
        <v>1</v>
      </c>
      <c r="V854" s="196" t="s">
        <v>521</v>
      </c>
      <c r="W854" s="197">
        <v>1</v>
      </c>
      <c r="X854" s="196" t="s">
        <v>522</v>
      </c>
      <c r="Y854" s="195">
        <v>1</v>
      </c>
      <c r="Z854" s="281" t="s">
        <v>523</v>
      </c>
      <c r="AA854" s="197">
        <v>1</v>
      </c>
      <c r="AB854" s="196" t="s">
        <v>524</v>
      </c>
      <c r="AC854" s="197">
        <v>1</v>
      </c>
      <c r="AD854" s="196" t="s">
        <v>525</v>
      </c>
      <c r="AE854" s="195">
        <v>1</v>
      </c>
      <c r="AF854" s="281" t="s">
        <v>526</v>
      </c>
      <c r="AG854" s="197">
        <v>1</v>
      </c>
      <c r="AH854" s="196" t="s">
        <v>527</v>
      </c>
      <c r="AI854" s="197">
        <v>1</v>
      </c>
      <c r="AJ854" s="196" t="s">
        <v>528</v>
      </c>
      <c r="AK854" s="195">
        <v>1</v>
      </c>
      <c r="AL854" s="281" t="s">
        <v>529</v>
      </c>
      <c r="AM854" s="197">
        <v>1</v>
      </c>
      <c r="AN854" s="196" t="s">
        <v>530</v>
      </c>
      <c r="AO854" s="197">
        <v>1</v>
      </c>
      <c r="AP854" s="196" t="s">
        <v>531</v>
      </c>
      <c r="AQ854" s="195">
        <v>1</v>
      </c>
      <c r="AR854" s="281" t="s">
        <v>532</v>
      </c>
      <c r="AS854" s="197">
        <v>1</v>
      </c>
      <c r="AT854" s="196" t="s">
        <v>533</v>
      </c>
      <c r="AU854" s="197">
        <v>1</v>
      </c>
      <c r="AV854" s="196" t="s">
        <v>534</v>
      </c>
      <c r="AW854" s="195">
        <v>1</v>
      </c>
      <c r="AX854" s="281" t="s">
        <v>535</v>
      </c>
      <c r="AY854" s="197">
        <v>1</v>
      </c>
      <c r="AZ854" s="196" t="s">
        <v>535</v>
      </c>
      <c r="BA854" s="197">
        <v>1</v>
      </c>
      <c r="BB854" s="196" t="s">
        <v>535</v>
      </c>
      <c r="BC854" s="195">
        <v>1</v>
      </c>
      <c r="BD854" s="281" t="s">
        <v>536</v>
      </c>
      <c r="BE854" s="197">
        <v>1</v>
      </c>
      <c r="BF854" s="196" t="s">
        <v>537</v>
      </c>
      <c r="BG854" s="197">
        <v>1</v>
      </c>
      <c r="BH854" s="196" t="s">
        <v>538</v>
      </c>
      <c r="BI854" s="195">
        <v>1</v>
      </c>
      <c r="BJ854" s="281" t="s">
        <v>539</v>
      </c>
      <c r="BK854" s="197">
        <v>1</v>
      </c>
      <c r="BL854" s="196" t="s">
        <v>540</v>
      </c>
      <c r="BM854" s="197">
        <v>1</v>
      </c>
      <c r="BN854" s="196" t="s">
        <v>541</v>
      </c>
      <c r="BQ854" s="145"/>
      <c r="BR854" s="120"/>
      <c r="BS854" s="145"/>
      <c r="BT854" s="120"/>
      <c r="BU854" s="146"/>
      <c r="BV854" s="118"/>
      <c r="BW854" s="145"/>
      <c r="BX854" s="120"/>
      <c r="BY854" s="120"/>
      <c r="BZ854" s="120"/>
      <c r="CA854" s="147"/>
      <c r="CB854" s="114"/>
      <c r="CC854" s="116"/>
      <c r="CD854" s="115"/>
      <c r="CE854" s="116"/>
      <c r="CF854" s="115"/>
      <c r="CG854" s="117"/>
      <c r="CH854" s="118"/>
      <c r="CI854" s="145"/>
      <c r="CJ854" s="120"/>
      <c r="CK854" s="145"/>
      <c r="CL854" s="120"/>
      <c r="CM854" s="146"/>
      <c r="CN854" s="118"/>
      <c r="CO854" s="145"/>
      <c r="CP854" s="120"/>
      <c r="CQ854" s="120"/>
      <c r="CR854" s="120"/>
      <c r="CS854" s="147"/>
    </row>
    <row r="855" spans="13:97" ht="15" customHeight="1" x14ac:dyDescent="0.25">
      <c r="M855" s="195"/>
      <c r="N855" s="286"/>
      <c r="O855" s="197"/>
      <c r="P855" s="199"/>
      <c r="Q855" s="197"/>
      <c r="R855" s="200"/>
      <c r="S855" s="195"/>
      <c r="T855" s="286"/>
      <c r="U855" s="197"/>
      <c r="V855" s="196"/>
      <c r="W855" s="197"/>
      <c r="X855" s="198"/>
      <c r="Y855" s="195"/>
      <c r="Z855" s="286"/>
      <c r="AA855" s="197"/>
      <c r="AB855" s="199"/>
      <c r="AC855" s="197"/>
      <c r="AD855" s="200"/>
      <c r="AE855" s="195"/>
      <c r="AF855" s="286"/>
      <c r="AG855" s="197"/>
      <c r="AH855" s="199"/>
      <c r="AI855" s="197"/>
      <c r="AJ855" s="200"/>
      <c r="AK855" s="195"/>
      <c r="AL855" s="286"/>
      <c r="AM855" s="197"/>
      <c r="AN855" s="196"/>
      <c r="AO855" s="197"/>
      <c r="AP855" s="198"/>
      <c r="AQ855" s="195"/>
      <c r="AR855" s="286"/>
      <c r="AS855" s="197"/>
      <c r="AT855" s="199"/>
      <c r="AU855" s="197"/>
      <c r="AV855" s="200"/>
      <c r="AW855" s="195"/>
      <c r="AX855" s="286"/>
      <c r="AY855" s="197"/>
      <c r="AZ855" s="199"/>
      <c r="BA855" s="197"/>
      <c r="BB855" s="200"/>
      <c r="BC855" s="195"/>
      <c r="BD855" s="286"/>
      <c r="BE855" s="197"/>
      <c r="BF855" s="196"/>
      <c r="BG855" s="197"/>
      <c r="BH855" s="198"/>
      <c r="BI855" s="195"/>
      <c r="BJ855" s="286"/>
      <c r="BK855" s="197"/>
      <c r="BL855" s="199"/>
      <c r="BM855" s="197"/>
      <c r="BN855" s="200"/>
      <c r="BQ855" s="137"/>
      <c r="BR855" s="138"/>
      <c r="BS855" s="137"/>
      <c r="BT855" s="138"/>
      <c r="BU855" s="139"/>
      <c r="BV855" s="136"/>
      <c r="BW855" s="137"/>
      <c r="BX855" s="138"/>
      <c r="BY855" s="138"/>
      <c r="BZ855" s="138"/>
      <c r="CA855" s="148"/>
      <c r="CB855" s="136"/>
      <c r="CC855" s="137"/>
      <c r="CD855" s="138"/>
      <c r="CE855" s="137"/>
      <c r="CF855" s="138"/>
      <c r="CG855" s="139"/>
      <c r="CH855" s="136"/>
      <c r="CI855" s="137"/>
      <c r="CJ855" s="138"/>
      <c r="CK855" s="137"/>
      <c r="CL855" s="138"/>
      <c r="CM855" s="139"/>
      <c r="CN855" s="136"/>
      <c r="CO855" s="137"/>
      <c r="CP855" s="138"/>
      <c r="CQ855" s="138"/>
      <c r="CR855" s="138"/>
      <c r="CS855" s="148"/>
    </row>
    <row r="856" spans="13:97" ht="15" customHeight="1" x14ac:dyDescent="0.25">
      <c r="M856" s="195"/>
      <c r="N856" s="286"/>
      <c r="O856" s="197"/>
      <c r="P856" s="199"/>
      <c r="Q856" s="197"/>
      <c r="R856" s="200"/>
      <c r="S856" s="195"/>
      <c r="T856" s="286"/>
      <c r="U856" s="197"/>
      <c r="V856" s="196"/>
      <c r="W856" s="197"/>
      <c r="X856" s="198"/>
      <c r="Y856" s="195"/>
      <c r="Z856" s="286"/>
      <c r="AA856" s="197"/>
      <c r="AB856" s="199"/>
      <c r="AC856" s="197"/>
      <c r="AD856" s="200"/>
      <c r="AE856" s="195"/>
      <c r="AF856" s="286"/>
      <c r="AG856" s="197"/>
      <c r="AH856" s="199"/>
      <c r="AI856" s="197"/>
      <c r="AJ856" s="200"/>
      <c r="AK856" s="195"/>
      <c r="AL856" s="286"/>
      <c r="AM856" s="197"/>
      <c r="AN856" s="196"/>
      <c r="AO856" s="197"/>
      <c r="AP856" s="198"/>
      <c r="AQ856" s="195"/>
      <c r="AR856" s="286"/>
      <c r="AS856" s="197"/>
      <c r="AT856" s="199"/>
      <c r="AU856" s="197"/>
      <c r="AV856" s="200"/>
      <c r="AW856" s="195"/>
      <c r="AX856" s="286"/>
      <c r="AY856" s="197"/>
      <c r="AZ856" s="199"/>
      <c r="BA856" s="197"/>
      <c r="BB856" s="200"/>
      <c r="BC856" s="195"/>
      <c r="BD856" s="286"/>
      <c r="BE856" s="197"/>
      <c r="BF856" s="196"/>
      <c r="BG856" s="197"/>
      <c r="BH856" s="198"/>
      <c r="BI856" s="195"/>
      <c r="BJ856" s="286"/>
      <c r="BK856" s="197"/>
      <c r="BL856" s="199"/>
      <c r="BM856" s="197"/>
      <c r="BN856" s="200"/>
      <c r="BQ856" s="137"/>
      <c r="BR856" s="138"/>
      <c r="BS856" s="137"/>
      <c r="BT856" s="138"/>
      <c r="BU856" s="139"/>
      <c r="BV856" s="136"/>
      <c r="BW856" s="137"/>
      <c r="BX856" s="138"/>
      <c r="BY856" s="138"/>
      <c r="BZ856" s="138"/>
      <c r="CA856" s="148"/>
      <c r="CB856" s="136"/>
      <c r="CC856" s="137"/>
      <c r="CD856" s="138"/>
      <c r="CE856" s="137"/>
      <c r="CF856" s="138"/>
      <c r="CG856" s="139"/>
      <c r="CH856" s="136"/>
      <c r="CI856" s="137"/>
      <c r="CJ856" s="138"/>
      <c r="CK856" s="137"/>
      <c r="CL856" s="138"/>
      <c r="CM856" s="139"/>
      <c r="CN856" s="136"/>
      <c r="CO856" s="137"/>
      <c r="CP856" s="138"/>
      <c r="CQ856" s="138"/>
      <c r="CR856" s="138"/>
      <c r="CS856" s="148"/>
    </row>
    <row r="857" spans="13:97" ht="15" customHeight="1" x14ac:dyDescent="0.25">
      <c r="M857" s="201"/>
      <c r="N857" s="287"/>
      <c r="O857" s="203"/>
      <c r="P857" s="202"/>
      <c r="Q857" s="203"/>
      <c r="R857" s="204"/>
      <c r="S857" s="201"/>
      <c r="T857" s="287"/>
      <c r="U857" s="203"/>
      <c r="V857" s="202"/>
      <c r="W857" s="203"/>
      <c r="X857" s="204"/>
      <c r="Y857" s="201"/>
      <c r="Z857" s="287"/>
      <c r="AA857" s="203"/>
      <c r="AB857" s="202"/>
      <c r="AC857" s="203"/>
      <c r="AD857" s="204"/>
      <c r="AE857" s="201"/>
      <c r="AF857" s="287"/>
      <c r="AG857" s="203"/>
      <c r="AH857" s="202"/>
      <c r="AI857" s="203"/>
      <c r="AJ857" s="204"/>
      <c r="AK857" s="201"/>
      <c r="AL857" s="287"/>
      <c r="AM857" s="203"/>
      <c r="AN857" s="202"/>
      <c r="AO857" s="203"/>
      <c r="AP857" s="204"/>
      <c r="AQ857" s="201"/>
      <c r="AR857" s="287"/>
      <c r="AS857" s="203"/>
      <c r="AT857" s="202"/>
      <c r="AU857" s="203"/>
      <c r="AV857" s="204"/>
      <c r="AW857" s="201"/>
      <c r="AX857" s="287"/>
      <c r="AY857" s="203"/>
      <c r="AZ857" s="202"/>
      <c r="BA857" s="203"/>
      <c r="BB857" s="204"/>
      <c r="BC857" s="201"/>
      <c r="BD857" s="287"/>
      <c r="BE857" s="203"/>
      <c r="BF857" s="202"/>
      <c r="BG857" s="203"/>
      <c r="BH857" s="204"/>
      <c r="BI857" s="201"/>
      <c r="BJ857" s="287"/>
      <c r="BK857" s="203"/>
      <c r="BL857" s="202"/>
      <c r="BM857" s="203"/>
      <c r="BN857" s="204"/>
      <c r="BQ857" s="124"/>
      <c r="BR857" s="124"/>
      <c r="BS857" s="124"/>
      <c r="BT857" s="124"/>
      <c r="BU857" s="149"/>
      <c r="BV857" s="122"/>
      <c r="BW857" s="124"/>
      <c r="BX857" s="124"/>
      <c r="BY857" s="124"/>
      <c r="BZ857" s="124"/>
      <c r="CA857" s="149"/>
      <c r="CB857" s="122"/>
      <c r="CC857" s="124"/>
      <c r="CD857" s="124"/>
      <c r="CE857" s="124"/>
      <c r="CF857" s="124"/>
      <c r="CG857" s="149"/>
      <c r="CH857" s="122"/>
      <c r="CI857" s="124"/>
      <c r="CJ857" s="124"/>
      <c r="CK857" s="124"/>
      <c r="CL857" s="124"/>
      <c r="CM857" s="149"/>
      <c r="CN857" s="122"/>
      <c r="CO857" s="124"/>
      <c r="CP857" s="124"/>
      <c r="CQ857" s="124"/>
      <c r="CR857" s="124"/>
      <c r="CS857" s="149"/>
    </row>
    <row r="858" spans="13:97" ht="15" customHeight="1" x14ac:dyDescent="0.25">
      <c r="M858" s="195">
        <v>1</v>
      </c>
      <c r="N858" s="281" t="s">
        <v>542</v>
      </c>
      <c r="O858" s="197">
        <v>1</v>
      </c>
      <c r="P858" s="196" t="s">
        <v>542</v>
      </c>
      <c r="Q858" s="197">
        <v>1</v>
      </c>
      <c r="R858" s="196" t="s">
        <v>542</v>
      </c>
      <c r="S858" s="195">
        <v>1</v>
      </c>
      <c r="T858" s="281" t="s">
        <v>543</v>
      </c>
      <c r="U858" s="197">
        <v>1</v>
      </c>
      <c r="V858" s="196" t="s">
        <v>544</v>
      </c>
      <c r="W858" s="197">
        <v>1</v>
      </c>
      <c r="X858" s="196" t="s">
        <v>545</v>
      </c>
      <c r="Y858" s="195">
        <v>1</v>
      </c>
      <c r="Z858" s="281" t="s">
        <v>546</v>
      </c>
      <c r="AA858" s="197">
        <v>1</v>
      </c>
      <c r="AB858" s="196" t="s">
        <v>547</v>
      </c>
      <c r="AC858" s="197">
        <v>1</v>
      </c>
      <c r="AD858" s="196" t="s">
        <v>548</v>
      </c>
      <c r="AE858" s="195">
        <v>1</v>
      </c>
      <c r="AF858" s="281" t="s">
        <v>549</v>
      </c>
      <c r="AG858" s="197">
        <v>1</v>
      </c>
      <c r="AH858" s="196" t="s">
        <v>550</v>
      </c>
      <c r="AI858" s="197">
        <v>1</v>
      </c>
      <c r="AJ858" s="196" t="s">
        <v>551</v>
      </c>
      <c r="AK858" s="195">
        <v>1</v>
      </c>
      <c r="AL858" s="281" t="s">
        <v>552</v>
      </c>
      <c r="AM858" s="197">
        <v>1</v>
      </c>
      <c r="AN858" s="196" t="s">
        <v>553</v>
      </c>
      <c r="AO858" s="197">
        <v>1</v>
      </c>
      <c r="AP858" s="196" t="s">
        <v>554</v>
      </c>
      <c r="AQ858" s="195">
        <v>1</v>
      </c>
      <c r="AR858" s="281" t="s">
        <v>555</v>
      </c>
      <c r="AS858" s="197">
        <v>1</v>
      </c>
      <c r="AT858" s="196" t="s">
        <v>556</v>
      </c>
      <c r="AU858" s="197">
        <v>1</v>
      </c>
      <c r="AV858" s="196" t="s">
        <v>557</v>
      </c>
      <c r="AW858" s="195">
        <v>1</v>
      </c>
      <c r="AX858" s="281" t="s">
        <v>558</v>
      </c>
      <c r="AY858" s="197">
        <v>1</v>
      </c>
      <c r="AZ858" s="196" t="s">
        <v>558</v>
      </c>
      <c r="BA858" s="197">
        <v>1</v>
      </c>
      <c r="BB858" s="196" t="s">
        <v>558</v>
      </c>
      <c r="BC858" s="195">
        <v>1</v>
      </c>
      <c r="BD858" s="281" t="s">
        <v>559</v>
      </c>
      <c r="BE858" s="197">
        <v>1</v>
      </c>
      <c r="BF858" s="196" t="s">
        <v>560</v>
      </c>
      <c r="BG858" s="197">
        <v>1</v>
      </c>
      <c r="BH858" s="196" t="s">
        <v>561</v>
      </c>
      <c r="BI858" s="195">
        <v>1</v>
      </c>
      <c r="BJ858" s="281" t="s">
        <v>562</v>
      </c>
      <c r="BK858" s="197">
        <v>1</v>
      </c>
      <c r="BL858" s="196" t="s">
        <v>563</v>
      </c>
      <c r="BM858" s="197">
        <v>1</v>
      </c>
      <c r="BN858" s="196" t="s">
        <v>564</v>
      </c>
      <c r="BQ858" s="196" t="s">
        <v>192</v>
      </c>
      <c r="BR858" s="197">
        <v>1</v>
      </c>
      <c r="BS858" s="196" t="s">
        <v>193</v>
      </c>
      <c r="BT858" s="197">
        <v>1</v>
      </c>
      <c r="BU858" s="196" t="s">
        <v>194</v>
      </c>
      <c r="BV858" s="195">
        <v>1</v>
      </c>
      <c r="BW858" s="196" t="s">
        <v>195</v>
      </c>
      <c r="BX858" s="197">
        <v>1</v>
      </c>
      <c r="BY858" s="196" t="s">
        <v>196</v>
      </c>
      <c r="BZ858" s="197">
        <v>1</v>
      </c>
      <c r="CA858" s="196" t="s">
        <v>197</v>
      </c>
      <c r="CB858" s="195">
        <v>1</v>
      </c>
      <c r="CC858" s="196" t="s">
        <v>198</v>
      </c>
      <c r="CD858" s="197">
        <v>1</v>
      </c>
      <c r="CE858" s="196" t="s">
        <v>199</v>
      </c>
      <c r="CF858" s="197">
        <v>1</v>
      </c>
      <c r="CG858" s="196" t="s">
        <v>200</v>
      </c>
      <c r="CH858" s="195">
        <v>1</v>
      </c>
      <c r="CI858" s="196" t="s">
        <v>201</v>
      </c>
      <c r="CJ858" s="197">
        <v>1</v>
      </c>
      <c r="CK858" s="196" t="s">
        <v>202</v>
      </c>
      <c r="CL858" s="197">
        <v>1</v>
      </c>
      <c r="CM858" s="196" t="s">
        <v>203</v>
      </c>
      <c r="CN858" s="195"/>
      <c r="CO858" s="196"/>
      <c r="CP858" s="197"/>
      <c r="CQ858" s="196"/>
      <c r="CR858" s="197"/>
      <c r="CS858" s="198"/>
    </row>
    <row r="859" spans="13:97" ht="15" customHeight="1" x14ac:dyDescent="0.25">
      <c r="M859" s="195"/>
      <c r="N859" s="286"/>
      <c r="O859" s="197"/>
      <c r="P859" s="199"/>
      <c r="Q859" s="197"/>
      <c r="R859" s="200"/>
      <c r="S859" s="195"/>
      <c r="T859" s="286"/>
      <c r="U859" s="197"/>
      <c r="V859" s="199"/>
      <c r="W859" s="197"/>
      <c r="X859" s="200"/>
      <c r="Y859" s="195"/>
      <c r="Z859" s="286"/>
      <c r="AA859" s="197"/>
      <c r="AB859" s="199"/>
      <c r="AC859" s="197"/>
      <c r="AD859" s="200"/>
      <c r="AE859" s="195"/>
      <c r="AF859" s="286"/>
      <c r="AG859" s="197"/>
      <c r="AH859" s="199"/>
      <c r="AI859" s="197"/>
      <c r="AJ859" s="200"/>
      <c r="AK859" s="195"/>
      <c r="AL859" s="286"/>
      <c r="AM859" s="197"/>
      <c r="AN859" s="199"/>
      <c r="AO859" s="197"/>
      <c r="AP859" s="200"/>
      <c r="AQ859" s="195"/>
      <c r="AR859" s="286"/>
      <c r="AS859" s="197"/>
      <c r="AT859" s="199"/>
      <c r="AU859" s="197"/>
      <c r="AV859" s="200"/>
      <c r="AW859" s="195"/>
      <c r="AX859" s="286"/>
      <c r="AY859" s="197"/>
      <c r="AZ859" s="199"/>
      <c r="BA859" s="197"/>
      <c r="BB859" s="200"/>
      <c r="BC859" s="195"/>
      <c r="BD859" s="286"/>
      <c r="BE859" s="197"/>
      <c r="BF859" s="199"/>
      <c r="BG859" s="197"/>
      <c r="BH859" s="200"/>
      <c r="BI859" s="195"/>
      <c r="BJ859" s="286"/>
      <c r="BK859" s="197"/>
      <c r="BL859" s="199"/>
      <c r="BM859" s="197"/>
      <c r="BN859" s="200"/>
      <c r="BQ859" s="199"/>
      <c r="BR859" s="197"/>
      <c r="BS859" s="196"/>
      <c r="BT859" s="197"/>
      <c r="BU859" s="198"/>
      <c r="BV859" s="195"/>
      <c r="BW859" s="199"/>
      <c r="BX859" s="197"/>
      <c r="BY859" s="199"/>
      <c r="BZ859" s="197"/>
      <c r="CA859" s="200"/>
      <c r="CB859" s="195"/>
      <c r="CC859" s="199"/>
      <c r="CD859" s="197"/>
      <c r="CE859" s="199"/>
      <c r="CF859" s="197"/>
      <c r="CG859" s="200"/>
      <c r="CH859" s="195"/>
      <c r="CI859" s="199"/>
      <c r="CJ859" s="197"/>
      <c r="CK859" s="196"/>
      <c r="CL859" s="197"/>
      <c r="CM859" s="198"/>
      <c r="CN859" s="195"/>
      <c r="CO859" s="199"/>
      <c r="CP859" s="197"/>
      <c r="CQ859" s="199"/>
      <c r="CR859" s="197"/>
      <c r="CS859" s="200"/>
    </row>
    <row r="860" spans="13:97" ht="15" customHeight="1" x14ac:dyDescent="0.25">
      <c r="M860" s="195"/>
      <c r="N860" s="286"/>
      <c r="O860" s="197"/>
      <c r="P860" s="199"/>
      <c r="Q860" s="197"/>
      <c r="R860" s="200"/>
      <c r="S860" s="195"/>
      <c r="T860" s="286"/>
      <c r="U860" s="197"/>
      <c r="V860" s="199"/>
      <c r="W860" s="197"/>
      <c r="X860" s="200"/>
      <c r="Y860" s="195"/>
      <c r="Z860" s="286"/>
      <c r="AA860" s="197"/>
      <c r="AB860" s="199"/>
      <c r="AC860" s="197"/>
      <c r="AD860" s="200"/>
      <c r="AE860" s="195"/>
      <c r="AF860" s="286"/>
      <c r="AG860" s="197"/>
      <c r="AH860" s="199"/>
      <c r="AI860" s="197"/>
      <c r="AJ860" s="200"/>
      <c r="AK860" s="195"/>
      <c r="AL860" s="286"/>
      <c r="AM860" s="197"/>
      <c r="AN860" s="199"/>
      <c r="AO860" s="197"/>
      <c r="AP860" s="200"/>
      <c r="AQ860" s="195"/>
      <c r="AR860" s="286"/>
      <c r="AS860" s="197"/>
      <c r="AT860" s="199"/>
      <c r="AU860" s="197"/>
      <c r="AV860" s="200"/>
      <c r="AW860" s="195"/>
      <c r="AX860" s="286"/>
      <c r="AY860" s="197"/>
      <c r="AZ860" s="199"/>
      <c r="BA860" s="197"/>
      <c r="BB860" s="200"/>
      <c r="BC860" s="195"/>
      <c r="BD860" s="286"/>
      <c r="BE860" s="197"/>
      <c r="BF860" s="199"/>
      <c r="BG860" s="197"/>
      <c r="BH860" s="200"/>
      <c r="BI860" s="195"/>
      <c r="BJ860" s="286"/>
      <c r="BK860" s="197"/>
      <c r="BL860" s="199"/>
      <c r="BM860" s="197"/>
      <c r="BN860" s="200"/>
      <c r="BQ860" s="199"/>
      <c r="BR860" s="197"/>
      <c r="BS860" s="196"/>
      <c r="BT860" s="197"/>
      <c r="BU860" s="198"/>
      <c r="BV860" s="195"/>
      <c r="BW860" s="199"/>
      <c r="BX860" s="197"/>
      <c r="BY860" s="199"/>
      <c r="BZ860" s="197"/>
      <c r="CA860" s="200"/>
      <c r="CB860" s="195"/>
      <c r="CC860" s="199"/>
      <c r="CD860" s="197"/>
      <c r="CE860" s="199"/>
      <c r="CF860" s="197"/>
      <c r="CG860" s="200"/>
      <c r="CH860" s="195"/>
      <c r="CI860" s="199"/>
      <c r="CJ860" s="197"/>
      <c r="CK860" s="196"/>
      <c r="CL860" s="197"/>
      <c r="CM860" s="198"/>
      <c r="CN860" s="195"/>
      <c r="CO860" s="199"/>
      <c r="CP860" s="197"/>
      <c r="CQ860" s="199"/>
      <c r="CR860" s="197"/>
      <c r="CS860" s="200"/>
    </row>
    <row r="861" spans="13:97" ht="15" customHeight="1" x14ac:dyDescent="0.25">
      <c r="M861" s="201"/>
      <c r="N861" s="287"/>
      <c r="O861" s="203"/>
      <c r="P861" s="202"/>
      <c r="Q861" s="203"/>
      <c r="R861" s="204"/>
      <c r="S861" s="201"/>
      <c r="T861" s="287"/>
      <c r="U861" s="203"/>
      <c r="V861" s="202"/>
      <c r="W861" s="203"/>
      <c r="X861" s="204"/>
      <c r="Y861" s="201"/>
      <c r="Z861" s="287"/>
      <c r="AA861" s="203"/>
      <c r="AB861" s="202"/>
      <c r="AC861" s="203"/>
      <c r="AD861" s="204"/>
      <c r="AE861" s="201"/>
      <c r="AF861" s="287"/>
      <c r="AG861" s="203"/>
      <c r="AH861" s="202"/>
      <c r="AI861" s="203"/>
      <c r="AJ861" s="204"/>
      <c r="AK861" s="201"/>
      <c r="AL861" s="287"/>
      <c r="AM861" s="203"/>
      <c r="AN861" s="202"/>
      <c r="AO861" s="203"/>
      <c r="AP861" s="204"/>
      <c r="AQ861" s="201"/>
      <c r="AR861" s="287"/>
      <c r="AS861" s="203"/>
      <c r="AT861" s="202"/>
      <c r="AU861" s="203"/>
      <c r="AV861" s="204"/>
      <c r="AW861" s="201"/>
      <c r="AX861" s="287"/>
      <c r="AY861" s="203"/>
      <c r="AZ861" s="202"/>
      <c r="BA861" s="203"/>
      <c r="BB861" s="204"/>
      <c r="BC861" s="201"/>
      <c r="BD861" s="287"/>
      <c r="BE861" s="203"/>
      <c r="BF861" s="202"/>
      <c r="BG861" s="203"/>
      <c r="BH861" s="204"/>
      <c r="BI861" s="201"/>
      <c r="BJ861" s="287"/>
      <c r="BK861" s="203"/>
      <c r="BL861" s="202"/>
      <c r="BM861" s="203"/>
      <c r="BN861" s="204"/>
      <c r="BQ861" s="202"/>
      <c r="BR861" s="203"/>
      <c r="BS861" s="202"/>
      <c r="BT861" s="203"/>
      <c r="BU861" s="204"/>
      <c r="BV861" s="201"/>
      <c r="BW861" s="202"/>
      <c r="BX861" s="203"/>
      <c r="BY861" s="202"/>
      <c r="BZ861" s="203"/>
      <c r="CA861" s="204"/>
      <c r="CB861" s="201"/>
      <c r="CC861" s="202"/>
      <c r="CD861" s="203"/>
      <c r="CE861" s="202"/>
      <c r="CF861" s="203"/>
      <c r="CG861" s="204"/>
      <c r="CH861" s="201"/>
      <c r="CI861" s="202"/>
      <c r="CJ861" s="203"/>
      <c r="CK861" s="202"/>
      <c r="CL861" s="203"/>
      <c r="CM861" s="204"/>
      <c r="CN861" s="201"/>
      <c r="CO861" s="202"/>
      <c r="CP861" s="203"/>
      <c r="CQ861" s="202"/>
      <c r="CR861" s="203"/>
      <c r="CS861" s="204"/>
    </row>
    <row r="862" spans="13:97" ht="15" customHeight="1" x14ac:dyDescent="0.25">
      <c r="M862" s="195">
        <v>1</v>
      </c>
      <c r="N862" s="281" t="s">
        <v>565</v>
      </c>
      <c r="O862" s="197">
        <v>1</v>
      </c>
      <c r="P862" s="196" t="s">
        <v>566</v>
      </c>
      <c r="Q862" s="197">
        <v>1</v>
      </c>
      <c r="R862" s="196" t="s">
        <v>567</v>
      </c>
      <c r="S862" s="195">
        <v>1</v>
      </c>
      <c r="T862" s="281" t="s">
        <v>568</v>
      </c>
      <c r="U862" s="197">
        <v>1</v>
      </c>
      <c r="V862" s="196" t="s">
        <v>569</v>
      </c>
      <c r="W862" s="197">
        <v>1</v>
      </c>
      <c r="X862" s="196" t="s">
        <v>570</v>
      </c>
      <c r="Y862" s="195">
        <v>1</v>
      </c>
      <c r="Z862" s="281" t="s">
        <v>571</v>
      </c>
      <c r="AA862" s="197">
        <v>1</v>
      </c>
      <c r="AB862" s="196" t="s">
        <v>572</v>
      </c>
      <c r="AC862" s="197">
        <v>1</v>
      </c>
      <c r="AD862" s="196" t="s">
        <v>573</v>
      </c>
      <c r="AE862" s="195">
        <v>1</v>
      </c>
      <c r="AF862" s="281" t="s">
        <v>574</v>
      </c>
      <c r="AG862" s="197">
        <v>1</v>
      </c>
      <c r="AH862" s="196" t="s">
        <v>575</v>
      </c>
      <c r="AI862" s="197">
        <v>1</v>
      </c>
      <c r="AJ862" s="196" t="s">
        <v>576</v>
      </c>
      <c r="AK862" s="195">
        <v>1</v>
      </c>
      <c r="AL862" s="281" t="s">
        <v>577</v>
      </c>
      <c r="AM862" s="197">
        <v>1</v>
      </c>
      <c r="AN862" s="196" t="s">
        <v>578</v>
      </c>
      <c r="AO862" s="197">
        <v>1</v>
      </c>
      <c r="AP862" s="196" t="s">
        <v>579</v>
      </c>
      <c r="AQ862" s="195">
        <v>1</v>
      </c>
      <c r="AR862" s="281" t="s">
        <v>580</v>
      </c>
      <c r="AS862" s="197">
        <v>1</v>
      </c>
      <c r="AT862" s="196" t="s">
        <v>581</v>
      </c>
      <c r="AU862" s="197">
        <v>1</v>
      </c>
      <c r="AV862" s="196" t="s">
        <v>582</v>
      </c>
      <c r="AW862" s="195">
        <v>1</v>
      </c>
      <c r="AX862" s="281" t="s">
        <v>583</v>
      </c>
      <c r="AY862" s="197">
        <v>1</v>
      </c>
      <c r="AZ862" s="196" t="s">
        <v>584</v>
      </c>
      <c r="BA862" s="197">
        <v>1</v>
      </c>
      <c r="BB862" s="196" t="s">
        <v>585</v>
      </c>
      <c r="BC862" s="195">
        <v>1</v>
      </c>
      <c r="BD862" s="281" t="s">
        <v>586</v>
      </c>
      <c r="BE862" s="197">
        <v>1</v>
      </c>
      <c r="BF862" s="196" t="s">
        <v>587</v>
      </c>
      <c r="BG862" s="197">
        <v>1</v>
      </c>
      <c r="BH862" s="196" t="s">
        <v>588</v>
      </c>
      <c r="BI862" s="195">
        <v>1</v>
      </c>
      <c r="BJ862" s="281" t="s">
        <v>589</v>
      </c>
      <c r="BK862" s="197">
        <v>1</v>
      </c>
      <c r="BL862" s="196" t="s">
        <v>590</v>
      </c>
      <c r="BM862" s="197">
        <v>1</v>
      </c>
      <c r="BN862" s="196" t="s">
        <v>591</v>
      </c>
      <c r="BQ862" s="196" t="s">
        <v>216</v>
      </c>
      <c r="BR862" s="197">
        <v>1</v>
      </c>
      <c r="BS862" s="196" t="s">
        <v>217</v>
      </c>
      <c r="BT862" s="197">
        <v>1</v>
      </c>
      <c r="BU862" s="196" t="s">
        <v>218</v>
      </c>
      <c r="BV862" s="195">
        <v>1</v>
      </c>
      <c r="BW862" s="196" t="s">
        <v>219</v>
      </c>
      <c r="BX862" s="197">
        <v>1</v>
      </c>
      <c r="BY862" s="196" t="s">
        <v>220</v>
      </c>
      <c r="BZ862" s="197">
        <v>1</v>
      </c>
      <c r="CA862" s="196" t="s">
        <v>221</v>
      </c>
      <c r="CB862" s="195">
        <v>1</v>
      </c>
      <c r="CC862" s="196" t="s">
        <v>222</v>
      </c>
      <c r="CD862" s="197">
        <v>1</v>
      </c>
      <c r="CE862" s="196" t="s">
        <v>223</v>
      </c>
      <c r="CF862" s="197">
        <v>1</v>
      </c>
      <c r="CG862" s="196" t="s">
        <v>224</v>
      </c>
      <c r="CH862" s="195">
        <v>1</v>
      </c>
      <c r="CI862" s="196" t="s">
        <v>225</v>
      </c>
      <c r="CJ862" s="197">
        <v>1</v>
      </c>
      <c r="CK862" s="196" t="s">
        <v>226</v>
      </c>
      <c r="CL862" s="197">
        <v>1</v>
      </c>
      <c r="CM862" s="196" t="s">
        <v>227</v>
      </c>
      <c r="CN862" s="195"/>
      <c r="CO862" s="196"/>
      <c r="CP862" s="197"/>
      <c r="CQ862" s="196"/>
      <c r="CR862" s="197"/>
      <c r="CS862" s="198"/>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9"/>
      <c r="BT863" s="197"/>
      <c r="BU863" s="200"/>
      <c r="BV863" s="195"/>
      <c r="BW863" s="199"/>
      <c r="BX863" s="197"/>
      <c r="BY863" s="199"/>
      <c r="BZ863" s="197"/>
      <c r="CA863" s="200"/>
      <c r="CB863" s="195"/>
      <c r="CC863" s="199"/>
      <c r="CD863" s="197"/>
      <c r="CE863" s="199"/>
      <c r="CF863" s="197"/>
      <c r="CG863" s="200"/>
      <c r="CH863" s="195"/>
      <c r="CI863" s="199"/>
      <c r="CJ863" s="197"/>
      <c r="CK863" s="199"/>
      <c r="CL863" s="197"/>
      <c r="CM863" s="200"/>
      <c r="CN863" s="195"/>
      <c r="CO863" s="199"/>
      <c r="CP863" s="197"/>
      <c r="CQ863" s="199"/>
      <c r="CR863" s="197"/>
      <c r="CS863" s="200"/>
    </row>
    <row r="864" spans="13:97" ht="15" customHeight="1" x14ac:dyDescent="0.25">
      <c r="M864" s="195"/>
      <c r="N864" s="286"/>
      <c r="O864" s="197"/>
      <c r="P864" s="199"/>
      <c r="Q864" s="197"/>
      <c r="R864" s="200"/>
      <c r="S864" s="195"/>
      <c r="T864" s="286"/>
      <c r="U864" s="197"/>
      <c r="V864" s="199"/>
      <c r="W864" s="197"/>
      <c r="X864" s="200"/>
      <c r="Y864" s="195"/>
      <c r="Z864" s="286"/>
      <c r="AA864" s="197"/>
      <c r="AB864" s="199"/>
      <c r="AC864" s="197"/>
      <c r="AD864" s="200"/>
      <c r="AE864" s="195"/>
      <c r="AF864" s="286"/>
      <c r="AG864" s="197"/>
      <c r="AH864" s="199"/>
      <c r="AI864" s="197"/>
      <c r="AJ864" s="200"/>
      <c r="AK864" s="195"/>
      <c r="AL864" s="286"/>
      <c r="AM864" s="197"/>
      <c r="AN864" s="199"/>
      <c r="AO864" s="197"/>
      <c r="AP864" s="200"/>
      <c r="AQ864" s="195"/>
      <c r="AR864" s="286"/>
      <c r="AS864" s="197"/>
      <c r="AT864" s="199"/>
      <c r="AU864" s="197"/>
      <c r="AV864" s="200"/>
      <c r="AW864" s="195"/>
      <c r="AX864" s="286"/>
      <c r="AY864" s="197"/>
      <c r="AZ864" s="199"/>
      <c r="BA864" s="197"/>
      <c r="BB864" s="200"/>
      <c r="BC864" s="195"/>
      <c r="BD864" s="286"/>
      <c r="BE864" s="197"/>
      <c r="BF864" s="199"/>
      <c r="BG864" s="197"/>
      <c r="BH864" s="200"/>
      <c r="BI864" s="195"/>
      <c r="BJ864" s="286"/>
      <c r="BK864" s="197"/>
      <c r="BL864" s="199"/>
      <c r="BM864" s="197"/>
      <c r="BN864" s="200"/>
      <c r="BQ864" s="199"/>
      <c r="BR864" s="197"/>
      <c r="BS864" s="199"/>
      <c r="BT864" s="197"/>
      <c r="BU864" s="200"/>
      <c r="BV864" s="195"/>
      <c r="BW864" s="199"/>
      <c r="BX864" s="197"/>
      <c r="BY864" s="199"/>
      <c r="BZ864" s="197"/>
      <c r="CA864" s="200"/>
      <c r="CB864" s="195"/>
      <c r="CC864" s="199"/>
      <c r="CD864" s="197"/>
      <c r="CE864" s="199"/>
      <c r="CF864" s="197"/>
      <c r="CG864" s="200"/>
      <c r="CH864" s="195"/>
      <c r="CI864" s="199"/>
      <c r="CJ864" s="197"/>
      <c r="CK864" s="199"/>
      <c r="CL864" s="197"/>
      <c r="CM864" s="200"/>
      <c r="CN864" s="195"/>
      <c r="CO864" s="199"/>
      <c r="CP864" s="197"/>
      <c r="CQ864" s="199"/>
      <c r="CR864" s="197"/>
      <c r="CS864" s="200"/>
    </row>
    <row r="865" spans="13:97" ht="15" customHeight="1" x14ac:dyDescent="0.25">
      <c r="M865" s="201"/>
      <c r="N865" s="287"/>
      <c r="O865" s="203"/>
      <c r="P865" s="202"/>
      <c r="Q865" s="203"/>
      <c r="R865" s="204"/>
      <c r="S865" s="201"/>
      <c r="T865" s="287"/>
      <c r="U865" s="203"/>
      <c r="V865" s="202"/>
      <c r="W865" s="203"/>
      <c r="X865" s="204"/>
      <c r="Y865" s="201"/>
      <c r="Z865" s="287"/>
      <c r="AA865" s="203"/>
      <c r="AB865" s="202"/>
      <c r="AC865" s="203"/>
      <c r="AD865" s="204"/>
      <c r="AE865" s="201"/>
      <c r="AF865" s="287"/>
      <c r="AG865" s="203"/>
      <c r="AH865" s="202"/>
      <c r="AI865" s="203"/>
      <c r="AJ865" s="204"/>
      <c r="AK865" s="201"/>
      <c r="AL865" s="287"/>
      <c r="AM865" s="203"/>
      <c r="AN865" s="202"/>
      <c r="AO865" s="203"/>
      <c r="AP865" s="204"/>
      <c r="AQ865" s="201"/>
      <c r="AR865" s="287"/>
      <c r="AS865" s="203"/>
      <c r="AT865" s="202"/>
      <c r="AU865" s="203"/>
      <c r="AV865" s="204"/>
      <c r="AW865" s="201"/>
      <c r="AX865" s="287"/>
      <c r="AY865" s="203"/>
      <c r="AZ865" s="202"/>
      <c r="BA865" s="203"/>
      <c r="BB865" s="204"/>
      <c r="BC865" s="201"/>
      <c r="BD865" s="287"/>
      <c r="BE865" s="203"/>
      <c r="BF865" s="202"/>
      <c r="BG865" s="203"/>
      <c r="BH865" s="204"/>
      <c r="BI865" s="201"/>
      <c r="BJ865" s="287"/>
      <c r="BK865" s="203"/>
      <c r="BL865" s="202"/>
      <c r="BM865" s="203"/>
      <c r="BN865" s="204"/>
      <c r="BQ865" s="202"/>
      <c r="BR865" s="203"/>
      <c r="BS865" s="202"/>
      <c r="BT865" s="203"/>
      <c r="BU865" s="204"/>
      <c r="BV865" s="201"/>
      <c r="BW865" s="202"/>
      <c r="BX865" s="203"/>
      <c r="BY865" s="202"/>
      <c r="BZ865" s="203"/>
      <c r="CA865" s="204"/>
      <c r="CB865" s="201"/>
      <c r="CC865" s="202"/>
      <c r="CD865" s="203"/>
      <c r="CE865" s="202"/>
      <c r="CF865" s="203"/>
      <c r="CG865" s="204"/>
      <c r="CH865" s="201"/>
      <c r="CI865" s="202"/>
      <c r="CJ865" s="203"/>
      <c r="CK865" s="202"/>
      <c r="CL865" s="203"/>
      <c r="CM865" s="204"/>
      <c r="CN865" s="201"/>
      <c r="CO865" s="202"/>
      <c r="CP865" s="203"/>
      <c r="CQ865" s="202"/>
      <c r="CR865" s="203"/>
      <c r="CS865" s="204"/>
    </row>
    <row r="866" spans="13:97" ht="15" customHeight="1" x14ac:dyDescent="0.25">
      <c r="M866" s="195">
        <v>1</v>
      </c>
      <c r="N866" s="281" t="s">
        <v>592</v>
      </c>
      <c r="O866" s="197">
        <v>1</v>
      </c>
      <c r="P866" s="196" t="s">
        <v>593</v>
      </c>
      <c r="Q866" s="197">
        <v>1</v>
      </c>
      <c r="R866" s="196" t="s">
        <v>594</v>
      </c>
      <c r="S866" s="195">
        <v>1</v>
      </c>
      <c r="T866" s="281" t="s">
        <v>595</v>
      </c>
      <c r="U866" s="197">
        <v>1</v>
      </c>
      <c r="V866" s="196" t="s">
        <v>596</v>
      </c>
      <c r="W866" s="197">
        <v>1</v>
      </c>
      <c r="X866" s="196" t="s">
        <v>597</v>
      </c>
      <c r="Y866" s="195">
        <v>1</v>
      </c>
      <c r="Z866" s="281" t="s">
        <v>598</v>
      </c>
      <c r="AA866" s="197">
        <v>1</v>
      </c>
      <c r="AB866" s="196" t="s">
        <v>599</v>
      </c>
      <c r="AC866" s="197">
        <v>1</v>
      </c>
      <c r="AD866" s="196" t="s">
        <v>600</v>
      </c>
      <c r="AE866" s="195">
        <v>1</v>
      </c>
      <c r="AF866" s="281" t="s">
        <v>601</v>
      </c>
      <c r="AG866" s="197">
        <v>1</v>
      </c>
      <c r="AH866" s="196" t="s">
        <v>602</v>
      </c>
      <c r="AI866" s="197">
        <v>1</v>
      </c>
      <c r="AJ866" s="196" t="s">
        <v>603</v>
      </c>
      <c r="AK866" s="195">
        <v>1</v>
      </c>
      <c r="AL866" s="281" t="s">
        <v>604</v>
      </c>
      <c r="AM866" s="197">
        <v>1</v>
      </c>
      <c r="AN866" s="196" t="s">
        <v>605</v>
      </c>
      <c r="AO866" s="197">
        <v>1</v>
      </c>
      <c r="AP866" s="196" t="s">
        <v>606</v>
      </c>
      <c r="AQ866" s="195">
        <v>1</v>
      </c>
      <c r="AR866" s="281" t="s">
        <v>607</v>
      </c>
      <c r="AS866" s="197">
        <v>1</v>
      </c>
      <c r="AT866" s="196" t="s">
        <v>608</v>
      </c>
      <c r="AU866" s="197">
        <v>1</v>
      </c>
      <c r="AV866" s="196" t="s">
        <v>609</v>
      </c>
      <c r="AW866" s="195">
        <v>1</v>
      </c>
      <c r="AX866" s="281" t="s">
        <v>610</v>
      </c>
      <c r="AY866" s="197">
        <v>1</v>
      </c>
      <c r="AZ866" s="196" t="s">
        <v>611</v>
      </c>
      <c r="BA866" s="197">
        <v>1</v>
      </c>
      <c r="BB866" s="196" t="s">
        <v>612</v>
      </c>
      <c r="BC866" s="195">
        <v>1</v>
      </c>
      <c r="BD866" s="281" t="s">
        <v>613</v>
      </c>
      <c r="BE866" s="197">
        <v>1</v>
      </c>
      <c r="BF866" s="196" t="s">
        <v>614</v>
      </c>
      <c r="BG866" s="197">
        <v>1</v>
      </c>
      <c r="BH866" s="196" t="s">
        <v>615</v>
      </c>
      <c r="BI866" s="195">
        <v>1</v>
      </c>
      <c r="BJ866" s="281" t="s">
        <v>616</v>
      </c>
      <c r="BK866" s="197">
        <v>1</v>
      </c>
      <c r="BL866" s="196" t="s">
        <v>617</v>
      </c>
      <c r="BM866" s="197">
        <v>1</v>
      </c>
      <c r="BN866" s="196" t="s">
        <v>618</v>
      </c>
      <c r="BQ866" s="196" t="s">
        <v>240</v>
      </c>
      <c r="BR866" s="197">
        <v>1</v>
      </c>
      <c r="BS866" s="196" t="s">
        <v>241</v>
      </c>
      <c r="BT866" s="197">
        <v>1</v>
      </c>
      <c r="BU866" s="196" t="s">
        <v>242</v>
      </c>
      <c r="BV866" s="195">
        <v>1</v>
      </c>
      <c r="BW866" s="196" t="s">
        <v>243</v>
      </c>
      <c r="BX866" s="197">
        <v>1</v>
      </c>
      <c r="BY866" s="196" t="s">
        <v>244</v>
      </c>
      <c r="BZ866" s="197">
        <v>1</v>
      </c>
      <c r="CA866" s="196" t="s">
        <v>245</v>
      </c>
      <c r="CB866" s="195">
        <v>1</v>
      </c>
      <c r="CC866" s="196" t="s">
        <v>246</v>
      </c>
      <c r="CD866" s="197">
        <v>1</v>
      </c>
      <c r="CE866" s="196" t="s">
        <v>247</v>
      </c>
      <c r="CF866" s="197">
        <v>1</v>
      </c>
      <c r="CG866" s="196" t="s">
        <v>248</v>
      </c>
      <c r="CH866" s="195"/>
      <c r="CI866" s="196"/>
      <c r="CJ866" s="197"/>
      <c r="CK866" s="196"/>
      <c r="CL866" s="197"/>
      <c r="CM866" s="198"/>
      <c r="CN866" s="195"/>
      <c r="CO866" s="196"/>
      <c r="CP866" s="197"/>
      <c r="CQ866" s="196"/>
      <c r="CR866" s="197"/>
      <c r="CS866" s="198"/>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5"/>
      <c r="N868" s="288"/>
      <c r="O868" s="207"/>
      <c r="P868" s="206"/>
      <c r="Q868" s="207"/>
      <c r="R868" s="208"/>
      <c r="S868" s="205"/>
      <c r="T868" s="288"/>
      <c r="U868" s="207"/>
      <c r="V868" s="206"/>
      <c r="W868" s="207"/>
      <c r="X868" s="208"/>
      <c r="Y868" s="205"/>
      <c r="Z868" s="288"/>
      <c r="AA868" s="207"/>
      <c r="AB868" s="206"/>
      <c r="AC868" s="207"/>
      <c r="AD868" s="208"/>
      <c r="AE868" s="205"/>
      <c r="AF868" s="288"/>
      <c r="AG868" s="207"/>
      <c r="AH868" s="206"/>
      <c r="AI868" s="207"/>
      <c r="AJ868" s="208"/>
      <c r="AK868" s="205"/>
      <c r="AL868" s="288"/>
      <c r="AM868" s="207"/>
      <c r="AN868" s="206"/>
      <c r="AO868" s="207"/>
      <c r="AP868" s="208"/>
      <c r="AQ868" s="205"/>
      <c r="AR868" s="288"/>
      <c r="AS868" s="207"/>
      <c r="AT868" s="206"/>
      <c r="AU868" s="207"/>
      <c r="AV868" s="208"/>
      <c r="AW868" s="205"/>
      <c r="AX868" s="288"/>
      <c r="AY868" s="207"/>
      <c r="AZ868" s="206"/>
      <c r="BA868" s="207"/>
      <c r="BB868" s="208"/>
      <c r="BC868" s="205"/>
      <c r="BD868" s="288"/>
      <c r="BE868" s="207"/>
      <c r="BF868" s="206"/>
      <c r="BG868" s="207"/>
      <c r="BH868" s="208"/>
      <c r="BI868" s="205"/>
      <c r="BJ868" s="288"/>
      <c r="BK868" s="207"/>
      <c r="BL868" s="206"/>
      <c r="BM868" s="207"/>
      <c r="BN868" s="208"/>
      <c r="BQ868" s="199"/>
      <c r="BR868" s="197"/>
      <c r="BS868" s="199"/>
      <c r="BT868" s="197"/>
      <c r="BU868" s="200"/>
      <c r="BV868" s="195"/>
      <c r="BW868" s="199"/>
      <c r="BX868" s="197"/>
      <c r="BY868" s="199"/>
      <c r="BZ868" s="197"/>
      <c r="CA868" s="200"/>
      <c r="CB868" s="195"/>
      <c r="CC868" s="199"/>
      <c r="CD868" s="197"/>
      <c r="CE868" s="199"/>
      <c r="CF868" s="197"/>
      <c r="CG868" s="200"/>
      <c r="CH868" s="195"/>
      <c r="CI868" s="199"/>
      <c r="CJ868" s="197"/>
      <c r="CK868" s="199"/>
      <c r="CL868" s="197"/>
      <c r="CM868" s="200"/>
      <c r="CN868" s="195"/>
      <c r="CO868" s="199"/>
      <c r="CP868" s="197"/>
      <c r="CQ868" s="199"/>
      <c r="CR868" s="197"/>
      <c r="CS868" s="200"/>
    </row>
    <row r="869" spans="13:97" ht="15" customHeight="1" x14ac:dyDescent="0.25">
      <c r="M869" s="209"/>
      <c r="N869" s="289"/>
      <c r="O869" s="211"/>
      <c r="P869" s="210"/>
      <c r="Q869" s="211"/>
      <c r="R869" s="212"/>
      <c r="S869" s="209"/>
      <c r="T869" s="289"/>
      <c r="U869" s="211"/>
      <c r="V869" s="210"/>
      <c r="W869" s="211"/>
      <c r="X869" s="212"/>
      <c r="Y869" s="209"/>
      <c r="Z869" s="289"/>
      <c r="AA869" s="211"/>
      <c r="AB869" s="210"/>
      <c r="AC869" s="211"/>
      <c r="AD869" s="212"/>
      <c r="AE869" s="209"/>
      <c r="AF869" s="289"/>
      <c r="AG869" s="211"/>
      <c r="AH869" s="210"/>
      <c r="AI869" s="211"/>
      <c r="AJ869" s="212"/>
      <c r="AK869" s="209"/>
      <c r="AL869" s="289"/>
      <c r="AM869" s="211"/>
      <c r="AN869" s="210"/>
      <c r="AO869" s="211"/>
      <c r="AP869" s="212"/>
      <c r="AQ869" s="209"/>
      <c r="AR869" s="289"/>
      <c r="AS869" s="211"/>
      <c r="AT869" s="210"/>
      <c r="AU869" s="211"/>
      <c r="AV869" s="212"/>
      <c r="AW869" s="209"/>
      <c r="AX869" s="289"/>
      <c r="AY869" s="211"/>
      <c r="AZ869" s="210"/>
      <c r="BA869" s="211"/>
      <c r="BB869" s="212"/>
      <c r="BC869" s="209"/>
      <c r="BD869" s="289"/>
      <c r="BE869" s="211"/>
      <c r="BF869" s="210"/>
      <c r="BG869" s="211"/>
      <c r="BH869" s="212"/>
      <c r="BI869" s="209"/>
      <c r="BJ869" s="289"/>
      <c r="BK869" s="211"/>
      <c r="BL869" s="210"/>
      <c r="BM869" s="211"/>
      <c r="BN869" s="212"/>
      <c r="BQ869" s="202"/>
      <c r="BR869" s="203"/>
      <c r="BS869" s="202"/>
      <c r="BT869" s="203"/>
      <c r="BU869" s="204"/>
      <c r="BV869" s="201"/>
      <c r="BW869" s="202"/>
      <c r="BX869" s="203"/>
      <c r="BY869" s="202"/>
      <c r="BZ869" s="203"/>
      <c r="CA869" s="204"/>
      <c r="CB869" s="201"/>
      <c r="CC869" s="202"/>
      <c r="CD869" s="203"/>
      <c r="CE869" s="202"/>
      <c r="CF869" s="203"/>
      <c r="CG869" s="204"/>
      <c r="CH869" s="201"/>
      <c r="CI869" s="202"/>
      <c r="CJ869" s="203"/>
      <c r="CK869" s="202"/>
      <c r="CL869" s="203"/>
      <c r="CM869" s="204"/>
      <c r="CN869" s="201"/>
      <c r="CO869" s="202"/>
      <c r="CP869" s="203"/>
      <c r="CQ869" s="202"/>
      <c r="CR869" s="203"/>
      <c r="CS869" s="204"/>
    </row>
    <row r="870" spans="13:97" ht="15" customHeight="1" x14ac:dyDescent="0.25">
      <c r="M870" s="195">
        <v>1</v>
      </c>
      <c r="N870" s="281" t="s">
        <v>619</v>
      </c>
      <c r="O870" s="197">
        <v>1</v>
      </c>
      <c r="P870" s="196" t="s">
        <v>620</v>
      </c>
      <c r="Q870" s="197">
        <v>1</v>
      </c>
      <c r="R870" s="196" t="s">
        <v>621</v>
      </c>
      <c r="S870" s="195">
        <v>1</v>
      </c>
      <c r="T870" s="281" t="s">
        <v>622</v>
      </c>
      <c r="U870" s="197">
        <v>1</v>
      </c>
      <c r="V870" s="196" t="s">
        <v>623</v>
      </c>
      <c r="W870" s="197">
        <v>1</v>
      </c>
      <c r="X870" s="196" t="s">
        <v>624</v>
      </c>
      <c r="Y870" s="205">
        <v>1</v>
      </c>
      <c r="Z870" s="281" t="s">
        <v>625</v>
      </c>
      <c r="AA870" s="207">
        <v>1</v>
      </c>
      <c r="AB870" s="196" t="s">
        <v>626</v>
      </c>
      <c r="AC870" s="207">
        <v>1</v>
      </c>
      <c r="AD870" s="196" t="s">
        <v>627</v>
      </c>
      <c r="AE870" s="195">
        <v>1</v>
      </c>
      <c r="AF870" s="281" t="s">
        <v>628</v>
      </c>
      <c r="AG870" s="197">
        <v>1</v>
      </c>
      <c r="AH870" s="196" t="s">
        <v>629</v>
      </c>
      <c r="AI870" s="197">
        <v>1</v>
      </c>
      <c r="AJ870" s="196" t="s">
        <v>630</v>
      </c>
      <c r="AK870" s="195">
        <v>1</v>
      </c>
      <c r="AL870" s="281" t="s">
        <v>631</v>
      </c>
      <c r="AM870" s="197">
        <v>1</v>
      </c>
      <c r="AN870" s="196" t="s">
        <v>632</v>
      </c>
      <c r="AO870" s="197">
        <v>1</v>
      </c>
      <c r="AP870" s="196" t="s">
        <v>633</v>
      </c>
      <c r="AQ870" s="205">
        <v>1</v>
      </c>
      <c r="AR870" s="281" t="s">
        <v>634</v>
      </c>
      <c r="AS870" s="207">
        <v>1</v>
      </c>
      <c r="AT870" s="196" t="s">
        <v>635</v>
      </c>
      <c r="AU870" s="207">
        <v>1</v>
      </c>
      <c r="AV870" s="196" t="s">
        <v>636</v>
      </c>
      <c r="AW870" s="195">
        <v>1</v>
      </c>
      <c r="AX870" s="281" t="s">
        <v>637</v>
      </c>
      <c r="AY870" s="197">
        <v>1</v>
      </c>
      <c r="AZ870" s="196" t="s">
        <v>638</v>
      </c>
      <c r="BA870" s="197">
        <v>1</v>
      </c>
      <c r="BB870" s="196" t="s">
        <v>639</v>
      </c>
      <c r="BC870" s="195">
        <v>1</v>
      </c>
      <c r="BD870" s="281" t="s">
        <v>640</v>
      </c>
      <c r="BE870" s="197">
        <v>1</v>
      </c>
      <c r="BF870" s="196" t="s">
        <v>641</v>
      </c>
      <c r="BG870" s="197">
        <v>1</v>
      </c>
      <c r="BH870" s="196" t="s">
        <v>642</v>
      </c>
      <c r="BI870" s="195">
        <v>1</v>
      </c>
      <c r="BJ870" s="281" t="s">
        <v>643</v>
      </c>
      <c r="BK870" s="197">
        <v>1</v>
      </c>
      <c r="BL870" s="196" t="s">
        <v>644</v>
      </c>
      <c r="BM870" s="197">
        <v>1</v>
      </c>
      <c r="BN870" s="196" t="s">
        <v>645</v>
      </c>
      <c r="BQ870" s="196" t="s">
        <v>261</v>
      </c>
      <c r="BR870" s="197">
        <v>1</v>
      </c>
      <c r="BS870" s="196" t="s">
        <v>262</v>
      </c>
      <c r="BT870" s="197">
        <v>1</v>
      </c>
      <c r="BU870" s="196" t="s">
        <v>263</v>
      </c>
      <c r="BV870" s="195">
        <v>1</v>
      </c>
      <c r="BW870" s="196" t="s">
        <v>264</v>
      </c>
      <c r="BX870" s="197">
        <v>1</v>
      </c>
      <c r="BY870" s="196" t="s">
        <v>265</v>
      </c>
      <c r="BZ870" s="197">
        <v>1</v>
      </c>
      <c r="CA870" s="196" t="s">
        <v>266</v>
      </c>
      <c r="CB870" s="195">
        <v>1</v>
      </c>
      <c r="CC870" s="196" t="s">
        <v>267</v>
      </c>
      <c r="CD870" s="197">
        <v>1</v>
      </c>
      <c r="CE870" s="196" t="s">
        <v>268</v>
      </c>
      <c r="CF870" s="197">
        <v>1</v>
      </c>
      <c r="CG870" s="196" t="s">
        <v>269</v>
      </c>
      <c r="CH870" s="195"/>
      <c r="CI870" s="196"/>
      <c r="CJ870" s="197"/>
      <c r="CK870" s="196"/>
      <c r="CL870" s="197"/>
      <c r="CM870" s="198"/>
      <c r="CN870" s="195"/>
      <c r="CO870" s="196"/>
      <c r="CP870" s="197"/>
      <c r="CQ870" s="196"/>
      <c r="CR870" s="197"/>
      <c r="CS870" s="198"/>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5"/>
      <c r="N872" s="288"/>
      <c r="O872" s="207"/>
      <c r="P872" s="206"/>
      <c r="Q872" s="207"/>
      <c r="R872" s="208"/>
      <c r="S872" s="205"/>
      <c r="T872" s="288"/>
      <c r="U872" s="207"/>
      <c r="V872" s="206"/>
      <c r="W872" s="207"/>
      <c r="X872" s="208"/>
      <c r="Y872" s="205"/>
      <c r="Z872" s="288"/>
      <c r="AA872" s="207"/>
      <c r="AB872" s="206"/>
      <c r="AC872" s="207"/>
      <c r="AD872" s="208"/>
      <c r="AE872" s="205"/>
      <c r="AF872" s="288"/>
      <c r="AG872" s="207"/>
      <c r="AH872" s="206"/>
      <c r="AI872" s="207"/>
      <c r="AJ872" s="208"/>
      <c r="AK872" s="205"/>
      <c r="AL872" s="288"/>
      <c r="AM872" s="207"/>
      <c r="AN872" s="206"/>
      <c r="AO872" s="207"/>
      <c r="AP872" s="208"/>
      <c r="AQ872" s="205"/>
      <c r="AR872" s="288"/>
      <c r="AS872" s="207"/>
      <c r="AT872" s="206"/>
      <c r="AU872" s="207"/>
      <c r="AV872" s="208"/>
      <c r="AW872" s="205"/>
      <c r="AX872" s="288"/>
      <c r="AY872" s="207"/>
      <c r="AZ872" s="206"/>
      <c r="BA872" s="207"/>
      <c r="BB872" s="208"/>
      <c r="BC872" s="205"/>
      <c r="BD872" s="288"/>
      <c r="BE872" s="207"/>
      <c r="BF872" s="206"/>
      <c r="BG872" s="207"/>
      <c r="BH872" s="208"/>
      <c r="BI872" s="205"/>
      <c r="BJ872" s="288"/>
      <c r="BK872" s="207"/>
      <c r="BL872" s="206"/>
      <c r="BM872" s="207"/>
      <c r="BN872" s="208"/>
      <c r="BQ872" s="206"/>
      <c r="BR872" s="207"/>
      <c r="BS872" s="206"/>
      <c r="BT872" s="207"/>
      <c r="BU872" s="208"/>
      <c r="BV872" s="205"/>
      <c r="BW872" s="206"/>
      <c r="BX872" s="207"/>
      <c r="BY872" s="206"/>
      <c r="BZ872" s="207"/>
      <c r="CA872" s="208"/>
      <c r="CB872" s="205"/>
      <c r="CC872" s="206"/>
      <c r="CD872" s="207"/>
      <c r="CE872" s="206"/>
      <c r="CF872" s="207"/>
      <c r="CG872" s="208"/>
      <c r="CH872" s="205"/>
      <c r="CI872" s="206"/>
      <c r="CJ872" s="207"/>
      <c r="CK872" s="206"/>
      <c r="CL872" s="207"/>
      <c r="CM872" s="208"/>
      <c r="CN872" s="205"/>
      <c r="CO872" s="206"/>
      <c r="CP872" s="207"/>
      <c r="CQ872" s="206"/>
      <c r="CR872" s="207"/>
      <c r="CS872" s="208"/>
    </row>
    <row r="873" spans="13:97" ht="15" customHeight="1" x14ac:dyDescent="0.25">
      <c r="M873" s="122"/>
      <c r="N873" s="280"/>
      <c r="O873" s="124"/>
      <c r="P873" s="123"/>
      <c r="Q873" s="124"/>
      <c r="R873" s="125"/>
      <c r="S873" s="122"/>
      <c r="T873" s="280"/>
      <c r="U873" s="124"/>
      <c r="V873" s="123"/>
      <c r="W873" s="124"/>
      <c r="X873" s="125"/>
      <c r="Y873" s="122"/>
      <c r="Z873" s="280"/>
      <c r="AA873" s="124"/>
      <c r="AB873" s="123"/>
      <c r="AC873" s="124"/>
      <c r="AD873" s="125"/>
      <c r="AE873" s="122"/>
      <c r="AF873" s="280"/>
      <c r="AG873" s="124"/>
      <c r="AH873" s="123"/>
      <c r="AI873" s="124"/>
      <c r="AJ873" s="125"/>
      <c r="AK873" s="122"/>
      <c r="AL873" s="280"/>
      <c r="AM873" s="124"/>
      <c r="AN873" s="123"/>
      <c r="AO873" s="124"/>
      <c r="AP873" s="125"/>
      <c r="AQ873" s="122"/>
      <c r="AR873" s="280"/>
      <c r="AS873" s="124"/>
      <c r="AT873" s="123"/>
      <c r="AU873" s="124"/>
      <c r="AV873" s="125"/>
      <c r="AW873" s="122"/>
      <c r="AX873" s="280"/>
      <c r="AY873" s="124"/>
      <c r="AZ873" s="123"/>
      <c r="BA873" s="124"/>
      <c r="BB873" s="125"/>
      <c r="BC873" s="122"/>
      <c r="BD873" s="280"/>
      <c r="BE873" s="124"/>
      <c r="BF873" s="123"/>
      <c r="BG873" s="124"/>
      <c r="BH873" s="125"/>
      <c r="BI873" s="122"/>
      <c r="BJ873" s="280"/>
      <c r="BK873" s="124"/>
      <c r="BL873" s="123"/>
      <c r="BM873" s="124"/>
      <c r="BN873" s="125"/>
      <c r="BQ873" s="210"/>
      <c r="BR873" s="211"/>
      <c r="BS873" s="210"/>
      <c r="BT873" s="211"/>
      <c r="BU873" s="212"/>
      <c r="BV873" s="209"/>
      <c r="BW873" s="210"/>
      <c r="BX873" s="211"/>
      <c r="BY873" s="210"/>
      <c r="BZ873" s="211"/>
      <c r="CA873" s="212"/>
      <c r="CB873" s="209"/>
      <c r="CC873" s="210"/>
      <c r="CD873" s="211"/>
      <c r="CE873" s="210"/>
      <c r="CF873" s="211"/>
      <c r="CG873" s="212"/>
      <c r="CH873" s="209"/>
      <c r="CI873" s="210"/>
      <c r="CJ873" s="211"/>
      <c r="CK873" s="210"/>
      <c r="CL873" s="211"/>
      <c r="CM873" s="212"/>
      <c r="CN873" s="209"/>
      <c r="CO873" s="210"/>
      <c r="CP873" s="211"/>
      <c r="CQ873" s="210"/>
      <c r="CR873" s="211"/>
      <c r="CS873" s="212"/>
    </row>
    <row r="874" spans="13:97" ht="15" customHeight="1" x14ac:dyDescent="0.25">
      <c r="M874" s="215">
        <v>1</v>
      </c>
      <c r="N874" s="281" t="s">
        <v>646</v>
      </c>
      <c r="O874" s="217">
        <v>1</v>
      </c>
      <c r="P874" s="216" t="s">
        <v>647</v>
      </c>
      <c r="Q874" s="217">
        <v>1</v>
      </c>
      <c r="R874" s="216" t="s">
        <v>648</v>
      </c>
      <c r="S874" s="215">
        <v>1</v>
      </c>
      <c r="T874" s="281" t="s">
        <v>649</v>
      </c>
      <c r="U874" s="217">
        <v>1</v>
      </c>
      <c r="V874" s="216" t="s">
        <v>650</v>
      </c>
      <c r="W874" s="217">
        <v>1</v>
      </c>
      <c r="X874" s="216" t="s">
        <v>651</v>
      </c>
      <c r="Y874" s="215">
        <v>1</v>
      </c>
      <c r="Z874" s="276" t="s">
        <v>652</v>
      </c>
      <c r="AA874" s="217">
        <v>1</v>
      </c>
      <c r="AB874" s="216" t="s">
        <v>653</v>
      </c>
      <c r="AC874" s="217">
        <v>1</v>
      </c>
      <c r="AD874" s="216" t="s">
        <v>654</v>
      </c>
      <c r="AE874" s="215">
        <v>1</v>
      </c>
      <c r="AF874" s="276" t="s">
        <v>655</v>
      </c>
      <c r="AG874" s="217">
        <v>1</v>
      </c>
      <c r="AH874" s="216" t="s">
        <v>656</v>
      </c>
      <c r="AI874" s="217">
        <v>1</v>
      </c>
      <c r="AJ874" s="216" t="s">
        <v>657</v>
      </c>
      <c r="AK874" s="215">
        <v>1</v>
      </c>
      <c r="AL874" s="281" t="s">
        <v>658</v>
      </c>
      <c r="AM874" s="217">
        <v>1</v>
      </c>
      <c r="AN874" s="216" t="s">
        <v>659</v>
      </c>
      <c r="AO874" s="217">
        <v>1</v>
      </c>
      <c r="AP874" s="216" t="s">
        <v>660</v>
      </c>
      <c r="AQ874" s="215">
        <v>1</v>
      </c>
      <c r="AR874" s="281" t="s">
        <v>661</v>
      </c>
      <c r="AS874" s="217">
        <v>1</v>
      </c>
      <c r="AT874" s="216" t="s">
        <v>662</v>
      </c>
      <c r="AU874" s="217">
        <v>1</v>
      </c>
      <c r="AV874" s="216" t="s">
        <v>663</v>
      </c>
      <c r="AW874" s="215">
        <v>1</v>
      </c>
      <c r="AX874" s="281" t="s">
        <v>664</v>
      </c>
      <c r="AY874" s="217">
        <v>1</v>
      </c>
      <c r="AZ874" s="216" t="s">
        <v>665</v>
      </c>
      <c r="BA874" s="217">
        <v>1</v>
      </c>
      <c r="BB874" s="216" t="s">
        <v>666</v>
      </c>
      <c r="BC874" s="215">
        <v>1</v>
      </c>
      <c r="BD874" s="281" t="s">
        <v>667</v>
      </c>
      <c r="BE874" s="217">
        <v>1</v>
      </c>
      <c r="BF874" s="216" t="s">
        <v>668</v>
      </c>
      <c r="BG874" s="217">
        <v>1</v>
      </c>
      <c r="BH874" s="218" t="s">
        <v>669</v>
      </c>
      <c r="BI874" s="215">
        <v>1</v>
      </c>
      <c r="BJ874" s="281" t="s">
        <v>670</v>
      </c>
      <c r="BK874" s="217">
        <v>1</v>
      </c>
      <c r="BL874" s="216" t="s">
        <v>671</v>
      </c>
      <c r="BM874" s="217">
        <v>1</v>
      </c>
      <c r="BN874" s="218" t="s">
        <v>670</v>
      </c>
      <c r="BQ874" s="196" t="s">
        <v>282</v>
      </c>
      <c r="BR874" s="197">
        <v>1</v>
      </c>
      <c r="BS874" s="196" t="s">
        <v>283</v>
      </c>
      <c r="BT874" s="197">
        <v>1</v>
      </c>
      <c r="BU874" s="196" t="s">
        <v>284</v>
      </c>
      <c r="BV874" s="205">
        <v>1</v>
      </c>
      <c r="BW874" s="196" t="s">
        <v>285</v>
      </c>
      <c r="BX874" s="207">
        <v>1</v>
      </c>
      <c r="BY874" s="196" t="s">
        <v>286</v>
      </c>
      <c r="BZ874" s="207">
        <v>1</v>
      </c>
      <c r="CA874" s="196" t="s">
        <v>287</v>
      </c>
      <c r="CB874" s="195">
        <v>1</v>
      </c>
      <c r="CC874" s="196" t="s">
        <v>288</v>
      </c>
      <c r="CD874" s="197">
        <v>1</v>
      </c>
      <c r="CE874" s="196" t="s">
        <v>289</v>
      </c>
      <c r="CF874" s="197">
        <v>1</v>
      </c>
      <c r="CG874" s="196" t="s">
        <v>290</v>
      </c>
      <c r="CH874" s="195"/>
      <c r="CI874" s="196"/>
      <c r="CJ874" s="197"/>
      <c r="CK874" s="196"/>
      <c r="CL874" s="197"/>
      <c r="CM874" s="198"/>
      <c r="CN874" s="205"/>
      <c r="CO874" s="213"/>
      <c r="CP874" s="207"/>
      <c r="CQ874" s="213"/>
      <c r="CR874" s="207"/>
      <c r="CS874" s="214"/>
    </row>
    <row r="875" spans="13:97" ht="15" customHeight="1" x14ac:dyDescent="0.25">
      <c r="M875" s="215"/>
      <c r="N875" s="290"/>
      <c r="O875" s="217"/>
      <c r="P875" s="219"/>
      <c r="Q875" s="217"/>
      <c r="R875" s="220"/>
      <c r="S875" s="215"/>
      <c r="T875" s="290"/>
      <c r="U875" s="217"/>
      <c r="V875" s="219"/>
      <c r="W875" s="217"/>
      <c r="X875" s="220"/>
      <c r="Y875" s="215"/>
      <c r="Z875" s="290"/>
      <c r="AA875" s="217"/>
      <c r="AB875" s="219"/>
      <c r="AC875" s="217"/>
      <c r="AD875" s="220"/>
      <c r="AE875" s="215"/>
      <c r="AF875" s="290"/>
      <c r="AG875" s="217"/>
      <c r="AH875" s="219"/>
      <c r="AI875" s="217"/>
      <c r="AJ875" s="220"/>
      <c r="AK875" s="215"/>
      <c r="AL875" s="290"/>
      <c r="AM875" s="217"/>
      <c r="AN875" s="219"/>
      <c r="AO875" s="217"/>
      <c r="AP875" s="220"/>
      <c r="AQ875" s="215"/>
      <c r="AR875" s="290"/>
      <c r="AS875" s="217"/>
      <c r="AT875" s="219"/>
      <c r="AU875" s="217"/>
      <c r="AV875" s="220"/>
      <c r="AW875" s="215"/>
      <c r="AX875" s="290"/>
      <c r="AY875" s="217"/>
      <c r="AZ875" s="219"/>
      <c r="BA875" s="217"/>
      <c r="BB875" s="220"/>
      <c r="BC875" s="215"/>
      <c r="BD875" s="290"/>
      <c r="BE875" s="217"/>
      <c r="BF875" s="219"/>
      <c r="BG875" s="217"/>
      <c r="BH875" s="220"/>
      <c r="BI875" s="215"/>
      <c r="BJ875" s="290"/>
      <c r="BK875" s="217"/>
      <c r="BL875" s="219"/>
      <c r="BM875" s="217"/>
      <c r="BN875" s="220"/>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215"/>
      <c r="N876" s="290"/>
      <c r="O876" s="217"/>
      <c r="P876" s="219"/>
      <c r="Q876" s="217"/>
      <c r="R876" s="220"/>
      <c r="S876" s="215"/>
      <c r="T876" s="290"/>
      <c r="U876" s="217"/>
      <c r="V876" s="219"/>
      <c r="W876" s="217"/>
      <c r="X876" s="220"/>
      <c r="Y876" s="215"/>
      <c r="Z876" s="290"/>
      <c r="AA876" s="217"/>
      <c r="AB876" s="219"/>
      <c r="AC876" s="217"/>
      <c r="AD876" s="220"/>
      <c r="AE876" s="215"/>
      <c r="AF876" s="290"/>
      <c r="AG876" s="217"/>
      <c r="AH876" s="219"/>
      <c r="AI876" s="217"/>
      <c r="AJ876" s="220"/>
      <c r="AK876" s="215"/>
      <c r="AL876" s="290"/>
      <c r="AM876" s="217"/>
      <c r="AN876" s="219"/>
      <c r="AO876" s="217"/>
      <c r="AP876" s="220"/>
      <c r="AQ876" s="215"/>
      <c r="AR876" s="290"/>
      <c r="AS876" s="217"/>
      <c r="AT876" s="219"/>
      <c r="AU876" s="217"/>
      <c r="AV876" s="220"/>
      <c r="AW876" s="215"/>
      <c r="AX876" s="290"/>
      <c r="AY876" s="217"/>
      <c r="AZ876" s="219"/>
      <c r="BA876" s="217"/>
      <c r="BB876" s="220"/>
      <c r="BC876" s="215"/>
      <c r="BD876" s="290"/>
      <c r="BE876" s="217"/>
      <c r="BF876" s="219"/>
      <c r="BG876" s="217"/>
      <c r="BH876" s="220"/>
      <c r="BI876" s="215"/>
      <c r="BJ876" s="290"/>
      <c r="BK876" s="217"/>
      <c r="BL876" s="219"/>
      <c r="BM876" s="217"/>
      <c r="BN876" s="220"/>
      <c r="BQ876" s="206"/>
      <c r="BR876" s="207"/>
      <c r="BS876" s="206"/>
      <c r="BT876" s="207"/>
      <c r="BU876" s="208"/>
      <c r="BV876" s="205"/>
      <c r="BW876" s="206"/>
      <c r="BX876" s="207"/>
      <c r="BY876" s="206"/>
      <c r="BZ876" s="207"/>
      <c r="CA876" s="208"/>
      <c r="CB876" s="205"/>
      <c r="CC876" s="206"/>
      <c r="CD876" s="207"/>
      <c r="CE876" s="206"/>
      <c r="CF876" s="207"/>
      <c r="CG876" s="208"/>
      <c r="CH876" s="205"/>
      <c r="CI876" s="206"/>
      <c r="CJ876" s="207"/>
      <c r="CK876" s="206"/>
      <c r="CL876" s="207"/>
      <c r="CM876" s="208"/>
      <c r="CN876" s="205"/>
      <c r="CO876" s="206"/>
      <c r="CP876" s="207"/>
      <c r="CQ876" s="206"/>
      <c r="CR876" s="207"/>
      <c r="CS876" s="208"/>
    </row>
    <row r="877" spans="13:97" ht="15" customHeight="1" x14ac:dyDescent="0.25">
      <c r="M877" s="221"/>
      <c r="N877" s="291"/>
      <c r="O877" s="223"/>
      <c r="P877" s="222"/>
      <c r="Q877" s="223"/>
      <c r="R877" s="224"/>
      <c r="S877" s="221"/>
      <c r="T877" s="291"/>
      <c r="U877" s="223"/>
      <c r="V877" s="222"/>
      <c r="W877" s="223"/>
      <c r="X877" s="224"/>
      <c r="Y877" s="221"/>
      <c r="Z877" s="291"/>
      <c r="AA877" s="223"/>
      <c r="AB877" s="222"/>
      <c r="AC877" s="223"/>
      <c r="AD877" s="224"/>
      <c r="AE877" s="221"/>
      <c r="AF877" s="291"/>
      <c r="AG877" s="223"/>
      <c r="AH877" s="222"/>
      <c r="AI877" s="223"/>
      <c r="AJ877" s="224"/>
      <c r="AK877" s="221"/>
      <c r="AL877" s="291"/>
      <c r="AM877" s="223"/>
      <c r="AN877" s="222"/>
      <c r="AO877" s="223"/>
      <c r="AP877" s="224"/>
      <c r="AQ877" s="221"/>
      <c r="AR877" s="291"/>
      <c r="AS877" s="223"/>
      <c r="AT877" s="222"/>
      <c r="AU877" s="223"/>
      <c r="AV877" s="224"/>
      <c r="AW877" s="221"/>
      <c r="AX877" s="291"/>
      <c r="AY877" s="223"/>
      <c r="AZ877" s="222"/>
      <c r="BA877" s="223"/>
      <c r="BB877" s="224"/>
      <c r="BC877" s="221"/>
      <c r="BD877" s="291"/>
      <c r="BE877" s="223"/>
      <c r="BF877" s="222"/>
      <c r="BG877" s="223"/>
      <c r="BH877" s="224"/>
      <c r="BI877" s="221"/>
      <c r="BJ877" s="291"/>
      <c r="BK877" s="223"/>
      <c r="BL877" s="222"/>
      <c r="BM877" s="223"/>
      <c r="BN877" s="224"/>
      <c r="BQ877" s="123"/>
      <c r="BR877" s="124"/>
      <c r="BS877" s="123"/>
      <c r="BT877" s="124"/>
      <c r="BU877" s="125"/>
      <c r="BV877" s="122"/>
      <c r="BW877" s="123"/>
      <c r="BX877" s="124"/>
      <c r="BY877" s="123"/>
      <c r="BZ877" s="124"/>
      <c r="CA877" s="125"/>
      <c r="CB877" s="122"/>
      <c r="CC877" s="123"/>
      <c r="CD877" s="124"/>
      <c r="CE877" s="123"/>
      <c r="CF877" s="124"/>
      <c r="CG877" s="125"/>
      <c r="CH877" s="122"/>
      <c r="CI877" s="123"/>
      <c r="CJ877" s="124"/>
      <c r="CK877" s="123"/>
      <c r="CL877" s="124"/>
      <c r="CM877" s="125"/>
      <c r="CN877" s="122"/>
      <c r="CO877" s="123"/>
      <c r="CP877" s="124"/>
      <c r="CQ877" s="123"/>
      <c r="CR877" s="124"/>
      <c r="CS877" s="125"/>
    </row>
    <row r="878" spans="13:97" ht="15" customHeight="1" x14ac:dyDescent="0.25">
      <c r="M878" s="215">
        <v>1</v>
      </c>
      <c r="N878" s="281" t="s">
        <v>672</v>
      </c>
      <c r="O878" s="217">
        <v>1</v>
      </c>
      <c r="P878" s="216" t="s">
        <v>673</v>
      </c>
      <c r="Q878" s="217">
        <v>1</v>
      </c>
      <c r="R878" s="216" t="s">
        <v>674</v>
      </c>
      <c r="S878" s="215">
        <v>1</v>
      </c>
      <c r="T878" s="281" t="s">
        <v>675</v>
      </c>
      <c r="U878" s="217">
        <v>1</v>
      </c>
      <c r="V878" s="216" t="s">
        <v>676</v>
      </c>
      <c r="W878" s="217">
        <v>1</v>
      </c>
      <c r="X878" s="216" t="s">
        <v>677</v>
      </c>
      <c r="Y878" s="215">
        <v>1</v>
      </c>
      <c r="Z878" s="281" t="s">
        <v>678</v>
      </c>
      <c r="AA878" s="217">
        <v>1</v>
      </c>
      <c r="AB878" s="216" t="s">
        <v>679</v>
      </c>
      <c r="AC878" s="217">
        <v>1</v>
      </c>
      <c r="AD878" s="216" t="s">
        <v>680</v>
      </c>
      <c r="AE878" s="215">
        <v>1</v>
      </c>
      <c r="AF878" s="281" t="s">
        <v>681</v>
      </c>
      <c r="AG878" s="217">
        <v>1</v>
      </c>
      <c r="AH878" s="216" t="s">
        <v>682</v>
      </c>
      <c r="AI878" s="217">
        <v>1</v>
      </c>
      <c r="AJ878" s="216" t="s">
        <v>683</v>
      </c>
      <c r="AK878" s="215">
        <v>1</v>
      </c>
      <c r="AL878" s="281" t="s">
        <v>684</v>
      </c>
      <c r="AM878" s="217">
        <v>1</v>
      </c>
      <c r="AN878" s="216" t="s">
        <v>685</v>
      </c>
      <c r="AO878" s="217">
        <v>1</v>
      </c>
      <c r="AP878" s="216" t="s">
        <v>686</v>
      </c>
      <c r="AQ878" s="215">
        <v>1</v>
      </c>
      <c r="AR878" s="281" t="s">
        <v>687</v>
      </c>
      <c r="AS878" s="217">
        <v>1</v>
      </c>
      <c r="AT878" s="216" t="s">
        <v>688</v>
      </c>
      <c r="AU878" s="217">
        <v>1</v>
      </c>
      <c r="AV878" s="216" t="s">
        <v>689</v>
      </c>
      <c r="AW878" s="215">
        <v>1</v>
      </c>
      <c r="AX878" s="281" t="s">
        <v>690</v>
      </c>
      <c r="AY878" s="217">
        <v>1</v>
      </c>
      <c r="AZ878" s="216" t="s">
        <v>691</v>
      </c>
      <c r="BA878" s="217">
        <v>1</v>
      </c>
      <c r="BB878" s="216" t="s">
        <v>692</v>
      </c>
      <c r="BC878" s="215">
        <v>1</v>
      </c>
      <c r="BD878" s="281" t="s">
        <v>693</v>
      </c>
      <c r="BE878" s="217">
        <v>1</v>
      </c>
      <c r="BF878" s="216" t="s">
        <v>694</v>
      </c>
      <c r="BG878" s="217">
        <v>1</v>
      </c>
      <c r="BH878" s="218" t="s">
        <v>695</v>
      </c>
      <c r="BI878" s="215">
        <v>1</v>
      </c>
      <c r="BJ878" s="281" t="s">
        <v>696</v>
      </c>
      <c r="BK878" s="217">
        <v>1</v>
      </c>
      <c r="BL878" s="216" t="s">
        <v>697</v>
      </c>
      <c r="BM878" s="217">
        <v>1</v>
      </c>
      <c r="BN878" s="218" t="s">
        <v>698</v>
      </c>
      <c r="BQ878" s="216"/>
      <c r="BR878" s="217"/>
      <c r="BS878" s="216"/>
      <c r="BT878" s="217"/>
      <c r="BU878" s="218"/>
      <c r="BV878" s="215"/>
      <c r="BW878" s="216"/>
      <c r="BX878" s="217"/>
      <c r="BY878" s="216"/>
      <c r="BZ878" s="217"/>
      <c r="CA878" s="218"/>
      <c r="CB878" s="215"/>
      <c r="CC878" s="216"/>
      <c r="CD878" s="217"/>
      <c r="CE878" s="216"/>
      <c r="CF878" s="217"/>
      <c r="CG878" s="218"/>
      <c r="CH878" s="215"/>
      <c r="CI878" s="216"/>
      <c r="CJ878" s="217"/>
      <c r="CK878" s="216"/>
      <c r="CL878" s="217"/>
      <c r="CM878" s="218"/>
      <c r="CN878" s="215"/>
      <c r="CO878" s="216"/>
      <c r="CP878" s="217"/>
      <c r="CQ878" s="216"/>
      <c r="CR878" s="217"/>
      <c r="CS878" s="21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19"/>
      <c r="BR879" s="217"/>
      <c r="BS879" s="219"/>
      <c r="BT879" s="217"/>
      <c r="BU879" s="220"/>
      <c r="BV879" s="215"/>
      <c r="BW879" s="219"/>
      <c r="BX879" s="217"/>
      <c r="BY879" s="219"/>
      <c r="BZ879" s="217"/>
      <c r="CA879" s="220"/>
      <c r="CB879" s="215"/>
      <c r="CC879" s="219"/>
      <c r="CD879" s="217"/>
      <c r="CE879" s="219"/>
      <c r="CF879" s="217"/>
      <c r="CG879" s="220"/>
      <c r="CH879" s="215"/>
      <c r="CI879" s="219"/>
      <c r="CJ879" s="217"/>
      <c r="CK879" s="219"/>
      <c r="CL879" s="217"/>
      <c r="CM879" s="220"/>
      <c r="CN879" s="215"/>
      <c r="CO879" s="219"/>
      <c r="CP879" s="217"/>
      <c r="CQ879" s="219"/>
      <c r="CR879" s="217"/>
      <c r="CS879" s="220"/>
    </row>
    <row r="880" spans="13:97" ht="15" customHeight="1" x14ac:dyDescent="0.25">
      <c r="M880" s="215"/>
      <c r="N880" s="290"/>
      <c r="O880" s="217"/>
      <c r="P880" s="219"/>
      <c r="Q880" s="217"/>
      <c r="R880" s="220"/>
      <c r="S880" s="215"/>
      <c r="T880" s="290"/>
      <c r="U880" s="217"/>
      <c r="V880" s="219"/>
      <c r="W880" s="217"/>
      <c r="X880" s="220"/>
      <c r="Y880" s="215"/>
      <c r="Z880" s="290"/>
      <c r="AA880" s="217"/>
      <c r="AB880" s="219"/>
      <c r="AC880" s="217"/>
      <c r="AD880" s="220"/>
      <c r="AE880" s="215"/>
      <c r="AF880" s="290"/>
      <c r="AG880" s="217"/>
      <c r="AH880" s="219"/>
      <c r="AI880" s="217"/>
      <c r="AJ880" s="220"/>
      <c r="AK880" s="215"/>
      <c r="AL880" s="290"/>
      <c r="AM880" s="217"/>
      <c r="AN880" s="219"/>
      <c r="AO880" s="217"/>
      <c r="AP880" s="220"/>
      <c r="AQ880" s="215"/>
      <c r="AR880" s="290"/>
      <c r="AS880" s="217"/>
      <c r="AT880" s="219"/>
      <c r="AU880" s="217"/>
      <c r="AV880" s="220"/>
      <c r="AW880" s="215"/>
      <c r="AX880" s="290"/>
      <c r="AY880" s="217"/>
      <c r="AZ880" s="219"/>
      <c r="BA880" s="217"/>
      <c r="BB880" s="220"/>
      <c r="BC880" s="215"/>
      <c r="BD880" s="290"/>
      <c r="BE880" s="217"/>
      <c r="BF880" s="219"/>
      <c r="BG880" s="217"/>
      <c r="BH880" s="220"/>
      <c r="BI880" s="215"/>
      <c r="BJ880" s="290"/>
      <c r="BK880" s="217"/>
      <c r="BL880" s="219"/>
      <c r="BM880" s="217"/>
      <c r="BN880" s="220"/>
      <c r="BQ880" s="219"/>
      <c r="BR880" s="217"/>
      <c r="BS880" s="219"/>
      <c r="BT880" s="217"/>
      <c r="BU880" s="220"/>
      <c r="BV880" s="215"/>
      <c r="BW880" s="219"/>
      <c r="BX880" s="217"/>
      <c r="BY880" s="219"/>
      <c r="BZ880" s="217"/>
      <c r="CA880" s="220"/>
      <c r="CB880" s="215"/>
      <c r="CC880" s="219"/>
      <c r="CD880" s="217"/>
      <c r="CE880" s="219"/>
      <c r="CF880" s="217"/>
      <c r="CG880" s="220"/>
      <c r="CH880" s="215"/>
      <c r="CI880" s="219"/>
      <c r="CJ880" s="217"/>
      <c r="CK880" s="219"/>
      <c r="CL880" s="217"/>
      <c r="CM880" s="220"/>
      <c r="CN880" s="215"/>
      <c r="CO880" s="219"/>
      <c r="CP880" s="217"/>
      <c r="CQ880" s="219"/>
      <c r="CR880" s="217"/>
      <c r="CS880" s="220"/>
    </row>
    <row r="881" spans="13:97" ht="15" customHeight="1" x14ac:dyDescent="0.25">
      <c r="M881" s="221"/>
      <c r="N881" s="291"/>
      <c r="O881" s="223"/>
      <c r="P881" s="222"/>
      <c r="Q881" s="223"/>
      <c r="R881" s="224"/>
      <c r="S881" s="221"/>
      <c r="T881" s="291"/>
      <c r="U881" s="223"/>
      <c r="V881" s="222"/>
      <c r="W881" s="223"/>
      <c r="X881" s="224"/>
      <c r="Y881" s="221"/>
      <c r="Z881" s="291"/>
      <c r="AA881" s="223"/>
      <c r="AB881" s="223"/>
      <c r="AC881" s="223"/>
      <c r="AD881" s="225"/>
      <c r="AE881" s="221"/>
      <c r="AF881" s="291"/>
      <c r="AG881" s="223"/>
      <c r="AH881" s="222"/>
      <c r="AI881" s="223"/>
      <c r="AJ881" s="224"/>
      <c r="AK881" s="221"/>
      <c r="AL881" s="291"/>
      <c r="AM881" s="223"/>
      <c r="AN881" s="222"/>
      <c r="AO881" s="223"/>
      <c r="AP881" s="224"/>
      <c r="AQ881" s="221"/>
      <c r="AR881" s="291"/>
      <c r="AS881" s="223"/>
      <c r="AT881" s="223"/>
      <c r="AU881" s="223"/>
      <c r="AV881" s="225"/>
      <c r="AW881" s="221"/>
      <c r="AX881" s="291"/>
      <c r="AY881" s="223"/>
      <c r="AZ881" s="222"/>
      <c r="BA881" s="223"/>
      <c r="BB881" s="224"/>
      <c r="BC881" s="221"/>
      <c r="BD881" s="291"/>
      <c r="BE881" s="223"/>
      <c r="BF881" s="222"/>
      <c r="BG881" s="223"/>
      <c r="BH881" s="224"/>
      <c r="BI881" s="221"/>
      <c r="BJ881" s="291"/>
      <c r="BK881" s="223"/>
      <c r="BL881" s="223"/>
      <c r="BM881" s="223"/>
      <c r="BN881" s="225"/>
      <c r="BQ881" s="222"/>
      <c r="BR881" s="223"/>
      <c r="BS881" s="222"/>
      <c r="BT881" s="223"/>
      <c r="BU881" s="224"/>
      <c r="BV881" s="221"/>
      <c r="BW881" s="222"/>
      <c r="BX881" s="223"/>
      <c r="BY881" s="222"/>
      <c r="BZ881" s="223"/>
      <c r="CA881" s="224"/>
      <c r="CB881" s="221"/>
      <c r="CC881" s="222"/>
      <c r="CD881" s="223"/>
      <c r="CE881" s="222"/>
      <c r="CF881" s="223"/>
      <c r="CG881" s="224"/>
      <c r="CH881" s="221"/>
      <c r="CI881" s="222"/>
      <c r="CJ881" s="223"/>
      <c r="CK881" s="222"/>
      <c r="CL881" s="223"/>
      <c r="CM881" s="224"/>
      <c r="CN881" s="221"/>
      <c r="CO881" s="222"/>
      <c r="CP881" s="223"/>
      <c r="CQ881" s="222"/>
      <c r="CR881" s="223"/>
      <c r="CS881" s="224"/>
    </row>
    <row r="882" spans="13:97" ht="15" customHeight="1" x14ac:dyDescent="0.25">
      <c r="M882" s="215">
        <v>1</v>
      </c>
      <c r="N882" s="281" t="s">
        <v>699</v>
      </c>
      <c r="O882" s="217">
        <v>1</v>
      </c>
      <c r="P882" s="216" t="s">
        <v>700</v>
      </c>
      <c r="Q882" s="217">
        <v>1</v>
      </c>
      <c r="R882" s="216" t="s">
        <v>701</v>
      </c>
      <c r="S882" s="215">
        <v>1</v>
      </c>
      <c r="T882" s="276" t="s">
        <v>702</v>
      </c>
      <c r="U882" s="217">
        <v>1</v>
      </c>
      <c r="V882" s="216" t="s">
        <v>703</v>
      </c>
      <c r="W882" s="217">
        <v>1</v>
      </c>
      <c r="X882" s="216" t="s">
        <v>704</v>
      </c>
      <c r="Y882" s="215">
        <v>1</v>
      </c>
      <c r="Z882" s="276" t="s">
        <v>705</v>
      </c>
      <c r="AA882" s="217">
        <v>1</v>
      </c>
      <c r="AB882" s="216" t="s">
        <v>706</v>
      </c>
      <c r="AC882" s="217">
        <v>1</v>
      </c>
      <c r="AD882" s="216" t="s">
        <v>707</v>
      </c>
      <c r="AE882" s="215"/>
      <c r="AF882" s="292"/>
      <c r="AG882" s="217"/>
      <c r="AH882" s="216"/>
      <c r="AI882" s="217"/>
      <c r="AJ882" s="216"/>
      <c r="AK882" s="215"/>
      <c r="AL882" s="292"/>
      <c r="AM882" s="217"/>
      <c r="AN882" s="216"/>
      <c r="AO882" s="217"/>
      <c r="AP882" s="216"/>
      <c r="AQ882" s="215"/>
      <c r="AR882" s="292"/>
      <c r="AS882" s="217"/>
      <c r="AT882" s="216"/>
      <c r="AU882" s="217"/>
      <c r="AV882" s="216"/>
      <c r="AW882" s="215"/>
      <c r="AX882" s="292"/>
      <c r="AY882" s="217"/>
      <c r="AZ882" s="216"/>
      <c r="BA882" s="217"/>
      <c r="BB882" s="216"/>
      <c r="BC882" s="215"/>
      <c r="BD882" s="292"/>
      <c r="BE882" s="217"/>
      <c r="BF882" s="216"/>
      <c r="BG882" s="217"/>
      <c r="BH882" s="218"/>
      <c r="BI882" s="215"/>
      <c r="BJ882" s="292"/>
      <c r="BK882" s="217"/>
      <c r="BL882" s="216"/>
      <c r="BM882" s="217"/>
      <c r="BN882" s="218"/>
      <c r="BQ882" s="216"/>
      <c r="BR882" s="217"/>
      <c r="BS882" s="216"/>
      <c r="BT882" s="217"/>
      <c r="BU882" s="218"/>
      <c r="BV882" s="215"/>
      <c r="BW882" s="216"/>
      <c r="BX882" s="217"/>
      <c r="BY882" s="216"/>
      <c r="BZ882" s="217"/>
      <c r="CA882" s="218"/>
      <c r="CB882" s="215"/>
      <c r="CC882" s="216"/>
      <c r="CD882" s="217"/>
      <c r="CE882" s="216"/>
      <c r="CF882" s="217"/>
      <c r="CG882" s="218"/>
      <c r="CH882" s="215"/>
      <c r="CI882" s="216"/>
      <c r="CJ882" s="217"/>
      <c r="CK882" s="216"/>
      <c r="CL882" s="217"/>
      <c r="CM882" s="218"/>
      <c r="CN882" s="215"/>
      <c r="CO882" s="216"/>
      <c r="CP882" s="217"/>
      <c r="CQ882" s="216"/>
      <c r="CR882" s="217"/>
      <c r="CS882" s="218"/>
    </row>
    <row r="883" spans="13:97" ht="15" customHeight="1" x14ac:dyDescent="0.25">
      <c r="M883" s="215"/>
      <c r="N883" s="219"/>
      <c r="O883" s="217"/>
      <c r="P883" s="219"/>
      <c r="Q883" s="217"/>
      <c r="R883" s="220"/>
      <c r="S883" s="215"/>
      <c r="T883" s="219"/>
      <c r="U883" s="217"/>
      <c r="V883" s="219"/>
      <c r="W883" s="217"/>
      <c r="X883" s="220"/>
      <c r="Y883" s="215"/>
      <c r="Z883" s="219"/>
      <c r="AA883" s="217"/>
      <c r="AB883" s="217"/>
      <c r="AC883" s="217"/>
      <c r="AD883" s="226"/>
      <c r="AE883" s="215"/>
      <c r="AF883" s="219"/>
      <c r="AG883" s="217"/>
      <c r="AH883" s="219"/>
      <c r="AI883" s="217"/>
      <c r="AJ883" s="220"/>
      <c r="AK883" s="215"/>
      <c r="AL883" s="290"/>
      <c r="AM883" s="217"/>
      <c r="AN883" s="219"/>
      <c r="AO883" s="217"/>
      <c r="AP883" s="220"/>
      <c r="AQ883" s="215"/>
      <c r="AR883" s="290"/>
      <c r="AS883" s="217"/>
      <c r="AT883" s="217"/>
      <c r="AU883" s="217"/>
      <c r="AV883" s="226"/>
      <c r="AW883" s="215"/>
      <c r="AX883" s="290"/>
      <c r="AY883" s="217"/>
      <c r="AZ883" s="219"/>
      <c r="BA883" s="217"/>
      <c r="BB883" s="220"/>
      <c r="BC883" s="215"/>
      <c r="BD883" s="290"/>
      <c r="BE883" s="217"/>
      <c r="BF883" s="219"/>
      <c r="BG883" s="217"/>
      <c r="BH883" s="220"/>
      <c r="BI883" s="215"/>
      <c r="BJ883" s="290"/>
      <c r="BK883" s="217"/>
      <c r="BL883" s="217"/>
      <c r="BM883" s="217"/>
      <c r="BN883" s="226"/>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15"/>
      <c r="N884" s="219"/>
      <c r="O884" s="217"/>
      <c r="P884" s="219"/>
      <c r="Q884" s="217"/>
      <c r="R884" s="220"/>
      <c r="S884" s="215"/>
      <c r="T884" s="219"/>
      <c r="U884" s="217"/>
      <c r="V884" s="219"/>
      <c r="W884" s="217"/>
      <c r="X884" s="220"/>
      <c r="Y884" s="215"/>
      <c r="Z884" s="219"/>
      <c r="AA884" s="217"/>
      <c r="AB884" s="217"/>
      <c r="AC884" s="217"/>
      <c r="AD884" s="226"/>
      <c r="AE884" s="215"/>
      <c r="AF884" s="219"/>
      <c r="AG884" s="217"/>
      <c r="AH884" s="219"/>
      <c r="AI884" s="217"/>
      <c r="AJ884" s="220"/>
      <c r="AK884" s="215"/>
      <c r="AL884" s="290"/>
      <c r="AM884" s="217"/>
      <c r="AN884" s="219"/>
      <c r="AO884" s="217"/>
      <c r="AP884" s="220"/>
      <c r="AQ884" s="215"/>
      <c r="AR884" s="290"/>
      <c r="AS884" s="217"/>
      <c r="AT884" s="217"/>
      <c r="AU884" s="217"/>
      <c r="AV884" s="226"/>
      <c r="AW884" s="215"/>
      <c r="AX884" s="219"/>
      <c r="AY884" s="217"/>
      <c r="AZ884" s="219"/>
      <c r="BA884" s="217"/>
      <c r="BB884" s="220"/>
      <c r="BC884" s="215"/>
      <c r="BD884" s="290"/>
      <c r="BE884" s="217"/>
      <c r="BF884" s="219"/>
      <c r="BG884" s="217"/>
      <c r="BH884" s="220"/>
      <c r="BI884" s="215"/>
      <c r="BJ884" s="219"/>
      <c r="BK884" s="217"/>
      <c r="BL884" s="217"/>
      <c r="BM884" s="217"/>
      <c r="BN884" s="226"/>
      <c r="BQ884" s="219"/>
      <c r="BR884" s="217"/>
      <c r="BS884" s="219"/>
      <c r="BT884" s="217"/>
      <c r="BU884" s="220"/>
      <c r="BV884" s="215"/>
      <c r="BW884" s="219"/>
      <c r="BX884" s="217"/>
      <c r="BY884" s="219"/>
      <c r="BZ884" s="217"/>
      <c r="CA884" s="220"/>
      <c r="CB884" s="215"/>
      <c r="CC884" s="219"/>
      <c r="CD884" s="217"/>
      <c r="CE884" s="219"/>
      <c r="CF884" s="217"/>
      <c r="CG884" s="220"/>
      <c r="CH884" s="215"/>
      <c r="CI884" s="219"/>
      <c r="CJ884" s="217"/>
      <c r="CK884" s="219"/>
      <c r="CL884" s="217"/>
      <c r="CM884" s="220"/>
      <c r="CN884" s="215"/>
      <c r="CO884" s="219"/>
      <c r="CP884" s="217"/>
      <c r="CQ884" s="219"/>
      <c r="CR884" s="217"/>
      <c r="CS884" s="220"/>
    </row>
    <row r="885" spans="13:97" ht="15" customHeight="1" x14ac:dyDescent="0.25">
      <c r="M885" s="122"/>
      <c r="N885" s="123"/>
      <c r="O885" s="124"/>
      <c r="P885" s="123"/>
      <c r="Q885" s="124"/>
      <c r="R885" s="125"/>
      <c r="S885" s="122"/>
      <c r="T885" s="123"/>
      <c r="U885" s="124"/>
      <c r="V885" s="123"/>
      <c r="W885" s="124"/>
      <c r="X885" s="125"/>
      <c r="Y885" s="122"/>
      <c r="Z885" s="123"/>
      <c r="AA885" s="124"/>
      <c r="AB885" s="123"/>
      <c r="AC885" s="124"/>
      <c r="AD885" s="125"/>
      <c r="AE885" s="122"/>
      <c r="AF885" s="123"/>
      <c r="AG885" s="124"/>
      <c r="AH885" s="123"/>
      <c r="AI885" s="124"/>
      <c r="AJ885" s="125"/>
      <c r="AK885" s="122"/>
      <c r="AL885" s="123"/>
      <c r="AM885" s="124"/>
      <c r="AN885" s="123"/>
      <c r="AO885" s="124"/>
      <c r="AP885" s="125"/>
      <c r="AQ885" s="122"/>
      <c r="AR885" s="123"/>
      <c r="AS885" s="124"/>
      <c r="AT885" s="123"/>
      <c r="AU885" s="124"/>
      <c r="AV885" s="125"/>
      <c r="AW885" s="122"/>
      <c r="AX885" s="123"/>
      <c r="AY885" s="124"/>
      <c r="AZ885" s="123"/>
      <c r="BA885" s="124"/>
      <c r="BB885" s="125"/>
      <c r="BC885" s="122"/>
      <c r="BD885" s="123"/>
      <c r="BE885" s="124"/>
      <c r="BF885" s="123"/>
      <c r="BG885" s="124"/>
      <c r="BH885" s="125"/>
      <c r="BI885" s="122"/>
      <c r="BJ885" s="123"/>
      <c r="BK885" s="124"/>
      <c r="BL885" s="123"/>
      <c r="BM885" s="124"/>
      <c r="BN885" s="125"/>
      <c r="BQ885" s="222"/>
      <c r="BR885" s="223"/>
      <c r="BS885" s="222"/>
      <c r="BT885" s="223"/>
      <c r="BU885" s="224"/>
      <c r="BV885" s="221"/>
      <c r="BW885" s="222"/>
      <c r="BX885" s="223"/>
      <c r="BY885" s="223"/>
      <c r="BZ885" s="223"/>
      <c r="CA885" s="225"/>
      <c r="CB885" s="221"/>
      <c r="CC885" s="222"/>
      <c r="CD885" s="223"/>
      <c r="CE885" s="222"/>
      <c r="CF885" s="223"/>
      <c r="CG885" s="224"/>
      <c r="CH885" s="221"/>
      <c r="CI885" s="222"/>
      <c r="CJ885" s="223"/>
      <c r="CK885" s="222"/>
      <c r="CL885" s="223"/>
      <c r="CM885" s="224"/>
      <c r="CN885" s="221"/>
      <c r="CO885" s="222"/>
      <c r="CP885" s="223"/>
      <c r="CQ885" s="223"/>
      <c r="CR885" s="223"/>
      <c r="CS885" s="225"/>
    </row>
    <row r="886" spans="13:97" ht="15" customHeight="1" x14ac:dyDescent="0.25">
      <c r="M886" s="118">
        <v>1</v>
      </c>
      <c r="N886" s="145" t="s">
        <v>708</v>
      </c>
      <c r="O886" s="120"/>
      <c r="P886" s="150"/>
      <c r="Q886" s="120"/>
      <c r="R886" s="150"/>
      <c r="S886" s="118"/>
      <c r="T886" s="145"/>
      <c r="U886" s="120"/>
      <c r="V886" s="145"/>
      <c r="W886" s="120"/>
      <c r="X886" s="146"/>
      <c r="Y886" s="118"/>
      <c r="Z886" s="145"/>
      <c r="AA886" s="120"/>
      <c r="AB886" s="145"/>
      <c r="AC886" s="120"/>
      <c r="AD886" s="121"/>
      <c r="AE886" s="118"/>
      <c r="AF886" s="145"/>
      <c r="AG886" s="120"/>
      <c r="AH886" s="150"/>
      <c r="AI886" s="120"/>
      <c r="AJ886" s="150"/>
      <c r="AK886" s="118"/>
      <c r="AL886" s="145"/>
      <c r="AM886" s="120"/>
      <c r="AN886" s="145"/>
      <c r="AO886" s="120"/>
      <c r="AP886" s="146"/>
      <c r="AQ886" s="118"/>
      <c r="AR886" s="145"/>
      <c r="AS886" s="120"/>
      <c r="AT886" s="145"/>
      <c r="AU886" s="120"/>
      <c r="AV886" s="121"/>
      <c r="AW886" s="118"/>
      <c r="AX886" s="145"/>
      <c r="AY886" s="120"/>
      <c r="AZ886" s="150"/>
      <c r="BA886" s="120"/>
      <c r="BB886" s="150"/>
      <c r="BC886" s="118"/>
      <c r="BD886" s="145"/>
      <c r="BE886" s="120"/>
      <c r="BF886" s="145"/>
      <c r="BG886" s="120"/>
      <c r="BH886" s="146"/>
      <c r="BI886" s="118"/>
      <c r="BJ886" s="145"/>
      <c r="BK886" s="120"/>
      <c r="BL886" s="145"/>
      <c r="BM886" s="120"/>
      <c r="BN886" s="121"/>
      <c r="BQ886" s="216"/>
      <c r="BR886" s="217"/>
      <c r="BS886" s="216"/>
      <c r="BT886" s="217"/>
      <c r="BU886" s="218"/>
      <c r="BV886" s="215"/>
      <c r="BW886" s="216"/>
      <c r="BX886" s="217"/>
      <c r="BY886" s="216"/>
      <c r="BZ886" s="217"/>
      <c r="CA886" s="218"/>
      <c r="CB886" s="215"/>
      <c r="CC886" s="216"/>
      <c r="CD886" s="217"/>
      <c r="CE886" s="216"/>
      <c r="CF886" s="217"/>
      <c r="CG886" s="218"/>
      <c r="CH886" s="215"/>
      <c r="CI886" s="216"/>
      <c r="CJ886" s="217"/>
      <c r="CK886" s="216"/>
      <c r="CL886" s="217"/>
      <c r="CM886" s="218"/>
      <c r="CN886" s="215"/>
      <c r="CO886" s="216"/>
      <c r="CP886" s="217"/>
      <c r="CQ886" s="216"/>
      <c r="CR886" s="217"/>
      <c r="CS886" s="218"/>
    </row>
    <row r="887" spans="13:97" ht="15" customHeight="1" x14ac:dyDescent="0.25">
      <c r="M887" s="118">
        <v>2</v>
      </c>
      <c r="N887" s="145" t="s">
        <v>709</v>
      </c>
      <c r="O887" s="120"/>
      <c r="P887" s="119"/>
      <c r="Q887" s="120"/>
      <c r="R887" s="121"/>
      <c r="S887" s="118"/>
      <c r="T887" s="119"/>
      <c r="U887" s="120"/>
      <c r="V887" s="119"/>
      <c r="W887" s="120"/>
      <c r="X887" s="121"/>
      <c r="Y887" s="118"/>
      <c r="Z887" s="119"/>
      <c r="AA887" s="120"/>
      <c r="AB887" s="119"/>
      <c r="AC887" s="120"/>
      <c r="AD887" s="121"/>
      <c r="AE887" s="118"/>
      <c r="AF887" s="145"/>
      <c r="AG887" s="120"/>
      <c r="AH887" s="119"/>
      <c r="AI887" s="120"/>
      <c r="AJ887" s="121"/>
      <c r="AK887" s="118"/>
      <c r="AL887" s="119"/>
      <c r="AM887" s="120"/>
      <c r="AN887" s="119"/>
      <c r="AO887" s="120"/>
      <c r="AP887" s="121"/>
      <c r="AQ887" s="118"/>
      <c r="AR887" s="119"/>
      <c r="AS887" s="120"/>
      <c r="AT887" s="119"/>
      <c r="AU887" s="120"/>
      <c r="AV887" s="121"/>
      <c r="AW887" s="118"/>
      <c r="AX887" s="145"/>
      <c r="AY887" s="120"/>
      <c r="AZ887" s="119"/>
      <c r="BA887" s="120"/>
      <c r="BB887" s="121"/>
      <c r="BC887" s="118"/>
      <c r="BD887" s="119"/>
      <c r="BE887" s="120"/>
      <c r="BF887" s="119"/>
      <c r="BG887" s="120"/>
      <c r="BH887" s="121"/>
      <c r="BI887" s="118"/>
      <c r="BJ887" s="119"/>
      <c r="BK887" s="120"/>
      <c r="BL887" s="119"/>
      <c r="BM887" s="120"/>
      <c r="BN887" s="121"/>
      <c r="BQ887" s="219"/>
      <c r="BR887" s="217"/>
      <c r="BS887" s="219"/>
      <c r="BT887" s="217"/>
      <c r="BU887" s="220"/>
      <c r="BV887" s="215"/>
      <c r="BW887" s="219"/>
      <c r="BX887" s="217"/>
      <c r="BY887" s="217"/>
      <c r="BZ887" s="217"/>
      <c r="CA887" s="226"/>
      <c r="CB887" s="215"/>
      <c r="CC887" s="219"/>
      <c r="CD887" s="217"/>
      <c r="CE887" s="219"/>
      <c r="CF887" s="217"/>
      <c r="CG887" s="220"/>
      <c r="CH887" s="215"/>
      <c r="CI887" s="219"/>
      <c r="CJ887" s="217"/>
      <c r="CK887" s="219"/>
      <c r="CL887" s="217"/>
      <c r="CM887" s="220"/>
      <c r="CN887" s="215"/>
      <c r="CO887" s="219"/>
      <c r="CP887" s="217"/>
      <c r="CQ887" s="217"/>
      <c r="CR887" s="217"/>
      <c r="CS887" s="226"/>
    </row>
    <row r="888" spans="13:97" ht="15" customHeight="1" x14ac:dyDescent="0.25">
      <c r="M888" s="118">
        <v>3</v>
      </c>
      <c r="N888" s="146" t="s">
        <v>710</v>
      </c>
      <c r="O888" s="120"/>
      <c r="P888" s="119"/>
      <c r="Q888" s="120"/>
      <c r="R888" s="121"/>
      <c r="S888" s="118"/>
      <c r="T888" s="119"/>
      <c r="U888" s="120"/>
      <c r="V888" s="119"/>
      <c r="W888" s="120"/>
      <c r="X888" s="121"/>
      <c r="Y888" s="118"/>
      <c r="Z888" s="119"/>
      <c r="AA888" s="120"/>
      <c r="AB888" s="119"/>
      <c r="AC888" s="120"/>
      <c r="AD888" s="121"/>
      <c r="AE888" s="118"/>
      <c r="AF888" s="146"/>
      <c r="AG888" s="120"/>
      <c r="AH888" s="119"/>
      <c r="AI888" s="120"/>
      <c r="AJ888" s="121"/>
      <c r="AK888" s="118"/>
      <c r="AL888" s="119"/>
      <c r="AM888" s="120"/>
      <c r="AN888" s="119"/>
      <c r="AO888" s="120"/>
      <c r="AP888" s="121"/>
      <c r="AQ888" s="118"/>
      <c r="AR888" s="119"/>
      <c r="AS888" s="120"/>
      <c r="AT888" s="119"/>
      <c r="AU888" s="120"/>
      <c r="AV888" s="121"/>
      <c r="AW888" s="118"/>
      <c r="AX888" s="146"/>
      <c r="AY888" s="120"/>
      <c r="AZ888" s="119"/>
      <c r="BA888" s="120"/>
      <c r="BB888" s="121"/>
      <c r="BC888" s="118"/>
      <c r="BD888" s="119"/>
      <c r="BE888" s="120"/>
      <c r="BF888" s="119"/>
      <c r="BG888" s="120"/>
      <c r="BH888" s="121"/>
      <c r="BI888" s="118"/>
      <c r="BJ888" s="119"/>
      <c r="BK888" s="120"/>
      <c r="BL888" s="119"/>
      <c r="BM888" s="120"/>
      <c r="BN888" s="121"/>
      <c r="BQ888" s="219"/>
      <c r="BR888" s="217"/>
      <c r="BS888" s="219"/>
      <c r="BT888" s="217"/>
      <c r="BU888" s="220"/>
      <c r="BV888" s="215"/>
      <c r="BW888" s="219"/>
      <c r="BX888" s="217"/>
      <c r="BY888" s="217"/>
      <c r="BZ888" s="217"/>
      <c r="CA888" s="226"/>
      <c r="CB888" s="215"/>
      <c r="CC888" s="219"/>
      <c r="CD888" s="217"/>
      <c r="CE888" s="219"/>
      <c r="CF888" s="217"/>
      <c r="CG888" s="220"/>
      <c r="CH888" s="215"/>
      <c r="CI888" s="219"/>
      <c r="CJ888" s="217"/>
      <c r="CK888" s="219"/>
      <c r="CL888" s="217"/>
      <c r="CM888" s="220"/>
      <c r="CN888" s="215"/>
      <c r="CO888" s="219"/>
      <c r="CP888" s="217"/>
      <c r="CQ888" s="217"/>
      <c r="CR888" s="217"/>
      <c r="CS888" s="226"/>
    </row>
    <row r="889" spans="13:97" ht="15" customHeight="1" x14ac:dyDescent="0.25">
      <c r="M889" s="44"/>
      <c r="N889" s="45"/>
      <c r="O889" s="46"/>
      <c r="P889" s="45"/>
      <c r="Q889" s="46"/>
      <c r="R889" s="47"/>
      <c r="S889" s="44"/>
      <c r="T889" s="45"/>
      <c r="U889" s="46"/>
      <c r="V889" s="45"/>
      <c r="W889" s="46"/>
      <c r="X889" s="47"/>
      <c r="Y889" s="44"/>
      <c r="Z889" s="45"/>
      <c r="AA889" s="46"/>
      <c r="AB889" s="45"/>
      <c r="AC889" s="46"/>
      <c r="AD889" s="47"/>
      <c r="AE889" s="44"/>
      <c r="AF889" s="45"/>
      <c r="AG889" s="46"/>
      <c r="AH889" s="45"/>
      <c r="AI889" s="46"/>
      <c r="AJ889" s="47"/>
      <c r="AK889" s="44"/>
      <c r="AL889" s="45"/>
      <c r="AM889" s="46"/>
      <c r="AN889" s="45"/>
      <c r="AO889" s="46"/>
      <c r="AP889" s="47"/>
      <c r="AQ889" s="44"/>
      <c r="AR889" s="45"/>
      <c r="AS889" s="46"/>
      <c r="AT889" s="45"/>
      <c r="AU889" s="46"/>
      <c r="AV889" s="47"/>
      <c r="AW889" s="44"/>
      <c r="AX889" s="45"/>
      <c r="AY889" s="46"/>
      <c r="AZ889" s="45"/>
      <c r="BA889" s="46"/>
      <c r="BB889" s="47"/>
      <c r="BC889" s="44"/>
      <c r="BD889" s="45"/>
      <c r="BE889" s="46"/>
      <c r="BF889" s="45"/>
      <c r="BG889" s="46"/>
      <c r="BH889" s="47"/>
      <c r="BI889" s="44"/>
      <c r="BJ889" s="45"/>
      <c r="BK889" s="46"/>
      <c r="BL889" s="45"/>
      <c r="BM889" s="46"/>
      <c r="BN889" s="47"/>
      <c r="BQ889" s="223"/>
      <c r="BR889" s="223"/>
      <c r="BS889" s="223"/>
      <c r="BT889" s="223"/>
      <c r="BU889" s="225"/>
      <c r="BV889" s="221"/>
      <c r="BW889" s="223"/>
      <c r="BX889" s="223"/>
      <c r="BY889" s="223"/>
      <c r="BZ889" s="223"/>
      <c r="CA889" s="225"/>
      <c r="CB889" s="221"/>
      <c r="CC889" s="223"/>
      <c r="CD889" s="223"/>
      <c r="CE889" s="223"/>
      <c r="CF889" s="223"/>
      <c r="CG889" s="225"/>
      <c r="CH889" s="221"/>
      <c r="CI889" s="223"/>
      <c r="CJ889" s="223"/>
      <c r="CK889" s="223"/>
      <c r="CL889" s="223"/>
      <c r="CM889" s="225"/>
      <c r="CN889" s="221"/>
      <c r="CO889" s="223"/>
      <c r="CP889" s="223"/>
      <c r="CQ889" s="223"/>
      <c r="CR889" s="223"/>
      <c r="CS889" s="225"/>
    </row>
    <row r="890" spans="13:97" ht="15" customHeight="1" x14ac:dyDescent="0.25">
      <c r="BQ890" s="216"/>
      <c r="BR890" s="217"/>
      <c r="BS890" s="216"/>
      <c r="BT890" s="217"/>
      <c r="BU890" s="218"/>
      <c r="BV890" s="215"/>
      <c r="BW890" s="216"/>
      <c r="BX890" s="217"/>
      <c r="BY890" s="216"/>
      <c r="BZ890" s="217"/>
      <c r="CA890" s="218"/>
      <c r="CB890" s="215"/>
      <c r="CC890" s="216"/>
      <c r="CD890" s="217"/>
      <c r="CE890" s="216"/>
      <c r="CF890" s="217"/>
      <c r="CG890" s="218"/>
      <c r="CH890" s="215"/>
      <c r="CI890" s="216"/>
      <c r="CJ890" s="217"/>
      <c r="CK890" s="216"/>
      <c r="CL890" s="217"/>
      <c r="CM890" s="218"/>
      <c r="CN890" s="215"/>
      <c r="CO890" s="216"/>
      <c r="CP890" s="217"/>
      <c r="CQ890" s="216"/>
      <c r="CR890" s="217"/>
      <c r="CS890" s="218"/>
    </row>
    <row r="891" spans="13:97" ht="15" customHeight="1" x14ac:dyDescent="0.25">
      <c r="BQ891" s="219"/>
      <c r="BR891" s="217"/>
      <c r="BS891" s="216"/>
      <c r="BT891" s="217"/>
      <c r="BU891" s="218"/>
      <c r="BV891" s="215"/>
      <c r="BW891" s="219"/>
      <c r="BX891" s="217"/>
      <c r="BY891" s="219"/>
      <c r="BZ891" s="217"/>
      <c r="CA891" s="220"/>
      <c r="CB891" s="215"/>
      <c r="CC891" s="219"/>
      <c r="CD891" s="217"/>
      <c r="CE891" s="219"/>
      <c r="CF891" s="217"/>
      <c r="CG891" s="220"/>
      <c r="CH891" s="215"/>
      <c r="CI891" s="219"/>
      <c r="CJ891" s="217"/>
      <c r="CK891" s="216"/>
      <c r="CL891" s="217"/>
      <c r="CM891" s="218"/>
      <c r="CN891" s="215"/>
      <c r="CO891" s="219"/>
      <c r="CP891" s="217"/>
      <c r="CQ891" s="219"/>
      <c r="CR891" s="217"/>
      <c r="CS891" s="220"/>
    </row>
    <row r="892" spans="13:97" ht="15" customHeight="1" x14ac:dyDescent="0.25">
      <c r="BQ892" s="219"/>
      <c r="BR892" s="217"/>
      <c r="BS892" s="216"/>
      <c r="BT892" s="217"/>
      <c r="BU892" s="218"/>
      <c r="BV892" s="215"/>
      <c r="BW892" s="219"/>
      <c r="BX892" s="217"/>
      <c r="BY892" s="219"/>
      <c r="BZ892" s="217"/>
      <c r="CA892" s="220"/>
      <c r="CB892" s="215"/>
      <c r="CC892" s="219"/>
      <c r="CD892" s="217"/>
      <c r="CE892" s="219"/>
      <c r="CF892" s="217"/>
      <c r="CG892" s="220"/>
      <c r="CH892" s="215"/>
      <c r="CI892" s="219"/>
      <c r="CJ892" s="217"/>
      <c r="CK892" s="216"/>
      <c r="CL892" s="217"/>
      <c r="CM892" s="218"/>
      <c r="CN892" s="215"/>
      <c r="CO892" s="219"/>
      <c r="CP892" s="217"/>
      <c r="CQ892" s="219"/>
      <c r="CR892" s="217"/>
      <c r="CS892" s="220"/>
    </row>
    <row r="893" spans="13:97" ht="15" customHeight="1" x14ac:dyDescent="0.25">
      <c r="Y893" s="54"/>
      <c r="Z893" s="55"/>
      <c r="AA893" s="56"/>
      <c r="AB893" s="55"/>
      <c r="AC893" s="56"/>
      <c r="AD893" s="57"/>
      <c r="AE893" s="54"/>
      <c r="AF893" s="55"/>
      <c r="AG893" s="56"/>
      <c r="AH893" s="55"/>
      <c r="AI893" s="56"/>
      <c r="AJ893" s="57"/>
      <c r="AK893" s="54"/>
      <c r="AL893" s="55"/>
      <c r="AM893" s="56"/>
      <c r="AN893" s="55"/>
      <c r="AO893" s="56"/>
      <c r="AP893" s="57"/>
      <c r="AR893" s="221"/>
      <c r="AS893" s="222"/>
      <c r="AT893" s="223"/>
      <c r="AU893" s="222"/>
      <c r="AV893" s="223"/>
      <c r="AW893" s="224"/>
      <c r="AX893" s="221"/>
      <c r="AY893" s="222"/>
      <c r="AZ893" s="223"/>
      <c r="BA893" s="222"/>
      <c r="BB893" s="223"/>
      <c r="BC893" s="224"/>
      <c r="BD893" s="221"/>
      <c r="BE893" s="222"/>
      <c r="BF893" s="223"/>
      <c r="BG893" s="222"/>
      <c r="BH893" s="223"/>
      <c r="BI893" s="224"/>
      <c r="BJ893" s="221"/>
      <c r="BK893" s="222"/>
      <c r="BL893" s="223"/>
      <c r="BM893" s="222"/>
      <c r="BN893" s="223"/>
      <c r="BO893" s="224"/>
      <c r="BP893" s="221"/>
      <c r="BQ893" s="222"/>
      <c r="BR893" s="223"/>
      <c r="BS893" s="222"/>
      <c r="BT893" s="223"/>
      <c r="BU893" s="224"/>
      <c r="BV893" s="221"/>
      <c r="BW893" s="222"/>
      <c r="BX893" s="223"/>
      <c r="BY893" s="222"/>
      <c r="BZ893" s="223"/>
      <c r="CA893" s="224"/>
      <c r="CB893" s="221"/>
      <c r="CC893" s="222"/>
      <c r="CD893" s="223"/>
      <c r="CE893" s="222"/>
      <c r="CF893" s="223"/>
      <c r="CG893" s="224"/>
      <c r="CH893" s="221"/>
      <c r="CI893" s="222"/>
      <c r="CJ893" s="223"/>
      <c r="CK893" s="222"/>
      <c r="CL893" s="223"/>
      <c r="CM893" s="224"/>
      <c r="CN893" s="221"/>
      <c r="CO893" s="222"/>
      <c r="CP893" s="223"/>
      <c r="CQ893" s="222"/>
      <c r="CR893" s="223"/>
      <c r="CS893" s="224"/>
    </row>
    <row r="894" spans="13:97" ht="15" customHeight="1" x14ac:dyDescent="0.25">
      <c r="Y894" s="48">
        <v>1</v>
      </c>
      <c r="Z894" s="49" t="s">
        <v>10</v>
      </c>
      <c r="AA894" s="50">
        <v>1</v>
      </c>
      <c r="AB894" s="49" t="s">
        <v>11</v>
      </c>
      <c r="AC894" s="50">
        <v>1</v>
      </c>
      <c r="AD894" s="51" t="s">
        <v>12</v>
      </c>
      <c r="AE894" s="48">
        <v>1</v>
      </c>
      <c r="AF894" s="49" t="s">
        <v>13</v>
      </c>
      <c r="AG894" s="50">
        <v>1</v>
      </c>
      <c r="AH894" s="49" t="s">
        <v>14</v>
      </c>
      <c r="AI894" s="50">
        <v>1</v>
      </c>
      <c r="AJ894" s="51" t="s">
        <v>15</v>
      </c>
      <c r="AK894" s="48">
        <v>1</v>
      </c>
      <c r="AL894" s="49" t="s">
        <v>16</v>
      </c>
      <c r="AM894" s="50">
        <v>1</v>
      </c>
      <c r="AN894" s="49" t="s">
        <v>17</v>
      </c>
      <c r="AO894" s="50">
        <v>1</v>
      </c>
      <c r="AP894" s="51" t="s">
        <v>18</v>
      </c>
      <c r="AR894" s="215">
        <v>1</v>
      </c>
      <c r="AS894" s="216" t="s">
        <v>339</v>
      </c>
      <c r="AT894" s="217">
        <v>1</v>
      </c>
      <c r="AU894" s="216" t="s">
        <v>340</v>
      </c>
      <c r="AV894" s="217">
        <v>1</v>
      </c>
      <c r="AW894" s="216" t="s">
        <v>341</v>
      </c>
      <c r="AX894" s="215">
        <v>1</v>
      </c>
      <c r="AY894" s="216" t="s">
        <v>342</v>
      </c>
      <c r="AZ894" s="217">
        <v>1</v>
      </c>
      <c r="BA894" s="216" t="s">
        <v>343</v>
      </c>
      <c r="BB894" s="217">
        <v>1</v>
      </c>
      <c r="BC894" s="216" t="s">
        <v>344</v>
      </c>
      <c r="BD894" s="215">
        <v>1</v>
      </c>
      <c r="BE894" s="216" t="s">
        <v>345</v>
      </c>
      <c r="BF894" s="217">
        <v>1</v>
      </c>
      <c r="BG894" s="216" t="s">
        <v>346</v>
      </c>
      <c r="BH894" s="217">
        <v>1</v>
      </c>
      <c r="BI894" s="216" t="s">
        <v>347</v>
      </c>
      <c r="BJ894" s="215">
        <v>1</v>
      </c>
      <c r="BK894" s="216" t="s">
        <v>348</v>
      </c>
      <c r="BL894" s="217">
        <v>1</v>
      </c>
      <c r="BM894" s="216" t="s">
        <v>349</v>
      </c>
      <c r="BN894" s="217">
        <v>1</v>
      </c>
      <c r="BO894" s="216" t="s">
        <v>350</v>
      </c>
      <c r="BP894" s="215"/>
      <c r="BQ894" s="216"/>
      <c r="BR894" s="217"/>
      <c r="BS894" s="216"/>
      <c r="BT894" s="217"/>
      <c r="BU894" s="218"/>
      <c r="BV894" s="215"/>
      <c r="BW894" s="216"/>
      <c r="BX894" s="217"/>
      <c r="BY894" s="216"/>
      <c r="BZ894" s="217"/>
      <c r="CA894" s="218"/>
      <c r="CB894" s="215"/>
      <c r="CC894" s="216"/>
      <c r="CD894" s="217"/>
      <c r="CE894" s="216"/>
      <c r="CF894" s="217"/>
      <c r="CG894" s="218"/>
      <c r="CH894" s="215"/>
      <c r="CI894" s="216"/>
      <c r="CJ894" s="217"/>
      <c r="CK894" s="216"/>
      <c r="CL894" s="217"/>
      <c r="CM894" s="218"/>
      <c r="CN894" s="215"/>
      <c r="CO894" s="216"/>
      <c r="CP894" s="217"/>
      <c r="CQ894" s="216"/>
      <c r="CR894" s="217"/>
      <c r="CS894" s="218"/>
    </row>
    <row r="895" spans="13:97" ht="15" customHeight="1" x14ac:dyDescent="0.25">
      <c r="Y895" s="48"/>
      <c r="Z895" s="52"/>
      <c r="AA895" s="50"/>
      <c r="AB895" s="52"/>
      <c r="AC895" s="50"/>
      <c r="AD895" s="53"/>
      <c r="AE895" s="48"/>
      <c r="AF895" s="52"/>
      <c r="AG895" s="50"/>
      <c r="AH895" s="52"/>
      <c r="AI895" s="50"/>
      <c r="AJ895" s="53"/>
      <c r="AK895" s="48"/>
      <c r="AL895" s="52"/>
      <c r="AM895" s="50"/>
      <c r="AN895" s="52"/>
      <c r="AO895" s="50"/>
      <c r="AP895" s="53"/>
      <c r="AR895" s="215"/>
      <c r="AS895" s="219"/>
      <c r="AT895" s="217"/>
      <c r="AU895" s="219"/>
      <c r="AV895" s="217"/>
      <c r="AW895" s="220"/>
      <c r="AX895" s="215"/>
      <c r="AY895" s="219"/>
      <c r="AZ895" s="217"/>
      <c r="BA895" s="219"/>
      <c r="BB895" s="217"/>
      <c r="BC895" s="220"/>
      <c r="BD895" s="215"/>
      <c r="BE895" s="219"/>
      <c r="BF895" s="217"/>
      <c r="BG895" s="219"/>
      <c r="BH895" s="217"/>
      <c r="BI895" s="220"/>
      <c r="BJ895" s="215"/>
      <c r="BK895" s="219"/>
      <c r="BL895" s="217"/>
      <c r="BM895" s="219"/>
      <c r="BN895" s="217"/>
      <c r="BO895" s="220"/>
      <c r="BP895" s="215"/>
      <c r="BQ895" s="219"/>
      <c r="BR895" s="217"/>
      <c r="BS895" s="219"/>
      <c r="BT895" s="217"/>
      <c r="BU895" s="220"/>
      <c r="BV895" s="215"/>
      <c r="BW895" s="219"/>
      <c r="BX895" s="217"/>
      <c r="BY895" s="219"/>
      <c r="BZ895" s="217"/>
      <c r="CA895" s="220"/>
      <c r="CB895" s="215"/>
      <c r="CC895" s="219"/>
      <c r="CD895" s="217"/>
      <c r="CE895" s="219"/>
      <c r="CF895" s="217"/>
      <c r="CG895" s="220"/>
      <c r="CH895" s="215"/>
      <c r="CI895" s="219"/>
      <c r="CJ895" s="217"/>
      <c r="CK895" s="219"/>
      <c r="CL895" s="217"/>
      <c r="CM895" s="220"/>
      <c r="CN895" s="215"/>
      <c r="CO895" s="219"/>
      <c r="CP895" s="217"/>
      <c r="CQ895" s="219"/>
      <c r="CR895" s="217"/>
      <c r="CS895" s="220"/>
    </row>
    <row r="896" spans="13:97" ht="15" customHeight="1" x14ac:dyDescent="0.25">
      <c r="Y896" s="48"/>
      <c r="Z896" s="52"/>
      <c r="AA896" s="50"/>
      <c r="AB896" s="52"/>
      <c r="AC896" s="50"/>
      <c r="AD896" s="53"/>
      <c r="AE896" s="48"/>
      <c r="AF896" s="52"/>
      <c r="AG896" s="50"/>
      <c r="AH896" s="52"/>
      <c r="AI896" s="50"/>
      <c r="AJ896" s="53"/>
      <c r="AK896" s="48"/>
      <c r="AL896" s="52"/>
      <c r="AM896" s="50"/>
      <c r="AN896" s="52"/>
      <c r="AO896" s="50"/>
      <c r="AP896" s="53"/>
      <c r="AR896" s="215"/>
      <c r="AS896" s="219"/>
      <c r="AT896" s="217"/>
      <c r="AU896" s="219"/>
      <c r="AV896" s="217"/>
      <c r="AW896" s="220"/>
      <c r="AX896" s="215"/>
      <c r="AY896" s="219"/>
      <c r="AZ896" s="217"/>
      <c r="BA896" s="219"/>
      <c r="BB896" s="217"/>
      <c r="BC896" s="220"/>
      <c r="BD896" s="215"/>
      <c r="BE896" s="219"/>
      <c r="BF896" s="217"/>
      <c r="BG896" s="219"/>
      <c r="BH896" s="217"/>
      <c r="BI896" s="220"/>
      <c r="BJ896" s="215"/>
      <c r="BK896" s="219"/>
      <c r="BL896" s="217"/>
      <c r="BM896" s="219"/>
      <c r="BN896" s="217"/>
      <c r="BO896" s="220"/>
      <c r="BP896" s="215"/>
      <c r="BQ896" s="219"/>
      <c r="BR896" s="217"/>
      <c r="BS896" s="219"/>
      <c r="BT896" s="217"/>
      <c r="BU896" s="220"/>
      <c r="BV896" s="215"/>
      <c r="BW896" s="219"/>
      <c r="BX896" s="217"/>
      <c r="BY896" s="219"/>
      <c r="BZ896" s="217"/>
      <c r="CA896" s="220"/>
      <c r="CB896" s="215"/>
      <c r="CC896" s="219"/>
      <c r="CD896" s="217"/>
      <c r="CE896" s="219"/>
      <c r="CF896" s="217"/>
      <c r="CG896" s="220"/>
      <c r="CH896" s="215"/>
      <c r="CI896" s="219"/>
      <c r="CJ896" s="217"/>
      <c r="CK896" s="219"/>
      <c r="CL896" s="217"/>
      <c r="CM896" s="220"/>
      <c r="CN896" s="215"/>
      <c r="CO896" s="219"/>
      <c r="CP896" s="217"/>
      <c r="CQ896" s="219"/>
      <c r="CR896" s="217"/>
      <c r="CS896" s="220"/>
    </row>
    <row r="897" spans="25:97" ht="15" customHeight="1" x14ac:dyDescent="0.25">
      <c r="Y897" s="58"/>
      <c r="Z897" s="59"/>
      <c r="AA897" s="60"/>
      <c r="AB897" s="59"/>
      <c r="AC897" s="60"/>
      <c r="AD897" s="61"/>
      <c r="AE897" s="58"/>
      <c r="AF897" s="59"/>
      <c r="AG897" s="60"/>
      <c r="AH897" s="59"/>
      <c r="AI897" s="60"/>
      <c r="AJ897" s="61"/>
      <c r="AK897" s="44"/>
      <c r="AL897" s="45"/>
      <c r="AM897" s="46"/>
      <c r="AN897" s="45"/>
      <c r="AO897" s="46"/>
      <c r="AP897" s="47"/>
      <c r="AR897" s="227"/>
      <c r="AS897" s="228"/>
      <c r="AT897" s="229"/>
      <c r="AU897" s="228"/>
      <c r="AV897" s="229"/>
      <c r="AW897" s="230"/>
      <c r="AX897" s="227"/>
      <c r="AY897" s="228"/>
      <c r="AZ897" s="229"/>
      <c r="BA897" s="228"/>
      <c r="BB897" s="229"/>
      <c r="BC897" s="230"/>
      <c r="BD897" s="227"/>
      <c r="BE897" s="228"/>
      <c r="BF897" s="229"/>
      <c r="BG897" s="228"/>
      <c r="BH897" s="229"/>
      <c r="BI897" s="230"/>
      <c r="BJ897" s="227"/>
      <c r="BK897" s="228"/>
      <c r="BL897" s="229"/>
      <c r="BM897" s="228"/>
      <c r="BN897" s="229"/>
      <c r="BO897" s="230"/>
      <c r="BP897" s="227"/>
      <c r="BQ897" s="228"/>
      <c r="BR897" s="229"/>
      <c r="BS897" s="228"/>
      <c r="BT897" s="229"/>
      <c r="BU897" s="230"/>
      <c r="BV897" s="227"/>
      <c r="BW897" s="228"/>
      <c r="BX897" s="229"/>
      <c r="BY897" s="228"/>
      <c r="BZ897" s="229"/>
      <c r="CA897" s="230"/>
      <c r="CB897" s="227"/>
      <c r="CC897" s="228"/>
      <c r="CD897" s="229"/>
      <c r="CE897" s="228"/>
      <c r="CF897" s="229"/>
      <c r="CG897" s="230"/>
      <c r="CH897" s="227"/>
      <c r="CI897" s="228"/>
      <c r="CJ897" s="229"/>
      <c r="CK897" s="228"/>
      <c r="CL897" s="229"/>
      <c r="CM897" s="230"/>
      <c r="CN897" s="227"/>
      <c r="CO897" s="228"/>
      <c r="CP897" s="229"/>
      <c r="CQ897" s="228"/>
      <c r="CR897" s="229"/>
      <c r="CS897" s="230"/>
    </row>
    <row r="898" spans="25:97" ht="15" customHeight="1" x14ac:dyDescent="0.25">
      <c r="Y898" s="48">
        <v>1</v>
      </c>
      <c r="Z898" s="49" t="s">
        <v>19</v>
      </c>
      <c r="AA898" s="50">
        <v>1</v>
      </c>
      <c r="AB898" s="49" t="s">
        <v>20</v>
      </c>
      <c r="AC898" s="50">
        <v>1</v>
      </c>
      <c r="AD898" s="51" t="s">
        <v>21</v>
      </c>
      <c r="AE898" s="48">
        <v>1</v>
      </c>
      <c r="AF898" s="49" t="s">
        <v>22</v>
      </c>
      <c r="AG898" s="50">
        <v>1</v>
      </c>
      <c r="AH898" s="49" t="s">
        <v>23</v>
      </c>
      <c r="AI898" s="50">
        <v>1</v>
      </c>
      <c r="AJ898" s="51" t="s">
        <v>24</v>
      </c>
      <c r="AK898" s="38"/>
      <c r="AL898" s="42"/>
      <c r="AM898" s="40"/>
      <c r="AN898" s="42"/>
      <c r="AO898" s="40"/>
      <c r="AP898" s="43"/>
      <c r="AR898" s="215"/>
      <c r="AS898" s="216"/>
      <c r="AT898" s="217"/>
      <c r="AU898" s="216"/>
      <c r="AV898" s="217"/>
      <c r="AW898" s="218"/>
      <c r="AX898" s="215"/>
      <c r="AY898" s="216"/>
      <c r="AZ898" s="217"/>
      <c r="BA898" s="216"/>
      <c r="BB898" s="217"/>
      <c r="BC898" s="218"/>
      <c r="BD898" s="231"/>
      <c r="BE898" s="232"/>
      <c r="BF898" s="233"/>
      <c r="BG898" s="232"/>
      <c r="BH898" s="233"/>
      <c r="BI898" s="234"/>
      <c r="BJ898" s="215"/>
      <c r="BK898" s="216"/>
      <c r="BL898" s="217"/>
      <c r="BM898" s="216"/>
      <c r="BN898" s="217"/>
      <c r="BO898" s="218"/>
      <c r="BP898" s="215"/>
      <c r="BQ898" s="216"/>
      <c r="BR898" s="217"/>
      <c r="BS898" s="216"/>
      <c r="BT898" s="217"/>
      <c r="BU898" s="218"/>
      <c r="BV898" s="231"/>
      <c r="BW898" s="232"/>
      <c r="BX898" s="233"/>
      <c r="BY898" s="232"/>
      <c r="BZ898" s="233"/>
      <c r="CA898" s="234"/>
      <c r="CB898" s="215"/>
      <c r="CC898" s="216"/>
      <c r="CD898" s="217"/>
      <c r="CE898" s="216"/>
      <c r="CF898" s="217"/>
      <c r="CG898" s="218"/>
      <c r="CH898" s="215"/>
      <c r="CI898" s="216"/>
      <c r="CJ898" s="217"/>
      <c r="CK898" s="216"/>
      <c r="CL898" s="217"/>
      <c r="CM898" s="218"/>
      <c r="CN898" s="231"/>
      <c r="CO898" s="232"/>
      <c r="CP898" s="233"/>
      <c r="CQ898" s="232"/>
      <c r="CR898" s="233"/>
      <c r="CS898" s="234"/>
    </row>
    <row r="899" spans="25:97" ht="15" customHeight="1" x14ac:dyDescent="0.25">
      <c r="Y899" s="38"/>
      <c r="Z899" s="39"/>
      <c r="AA899" s="40"/>
      <c r="AB899" s="39"/>
      <c r="AC899" s="40"/>
      <c r="AD899" s="41"/>
      <c r="AE899" s="38"/>
      <c r="AF899" s="39"/>
      <c r="AG899" s="40"/>
      <c r="AH899" s="39"/>
      <c r="AI899" s="40"/>
      <c r="AJ899" s="41"/>
      <c r="AK899" s="38"/>
      <c r="AL899" s="39"/>
      <c r="AM899" s="40"/>
      <c r="AN899" s="39"/>
      <c r="AO899" s="40"/>
      <c r="AP899" s="41"/>
      <c r="AR899" s="231"/>
      <c r="AS899" s="235"/>
      <c r="AT899" s="233"/>
      <c r="AU899" s="235"/>
      <c r="AV899" s="233"/>
      <c r="AW899" s="236"/>
      <c r="AX899" s="231"/>
      <c r="AY899" s="235"/>
      <c r="AZ899" s="233"/>
      <c r="BA899" s="235"/>
      <c r="BB899" s="233"/>
      <c r="BC899" s="236"/>
      <c r="BD899" s="231"/>
      <c r="BE899" s="235"/>
      <c r="BF899" s="233"/>
      <c r="BG899" s="235"/>
      <c r="BH899" s="233"/>
      <c r="BI899" s="236"/>
      <c r="BJ899" s="231"/>
      <c r="BK899" s="235"/>
      <c r="BL899" s="233"/>
      <c r="BM899" s="235"/>
      <c r="BN899" s="233"/>
      <c r="BO899" s="236"/>
      <c r="BP899" s="231"/>
      <c r="BQ899" s="235"/>
      <c r="BR899" s="233"/>
      <c r="BS899" s="235"/>
      <c r="BT899" s="233"/>
      <c r="BU899" s="236"/>
      <c r="BV899" s="231"/>
      <c r="BW899" s="235"/>
      <c r="BX899" s="233"/>
      <c r="BY899" s="235"/>
      <c r="BZ899" s="233"/>
      <c r="CA899" s="236"/>
      <c r="CB899" s="231"/>
      <c r="CC899" s="235"/>
      <c r="CD899" s="233"/>
      <c r="CE899" s="235"/>
      <c r="CF899" s="233"/>
      <c r="CG899" s="236"/>
      <c r="CH899" s="231"/>
      <c r="CI899" s="235"/>
      <c r="CJ899" s="233"/>
      <c r="CK899" s="235"/>
      <c r="CL899" s="233"/>
      <c r="CM899" s="236"/>
      <c r="CN899" s="231"/>
      <c r="CO899" s="235"/>
      <c r="CP899" s="233"/>
      <c r="CQ899" s="235"/>
      <c r="CR899" s="233"/>
      <c r="CS899" s="236"/>
    </row>
    <row r="900" spans="25:97" ht="15" customHeight="1" x14ac:dyDescent="0.25">
      <c r="Y900" s="38"/>
      <c r="Z900" s="39"/>
      <c r="AA900" s="40"/>
      <c r="AB900" s="39"/>
      <c r="AC900" s="40"/>
      <c r="AD900" s="41"/>
      <c r="AE900" s="38"/>
      <c r="AF900" s="39"/>
      <c r="AG900" s="40"/>
      <c r="AH900" s="39"/>
      <c r="AI900" s="40"/>
      <c r="AJ900" s="41"/>
      <c r="AK900" s="38"/>
      <c r="AL900" s="39"/>
      <c r="AM900" s="40"/>
      <c r="AN900" s="39"/>
      <c r="AO900" s="40"/>
      <c r="AP900" s="41"/>
      <c r="AR900" s="231"/>
      <c r="AS900" s="235"/>
      <c r="AT900" s="233"/>
      <c r="AU900" s="235"/>
      <c r="AV900" s="233"/>
      <c r="AW900" s="236"/>
      <c r="AX900" s="231"/>
      <c r="AY900" s="235"/>
      <c r="AZ900" s="233"/>
      <c r="BA900" s="235"/>
      <c r="BB900" s="233"/>
      <c r="BC900" s="236"/>
      <c r="BD900" s="231"/>
      <c r="BE900" s="235"/>
      <c r="BF900" s="233"/>
      <c r="BG900" s="235"/>
      <c r="BH900" s="233"/>
      <c r="BI900" s="236"/>
      <c r="BJ900" s="231"/>
      <c r="BK900" s="235"/>
      <c r="BL900" s="233"/>
      <c r="BM900" s="235"/>
      <c r="BN900" s="233"/>
      <c r="BO900" s="236"/>
      <c r="BP900" s="231"/>
      <c r="BQ900" s="235"/>
      <c r="BR900" s="233"/>
      <c r="BS900" s="235"/>
      <c r="BT900" s="233"/>
      <c r="BU900" s="236"/>
      <c r="BV900" s="231"/>
      <c r="BW900" s="235"/>
      <c r="BX900" s="233"/>
      <c r="BY900" s="235"/>
      <c r="BZ900" s="233"/>
      <c r="CA900" s="236"/>
      <c r="CB900" s="231"/>
      <c r="CC900" s="235"/>
      <c r="CD900" s="233"/>
      <c r="CE900" s="235"/>
      <c r="CF900" s="233"/>
      <c r="CG900" s="236"/>
      <c r="CH900" s="231"/>
      <c r="CI900" s="235"/>
      <c r="CJ900" s="233"/>
      <c r="CK900" s="235"/>
      <c r="CL900" s="233"/>
      <c r="CM900" s="236"/>
      <c r="CN900" s="231"/>
      <c r="CO900" s="235"/>
      <c r="CP900" s="233"/>
      <c r="CQ900" s="235"/>
      <c r="CR900" s="233"/>
      <c r="CS900" s="236"/>
    </row>
    <row r="901" spans="25:97" ht="15" customHeight="1" x14ac:dyDescent="0.25">
      <c r="Y901" s="36"/>
      <c r="Z901" s="23"/>
      <c r="AA901" s="1"/>
      <c r="AB901" s="23"/>
      <c r="AC901" s="1"/>
      <c r="AD901" s="37"/>
      <c r="AE901" s="36"/>
      <c r="AF901" s="23"/>
      <c r="AG901" s="1"/>
      <c r="AH901" s="23"/>
      <c r="AI901" s="1"/>
      <c r="AJ901" s="37"/>
      <c r="AK901" s="36"/>
      <c r="AL901" s="23"/>
      <c r="AM901" s="1"/>
      <c r="AN901" s="23"/>
      <c r="AO901" s="1"/>
      <c r="AP901" s="37"/>
      <c r="AR901" s="122"/>
      <c r="AS901" s="123"/>
      <c r="AT901" s="124"/>
      <c r="AU901" s="123"/>
      <c r="AV901" s="124"/>
      <c r="AW901" s="125"/>
      <c r="AX901" s="122"/>
      <c r="AY901" s="123"/>
      <c r="AZ901" s="124"/>
      <c r="BA901" s="123"/>
      <c r="BB901" s="124"/>
      <c r="BC901" s="125"/>
      <c r="BD901" s="122"/>
      <c r="BE901" s="123"/>
      <c r="BF901" s="124"/>
      <c r="BG901" s="123"/>
      <c r="BH901" s="124"/>
      <c r="BI901" s="125"/>
      <c r="BJ901" s="122"/>
      <c r="BK901" s="123"/>
      <c r="BL901" s="124"/>
      <c r="BM901" s="123"/>
      <c r="BN901" s="124"/>
      <c r="BO901" s="125"/>
      <c r="BP901" s="122"/>
      <c r="BQ901" s="123"/>
      <c r="BR901" s="124"/>
      <c r="BS901" s="123"/>
      <c r="BT901" s="124"/>
      <c r="BU901" s="125"/>
      <c r="BV901" s="122"/>
      <c r="BW901" s="123"/>
      <c r="BX901" s="124"/>
      <c r="BY901" s="123"/>
      <c r="BZ901" s="124"/>
      <c r="CA901" s="125"/>
      <c r="CB901" s="122"/>
      <c r="CC901" s="123"/>
      <c r="CD901" s="124"/>
      <c r="CE901" s="123"/>
      <c r="CF901" s="124"/>
      <c r="CG901" s="125"/>
      <c r="CH901" s="122"/>
      <c r="CI901" s="123"/>
      <c r="CJ901" s="124"/>
      <c r="CK901" s="123"/>
      <c r="CL901" s="124"/>
      <c r="CM901" s="125"/>
      <c r="CN901" s="122"/>
      <c r="CO901" s="123"/>
      <c r="CP901" s="124"/>
      <c r="CQ901" s="123"/>
      <c r="CR901" s="124"/>
      <c r="CS901" s="125"/>
    </row>
    <row r="902" spans="25:97" ht="15" customHeight="1" x14ac:dyDescent="0.25">
      <c r="Y902" s="38">
        <v>1</v>
      </c>
      <c r="Z902" s="42" t="s">
        <v>25</v>
      </c>
      <c r="AA902" s="40"/>
      <c r="AC902" s="40"/>
      <c r="AE902" s="38"/>
      <c r="AF902" s="42"/>
      <c r="AG902" s="40"/>
      <c r="AH902" s="42"/>
      <c r="AI902" s="40"/>
      <c r="AJ902" s="43"/>
      <c r="AK902" s="38"/>
      <c r="AL902" s="42"/>
      <c r="AM902" s="40"/>
      <c r="AN902" s="42"/>
      <c r="AO902" s="40"/>
      <c r="AP902" s="41"/>
      <c r="AR902" s="118">
        <v>1</v>
      </c>
      <c r="AS902" s="145" t="s">
        <v>351</v>
      </c>
      <c r="AT902" s="120"/>
      <c r="AU902" s="150"/>
      <c r="AV902" s="120"/>
      <c r="AW902" s="150"/>
      <c r="AX902" s="118"/>
      <c r="AY902" s="145"/>
      <c r="AZ902" s="120"/>
      <c r="BA902" s="145"/>
      <c r="BB902" s="120"/>
      <c r="BC902" s="146"/>
      <c r="BD902" s="118"/>
      <c r="BE902" s="145"/>
      <c r="BF902" s="120"/>
      <c r="BG902" s="145"/>
      <c r="BH902" s="120"/>
      <c r="BI902" s="121"/>
      <c r="BJ902" s="118"/>
      <c r="BK902" s="145"/>
      <c r="BL902" s="120"/>
      <c r="BM902" s="150"/>
      <c r="BN902" s="120"/>
      <c r="BO902" s="150"/>
      <c r="BP902" s="118"/>
      <c r="BQ902" s="145"/>
      <c r="BR902" s="120"/>
      <c r="BS902" s="145"/>
      <c r="BT902" s="120"/>
      <c r="BU902" s="146"/>
      <c r="BV902" s="118"/>
      <c r="BW902" s="145"/>
      <c r="BX902" s="120"/>
      <c r="BY902" s="145"/>
      <c r="BZ902" s="120"/>
      <c r="CA902" s="121"/>
      <c r="CB902" s="118"/>
      <c r="CC902" s="145"/>
      <c r="CD902" s="120"/>
      <c r="CE902" s="150"/>
      <c r="CF902" s="120"/>
      <c r="CG902" s="150"/>
      <c r="CH902" s="118"/>
      <c r="CI902" s="145"/>
      <c r="CJ902" s="120"/>
      <c r="CK902" s="145"/>
      <c r="CL902" s="120"/>
      <c r="CM902" s="146"/>
      <c r="CN902" s="118"/>
      <c r="CO902" s="145"/>
      <c r="CP902" s="120"/>
      <c r="CQ902" s="145"/>
      <c r="CR902" s="120"/>
      <c r="CS902" s="121"/>
    </row>
    <row r="903" spans="25:97" ht="15" customHeight="1" x14ac:dyDescent="0.25">
      <c r="Y903" s="38">
        <v>2</v>
      </c>
      <c r="Z903" s="42" t="s">
        <v>26</v>
      </c>
      <c r="AA903" s="40"/>
      <c r="AB903" s="39"/>
      <c r="AC903" s="40"/>
      <c r="AD903" s="41"/>
      <c r="AE903" s="38"/>
      <c r="AF903" s="39"/>
      <c r="AG903" s="40"/>
      <c r="AH903" s="39"/>
      <c r="AI903" s="40"/>
      <c r="AJ903" s="41"/>
      <c r="AK903" s="38"/>
      <c r="AL903" s="39"/>
      <c r="AM903" s="40"/>
      <c r="AN903" s="39"/>
      <c r="AO903" s="40"/>
      <c r="AP903" s="41"/>
      <c r="AR903" s="118">
        <v>2</v>
      </c>
      <c r="AS903" s="145" t="s">
        <v>352</v>
      </c>
      <c r="AT903" s="120"/>
      <c r="AU903" s="119"/>
      <c r="AV903" s="120"/>
      <c r="AW903" s="121"/>
      <c r="AX903" s="118"/>
      <c r="AY903" s="119"/>
      <c r="AZ903" s="120"/>
      <c r="BA903" s="119"/>
      <c r="BB903" s="120"/>
      <c r="BC903" s="121"/>
      <c r="BD903" s="118"/>
      <c r="BE903" s="119"/>
      <c r="BF903" s="120"/>
      <c r="BG903" s="119"/>
      <c r="BH903" s="120"/>
      <c r="BI903" s="121"/>
      <c r="BJ903" s="118"/>
      <c r="BK903" s="145"/>
      <c r="BL903" s="120"/>
      <c r="BM903" s="119"/>
      <c r="BN903" s="120"/>
      <c r="BO903" s="121"/>
      <c r="BP903" s="118"/>
      <c r="BQ903" s="119"/>
      <c r="BR903" s="120"/>
      <c r="BS903" s="119"/>
      <c r="BT903" s="120"/>
      <c r="BU903" s="121"/>
      <c r="BV903" s="118"/>
      <c r="BW903" s="119"/>
      <c r="BX903" s="120"/>
      <c r="BY903" s="119"/>
      <c r="BZ903" s="120"/>
      <c r="CA903" s="121"/>
      <c r="CB903" s="118"/>
      <c r="CC903" s="145"/>
      <c r="CD903" s="120"/>
      <c r="CE903" s="119"/>
      <c r="CF903" s="120"/>
      <c r="CG903" s="121"/>
      <c r="CH903" s="118"/>
      <c r="CI903" s="119"/>
      <c r="CJ903" s="120"/>
      <c r="CK903" s="119"/>
      <c r="CL903" s="120"/>
      <c r="CM903" s="121"/>
      <c r="CN903" s="118"/>
      <c r="CO903" s="119"/>
      <c r="CP903" s="120"/>
      <c r="CQ903" s="119"/>
      <c r="CR903" s="120"/>
      <c r="CS903" s="121"/>
    </row>
    <row r="904" spans="25:97" ht="15" customHeight="1" x14ac:dyDescent="0.25">
      <c r="Y904" s="38">
        <v>3</v>
      </c>
      <c r="Z904" s="43" t="s">
        <v>27</v>
      </c>
      <c r="AA904" s="40"/>
      <c r="AB904" s="39"/>
      <c r="AC904" s="40"/>
      <c r="AD904" s="41"/>
      <c r="AE904" s="38"/>
      <c r="AF904" s="39"/>
      <c r="AG904" s="40"/>
      <c r="AH904" s="39"/>
      <c r="AI904" s="40"/>
      <c r="AJ904" s="41"/>
      <c r="AK904" s="38"/>
      <c r="AL904" s="39"/>
      <c r="AM904" s="40"/>
      <c r="AN904" s="39"/>
      <c r="AO904" s="40"/>
      <c r="AP904" s="41"/>
      <c r="AR904" s="118">
        <v>3</v>
      </c>
      <c r="AS904" s="146" t="s">
        <v>353</v>
      </c>
      <c r="AT904" s="120"/>
      <c r="AU904" s="119"/>
      <c r="AV904" s="120"/>
      <c r="AW904" s="121"/>
      <c r="AX904" s="118"/>
      <c r="AY904" s="119"/>
      <c r="AZ904" s="120"/>
      <c r="BA904" s="119"/>
      <c r="BB904" s="120"/>
      <c r="BC904" s="121"/>
      <c r="BD904" s="118"/>
      <c r="BE904" s="119"/>
      <c r="BF904" s="120"/>
      <c r="BG904" s="119"/>
      <c r="BH904" s="120"/>
      <c r="BI904" s="121"/>
      <c r="BJ904" s="118"/>
      <c r="BK904" s="146"/>
      <c r="BL904" s="120"/>
      <c r="BM904" s="119"/>
      <c r="BN904" s="120"/>
      <c r="BO904" s="121"/>
      <c r="BP904" s="118"/>
      <c r="BQ904" s="119"/>
      <c r="BR904" s="120"/>
      <c r="BS904" s="119"/>
      <c r="BT904" s="120"/>
      <c r="BU904" s="121"/>
      <c r="BV904" s="118"/>
      <c r="BW904" s="119"/>
      <c r="BX904" s="120"/>
      <c r="BY904" s="119"/>
      <c r="BZ904" s="120"/>
      <c r="CA904" s="121"/>
      <c r="CB904" s="118"/>
      <c r="CC904" s="146"/>
      <c r="CD904" s="120"/>
      <c r="CE904" s="119"/>
      <c r="CF904" s="120"/>
      <c r="CG904" s="121"/>
      <c r="CH904" s="118"/>
      <c r="CI904" s="119"/>
      <c r="CJ904" s="120"/>
      <c r="CK904" s="119"/>
      <c r="CL904" s="120"/>
      <c r="CM904" s="121"/>
      <c r="CN904" s="118"/>
      <c r="CO904" s="119"/>
      <c r="CP904" s="120"/>
      <c r="CQ904" s="119"/>
      <c r="CR904" s="120"/>
      <c r="CS904" s="121"/>
    </row>
    <row r="905" spans="25:97" ht="15.75" x14ac:dyDescent="0.25">
      <c r="Y905" s="44"/>
      <c r="Z905" s="45"/>
      <c r="AA905" s="46"/>
      <c r="AB905" s="45"/>
      <c r="AC905" s="46"/>
      <c r="AD905" s="47"/>
      <c r="AE905" s="44"/>
      <c r="AF905" s="45"/>
      <c r="AG905" s="46"/>
      <c r="AH905" s="45"/>
      <c r="AI905" s="46"/>
      <c r="AJ905" s="47"/>
      <c r="AK905" s="44"/>
      <c r="AL905" s="45"/>
      <c r="AM905" s="46"/>
      <c r="AN905" s="45"/>
      <c r="AO905" s="46"/>
      <c r="AP905" s="47"/>
      <c r="AR905" s="44"/>
      <c r="AS905" s="45"/>
      <c r="AT905" s="46"/>
      <c r="AU905" s="45"/>
      <c r="AV905" s="46"/>
      <c r="AW905" s="47"/>
      <c r="AX905" s="44"/>
      <c r="AY905" s="45"/>
      <c r="AZ905" s="46"/>
      <c r="BA905" s="45"/>
      <c r="BB905" s="46"/>
      <c r="BC905" s="47"/>
      <c r="BD905" s="44"/>
      <c r="BE905" s="45"/>
      <c r="BF905" s="46"/>
      <c r="BG905" s="45"/>
      <c r="BH905" s="46"/>
      <c r="BI905" s="47"/>
      <c r="BJ905" s="44"/>
      <c r="BK905" s="45"/>
      <c r="BL905" s="46"/>
      <c r="BM905" s="45"/>
      <c r="BN905" s="46"/>
      <c r="BO905" s="47"/>
      <c r="BP905" s="44"/>
      <c r="BQ905" s="45"/>
      <c r="BR905" s="46"/>
      <c r="BS905" s="45"/>
      <c r="BT905" s="46"/>
      <c r="BU905" s="47"/>
      <c r="BV905" s="44"/>
      <c r="BW905" s="45"/>
      <c r="BX905" s="46"/>
      <c r="BY905" s="45"/>
      <c r="BZ905" s="46"/>
      <c r="CA905" s="47"/>
      <c r="CB905" s="44"/>
      <c r="CC905" s="45"/>
      <c r="CD905" s="46"/>
      <c r="CE905" s="45"/>
      <c r="CF905" s="46"/>
      <c r="CG905" s="47"/>
      <c r="CH905" s="44"/>
      <c r="CI905" s="45"/>
      <c r="CJ905" s="46"/>
      <c r="CK905" s="45"/>
      <c r="CL905" s="46"/>
      <c r="CM905" s="47"/>
      <c r="CN905" s="44"/>
      <c r="CO905" s="45"/>
      <c r="CP905" s="46"/>
      <c r="CQ905" s="45"/>
      <c r="CR905" s="46"/>
      <c r="CS905" s="47"/>
    </row>
    <row r="906" spans="25:97" ht="15.75" x14ac:dyDescent="0.25">
      <c r="Z906" s="22"/>
      <c r="AB906" s="22"/>
      <c r="AD906" s="22"/>
      <c r="AF906" s="22"/>
      <c r="AH906" s="22"/>
      <c r="AJ906" s="22"/>
      <c r="AL906" s="22"/>
      <c r="AN906" s="22"/>
      <c r="AP906" s="22"/>
    </row>
  </sheetData>
  <sheetProtection password="CC4B" sheet="1" selectLockedCells="1"/>
  <mergeCells count="100">
    <mergeCell ref="M567:AP567"/>
    <mergeCell ref="B257:B259"/>
    <mergeCell ref="B260:B262"/>
    <mergeCell ref="B263:B265"/>
    <mergeCell ref="B266:B268"/>
    <mergeCell ref="B269:B271"/>
    <mergeCell ref="B272:B274"/>
    <mergeCell ref="B210:G210"/>
    <mergeCell ref="C227:C286"/>
    <mergeCell ref="E227:E286"/>
    <mergeCell ref="G227:G286"/>
    <mergeCell ref="B245:B247"/>
    <mergeCell ref="B248:B250"/>
    <mergeCell ref="B278:B280"/>
    <mergeCell ref="B281:B283"/>
    <mergeCell ref="B284:B286"/>
    <mergeCell ref="B251:B253"/>
    <mergeCell ref="B275:B277"/>
    <mergeCell ref="B254:B256"/>
    <mergeCell ref="B230:B232"/>
    <mergeCell ref="B233:B235"/>
    <mergeCell ref="B212:B214"/>
    <mergeCell ref="B227:B229"/>
    <mergeCell ref="B139:B141"/>
    <mergeCell ref="B142:B144"/>
    <mergeCell ref="B145:B147"/>
    <mergeCell ref="B148:B150"/>
    <mergeCell ref="B181:B183"/>
    <mergeCell ref="B169:B171"/>
    <mergeCell ref="B172:B174"/>
    <mergeCell ref="B175:B177"/>
    <mergeCell ref="B151:B153"/>
    <mergeCell ref="B154:B156"/>
    <mergeCell ref="B157:B159"/>
    <mergeCell ref="B160:B162"/>
    <mergeCell ref="B163:B165"/>
    <mergeCell ref="B166:B168"/>
    <mergeCell ref="G148:G207"/>
    <mergeCell ref="B187:B189"/>
    <mergeCell ref="B190:B192"/>
    <mergeCell ref="B193:B195"/>
    <mergeCell ref="B184:B186"/>
    <mergeCell ref="B196:B198"/>
    <mergeCell ref="B199:B201"/>
    <mergeCell ref="B202:B204"/>
    <mergeCell ref="B205:B207"/>
    <mergeCell ref="B72:B74"/>
    <mergeCell ref="B75:B77"/>
    <mergeCell ref="B78:B80"/>
    <mergeCell ref="B81:B83"/>
    <mergeCell ref="C81:C128"/>
    <mergeCell ref="B105:B107"/>
    <mergeCell ref="B120:B122"/>
    <mergeCell ref="B123:B125"/>
    <mergeCell ref="B126:B128"/>
    <mergeCell ref="B84:B86"/>
    <mergeCell ref="B87:B89"/>
    <mergeCell ref="B90:B92"/>
    <mergeCell ref="B93:B95"/>
    <mergeCell ref="B96:B98"/>
    <mergeCell ref="B99:B101"/>
    <mergeCell ref="B102:B104"/>
    <mergeCell ref="B136:B138"/>
    <mergeCell ref="B108:B110"/>
    <mergeCell ref="B111:B113"/>
    <mergeCell ref="B114:B116"/>
    <mergeCell ref="B117:B119"/>
    <mergeCell ref="B131:G131"/>
    <mergeCell ref="B133:B135"/>
    <mergeCell ref="G81:G128"/>
    <mergeCell ref="D93:D128"/>
    <mergeCell ref="E81:E128"/>
    <mergeCell ref="L10:L64"/>
    <mergeCell ref="B15:B29"/>
    <mergeCell ref="B30:B34"/>
    <mergeCell ref="B35:B59"/>
    <mergeCell ref="C10:E64"/>
    <mergeCell ref="B10:B14"/>
    <mergeCell ref="B60:B64"/>
    <mergeCell ref="B4:C4"/>
    <mergeCell ref="B5:C5"/>
    <mergeCell ref="B6:C6"/>
    <mergeCell ref="B7:C7"/>
    <mergeCell ref="C9:E9"/>
    <mergeCell ref="I9:K9"/>
    <mergeCell ref="F9:H9"/>
    <mergeCell ref="D178:D207"/>
    <mergeCell ref="D257:D286"/>
    <mergeCell ref="B236:B238"/>
    <mergeCell ref="B239:B241"/>
    <mergeCell ref="B242:B244"/>
    <mergeCell ref="B218:B220"/>
    <mergeCell ref="B221:B223"/>
    <mergeCell ref="B224:B226"/>
    <mergeCell ref="C148:C207"/>
    <mergeCell ref="E148:E207"/>
    <mergeCell ref="B178:B180"/>
    <mergeCell ref="B215:B217"/>
    <mergeCell ref="B67:G67"/>
    <mergeCell ref="B69:B71"/>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CV906"/>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5.75" customHeight="1" x14ac:dyDescent="0.3">
      <c r="B4" s="801" t="s">
        <v>928</v>
      </c>
      <c r="C4" s="801"/>
      <c r="D4" s="26">
        <f>'2 жастағы балалар Ф'!C88</f>
        <v>0</v>
      </c>
      <c r="E4" s="29"/>
      <c r="F4" s="29"/>
      <c r="G4" s="24"/>
      <c r="H4" s="24"/>
    </row>
    <row r="5" spans="2:12" ht="18.75" x14ac:dyDescent="0.3">
      <c r="B5" s="802" t="s">
        <v>905</v>
      </c>
      <c r="C5" s="802"/>
      <c r="D5" s="27">
        <f>'2 жастағы балалар Ф'!A88</f>
        <v>0</v>
      </c>
      <c r="E5" s="27"/>
      <c r="F5" s="27"/>
      <c r="G5" s="24"/>
      <c r="H5" s="24"/>
    </row>
    <row r="6" spans="2:12" ht="82.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824" t="str">
        <f>IF(C69="","",VLOOKUP(C69,$M$509:$N$511,2,TRUE))</f>
        <v/>
      </c>
      <c r="D10" s="825"/>
      <c r="E10" s="826"/>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827"/>
      <c r="D11" s="828"/>
      <c r="E11" s="829"/>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827"/>
      <c r="D12" s="828"/>
      <c r="E12" s="829"/>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827"/>
      <c r="D13" s="828"/>
      <c r="E13" s="829"/>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27"/>
      <c r="D14" s="828"/>
      <c r="E14" s="829"/>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827"/>
      <c r="D15" s="828"/>
      <c r="E15" s="829"/>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827"/>
      <c r="D16" s="828"/>
      <c r="E16" s="829"/>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827"/>
      <c r="D17" s="828"/>
      <c r="E17" s="829"/>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827"/>
      <c r="D18" s="828"/>
      <c r="E18" s="829"/>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827"/>
      <c r="D19" s="828"/>
      <c r="E19" s="829"/>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827"/>
      <c r="D20" s="828"/>
      <c r="E20" s="829"/>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827"/>
      <c r="D21" s="828"/>
      <c r="E21" s="829"/>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827"/>
      <c r="D22" s="828"/>
      <c r="E22" s="829"/>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827"/>
      <c r="D23" s="828"/>
      <c r="E23" s="829"/>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827"/>
      <c r="D24" s="828"/>
      <c r="E24" s="829"/>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827"/>
      <c r="D25" s="828"/>
      <c r="E25" s="829"/>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827"/>
      <c r="D26" s="828"/>
      <c r="E26" s="829"/>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827"/>
      <c r="D27" s="828"/>
      <c r="E27" s="829"/>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827"/>
      <c r="D28" s="828"/>
      <c r="E28" s="829"/>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827"/>
      <c r="D29" s="828"/>
      <c r="E29" s="829"/>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827"/>
      <c r="D30" s="828"/>
      <c r="E30" s="829"/>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827"/>
      <c r="D31" s="828"/>
      <c r="E31" s="829"/>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827"/>
      <c r="D32" s="828"/>
      <c r="E32" s="829"/>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827"/>
      <c r="D33" s="828"/>
      <c r="E33" s="829"/>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7"/>
      <c r="D34" s="828"/>
      <c r="E34" s="829"/>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827"/>
      <c r="D35" s="828"/>
      <c r="E35" s="829"/>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827"/>
      <c r="D36" s="828"/>
      <c r="E36" s="829"/>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827"/>
      <c r="D37" s="828"/>
      <c r="E37" s="829"/>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827"/>
      <c r="D38" s="828"/>
      <c r="E38" s="829"/>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827"/>
      <c r="D39" s="828"/>
      <c r="E39" s="829"/>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827"/>
      <c r="D40" s="828"/>
      <c r="E40" s="829"/>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827"/>
      <c r="D41" s="828"/>
      <c r="E41" s="829"/>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827"/>
      <c r="D42" s="828"/>
      <c r="E42" s="829"/>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827"/>
      <c r="D43" s="828"/>
      <c r="E43" s="829"/>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827"/>
      <c r="D44" s="828"/>
      <c r="E44" s="829"/>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27"/>
      <c r="D45" s="828"/>
      <c r="E45" s="82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27"/>
      <c r="D46" s="828"/>
      <c r="E46" s="829"/>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27"/>
      <c r="D47" s="828"/>
      <c r="E47" s="829"/>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27"/>
      <c r="D48" s="828"/>
      <c r="E48" s="829"/>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27"/>
      <c r="D49" s="828"/>
      <c r="E49" s="829"/>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27"/>
      <c r="D50" s="828"/>
      <c r="E50" s="829"/>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27"/>
      <c r="D51" s="828"/>
      <c r="E51" s="829"/>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27"/>
      <c r="D52" s="828"/>
      <c r="E52" s="829"/>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27"/>
      <c r="D53" s="828"/>
      <c r="E53" s="829"/>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27"/>
      <c r="D54" s="828"/>
      <c r="E54" s="829"/>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27"/>
      <c r="D55" s="828"/>
      <c r="E55" s="829"/>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27"/>
      <c r="D56" s="828"/>
      <c r="E56" s="829"/>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27"/>
      <c r="D57" s="828"/>
      <c r="E57" s="829"/>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27"/>
      <c r="D58" s="828"/>
      <c r="E58" s="829"/>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27"/>
      <c r="D59" s="828"/>
      <c r="E59" s="829"/>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827"/>
      <c r="D60" s="828"/>
      <c r="E60" s="829"/>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827"/>
      <c r="D61" s="828"/>
      <c r="E61" s="829"/>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827"/>
      <c r="D62" s="828"/>
      <c r="E62" s="829"/>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827"/>
      <c r="D63" s="828"/>
      <c r="E63" s="829"/>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30"/>
      <c r="D64" s="831"/>
      <c r="E64" s="832"/>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42.75" customHeight="1" x14ac:dyDescent="0.25">
      <c r="B68" s="35"/>
      <c r="C68" s="21" t="s">
        <v>915</v>
      </c>
      <c r="D68" s="21" t="s">
        <v>733</v>
      </c>
      <c r="E68" s="21" t="s">
        <v>916</v>
      </c>
      <c r="F68" s="21" t="s">
        <v>904</v>
      </c>
      <c r="G68" s="62" t="s">
        <v>917</v>
      </c>
    </row>
    <row r="69" spans="2:7" ht="15" customHeight="1" x14ac:dyDescent="0.25">
      <c r="B69" s="570">
        <v>1</v>
      </c>
      <c r="C69" s="452"/>
      <c r="D69" s="452"/>
      <c r="E69" s="452"/>
      <c r="F69" s="452"/>
      <c r="G69" s="452"/>
    </row>
    <row r="70" spans="2:7" ht="15" customHeight="1" x14ac:dyDescent="0.25">
      <c r="B70" s="571"/>
      <c r="C70" s="452"/>
      <c r="D70" s="452"/>
      <c r="E70" s="452"/>
      <c r="F70" s="452"/>
      <c r="G70" s="452"/>
    </row>
    <row r="71" spans="2:7" ht="15" customHeight="1" x14ac:dyDescent="0.25">
      <c r="B71" s="572"/>
      <c r="C71" s="452"/>
      <c r="D71" s="452"/>
      <c r="E71" s="452"/>
      <c r="F71" s="452"/>
      <c r="G71" s="452"/>
    </row>
    <row r="72" spans="2:7" ht="15" customHeight="1" x14ac:dyDescent="0.25">
      <c r="B72" s="570">
        <v>2</v>
      </c>
      <c r="C72" s="452"/>
      <c r="D72" s="452"/>
      <c r="E72" s="452"/>
      <c r="F72" s="452"/>
      <c r="G72" s="452"/>
    </row>
    <row r="73" spans="2:7" ht="15" customHeight="1" x14ac:dyDescent="0.25">
      <c r="B73" s="571"/>
      <c r="C73" s="452"/>
      <c r="D73" s="452"/>
      <c r="E73" s="452"/>
      <c r="F73" s="452"/>
      <c r="G73" s="452"/>
    </row>
    <row r="74" spans="2:7" ht="15" customHeight="1" x14ac:dyDescent="0.25">
      <c r="B74" s="572"/>
      <c r="C74" s="452"/>
      <c r="D74" s="452"/>
      <c r="E74" s="452"/>
      <c r="F74" s="452"/>
      <c r="G74" s="452"/>
    </row>
    <row r="75" spans="2:7" ht="15" customHeight="1" x14ac:dyDescent="0.25">
      <c r="B75" s="570">
        <v>3</v>
      </c>
      <c r="C75" s="452"/>
      <c r="D75" s="452"/>
      <c r="E75" s="452"/>
      <c r="F75" s="452"/>
      <c r="G75" s="452"/>
    </row>
    <row r="76" spans="2:7" ht="15" customHeight="1" x14ac:dyDescent="0.25">
      <c r="B76" s="571"/>
      <c r="C76" s="452"/>
      <c r="D76" s="452"/>
      <c r="E76" s="452"/>
      <c r="F76" s="452"/>
      <c r="G76" s="452"/>
    </row>
    <row r="77" spans="2:7" ht="15" customHeight="1" x14ac:dyDescent="0.25">
      <c r="B77" s="572"/>
      <c r="C77" s="452"/>
      <c r="D77" s="452"/>
      <c r="E77" s="452"/>
      <c r="F77" s="452"/>
      <c r="G77" s="452"/>
    </row>
    <row r="78" spans="2:7" ht="15" customHeight="1" x14ac:dyDescent="0.25">
      <c r="B78" s="570">
        <v>4</v>
      </c>
      <c r="C78" s="452"/>
      <c r="D78" s="452"/>
      <c r="E78" s="452"/>
      <c r="F78" s="452"/>
      <c r="G78" s="452"/>
    </row>
    <row r="79" spans="2:7" ht="15" customHeight="1" x14ac:dyDescent="0.25">
      <c r="B79" s="571"/>
      <c r="C79" s="452"/>
      <c r="D79" s="452"/>
      <c r="E79" s="452"/>
      <c r="F79" s="452"/>
      <c r="G79" s="452"/>
    </row>
    <row r="80" spans="2:7" ht="15" customHeight="1" x14ac:dyDescent="0.25">
      <c r="B80" s="572"/>
      <c r="C80" s="452"/>
      <c r="D80" s="452"/>
      <c r="E80" s="452"/>
      <c r="F80" s="452"/>
      <c r="G80" s="452"/>
    </row>
    <row r="81" spans="2:7" ht="15" customHeight="1" x14ac:dyDescent="0.25">
      <c r="B81" s="570">
        <v>5</v>
      </c>
      <c r="C81" s="798"/>
      <c r="D81" s="452"/>
      <c r="E81" s="798"/>
      <c r="F81" s="452"/>
      <c r="G81" s="798"/>
    </row>
    <row r="82" spans="2:7" ht="15" customHeight="1" x14ac:dyDescent="0.25">
      <c r="B82" s="571"/>
      <c r="C82" s="799"/>
      <c r="D82" s="452"/>
      <c r="E82" s="799"/>
      <c r="F82" s="452"/>
      <c r="G82" s="799"/>
    </row>
    <row r="83" spans="2:7" ht="15" customHeight="1" x14ac:dyDescent="0.25">
      <c r="B83" s="572"/>
      <c r="C83" s="799"/>
      <c r="D83" s="452"/>
      <c r="E83" s="799"/>
      <c r="F83" s="452"/>
      <c r="G83" s="799"/>
    </row>
    <row r="84" spans="2:7" ht="15" customHeight="1" x14ac:dyDescent="0.25">
      <c r="B84" s="570">
        <v>6</v>
      </c>
      <c r="C84" s="799"/>
      <c r="D84" s="452"/>
      <c r="E84" s="799"/>
      <c r="F84" s="452"/>
      <c r="G84" s="799"/>
    </row>
    <row r="85" spans="2:7" ht="15" customHeight="1" x14ac:dyDescent="0.25">
      <c r="B85" s="571"/>
      <c r="C85" s="799"/>
      <c r="D85" s="452"/>
      <c r="E85" s="799"/>
      <c r="F85" s="452"/>
      <c r="G85" s="799"/>
    </row>
    <row r="86" spans="2:7" ht="15" customHeight="1" x14ac:dyDescent="0.25">
      <c r="B86" s="572"/>
      <c r="C86" s="799"/>
      <c r="D86" s="452"/>
      <c r="E86" s="799"/>
      <c r="F86" s="452"/>
      <c r="G86" s="799"/>
    </row>
    <row r="87" spans="2:7" ht="15" customHeight="1" x14ac:dyDescent="0.25">
      <c r="B87" s="570">
        <v>7</v>
      </c>
      <c r="C87" s="799"/>
      <c r="D87" s="452"/>
      <c r="E87" s="799"/>
      <c r="F87" s="452"/>
      <c r="G87" s="799"/>
    </row>
    <row r="88" spans="2:7" ht="15" customHeight="1" x14ac:dyDescent="0.25">
      <c r="B88" s="571"/>
      <c r="C88" s="799"/>
      <c r="D88" s="452"/>
      <c r="E88" s="799"/>
      <c r="F88" s="452"/>
      <c r="G88" s="799"/>
    </row>
    <row r="89" spans="2:7" ht="15" customHeight="1" x14ac:dyDescent="0.25">
      <c r="B89" s="572"/>
      <c r="C89" s="799"/>
      <c r="D89" s="452"/>
      <c r="E89" s="799"/>
      <c r="F89" s="452"/>
      <c r="G89" s="799"/>
    </row>
    <row r="90" spans="2:7" ht="15" customHeight="1" x14ac:dyDescent="0.25">
      <c r="B90" s="570">
        <v>8</v>
      </c>
      <c r="C90" s="799"/>
      <c r="D90" s="452"/>
      <c r="E90" s="799"/>
      <c r="F90" s="452"/>
      <c r="G90" s="799"/>
    </row>
    <row r="91" spans="2:7" ht="15" customHeight="1" x14ac:dyDescent="0.25">
      <c r="B91" s="571"/>
      <c r="C91" s="799"/>
      <c r="D91" s="452"/>
      <c r="E91" s="799"/>
      <c r="F91" s="452"/>
      <c r="G91" s="799"/>
    </row>
    <row r="92" spans="2:7" ht="15" customHeight="1" x14ac:dyDescent="0.25">
      <c r="B92" s="572"/>
      <c r="C92" s="799"/>
      <c r="D92" s="452"/>
      <c r="E92" s="799"/>
      <c r="F92" s="452"/>
      <c r="G92" s="799"/>
    </row>
    <row r="93" spans="2:7" ht="15" customHeight="1" x14ac:dyDescent="0.25">
      <c r="B93" s="570">
        <v>9</v>
      </c>
      <c r="C93" s="799"/>
      <c r="D93" s="798"/>
      <c r="E93" s="799"/>
      <c r="F93" s="452"/>
      <c r="G93" s="799"/>
    </row>
    <row r="94" spans="2:7" ht="15" customHeight="1" x14ac:dyDescent="0.25">
      <c r="B94" s="571"/>
      <c r="C94" s="799"/>
      <c r="D94" s="799"/>
      <c r="E94" s="799"/>
      <c r="F94" s="452"/>
      <c r="G94" s="799"/>
    </row>
    <row r="95" spans="2:7" ht="15" customHeight="1" x14ac:dyDescent="0.25">
      <c r="B95" s="572"/>
      <c r="C95" s="799"/>
      <c r="D95" s="799"/>
      <c r="E95" s="799"/>
      <c r="F95" s="398"/>
      <c r="G95" s="799"/>
    </row>
    <row r="96" spans="2:7" ht="15" customHeight="1" x14ac:dyDescent="0.25">
      <c r="B96" s="607">
        <v>10</v>
      </c>
      <c r="C96" s="799"/>
      <c r="D96" s="799"/>
      <c r="E96" s="799"/>
      <c r="F96" s="398"/>
      <c r="G96" s="799"/>
    </row>
    <row r="97" spans="2:7" ht="15" customHeight="1" x14ac:dyDescent="0.25">
      <c r="B97" s="607"/>
      <c r="C97" s="799"/>
      <c r="D97" s="799"/>
      <c r="E97" s="799"/>
      <c r="F97" s="398"/>
      <c r="G97" s="799"/>
    </row>
    <row r="98" spans="2:7" ht="15" customHeight="1" x14ac:dyDescent="0.25">
      <c r="B98" s="607"/>
      <c r="C98" s="799"/>
      <c r="D98" s="799"/>
      <c r="E98" s="799"/>
      <c r="F98" s="398"/>
      <c r="G98" s="799"/>
    </row>
    <row r="99" spans="2:7" ht="15" customHeight="1" x14ac:dyDescent="0.25">
      <c r="B99" s="607">
        <v>11</v>
      </c>
      <c r="C99" s="799"/>
      <c r="D99" s="799"/>
      <c r="E99" s="799"/>
      <c r="F99" s="398"/>
      <c r="G99" s="799"/>
    </row>
    <row r="100" spans="2:7" ht="15" customHeight="1" x14ac:dyDescent="0.25">
      <c r="B100" s="607"/>
      <c r="C100" s="799"/>
      <c r="D100" s="799"/>
      <c r="E100" s="799"/>
      <c r="F100" s="398"/>
      <c r="G100" s="799"/>
    </row>
    <row r="101" spans="2:7" ht="15" customHeight="1" x14ac:dyDescent="0.25">
      <c r="B101" s="607"/>
      <c r="C101" s="799"/>
      <c r="D101" s="799"/>
      <c r="E101" s="799"/>
      <c r="F101" s="398"/>
      <c r="G101" s="799"/>
    </row>
    <row r="102" spans="2:7" ht="15" customHeight="1" x14ac:dyDescent="0.25">
      <c r="B102" s="607">
        <v>12</v>
      </c>
      <c r="C102" s="799"/>
      <c r="D102" s="799"/>
      <c r="E102" s="799"/>
      <c r="F102" s="398"/>
      <c r="G102" s="799"/>
    </row>
    <row r="103" spans="2:7" ht="15" customHeight="1" x14ac:dyDescent="0.25">
      <c r="B103" s="607"/>
      <c r="C103" s="799"/>
      <c r="D103" s="799"/>
      <c r="E103" s="799"/>
      <c r="F103" s="398"/>
      <c r="G103" s="799"/>
    </row>
    <row r="104" spans="2:7" ht="15" customHeight="1" x14ac:dyDescent="0.25">
      <c r="B104" s="607"/>
      <c r="C104" s="799"/>
      <c r="D104" s="799"/>
      <c r="E104" s="799"/>
      <c r="F104" s="398"/>
      <c r="G104" s="799"/>
    </row>
    <row r="105" spans="2:7" ht="15" customHeight="1" x14ac:dyDescent="0.25">
      <c r="B105" s="607">
        <v>13</v>
      </c>
      <c r="C105" s="799"/>
      <c r="D105" s="799"/>
      <c r="E105" s="799"/>
      <c r="F105" s="398"/>
      <c r="G105" s="799"/>
    </row>
    <row r="106" spans="2:7" ht="15" customHeight="1" x14ac:dyDescent="0.25">
      <c r="B106" s="607"/>
      <c r="C106" s="799"/>
      <c r="D106" s="799"/>
      <c r="E106" s="799"/>
      <c r="F106" s="398"/>
      <c r="G106" s="799"/>
    </row>
    <row r="107" spans="2:7" ht="15" customHeight="1" x14ac:dyDescent="0.25">
      <c r="B107" s="607"/>
      <c r="C107" s="799"/>
      <c r="D107" s="799"/>
      <c r="E107" s="799"/>
      <c r="F107" s="398"/>
      <c r="G107" s="799"/>
    </row>
    <row r="108" spans="2:7" ht="15" customHeight="1" x14ac:dyDescent="0.25">
      <c r="B108" s="607">
        <v>14</v>
      </c>
      <c r="C108" s="799"/>
      <c r="D108" s="799"/>
      <c r="E108" s="799"/>
      <c r="F108" s="398"/>
      <c r="G108" s="799"/>
    </row>
    <row r="109" spans="2:7" ht="15" customHeight="1" x14ac:dyDescent="0.25">
      <c r="B109" s="607"/>
      <c r="C109" s="799"/>
      <c r="D109" s="799"/>
      <c r="E109" s="799"/>
      <c r="F109" s="398"/>
      <c r="G109" s="799"/>
    </row>
    <row r="110" spans="2:7" ht="15" customHeight="1" x14ac:dyDescent="0.25">
      <c r="B110" s="607"/>
      <c r="C110" s="799"/>
      <c r="D110" s="799"/>
      <c r="E110" s="799"/>
      <c r="F110" s="398"/>
      <c r="G110" s="799"/>
    </row>
    <row r="111" spans="2:7" ht="15" customHeight="1" x14ac:dyDescent="0.25">
      <c r="B111" s="607">
        <v>15</v>
      </c>
      <c r="C111" s="799"/>
      <c r="D111" s="799"/>
      <c r="E111" s="799"/>
      <c r="F111" s="398"/>
      <c r="G111" s="799"/>
    </row>
    <row r="112" spans="2:7" ht="15" customHeight="1" x14ac:dyDescent="0.25">
      <c r="B112" s="607"/>
      <c r="C112" s="799"/>
      <c r="D112" s="799"/>
      <c r="E112" s="799"/>
      <c r="F112" s="398"/>
      <c r="G112" s="799"/>
    </row>
    <row r="113" spans="2:7" ht="15" customHeight="1" x14ac:dyDescent="0.25">
      <c r="B113" s="607"/>
      <c r="C113" s="799"/>
      <c r="D113" s="799"/>
      <c r="E113" s="799"/>
      <c r="F113" s="398"/>
      <c r="G113" s="799"/>
    </row>
    <row r="114" spans="2:7" ht="15" customHeight="1" x14ac:dyDescent="0.25">
      <c r="B114" s="607">
        <v>16</v>
      </c>
      <c r="C114" s="799"/>
      <c r="D114" s="799"/>
      <c r="E114" s="799"/>
      <c r="F114" s="398"/>
      <c r="G114" s="799"/>
    </row>
    <row r="115" spans="2:7" ht="15" customHeight="1" x14ac:dyDescent="0.25">
      <c r="B115" s="607"/>
      <c r="C115" s="799"/>
      <c r="D115" s="799"/>
      <c r="E115" s="799"/>
      <c r="F115" s="398"/>
      <c r="G115" s="799"/>
    </row>
    <row r="116" spans="2:7" ht="15" customHeight="1" x14ac:dyDescent="0.25">
      <c r="B116" s="607"/>
      <c r="C116" s="799"/>
      <c r="D116" s="799"/>
      <c r="E116" s="799"/>
      <c r="F116" s="398"/>
      <c r="G116" s="799"/>
    </row>
    <row r="117" spans="2:7" ht="15" customHeight="1" x14ac:dyDescent="0.25">
      <c r="B117" s="607">
        <v>17</v>
      </c>
      <c r="C117" s="799"/>
      <c r="D117" s="799"/>
      <c r="E117" s="799"/>
      <c r="F117" s="398"/>
      <c r="G117" s="799"/>
    </row>
    <row r="118" spans="2:7" ht="15" customHeight="1" x14ac:dyDescent="0.25">
      <c r="B118" s="607"/>
      <c r="C118" s="799"/>
      <c r="D118" s="799"/>
      <c r="E118" s="799"/>
      <c r="F118" s="398"/>
      <c r="G118" s="799"/>
    </row>
    <row r="119" spans="2:7" ht="15" customHeight="1" x14ac:dyDescent="0.25">
      <c r="B119" s="607"/>
      <c r="C119" s="799"/>
      <c r="D119" s="799"/>
      <c r="E119" s="799"/>
      <c r="F119" s="398"/>
      <c r="G119" s="799"/>
    </row>
    <row r="120" spans="2:7" ht="15" customHeight="1" x14ac:dyDescent="0.25">
      <c r="B120" s="607">
        <v>18</v>
      </c>
      <c r="C120" s="799"/>
      <c r="D120" s="799"/>
      <c r="E120" s="799"/>
      <c r="F120" s="398"/>
      <c r="G120" s="799"/>
    </row>
    <row r="121" spans="2:7" ht="15" customHeight="1" x14ac:dyDescent="0.25">
      <c r="B121" s="607"/>
      <c r="C121" s="799"/>
      <c r="D121" s="799"/>
      <c r="E121" s="799"/>
      <c r="F121" s="398"/>
      <c r="G121" s="799"/>
    </row>
    <row r="122" spans="2:7" ht="15" customHeight="1" x14ac:dyDescent="0.25">
      <c r="B122" s="607"/>
      <c r="C122" s="799"/>
      <c r="D122" s="799"/>
      <c r="E122" s="799"/>
      <c r="F122" s="398"/>
      <c r="G122" s="799"/>
    </row>
    <row r="123" spans="2:7" ht="15" customHeight="1" x14ac:dyDescent="0.25">
      <c r="B123" s="607">
        <v>19</v>
      </c>
      <c r="C123" s="799"/>
      <c r="D123" s="799"/>
      <c r="E123" s="799"/>
      <c r="F123" s="398"/>
      <c r="G123" s="799"/>
    </row>
    <row r="124" spans="2:7" ht="15" customHeight="1" x14ac:dyDescent="0.25">
      <c r="B124" s="607"/>
      <c r="C124" s="799"/>
      <c r="D124" s="799"/>
      <c r="E124" s="799"/>
      <c r="F124" s="398"/>
      <c r="G124" s="799"/>
    </row>
    <row r="125" spans="2:7" ht="15" customHeight="1" x14ac:dyDescent="0.25">
      <c r="B125" s="607"/>
      <c r="C125" s="799"/>
      <c r="D125" s="799"/>
      <c r="E125" s="799"/>
      <c r="F125" s="398"/>
      <c r="G125" s="799"/>
    </row>
    <row r="126" spans="2:7" ht="15" customHeight="1" x14ac:dyDescent="0.25">
      <c r="B126" s="607">
        <v>20</v>
      </c>
      <c r="C126" s="799"/>
      <c r="D126" s="799"/>
      <c r="E126" s="799"/>
      <c r="F126" s="398"/>
      <c r="G126" s="799"/>
    </row>
    <row r="127" spans="2:7" ht="15" customHeight="1" x14ac:dyDescent="0.25">
      <c r="B127" s="607"/>
      <c r="C127" s="799"/>
      <c r="D127" s="799"/>
      <c r="E127" s="799"/>
      <c r="F127" s="398"/>
      <c r="G127" s="799"/>
    </row>
    <row r="128" spans="2:7" ht="15" customHeight="1" x14ac:dyDescent="0.25">
      <c r="B128" s="607"/>
      <c r="C128" s="800"/>
      <c r="D128" s="800"/>
      <c r="E128" s="800"/>
      <c r="F128" s="398"/>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Ф'!D88</f>
        <v>0</v>
      </c>
      <c r="D133" s="452">
        <f>'2 жастағы балалар К'!D88</f>
        <v>0</v>
      </c>
      <c r="E133" s="452" t="e">
        <f>'2 жастағы балалар Т'!#REF!</f>
        <v>#REF!</v>
      </c>
      <c r="F133" s="452">
        <f>'2 жастағы балалар Ш'!D88</f>
        <v>0</v>
      </c>
      <c r="G133" s="452" t="e">
        <f>'2 жастағы балалар Ә'!#REF!</f>
        <v>#REF!</v>
      </c>
    </row>
    <row r="134" spans="2:7" x14ac:dyDescent="0.25">
      <c r="B134" s="571"/>
      <c r="C134" s="452">
        <f>'2 жастағы балалар Ф'!E88</f>
        <v>0</v>
      </c>
      <c r="D134" s="452">
        <f>'2 жастағы балалар К'!E88</f>
        <v>0</v>
      </c>
      <c r="E134" s="452" t="e">
        <f>'2 жастағы балалар Т'!#REF!</f>
        <v>#REF!</v>
      </c>
      <c r="F134" s="452">
        <f>'2 жастағы балалар Ш'!E88</f>
        <v>0</v>
      </c>
      <c r="G134" s="452" t="e">
        <f>'2 жастағы балалар Ә'!#REF!</f>
        <v>#REF!</v>
      </c>
    </row>
    <row r="135" spans="2:7" x14ac:dyDescent="0.25">
      <c r="B135" s="572"/>
      <c r="C135" s="452">
        <f>'2 жастағы балалар Ф'!F88</f>
        <v>0</v>
      </c>
      <c r="D135" s="452">
        <f>'2 жастағы балалар К'!F88</f>
        <v>0</v>
      </c>
      <c r="E135" s="452" t="e">
        <f>'2 жастағы балалар Т'!#REF!</f>
        <v>#REF!</v>
      </c>
      <c r="F135" s="452">
        <f>'2 жастағы балалар Ш'!F88</f>
        <v>0</v>
      </c>
      <c r="G135" s="452" t="e">
        <f>'2 жастағы балалар Ә'!#REF!</f>
        <v>#REF!</v>
      </c>
    </row>
    <row r="136" spans="2:7" x14ac:dyDescent="0.25">
      <c r="B136" s="570">
        <v>2</v>
      </c>
      <c r="C136" s="452">
        <f>'2 жастағы балалар Ф'!G88</f>
        <v>0</v>
      </c>
      <c r="D136" s="452">
        <f>'2 жастағы балалар К'!G88</f>
        <v>0</v>
      </c>
      <c r="E136" s="452">
        <f>'2 жастағы балалар Т'!D88</f>
        <v>0</v>
      </c>
      <c r="F136" s="452">
        <f>'2 жастағы балалар Ш'!G88</f>
        <v>0</v>
      </c>
      <c r="G136" s="452">
        <f>'2 жастағы балалар Ә'!D88</f>
        <v>0</v>
      </c>
    </row>
    <row r="137" spans="2:7" x14ac:dyDescent="0.25">
      <c r="B137" s="571"/>
      <c r="C137" s="452">
        <f>'2 жастағы балалар Ф'!H88</f>
        <v>0</v>
      </c>
      <c r="D137" s="452">
        <f>'2 жастағы балалар К'!H88</f>
        <v>0</v>
      </c>
      <c r="E137" s="452">
        <f>'2 жастағы балалар Т'!E88</f>
        <v>0</v>
      </c>
      <c r="F137" s="452">
        <f>'2 жастағы балалар Ш'!H88</f>
        <v>0</v>
      </c>
      <c r="G137" s="452">
        <f>'2 жастағы балалар Ә'!E88</f>
        <v>0</v>
      </c>
    </row>
    <row r="138" spans="2:7" x14ac:dyDescent="0.25">
      <c r="B138" s="572"/>
      <c r="C138" s="452">
        <f>'2 жастағы балалар Ф'!I88</f>
        <v>0</v>
      </c>
      <c r="D138" s="452">
        <f>'2 жастағы балалар К'!I88</f>
        <v>0</v>
      </c>
      <c r="E138" s="452">
        <f>'2 жастағы балалар Т'!F88</f>
        <v>0</v>
      </c>
      <c r="F138" s="452">
        <f>'2 жастағы балалар Ш'!I88</f>
        <v>0</v>
      </c>
      <c r="G138" s="452">
        <f>'2 жастағы балалар Ә'!F88</f>
        <v>0</v>
      </c>
    </row>
    <row r="139" spans="2:7" x14ac:dyDescent="0.25">
      <c r="B139" s="570">
        <v>3</v>
      </c>
      <c r="C139" s="452">
        <f>'2 жастағы балалар Ф'!J88</f>
        <v>0</v>
      </c>
      <c r="D139" s="452">
        <f>'2 жастағы балалар К'!J88</f>
        <v>0</v>
      </c>
      <c r="E139" s="452">
        <f>'2 жастағы балалар Т'!G88</f>
        <v>0</v>
      </c>
      <c r="F139" s="452">
        <f>'2 жастағы балалар Ш'!J88</f>
        <v>0</v>
      </c>
      <c r="G139" s="452">
        <f>'2 жастағы балалар Ә'!G88</f>
        <v>0</v>
      </c>
    </row>
    <row r="140" spans="2:7" x14ac:dyDescent="0.25">
      <c r="B140" s="571"/>
      <c r="C140" s="452">
        <f>'2 жастағы балалар Ф'!K88</f>
        <v>0</v>
      </c>
      <c r="D140" s="452">
        <f>'2 жастағы балалар К'!K88</f>
        <v>0</v>
      </c>
      <c r="E140" s="452">
        <f>'2 жастағы балалар Т'!H88</f>
        <v>0</v>
      </c>
      <c r="F140" s="452">
        <f>'2 жастағы балалар Ш'!K88</f>
        <v>0</v>
      </c>
      <c r="G140" s="452">
        <f>'2 жастағы балалар Ә'!H88</f>
        <v>0</v>
      </c>
    </row>
    <row r="141" spans="2:7" x14ac:dyDescent="0.25">
      <c r="B141" s="572"/>
      <c r="C141" s="452">
        <f>'2 жастағы балалар Ф'!L88</f>
        <v>0</v>
      </c>
      <c r="D141" s="452">
        <f>'2 жастағы балалар К'!L88</f>
        <v>0</v>
      </c>
      <c r="E141" s="452">
        <f>'2 жастағы балалар Т'!I88</f>
        <v>0</v>
      </c>
      <c r="F141" s="452">
        <f>'2 жастағы балалар Ш'!L88</f>
        <v>0</v>
      </c>
      <c r="G141" s="452">
        <f>'2 жастағы балалар Ә'!I88</f>
        <v>0</v>
      </c>
    </row>
    <row r="142" spans="2:7" x14ac:dyDescent="0.25">
      <c r="B142" s="570">
        <v>4</v>
      </c>
      <c r="C142" s="452">
        <f>'2 жастағы балалар Ф'!M88</f>
        <v>0</v>
      </c>
      <c r="D142" s="452">
        <f>'2 жастағы балалар К'!M88</f>
        <v>0</v>
      </c>
      <c r="E142" s="452">
        <f>'2 жастағы балалар Т'!J88</f>
        <v>0</v>
      </c>
      <c r="F142" s="452">
        <f>'2 жастағы балалар Ш'!M88</f>
        <v>0</v>
      </c>
      <c r="G142" s="452">
        <f>'2 жастағы балалар Ә'!J88</f>
        <v>0</v>
      </c>
    </row>
    <row r="143" spans="2:7" x14ac:dyDescent="0.25">
      <c r="B143" s="571"/>
      <c r="C143" s="452">
        <f>'2 жастағы балалар Ф'!N88</f>
        <v>0</v>
      </c>
      <c r="D143" s="452">
        <f>'2 жастағы балалар К'!N88</f>
        <v>0</v>
      </c>
      <c r="E143" s="452">
        <f>'2 жастағы балалар Т'!K88</f>
        <v>0</v>
      </c>
      <c r="F143" s="452">
        <f>'2 жастағы балалар Ш'!N88</f>
        <v>0</v>
      </c>
      <c r="G143" s="452">
        <f>'2 жастағы балалар Ә'!K88</f>
        <v>0</v>
      </c>
    </row>
    <row r="144" spans="2:7" x14ac:dyDescent="0.25">
      <c r="B144" s="572"/>
      <c r="C144" s="452">
        <f>'2 жастағы балалар Ф'!O88</f>
        <v>0</v>
      </c>
      <c r="D144" s="452">
        <f>'2 жастағы балалар К'!O88</f>
        <v>0</v>
      </c>
      <c r="E144" s="452">
        <f>'2 жастағы балалар Т'!L88</f>
        <v>0</v>
      </c>
      <c r="F144" s="452">
        <f>'2 жастағы балалар Ш'!O88</f>
        <v>0</v>
      </c>
      <c r="G144" s="452">
        <f>'2 жастағы балалар Ә'!L88</f>
        <v>0</v>
      </c>
    </row>
    <row r="145" spans="2:7" x14ac:dyDescent="0.25">
      <c r="B145" s="570">
        <v>5</v>
      </c>
      <c r="C145" s="452" t="e">
        <f>'2 жастағы балалар Ф'!#REF!</f>
        <v>#REF!</v>
      </c>
      <c r="D145" s="452" t="e">
        <f>'2 жастағы балалар К'!#REF!</f>
        <v>#REF!</v>
      </c>
      <c r="E145" s="452">
        <f>'2 жастағы балалар Т'!M88</f>
        <v>0</v>
      </c>
      <c r="F145" s="452">
        <f>'2 жастағы балалар Ш'!P88</f>
        <v>0</v>
      </c>
      <c r="G145" s="452">
        <f>'2 жастағы балалар Ә'!M88</f>
        <v>0</v>
      </c>
    </row>
    <row r="146" spans="2:7" x14ac:dyDescent="0.25">
      <c r="B146" s="571"/>
      <c r="C146" s="452" t="e">
        <f>'2 жастағы балалар Ф'!#REF!</f>
        <v>#REF!</v>
      </c>
      <c r="D146" s="452" t="e">
        <f>'2 жастағы балалар К'!#REF!</f>
        <v>#REF!</v>
      </c>
      <c r="E146" s="452">
        <f>'2 жастағы балалар Т'!N88</f>
        <v>0</v>
      </c>
      <c r="F146" s="452">
        <f>'2 жастағы балалар Ш'!Q88</f>
        <v>0</v>
      </c>
      <c r="G146" s="452">
        <f>'2 жастағы балалар Ә'!N88</f>
        <v>0</v>
      </c>
    </row>
    <row r="147" spans="2:7" x14ac:dyDescent="0.25">
      <c r="B147" s="572"/>
      <c r="C147" s="452" t="e">
        <f>'2 жастағы балалар Ф'!#REF!</f>
        <v>#REF!</v>
      </c>
      <c r="D147" s="452" t="e">
        <f>'2 жастағы балалар К'!#REF!</f>
        <v>#REF!</v>
      </c>
      <c r="E147" s="452">
        <f>'2 жастағы балалар Т'!O88</f>
        <v>0</v>
      </c>
      <c r="F147" s="452">
        <f>'2 жастағы балалар Ш'!R88</f>
        <v>0</v>
      </c>
      <c r="G147" s="452">
        <f>'2 жастағы балалар Ә'!O88</f>
        <v>0</v>
      </c>
    </row>
    <row r="148" spans="2:7" x14ac:dyDescent="0.25">
      <c r="B148" s="570">
        <v>6</v>
      </c>
      <c r="C148" s="798"/>
      <c r="D148" s="452">
        <f>'2 жастағы балалар К'!P88</f>
        <v>0</v>
      </c>
      <c r="E148" s="798"/>
      <c r="F148" s="452" t="e">
        <f>'2 жастағы балалар Ш'!#REF!</f>
        <v>#REF!</v>
      </c>
      <c r="G148" s="798"/>
    </row>
    <row r="149" spans="2:7" x14ac:dyDescent="0.25">
      <c r="B149" s="571"/>
      <c r="C149" s="799"/>
      <c r="D149" s="452">
        <f>'2 жастағы балалар К'!Q88</f>
        <v>0</v>
      </c>
      <c r="E149" s="799"/>
      <c r="F149" s="452" t="e">
        <f>'2 жастағы балалар Ш'!#REF!</f>
        <v>#REF!</v>
      </c>
      <c r="G149" s="799"/>
    </row>
    <row r="150" spans="2:7" x14ac:dyDescent="0.25">
      <c r="B150" s="572"/>
      <c r="C150" s="799"/>
      <c r="D150" s="452">
        <f>'2 жастағы балалар К'!R88</f>
        <v>0</v>
      </c>
      <c r="E150" s="799"/>
      <c r="F150" s="452" t="e">
        <f>'2 жастағы балалар Ш'!#REF!</f>
        <v>#REF!</v>
      </c>
      <c r="G150" s="799"/>
    </row>
    <row r="151" spans="2:7" x14ac:dyDescent="0.25">
      <c r="B151" s="570">
        <v>7</v>
      </c>
      <c r="C151" s="799"/>
      <c r="D151" s="452">
        <f>'2 жастағы балалар К'!S88</f>
        <v>0</v>
      </c>
      <c r="E151" s="799"/>
      <c r="F151" s="452" t="e">
        <f>'2 жастағы балалар Ш'!#REF!</f>
        <v>#REF!</v>
      </c>
      <c r="G151" s="799"/>
    </row>
    <row r="152" spans="2:7" x14ac:dyDescent="0.25">
      <c r="B152" s="571"/>
      <c r="C152" s="799"/>
      <c r="D152" s="452">
        <f>'2 жастағы балалар К'!T88</f>
        <v>0</v>
      </c>
      <c r="E152" s="799"/>
      <c r="F152" s="452" t="e">
        <f>'2 жастағы балалар Ш'!#REF!</f>
        <v>#REF!</v>
      </c>
      <c r="G152" s="799"/>
    </row>
    <row r="153" spans="2:7" x14ac:dyDescent="0.25">
      <c r="B153" s="572"/>
      <c r="C153" s="799"/>
      <c r="D153" s="452">
        <f>'2 жастағы балалар К'!U88</f>
        <v>0</v>
      </c>
      <c r="E153" s="799"/>
      <c r="F153" s="452" t="e">
        <f>'2 жастағы балалар Ш'!#REF!</f>
        <v>#REF!</v>
      </c>
      <c r="G153" s="799"/>
    </row>
    <row r="154" spans="2:7" x14ac:dyDescent="0.25">
      <c r="B154" s="570">
        <v>8</v>
      </c>
      <c r="C154" s="799"/>
      <c r="D154" s="452">
        <f>'2 жастағы балалар К'!V88</f>
        <v>0</v>
      </c>
      <c r="E154" s="799"/>
      <c r="F154" s="452" t="e">
        <f>'2 жастағы балалар Ш'!#REF!</f>
        <v>#REF!</v>
      </c>
      <c r="G154" s="799"/>
    </row>
    <row r="155" spans="2:7" x14ac:dyDescent="0.25">
      <c r="B155" s="571"/>
      <c r="C155" s="799"/>
      <c r="D155" s="452">
        <f>'2 жастағы балалар К'!W88</f>
        <v>0</v>
      </c>
      <c r="E155" s="799"/>
      <c r="F155" s="452" t="e">
        <f>'2 жастағы балалар Ш'!#REF!</f>
        <v>#REF!</v>
      </c>
      <c r="G155" s="799"/>
    </row>
    <row r="156" spans="2:7" x14ac:dyDescent="0.25">
      <c r="B156" s="572"/>
      <c r="C156" s="799"/>
      <c r="D156" s="452">
        <f>'2 жастағы балалар К'!X88</f>
        <v>0</v>
      </c>
      <c r="E156" s="799"/>
      <c r="F156" s="452" t="e">
        <f>'2 жастағы балалар Ш'!#REF!</f>
        <v>#REF!</v>
      </c>
      <c r="G156" s="799"/>
    </row>
    <row r="157" spans="2:7" x14ac:dyDescent="0.25">
      <c r="B157" s="570">
        <v>9</v>
      </c>
      <c r="C157" s="799"/>
      <c r="D157" s="452">
        <f>'2 жастағы балалар К'!Y88</f>
        <v>0</v>
      </c>
      <c r="E157" s="799"/>
      <c r="F157" s="452" t="e">
        <f>'2 жастағы балалар Ш'!#REF!</f>
        <v>#REF!</v>
      </c>
      <c r="G157" s="799"/>
    </row>
    <row r="158" spans="2:7" x14ac:dyDescent="0.25">
      <c r="B158" s="571"/>
      <c r="C158" s="799"/>
      <c r="D158" s="452">
        <f>'2 жастағы балалар К'!Z88</f>
        <v>0</v>
      </c>
      <c r="E158" s="799"/>
      <c r="F158" s="452" t="e">
        <f>'2 жастағы балалар Ш'!#REF!</f>
        <v>#REF!</v>
      </c>
      <c r="G158" s="799"/>
    </row>
    <row r="159" spans="2:7" x14ac:dyDescent="0.25">
      <c r="B159" s="572"/>
      <c r="C159" s="799"/>
      <c r="D159" s="452">
        <f>'2 жастағы балалар К'!AA88</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Ш'!S88</f>
        <v>0</v>
      </c>
      <c r="G163" s="799"/>
    </row>
    <row r="164" spans="2:7" x14ac:dyDescent="0.25">
      <c r="B164" s="607"/>
      <c r="C164" s="799"/>
      <c r="D164" s="452" t="e">
        <f>'2 жастағы балалар К'!#REF!</f>
        <v>#REF!</v>
      </c>
      <c r="E164" s="799"/>
      <c r="F164" s="398">
        <f>'2 жастағы балалар Ш'!T88</f>
        <v>0</v>
      </c>
      <c r="G164" s="799"/>
    </row>
    <row r="165" spans="2:7" x14ac:dyDescent="0.25">
      <c r="B165" s="607"/>
      <c r="C165" s="799"/>
      <c r="D165" s="452" t="e">
        <f>'2 жастағы балалар К'!#REF!</f>
        <v>#REF!</v>
      </c>
      <c r="E165" s="799"/>
      <c r="F165" s="398">
        <f>'2 жастағы балалар Ш'!U88</f>
        <v>0</v>
      </c>
      <c r="G165" s="799"/>
    </row>
    <row r="166" spans="2:7" x14ac:dyDescent="0.25">
      <c r="B166" s="607">
        <v>12</v>
      </c>
      <c r="C166" s="799"/>
      <c r="D166" s="452" t="e">
        <f>'2 жастағы балалар К'!#REF!</f>
        <v>#REF!</v>
      </c>
      <c r="E166" s="799"/>
      <c r="F166" s="398">
        <f>'2 жастағы балалар Ш'!V88</f>
        <v>0</v>
      </c>
      <c r="G166" s="799"/>
    </row>
    <row r="167" spans="2:7" x14ac:dyDescent="0.25">
      <c r="B167" s="607"/>
      <c r="C167" s="799"/>
      <c r="D167" s="452" t="e">
        <f>'2 жастағы балалар К'!#REF!</f>
        <v>#REF!</v>
      </c>
      <c r="E167" s="799"/>
      <c r="F167" s="398">
        <f>'2 жастағы балалар Ш'!W88</f>
        <v>0</v>
      </c>
      <c r="G167" s="799"/>
    </row>
    <row r="168" spans="2:7" x14ac:dyDescent="0.25">
      <c r="B168" s="607"/>
      <c r="C168" s="799"/>
      <c r="D168" s="452" t="e">
        <f>'2 жастағы балалар К'!#REF!</f>
        <v>#REF!</v>
      </c>
      <c r="E168" s="799"/>
      <c r="F168" s="398">
        <f>'2 жастағы балалар Ш'!X88</f>
        <v>0</v>
      </c>
      <c r="G168" s="799"/>
    </row>
    <row r="169" spans="2:7" x14ac:dyDescent="0.25">
      <c r="B169" s="607">
        <v>13</v>
      </c>
      <c r="C169" s="799"/>
      <c r="D169" s="452" t="e">
        <f>'2 жастағы балалар К'!#REF!</f>
        <v>#REF!</v>
      </c>
      <c r="E169" s="799"/>
      <c r="F169" s="398">
        <f>'2 жастағы балалар Ш'!Y88</f>
        <v>0</v>
      </c>
      <c r="G169" s="799"/>
    </row>
    <row r="170" spans="2:7" x14ac:dyDescent="0.25">
      <c r="B170" s="607"/>
      <c r="C170" s="799"/>
      <c r="D170" s="452" t="e">
        <f>'2 жастағы балалар К'!#REF!</f>
        <v>#REF!</v>
      </c>
      <c r="E170" s="799"/>
      <c r="F170" s="398">
        <f>'2 жастағы балалар Ш'!Z88</f>
        <v>0</v>
      </c>
      <c r="G170" s="799"/>
    </row>
    <row r="171" spans="2:7" x14ac:dyDescent="0.25">
      <c r="B171" s="607"/>
      <c r="C171" s="799"/>
      <c r="D171" s="452" t="e">
        <f>'2 жастағы балалар К'!#REF!</f>
        <v>#REF!</v>
      </c>
      <c r="E171" s="799"/>
      <c r="F171" s="398">
        <f>'2 жастағы балалар Ш'!AA88</f>
        <v>0</v>
      </c>
      <c r="G171" s="799"/>
    </row>
    <row r="172" spans="2:7" x14ac:dyDescent="0.25">
      <c r="B172" s="607">
        <v>14</v>
      </c>
      <c r="C172" s="799"/>
      <c r="D172" s="452" t="e">
        <f>'2 жастағы балалар К'!#REF!</f>
        <v>#REF!</v>
      </c>
      <c r="E172" s="799"/>
      <c r="F172" s="398">
        <f>'2 жастағы балалар Ш'!AB88</f>
        <v>0</v>
      </c>
      <c r="G172" s="799"/>
    </row>
    <row r="173" spans="2:7" x14ac:dyDescent="0.25">
      <c r="B173" s="607"/>
      <c r="C173" s="799"/>
      <c r="D173" s="452" t="e">
        <f>'2 жастағы балалар К'!#REF!</f>
        <v>#REF!</v>
      </c>
      <c r="E173" s="799"/>
      <c r="F173" s="398">
        <f>'2 жастағы балалар Ш'!AC88</f>
        <v>0</v>
      </c>
      <c r="G173" s="799"/>
    </row>
    <row r="174" spans="2:7" x14ac:dyDescent="0.25">
      <c r="B174" s="607"/>
      <c r="C174" s="799"/>
      <c r="D174" s="452" t="e">
        <f>'2 жастағы балалар К'!#REF!</f>
        <v>#REF!</v>
      </c>
      <c r="E174" s="799"/>
      <c r="F174" s="398">
        <f>'2 жастағы балалар Ш'!AD88</f>
        <v>0</v>
      </c>
      <c r="G174" s="799"/>
    </row>
    <row r="175" spans="2:7" x14ac:dyDescent="0.25">
      <c r="B175" s="607">
        <v>15</v>
      </c>
      <c r="C175" s="799"/>
      <c r="D175" s="452" t="e">
        <f>'2 жастағы балалар К'!#REF!</f>
        <v>#REF!</v>
      </c>
      <c r="E175" s="799"/>
      <c r="F175" s="398">
        <f>'2 жастағы балалар Ш'!AE88</f>
        <v>0</v>
      </c>
      <c r="G175" s="799"/>
    </row>
    <row r="176" spans="2:7" x14ac:dyDescent="0.25">
      <c r="B176" s="607"/>
      <c r="C176" s="799"/>
      <c r="D176" s="452" t="e">
        <f>'2 жастағы балалар К'!#REF!</f>
        <v>#REF!</v>
      </c>
      <c r="E176" s="799"/>
      <c r="F176" s="398">
        <f>'2 жастағы балалар Ш'!AF88</f>
        <v>0</v>
      </c>
      <c r="G176" s="799"/>
    </row>
    <row r="177" spans="2:7" x14ac:dyDescent="0.25">
      <c r="B177" s="607"/>
      <c r="C177" s="799"/>
      <c r="D177" s="452" t="e">
        <f>'2 жастағы балалар К'!#REF!</f>
        <v>#REF!</v>
      </c>
      <c r="E177" s="799"/>
      <c r="F177" s="398">
        <f>'2 жастағы балалар Ш'!AG88</f>
        <v>0</v>
      </c>
      <c r="G177" s="799"/>
    </row>
    <row r="178" spans="2:7" x14ac:dyDescent="0.25">
      <c r="B178" s="607">
        <v>16</v>
      </c>
      <c r="C178" s="799"/>
      <c r="D178" s="798"/>
      <c r="E178" s="799"/>
      <c r="F178" s="398">
        <f>'2 жастағы балалар Ш'!AH88</f>
        <v>0</v>
      </c>
      <c r="G178" s="799"/>
    </row>
    <row r="179" spans="2:7" x14ac:dyDescent="0.25">
      <c r="B179" s="607"/>
      <c r="C179" s="799"/>
      <c r="D179" s="799"/>
      <c r="E179" s="799"/>
      <c r="F179" s="398">
        <f>'2 жастағы балалар Ш'!AI88</f>
        <v>0</v>
      </c>
      <c r="G179" s="799"/>
    </row>
    <row r="180" spans="2:7" x14ac:dyDescent="0.25">
      <c r="B180" s="607"/>
      <c r="C180" s="799"/>
      <c r="D180" s="799"/>
      <c r="E180" s="799"/>
      <c r="F180" s="398">
        <f>'2 жастағы балалар Ш'!AJ88</f>
        <v>0</v>
      </c>
      <c r="G180" s="799"/>
    </row>
    <row r="181" spans="2:7" x14ac:dyDescent="0.25">
      <c r="B181" s="607">
        <v>17</v>
      </c>
      <c r="C181" s="799"/>
      <c r="D181" s="799"/>
      <c r="E181" s="799"/>
      <c r="F181" s="398">
        <f>'2 жастағы балалар Ш'!AK88</f>
        <v>0</v>
      </c>
      <c r="G181" s="799"/>
    </row>
    <row r="182" spans="2:7" x14ac:dyDescent="0.25">
      <c r="B182" s="607"/>
      <c r="C182" s="799"/>
      <c r="D182" s="799"/>
      <c r="E182" s="799"/>
      <c r="F182" s="398">
        <f>'2 жастағы балалар Ш'!AL88</f>
        <v>0</v>
      </c>
      <c r="G182" s="799"/>
    </row>
    <row r="183" spans="2:7" x14ac:dyDescent="0.25">
      <c r="B183" s="607"/>
      <c r="C183" s="799"/>
      <c r="D183" s="799"/>
      <c r="E183" s="799"/>
      <c r="F183" s="398">
        <f>'2 жастағы балалар Ш'!AM88</f>
        <v>0</v>
      </c>
      <c r="G183" s="799"/>
    </row>
    <row r="184" spans="2:7" x14ac:dyDescent="0.25">
      <c r="B184" s="607">
        <v>18</v>
      </c>
      <c r="C184" s="799"/>
      <c r="D184" s="799"/>
      <c r="E184" s="799"/>
      <c r="F184" s="398">
        <f>'2 жастағы балалар Ш'!AN88</f>
        <v>0</v>
      </c>
      <c r="G184" s="799"/>
    </row>
    <row r="185" spans="2:7" x14ac:dyDescent="0.25">
      <c r="B185" s="607"/>
      <c r="C185" s="799"/>
      <c r="D185" s="799"/>
      <c r="E185" s="799"/>
      <c r="F185" s="398">
        <f>'2 жастағы балалар Ш'!AO88</f>
        <v>0</v>
      </c>
      <c r="G185" s="799"/>
    </row>
    <row r="186" spans="2:7" x14ac:dyDescent="0.25">
      <c r="B186" s="607"/>
      <c r="C186" s="799"/>
      <c r="D186" s="799"/>
      <c r="E186" s="799"/>
      <c r="F186" s="398">
        <f>'2 жастағы балалар Ш'!AP88</f>
        <v>0</v>
      </c>
      <c r="G186" s="799"/>
    </row>
    <row r="187" spans="2:7" x14ac:dyDescent="0.25">
      <c r="B187" s="607">
        <v>19</v>
      </c>
      <c r="C187" s="799"/>
      <c r="D187" s="799"/>
      <c r="E187" s="799"/>
      <c r="F187" s="398">
        <f>'2 жастағы балалар Ш'!AQ88</f>
        <v>0</v>
      </c>
      <c r="G187" s="799"/>
    </row>
    <row r="188" spans="2:7" x14ac:dyDescent="0.25">
      <c r="B188" s="607"/>
      <c r="C188" s="799"/>
      <c r="D188" s="799"/>
      <c r="E188" s="799"/>
      <c r="F188" s="398">
        <f>'2 жастағы балалар Ш'!AR88</f>
        <v>0</v>
      </c>
      <c r="G188" s="799"/>
    </row>
    <row r="189" spans="2:7" x14ac:dyDescent="0.25">
      <c r="B189" s="607"/>
      <c r="C189" s="799"/>
      <c r="D189" s="799"/>
      <c r="E189" s="799"/>
      <c r="F189" s="398">
        <f>'2 жастағы балалар Ш'!AS88</f>
        <v>0</v>
      </c>
      <c r="G189" s="799"/>
    </row>
    <row r="190" spans="2:7" x14ac:dyDescent="0.25">
      <c r="B190" s="607">
        <v>20</v>
      </c>
      <c r="C190" s="799"/>
      <c r="D190" s="799"/>
      <c r="E190" s="799"/>
      <c r="F190" s="398">
        <f>'2 жастағы балалар Ш'!AT88</f>
        <v>0</v>
      </c>
      <c r="G190" s="799"/>
    </row>
    <row r="191" spans="2:7" x14ac:dyDescent="0.25">
      <c r="B191" s="607"/>
      <c r="C191" s="799"/>
      <c r="D191" s="799"/>
      <c r="E191" s="799"/>
      <c r="F191" s="398">
        <f>'2 жастағы балалар Ш'!AU88</f>
        <v>0</v>
      </c>
      <c r="G191" s="799"/>
    </row>
    <row r="192" spans="2:7" x14ac:dyDescent="0.25">
      <c r="B192" s="607"/>
      <c r="C192" s="799"/>
      <c r="D192" s="799"/>
      <c r="E192" s="799"/>
      <c r="F192" s="398">
        <f>'2 жастағы балалар Ш'!AV88</f>
        <v>0</v>
      </c>
      <c r="G192" s="799"/>
    </row>
    <row r="193" spans="2:100" x14ac:dyDescent="0.25">
      <c r="B193" s="607">
        <v>21</v>
      </c>
      <c r="C193" s="799"/>
      <c r="D193" s="799"/>
      <c r="E193" s="799"/>
      <c r="F193" s="398">
        <f>'2 жастағы балалар Ш'!AW88</f>
        <v>0</v>
      </c>
      <c r="G193" s="799"/>
    </row>
    <row r="194" spans="2:100" x14ac:dyDescent="0.25">
      <c r="B194" s="607"/>
      <c r="C194" s="799"/>
      <c r="D194" s="799"/>
      <c r="E194" s="799"/>
      <c r="F194" s="398">
        <f>'2 жастағы балалар Ш'!AX88</f>
        <v>0</v>
      </c>
      <c r="G194" s="799"/>
      <c r="CN194" s="1"/>
      <c r="CO194" s="13"/>
      <c r="CP194" s="1"/>
      <c r="CQ194" s="13"/>
      <c r="CR194" s="1"/>
      <c r="CS194" s="13"/>
      <c r="CT194" s="1"/>
      <c r="CU194" s="13"/>
      <c r="CV194" s="1"/>
    </row>
    <row r="195" spans="2:100" x14ac:dyDescent="0.25">
      <c r="B195" s="607"/>
      <c r="C195" s="799"/>
      <c r="D195" s="799"/>
      <c r="E195" s="799"/>
      <c r="F195" s="398">
        <f>'2 жастағы балалар Ш'!AY88</f>
        <v>0</v>
      </c>
      <c r="G195" s="799"/>
      <c r="CN195" s="1"/>
      <c r="CO195" s="113"/>
      <c r="CP195" s="1"/>
      <c r="CQ195" s="113"/>
      <c r="CR195" s="1"/>
      <c r="CS195" s="113"/>
      <c r="CT195" s="1"/>
      <c r="CU195" s="113"/>
      <c r="CV195" s="1"/>
    </row>
    <row r="196" spans="2:100" x14ac:dyDescent="0.25">
      <c r="B196" s="607">
        <v>22</v>
      </c>
      <c r="C196" s="799"/>
      <c r="D196" s="799"/>
      <c r="E196" s="799"/>
      <c r="F196" s="398">
        <f>'2 жастағы балалар Ш'!AZ88</f>
        <v>0</v>
      </c>
      <c r="G196" s="799"/>
      <c r="CN196" s="1"/>
      <c r="CO196" s="113"/>
      <c r="CP196" s="1"/>
      <c r="CQ196" s="113"/>
      <c r="CR196" s="1"/>
      <c r="CS196" s="113"/>
      <c r="CT196" s="1"/>
      <c r="CU196" s="113"/>
      <c r="CV196" s="1"/>
    </row>
    <row r="197" spans="2:100" x14ac:dyDescent="0.25">
      <c r="B197" s="607"/>
      <c r="C197" s="799"/>
      <c r="D197" s="799"/>
      <c r="E197" s="799"/>
      <c r="F197" s="398">
        <f>'2 жастағы балалар Ш'!BA88</f>
        <v>0</v>
      </c>
      <c r="G197" s="799"/>
    </row>
    <row r="198" spans="2:100" x14ac:dyDescent="0.25">
      <c r="B198" s="607"/>
      <c r="C198" s="799"/>
      <c r="D198" s="799"/>
      <c r="E198" s="799"/>
      <c r="F198" s="398">
        <f>'2 жастағы балалар Ш'!BB88</f>
        <v>0</v>
      </c>
      <c r="G198" s="799"/>
    </row>
    <row r="199" spans="2:100" x14ac:dyDescent="0.25">
      <c r="B199" s="607">
        <v>23</v>
      </c>
      <c r="C199" s="799"/>
      <c r="D199" s="799"/>
      <c r="E199" s="799"/>
      <c r="F199" s="398">
        <f>'2 жастағы балалар Ш'!BC88</f>
        <v>0</v>
      </c>
      <c r="G199" s="799"/>
    </row>
    <row r="200" spans="2:100" x14ac:dyDescent="0.25">
      <c r="B200" s="607"/>
      <c r="C200" s="799"/>
      <c r="D200" s="799"/>
      <c r="E200" s="799"/>
      <c r="F200" s="398">
        <f>'2 жастағы балалар Ш'!BD88</f>
        <v>0</v>
      </c>
      <c r="G200" s="799"/>
    </row>
    <row r="201" spans="2:100" x14ac:dyDescent="0.25">
      <c r="B201" s="607"/>
      <c r="C201" s="799"/>
      <c r="D201" s="799"/>
      <c r="E201" s="799"/>
      <c r="F201" s="398">
        <f>'2 жастағы балалар Ш'!BE88</f>
        <v>0</v>
      </c>
      <c r="G201" s="799"/>
    </row>
    <row r="202" spans="2:100" x14ac:dyDescent="0.25">
      <c r="B202" s="607">
        <v>24</v>
      </c>
      <c r="C202" s="799"/>
      <c r="D202" s="799"/>
      <c r="E202" s="799"/>
      <c r="F202" s="398">
        <f>'2 жастағы балалар Ш'!BF88</f>
        <v>0</v>
      </c>
      <c r="G202" s="799"/>
    </row>
    <row r="203" spans="2:100" x14ac:dyDescent="0.25">
      <c r="B203" s="607"/>
      <c r="C203" s="799"/>
      <c r="D203" s="799"/>
      <c r="E203" s="799"/>
      <c r="F203" s="398">
        <f>'2 жастағы балалар Ш'!BG88</f>
        <v>0</v>
      </c>
      <c r="G203" s="799"/>
    </row>
    <row r="204" spans="2:100" x14ac:dyDescent="0.25">
      <c r="B204" s="607"/>
      <c r="C204" s="799"/>
      <c r="D204" s="799"/>
      <c r="E204" s="799"/>
      <c r="F204" s="398">
        <f>'2 жастағы балалар Ш'!BH88</f>
        <v>0</v>
      </c>
      <c r="G204" s="799"/>
    </row>
    <row r="205" spans="2:100" x14ac:dyDescent="0.25">
      <c r="B205" s="607">
        <v>25</v>
      </c>
      <c r="C205" s="799"/>
      <c r="D205" s="799"/>
      <c r="E205" s="799"/>
      <c r="F205" s="398">
        <f>'2 жастағы балалар Ш'!BI88</f>
        <v>0</v>
      </c>
      <c r="G205" s="799"/>
    </row>
    <row r="206" spans="2:100" x14ac:dyDescent="0.25">
      <c r="B206" s="607"/>
      <c r="C206" s="799"/>
      <c r="D206" s="799"/>
      <c r="E206" s="799"/>
      <c r="F206" s="398">
        <f>'2 жастағы балалар Ш'!BJ88</f>
        <v>0</v>
      </c>
      <c r="G206" s="799"/>
    </row>
    <row r="207" spans="2:100" x14ac:dyDescent="0.25">
      <c r="B207" s="607"/>
      <c r="C207" s="800"/>
      <c r="D207" s="800"/>
      <c r="E207" s="800"/>
      <c r="F207" s="398">
        <f>'2 жастағы балалар Ш'!BK88</f>
        <v>0</v>
      </c>
      <c r="G207" s="800"/>
    </row>
    <row r="210" spans="2:7" ht="15.75" x14ac:dyDescent="0.25">
      <c r="B210" s="816" t="s">
        <v>939</v>
      </c>
      <c r="C210" s="817"/>
      <c r="D210" s="817"/>
      <c r="E210" s="817"/>
      <c r="F210" s="817"/>
      <c r="G210" s="818"/>
    </row>
    <row r="211" spans="2:7" ht="28.5" x14ac:dyDescent="0.25">
      <c r="B211" s="35"/>
      <c r="C211" s="21" t="s">
        <v>915</v>
      </c>
      <c r="D211" s="21" t="s">
        <v>733</v>
      </c>
      <c r="E211" s="21" t="s">
        <v>916</v>
      </c>
      <c r="F211" s="21" t="s">
        <v>904</v>
      </c>
      <c r="G211" s="62" t="s">
        <v>917</v>
      </c>
    </row>
    <row r="212" spans="2:7" x14ac:dyDescent="0.25">
      <c r="B212" s="570">
        <v>1</v>
      </c>
      <c r="C212" s="452">
        <f>'2 жастағы балалар Ф'!D147</f>
        <v>0</v>
      </c>
      <c r="D212" s="452">
        <f>'2 жастағы балалар К'!D147</f>
        <v>0</v>
      </c>
      <c r="E212" s="452" t="e">
        <f>'2 жастағы балалар Т'!#REF!</f>
        <v>#REF!</v>
      </c>
      <c r="F212" s="452">
        <f>'2 жастағы балалар Ш'!D147</f>
        <v>0</v>
      </c>
      <c r="G212" s="452" t="e">
        <f>'2 жастағы балалар Ә'!#REF!</f>
        <v>#REF!</v>
      </c>
    </row>
    <row r="213" spans="2:7" x14ac:dyDescent="0.25">
      <c r="B213" s="571"/>
      <c r="C213" s="452">
        <f>'2 жастағы балалар Ф'!E147</f>
        <v>0</v>
      </c>
      <c r="D213" s="452">
        <f>'2 жастағы балалар К'!E147</f>
        <v>0</v>
      </c>
      <c r="E213" s="452" t="e">
        <f>'2 жастағы балалар Т'!#REF!</f>
        <v>#REF!</v>
      </c>
      <c r="F213" s="452">
        <f>'2 жастағы балалар Ш'!E147</f>
        <v>0</v>
      </c>
      <c r="G213" s="452" t="e">
        <f>'2 жастағы балалар Ә'!#REF!</f>
        <v>#REF!</v>
      </c>
    </row>
    <row r="214" spans="2:7" x14ac:dyDescent="0.25">
      <c r="B214" s="572"/>
      <c r="C214" s="452">
        <f>'2 жастағы балалар Ф'!F147</f>
        <v>0</v>
      </c>
      <c r="D214" s="452">
        <f>'2 жастағы балалар К'!F147</f>
        <v>0</v>
      </c>
      <c r="E214" s="452" t="e">
        <f>'2 жастағы балалар Т'!#REF!</f>
        <v>#REF!</v>
      </c>
      <c r="F214" s="452">
        <f>'2 жастағы балалар Ш'!F147</f>
        <v>0</v>
      </c>
      <c r="G214" s="452" t="e">
        <f>'2 жастағы балалар Ә'!#REF!</f>
        <v>#REF!</v>
      </c>
    </row>
    <row r="215" spans="2:7" x14ac:dyDescent="0.25">
      <c r="B215" s="570">
        <v>2</v>
      </c>
      <c r="C215" s="452">
        <f>'2 жастағы балалар Ф'!G147</f>
        <v>0</v>
      </c>
      <c r="D215" s="452">
        <f>'2 жастағы балалар К'!G147</f>
        <v>0</v>
      </c>
      <c r="E215" s="452">
        <f>'2 жастағы балалар Т'!D147</f>
        <v>0</v>
      </c>
      <c r="F215" s="452">
        <f>'2 жастағы балалар Ш'!G147</f>
        <v>0</v>
      </c>
      <c r="G215" s="452">
        <f>'2 жастағы балалар Ә'!D147</f>
        <v>0</v>
      </c>
    </row>
    <row r="216" spans="2:7" ht="15" customHeight="1" x14ac:dyDescent="0.25">
      <c r="B216" s="571"/>
      <c r="C216" s="452">
        <f>'2 жастағы балалар Ф'!H147</f>
        <v>0</v>
      </c>
      <c r="D216" s="452">
        <f>'2 жастағы балалар К'!H147</f>
        <v>0</v>
      </c>
      <c r="E216" s="452">
        <f>'2 жастағы балалар Т'!E147</f>
        <v>0</v>
      </c>
      <c r="F216" s="452">
        <f>'2 жастағы балалар Ш'!H147</f>
        <v>0</v>
      </c>
      <c r="G216" s="452">
        <f>'2 жастағы балалар Ә'!E147</f>
        <v>0</v>
      </c>
    </row>
    <row r="217" spans="2:7" ht="15" customHeight="1" x14ac:dyDescent="0.25">
      <c r="B217" s="572"/>
      <c r="C217" s="452">
        <f>'2 жастағы балалар Ф'!I147</f>
        <v>0</v>
      </c>
      <c r="D217" s="452">
        <f>'2 жастағы балалар К'!I147</f>
        <v>0</v>
      </c>
      <c r="E217" s="452">
        <f>'2 жастағы балалар Т'!F147</f>
        <v>0</v>
      </c>
      <c r="F217" s="452">
        <f>'2 жастағы балалар Ш'!I147</f>
        <v>0</v>
      </c>
      <c r="G217" s="452">
        <f>'2 жастағы балалар Ә'!F147</f>
        <v>0</v>
      </c>
    </row>
    <row r="218" spans="2:7" ht="15" customHeight="1" x14ac:dyDescent="0.25">
      <c r="B218" s="570">
        <v>3</v>
      </c>
      <c r="C218" s="452">
        <f>'2 жастағы балалар Ф'!J147</f>
        <v>0</v>
      </c>
      <c r="D218" s="452">
        <f>'2 жастағы балалар К'!J147</f>
        <v>0</v>
      </c>
      <c r="E218" s="452">
        <f>'2 жастағы балалар Т'!G147</f>
        <v>0</v>
      </c>
      <c r="F218" s="452">
        <f>'2 жастағы балалар Ш'!J147</f>
        <v>0</v>
      </c>
      <c r="G218" s="452">
        <f>'2 жастағы балалар Ә'!G147</f>
        <v>0</v>
      </c>
    </row>
    <row r="219" spans="2:7" x14ac:dyDescent="0.25">
      <c r="B219" s="571"/>
      <c r="C219" s="452">
        <f>'2 жастағы балалар Ф'!K147</f>
        <v>0</v>
      </c>
      <c r="D219" s="452">
        <f>'2 жастағы балалар К'!K147</f>
        <v>0</v>
      </c>
      <c r="E219" s="452">
        <f>'2 жастағы балалар Т'!H147</f>
        <v>0</v>
      </c>
      <c r="F219" s="452">
        <f>'2 жастағы балалар Ш'!K147</f>
        <v>0</v>
      </c>
      <c r="G219" s="452">
        <f>'2 жастағы балалар Ә'!H147</f>
        <v>0</v>
      </c>
    </row>
    <row r="220" spans="2:7" x14ac:dyDescent="0.25">
      <c r="B220" s="572"/>
      <c r="C220" s="452">
        <f>'2 жастағы балалар Ф'!L147</f>
        <v>0</v>
      </c>
      <c r="D220" s="452">
        <f>'2 жастағы балалар К'!L147</f>
        <v>0</v>
      </c>
      <c r="E220" s="452">
        <f>'2 жастағы балалар Т'!I147</f>
        <v>0</v>
      </c>
      <c r="F220" s="452">
        <f>'2 жастағы балалар Ш'!L147</f>
        <v>0</v>
      </c>
      <c r="G220" s="452">
        <f>'2 жастағы балалар Ә'!I147</f>
        <v>0</v>
      </c>
    </row>
    <row r="221" spans="2:7" x14ac:dyDescent="0.25">
      <c r="B221" s="570">
        <v>4</v>
      </c>
      <c r="C221" s="452">
        <f>'2 жастағы балалар Ф'!M147</f>
        <v>0</v>
      </c>
      <c r="D221" s="452">
        <f>'2 жастағы балалар К'!M147</f>
        <v>0</v>
      </c>
      <c r="E221" s="452">
        <f>'2 жастағы балалар Т'!J147</f>
        <v>0</v>
      </c>
      <c r="F221" s="452">
        <f>'2 жастағы балалар Ш'!M147</f>
        <v>0</v>
      </c>
      <c r="G221" s="452">
        <f>'2 жастағы балалар Ә'!J147</f>
        <v>0</v>
      </c>
    </row>
    <row r="222" spans="2:7" x14ac:dyDescent="0.25">
      <c r="B222" s="571"/>
      <c r="C222" s="452">
        <f>'2 жастағы балалар Ф'!N147</f>
        <v>0</v>
      </c>
      <c r="D222" s="452">
        <f>'2 жастағы балалар К'!N147</f>
        <v>0</v>
      </c>
      <c r="E222" s="452">
        <f>'2 жастағы балалар Т'!K147</f>
        <v>0</v>
      </c>
      <c r="F222" s="452">
        <f>'2 жастағы балалар Ш'!N147</f>
        <v>0</v>
      </c>
      <c r="G222" s="452">
        <f>'2 жастағы балалар Ә'!K147</f>
        <v>0</v>
      </c>
    </row>
    <row r="223" spans="2:7" x14ac:dyDescent="0.25">
      <c r="B223" s="572"/>
      <c r="C223" s="452">
        <f>'2 жастағы балалар Ф'!O147</f>
        <v>0</v>
      </c>
      <c r="D223" s="452">
        <f>'2 жастағы балалар К'!O147</f>
        <v>0</v>
      </c>
      <c r="E223" s="452">
        <f>'2 жастағы балалар Т'!L147</f>
        <v>0</v>
      </c>
      <c r="F223" s="452">
        <f>'2 жастағы балалар Ш'!O147</f>
        <v>0</v>
      </c>
      <c r="G223" s="452">
        <f>'2 жастағы балалар Ә'!L147</f>
        <v>0</v>
      </c>
    </row>
    <row r="224" spans="2:7" x14ac:dyDescent="0.25">
      <c r="B224" s="570">
        <v>5</v>
      </c>
      <c r="C224" s="452" t="e">
        <f>'2 жастағы балалар Ф'!#REF!</f>
        <v>#REF!</v>
      </c>
      <c r="D224" s="452" t="e">
        <f>'2 жастағы балалар К'!#REF!</f>
        <v>#REF!</v>
      </c>
      <c r="E224" s="452">
        <f>'2 жастағы балалар Т'!M147</f>
        <v>0</v>
      </c>
      <c r="F224" s="452">
        <f>'2 жастағы балалар Ш'!P147</f>
        <v>0</v>
      </c>
      <c r="G224" s="452">
        <f>'2 жастағы балалар Ә'!M147</f>
        <v>0</v>
      </c>
    </row>
    <row r="225" spans="2:7" x14ac:dyDescent="0.25">
      <c r="B225" s="571"/>
      <c r="C225" s="452" t="e">
        <f>'2 жастағы балалар Ф'!#REF!</f>
        <v>#REF!</v>
      </c>
      <c r="D225" s="452" t="e">
        <f>'2 жастағы балалар К'!#REF!</f>
        <v>#REF!</v>
      </c>
      <c r="E225" s="452">
        <f>'2 жастағы балалар Т'!N147</f>
        <v>0</v>
      </c>
      <c r="F225" s="452">
        <f>'2 жастағы балалар Ш'!Q147</f>
        <v>0</v>
      </c>
      <c r="G225" s="452">
        <f>'2 жастағы балалар Ә'!N147</f>
        <v>0</v>
      </c>
    </row>
    <row r="226" spans="2:7" x14ac:dyDescent="0.25">
      <c r="B226" s="572"/>
      <c r="C226" s="452" t="e">
        <f>'2 жастағы балалар Ф'!#REF!</f>
        <v>#REF!</v>
      </c>
      <c r="D226" s="452" t="e">
        <f>'2 жастағы балалар К'!#REF!</f>
        <v>#REF!</v>
      </c>
      <c r="E226" s="452">
        <f>'2 жастағы балалар Т'!O147</f>
        <v>0</v>
      </c>
      <c r="F226" s="452">
        <f>'2 жастағы балалар Ш'!R147</f>
        <v>0</v>
      </c>
      <c r="G226" s="452">
        <f>'2 жастағы балалар Ә'!O147</f>
        <v>0</v>
      </c>
    </row>
    <row r="227" spans="2:7" x14ac:dyDescent="0.25">
      <c r="B227" s="570">
        <v>6</v>
      </c>
      <c r="C227" s="798"/>
      <c r="D227" s="452">
        <f>'2 жастағы балалар К'!P147</f>
        <v>0</v>
      </c>
      <c r="E227" s="798"/>
      <c r="F227" s="452" t="e">
        <f>'2 жастағы балалар Ш'!#REF!</f>
        <v>#REF!</v>
      </c>
      <c r="G227" s="798"/>
    </row>
    <row r="228" spans="2:7" x14ac:dyDescent="0.25">
      <c r="B228" s="571"/>
      <c r="C228" s="799"/>
      <c r="D228" s="452">
        <f>'2 жастағы балалар К'!Q147</f>
        <v>0</v>
      </c>
      <c r="E228" s="799"/>
      <c r="F228" s="452" t="e">
        <f>'2 жастағы балалар Ш'!#REF!</f>
        <v>#REF!</v>
      </c>
      <c r="G228" s="799"/>
    </row>
    <row r="229" spans="2:7" x14ac:dyDescent="0.25">
      <c r="B229" s="572"/>
      <c r="C229" s="799"/>
      <c r="D229" s="452">
        <f>'2 жастағы балалар К'!R147</f>
        <v>0</v>
      </c>
      <c r="E229" s="799"/>
      <c r="F229" s="452" t="e">
        <f>'2 жастағы балалар Ш'!#REF!</f>
        <v>#REF!</v>
      </c>
      <c r="G229" s="799"/>
    </row>
    <row r="230" spans="2:7" x14ac:dyDescent="0.25">
      <c r="B230" s="570">
        <v>7</v>
      </c>
      <c r="C230" s="799"/>
      <c r="D230" s="452">
        <f>'2 жастағы балалар К'!S147</f>
        <v>0</v>
      </c>
      <c r="E230" s="799"/>
      <c r="F230" s="452" t="e">
        <f>'2 жастағы балалар Ш'!#REF!</f>
        <v>#REF!</v>
      </c>
      <c r="G230" s="799"/>
    </row>
    <row r="231" spans="2:7" x14ac:dyDescent="0.25">
      <c r="B231" s="571"/>
      <c r="C231" s="799"/>
      <c r="D231" s="452">
        <f>'2 жастағы балалар К'!T147</f>
        <v>0</v>
      </c>
      <c r="E231" s="799"/>
      <c r="F231" s="452" t="e">
        <f>'2 жастағы балалар Ш'!#REF!</f>
        <v>#REF!</v>
      </c>
      <c r="G231" s="799"/>
    </row>
    <row r="232" spans="2:7" x14ac:dyDescent="0.25">
      <c r="B232" s="572"/>
      <c r="C232" s="799"/>
      <c r="D232" s="452">
        <f>'2 жастағы балалар К'!U147</f>
        <v>0</v>
      </c>
      <c r="E232" s="799"/>
      <c r="F232" s="452" t="e">
        <f>'2 жастағы балалар Ш'!#REF!</f>
        <v>#REF!</v>
      </c>
      <c r="G232" s="799"/>
    </row>
    <row r="233" spans="2:7" x14ac:dyDescent="0.25">
      <c r="B233" s="570">
        <v>8</v>
      </c>
      <c r="C233" s="799"/>
      <c r="D233" s="452">
        <f>'2 жастағы балалар К'!V147</f>
        <v>0</v>
      </c>
      <c r="E233" s="799"/>
      <c r="F233" s="452" t="e">
        <f>'2 жастағы балалар Ш'!#REF!</f>
        <v>#REF!</v>
      </c>
      <c r="G233" s="799"/>
    </row>
    <row r="234" spans="2:7" x14ac:dyDescent="0.25">
      <c r="B234" s="571"/>
      <c r="C234" s="799"/>
      <c r="D234" s="452">
        <f>'2 жастағы балалар К'!W147</f>
        <v>0</v>
      </c>
      <c r="E234" s="799"/>
      <c r="F234" s="452" t="e">
        <f>'2 жастағы балалар Ш'!#REF!</f>
        <v>#REF!</v>
      </c>
      <c r="G234" s="799"/>
    </row>
    <row r="235" spans="2:7" x14ac:dyDescent="0.25">
      <c r="B235" s="572"/>
      <c r="C235" s="799"/>
      <c r="D235" s="452">
        <f>'2 жастағы балалар К'!X147</f>
        <v>0</v>
      </c>
      <c r="E235" s="799"/>
      <c r="F235" s="452" t="e">
        <f>'2 жастағы балалар Ш'!#REF!</f>
        <v>#REF!</v>
      </c>
      <c r="G235" s="799"/>
    </row>
    <row r="236" spans="2:7" x14ac:dyDescent="0.25">
      <c r="B236" s="570">
        <v>9</v>
      </c>
      <c r="C236" s="799"/>
      <c r="D236" s="452">
        <f>'2 жастағы балалар К'!Y147</f>
        <v>0</v>
      </c>
      <c r="E236" s="799"/>
      <c r="F236" s="452" t="e">
        <f>'2 жастағы балалар Ш'!#REF!</f>
        <v>#REF!</v>
      </c>
      <c r="G236" s="799"/>
    </row>
    <row r="237" spans="2:7" x14ac:dyDescent="0.25">
      <c r="B237" s="571"/>
      <c r="C237" s="799"/>
      <c r="D237" s="452">
        <f>'2 жастағы балалар К'!Z147</f>
        <v>0</v>
      </c>
      <c r="E237" s="799"/>
      <c r="F237" s="452" t="e">
        <f>'2 жастағы балалар Ш'!#REF!</f>
        <v>#REF!</v>
      </c>
      <c r="G237" s="799"/>
    </row>
    <row r="238" spans="2:7" x14ac:dyDescent="0.25">
      <c r="B238" s="572"/>
      <c r="C238" s="799"/>
      <c r="D238" s="452">
        <f>'2 жастағы балалар К'!AA147</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Ш'!S147</f>
        <v>0</v>
      </c>
      <c r="G242" s="799"/>
    </row>
    <row r="243" spans="2:7" x14ac:dyDescent="0.25">
      <c r="B243" s="607"/>
      <c r="C243" s="799"/>
      <c r="D243" s="452" t="e">
        <f>'2 жастағы балалар К'!#REF!</f>
        <v>#REF!</v>
      </c>
      <c r="E243" s="799"/>
      <c r="F243" s="398">
        <f>'2 жастағы балалар Ш'!T147</f>
        <v>0</v>
      </c>
      <c r="G243" s="799"/>
    </row>
    <row r="244" spans="2:7" x14ac:dyDescent="0.25">
      <c r="B244" s="607"/>
      <c r="C244" s="799"/>
      <c r="D244" s="452" t="e">
        <f>'2 жастағы балалар К'!#REF!</f>
        <v>#REF!</v>
      </c>
      <c r="E244" s="799"/>
      <c r="F244" s="398">
        <f>'2 жастағы балалар Ш'!U147</f>
        <v>0</v>
      </c>
      <c r="G244" s="799"/>
    </row>
    <row r="245" spans="2:7" x14ac:dyDescent="0.25">
      <c r="B245" s="607">
        <v>12</v>
      </c>
      <c r="C245" s="799"/>
      <c r="D245" s="452" t="e">
        <f>'2 жастағы балалар К'!#REF!</f>
        <v>#REF!</v>
      </c>
      <c r="E245" s="799"/>
      <c r="F245" s="398">
        <f>'2 жастағы балалар Ш'!V147</f>
        <v>0</v>
      </c>
      <c r="G245" s="799"/>
    </row>
    <row r="246" spans="2:7" x14ac:dyDescent="0.25">
      <c r="B246" s="607"/>
      <c r="C246" s="799"/>
      <c r="D246" s="452" t="e">
        <f>'2 жастағы балалар К'!#REF!</f>
        <v>#REF!</v>
      </c>
      <c r="E246" s="799"/>
      <c r="F246" s="398">
        <f>'2 жастағы балалар Ш'!W147</f>
        <v>0</v>
      </c>
      <c r="G246" s="799"/>
    </row>
    <row r="247" spans="2:7" x14ac:dyDescent="0.25">
      <c r="B247" s="607"/>
      <c r="C247" s="799"/>
      <c r="D247" s="452" t="e">
        <f>'2 жастағы балалар К'!#REF!</f>
        <v>#REF!</v>
      </c>
      <c r="E247" s="799"/>
      <c r="F247" s="398">
        <f>'2 жастағы балалар Ш'!X147</f>
        <v>0</v>
      </c>
      <c r="G247" s="799"/>
    </row>
    <row r="248" spans="2:7" x14ac:dyDescent="0.25">
      <c r="B248" s="607">
        <v>13</v>
      </c>
      <c r="C248" s="799"/>
      <c r="D248" s="452" t="e">
        <f>'2 жастағы балалар К'!#REF!</f>
        <v>#REF!</v>
      </c>
      <c r="E248" s="799"/>
      <c r="F248" s="398">
        <f>'2 жастағы балалар Ш'!Y147</f>
        <v>0</v>
      </c>
      <c r="G248" s="799"/>
    </row>
    <row r="249" spans="2:7" x14ac:dyDescent="0.25">
      <c r="B249" s="607"/>
      <c r="C249" s="799"/>
      <c r="D249" s="452" t="e">
        <f>'2 жастағы балалар К'!#REF!</f>
        <v>#REF!</v>
      </c>
      <c r="E249" s="799"/>
      <c r="F249" s="398">
        <f>'2 жастағы балалар Ш'!Z147</f>
        <v>0</v>
      </c>
      <c r="G249" s="799"/>
    </row>
    <row r="250" spans="2:7" x14ac:dyDescent="0.25">
      <c r="B250" s="607"/>
      <c r="C250" s="799"/>
      <c r="D250" s="452" t="e">
        <f>'2 жастағы балалар К'!#REF!</f>
        <v>#REF!</v>
      </c>
      <c r="E250" s="799"/>
      <c r="F250" s="398">
        <f>'2 жастағы балалар Ш'!AA147</f>
        <v>0</v>
      </c>
      <c r="G250" s="799"/>
    </row>
    <row r="251" spans="2:7" x14ac:dyDescent="0.25">
      <c r="B251" s="607">
        <v>14</v>
      </c>
      <c r="C251" s="799"/>
      <c r="D251" s="452" t="e">
        <f>'2 жастағы балалар К'!#REF!</f>
        <v>#REF!</v>
      </c>
      <c r="E251" s="799"/>
      <c r="F251" s="398">
        <f>'2 жастағы балалар Ш'!AB147</f>
        <v>0</v>
      </c>
      <c r="G251" s="799"/>
    </row>
    <row r="252" spans="2:7" x14ac:dyDescent="0.25">
      <c r="B252" s="607"/>
      <c r="C252" s="799"/>
      <c r="D252" s="452" t="e">
        <f>'2 жастағы балалар К'!#REF!</f>
        <v>#REF!</v>
      </c>
      <c r="E252" s="799"/>
      <c r="F252" s="398">
        <f>'2 жастағы балалар Ш'!AC147</f>
        <v>0</v>
      </c>
      <c r="G252" s="799"/>
    </row>
    <row r="253" spans="2:7" x14ac:dyDescent="0.25">
      <c r="B253" s="607"/>
      <c r="C253" s="799"/>
      <c r="D253" s="452" t="e">
        <f>'2 жастағы балалар К'!#REF!</f>
        <v>#REF!</v>
      </c>
      <c r="E253" s="799"/>
      <c r="F253" s="398">
        <f>'2 жастағы балалар Ш'!AD147</f>
        <v>0</v>
      </c>
      <c r="G253" s="799"/>
    </row>
    <row r="254" spans="2:7" x14ac:dyDescent="0.25">
      <c r="B254" s="607">
        <v>15</v>
      </c>
      <c r="C254" s="799"/>
      <c r="D254" s="452" t="e">
        <f>'2 жастағы балалар К'!#REF!</f>
        <v>#REF!</v>
      </c>
      <c r="E254" s="799"/>
      <c r="F254" s="398">
        <f>'2 жастағы балалар Ш'!AE147</f>
        <v>0</v>
      </c>
      <c r="G254" s="799"/>
    </row>
    <row r="255" spans="2:7" x14ac:dyDescent="0.25">
      <c r="B255" s="607"/>
      <c r="C255" s="799"/>
      <c r="D255" s="452" t="e">
        <f>'2 жастағы балалар К'!#REF!</f>
        <v>#REF!</v>
      </c>
      <c r="E255" s="799"/>
      <c r="F255" s="398">
        <f>'2 жастағы балалар Ш'!AF147</f>
        <v>0</v>
      </c>
      <c r="G255" s="799"/>
    </row>
    <row r="256" spans="2:7" x14ac:dyDescent="0.25">
      <c r="B256" s="607"/>
      <c r="C256" s="799"/>
      <c r="D256" s="452" t="e">
        <f>'2 жастағы балалар К'!#REF!</f>
        <v>#REF!</v>
      </c>
      <c r="E256" s="799"/>
      <c r="F256" s="398">
        <f>'2 жастағы балалар Ш'!AG147</f>
        <v>0</v>
      </c>
      <c r="G256" s="799"/>
    </row>
    <row r="257" spans="2:7" x14ac:dyDescent="0.25">
      <c r="B257" s="607">
        <v>16</v>
      </c>
      <c r="C257" s="799"/>
      <c r="D257" s="798"/>
      <c r="E257" s="799"/>
      <c r="F257" s="398">
        <f>'2 жастағы балалар Ш'!AH147</f>
        <v>0</v>
      </c>
      <c r="G257" s="799"/>
    </row>
    <row r="258" spans="2:7" x14ac:dyDescent="0.25">
      <c r="B258" s="607"/>
      <c r="C258" s="799"/>
      <c r="D258" s="799"/>
      <c r="E258" s="799"/>
      <c r="F258" s="398">
        <f>'2 жастағы балалар Ш'!AI147</f>
        <v>0</v>
      </c>
      <c r="G258" s="799"/>
    </row>
    <row r="259" spans="2:7" x14ac:dyDescent="0.25">
      <c r="B259" s="607"/>
      <c r="C259" s="799"/>
      <c r="D259" s="799"/>
      <c r="E259" s="799"/>
      <c r="F259" s="398">
        <f>'2 жастағы балалар Ш'!AJ147</f>
        <v>0</v>
      </c>
      <c r="G259" s="799"/>
    </row>
    <row r="260" spans="2:7" x14ac:dyDescent="0.25">
      <c r="B260" s="607">
        <v>17</v>
      </c>
      <c r="C260" s="799"/>
      <c r="D260" s="799"/>
      <c r="E260" s="799"/>
      <c r="F260" s="398">
        <f>'2 жастағы балалар Ш'!AK147</f>
        <v>0</v>
      </c>
      <c r="G260" s="799"/>
    </row>
    <row r="261" spans="2:7" x14ac:dyDescent="0.25">
      <c r="B261" s="607"/>
      <c r="C261" s="799"/>
      <c r="D261" s="799"/>
      <c r="E261" s="799"/>
      <c r="F261" s="398">
        <f>'2 жастағы балалар Ш'!AL147</f>
        <v>0</v>
      </c>
      <c r="G261" s="799"/>
    </row>
    <row r="262" spans="2:7" x14ac:dyDescent="0.25">
      <c r="B262" s="607"/>
      <c r="C262" s="799"/>
      <c r="D262" s="799"/>
      <c r="E262" s="799"/>
      <c r="F262" s="398">
        <f>'2 жастағы балалар Ш'!AM147</f>
        <v>0</v>
      </c>
      <c r="G262" s="799"/>
    </row>
    <row r="263" spans="2:7" x14ac:dyDescent="0.25">
      <c r="B263" s="607">
        <v>18</v>
      </c>
      <c r="C263" s="799"/>
      <c r="D263" s="799"/>
      <c r="E263" s="799"/>
      <c r="F263" s="398">
        <f>'2 жастағы балалар Ш'!AN147</f>
        <v>0</v>
      </c>
      <c r="G263" s="799"/>
    </row>
    <row r="264" spans="2:7" x14ac:dyDescent="0.25">
      <c r="B264" s="607"/>
      <c r="C264" s="799"/>
      <c r="D264" s="799"/>
      <c r="E264" s="799"/>
      <c r="F264" s="398">
        <f>'2 жастағы балалар Ш'!AO147</f>
        <v>0</v>
      </c>
      <c r="G264" s="799"/>
    </row>
    <row r="265" spans="2:7" x14ac:dyDescent="0.25">
      <c r="B265" s="607"/>
      <c r="C265" s="799"/>
      <c r="D265" s="799"/>
      <c r="E265" s="799"/>
      <c r="F265" s="398">
        <f>'2 жастағы балалар Ш'!AP147</f>
        <v>0</v>
      </c>
      <c r="G265" s="799"/>
    </row>
    <row r="266" spans="2:7" x14ac:dyDescent="0.25">
      <c r="B266" s="607">
        <v>19</v>
      </c>
      <c r="C266" s="799"/>
      <c r="D266" s="799"/>
      <c r="E266" s="799"/>
      <c r="F266" s="398">
        <f>'2 жастағы балалар Ш'!AQ147</f>
        <v>0</v>
      </c>
      <c r="G266" s="799"/>
    </row>
    <row r="267" spans="2:7" x14ac:dyDescent="0.25">
      <c r="B267" s="607"/>
      <c r="C267" s="799"/>
      <c r="D267" s="799"/>
      <c r="E267" s="799"/>
      <c r="F267" s="398">
        <f>'2 жастағы балалар Ш'!AR147</f>
        <v>0</v>
      </c>
      <c r="G267" s="799"/>
    </row>
    <row r="268" spans="2:7" x14ac:dyDescent="0.25">
      <c r="B268" s="607"/>
      <c r="C268" s="799"/>
      <c r="D268" s="799"/>
      <c r="E268" s="799"/>
      <c r="F268" s="398">
        <f>'2 жастағы балалар Ш'!AS147</f>
        <v>0</v>
      </c>
      <c r="G268" s="799"/>
    </row>
    <row r="269" spans="2:7" x14ac:dyDescent="0.25">
      <c r="B269" s="607">
        <v>20</v>
      </c>
      <c r="C269" s="799"/>
      <c r="D269" s="799"/>
      <c r="E269" s="799"/>
      <c r="F269" s="398">
        <f>'2 жастағы балалар Ш'!AT147</f>
        <v>0</v>
      </c>
      <c r="G269" s="799"/>
    </row>
    <row r="270" spans="2:7" x14ac:dyDescent="0.25">
      <c r="B270" s="607"/>
      <c r="C270" s="799"/>
      <c r="D270" s="799"/>
      <c r="E270" s="799"/>
      <c r="F270" s="398">
        <f>'2 жастағы балалар Ш'!AU147</f>
        <v>0</v>
      </c>
      <c r="G270" s="799"/>
    </row>
    <row r="271" spans="2:7" x14ac:dyDescent="0.25">
      <c r="B271" s="607"/>
      <c r="C271" s="799"/>
      <c r="D271" s="799"/>
      <c r="E271" s="799"/>
      <c r="F271" s="398">
        <f>'2 жастағы балалар Ш'!AV147</f>
        <v>0</v>
      </c>
      <c r="G271" s="799"/>
    </row>
    <row r="272" spans="2:7" x14ac:dyDescent="0.25">
      <c r="B272" s="607">
        <v>21</v>
      </c>
      <c r="C272" s="799"/>
      <c r="D272" s="799"/>
      <c r="E272" s="799"/>
      <c r="F272" s="398">
        <f>'2 жастағы балалар Ш'!AW147</f>
        <v>0</v>
      </c>
      <c r="G272" s="799"/>
    </row>
    <row r="273" spans="2:7" x14ac:dyDescent="0.25">
      <c r="B273" s="607"/>
      <c r="C273" s="799"/>
      <c r="D273" s="799"/>
      <c r="E273" s="799"/>
      <c r="F273" s="398">
        <f>'2 жастағы балалар Ш'!AX147</f>
        <v>0</v>
      </c>
      <c r="G273" s="799"/>
    </row>
    <row r="274" spans="2:7" x14ac:dyDescent="0.25">
      <c r="B274" s="607"/>
      <c r="C274" s="799"/>
      <c r="D274" s="799"/>
      <c r="E274" s="799"/>
      <c r="F274" s="398">
        <f>'2 жастағы балалар Ш'!AY147</f>
        <v>0</v>
      </c>
      <c r="G274" s="799"/>
    </row>
    <row r="275" spans="2:7" x14ac:dyDescent="0.25">
      <c r="B275" s="607">
        <v>22</v>
      </c>
      <c r="C275" s="799"/>
      <c r="D275" s="799"/>
      <c r="E275" s="799"/>
      <c r="F275" s="398">
        <f>'2 жастағы балалар Ш'!AZ147</f>
        <v>0</v>
      </c>
      <c r="G275" s="799"/>
    </row>
    <row r="276" spans="2:7" x14ac:dyDescent="0.25">
      <c r="B276" s="607"/>
      <c r="C276" s="799"/>
      <c r="D276" s="799"/>
      <c r="E276" s="799"/>
      <c r="F276" s="398">
        <f>'2 жастағы балалар Ш'!BA147</f>
        <v>0</v>
      </c>
      <c r="G276" s="799"/>
    </row>
    <row r="277" spans="2:7" x14ac:dyDescent="0.25">
      <c r="B277" s="607"/>
      <c r="C277" s="799"/>
      <c r="D277" s="799"/>
      <c r="E277" s="799"/>
      <c r="F277" s="398">
        <f>'2 жастағы балалар Ш'!BB147</f>
        <v>0</v>
      </c>
      <c r="G277" s="799"/>
    </row>
    <row r="278" spans="2:7" x14ac:dyDescent="0.25">
      <c r="B278" s="607">
        <v>23</v>
      </c>
      <c r="C278" s="799"/>
      <c r="D278" s="799"/>
      <c r="E278" s="799"/>
      <c r="F278" s="398">
        <f>'2 жастағы балалар Ш'!BC147</f>
        <v>0</v>
      </c>
      <c r="G278" s="799"/>
    </row>
    <row r="279" spans="2:7" x14ac:dyDescent="0.25">
      <c r="B279" s="607"/>
      <c r="C279" s="799"/>
      <c r="D279" s="799"/>
      <c r="E279" s="799"/>
      <c r="F279" s="398">
        <f>'2 жастағы балалар Ш'!BD147</f>
        <v>0</v>
      </c>
      <c r="G279" s="799"/>
    </row>
    <row r="280" spans="2:7" x14ac:dyDescent="0.25">
      <c r="B280" s="607"/>
      <c r="C280" s="799"/>
      <c r="D280" s="799"/>
      <c r="E280" s="799"/>
      <c r="F280" s="398">
        <f>'2 жастағы балалар Ш'!BE147</f>
        <v>0</v>
      </c>
      <c r="G280" s="799"/>
    </row>
    <row r="281" spans="2:7" x14ac:dyDescent="0.25">
      <c r="B281" s="607">
        <v>24</v>
      </c>
      <c r="C281" s="799"/>
      <c r="D281" s="799"/>
      <c r="E281" s="799"/>
      <c r="F281" s="398">
        <f>'2 жастағы балалар Ш'!BF147</f>
        <v>0</v>
      </c>
      <c r="G281" s="799"/>
    </row>
    <row r="282" spans="2:7" x14ac:dyDescent="0.25">
      <c r="B282" s="607"/>
      <c r="C282" s="799"/>
      <c r="D282" s="799"/>
      <c r="E282" s="799"/>
      <c r="F282" s="398">
        <f>'2 жастағы балалар Ш'!BG147</f>
        <v>0</v>
      </c>
      <c r="G282" s="799"/>
    </row>
    <row r="283" spans="2:7" x14ac:dyDescent="0.25">
      <c r="B283" s="607"/>
      <c r="C283" s="799"/>
      <c r="D283" s="799"/>
      <c r="E283" s="799"/>
      <c r="F283" s="398">
        <f>'2 жастағы балалар Ш'!BH147</f>
        <v>0</v>
      </c>
      <c r="G283" s="799"/>
    </row>
    <row r="284" spans="2:7" x14ac:dyDescent="0.25">
      <c r="B284" s="607">
        <v>25</v>
      </c>
      <c r="C284" s="799"/>
      <c r="D284" s="799"/>
      <c r="E284" s="799"/>
      <c r="F284" s="398">
        <f>'2 жастағы балалар Ш'!BI147</f>
        <v>0</v>
      </c>
      <c r="G284" s="799"/>
    </row>
    <row r="285" spans="2:7" x14ac:dyDescent="0.25">
      <c r="B285" s="607"/>
      <c r="C285" s="799"/>
      <c r="D285" s="799"/>
      <c r="E285" s="799"/>
      <c r="F285" s="398">
        <f>'2 жастағы балалар Ш'!BJ147</f>
        <v>0</v>
      </c>
      <c r="G285" s="799"/>
    </row>
    <row r="286" spans="2:7" x14ac:dyDescent="0.25">
      <c r="B286" s="607"/>
      <c r="C286" s="800"/>
      <c r="D286" s="800"/>
      <c r="E286" s="800"/>
      <c r="F286" s="398">
        <f>'2 жастағы балалар Ш'!BK147</f>
        <v>0</v>
      </c>
      <c r="G286" s="800"/>
    </row>
    <row r="287" spans="2:7" x14ac:dyDescent="0.25">
      <c r="B287" s="389">
        <f>СВОД3!V42</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2" ht="267.75" customHeight="1" x14ac:dyDescent="0.25"/>
    <row r="748" ht="220.5" customHeight="1" x14ac:dyDescent="0.25"/>
    <row r="755" spans="13:66" ht="15.75" thickBot="1" x14ac:dyDescent="0.3"/>
    <row r="756" spans="13:66" ht="267.75" x14ac:dyDescent="0.25">
      <c r="M756" s="151">
        <v>1</v>
      </c>
      <c r="N756" s="152" t="s">
        <v>36</v>
      </c>
      <c r="O756" s="153">
        <v>1</v>
      </c>
      <c r="P756" s="152" t="s">
        <v>37</v>
      </c>
      <c r="Q756" s="153">
        <v>1</v>
      </c>
      <c r="R756" s="154" t="s">
        <v>38</v>
      </c>
      <c r="S756" s="151">
        <v>1</v>
      </c>
      <c r="T756" s="152" t="s">
        <v>39</v>
      </c>
      <c r="U756" s="153">
        <v>1</v>
      </c>
      <c r="V756" s="152" t="s">
        <v>40</v>
      </c>
      <c r="W756" s="153">
        <v>1</v>
      </c>
      <c r="X756" s="154" t="s">
        <v>41</v>
      </c>
      <c r="Y756" s="151">
        <v>1</v>
      </c>
      <c r="Z756" s="152" t="s">
        <v>42</v>
      </c>
      <c r="AA756" s="153">
        <v>1</v>
      </c>
      <c r="AB756" s="152" t="s">
        <v>43</v>
      </c>
      <c r="AC756" s="153">
        <v>1</v>
      </c>
      <c r="AD756" s="154" t="s">
        <v>44</v>
      </c>
      <c r="AE756" s="151">
        <v>1</v>
      </c>
      <c r="AF756" s="152" t="s">
        <v>45</v>
      </c>
      <c r="AG756" s="153">
        <v>1</v>
      </c>
      <c r="AH756" s="152" t="s">
        <v>46</v>
      </c>
      <c r="AI756" s="153">
        <v>1</v>
      </c>
      <c r="AJ756" s="154" t="s">
        <v>47</v>
      </c>
      <c r="AK756" s="151">
        <v>1</v>
      </c>
      <c r="AL756" s="152" t="s">
        <v>48</v>
      </c>
      <c r="AM756" s="153">
        <v>1</v>
      </c>
      <c r="AN756" s="152" t="s">
        <v>49</v>
      </c>
      <c r="AO756" s="153">
        <v>1</v>
      </c>
      <c r="AP756" s="154" t="s">
        <v>50</v>
      </c>
      <c r="AQ756" s="155">
        <v>1</v>
      </c>
      <c r="AR756" s="159" t="s">
        <v>51</v>
      </c>
      <c r="AS756" s="157">
        <v>1</v>
      </c>
      <c r="AT756" s="159" t="s">
        <v>52</v>
      </c>
      <c r="AU756" s="157">
        <v>1</v>
      </c>
      <c r="AV756" s="160" t="s">
        <v>53</v>
      </c>
      <c r="AW756" s="155">
        <v>1</v>
      </c>
      <c r="AX756" s="159" t="s">
        <v>54</v>
      </c>
      <c r="AY756" s="157">
        <v>1</v>
      </c>
      <c r="AZ756" s="159" t="s">
        <v>55</v>
      </c>
      <c r="BA756" s="157">
        <v>1</v>
      </c>
      <c r="BB756" s="160" t="s">
        <v>56</v>
      </c>
      <c r="BC756" s="155">
        <v>1</v>
      </c>
      <c r="BD756" s="159" t="s">
        <v>57</v>
      </c>
      <c r="BE756" s="157">
        <v>1</v>
      </c>
      <c r="BF756" s="159" t="s">
        <v>58</v>
      </c>
      <c r="BG756" s="157">
        <v>1</v>
      </c>
      <c r="BH756" s="160" t="s">
        <v>59</v>
      </c>
      <c r="BI756" s="155">
        <v>1</v>
      </c>
      <c r="BJ756" s="159" t="s">
        <v>60</v>
      </c>
      <c r="BK756" s="157">
        <v>1</v>
      </c>
      <c r="BL756" s="159" t="s">
        <v>61</v>
      </c>
      <c r="BM756" s="157">
        <v>1</v>
      </c>
      <c r="BN756" s="160" t="s">
        <v>62</v>
      </c>
    </row>
    <row r="757" spans="13:66" ht="15.75" x14ac:dyDescent="0.25">
      <c r="M757" s="155"/>
      <c r="N757" s="156"/>
      <c r="O757" s="157"/>
      <c r="P757" s="156"/>
      <c r="Q757" s="157"/>
      <c r="R757" s="158"/>
      <c r="S757" s="155"/>
      <c r="T757" s="156"/>
      <c r="U757" s="157"/>
      <c r="V757" s="159"/>
      <c r="W757" s="157"/>
      <c r="X757" s="160"/>
      <c r="Y757" s="155"/>
      <c r="Z757" s="156"/>
      <c r="AA757" s="157"/>
      <c r="AB757" s="156"/>
      <c r="AC757" s="157"/>
      <c r="AD757" s="158"/>
      <c r="AE757" s="155"/>
      <c r="AF757" s="156"/>
      <c r="AG757" s="157"/>
      <c r="AH757" s="156"/>
      <c r="AI757" s="157"/>
      <c r="AJ757" s="158"/>
      <c r="AK757" s="155"/>
      <c r="AL757" s="156"/>
      <c r="AM757" s="157"/>
      <c r="AN757" s="159"/>
      <c r="AO757" s="157"/>
      <c r="AP757" s="160"/>
      <c r="AQ757" s="155"/>
      <c r="AR757" s="156"/>
      <c r="AS757" s="157"/>
      <c r="AT757" s="156"/>
      <c r="AU757" s="157"/>
      <c r="AV757" s="158"/>
      <c r="AW757" s="155"/>
      <c r="AX757" s="156"/>
      <c r="AY757" s="157"/>
      <c r="AZ757" s="156"/>
      <c r="BA757" s="157"/>
      <c r="BB757" s="158"/>
      <c r="BC757" s="155"/>
      <c r="BD757" s="156"/>
      <c r="BE757" s="157"/>
      <c r="BF757" s="159"/>
      <c r="BG757" s="157"/>
      <c r="BH757" s="160"/>
      <c r="BI757" s="155"/>
      <c r="BJ757" s="156"/>
      <c r="BK757" s="157"/>
      <c r="BL757" s="156"/>
      <c r="BM757" s="157"/>
      <c r="BN757" s="158"/>
    </row>
    <row r="758" spans="13:66" ht="15.75" x14ac:dyDescent="0.25">
      <c r="M758" s="155"/>
      <c r="N758" s="156"/>
      <c r="O758" s="157"/>
      <c r="P758" s="156"/>
      <c r="Q758" s="157"/>
      <c r="R758" s="158"/>
      <c r="S758" s="155"/>
      <c r="T758" s="156"/>
      <c r="U758" s="157"/>
      <c r="V758" s="159"/>
      <c r="W758" s="157"/>
      <c r="X758" s="160"/>
      <c r="Y758" s="155"/>
      <c r="Z758" s="156"/>
      <c r="AA758" s="157"/>
      <c r="AB758" s="156"/>
      <c r="AC758" s="157"/>
      <c r="AD758" s="158"/>
      <c r="AE758" s="155"/>
      <c r="AF758" s="156"/>
      <c r="AG758" s="157"/>
      <c r="AH758" s="156"/>
      <c r="AI758" s="157"/>
      <c r="AJ758" s="158"/>
      <c r="AK758" s="155"/>
      <c r="AL758" s="156"/>
      <c r="AM758" s="157"/>
      <c r="AN758" s="159"/>
      <c r="AO758" s="157"/>
      <c r="AP758" s="160"/>
      <c r="AQ758" s="155"/>
      <c r="AR758" s="156"/>
      <c r="AS758" s="157"/>
      <c r="AT758" s="156"/>
      <c r="AU758" s="157"/>
      <c r="AV758" s="158"/>
      <c r="AW758" s="155"/>
      <c r="AX758" s="156"/>
      <c r="AY758" s="157"/>
      <c r="AZ758" s="156"/>
      <c r="BA758" s="157"/>
      <c r="BB758" s="158"/>
      <c r="BC758" s="155"/>
      <c r="BD758" s="156"/>
      <c r="BE758" s="157"/>
      <c r="BF758" s="159"/>
      <c r="BG758" s="157"/>
      <c r="BH758" s="160"/>
      <c r="BI758" s="155"/>
      <c r="BJ758" s="156"/>
      <c r="BK758" s="157"/>
      <c r="BL758" s="156"/>
      <c r="BM758" s="157"/>
      <c r="BN758" s="158"/>
    </row>
    <row r="759" spans="13:66" ht="15.75" x14ac:dyDescent="0.25">
      <c r="M759" s="161"/>
      <c r="N759" s="162"/>
      <c r="O759" s="163"/>
      <c r="P759" s="162"/>
      <c r="Q759" s="163"/>
      <c r="R759" s="164"/>
      <c r="S759" s="161"/>
      <c r="T759" s="162"/>
      <c r="U759" s="163"/>
      <c r="V759" s="162"/>
      <c r="W759" s="163"/>
      <c r="X759" s="164"/>
      <c r="Y759" s="161"/>
      <c r="Z759" s="162"/>
      <c r="AA759" s="163"/>
      <c r="AB759" s="162"/>
      <c r="AC759" s="163"/>
      <c r="AD759" s="164"/>
      <c r="AE759" s="161"/>
      <c r="AF759" s="162"/>
      <c r="AG759" s="163"/>
      <c r="AH759" s="162"/>
      <c r="AI759" s="163"/>
      <c r="AJ759" s="164"/>
      <c r="AK759" s="161"/>
      <c r="AL759" s="162"/>
      <c r="AM759" s="163"/>
      <c r="AN759" s="162"/>
      <c r="AO759" s="163"/>
      <c r="AP759" s="164"/>
      <c r="AQ759" s="161"/>
      <c r="AR759" s="162"/>
      <c r="AS759" s="163"/>
      <c r="AT759" s="162"/>
      <c r="AU759" s="163"/>
      <c r="AV759" s="164"/>
      <c r="AW759" s="161"/>
      <c r="AX759" s="162"/>
      <c r="AY759" s="163"/>
      <c r="AZ759" s="162"/>
      <c r="BA759" s="163"/>
      <c r="BB759" s="164"/>
      <c r="BC759" s="161"/>
      <c r="BD759" s="162"/>
      <c r="BE759" s="163"/>
      <c r="BF759" s="162"/>
      <c r="BG759" s="163"/>
      <c r="BH759" s="164"/>
      <c r="BI759" s="161"/>
      <c r="BJ759" s="162"/>
      <c r="BK759" s="163"/>
      <c r="BL759" s="162"/>
      <c r="BM759" s="163"/>
      <c r="BN759" s="164"/>
    </row>
    <row r="760" spans="13:66" ht="267.75" x14ac:dyDescent="0.25">
      <c r="M760" s="155">
        <v>1</v>
      </c>
      <c r="N760" s="159" t="s">
        <v>63</v>
      </c>
      <c r="O760" s="157">
        <v>1</v>
      </c>
      <c r="P760" s="159" t="s">
        <v>64</v>
      </c>
      <c r="Q760" s="157">
        <v>1</v>
      </c>
      <c r="R760" s="160" t="s">
        <v>65</v>
      </c>
      <c r="S760" s="155">
        <v>1</v>
      </c>
      <c r="T760" s="159" t="s">
        <v>66</v>
      </c>
      <c r="U760" s="157">
        <v>1</v>
      </c>
      <c r="V760" s="159" t="s">
        <v>67</v>
      </c>
      <c r="W760" s="157">
        <v>1</v>
      </c>
      <c r="X760" s="160" t="s">
        <v>68</v>
      </c>
      <c r="Y760" s="155">
        <v>1</v>
      </c>
      <c r="Z760" s="159" t="s">
        <v>69</v>
      </c>
      <c r="AA760" s="157">
        <v>1</v>
      </c>
      <c r="AB760" s="159" t="s">
        <v>70</v>
      </c>
      <c r="AC760" s="157">
        <v>1</v>
      </c>
      <c r="AD760" s="160" t="s">
        <v>71</v>
      </c>
      <c r="AE760" s="155">
        <v>1</v>
      </c>
      <c r="AF760" s="159" t="s">
        <v>72</v>
      </c>
      <c r="AG760" s="157">
        <v>1</v>
      </c>
      <c r="AH760" s="159" t="s">
        <v>73</v>
      </c>
      <c r="AI760" s="157">
        <v>1</v>
      </c>
      <c r="AJ760" s="160" t="s">
        <v>74</v>
      </c>
      <c r="AK760" s="155">
        <v>1</v>
      </c>
      <c r="AL760" s="159" t="s">
        <v>75</v>
      </c>
      <c r="AM760" s="157">
        <v>1</v>
      </c>
      <c r="AN760" s="159" t="s">
        <v>76</v>
      </c>
      <c r="AO760" s="157">
        <v>1</v>
      </c>
      <c r="AP760" s="160" t="s">
        <v>77</v>
      </c>
      <c r="AQ760" s="155">
        <v>1</v>
      </c>
      <c r="AR760" s="159" t="s">
        <v>78</v>
      </c>
      <c r="AS760" s="157">
        <v>1</v>
      </c>
      <c r="AT760" s="159" t="s">
        <v>79</v>
      </c>
      <c r="AU760" s="157">
        <v>1</v>
      </c>
      <c r="AV760" s="160" t="s">
        <v>80</v>
      </c>
      <c r="AW760" s="155">
        <v>1</v>
      </c>
      <c r="AX760" s="159" t="s">
        <v>81</v>
      </c>
      <c r="AY760" s="157">
        <v>1</v>
      </c>
      <c r="AZ760" s="159" t="s">
        <v>82</v>
      </c>
      <c r="BA760" s="157">
        <v>1</v>
      </c>
      <c r="BB760" s="160" t="s">
        <v>83</v>
      </c>
      <c r="BC760" s="155">
        <v>1</v>
      </c>
      <c r="BD760" s="159" t="s">
        <v>84</v>
      </c>
      <c r="BE760" s="157">
        <v>1</v>
      </c>
      <c r="BF760" s="159" t="s">
        <v>85</v>
      </c>
      <c r="BG760" s="157">
        <v>1</v>
      </c>
      <c r="BH760" s="160" t="s">
        <v>86</v>
      </c>
      <c r="BI760" s="155">
        <v>1</v>
      </c>
      <c r="BJ760" s="159" t="s">
        <v>87</v>
      </c>
      <c r="BK760" s="157">
        <v>1</v>
      </c>
      <c r="BL760" s="159" t="s">
        <v>88</v>
      </c>
      <c r="BM760" s="157">
        <v>1</v>
      </c>
      <c r="BN760" s="158" t="s">
        <v>89</v>
      </c>
    </row>
    <row r="761" spans="13:66" ht="15.75" x14ac:dyDescent="0.25">
      <c r="M761" s="155"/>
      <c r="N761" s="156"/>
      <c r="O761" s="157"/>
      <c r="P761" s="156"/>
      <c r="Q761" s="157"/>
      <c r="R761" s="158"/>
      <c r="S761" s="155"/>
      <c r="T761" s="156"/>
      <c r="U761" s="157"/>
      <c r="V761" s="156"/>
      <c r="W761" s="157"/>
      <c r="X761" s="158"/>
      <c r="Y761" s="155"/>
      <c r="Z761" s="156"/>
      <c r="AA761" s="157"/>
      <c r="AB761" s="156"/>
      <c r="AC761" s="157"/>
      <c r="AD761" s="158"/>
      <c r="AE761" s="155"/>
      <c r="AF761" s="156"/>
      <c r="AG761" s="157"/>
      <c r="AH761" s="156"/>
      <c r="AI761" s="157"/>
      <c r="AJ761" s="158"/>
      <c r="AK761" s="155"/>
      <c r="AL761" s="156"/>
      <c r="AM761" s="157"/>
      <c r="AN761" s="156"/>
      <c r="AO761" s="157"/>
      <c r="AP761" s="158"/>
      <c r="AQ761" s="155"/>
      <c r="AR761" s="156"/>
      <c r="AS761" s="157"/>
      <c r="AT761" s="156"/>
      <c r="AU761" s="157"/>
      <c r="AV761" s="158"/>
      <c r="AW761" s="155"/>
      <c r="AX761" s="156"/>
      <c r="AY761" s="157"/>
      <c r="AZ761" s="156"/>
      <c r="BA761" s="157"/>
      <c r="BB761" s="158"/>
      <c r="BC761" s="155"/>
      <c r="BD761" s="156"/>
      <c r="BE761" s="157"/>
      <c r="BF761" s="156"/>
      <c r="BG761" s="157"/>
      <c r="BH761" s="158"/>
      <c r="BI761" s="155"/>
      <c r="BJ761" s="156"/>
      <c r="BK761" s="157"/>
      <c r="BL761" s="156"/>
      <c r="BM761" s="157"/>
      <c r="BN761" s="158"/>
    </row>
    <row r="762" spans="13:66" ht="15.75" x14ac:dyDescent="0.25">
      <c r="M762" s="155"/>
      <c r="N762" s="156"/>
      <c r="O762" s="157"/>
      <c r="P762" s="156"/>
      <c r="Q762" s="157"/>
      <c r="R762" s="158"/>
      <c r="S762" s="155"/>
      <c r="T762" s="156"/>
      <c r="U762" s="157"/>
      <c r="V762" s="156"/>
      <c r="W762" s="157"/>
      <c r="X762" s="158"/>
      <c r="Y762" s="155"/>
      <c r="Z762" s="156"/>
      <c r="AA762" s="157"/>
      <c r="AB762" s="156"/>
      <c r="AC762" s="157"/>
      <c r="AD762" s="158"/>
      <c r="AE762" s="155"/>
      <c r="AF762" s="156"/>
      <c r="AG762" s="157"/>
      <c r="AH762" s="156"/>
      <c r="AI762" s="157"/>
      <c r="AJ762" s="158"/>
      <c r="AK762" s="155"/>
      <c r="AL762" s="156"/>
      <c r="AM762" s="157"/>
      <c r="AN762" s="156"/>
      <c r="AO762" s="157"/>
      <c r="AP762" s="158"/>
      <c r="AQ762" s="155"/>
      <c r="AR762" s="156"/>
      <c r="AS762" s="157"/>
      <c r="AT762" s="156"/>
      <c r="AU762" s="157"/>
      <c r="AV762" s="158"/>
      <c r="AW762" s="155"/>
      <c r="AX762" s="156"/>
      <c r="AY762" s="157"/>
      <c r="AZ762" s="156"/>
      <c r="BA762" s="157"/>
      <c r="BB762" s="158"/>
      <c r="BC762" s="155"/>
      <c r="BD762" s="156"/>
      <c r="BE762" s="157"/>
      <c r="BF762" s="156"/>
      <c r="BG762" s="157"/>
      <c r="BH762" s="158"/>
      <c r="BI762" s="155"/>
      <c r="BJ762" s="156"/>
      <c r="BK762" s="157"/>
      <c r="BL762" s="156"/>
      <c r="BM762" s="157"/>
      <c r="BN762" s="158"/>
    </row>
    <row r="763" spans="13:66" ht="15.75" x14ac:dyDescent="0.25">
      <c r="M763" s="157"/>
      <c r="N763" s="156"/>
      <c r="O763" s="157"/>
      <c r="P763" s="156"/>
      <c r="Q763" s="157"/>
      <c r="R763" s="156"/>
      <c r="S763" s="157"/>
      <c r="T763" s="156"/>
      <c r="U763" s="157"/>
      <c r="V763" s="156"/>
      <c r="W763" s="157"/>
      <c r="X763" s="156"/>
      <c r="Y763" s="157"/>
      <c r="Z763" s="156"/>
      <c r="AA763" s="157"/>
      <c r="AB763" s="156"/>
      <c r="AC763" s="157"/>
      <c r="AD763" s="156"/>
      <c r="AE763" s="157"/>
      <c r="AF763" s="156"/>
      <c r="AG763" s="157"/>
      <c r="AH763" s="156"/>
      <c r="AI763" s="157"/>
      <c r="AJ763" s="156"/>
      <c r="AK763" s="157"/>
      <c r="AL763" s="156"/>
      <c r="AM763" s="157"/>
      <c r="AN763" s="156"/>
      <c r="AO763" s="157"/>
      <c r="AP763" s="156"/>
      <c r="AQ763" s="163"/>
      <c r="AR763" s="162"/>
      <c r="AS763" s="163"/>
      <c r="AT763" s="162"/>
      <c r="AU763" s="163"/>
      <c r="AV763" s="164"/>
      <c r="AW763" s="161"/>
      <c r="AX763" s="162"/>
      <c r="AY763" s="163"/>
      <c r="AZ763" s="162"/>
      <c r="BA763" s="163"/>
      <c r="BB763" s="164"/>
      <c r="BC763" s="161"/>
      <c r="BD763" s="162"/>
      <c r="BE763" s="163"/>
      <c r="BF763" s="162"/>
      <c r="BG763" s="163"/>
      <c r="BH763" s="164"/>
      <c r="BI763" s="161"/>
      <c r="BJ763" s="162"/>
      <c r="BK763" s="163"/>
      <c r="BL763" s="162"/>
      <c r="BM763" s="163"/>
      <c r="BN763" s="164"/>
    </row>
    <row r="764" spans="13:66" ht="157.5" x14ac:dyDescent="0.25">
      <c r="M764" s="157">
        <v>1</v>
      </c>
      <c r="N764" s="159" t="s">
        <v>90</v>
      </c>
      <c r="O764" s="157">
        <v>1</v>
      </c>
      <c r="P764" s="159" t="s">
        <v>91</v>
      </c>
      <c r="Q764" s="157">
        <v>1</v>
      </c>
      <c r="R764" s="159" t="s">
        <v>92</v>
      </c>
      <c r="S764" s="98"/>
      <c r="T764" s="98"/>
      <c r="U764" s="98"/>
      <c r="V764" s="98"/>
      <c r="W764" s="98"/>
      <c r="X764" s="98"/>
      <c r="Y764" s="98"/>
      <c r="Z764" s="98"/>
      <c r="AA764" s="98"/>
      <c r="AB764" s="98"/>
      <c r="AC764" s="98"/>
      <c r="AD764" s="98"/>
      <c r="AE764" s="98"/>
      <c r="AF764" s="98"/>
      <c r="AG764" s="98"/>
      <c r="AH764" s="98"/>
      <c r="AI764" s="98"/>
      <c r="AJ764" s="98"/>
      <c r="AK764" s="98"/>
      <c r="AL764" s="98"/>
      <c r="AM764" s="98"/>
      <c r="AN764" s="98"/>
      <c r="AO764" s="98"/>
      <c r="AP764" s="98"/>
      <c r="AQ764" s="268"/>
      <c r="AR764" s="159"/>
      <c r="AS764" s="157"/>
      <c r="AT764" s="159"/>
      <c r="AU764" s="157"/>
      <c r="AV764" s="160"/>
      <c r="AW764" s="155"/>
      <c r="AX764" s="159"/>
      <c r="AY764" s="157"/>
      <c r="AZ764" s="159"/>
      <c r="BA764" s="157"/>
      <c r="BB764" s="160"/>
      <c r="BC764" s="155"/>
      <c r="BD764" s="159"/>
      <c r="BE764" s="157"/>
      <c r="BF764" s="159"/>
      <c r="BG764" s="157"/>
      <c r="BH764" s="160"/>
      <c r="BI764" s="155"/>
      <c r="BJ764" s="159"/>
      <c r="BK764" s="157"/>
      <c r="BL764" s="159"/>
      <c r="BM764" s="157"/>
      <c r="BN764" s="160"/>
    </row>
    <row r="765" spans="13:66" ht="15.75" x14ac:dyDescent="0.25">
      <c r="M765" s="157"/>
      <c r="N765" s="156"/>
      <c r="O765" s="157"/>
      <c r="P765" s="156"/>
      <c r="Q765" s="157"/>
      <c r="R765" s="156"/>
      <c r="S765" s="98"/>
      <c r="T765" s="98"/>
      <c r="U765" s="98"/>
      <c r="V765" s="98"/>
      <c r="W765" s="98"/>
      <c r="X765" s="98"/>
      <c r="Y765" s="157"/>
      <c r="Z765" s="156"/>
      <c r="AA765" s="157"/>
      <c r="AB765" s="156"/>
      <c r="AC765" s="157"/>
      <c r="AD765" s="156"/>
      <c r="AE765" s="157"/>
      <c r="AF765" s="156"/>
      <c r="AG765" s="157"/>
      <c r="AH765" s="156"/>
      <c r="AI765" s="157"/>
      <c r="AJ765" s="156"/>
      <c r="AK765" s="157"/>
      <c r="AL765" s="156"/>
      <c r="AM765" s="157"/>
      <c r="AN765" s="156"/>
      <c r="AO765" s="157"/>
      <c r="AP765" s="156"/>
      <c r="AQ765" s="268"/>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268"/>
      <c r="AR766" s="156"/>
      <c r="AS766" s="157"/>
      <c r="AT766" s="156"/>
      <c r="AU766" s="157"/>
      <c r="AV766" s="158"/>
      <c r="AW766" s="155"/>
      <c r="AX766" s="156"/>
      <c r="AY766" s="157"/>
      <c r="AZ766" s="156"/>
      <c r="BA766" s="157"/>
      <c r="BB766" s="158"/>
      <c r="BC766" s="155"/>
      <c r="BD766" s="156"/>
      <c r="BE766" s="157"/>
      <c r="BF766" s="156"/>
      <c r="BG766" s="157"/>
      <c r="BH766" s="158"/>
      <c r="BI766" s="155"/>
      <c r="BJ766" s="156"/>
      <c r="BK766" s="157"/>
      <c r="BL766" s="156"/>
      <c r="BM766" s="157"/>
      <c r="BN766" s="158"/>
    </row>
    <row r="767" spans="13:66" ht="15.75" x14ac:dyDescent="0.25">
      <c r="M767" s="157"/>
      <c r="N767" s="156"/>
      <c r="O767" s="157"/>
      <c r="P767" s="156"/>
      <c r="Q767" s="157"/>
      <c r="R767" s="156"/>
      <c r="S767" s="157"/>
      <c r="T767" s="156"/>
      <c r="U767" s="157"/>
      <c r="V767" s="156"/>
      <c r="W767" s="157"/>
      <c r="X767" s="156"/>
      <c r="Y767" s="157"/>
      <c r="Z767" s="156"/>
      <c r="AA767" s="157"/>
      <c r="AB767" s="156"/>
      <c r="AC767" s="157"/>
      <c r="AD767" s="156"/>
      <c r="AE767" s="157"/>
      <c r="AF767" s="156"/>
      <c r="AG767" s="157"/>
      <c r="AH767" s="156"/>
      <c r="AI767" s="157"/>
      <c r="AJ767" s="156"/>
      <c r="AK767" s="157"/>
      <c r="AL767" s="156"/>
      <c r="AM767" s="157"/>
      <c r="AN767" s="156"/>
      <c r="AO767" s="157"/>
      <c r="AP767" s="156"/>
      <c r="AQ767" s="163"/>
      <c r="AR767" s="162"/>
      <c r="AS767" s="163"/>
      <c r="AT767" s="162"/>
      <c r="AU767" s="163"/>
      <c r="AV767" s="164"/>
      <c r="AW767" s="161"/>
      <c r="AX767" s="162"/>
      <c r="AY767" s="163"/>
      <c r="AZ767" s="162"/>
      <c r="BA767" s="163"/>
      <c r="BB767" s="164"/>
      <c r="BC767" s="161"/>
      <c r="BD767" s="162"/>
      <c r="BE767" s="163"/>
      <c r="BF767" s="162"/>
      <c r="BG767" s="163"/>
      <c r="BH767" s="164"/>
      <c r="BI767" s="161"/>
      <c r="BJ767" s="162"/>
      <c r="BK767" s="163"/>
      <c r="BL767" s="162"/>
      <c r="BM767" s="163"/>
      <c r="BN767" s="164"/>
    </row>
    <row r="768" spans="13:66" ht="409.5" x14ac:dyDescent="0.25">
      <c r="M768" s="169">
        <v>1</v>
      </c>
      <c r="N768" s="170" t="s">
        <v>93</v>
      </c>
      <c r="O768" s="171">
        <v>1</v>
      </c>
      <c r="P768" s="170" t="s">
        <v>94</v>
      </c>
      <c r="Q768" s="171">
        <v>1</v>
      </c>
      <c r="R768" s="172" t="s">
        <v>95</v>
      </c>
      <c r="S768" s="169">
        <v>1</v>
      </c>
      <c r="T768" s="170" t="s">
        <v>96</v>
      </c>
      <c r="U768" s="171">
        <v>1</v>
      </c>
      <c r="V768" s="170" t="s">
        <v>97</v>
      </c>
      <c r="W768" s="171">
        <v>1</v>
      </c>
      <c r="X768" s="172" t="s">
        <v>98</v>
      </c>
      <c r="Y768" s="169">
        <v>1</v>
      </c>
      <c r="Z768" s="170" t="s">
        <v>99</v>
      </c>
      <c r="AA768" s="171">
        <v>1</v>
      </c>
      <c r="AB768" s="170" t="s">
        <v>100</v>
      </c>
      <c r="AC768" s="171">
        <v>1</v>
      </c>
      <c r="AD768" s="172" t="s">
        <v>101</v>
      </c>
      <c r="AE768" s="169">
        <v>1</v>
      </c>
      <c r="AF768" s="170" t="s">
        <v>102</v>
      </c>
      <c r="AG768" s="171">
        <v>1</v>
      </c>
      <c r="AH768" s="170" t="s">
        <v>103</v>
      </c>
      <c r="AI768" s="171">
        <v>1</v>
      </c>
      <c r="AJ768" s="172" t="s">
        <v>104</v>
      </c>
      <c r="AK768" s="169">
        <v>1</v>
      </c>
      <c r="AL768" s="179" t="s">
        <v>105</v>
      </c>
      <c r="AM768" s="171">
        <v>1</v>
      </c>
      <c r="AN768" s="170" t="s">
        <v>106</v>
      </c>
      <c r="AO768" s="171">
        <v>1</v>
      </c>
      <c r="AP768" s="172" t="s">
        <v>107</v>
      </c>
      <c r="AQ768" s="169">
        <v>1</v>
      </c>
      <c r="AR768" s="170" t="s">
        <v>108</v>
      </c>
      <c r="AS768" s="171">
        <v>1</v>
      </c>
      <c r="AT768" s="170" t="s">
        <v>109</v>
      </c>
      <c r="AU768" s="171">
        <v>1</v>
      </c>
      <c r="AV768" s="172" t="s">
        <v>110</v>
      </c>
      <c r="AW768" s="169">
        <v>1</v>
      </c>
      <c r="AX768" s="170" t="s">
        <v>111</v>
      </c>
      <c r="AY768" s="171">
        <v>1</v>
      </c>
      <c r="AZ768" s="170" t="s">
        <v>112</v>
      </c>
      <c r="BA768" s="171">
        <v>1</v>
      </c>
      <c r="BB768" s="172" t="s">
        <v>113</v>
      </c>
      <c r="BC768" s="169">
        <v>1</v>
      </c>
      <c r="BD768" s="170" t="s">
        <v>114</v>
      </c>
      <c r="BE768" s="171">
        <v>1</v>
      </c>
      <c r="BF768" s="170" t="s">
        <v>115</v>
      </c>
      <c r="BG768" s="171">
        <v>1</v>
      </c>
      <c r="BH768" s="172" t="s">
        <v>116</v>
      </c>
      <c r="BI768" s="169">
        <v>1</v>
      </c>
      <c r="BJ768" s="170" t="s">
        <v>117</v>
      </c>
      <c r="BK768" s="171">
        <v>1</v>
      </c>
      <c r="BL768" s="170" t="s">
        <v>118</v>
      </c>
      <c r="BM768" s="171">
        <v>1</v>
      </c>
      <c r="BN768" s="172" t="s">
        <v>119</v>
      </c>
    </row>
    <row r="769" spans="13:66" ht="15.75" x14ac:dyDescent="0.25">
      <c r="M769" s="169"/>
      <c r="N769" s="173"/>
      <c r="O769" s="171"/>
      <c r="P769" s="173"/>
      <c r="Q769" s="171"/>
      <c r="R769" s="174"/>
      <c r="S769" s="169"/>
      <c r="T769" s="173"/>
      <c r="U769" s="171"/>
      <c r="V769" s="173"/>
      <c r="W769" s="171"/>
      <c r="X769" s="174"/>
      <c r="Y769" s="169"/>
      <c r="Z769" s="173"/>
      <c r="AA769" s="171"/>
      <c r="AB769" s="173"/>
      <c r="AC769" s="171"/>
      <c r="AD769" s="174"/>
      <c r="AE769" s="169"/>
      <c r="AF769" s="173"/>
      <c r="AG769" s="171"/>
      <c r="AH769" s="173"/>
      <c r="AI769" s="171"/>
      <c r="AJ769" s="174"/>
      <c r="AK769" s="169"/>
      <c r="AL769" s="173"/>
      <c r="AM769" s="171"/>
      <c r="AN769" s="173"/>
      <c r="AO769" s="171"/>
      <c r="AP769" s="174"/>
      <c r="AQ769" s="169"/>
      <c r="AR769" s="173"/>
      <c r="AS769" s="171"/>
      <c r="AT769" s="173"/>
      <c r="AU769" s="171"/>
      <c r="AV769" s="174"/>
      <c r="AW769" s="169"/>
      <c r="AX769" s="173"/>
      <c r="AY769" s="171"/>
      <c r="AZ769" s="173"/>
      <c r="BA769" s="171"/>
      <c r="BB769" s="174"/>
      <c r="BC769" s="169"/>
      <c r="BD769" s="173"/>
      <c r="BE769" s="171"/>
      <c r="BF769" s="173"/>
      <c r="BG769" s="171"/>
      <c r="BH769" s="174"/>
      <c r="BI769" s="169"/>
      <c r="BJ769" s="173"/>
      <c r="BK769" s="171"/>
      <c r="BL769" s="173"/>
      <c r="BM769" s="171"/>
      <c r="BN769" s="174"/>
    </row>
    <row r="770" spans="13:66" ht="15.75" x14ac:dyDescent="0.25">
      <c r="M770" s="169"/>
      <c r="N770" s="173"/>
      <c r="O770" s="171"/>
      <c r="P770" s="173"/>
      <c r="Q770" s="171"/>
      <c r="R770" s="174"/>
      <c r="S770" s="169"/>
      <c r="T770" s="173"/>
      <c r="U770" s="171"/>
      <c r="V770" s="173"/>
      <c r="W770" s="171"/>
      <c r="X770" s="174"/>
      <c r="Y770" s="169"/>
      <c r="Z770" s="173"/>
      <c r="AA770" s="171"/>
      <c r="AB770" s="173"/>
      <c r="AC770" s="171"/>
      <c r="AD770" s="174"/>
      <c r="AE770" s="169"/>
      <c r="AF770" s="173"/>
      <c r="AG770" s="171"/>
      <c r="AH770" s="173"/>
      <c r="AI770" s="171"/>
      <c r="AJ770" s="174"/>
      <c r="AK770" s="169"/>
      <c r="AL770" s="173"/>
      <c r="AM770" s="171"/>
      <c r="AN770" s="173"/>
      <c r="AO770" s="171"/>
      <c r="AP770" s="174"/>
      <c r="AQ770" s="169"/>
      <c r="AR770" s="173"/>
      <c r="AS770" s="171"/>
      <c r="AT770" s="173"/>
      <c r="AU770" s="171"/>
      <c r="AV770" s="174"/>
      <c r="AW770" s="169"/>
      <c r="AX770" s="173"/>
      <c r="AY770" s="171"/>
      <c r="AZ770" s="173"/>
      <c r="BA770" s="171"/>
      <c r="BB770" s="174"/>
      <c r="BC770" s="169"/>
      <c r="BD770" s="173"/>
      <c r="BE770" s="171"/>
      <c r="BF770" s="173"/>
      <c r="BG770" s="171"/>
      <c r="BH770" s="174"/>
      <c r="BI770" s="169"/>
      <c r="BJ770" s="173"/>
      <c r="BK770" s="171"/>
      <c r="BL770" s="173"/>
      <c r="BM770" s="171"/>
      <c r="BN770" s="174"/>
    </row>
    <row r="771" spans="13:66" ht="15.75" x14ac:dyDescent="0.25">
      <c r="M771" s="175"/>
      <c r="N771" s="176"/>
      <c r="O771" s="177"/>
      <c r="P771" s="176"/>
      <c r="Q771" s="177"/>
      <c r="R771" s="178"/>
      <c r="S771" s="175"/>
      <c r="T771" s="176"/>
      <c r="U771" s="177"/>
      <c r="V771" s="176"/>
      <c r="W771" s="177"/>
      <c r="X771" s="178"/>
      <c r="Y771" s="175"/>
      <c r="Z771" s="176"/>
      <c r="AA771" s="177"/>
      <c r="AB771" s="176"/>
      <c r="AC771" s="177"/>
      <c r="AD771" s="178"/>
      <c r="AE771" s="175"/>
      <c r="AF771" s="176"/>
      <c r="AG771" s="177"/>
      <c r="AH771" s="176"/>
      <c r="AI771" s="177"/>
      <c r="AJ771" s="178"/>
      <c r="AK771" s="175"/>
      <c r="AL771" s="176"/>
      <c r="AM771" s="177"/>
      <c r="AN771" s="176"/>
      <c r="AO771" s="177"/>
      <c r="AP771" s="178"/>
      <c r="AQ771" s="175"/>
      <c r="AR771" s="176"/>
      <c r="AS771" s="177"/>
      <c r="AT771" s="176"/>
      <c r="AU771" s="177"/>
      <c r="AV771" s="178"/>
      <c r="AW771" s="175"/>
      <c r="AX771" s="176"/>
      <c r="AY771" s="177"/>
      <c r="AZ771" s="176"/>
      <c r="BA771" s="177"/>
      <c r="BB771" s="178"/>
      <c r="BC771" s="175"/>
      <c r="BD771" s="176"/>
      <c r="BE771" s="177"/>
      <c r="BF771" s="176"/>
      <c r="BG771" s="177"/>
      <c r="BH771" s="178"/>
      <c r="BI771" s="175"/>
      <c r="BJ771" s="176"/>
      <c r="BK771" s="177"/>
      <c r="BL771" s="176"/>
      <c r="BM771" s="177"/>
      <c r="BN771" s="178"/>
    </row>
    <row r="772" spans="13:66" ht="315" x14ac:dyDescent="0.25">
      <c r="M772" s="169">
        <v>1</v>
      </c>
      <c r="N772" s="170" t="s">
        <v>120</v>
      </c>
      <c r="O772" s="171">
        <v>1</v>
      </c>
      <c r="P772" s="170" t="s">
        <v>121</v>
      </c>
      <c r="Q772" s="171">
        <v>1</v>
      </c>
      <c r="R772" s="172" t="s">
        <v>122</v>
      </c>
      <c r="S772" s="169">
        <v>1</v>
      </c>
      <c r="T772" s="170" t="s">
        <v>123</v>
      </c>
      <c r="U772" s="171">
        <v>1</v>
      </c>
      <c r="V772" s="170" t="s">
        <v>124</v>
      </c>
      <c r="W772" s="171">
        <v>1</v>
      </c>
      <c r="X772" s="172" t="s">
        <v>125</v>
      </c>
      <c r="Y772" s="169">
        <v>1</v>
      </c>
      <c r="Z772" s="170" t="s">
        <v>126</v>
      </c>
      <c r="AA772" s="171">
        <v>1</v>
      </c>
      <c r="AB772" s="181" t="s">
        <v>127</v>
      </c>
      <c r="AC772" s="171">
        <v>1</v>
      </c>
      <c r="AD772" s="182" t="s">
        <v>128</v>
      </c>
      <c r="AE772" s="169">
        <v>1</v>
      </c>
      <c r="AF772" s="170" t="s">
        <v>129</v>
      </c>
      <c r="AG772" s="171">
        <v>1</v>
      </c>
      <c r="AH772" s="170" t="s">
        <v>130</v>
      </c>
      <c r="AI772" s="171">
        <v>1</v>
      </c>
      <c r="AJ772" s="172" t="s">
        <v>131</v>
      </c>
      <c r="AK772" s="169">
        <v>1</v>
      </c>
      <c r="AL772" s="170" t="s">
        <v>132</v>
      </c>
      <c r="AM772" s="171">
        <v>1</v>
      </c>
      <c r="AN772" s="170" t="s">
        <v>133</v>
      </c>
      <c r="AO772" s="171">
        <v>1</v>
      </c>
      <c r="AP772" s="172" t="s">
        <v>134</v>
      </c>
      <c r="AQ772" s="169">
        <v>1</v>
      </c>
      <c r="AR772" s="170" t="s">
        <v>135</v>
      </c>
      <c r="AS772" s="171">
        <v>1</v>
      </c>
      <c r="AT772" s="170" t="s">
        <v>136</v>
      </c>
      <c r="AU772" s="171">
        <v>1</v>
      </c>
      <c r="AV772" s="172" t="s">
        <v>137</v>
      </c>
      <c r="AW772" s="169">
        <v>1</v>
      </c>
      <c r="AX772" s="170" t="s">
        <v>138</v>
      </c>
      <c r="AY772" s="171">
        <v>1</v>
      </c>
      <c r="AZ772" s="170" t="s">
        <v>139</v>
      </c>
      <c r="BA772" s="171">
        <v>1</v>
      </c>
      <c r="BB772" s="172" t="s">
        <v>140</v>
      </c>
      <c r="BC772" s="169">
        <v>1</v>
      </c>
      <c r="BD772" s="170" t="s">
        <v>141</v>
      </c>
      <c r="BE772" s="171">
        <v>1</v>
      </c>
      <c r="BF772" s="170" t="s">
        <v>142</v>
      </c>
      <c r="BG772" s="171">
        <v>1</v>
      </c>
      <c r="BH772" s="172" t="s">
        <v>143</v>
      </c>
      <c r="BI772" s="169">
        <v>1</v>
      </c>
      <c r="BJ772" s="170" t="s">
        <v>144</v>
      </c>
      <c r="BK772" s="171">
        <v>1</v>
      </c>
      <c r="BL772" s="170" t="s">
        <v>145</v>
      </c>
      <c r="BM772" s="171">
        <v>1</v>
      </c>
      <c r="BN772" s="172" t="s">
        <v>146</v>
      </c>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69"/>
      <c r="N774" s="173"/>
      <c r="O774" s="171"/>
      <c r="P774" s="173"/>
      <c r="Q774" s="171"/>
      <c r="R774" s="174"/>
      <c r="S774" s="169"/>
      <c r="T774" s="173"/>
      <c r="U774" s="171"/>
      <c r="V774" s="173"/>
      <c r="W774" s="171"/>
      <c r="X774" s="174"/>
      <c r="Y774" s="169"/>
      <c r="Z774" s="173"/>
      <c r="AA774" s="171"/>
      <c r="AB774" s="173"/>
      <c r="AC774" s="171"/>
      <c r="AD774" s="174"/>
      <c r="AE774" s="169"/>
      <c r="AF774" s="173"/>
      <c r="AG774" s="171"/>
      <c r="AH774" s="173"/>
      <c r="AI774" s="171"/>
      <c r="AJ774" s="174"/>
      <c r="AK774" s="169"/>
      <c r="AL774" s="173"/>
      <c r="AM774" s="171"/>
      <c r="AN774" s="173"/>
      <c r="AO774" s="171"/>
      <c r="AP774" s="174"/>
      <c r="AQ774" s="169"/>
      <c r="AR774" s="173"/>
      <c r="AS774" s="171"/>
      <c r="AT774" s="173"/>
      <c r="AU774" s="171"/>
      <c r="AV774" s="174"/>
      <c r="AW774" s="169"/>
      <c r="AX774" s="173"/>
      <c r="AY774" s="171"/>
      <c r="AZ774" s="173"/>
      <c r="BA774" s="171"/>
      <c r="BB774" s="174"/>
      <c r="BC774" s="169"/>
      <c r="BD774" s="173"/>
      <c r="BE774" s="171"/>
      <c r="BF774" s="173"/>
      <c r="BG774" s="171"/>
      <c r="BH774" s="174"/>
      <c r="BI774" s="169"/>
      <c r="BJ774" s="173"/>
      <c r="BK774" s="171"/>
      <c r="BL774" s="173"/>
      <c r="BM774" s="171"/>
      <c r="BN774" s="174"/>
    </row>
    <row r="775" spans="13:66" ht="15.75" x14ac:dyDescent="0.25">
      <c r="M775" s="175"/>
      <c r="N775" s="176"/>
      <c r="O775" s="177"/>
      <c r="P775" s="176"/>
      <c r="Q775" s="177"/>
      <c r="R775" s="178"/>
      <c r="S775" s="175"/>
      <c r="T775" s="176"/>
      <c r="U775" s="177"/>
      <c r="V775" s="176"/>
      <c r="W775" s="177"/>
      <c r="X775" s="178"/>
      <c r="Y775" s="175"/>
      <c r="Z775" s="176"/>
      <c r="AA775" s="177"/>
      <c r="AB775" s="176"/>
      <c r="AC775" s="177"/>
      <c r="AD775" s="178"/>
      <c r="AE775" s="175"/>
      <c r="AF775" s="176"/>
      <c r="AG775" s="177"/>
      <c r="AH775" s="176"/>
      <c r="AI775" s="177"/>
      <c r="AJ775" s="178"/>
      <c r="AK775" s="175"/>
      <c r="AL775" s="176"/>
      <c r="AM775" s="177"/>
      <c r="AN775" s="176"/>
      <c r="AO775" s="177"/>
      <c r="AP775" s="178"/>
      <c r="AQ775" s="175"/>
      <c r="AR775" s="176"/>
      <c r="AS775" s="177"/>
      <c r="AT775" s="176"/>
      <c r="AU775" s="177"/>
      <c r="AV775" s="178"/>
      <c r="AW775" s="175"/>
      <c r="AX775" s="176"/>
      <c r="AY775" s="177"/>
      <c r="AZ775" s="176"/>
      <c r="BA775" s="177"/>
      <c r="BB775" s="178"/>
      <c r="BC775" s="175"/>
      <c r="BD775" s="176"/>
      <c r="BE775" s="177"/>
      <c r="BF775" s="176"/>
      <c r="BG775" s="177"/>
      <c r="BH775" s="178"/>
      <c r="BI775" s="175"/>
      <c r="BJ775" s="176"/>
      <c r="BK775" s="177"/>
      <c r="BL775" s="176"/>
      <c r="BM775" s="177"/>
      <c r="BN775" s="178"/>
    </row>
    <row r="776" spans="13:66" ht="330.75" customHeight="1" x14ac:dyDescent="0.25">
      <c r="M776" s="169">
        <v>1</v>
      </c>
      <c r="N776" s="170" t="s">
        <v>147</v>
      </c>
      <c r="O776" s="171">
        <v>1</v>
      </c>
      <c r="P776" s="170" t="s">
        <v>148</v>
      </c>
      <c r="Q776" s="171">
        <v>1</v>
      </c>
      <c r="R776" s="172" t="s">
        <v>149</v>
      </c>
      <c r="S776" s="169">
        <v>1</v>
      </c>
      <c r="T776" s="170" t="s">
        <v>150</v>
      </c>
      <c r="U776" s="171">
        <v>1</v>
      </c>
      <c r="V776" s="170" t="s">
        <v>151</v>
      </c>
      <c r="W776" s="171">
        <v>1</v>
      </c>
      <c r="X776" s="269" t="s">
        <v>152</v>
      </c>
      <c r="Y776" s="270"/>
      <c r="Z776" s="270"/>
      <c r="AA776" s="270"/>
      <c r="AB776" s="270"/>
      <c r="AC776" s="270"/>
      <c r="AD776" s="270"/>
      <c r="AE776" s="171"/>
      <c r="AF776" s="170"/>
      <c r="AG776" s="171"/>
      <c r="AH776" s="170"/>
      <c r="AI776" s="171"/>
      <c r="AJ776" s="172"/>
      <c r="AK776" s="169"/>
      <c r="AL776" s="170"/>
      <c r="AM776" s="171"/>
      <c r="AN776" s="170"/>
      <c r="AO776" s="171"/>
      <c r="AP776" s="172"/>
      <c r="AQ776" s="169"/>
      <c r="AR776" s="170"/>
      <c r="AS776" s="171"/>
      <c r="AT776" s="170"/>
      <c r="AU776" s="171"/>
      <c r="AV776" s="172"/>
      <c r="AW776" s="169"/>
      <c r="AX776" s="170"/>
      <c r="AY776" s="171"/>
      <c r="AZ776" s="170"/>
      <c r="BA776" s="171"/>
      <c r="BB776" s="172"/>
      <c r="BC776" s="169"/>
      <c r="BD776" s="170"/>
      <c r="BE776" s="171"/>
      <c r="BF776" s="170"/>
      <c r="BG776" s="171"/>
      <c r="BH776" s="172"/>
      <c r="BI776" s="169"/>
      <c r="BJ776" s="170"/>
      <c r="BK776" s="171"/>
      <c r="BL776" s="170"/>
      <c r="BM776" s="171"/>
      <c r="BN776" s="172"/>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69"/>
      <c r="N778" s="173"/>
      <c r="O778" s="171"/>
      <c r="P778" s="173"/>
      <c r="Q778" s="171"/>
      <c r="R778" s="174"/>
      <c r="S778" s="169"/>
      <c r="T778" s="173"/>
      <c r="U778" s="171"/>
      <c r="V778" s="173"/>
      <c r="W778" s="171"/>
      <c r="X778" s="174"/>
      <c r="Y778" s="169"/>
      <c r="Z778" s="173"/>
      <c r="AA778" s="171"/>
      <c r="AB778" s="173"/>
      <c r="AC778" s="171"/>
      <c r="AD778" s="174"/>
      <c r="AE778" s="169"/>
      <c r="AF778" s="173"/>
      <c r="AG778" s="171"/>
      <c r="AH778" s="173"/>
      <c r="AI778" s="171"/>
      <c r="AJ778" s="174"/>
      <c r="AK778" s="169"/>
      <c r="AL778" s="173"/>
      <c r="AM778" s="171"/>
      <c r="AN778" s="173"/>
      <c r="AO778" s="171"/>
      <c r="AP778" s="174"/>
      <c r="AQ778" s="169"/>
      <c r="AR778" s="173"/>
      <c r="AS778" s="171"/>
      <c r="AT778" s="173"/>
      <c r="AU778" s="171"/>
      <c r="AV778" s="174"/>
      <c r="AW778" s="169"/>
      <c r="AX778" s="173"/>
      <c r="AY778" s="171"/>
      <c r="AZ778" s="173"/>
      <c r="BA778" s="171"/>
      <c r="BB778" s="174"/>
      <c r="BC778" s="169"/>
      <c r="BD778" s="173"/>
      <c r="BE778" s="171"/>
      <c r="BF778" s="173"/>
      <c r="BG778" s="171"/>
      <c r="BH778" s="174"/>
      <c r="BI778" s="169"/>
      <c r="BJ778" s="173"/>
      <c r="BK778" s="171"/>
      <c r="BL778" s="173"/>
      <c r="BM778" s="171"/>
      <c r="BN778" s="174"/>
    </row>
    <row r="779" spans="13:66" ht="15.75" x14ac:dyDescent="0.25">
      <c r="M779" s="175"/>
      <c r="N779" s="176"/>
      <c r="O779" s="177"/>
      <c r="P779" s="176"/>
      <c r="Q779" s="177"/>
      <c r="R779" s="178"/>
      <c r="S779" s="175"/>
      <c r="T779" s="176"/>
      <c r="U779" s="177"/>
      <c r="V779" s="176"/>
      <c r="W779" s="177"/>
      <c r="X779" s="178"/>
      <c r="Y779" s="175"/>
      <c r="Z779" s="176"/>
      <c r="AA779" s="177"/>
      <c r="AB779" s="177"/>
      <c r="AC779" s="177"/>
      <c r="AD779" s="180"/>
      <c r="AE779" s="175"/>
      <c r="AF779" s="176"/>
      <c r="AG779" s="177"/>
      <c r="AH779" s="176"/>
      <c r="AI779" s="177"/>
      <c r="AJ779" s="178"/>
      <c r="AK779" s="175"/>
      <c r="AL779" s="176"/>
      <c r="AM779" s="177"/>
      <c r="AN779" s="176"/>
      <c r="AO779" s="177"/>
      <c r="AP779" s="178"/>
      <c r="AQ779" s="175"/>
      <c r="AR779" s="176"/>
      <c r="AS779" s="177"/>
      <c r="AT779" s="177"/>
      <c r="AU779" s="177"/>
      <c r="AV779" s="180"/>
      <c r="AW779" s="175"/>
      <c r="AX779" s="176"/>
      <c r="AY779" s="177"/>
      <c r="AZ779" s="176"/>
      <c r="BA779" s="177"/>
      <c r="BB779" s="178"/>
      <c r="BC779" s="175"/>
      <c r="BD779" s="176"/>
      <c r="BE779" s="177"/>
      <c r="BF779" s="176"/>
      <c r="BG779" s="177"/>
      <c r="BH779" s="178"/>
      <c r="BI779" s="175"/>
      <c r="BJ779" s="176"/>
      <c r="BK779" s="177"/>
      <c r="BL779" s="177"/>
      <c r="BM779" s="177"/>
      <c r="BN779" s="180"/>
    </row>
    <row r="780" spans="13:66" ht="346.5" x14ac:dyDescent="0.25">
      <c r="M780" s="185">
        <v>1</v>
      </c>
      <c r="N780" s="186" t="s">
        <v>153</v>
      </c>
      <c r="O780" s="187">
        <v>1</v>
      </c>
      <c r="P780" s="186" t="s">
        <v>154</v>
      </c>
      <c r="Q780" s="187">
        <v>1</v>
      </c>
      <c r="R780" s="188" t="s">
        <v>155</v>
      </c>
      <c r="S780" s="185">
        <v>1</v>
      </c>
      <c r="T780" s="186" t="s">
        <v>156</v>
      </c>
      <c r="U780" s="187">
        <v>1</v>
      </c>
      <c r="V780" s="186" t="s">
        <v>157</v>
      </c>
      <c r="W780" s="187">
        <v>1</v>
      </c>
      <c r="X780" s="188" t="s">
        <v>158</v>
      </c>
      <c r="Y780" s="185">
        <v>1</v>
      </c>
      <c r="Z780" s="186" t="s">
        <v>159</v>
      </c>
      <c r="AA780" s="187">
        <v>1</v>
      </c>
      <c r="AB780" s="186" t="s">
        <v>160</v>
      </c>
      <c r="AC780" s="187">
        <v>1</v>
      </c>
      <c r="AD780" s="188" t="s">
        <v>161</v>
      </c>
      <c r="AE780" s="185">
        <v>1</v>
      </c>
      <c r="AF780" s="186" t="s">
        <v>162</v>
      </c>
      <c r="AG780" s="187">
        <v>1</v>
      </c>
      <c r="AH780" s="186" t="s">
        <v>163</v>
      </c>
      <c r="AI780" s="187">
        <v>1</v>
      </c>
      <c r="AJ780" s="186" t="s">
        <v>164</v>
      </c>
      <c r="AK780" s="185">
        <v>1</v>
      </c>
      <c r="AL780" s="186" t="s">
        <v>165</v>
      </c>
      <c r="AM780" s="187">
        <v>1</v>
      </c>
      <c r="AN780" s="186" t="s">
        <v>166</v>
      </c>
      <c r="AO780" s="187">
        <v>1</v>
      </c>
      <c r="AP780" s="188" t="s">
        <v>167</v>
      </c>
      <c r="AQ780" s="185">
        <v>1</v>
      </c>
      <c r="AR780" s="186" t="s">
        <v>168</v>
      </c>
      <c r="AS780" s="187">
        <v>1</v>
      </c>
      <c r="AT780" s="186" t="s">
        <v>169</v>
      </c>
      <c r="AU780" s="187">
        <v>1</v>
      </c>
      <c r="AV780" s="186" t="s">
        <v>170</v>
      </c>
      <c r="AW780" s="185">
        <v>1</v>
      </c>
      <c r="AX780" s="186" t="s">
        <v>171</v>
      </c>
      <c r="AY780" s="187">
        <v>1</v>
      </c>
      <c r="AZ780" s="186" t="s">
        <v>172</v>
      </c>
      <c r="BA780" s="187">
        <v>1</v>
      </c>
      <c r="BB780" s="186" t="s">
        <v>173</v>
      </c>
      <c r="BC780" s="185">
        <v>1</v>
      </c>
      <c r="BD780" s="186" t="s">
        <v>174</v>
      </c>
      <c r="BE780" s="187">
        <v>1</v>
      </c>
      <c r="BF780" s="186" t="s">
        <v>175</v>
      </c>
      <c r="BG780" s="187">
        <v>1</v>
      </c>
      <c r="BH780" s="186" t="s">
        <v>176</v>
      </c>
      <c r="BI780" s="185">
        <v>1</v>
      </c>
      <c r="BJ780" s="186" t="s">
        <v>177</v>
      </c>
      <c r="BK780" s="187">
        <v>1</v>
      </c>
      <c r="BL780" s="186" t="s">
        <v>178</v>
      </c>
      <c r="BM780" s="187">
        <v>1</v>
      </c>
      <c r="BN780" s="186" t="s">
        <v>179</v>
      </c>
    </row>
    <row r="781" spans="13:66" ht="15.75" x14ac:dyDescent="0.25">
      <c r="M781" s="185"/>
      <c r="N781" s="189"/>
      <c r="O781" s="187"/>
      <c r="P781" s="189"/>
      <c r="Q781" s="187"/>
      <c r="R781" s="190"/>
      <c r="S781" s="185"/>
      <c r="T781" s="189"/>
      <c r="U781" s="187"/>
      <c r="V781" s="189"/>
      <c r="W781" s="187"/>
      <c r="X781" s="190"/>
      <c r="Y781" s="185"/>
      <c r="Z781" s="189"/>
      <c r="AA781" s="187"/>
      <c r="AB781" s="189"/>
      <c r="AC781" s="187"/>
      <c r="AD781" s="190"/>
      <c r="AE781" s="185"/>
      <c r="AF781" s="189"/>
      <c r="AG781" s="187"/>
      <c r="AH781" s="189"/>
      <c r="AI781" s="187"/>
      <c r="AJ781" s="190"/>
      <c r="AK781" s="185"/>
      <c r="AL781" s="189"/>
      <c r="AM781" s="187"/>
      <c r="AN781" s="189"/>
      <c r="AO781" s="187"/>
      <c r="AP781" s="190"/>
      <c r="AQ781" s="185"/>
      <c r="AR781" s="189"/>
      <c r="AS781" s="187"/>
      <c r="AT781" s="189"/>
      <c r="AU781" s="187"/>
      <c r="AV781" s="190"/>
      <c r="AW781" s="185"/>
      <c r="AX781" s="189"/>
      <c r="AY781" s="187"/>
      <c r="AZ781" s="189"/>
      <c r="BA781" s="187"/>
      <c r="BB781" s="190"/>
      <c r="BC781" s="185"/>
      <c r="BD781" s="189"/>
      <c r="BE781" s="187"/>
      <c r="BF781" s="189"/>
      <c r="BG781" s="187"/>
      <c r="BH781" s="190"/>
      <c r="BI781" s="185"/>
      <c r="BJ781" s="189"/>
      <c r="BK781" s="187"/>
      <c r="BL781" s="189"/>
      <c r="BM781" s="187"/>
      <c r="BN781" s="190"/>
    </row>
    <row r="782" spans="13:66" ht="15.75" x14ac:dyDescent="0.25">
      <c r="M782" s="185"/>
      <c r="N782" s="189"/>
      <c r="O782" s="187"/>
      <c r="P782" s="189"/>
      <c r="Q782" s="187"/>
      <c r="R782" s="190"/>
      <c r="S782" s="185"/>
      <c r="T782" s="189"/>
      <c r="U782" s="187"/>
      <c r="V782" s="189"/>
      <c r="W782" s="187"/>
      <c r="X782" s="190"/>
      <c r="Y782" s="185"/>
      <c r="Z782" s="189"/>
      <c r="AA782" s="187"/>
      <c r="AB782" s="189"/>
      <c r="AC782" s="187"/>
      <c r="AD782" s="190"/>
      <c r="AE782" s="185"/>
      <c r="AF782" s="189"/>
      <c r="AG782" s="187"/>
      <c r="AH782" s="189"/>
      <c r="AI782" s="187"/>
      <c r="AJ782" s="190"/>
      <c r="AK782" s="185"/>
      <c r="AL782" s="189"/>
      <c r="AM782" s="187"/>
      <c r="AN782" s="189"/>
      <c r="AO782" s="187"/>
      <c r="AP782" s="190"/>
      <c r="AQ782" s="185"/>
      <c r="AR782" s="189"/>
      <c r="AS782" s="187"/>
      <c r="AT782" s="189"/>
      <c r="AU782" s="187"/>
      <c r="AV782" s="190"/>
      <c r="AW782" s="185"/>
      <c r="AX782" s="189"/>
      <c r="AY782" s="187"/>
      <c r="AZ782" s="189"/>
      <c r="BA782" s="187"/>
      <c r="BB782" s="190"/>
      <c r="BC782" s="185"/>
      <c r="BD782" s="189"/>
      <c r="BE782" s="187"/>
      <c r="BF782" s="189"/>
      <c r="BG782" s="187"/>
      <c r="BH782" s="190"/>
      <c r="BI782" s="185"/>
      <c r="BJ782" s="189"/>
      <c r="BK782" s="187"/>
      <c r="BL782" s="189"/>
      <c r="BM782" s="187"/>
      <c r="BN782" s="190"/>
    </row>
    <row r="783" spans="13:66" ht="15.75" x14ac:dyDescent="0.25">
      <c r="M783" s="191"/>
      <c r="N783" s="192"/>
      <c r="O783" s="193"/>
      <c r="P783" s="192"/>
      <c r="Q783" s="193"/>
      <c r="R783" s="194"/>
      <c r="S783" s="191"/>
      <c r="T783" s="192"/>
      <c r="U783" s="193"/>
      <c r="V783" s="192"/>
      <c r="W783" s="193"/>
      <c r="X783" s="194"/>
      <c r="Y783" s="191"/>
      <c r="Z783" s="192"/>
      <c r="AA783" s="193"/>
      <c r="AB783" s="192"/>
      <c r="AC783" s="193"/>
      <c r="AD783" s="194"/>
      <c r="AE783" s="191"/>
      <c r="AF783" s="192"/>
      <c r="AG783" s="193"/>
      <c r="AH783" s="192"/>
      <c r="AI783" s="193"/>
      <c r="AJ783" s="194"/>
      <c r="AK783" s="191"/>
      <c r="AL783" s="192"/>
      <c r="AM783" s="193"/>
      <c r="AN783" s="192"/>
      <c r="AO783" s="193"/>
      <c r="AP783" s="194"/>
      <c r="AQ783" s="191"/>
      <c r="AR783" s="192"/>
      <c r="AS783" s="193"/>
      <c r="AT783" s="192"/>
      <c r="AU783" s="193"/>
      <c r="AV783" s="194"/>
      <c r="AW783" s="191"/>
      <c r="AX783" s="192"/>
      <c r="AY783" s="193"/>
      <c r="AZ783" s="192"/>
      <c r="BA783" s="193"/>
      <c r="BB783" s="194"/>
      <c r="BC783" s="191"/>
      <c r="BD783" s="192"/>
      <c r="BE783" s="193"/>
      <c r="BF783" s="192"/>
      <c r="BG783" s="193"/>
      <c r="BH783" s="194"/>
      <c r="BI783" s="191"/>
      <c r="BJ783" s="192"/>
      <c r="BK783" s="193"/>
      <c r="BL783" s="192"/>
      <c r="BM783" s="193"/>
      <c r="BN783" s="194"/>
    </row>
    <row r="784" spans="13:66" ht="330.75" customHeight="1" x14ac:dyDescent="0.25">
      <c r="M784" s="195">
        <v>1</v>
      </c>
      <c r="N784" s="196" t="s">
        <v>180</v>
      </c>
      <c r="O784" s="197">
        <v>1</v>
      </c>
      <c r="P784" s="196" t="s">
        <v>181</v>
      </c>
      <c r="Q784" s="197">
        <v>1</v>
      </c>
      <c r="R784" s="196" t="s">
        <v>182</v>
      </c>
      <c r="S784" s="195">
        <v>1</v>
      </c>
      <c r="T784" s="196" t="s">
        <v>183</v>
      </c>
      <c r="U784" s="197">
        <v>1</v>
      </c>
      <c r="V784" s="196" t="s">
        <v>184</v>
      </c>
      <c r="W784" s="197">
        <v>1</v>
      </c>
      <c r="X784" s="196" t="s">
        <v>185</v>
      </c>
      <c r="Y784" s="195">
        <v>1</v>
      </c>
      <c r="Z784" s="196" t="s">
        <v>186</v>
      </c>
      <c r="AA784" s="197">
        <v>1</v>
      </c>
      <c r="AB784" s="196" t="s">
        <v>187</v>
      </c>
      <c r="AC784" s="197">
        <v>1</v>
      </c>
      <c r="AD784" s="196" t="s">
        <v>188</v>
      </c>
      <c r="AE784" s="195">
        <v>1</v>
      </c>
      <c r="AF784" s="196" t="s">
        <v>189</v>
      </c>
      <c r="AG784" s="197">
        <v>1</v>
      </c>
      <c r="AH784" s="196" t="s">
        <v>190</v>
      </c>
      <c r="AI784" s="197">
        <v>1</v>
      </c>
      <c r="AJ784" s="196" t="s">
        <v>191</v>
      </c>
      <c r="AK784" s="195">
        <v>1</v>
      </c>
      <c r="AL784" s="196" t="s">
        <v>192</v>
      </c>
      <c r="AM784" s="197">
        <v>1</v>
      </c>
      <c r="AN784" s="196" t="s">
        <v>193</v>
      </c>
      <c r="AO784" s="197">
        <v>1</v>
      </c>
      <c r="AP784" s="196" t="s">
        <v>194</v>
      </c>
      <c r="AQ784" s="195">
        <v>1</v>
      </c>
      <c r="AR784" s="196" t="s">
        <v>195</v>
      </c>
      <c r="AS784" s="197">
        <v>1</v>
      </c>
      <c r="AT784" s="196" t="s">
        <v>196</v>
      </c>
      <c r="AU784" s="197">
        <v>1</v>
      </c>
      <c r="AV784" s="196" t="s">
        <v>197</v>
      </c>
      <c r="AW784" s="195">
        <v>1</v>
      </c>
      <c r="AX784" s="196" t="s">
        <v>198</v>
      </c>
      <c r="AY784" s="197">
        <v>1</v>
      </c>
      <c r="AZ784" s="196" t="s">
        <v>199</v>
      </c>
      <c r="BA784" s="197">
        <v>1</v>
      </c>
      <c r="BB784" s="196" t="s">
        <v>200</v>
      </c>
      <c r="BC784" s="195">
        <v>1</v>
      </c>
      <c r="BD784" s="196" t="s">
        <v>201</v>
      </c>
      <c r="BE784" s="197">
        <v>1</v>
      </c>
      <c r="BF784" s="196" t="s">
        <v>202</v>
      </c>
      <c r="BG784" s="197">
        <v>1</v>
      </c>
      <c r="BH784" s="196" t="s">
        <v>203</v>
      </c>
      <c r="BI784" s="195">
        <v>1</v>
      </c>
      <c r="BJ784" s="196" t="s">
        <v>204</v>
      </c>
      <c r="BK784" s="197">
        <v>1</v>
      </c>
      <c r="BL784" s="196" t="s">
        <v>205</v>
      </c>
      <c r="BM784" s="197">
        <v>1</v>
      </c>
      <c r="BN784" s="196" t="s">
        <v>206</v>
      </c>
    </row>
    <row r="785" spans="13:97" ht="15.75" x14ac:dyDescent="0.25">
      <c r="M785" s="195"/>
      <c r="N785" s="199"/>
      <c r="O785" s="197"/>
      <c r="P785" s="199"/>
      <c r="Q785" s="197"/>
      <c r="R785" s="200"/>
      <c r="S785" s="195"/>
      <c r="T785" s="199"/>
      <c r="U785" s="197"/>
      <c r="V785" s="196"/>
      <c r="W785" s="197"/>
      <c r="X785" s="198"/>
      <c r="Y785" s="195"/>
      <c r="Z785" s="199"/>
      <c r="AA785" s="197"/>
      <c r="AB785" s="199"/>
      <c r="AC785" s="197"/>
      <c r="AD785" s="200"/>
      <c r="AE785" s="195"/>
      <c r="AF785" s="199"/>
      <c r="AG785" s="197"/>
      <c r="AH785" s="199"/>
      <c r="AI785" s="197"/>
      <c r="AJ785" s="200"/>
      <c r="AK785" s="195"/>
      <c r="AL785" s="199"/>
      <c r="AM785" s="197"/>
      <c r="AN785" s="196"/>
      <c r="AO785" s="197"/>
      <c r="AP785" s="198"/>
      <c r="AQ785" s="195"/>
      <c r="AR785" s="199"/>
      <c r="AS785" s="197"/>
      <c r="AT785" s="199"/>
      <c r="AU785" s="197"/>
      <c r="AV785" s="200"/>
      <c r="AW785" s="195"/>
      <c r="AX785" s="199"/>
      <c r="AY785" s="197"/>
      <c r="AZ785" s="199"/>
      <c r="BA785" s="197"/>
      <c r="BB785" s="200"/>
      <c r="BC785" s="195"/>
      <c r="BD785" s="199"/>
      <c r="BE785" s="197"/>
      <c r="BF785" s="196"/>
      <c r="BG785" s="197"/>
      <c r="BH785" s="198"/>
      <c r="BI785" s="195"/>
      <c r="BJ785" s="199"/>
      <c r="BK785" s="197"/>
      <c r="BL785" s="199"/>
      <c r="BM785" s="197"/>
      <c r="BN785" s="200"/>
    </row>
    <row r="786" spans="13:97" ht="15.75" x14ac:dyDescent="0.25">
      <c r="M786" s="195"/>
      <c r="N786" s="199"/>
      <c r="O786" s="197"/>
      <c r="P786" s="199"/>
      <c r="Q786" s="197"/>
      <c r="R786" s="200"/>
      <c r="S786" s="195"/>
      <c r="T786" s="199"/>
      <c r="U786" s="197"/>
      <c r="V786" s="196"/>
      <c r="W786" s="197"/>
      <c r="X786" s="198"/>
      <c r="Y786" s="195"/>
      <c r="Z786" s="199"/>
      <c r="AA786" s="197"/>
      <c r="AB786" s="199"/>
      <c r="AC786" s="197"/>
      <c r="AD786" s="200"/>
      <c r="AE786" s="195"/>
      <c r="AF786" s="199"/>
      <c r="AG786" s="197"/>
      <c r="AH786" s="199"/>
      <c r="AI786" s="197"/>
      <c r="AJ786" s="200"/>
      <c r="AK786" s="195"/>
      <c r="AL786" s="199"/>
      <c r="AM786" s="197"/>
      <c r="AN786" s="196"/>
      <c r="AO786" s="197"/>
      <c r="AP786" s="198"/>
      <c r="AQ786" s="195"/>
      <c r="AR786" s="199"/>
      <c r="AS786" s="197"/>
      <c r="AT786" s="199"/>
      <c r="AU786" s="197"/>
      <c r="AV786" s="200"/>
      <c r="AW786" s="195"/>
      <c r="AX786" s="199"/>
      <c r="AY786" s="197"/>
      <c r="AZ786" s="199"/>
      <c r="BA786" s="197"/>
      <c r="BB786" s="200"/>
      <c r="BC786" s="195"/>
      <c r="BD786" s="199"/>
      <c r="BE786" s="197"/>
      <c r="BF786" s="196"/>
      <c r="BG786" s="197"/>
      <c r="BH786" s="198"/>
      <c r="BI786" s="195"/>
      <c r="BJ786" s="199"/>
      <c r="BK786" s="197"/>
      <c r="BL786" s="199"/>
      <c r="BM786" s="197"/>
      <c r="BN786" s="200"/>
    </row>
    <row r="787" spans="13:97" ht="15.75" x14ac:dyDescent="0.25">
      <c r="M787" s="201"/>
      <c r="N787" s="202"/>
      <c r="O787" s="203"/>
      <c r="P787" s="202"/>
      <c r="Q787" s="203"/>
      <c r="R787" s="204"/>
      <c r="S787" s="201"/>
      <c r="T787" s="202"/>
      <c r="U787" s="203"/>
      <c r="V787" s="202"/>
      <c r="W787" s="203"/>
      <c r="X787" s="204"/>
      <c r="Y787" s="201"/>
      <c r="Z787" s="202"/>
      <c r="AA787" s="203"/>
      <c r="AB787" s="202"/>
      <c r="AC787" s="203"/>
      <c r="AD787" s="204"/>
      <c r="AE787" s="201"/>
      <c r="AF787" s="202"/>
      <c r="AG787" s="203"/>
      <c r="AH787" s="202"/>
      <c r="AI787" s="203"/>
      <c r="AJ787" s="204"/>
      <c r="AK787" s="201"/>
      <c r="AL787" s="202"/>
      <c r="AM787" s="203"/>
      <c r="AN787" s="202"/>
      <c r="AO787" s="203"/>
      <c r="AP787" s="204"/>
      <c r="AQ787" s="201"/>
      <c r="AR787" s="202"/>
      <c r="AS787" s="203"/>
      <c r="AT787" s="202"/>
      <c r="AU787" s="203"/>
      <c r="AV787" s="204"/>
      <c r="AW787" s="201"/>
      <c r="AX787" s="202"/>
      <c r="AY787" s="203"/>
      <c r="AZ787" s="202"/>
      <c r="BA787" s="203"/>
      <c r="BB787" s="204"/>
      <c r="BC787" s="201"/>
      <c r="BD787" s="202"/>
      <c r="BE787" s="203"/>
      <c r="BF787" s="202"/>
      <c r="BG787" s="203"/>
      <c r="BH787" s="204"/>
      <c r="BI787" s="201"/>
      <c r="BJ787" s="202"/>
      <c r="BK787" s="203"/>
      <c r="BL787" s="202"/>
      <c r="BM787" s="203"/>
      <c r="BN787" s="204"/>
    </row>
    <row r="788" spans="13:97" ht="378" x14ac:dyDescent="0.25">
      <c r="M788" s="195">
        <v>1</v>
      </c>
      <c r="N788" s="196" t="s">
        <v>207</v>
      </c>
      <c r="O788" s="197">
        <v>1</v>
      </c>
      <c r="P788" s="196" t="s">
        <v>208</v>
      </c>
      <c r="Q788" s="197">
        <v>1</v>
      </c>
      <c r="R788" s="196" t="s">
        <v>209</v>
      </c>
      <c r="S788" s="195">
        <v>1</v>
      </c>
      <c r="T788" s="196" t="s">
        <v>210</v>
      </c>
      <c r="U788" s="197">
        <v>1</v>
      </c>
      <c r="V788" s="196" t="s">
        <v>211</v>
      </c>
      <c r="W788" s="197">
        <v>1</v>
      </c>
      <c r="X788" s="196" t="s">
        <v>212</v>
      </c>
      <c r="Y788" s="195">
        <v>1</v>
      </c>
      <c r="Z788" s="196" t="s">
        <v>213</v>
      </c>
      <c r="AA788" s="197">
        <v>1</v>
      </c>
      <c r="AB788" s="196" t="s">
        <v>214</v>
      </c>
      <c r="AC788" s="197">
        <v>1</v>
      </c>
      <c r="AD788" s="196" t="s">
        <v>215</v>
      </c>
      <c r="AE788" s="195">
        <v>1</v>
      </c>
      <c r="AF788" s="196" t="s">
        <v>216</v>
      </c>
      <c r="AG788" s="197">
        <v>1</v>
      </c>
      <c r="AH788" s="196" t="s">
        <v>217</v>
      </c>
      <c r="AI788" s="197">
        <v>1</v>
      </c>
      <c r="AJ788" s="196" t="s">
        <v>218</v>
      </c>
      <c r="AK788" s="195">
        <v>1</v>
      </c>
      <c r="AL788" s="196" t="s">
        <v>219</v>
      </c>
      <c r="AM788" s="197">
        <v>1</v>
      </c>
      <c r="AN788" s="196" t="s">
        <v>220</v>
      </c>
      <c r="AO788" s="197">
        <v>1</v>
      </c>
      <c r="AP788" s="196" t="s">
        <v>221</v>
      </c>
      <c r="AQ788" s="195">
        <v>1</v>
      </c>
      <c r="AR788" s="196" t="s">
        <v>222</v>
      </c>
      <c r="AS788" s="197">
        <v>1</v>
      </c>
      <c r="AT788" s="196" t="s">
        <v>223</v>
      </c>
      <c r="AU788" s="197">
        <v>1</v>
      </c>
      <c r="AV788" s="196" t="s">
        <v>224</v>
      </c>
      <c r="AW788" s="195">
        <v>1</v>
      </c>
      <c r="AX788" s="196" t="s">
        <v>225</v>
      </c>
      <c r="AY788" s="197">
        <v>1</v>
      </c>
      <c r="AZ788" s="196" t="s">
        <v>226</v>
      </c>
      <c r="BA788" s="197">
        <v>1</v>
      </c>
      <c r="BB788" s="196" t="s">
        <v>227</v>
      </c>
      <c r="BC788" s="195">
        <v>1</v>
      </c>
      <c r="BD788" s="196" t="s">
        <v>228</v>
      </c>
      <c r="BE788" s="197">
        <v>1</v>
      </c>
      <c r="BF788" s="196" t="s">
        <v>229</v>
      </c>
      <c r="BG788" s="197">
        <v>1</v>
      </c>
      <c r="BH788" s="196" t="s">
        <v>230</v>
      </c>
      <c r="BI788" s="195">
        <v>1</v>
      </c>
      <c r="BJ788" s="196" t="s">
        <v>231</v>
      </c>
      <c r="BK788" s="197">
        <v>1</v>
      </c>
      <c r="BL788" s="196" t="s">
        <v>232</v>
      </c>
      <c r="BM788" s="197">
        <v>1</v>
      </c>
      <c r="BN788" s="196" t="s">
        <v>233</v>
      </c>
    </row>
    <row r="789" spans="13:97" ht="15.75" x14ac:dyDescent="0.25">
      <c r="M789" s="195"/>
      <c r="N789" s="199"/>
      <c r="O789" s="197"/>
      <c r="P789" s="199"/>
      <c r="Q789" s="197"/>
      <c r="R789" s="200"/>
      <c r="S789" s="195"/>
      <c r="T789" s="199"/>
      <c r="U789" s="197"/>
      <c r="V789" s="199"/>
      <c r="W789" s="197"/>
      <c r="X789" s="200"/>
      <c r="Y789" s="195"/>
      <c r="Z789" s="199"/>
      <c r="AA789" s="197"/>
      <c r="AB789" s="199"/>
      <c r="AC789" s="197"/>
      <c r="AD789" s="200"/>
      <c r="AE789" s="195"/>
      <c r="AF789" s="199"/>
      <c r="AG789" s="197"/>
      <c r="AH789" s="199"/>
      <c r="AI789" s="197"/>
      <c r="AJ789" s="200"/>
      <c r="AK789" s="195"/>
      <c r="AL789" s="199"/>
      <c r="AM789" s="197"/>
      <c r="AN789" s="199"/>
      <c r="AO789" s="197"/>
      <c r="AP789" s="200"/>
      <c r="AQ789" s="195"/>
      <c r="AR789" s="199"/>
      <c r="AS789" s="197"/>
      <c r="AT789" s="199"/>
      <c r="AU789" s="197"/>
      <c r="AV789" s="200"/>
      <c r="AW789" s="195"/>
      <c r="AX789" s="199"/>
      <c r="AY789" s="197"/>
      <c r="AZ789" s="199"/>
      <c r="BA789" s="197"/>
      <c r="BB789" s="200"/>
      <c r="BC789" s="195"/>
      <c r="BD789" s="199"/>
      <c r="BE789" s="197"/>
      <c r="BF789" s="199"/>
      <c r="BG789" s="197"/>
      <c r="BH789" s="200"/>
      <c r="BI789" s="195"/>
      <c r="BJ789" s="199"/>
      <c r="BK789" s="197"/>
      <c r="BL789" s="199"/>
      <c r="BM789" s="197"/>
      <c r="BN789" s="200"/>
    </row>
    <row r="790" spans="13:97" ht="15.75" x14ac:dyDescent="0.25">
      <c r="M790" s="195"/>
      <c r="N790" s="199"/>
      <c r="O790" s="197"/>
      <c r="P790" s="199"/>
      <c r="Q790" s="197"/>
      <c r="R790" s="200"/>
      <c r="S790" s="195"/>
      <c r="T790" s="199"/>
      <c r="U790" s="197"/>
      <c r="V790" s="199"/>
      <c r="W790" s="197"/>
      <c r="X790" s="200"/>
      <c r="Y790" s="195"/>
      <c r="Z790" s="199"/>
      <c r="AA790" s="197"/>
      <c r="AB790" s="199"/>
      <c r="AC790" s="197"/>
      <c r="AD790" s="200"/>
      <c r="AE790" s="195"/>
      <c r="AF790" s="199"/>
      <c r="AG790" s="197"/>
      <c r="AH790" s="199"/>
      <c r="AI790" s="197"/>
      <c r="AJ790" s="200"/>
      <c r="AK790" s="195"/>
      <c r="AL790" s="199"/>
      <c r="AM790" s="197"/>
      <c r="AN790" s="199"/>
      <c r="AO790" s="197"/>
      <c r="AP790" s="200"/>
      <c r="AQ790" s="195"/>
      <c r="AR790" s="199"/>
      <c r="AS790" s="197"/>
      <c r="AT790" s="199"/>
      <c r="AU790" s="197"/>
      <c r="AV790" s="200"/>
      <c r="AW790" s="195"/>
      <c r="AX790" s="199"/>
      <c r="AY790" s="197"/>
      <c r="AZ790" s="199"/>
      <c r="BA790" s="197"/>
      <c r="BB790" s="200"/>
      <c r="BC790" s="195"/>
      <c r="BD790" s="199"/>
      <c r="BE790" s="197"/>
      <c r="BF790" s="199"/>
      <c r="BG790" s="197"/>
      <c r="BH790" s="200"/>
      <c r="BI790" s="195"/>
      <c r="BJ790" s="199"/>
      <c r="BK790" s="197"/>
      <c r="BL790" s="199"/>
      <c r="BM790" s="197"/>
      <c r="BN790" s="200"/>
    </row>
    <row r="791" spans="13:97" ht="15.75" x14ac:dyDescent="0.25">
      <c r="M791" s="201"/>
      <c r="N791" s="202"/>
      <c r="O791" s="203"/>
      <c r="P791" s="202"/>
      <c r="Q791" s="203"/>
      <c r="R791" s="204"/>
      <c r="S791" s="201"/>
      <c r="T791" s="202"/>
      <c r="U791" s="203"/>
      <c r="V791" s="202"/>
      <c r="W791" s="203"/>
      <c r="X791" s="204"/>
      <c r="Y791" s="201"/>
      <c r="Z791" s="202"/>
      <c r="AA791" s="203"/>
      <c r="AB791" s="202"/>
      <c r="AC791" s="203"/>
      <c r="AD791" s="204"/>
      <c r="AE791" s="201"/>
      <c r="AF791" s="202"/>
      <c r="AG791" s="203"/>
      <c r="AH791" s="202"/>
      <c r="AI791" s="203"/>
      <c r="AJ791" s="204"/>
      <c r="AK791" s="201"/>
      <c r="AL791" s="202"/>
      <c r="AM791" s="203"/>
      <c r="AN791" s="202"/>
      <c r="AO791" s="203"/>
      <c r="AP791" s="204"/>
      <c r="AQ791" s="201"/>
      <c r="AR791" s="202"/>
      <c r="AS791" s="203"/>
      <c r="AT791" s="202"/>
      <c r="AU791" s="203"/>
      <c r="AV791" s="204"/>
      <c r="AW791" s="201"/>
      <c r="AX791" s="202"/>
      <c r="AY791" s="203"/>
      <c r="AZ791" s="202"/>
      <c r="BA791" s="203"/>
      <c r="BB791" s="204"/>
      <c r="BC791" s="201"/>
      <c r="BD791" s="202"/>
      <c r="BE791" s="203"/>
      <c r="BF791" s="202"/>
      <c r="BG791" s="203"/>
      <c r="BH791" s="204"/>
      <c r="BI791" s="201"/>
      <c r="BJ791" s="202"/>
      <c r="BK791" s="203"/>
      <c r="BL791" s="202"/>
      <c r="BM791" s="203"/>
      <c r="BN791" s="204"/>
    </row>
    <row r="792" spans="13:97" ht="299.25" x14ac:dyDescent="0.25">
      <c r="M792" s="195">
        <v>1</v>
      </c>
      <c r="N792" s="196" t="s">
        <v>234</v>
      </c>
      <c r="O792" s="197">
        <v>1</v>
      </c>
      <c r="P792" s="196" t="s">
        <v>235</v>
      </c>
      <c r="Q792" s="197">
        <v>1</v>
      </c>
      <c r="R792" s="196" t="s">
        <v>236</v>
      </c>
      <c r="S792" s="195">
        <v>1</v>
      </c>
      <c r="T792" s="196" t="s">
        <v>237</v>
      </c>
      <c r="U792" s="197">
        <v>1</v>
      </c>
      <c r="V792" s="196" t="s">
        <v>238</v>
      </c>
      <c r="W792" s="197">
        <v>1</v>
      </c>
      <c r="X792" s="196" t="s">
        <v>239</v>
      </c>
      <c r="Y792" s="195">
        <v>1</v>
      </c>
      <c r="Z792" s="196" t="s">
        <v>240</v>
      </c>
      <c r="AA792" s="197">
        <v>1</v>
      </c>
      <c r="AB792" s="196" t="s">
        <v>241</v>
      </c>
      <c r="AC792" s="197">
        <v>1</v>
      </c>
      <c r="AD792" s="196" t="s">
        <v>242</v>
      </c>
      <c r="AE792" s="195">
        <v>1</v>
      </c>
      <c r="AF792" s="196" t="s">
        <v>243</v>
      </c>
      <c r="AG792" s="197">
        <v>1</v>
      </c>
      <c r="AH792" s="196" t="s">
        <v>244</v>
      </c>
      <c r="AI792" s="197">
        <v>1</v>
      </c>
      <c r="AJ792" s="196" t="s">
        <v>245</v>
      </c>
      <c r="AK792" s="195">
        <v>1</v>
      </c>
      <c r="AL792" s="196" t="s">
        <v>246</v>
      </c>
      <c r="AM792" s="197">
        <v>1</v>
      </c>
      <c r="AN792" s="196" t="s">
        <v>247</v>
      </c>
      <c r="AO792" s="197">
        <v>1</v>
      </c>
      <c r="AP792" s="196" t="s">
        <v>248</v>
      </c>
      <c r="AQ792" s="195">
        <v>1</v>
      </c>
      <c r="AR792" s="196" t="s">
        <v>249</v>
      </c>
      <c r="AS792" s="197">
        <v>1</v>
      </c>
      <c r="AT792" s="196" t="s">
        <v>250</v>
      </c>
      <c r="AU792" s="197">
        <v>1</v>
      </c>
      <c r="AV792" s="196" t="s">
        <v>251</v>
      </c>
      <c r="AW792" s="195">
        <v>1</v>
      </c>
      <c r="AX792" s="196" t="s">
        <v>252</v>
      </c>
      <c r="AY792" s="197">
        <v>1</v>
      </c>
      <c r="AZ792" s="196" t="s">
        <v>253</v>
      </c>
      <c r="BA792" s="197">
        <v>1</v>
      </c>
      <c r="BB792" s="196" t="s">
        <v>254</v>
      </c>
      <c r="BC792" s="195">
        <v>1</v>
      </c>
      <c r="BD792" s="196" t="s">
        <v>255</v>
      </c>
      <c r="BE792" s="197">
        <v>1</v>
      </c>
      <c r="BF792" s="196" t="s">
        <v>256</v>
      </c>
      <c r="BG792" s="197">
        <v>1</v>
      </c>
      <c r="BH792" s="196" t="s">
        <v>257</v>
      </c>
      <c r="BI792" s="195">
        <v>1</v>
      </c>
      <c r="BJ792" s="196" t="s">
        <v>258</v>
      </c>
      <c r="BK792" s="197">
        <v>1</v>
      </c>
      <c r="BL792" s="196" t="s">
        <v>259</v>
      </c>
      <c r="BM792" s="197">
        <v>1</v>
      </c>
      <c r="BN792" s="196" t="s">
        <v>260</v>
      </c>
    </row>
    <row r="793" spans="13:97" ht="16.5" thickBot="1" x14ac:dyDescent="0.3">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 customHeight="1" x14ac:dyDescent="0.25">
      <c r="M794" s="195"/>
      <c r="N794" s="199"/>
      <c r="O794" s="197"/>
      <c r="P794" s="199"/>
      <c r="Q794" s="197"/>
      <c r="R794" s="200"/>
      <c r="S794" s="195"/>
      <c r="T794" s="199"/>
      <c r="U794" s="197"/>
      <c r="V794" s="199"/>
      <c r="W794" s="197"/>
      <c r="X794" s="200"/>
      <c r="Y794" s="195"/>
      <c r="Z794" s="199"/>
      <c r="AA794" s="197"/>
      <c r="AB794" s="199"/>
      <c r="AC794" s="197"/>
      <c r="AD794" s="200"/>
      <c r="AE794" s="195"/>
      <c r="AF794" s="199"/>
      <c r="AG794" s="197"/>
      <c r="AH794" s="199"/>
      <c r="AI794" s="197"/>
      <c r="AJ794" s="200"/>
      <c r="AK794" s="195"/>
      <c r="AL794" s="199"/>
      <c r="AM794" s="197"/>
      <c r="AN794" s="199"/>
      <c r="AO794" s="197"/>
      <c r="AP794" s="200"/>
      <c r="AQ794" s="195"/>
      <c r="AR794" s="199"/>
      <c r="AS794" s="197"/>
      <c r="AT794" s="199"/>
      <c r="AU794" s="197"/>
      <c r="AV794" s="200"/>
      <c r="AW794" s="195"/>
      <c r="AX794" s="199"/>
      <c r="AY794" s="197"/>
      <c r="AZ794" s="199"/>
      <c r="BA794" s="197"/>
      <c r="BB794" s="200"/>
      <c r="BC794" s="195"/>
      <c r="BD794" s="199"/>
      <c r="BE794" s="197"/>
      <c r="BF794" s="199"/>
      <c r="BG794" s="197"/>
      <c r="BH794" s="200"/>
      <c r="BI794" s="195"/>
      <c r="BJ794" s="199"/>
      <c r="BK794" s="197"/>
      <c r="BL794" s="199"/>
      <c r="BM794" s="197"/>
      <c r="BN794" s="200"/>
      <c r="BQ794" s="152" t="s">
        <v>48</v>
      </c>
      <c r="BR794" s="153">
        <v>1</v>
      </c>
      <c r="BS794" s="152" t="s">
        <v>49</v>
      </c>
      <c r="BT794" s="153">
        <v>1</v>
      </c>
      <c r="BU794" s="154" t="s">
        <v>50</v>
      </c>
      <c r="BV794" s="151"/>
      <c r="BW794" s="152"/>
      <c r="BX794" s="153"/>
      <c r="BY794" s="152"/>
      <c r="BZ794" s="153"/>
      <c r="CA794" s="154"/>
      <c r="CB794" s="151"/>
      <c r="CC794" s="152"/>
      <c r="CD794" s="153"/>
      <c r="CE794" s="152"/>
      <c r="CF794" s="153"/>
      <c r="CG794" s="154"/>
      <c r="CH794" s="151"/>
      <c r="CI794" s="152"/>
      <c r="CJ794" s="153"/>
      <c r="CK794" s="152"/>
      <c r="CL794" s="153"/>
      <c r="CM794" s="154"/>
      <c r="CN794" s="151"/>
      <c r="CO794" s="152"/>
      <c r="CP794" s="153"/>
      <c r="CQ794" s="152"/>
      <c r="CR794" s="153"/>
      <c r="CS794" s="154"/>
    </row>
    <row r="795" spans="13:97" ht="15" customHeight="1" x14ac:dyDescent="0.25">
      <c r="M795" s="201"/>
      <c r="N795" s="202"/>
      <c r="O795" s="203"/>
      <c r="P795" s="202"/>
      <c r="Q795" s="203"/>
      <c r="R795" s="204"/>
      <c r="S795" s="201"/>
      <c r="T795" s="202"/>
      <c r="U795" s="203"/>
      <c r="V795" s="202"/>
      <c r="W795" s="203"/>
      <c r="X795" s="204"/>
      <c r="Y795" s="201"/>
      <c r="Z795" s="202"/>
      <c r="AA795" s="203"/>
      <c r="AB795" s="202"/>
      <c r="AC795" s="203"/>
      <c r="AD795" s="204"/>
      <c r="AE795" s="201"/>
      <c r="AF795" s="202"/>
      <c r="AG795" s="203"/>
      <c r="AH795" s="202"/>
      <c r="AI795" s="203"/>
      <c r="AJ795" s="204"/>
      <c r="AK795" s="201"/>
      <c r="AL795" s="202"/>
      <c r="AM795" s="203"/>
      <c r="AN795" s="202"/>
      <c r="AO795" s="203"/>
      <c r="AP795" s="204"/>
      <c r="AQ795" s="201"/>
      <c r="AR795" s="202"/>
      <c r="AS795" s="203"/>
      <c r="AT795" s="202"/>
      <c r="AU795" s="203"/>
      <c r="AV795" s="204"/>
      <c r="AW795" s="201"/>
      <c r="AX795" s="202"/>
      <c r="AY795" s="203"/>
      <c r="AZ795" s="202"/>
      <c r="BA795" s="203"/>
      <c r="BB795" s="204"/>
      <c r="BC795" s="201"/>
      <c r="BD795" s="202"/>
      <c r="BE795" s="203"/>
      <c r="BF795" s="202"/>
      <c r="BG795" s="203"/>
      <c r="BH795" s="204"/>
      <c r="BI795" s="201"/>
      <c r="BJ795" s="202"/>
      <c r="BK795" s="203"/>
      <c r="BL795" s="202"/>
      <c r="BM795" s="203"/>
      <c r="BN795" s="204"/>
      <c r="BQ795" s="156"/>
      <c r="BR795" s="157"/>
      <c r="BS795" s="159"/>
      <c r="BT795" s="157"/>
      <c r="BU795" s="160"/>
      <c r="BV795" s="155"/>
      <c r="BW795" s="156"/>
      <c r="BX795" s="157"/>
      <c r="BY795" s="156"/>
      <c r="BZ795" s="157"/>
      <c r="CA795" s="158"/>
      <c r="CB795" s="155"/>
      <c r="CC795" s="156"/>
      <c r="CD795" s="157"/>
      <c r="CE795" s="156"/>
      <c r="CF795" s="157"/>
      <c r="CG795" s="158"/>
      <c r="CH795" s="155"/>
      <c r="CI795" s="156"/>
      <c r="CJ795" s="157"/>
      <c r="CK795" s="159"/>
      <c r="CL795" s="157"/>
      <c r="CM795" s="160"/>
      <c r="CN795" s="155"/>
      <c r="CO795" s="156"/>
      <c r="CP795" s="157"/>
      <c r="CQ795" s="156"/>
      <c r="CR795" s="157"/>
      <c r="CS795" s="158"/>
    </row>
    <row r="796" spans="13:97" ht="15" customHeight="1" x14ac:dyDescent="0.25">
      <c r="M796" s="195">
        <v>1</v>
      </c>
      <c r="N796" s="196" t="s">
        <v>261</v>
      </c>
      <c r="O796" s="197">
        <v>1</v>
      </c>
      <c r="P796" s="196" t="s">
        <v>262</v>
      </c>
      <c r="Q796" s="197">
        <v>1</v>
      </c>
      <c r="R796" s="196" t="s">
        <v>263</v>
      </c>
      <c r="S796" s="195">
        <v>1</v>
      </c>
      <c r="T796" s="196" t="s">
        <v>264</v>
      </c>
      <c r="U796" s="197">
        <v>1</v>
      </c>
      <c r="V796" s="196" t="s">
        <v>265</v>
      </c>
      <c r="W796" s="197">
        <v>1</v>
      </c>
      <c r="X796" s="196" t="s">
        <v>266</v>
      </c>
      <c r="Y796" s="195">
        <v>1</v>
      </c>
      <c r="Z796" s="196" t="s">
        <v>267</v>
      </c>
      <c r="AA796" s="197">
        <v>1</v>
      </c>
      <c r="AB796" s="196" t="s">
        <v>268</v>
      </c>
      <c r="AC796" s="197">
        <v>1</v>
      </c>
      <c r="AD796" s="196" t="s">
        <v>269</v>
      </c>
      <c r="AE796" s="195">
        <v>1</v>
      </c>
      <c r="AF796" s="196" t="s">
        <v>270</v>
      </c>
      <c r="AG796" s="197">
        <v>1</v>
      </c>
      <c r="AH796" s="196" t="s">
        <v>271</v>
      </c>
      <c r="AI796" s="197">
        <v>1</v>
      </c>
      <c r="AJ796" s="196" t="s">
        <v>272</v>
      </c>
      <c r="AK796" s="195">
        <v>1</v>
      </c>
      <c r="AL796" s="196" t="s">
        <v>273</v>
      </c>
      <c r="AM796" s="197">
        <v>1</v>
      </c>
      <c r="AN796" s="196" t="s">
        <v>274</v>
      </c>
      <c r="AO796" s="197">
        <v>1</v>
      </c>
      <c r="AP796" s="196" t="s">
        <v>275</v>
      </c>
      <c r="AQ796" s="205">
        <v>1</v>
      </c>
      <c r="AR796" s="196" t="s">
        <v>276</v>
      </c>
      <c r="AS796" s="207">
        <v>1</v>
      </c>
      <c r="AT796" s="196" t="s">
        <v>277</v>
      </c>
      <c r="AU796" s="207">
        <v>1</v>
      </c>
      <c r="AV796" s="196" t="s">
        <v>278</v>
      </c>
      <c r="AW796" s="195">
        <v>1</v>
      </c>
      <c r="AX796" s="196" t="s">
        <v>279</v>
      </c>
      <c r="AY796" s="197">
        <v>1</v>
      </c>
      <c r="AZ796" s="196" t="s">
        <v>280</v>
      </c>
      <c r="BA796" s="197">
        <v>1</v>
      </c>
      <c r="BB796" s="196" t="s">
        <v>281</v>
      </c>
      <c r="BC796" s="195">
        <v>1</v>
      </c>
      <c r="BD796" s="196" t="s">
        <v>282</v>
      </c>
      <c r="BE796" s="197">
        <v>1</v>
      </c>
      <c r="BF796" s="196" t="s">
        <v>283</v>
      </c>
      <c r="BG796" s="197">
        <v>1</v>
      </c>
      <c r="BH796" s="196" t="s">
        <v>284</v>
      </c>
      <c r="BI796" s="205">
        <v>1</v>
      </c>
      <c r="BJ796" s="196" t="s">
        <v>285</v>
      </c>
      <c r="BK796" s="207">
        <v>1</v>
      </c>
      <c r="BL796" s="196" t="s">
        <v>286</v>
      </c>
      <c r="BM796" s="207">
        <v>1</v>
      </c>
      <c r="BN796" s="196" t="s">
        <v>287</v>
      </c>
      <c r="BQ796" s="156"/>
      <c r="BR796" s="157"/>
      <c r="BS796" s="159"/>
      <c r="BT796" s="157"/>
      <c r="BU796" s="160"/>
      <c r="BV796" s="155"/>
      <c r="BW796" s="156"/>
      <c r="BX796" s="157"/>
      <c r="BY796" s="156"/>
      <c r="BZ796" s="157"/>
      <c r="CA796" s="158"/>
      <c r="CB796" s="155"/>
      <c r="CC796" s="156"/>
      <c r="CD796" s="157"/>
      <c r="CE796" s="156"/>
      <c r="CF796" s="157"/>
      <c r="CG796" s="158"/>
      <c r="CH796" s="155"/>
      <c r="CI796" s="156"/>
      <c r="CJ796" s="157"/>
      <c r="CK796" s="159"/>
      <c r="CL796" s="157"/>
      <c r="CM796" s="160"/>
      <c r="CN796" s="155"/>
      <c r="CO796" s="156"/>
      <c r="CP796" s="157"/>
      <c r="CQ796" s="156"/>
      <c r="CR796" s="157"/>
      <c r="CS796" s="158"/>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62"/>
      <c r="BR797" s="163"/>
      <c r="BS797" s="162"/>
      <c r="BT797" s="163"/>
      <c r="BU797" s="164"/>
      <c r="BV797" s="161"/>
      <c r="BW797" s="162"/>
      <c r="BX797" s="163"/>
      <c r="BY797" s="162"/>
      <c r="BZ797" s="163"/>
      <c r="CA797" s="164"/>
      <c r="CB797" s="161"/>
      <c r="CC797" s="162"/>
      <c r="CD797" s="163"/>
      <c r="CE797" s="162"/>
      <c r="CF797" s="163"/>
      <c r="CG797" s="164"/>
      <c r="CH797" s="161"/>
      <c r="CI797" s="162"/>
      <c r="CJ797" s="163"/>
      <c r="CK797" s="162"/>
      <c r="CL797" s="163"/>
      <c r="CM797" s="164"/>
      <c r="CN797" s="161"/>
      <c r="CO797" s="162"/>
      <c r="CP797" s="163"/>
      <c r="CQ797" s="162"/>
      <c r="CR797" s="163"/>
      <c r="CS797" s="164"/>
    </row>
    <row r="798" spans="13:97" ht="15" customHeight="1" x14ac:dyDescent="0.25">
      <c r="M798" s="205"/>
      <c r="N798" s="206"/>
      <c r="O798" s="207"/>
      <c r="P798" s="206"/>
      <c r="Q798" s="207"/>
      <c r="R798" s="208"/>
      <c r="S798" s="205"/>
      <c r="T798" s="206"/>
      <c r="U798" s="207"/>
      <c r="V798" s="206"/>
      <c r="W798" s="207"/>
      <c r="X798" s="208"/>
      <c r="Y798" s="205"/>
      <c r="Z798" s="206"/>
      <c r="AA798" s="207"/>
      <c r="AB798" s="206"/>
      <c r="AC798" s="207"/>
      <c r="AD798" s="208"/>
      <c r="AE798" s="205"/>
      <c r="AF798" s="206"/>
      <c r="AG798" s="207"/>
      <c r="AH798" s="206"/>
      <c r="AI798" s="207"/>
      <c r="AJ798" s="208"/>
      <c r="AK798" s="205"/>
      <c r="AL798" s="206"/>
      <c r="AM798" s="207"/>
      <c r="AN798" s="206"/>
      <c r="AO798" s="207"/>
      <c r="AP798" s="208"/>
      <c r="AQ798" s="205"/>
      <c r="AR798" s="206"/>
      <c r="AS798" s="207"/>
      <c r="AT798" s="206"/>
      <c r="AU798" s="207"/>
      <c r="AV798" s="208"/>
      <c r="AW798" s="205"/>
      <c r="AX798" s="206"/>
      <c r="AY798" s="207"/>
      <c r="AZ798" s="206"/>
      <c r="BA798" s="207"/>
      <c r="BB798" s="208"/>
      <c r="BC798" s="205"/>
      <c r="BD798" s="206"/>
      <c r="BE798" s="207"/>
      <c r="BF798" s="206"/>
      <c r="BG798" s="207"/>
      <c r="BH798" s="208"/>
      <c r="BI798" s="205"/>
      <c r="BJ798" s="206"/>
      <c r="BK798" s="207"/>
      <c r="BL798" s="206"/>
      <c r="BM798" s="207"/>
      <c r="BN798" s="208"/>
      <c r="BQ798" s="159" t="s">
        <v>63</v>
      </c>
      <c r="BR798" s="157">
        <v>1</v>
      </c>
      <c r="BS798" s="159" t="s">
        <v>64</v>
      </c>
      <c r="BT798" s="157">
        <v>1</v>
      </c>
      <c r="BU798" s="160" t="s">
        <v>65</v>
      </c>
      <c r="BV798" s="155"/>
      <c r="BW798" s="159"/>
      <c r="BX798" s="157"/>
      <c r="BY798" s="159"/>
      <c r="BZ798" s="157"/>
      <c r="CA798" s="160"/>
      <c r="CB798" s="155"/>
      <c r="CC798" s="159"/>
      <c r="CD798" s="157"/>
      <c r="CE798" s="159"/>
      <c r="CF798" s="157"/>
      <c r="CG798" s="160"/>
      <c r="CH798" s="155"/>
      <c r="CI798" s="159"/>
      <c r="CJ798" s="157"/>
      <c r="CK798" s="159"/>
      <c r="CL798" s="157"/>
      <c r="CM798" s="160"/>
      <c r="CN798" s="155"/>
      <c r="CO798" s="159"/>
      <c r="CP798" s="157"/>
      <c r="CQ798" s="159"/>
      <c r="CR798" s="157"/>
      <c r="CS798" s="160"/>
    </row>
    <row r="799" spans="13:97" ht="15" customHeight="1" x14ac:dyDescent="0.25">
      <c r="M799" s="209"/>
      <c r="N799" s="210"/>
      <c r="O799" s="211"/>
      <c r="P799" s="210"/>
      <c r="Q799" s="211"/>
      <c r="R799" s="210"/>
      <c r="S799" s="207"/>
      <c r="T799" s="206"/>
      <c r="U799" s="207"/>
      <c r="V799" s="206"/>
      <c r="W799" s="207"/>
      <c r="X799" s="206"/>
      <c r="Y799" s="207"/>
      <c r="Z799" s="206"/>
      <c r="AA799" s="207"/>
      <c r="AB799" s="206"/>
      <c r="AC799" s="207"/>
      <c r="AD799" s="206"/>
      <c r="AE799" s="207"/>
      <c r="AF799" s="206"/>
      <c r="AG799" s="207"/>
      <c r="AH799" s="206"/>
      <c r="AI799" s="207"/>
      <c r="AJ799" s="206"/>
      <c r="AK799" s="207"/>
      <c r="AL799" s="206"/>
      <c r="AM799" s="207"/>
      <c r="AN799" s="206"/>
      <c r="AO799" s="207"/>
      <c r="AP799" s="206"/>
      <c r="AQ799" s="207"/>
      <c r="AR799" s="206"/>
      <c r="AS799" s="207"/>
      <c r="AT799" s="206"/>
      <c r="AU799" s="207"/>
      <c r="AV799" s="206"/>
      <c r="AW799" s="207"/>
      <c r="AX799" s="206"/>
      <c r="AY799" s="207"/>
      <c r="AZ799" s="206"/>
      <c r="BA799" s="207"/>
      <c r="BB799" s="206"/>
      <c r="BC799" s="207"/>
      <c r="BD799" s="206"/>
      <c r="BE799" s="207"/>
      <c r="BF799" s="206"/>
      <c r="BG799" s="207"/>
      <c r="BH799" s="206"/>
      <c r="BI799" s="207"/>
      <c r="BJ799" s="206"/>
      <c r="BK799" s="207"/>
      <c r="BL799" s="206"/>
      <c r="BM799" s="207"/>
      <c r="BN799" s="206"/>
      <c r="BQ799" s="156"/>
      <c r="BR799" s="157"/>
      <c r="BS799" s="156"/>
      <c r="BT799" s="157"/>
      <c r="BU799" s="158"/>
      <c r="BV799" s="155"/>
      <c r="BW799" s="156"/>
      <c r="BX799" s="157"/>
      <c r="BY799" s="156"/>
      <c r="BZ799" s="157"/>
      <c r="CA799" s="158"/>
      <c r="CB799" s="155"/>
      <c r="CC799" s="156"/>
      <c r="CD799" s="157"/>
      <c r="CE799" s="156"/>
      <c r="CF799" s="157"/>
      <c r="CG799" s="158"/>
      <c r="CH799" s="155"/>
      <c r="CI799" s="156"/>
      <c r="CJ799" s="157"/>
      <c r="CK799" s="156"/>
      <c r="CL799" s="157"/>
      <c r="CM799" s="158"/>
      <c r="CN799" s="155"/>
      <c r="CO799" s="156"/>
      <c r="CP799" s="157"/>
      <c r="CQ799" s="156"/>
      <c r="CR799" s="157"/>
      <c r="CS799" s="158"/>
    </row>
    <row r="800" spans="13:97" ht="15" customHeight="1" x14ac:dyDescent="0.25">
      <c r="M800" s="195">
        <v>1</v>
      </c>
      <c r="N800" s="196" t="s">
        <v>288</v>
      </c>
      <c r="O800" s="197">
        <v>1</v>
      </c>
      <c r="P800" s="196" t="s">
        <v>289</v>
      </c>
      <c r="Q800" s="197">
        <v>1</v>
      </c>
      <c r="R800" s="271" t="s">
        <v>290</v>
      </c>
      <c r="S800" s="272"/>
      <c r="T800" s="272"/>
      <c r="U800" s="272"/>
      <c r="V800" s="272"/>
      <c r="W800" s="272"/>
      <c r="X800" s="272"/>
      <c r="Y800" s="272"/>
      <c r="Z800" s="272"/>
      <c r="AA800" s="272"/>
      <c r="AB800" s="272"/>
      <c r="AC800" s="272"/>
      <c r="AD800" s="272"/>
      <c r="AE800" s="272"/>
      <c r="AF800" s="272"/>
      <c r="AG800" s="272"/>
      <c r="AH800" s="272"/>
      <c r="AI800" s="272"/>
      <c r="AJ800" s="272"/>
      <c r="AK800" s="272"/>
      <c r="AL800" s="272"/>
      <c r="AM800" s="272"/>
      <c r="AN800" s="272"/>
      <c r="AO800" s="272"/>
      <c r="AP800" s="272"/>
      <c r="AQ800" s="272"/>
      <c r="AR800" s="272"/>
      <c r="AS800" s="272"/>
      <c r="AT800" s="272"/>
      <c r="AU800" s="272"/>
      <c r="AV800" s="272"/>
      <c r="AW800" s="272"/>
      <c r="AX800" s="272"/>
      <c r="AY800" s="272"/>
      <c r="AZ800" s="272"/>
      <c r="BA800" s="272"/>
      <c r="BB800" s="272"/>
      <c r="BC800" s="197"/>
      <c r="BD800" s="196"/>
      <c r="BE800" s="197"/>
      <c r="BF800" s="196"/>
      <c r="BG800" s="197"/>
      <c r="BH800" s="196"/>
      <c r="BI800" s="207"/>
      <c r="BJ800" s="213"/>
      <c r="BK800" s="207"/>
      <c r="BL800" s="213"/>
      <c r="BM800" s="207"/>
      <c r="BN800" s="213"/>
      <c r="BQ800" s="156"/>
      <c r="BR800" s="157"/>
      <c r="BS800" s="156"/>
      <c r="BT800" s="157"/>
      <c r="BU800" s="158"/>
      <c r="BV800" s="155"/>
      <c r="BW800" s="156"/>
      <c r="BX800" s="157"/>
      <c r="BY800" s="156"/>
      <c r="BZ800" s="157"/>
      <c r="CA800" s="158"/>
      <c r="CB800" s="155"/>
      <c r="CC800" s="156"/>
      <c r="CD800" s="157"/>
      <c r="CE800" s="156"/>
      <c r="CF800" s="157"/>
      <c r="CG800" s="158"/>
      <c r="CH800" s="155"/>
      <c r="CI800" s="156"/>
      <c r="CJ800" s="157"/>
      <c r="CK800" s="156"/>
      <c r="CL800" s="157"/>
      <c r="CM800" s="158"/>
      <c r="CN800" s="155"/>
      <c r="CO800" s="156"/>
      <c r="CP800" s="157"/>
      <c r="CQ800" s="156"/>
      <c r="CR800" s="157"/>
      <c r="CS800" s="158"/>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62"/>
      <c r="BR801" s="163"/>
      <c r="BS801" s="162"/>
      <c r="BT801" s="163"/>
      <c r="BU801" s="164"/>
      <c r="BV801" s="161"/>
      <c r="BW801" s="162"/>
      <c r="BX801" s="163"/>
      <c r="BY801" s="162"/>
      <c r="BZ801" s="163"/>
      <c r="CA801" s="164"/>
      <c r="CB801" s="161"/>
      <c r="CC801" s="162"/>
      <c r="CD801" s="163"/>
      <c r="CE801" s="162"/>
      <c r="CF801" s="163"/>
      <c r="CG801" s="164"/>
      <c r="CH801" s="161"/>
      <c r="CI801" s="162"/>
      <c r="CJ801" s="163"/>
      <c r="CK801" s="162"/>
      <c r="CL801" s="163"/>
      <c r="CM801" s="164"/>
      <c r="CN801" s="161"/>
      <c r="CO801" s="162"/>
      <c r="CP801" s="163"/>
      <c r="CQ801" s="162"/>
      <c r="CR801" s="163"/>
      <c r="CS801" s="164"/>
    </row>
    <row r="802" spans="13:97" ht="15" customHeight="1" x14ac:dyDescent="0.25">
      <c r="M802" s="205"/>
      <c r="N802" s="206"/>
      <c r="O802" s="207"/>
      <c r="P802" s="206"/>
      <c r="Q802" s="207"/>
      <c r="R802" s="208"/>
      <c r="S802" s="205"/>
      <c r="T802" s="206"/>
      <c r="U802" s="207"/>
      <c r="V802" s="206"/>
      <c r="W802" s="207"/>
      <c r="X802" s="208"/>
      <c r="Y802" s="205"/>
      <c r="Z802" s="206"/>
      <c r="AA802" s="207"/>
      <c r="AB802" s="206"/>
      <c r="AC802" s="207"/>
      <c r="AD802" s="208"/>
      <c r="AE802" s="205"/>
      <c r="AF802" s="206"/>
      <c r="AG802" s="207"/>
      <c r="AH802" s="206"/>
      <c r="AI802" s="207"/>
      <c r="AJ802" s="208"/>
      <c r="AK802" s="205"/>
      <c r="AL802" s="206"/>
      <c r="AM802" s="207"/>
      <c r="AN802" s="206"/>
      <c r="AO802" s="207"/>
      <c r="AP802" s="208"/>
      <c r="AQ802" s="205"/>
      <c r="AR802" s="206"/>
      <c r="AS802" s="207"/>
      <c r="AT802" s="206"/>
      <c r="AU802" s="207"/>
      <c r="AV802" s="208"/>
      <c r="AW802" s="205"/>
      <c r="AX802" s="206"/>
      <c r="AY802" s="207"/>
      <c r="AZ802" s="206"/>
      <c r="BA802" s="207"/>
      <c r="BB802" s="208"/>
      <c r="BC802" s="205"/>
      <c r="BD802" s="206"/>
      <c r="BE802" s="207"/>
      <c r="BF802" s="206"/>
      <c r="BG802" s="207"/>
      <c r="BH802" s="208"/>
      <c r="BI802" s="205"/>
      <c r="BJ802" s="206"/>
      <c r="BK802" s="207"/>
      <c r="BL802" s="206"/>
      <c r="BM802" s="207"/>
      <c r="BN802" s="208"/>
      <c r="BQ802" s="159" t="s">
        <v>78</v>
      </c>
      <c r="BR802" s="157">
        <v>1</v>
      </c>
      <c r="BS802" s="159" t="s">
        <v>79</v>
      </c>
      <c r="BT802" s="157">
        <v>1</v>
      </c>
      <c r="BU802" s="160" t="s">
        <v>80</v>
      </c>
      <c r="BV802" s="155"/>
      <c r="BW802" s="159"/>
      <c r="BX802" s="157"/>
      <c r="BY802" s="159"/>
      <c r="BZ802" s="157"/>
      <c r="CA802" s="160"/>
      <c r="CB802" s="155"/>
      <c r="CC802" s="159"/>
      <c r="CD802" s="157"/>
      <c r="CE802" s="159"/>
      <c r="CF802" s="157"/>
      <c r="CG802" s="160"/>
      <c r="CH802" s="155"/>
      <c r="CI802" s="159"/>
      <c r="CJ802" s="157"/>
      <c r="CK802" s="159"/>
      <c r="CL802" s="157"/>
      <c r="CM802" s="160"/>
      <c r="CN802" s="155"/>
      <c r="CO802" s="159"/>
      <c r="CP802" s="157"/>
      <c r="CQ802" s="159"/>
      <c r="CR802" s="157"/>
      <c r="CS802" s="160"/>
    </row>
    <row r="803" spans="13:97" ht="15" customHeight="1" x14ac:dyDescent="0.25">
      <c r="M803" s="122"/>
      <c r="N803" s="123"/>
      <c r="O803" s="124"/>
      <c r="P803" s="123"/>
      <c r="Q803" s="124"/>
      <c r="R803" s="125"/>
      <c r="S803" s="122"/>
      <c r="T803" s="123"/>
      <c r="U803" s="124"/>
      <c r="V803" s="123"/>
      <c r="W803" s="124"/>
      <c r="X803" s="125"/>
      <c r="Y803" s="122"/>
      <c r="Z803" s="123"/>
      <c r="AA803" s="124"/>
      <c r="AB803" s="123"/>
      <c r="AC803" s="124"/>
      <c r="AD803" s="125"/>
      <c r="AE803" s="122"/>
      <c r="AF803" s="123"/>
      <c r="AG803" s="124"/>
      <c r="AH803" s="123"/>
      <c r="AI803" s="124"/>
      <c r="AJ803" s="125"/>
      <c r="AK803" s="122"/>
      <c r="AL803" s="123"/>
      <c r="AM803" s="124"/>
      <c r="AN803" s="123"/>
      <c r="AO803" s="124"/>
      <c r="AP803" s="125"/>
      <c r="AQ803" s="122"/>
      <c r="AR803" s="123"/>
      <c r="AS803" s="124"/>
      <c r="AT803" s="123"/>
      <c r="AU803" s="124"/>
      <c r="AV803" s="125"/>
      <c r="AW803" s="122"/>
      <c r="AX803" s="123"/>
      <c r="AY803" s="124"/>
      <c r="AZ803" s="123"/>
      <c r="BA803" s="124"/>
      <c r="BB803" s="125"/>
      <c r="BC803" s="122"/>
      <c r="BD803" s="123"/>
      <c r="BE803" s="124"/>
      <c r="BF803" s="123"/>
      <c r="BG803" s="124"/>
      <c r="BH803" s="125"/>
      <c r="BI803" s="122"/>
      <c r="BJ803" s="123"/>
      <c r="BK803" s="124"/>
      <c r="BL803" s="123"/>
      <c r="BM803" s="124"/>
      <c r="BN803" s="125"/>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15">
        <v>1</v>
      </c>
      <c r="N804" s="216" t="s">
        <v>291</v>
      </c>
      <c r="O804" s="217">
        <v>1</v>
      </c>
      <c r="P804" s="216" t="s">
        <v>292</v>
      </c>
      <c r="Q804" s="217">
        <v>1</v>
      </c>
      <c r="R804" s="216" t="s">
        <v>293</v>
      </c>
      <c r="S804" s="215">
        <v>1</v>
      </c>
      <c r="T804" s="216" t="s">
        <v>294</v>
      </c>
      <c r="U804" s="217">
        <v>1</v>
      </c>
      <c r="V804" s="216" t="s">
        <v>295</v>
      </c>
      <c r="W804" s="217">
        <v>1</v>
      </c>
      <c r="X804" s="216" t="s">
        <v>296</v>
      </c>
      <c r="Y804" s="215">
        <v>1</v>
      </c>
      <c r="Z804" s="216" t="s">
        <v>297</v>
      </c>
      <c r="AA804" s="217">
        <v>1</v>
      </c>
      <c r="AB804" s="216" t="s">
        <v>298</v>
      </c>
      <c r="AC804" s="217">
        <v>1</v>
      </c>
      <c r="AD804" s="216" t="s">
        <v>299</v>
      </c>
      <c r="AE804" s="215">
        <v>1</v>
      </c>
      <c r="AF804" s="216" t="s">
        <v>300</v>
      </c>
      <c r="AG804" s="217">
        <v>1</v>
      </c>
      <c r="AH804" s="216" t="s">
        <v>301</v>
      </c>
      <c r="AI804" s="217">
        <v>1</v>
      </c>
      <c r="AJ804" s="216" t="s">
        <v>302</v>
      </c>
      <c r="AK804" s="215">
        <v>1</v>
      </c>
      <c r="AL804" s="216" t="s">
        <v>303</v>
      </c>
      <c r="AM804" s="217">
        <v>1</v>
      </c>
      <c r="AN804" s="216" t="s">
        <v>304</v>
      </c>
      <c r="AO804" s="217">
        <v>1</v>
      </c>
      <c r="AP804" s="216" t="s">
        <v>305</v>
      </c>
      <c r="AQ804" s="215">
        <v>1</v>
      </c>
      <c r="AR804" s="216" t="s">
        <v>306</v>
      </c>
      <c r="AS804" s="217">
        <v>1</v>
      </c>
      <c r="AT804" s="216" t="s">
        <v>307</v>
      </c>
      <c r="AU804" s="217">
        <v>1</v>
      </c>
      <c r="AV804" s="216" t="s">
        <v>308</v>
      </c>
      <c r="AW804" s="215">
        <v>1</v>
      </c>
      <c r="AX804" s="216" t="s">
        <v>309</v>
      </c>
      <c r="AY804" s="217">
        <v>1</v>
      </c>
      <c r="AZ804" s="216" t="s">
        <v>310</v>
      </c>
      <c r="BA804" s="217">
        <v>1</v>
      </c>
      <c r="BB804" s="216" t="s">
        <v>311</v>
      </c>
      <c r="BC804" s="215">
        <v>1</v>
      </c>
      <c r="BD804" s="216" t="s">
        <v>312</v>
      </c>
      <c r="BE804" s="217">
        <v>1</v>
      </c>
      <c r="BF804" s="216" t="s">
        <v>313</v>
      </c>
      <c r="BG804" s="217">
        <v>1</v>
      </c>
      <c r="BH804" s="216" t="s">
        <v>314</v>
      </c>
      <c r="BI804" s="215">
        <v>1</v>
      </c>
      <c r="BJ804" s="216" t="s">
        <v>315</v>
      </c>
      <c r="BK804" s="217">
        <v>1</v>
      </c>
      <c r="BL804" s="216" t="s">
        <v>316</v>
      </c>
      <c r="BM804" s="217">
        <v>1</v>
      </c>
      <c r="BN804" s="216" t="s">
        <v>317</v>
      </c>
      <c r="BQ804" s="156"/>
      <c r="BR804" s="157"/>
      <c r="BS804" s="156"/>
      <c r="BT804" s="157"/>
      <c r="BU804" s="158"/>
      <c r="BV804" s="155"/>
      <c r="BW804" s="156"/>
      <c r="BX804" s="157"/>
      <c r="BY804" s="156"/>
      <c r="BZ804" s="157"/>
      <c r="CA804" s="158"/>
      <c r="CB804" s="155"/>
      <c r="CC804" s="156"/>
      <c r="CD804" s="157"/>
      <c r="CE804" s="156"/>
      <c r="CF804" s="157"/>
      <c r="CG804" s="158"/>
      <c r="CH804" s="155"/>
      <c r="CI804" s="156"/>
      <c r="CJ804" s="157"/>
      <c r="CK804" s="156"/>
      <c r="CL804" s="157"/>
      <c r="CM804" s="158"/>
      <c r="CN804" s="155"/>
      <c r="CO804" s="156"/>
      <c r="CP804" s="157"/>
      <c r="CQ804" s="156"/>
      <c r="CR804" s="157"/>
      <c r="CS804" s="158"/>
    </row>
    <row r="805" spans="13:97" ht="15" customHeight="1" x14ac:dyDescent="0.25">
      <c r="M805" s="215"/>
      <c r="N805" s="219"/>
      <c r="O805" s="217"/>
      <c r="P805" s="219"/>
      <c r="Q805" s="217"/>
      <c r="R805" s="220"/>
      <c r="S805" s="215"/>
      <c r="T805" s="219"/>
      <c r="U805" s="217"/>
      <c r="V805" s="219"/>
      <c r="W805" s="217"/>
      <c r="X805" s="220"/>
      <c r="Y805" s="215"/>
      <c r="Z805" s="219"/>
      <c r="AA805" s="217"/>
      <c r="AB805" s="219"/>
      <c r="AC805" s="217"/>
      <c r="AD805" s="220"/>
      <c r="AE805" s="215"/>
      <c r="AF805" s="219"/>
      <c r="AG805" s="217"/>
      <c r="AH805" s="219"/>
      <c r="AI805" s="217"/>
      <c r="AJ805" s="220"/>
      <c r="AK805" s="215"/>
      <c r="AL805" s="219"/>
      <c r="AM805" s="217"/>
      <c r="AN805" s="219"/>
      <c r="AO805" s="217"/>
      <c r="AP805" s="220"/>
      <c r="AQ805" s="215"/>
      <c r="AR805" s="219"/>
      <c r="AS805" s="217"/>
      <c r="AT805" s="219"/>
      <c r="AU805" s="217"/>
      <c r="AV805" s="220"/>
      <c r="AW805" s="215"/>
      <c r="AX805" s="219"/>
      <c r="AY805" s="217"/>
      <c r="AZ805" s="219"/>
      <c r="BA805" s="217"/>
      <c r="BB805" s="220"/>
      <c r="BC805" s="215"/>
      <c r="BD805" s="219"/>
      <c r="BE805" s="217"/>
      <c r="BF805" s="219"/>
      <c r="BG805" s="217"/>
      <c r="BH805" s="220"/>
      <c r="BI805" s="215"/>
      <c r="BJ805" s="219"/>
      <c r="BK805" s="217"/>
      <c r="BL805" s="219"/>
      <c r="BM805" s="217"/>
      <c r="BN805" s="220"/>
      <c r="BQ805" s="162"/>
      <c r="BR805" s="163"/>
      <c r="BS805" s="162"/>
      <c r="BT805" s="163"/>
      <c r="BU805" s="164"/>
      <c r="BV805" s="161"/>
      <c r="BW805" s="162"/>
      <c r="BX805" s="163"/>
      <c r="BY805" s="162"/>
      <c r="BZ805" s="163"/>
      <c r="CA805" s="164"/>
      <c r="CB805" s="161"/>
      <c r="CC805" s="162"/>
      <c r="CD805" s="163"/>
      <c r="CE805" s="162"/>
      <c r="CF805" s="163"/>
      <c r="CG805" s="164"/>
      <c r="CH805" s="161"/>
      <c r="CI805" s="162"/>
      <c r="CJ805" s="163"/>
      <c r="CK805" s="162"/>
      <c r="CL805" s="163"/>
      <c r="CM805" s="164"/>
      <c r="CN805" s="161"/>
      <c r="CO805" s="162"/>
      <c r="CP805" s="163"/>
      <c r="CQ805" s="162"/>
      <c r="CR805" s="163"/>
      <c r="CS805" s="164"/>
    </row>
    <row r="806" spans="13:97" ht="15" customHeight="1" x14ac:dyDescent="0.25">
      <c r="M806" s="215"/>
      <c r="N806" s="219"/>
      <c r="O806" s="217"/>
      <c r="P806" s="219"/>
      <c r="Q806" s="217"/>
      <c r="R806" s="220"/>
      <c r="S806" s="215"/>
      <c r="T806" s="219"/>
      <c r="U806" s="217"/>
      <c r="V806" s="219"/>
      <c r="W806" s="217"/>
      <c r="X806" s="220"/>
      <c r="Y806" s="215"/>
      <c r="Z806" s="219"/>
      <c r="AA806" s="217"/>
      <c r="AB806" s="219"/>
      <c r="AC806" s="217"/>
      <c r="AD806" s="220"/>
      <c r="AE806" s="215"/>
      <c r="AF806" s="219"/>
      <c r="AG806" s="217"/>
      <c r="AH806" s="219"/>
      <c r="AI806" s="217"/>
      <c r="AJ806" s="220"/>
      <c r="AK806" s="215"/>
      <c r="AL806" s="219"/>
      <c r="AM806" s="217"/>
      <c r="AN806" s="219"/>
      <c r="AO806" s="217"/>
      <c r="AP806" s="220"/>
      <c r="AQ806" s="215"/>
      <c r="AR806" s="219"/>
      <c r="AS806" s="217"/>
      <c r="AT806" s="219"/>
      <c r="AU806" s="217"/>
      <c r="AV806" s="220"/>
      <c r="AW806" s="215"/>
      <c r="AX806" s="219"/>
      <c r="AY806" s="217"/>
      <c r="AZ806" s="219"/>
      <c r="BA806" s="217"/>
      <c r="BB806" s="220"/>
      <c r="BC806" s="215"/>
      <c r="BD806" s="219"/>
      <c r="BE806" s="217"/>
      <c r="BF806" s="219"/>
      <c r="BG806" s="217"/>
      <c r="BH806" s="220"/>
      <c r="BI806" s="215"/>
      <c r="BJ806" s="219"/>
      <c r="BK806" s="217"/>
      <c r="BL806" s="219"/>
      <c r="BM806" s="217"/>
      <c r="BN806" s="220"/>
      <c r="BQ806" s="159"/>
      <c r="BR806" s="157"/>
      <c r="BS806" s="159"/>
      <c r="BT806" s="157"/>
      <c r="BU806" s="160"/>
      <c r="BV806" s="155"/>
      <c r="BW806" s="159"/>
      <c r="BX806" s="157"/>
      <c r="BY806" s="159"/>
      <c r="BZ806" s="157"/>
      <c r="CA806" s="158"/>
      <c r="CB806" s="155"/>
      <c r="CC806" s="159"/>
      <c r="CD806" s="157"/>
      <c r="CE806" s="159"/>
      <c r="CF806" s="157"/>
      <c r="CG806" s="160"/>
      <c r="CH806" s="155"/>
      <c r="CI806" s="159"/>
      <c r="CJ806" s="157"/>
      <c r="CK806" s="159"/>
      <c r="CL806" s="157"/>
      <c r="CM806" s="160"/>
      <c r="CN806" s="155"/>
      <c r="CO806" s="159"/>
      <c r="CP806" s="157"/>
      <c r="CQ806" s="159"/>
      <c r="CR806" s="157"/>
      <c r="CS806" s="158"/>
    </row>
    <row r="807" spans="13:97" ht="15" customHeight="1" x14ac:dyDescent="0.25">
      <c r="M807" s="221"/>
      <c r="N807" s="222"/>
      <c r="O807" s="223"/>
      <c r="P807" s="222"/>
      <c r="Q807" s="223"/>
      <c r="R807" s="224"/>
      <c r="S807" s="221"/>
      <c r="T807" s="222"/>
      <c r="U807" s="223"/>
      <c r="V807" s="222"/>
      <c r="W807" s="223"/>
      <c r="X807" s="224"/>
      <c r="Y807" s="221"/>
      <c r="Z807" s="222"/>
      <c r="AA807" s="223"/>
      <c r="AB807" s="222"/>
      <c r="AC807" s="223"/>
      <c r="AD807" s="224"/>
      <c r="AE807" s="221"/>
      <c r="AF807" s="222"/>
      <c r="AG807" s="223"/>
      <c r="AH807" s="222"/>
      <c r="AI807" s="223"/>
      <c r="AJ807" s="224"/>
      <c r="AK807" s="221"/>
      <c r="AL807" s="222"/>
      <c r="AM807" s="223"/>
      <c r="AN807" s="222"/>
      <c r="AO807" s="223"/>
      <c r="AP807" s="224"/>
      <c r="AQ807" s="221"/>
      <c r="AR807" s="222"/>
      <c r="AS807" s="223"/>
      <c r="AT807" s="222"/>
      <c r="AU807" s="223"/>
      <c r="AV807" s="224"/>
      <c r="AW807" s="221"/>
      <c r="AX807" s="222"/>
      <c r="AY807" s="223"/>
      <c r="AZ807" s="222"/>
      <c r="BA807" s="223"/>
      <c r="BB807" s="224"/>
      <c r="BC807" s="221"/>
      <c r="BD807" s="222"/>
      <c r="BE807" s="223"/>
      <c r="BF807" s="222"/>
      <c r="BG807" s="223"/>
      <c r="BH807" s="224"/>
      <c r="BI807" s="221"/>
      <c r="BJ807" s="222"/>
      <c r="BK807" s="223"/>
      <c r="BL807" s="222"/>
      <c r="BM807" s="223"/>
      <c r="BN807" s="224"/>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v>1</v>
      </c>
      <c r="N808" s="216" t="s">
        <v>318</v>
      </c>
      <c r="O808" s="217">
        <v>1</v>
      </c>
      <c r="P808" s="216" t="s">
        <v>319</v>
      </c>
      <c r="Q808" s="217">
        <v>1</v>
      </c>
      <c r="R808" s="216" t="s">
        <v>320</v>
      </c>
      <c r="S808" s="215">
        <v>1</v>
      </c>
      <c r="T808" s="216" t="s">
        <v>321</v>
      </c>
      <c r="U808" s="217">
        <v>1</v>
      </c>
      <c r="V808" s="216" t="s">
        <v>322</v>
      </c>
      <c r="W808" s="217">
        <v>1</v>
      </c>
      <c r="X808" s="216" t="s">
        <v>323</v>
      </c>
      <c r="Y808" s="215">
        <v>1</v>
      </c>
      <c r="Z808" s="216" t="s">
        <v>324</v>
      </c>
      <c r="AA808" s="217">
        <v>1</v>
      </c>
      <c r="AB808" s="216" t="s">
        <v>325</v>
      </c>
      <c r="AC808" s="217">
        <v>1</v>
      </c>
      <c r="AD808" s="216" t="s">
        <v>326</v>
      </c>
      <c r="AE808" s="215">
        <v>1</v>
      </c>
      <c r="AF808" s="216" t="s">
        <v>327</v>
      </c>
      <c r="AG808" s="217">
        <v>1</v>
      </c>
      <c r="AH808" s="216" t="s">
        <v>328</v>
      </c>
      <c r="AI808" s="217">
        <v>1</v>
      </c>
      <c r="AJ808" s="216" t="s">
        <v>329</v>
      </c>
      <c r="AK808" s="215">
        <v>1</v>
      </c>
      <c r="AL808" s="216" t="s">
        <v>330</v>
      </c>
      <c r="AM808" s="217">
        <v>1</v>
      </c>
      <c r="AN808" s="216" t="s">
        <v>331</v>
      </c>
      <c r="AO808" s="217">
        <v>1</v>
      </c>
      <c r="AP808" s="216" t="s">
        <v>332</v>
      </c>
      <c r="AQ808" s="215">
        <v>1</v>
      </c>
      <c r="AR808" s="216" t="s">
        <v>333</v>
      </c>
      <c r="AS808" s="217">
        <v>1</v>
      </c>
      <c r="AT808" s="216" t="s">
        <v>334</v>
      </c>
      <c r="AU808" s="217">
        <v>1</v>
      </c>
      <c r="AV808" s="216" t="s">
        <v>335</v>
      </c>
      <c r="AW808" s="215">
        <v>1</v>
      </c>
      <c r="AX808" s="216" t="s">
        <v>336</v>
      </c>
      <c r="AY808" s="217">
        <v>1</v>
      </c>
      <c r="AZ808" s="216" t="s">
        <v>337</v>
      </c>
      <c r="BA808" s="217">
        <v>1</v>
      </c>
      <c r="BB808" s="216" t="s">
        <v>338</v>
      </c>
      <c r="BC808" s="215">
        <v>1</v>
      </c>
      <c r="BD808" s="216" t="s">
        <v>339</v>
      </c>
      <c r="BE808" s="217">
        <v>1</v>
      </c>
      <c r="BF808" s="216" t="s">
        <v>340</v>
      </c>
      <c r="BG808" s="217">
        <v>1</v>
      </c>
      <c r="BH808" s="216" t="s">
        <v>341</v>
      </c>
      <c r="BI808" s="215">
        <v>1</v>
      </c>
      <c r="BJ808" s="216" t="s">
        <v>342</v>
      </c>
      <c r="BK808" s="217">
        <v>1</v>
      </c>
      <c r="BL808" s="216" t="s">
        <v>343</v>
      </c>
      <c r="BM808" s="217">
        <v>1</v>
      </c>
      <c r="BN808" s="216" t="s">
        <v>344</v>
      </c>
      <c r="BQ808" s="166"/>
      <c r="BR808" s="167"/>
      <c r="BS808" s="166"/>
      <c r="BT808" s="167"/>
      <c r="BU808" s="168"/>
      <c r="BV808" s="165"/>
      <c r="BW808" s="166"/>
      <c r="BX808" s="167"/>
      <c r="BY808" s="166"/>
      <c r="BZ808" s="167"/>
      <c r="CA808" s="168"/>
      <c r="CB808" s="165"/>
      <c r="CC808" s="166"/>
      <c r="CD808" s="167"/>
      <c r="CE808" s="166"/>
      <c r="CF808" s="167"/>
      <c r="CG808" s="168"/>
      <c r="CH808" s="165"/>
      <c r="CI808" s="166"/>
      <c r="CJ808" s="167"/>
      <c r="CK808" s="166"/>
      <c r="CL808" s="167"/>
      <c r="CM808" s="168"/>
      <c r="CN808" s="165"/>
      <c r="CO808" s="166"/>
      <c r="CP808" s="167"/>
      <c r="CQ808" s="166"/>
      <c r="CR808" s="167"/>
      <c r="CS808" s="168"/>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23"/>
      <c r="BR809" s="124"/>
      <c r="BS809" s="123"/>
      <c r="BT809" s="124"/>
      <c r="BU809" s="125"/>
      <c r="BV809" s="122"/>
      <c r="BW809" s="123"/>
      <c r="BX809" s="124"/>
      <c r="BY809" s="123"/>
      <c r="BZ809" s="124"/>
      <c r="CA809" s="125"/>
      <c r="CB809" s="122"/>
      <c r="CC809" s="123"/>
      <c r="CD809" s="124"/>
      <c r="CE809" s="123"/>
      <c r="CF809" s="124"/>
      <c r="CG809" s="125"/>
      <c r="CH809" s="122"/>
      <c r="CI809" s="123"/>
      <c r="CJ809" s="124"/>
      <c r="CK809" s="123"/>
      <c r="CL809" s="124"/>
      <c r="CM809" s="125"/>
      <c r="CN809" s="122"/>
      <c r="CO809" s="123"/>
      <c r="CP809" s="124"/>
      <c r="CQ809" s="123"/>
      <c r="CR809" s="124"/>
      <c r="CS809" s="125"/>
    </row>
    <row r="810" spans="13:97" ht="15" customHeight="1" x14ac:dyDescent="0.25">
      <c r="M810" s="215"/>
      <c r="N810" s="219"/>
      <c r="O810" s="217"/>
      <c r="P810" s="219"/>
      <c r="Q810" s="217"/>
      <c r="R810" s="220"/>
      <c r="S810" s="215"/>
      <c r="T810" s="219"/>
      <c r="U810" s="217"/>
      <c r="V810" s="219"/>
      <c r="W810" s="217"/>
      <c r="X810" s="220"/>
      <c r="Y810" s="215"/>
      <c r="Z810" s="219"/>
      <c r="AA810" s="217"/>
      <c r="AB810" s="219"/>
      <c r="AC810" s="217"/>
      <c r="AD810" s="220"/>
      <c r="AE810" s="215"/>
      <c r="AF810" s="219"/>
      <c r="AG810" s="217"/>
      <c r="AH810" s="219"/>
      <c r="AI810" s="217"/>
      <c r="AJ810" s="220"/>
      <c r="AK810" s="215"/>
      <c r="AL810" s="219"/>
      <c r="AM810" s="217"/>
      <c r="AN810" s="219"/>
      <c r="AO810" s="217"/>
      <c r="AP810" s="220"/>
      <c r="AQ810" s="215"/>
      <c r="AR810" s="219"/>
      <c r="AS810" s="217"/>
      <c r="AT810" s="219"/>
      <c r="AU810" s="217"/>
      <c r="AV810" s="220"/>
      <c r="AW810" s="215"/>
      <c r="AX810" s="219"/>
      <c r="AY810" s="217"/>
      <c r="AZ810" s="219"/>
      <c r="BA810" s="217"/>
      <c r="BB810" s="220"/>
      <c r="BC810" s="215"/>
      <c r="BD810" s="219"/>
      <c r="BE810" s="217"/>
      <c r="BF810" s="219"/>
      <c r="BG810" s="217"/>
      <c r="BH810" s="220"/>
      <c r="BI810" s="215"/>
      <c r="BJ810" s="219"/>
      <c r="BK810" s="217"/>
      <c r="BL810" s="219"/>
      <c r="BM810" s="217"/>
      <c r="BN810" s="220"/>
      <c r="BQ810" s="170"/>
      <c r="BR810" s="171"/>
      <c r="BS810" s="170"/>
      <c r="BT810" s="171"/>
      <c r="BU810" s="172"/>
      <c r="BV810" s="169"/>
      <c r="BW810" s="170"/>
      <c r="BX810" s="171"/>
      <c r="BY810" s="170"/>
      <c r="BZ810" s="171"/>
      <c r="CA810" s="172"/>
      <c r="CB810" s="169"/>
      <c r="CC810" s="170"/>
      <c r="CD810" s="171"/>
      <c r="CE810" s="170"/>
      <c r="CF810" s="171"/>
      <c r="CG810" s="172"/>
      <c r="CH810" s="169"/>
      <c r="CI810" s="170"/>
      <c r="CJ810" s="171"/>
      <c r="CK810" s="170"/>
      <c r="CL810" s="171"/>
      <c r="CM810" s="172"/>
      <c r="CN810" s="169"/>
      <c r="CO810" s="170"/>
      <c r="CP810" s="171"/>
      <c r="CQ810" s="170"/>
      <c r="CR810" s="171"/>
      <c r="CS810" s="172"/>
    </row>
    <row r="811" spans="13:97" ht="15" customHeight="1" x14ac:dyDescent="0.25">
      <c r="M811" s="221"/>
      <c r="N811" s="222"/>
      <c r="O811" s="223"/>
      <c r="P811" s="222"/>
      <c r="Q811" s="223"/>
      <c r="R811" s="224"/>
      <c r="S811" s="221"/>
      <c r="T811" s="222"/>
      <c r="U811" s="223"/>
      <c r="V811" s="222"/>
      <c r="W811" s="223"/>
      <c r="X811" s="224"/>
      <c r="Y811" s="221"/>
      <c r="Z811" s="222"/>
      <c r="AA811" s="223"/>
      <c r="AB811" s="223"/>
      <c r="AC811" s="223"/>
      <c r="AD811" s="225"/>
      <c r="AE811" s="221"/>
      <c r="AF811" s="222"/>
      <c r="AG811" s="223"/>
      <c r="AH811" s="222"/>
      <c r="AI811" s="223"/>
      <c r="AJ811" s="224"/>
      <c r="AK811" s="221"/>
      <c r="AL811" s="222"/>
      <c r="AM811" s="223"/>
      <c r="AN811" s="222"/>
      <c r="AO811" s="223"/>
      <c r="AP811" s="224"/>
      <c r="AQ811" s="221"/>
      <c r="AR811" s="222"/>
      <c r="AS811" s="223"/>
      <c r="AT811" s="223"/>
      <c r="AU811" s="223"/>
      <c r="AV811" s="225"/>
      <c r="AW811" s="221"/>
      <c r="AX811" s="222"/>
      <c r="AY811" s="223"/>
      <c r="AZ811" s="222"/>
      <c r="BA811" s="223"/>
      <c r="BB811" s="224"/>
      <c r="BC811" s="221"/>
      <c r="BD811" s="222"/>
      <c r="BE811" s="223"/>
      <c r="BF811" s="222"/>
      <c r="BG811" s="223"/>
      <c r="BH811" s="224"/>
      <c r="BI811" s="221"/>
      <c r="BJ811" s="222"/>
      <c r="BK811" s="223"/>
      <c r="BL811" s="223"/>
      <c r="BM811" s="223"/>
      <c r="BN811" s="225"/>
      <c r="BQ811" s="173"/>
      <c r="BR811" s="171"/>
      <c r="BS811" s="173"/>
      <c r="BT811" s="171"/>
      <c r="BU811" s="174"/>
      <c r="BV811" s="169"/>
      <c r="BW811" s="173"/>
      <c r="BX811" s="171"/>
      <c r="BY811" s="173"/>
      <c r="BZ811" s="171"/>
      <c r="CA811" s="174"/>
      <c r="CB811" s="169"/>
      <c r="CC811" s="173"/>
      <c r="CD811" s="171"/>
      <c r="CE811" s="173"/>
      <c r="CF811" s="171"/>
      <c r="CG811" s="174"/>
      <c r="CH811" s="169"/>
      <c r="CI811" s="173"/>
      <c r="CJ811" s="171"/>
      <c r="CK811" s="173"/>
      <c r="CL811" s="171"/>
      <c r="CM811" s="174"/>
      <c r="CN811" s="169"/>
      <c r="CO811" s="173"/>
      <c r="CP811" s="171"/>
      <c r="CQ811" s="173"/>
      <c r="CR811" s="171"/>
      <c r="CS811" s="174"/>
    </row>
    <row r="812" spans="13:97" ht="15" customHeight="1" x14ac:dyDescent="0.25">
      <c r="M812" s="215">
        <v>1</v>
      </c>
      <c r="N812" s="216" t="s">
        <v>345</v>
      </c>
      <c r="O812" s="217">
        <v>1</v>
      </c>
      <c r="P812" s="216" t="s">
        <v>346</v>
      </c>
      <c r="Q812" s="217">
        <v>1</v>
      </c>
      <c r="R812" s="216" t="s">
        <v>347</v>
      </c>
      <c r="S812" s="215">
        <v>1</v>
      </c>
      <c r="T812" s="216" t="s">
        <v>348</v>
      </c>
      <c r="U812" s="217">
        <v>1</v>
      </c>
      <c r="V812" s="216" t="s">
        <v>349</v>
      </c>
      <c r="W812" s="217">
        <v>1</v>
      </c>
      <c r="X812" s="273" t="s">
        <v>350</v>
      </c>
      <c r="Y812" s="275"/>
      <c r="Z812" s="275"/>
      <c r="AA812" s="275"/>
      <c r="AB812" s="275"/>
      <c r="AC812" s="275"/>
      <c r="AD812" s="275"/>
      <c r="AE812" s="275"/>
      <c r="AF812" s="275"/>
      <c r="AG812" s="275"/>
      <c r="AH812" s="275"/>
      <c r="AI812" s="275"/>
      <c r="AJ812" s="275"/>
      <c r="AK812" s="217"/>
      <c r="AL812" s="216"/>
      <c r="AM812" s="217"/>
      <c r="AN812" s="216"/>
      <c r="AO812" s="217"/>
      <c r="AP812" s="218"/>
      <c r="AQ812" s="215"/>
      <c r="AR812" s="216"/>
      <c r="AS812" s="217"/>
      <c r="AT812" s="216"/>
      <c r="AU812" s="217"/>
      <c r="AV812" s="218"/>
      <c r="AW812" s="215"/>
      <c r="AX812" s="216"/>
      <c r="AY812" s="217"/>
      <c r="AZ812" s="216"/>
      <c r="BA812" s="217"/>
      <c r="BB812" s="218"/>
      <c r="BC812" s="215"/>
      <c r="BD812" s="216"/>
      <c r="BE812" s="217"/>
      <c r="BF812" s="216"/>
      <c r="BG812" s="217"/>
      <c r="BH812" s="218"/>
      <c r="BI812" s="215"/>
      <c r="BJ812" s="216"/>
      <c r="BK812" s="217"/>
      <c r="BL812" s="216"/>
      <c r="BM812" s="217"/>
      <c r="BN812" s="218"/>
      <c r="BQ812" s="173"/>
      <c r="BR812" s="171"/>
      <c r="BS812" s="173"/>
      <c r="BT812" s="171"/>
      <c r="BU812" s="174"/>
      <c r="BV812" s="169"/>
      <c r="BW812" s="173"/>
      <c r="BX812" s="171"/>
      <c r="BY812" s="173"/>
      <c r="BZ812" s="171"/>
      <c r="CA812" s="174"/>
      <c r="CB812" s="169"/>
      <c r="CC812" s="173"/>
      <c r="CD812" s="171"/>
      <c r="CE812" s="173"/>
      <c r="CF812" s="171"/>
      <c r="CG812" s="174"/>
      <c r="CH812" s="169"/>
      <c r="CI812" s="173"/>
      <c r="CJ812" s="171"/>
      <c r="CK812" s="173"/>
      <c r="CL812" s="171"/>
      <c r="CM812" s="174"/>
      <c r="CN812" s="169"/>
      <c r="CO812" s="173"/>
      <c r="CP812" s="171"/>
      <c r="CQ812" s="173"/>
      <c r="CR812" s="171"/>
      <c r="CS812" s="174"/>
    </row>
    <row r="813" spans="13:97" ht="15" customHeight="1" x14ac:dyDescent="0.25">
      <c r="M813" s="215"/>
      <c r="N813" s="219"/>
      <c r="O813" s="217"/>
      <c r="P813" s="219"/>
      <c r="Q813" s="217"/>
      <c r="R813" s="220"/>
      <c r="S813" s="215"/>
      <c r="T813" s="219"/>
      <c r="U813" s="217"/>
      <c r="V813" s="219"/>
      <c r="W813" s="217"/>
      <c r="X813" s="274"/>
      <c r="Y813" s="217"/>
      <c r="Z813" s="219"/>
      <c r="AA813" s="217"/>
      <c r="AB813" s="217"/>
      <c r="AC813" s="217"/>
      <c r="AD813" s="217"/>
      <c r="AE813" s="217"/>
      <c r="AF813" s="219"/>
      <c r="AG813" s="217"/>
      <c r="AH813" s="219"/>
      <c r="AI813" s="217"/>
      <c r="AJ813" s="219"/>
      <c r="AK813" s="217"/>
      <c r="AL813" s="219"/>
      <c r="AM813" s="217"/>
      <c r="AN813" s="219"/>
      <c r="AO813" s="217"/>
      <c r="AP813" s="220"/>
      <c r="AQ813" s="215"/>
      <c r="AR813" s="219"/>
      <c r="AS813" s="217"/>
      <c r="AT813" s="217"/>
      <c r="AU813" s="217"/>
      <c r="AV813" s="226"/>
      <c r="AW813" s="215"/>
      <c r="AX813" s="219"/>
      <c r="AY813" s="217"/>
      <c r="AZ813" s="219"/>
      <c r="BA813" s="217"/>
      <c r="BB813" s="220"/>
      <c r="BC813" s="215"/>
      <c r="BD813" s="219"/>
      <c r="BE813" s="217"/>
      <c r="BF813" s="219"/>
      <c r="BG813" s="217"/>
      <c r="BH813" s="220"/>
      <c r="BI813" s="215"/>
      <c r="BJ813" s="219"/>
      <c r="BK813" s="217"/>
      <c r="BL813" s="217"/>
      <c r="BM813" s="217"/>
      <c r="BN813" s="226"/>
      <c r="BQ813" s="176"/>
      <c r="BR813" s="177"/>
      <c r="BS813" s="176"/>
      <c r="BT813" s="177"/>
      <c r="BU813" s="178"/>
      <c r="BV813" s="175"/>
      <c r="BW813" s="176"/>
      <c r="BX813" s="177"/>
      <c r="BY813" s="176"/>
      <c r="BZ813" s="177"/>
      <c r="CA813" s="178"/>
      <c r="CB813" s="175"/>
      <c r="CC813" s="176"/>
      <c r="CD813" s="177"/>
      <c r="CE813" s="176"/>
      <c r="CF813" s="177"/>
      <c r="CG813" s="178"/>
      <c r="CH813" s="175"/>
      <c r="CI813" s="176"/>
      <c r="CJ813" s="177"/>
      <c r="CK813" s="176"/>
      <c r="CL813" s="177"/>
      <c r="CM813" s="178"/>
      <c r="CN813" s="175"/>
      <c r="CO813" s="176"/>
      <c r="CP813" s="177"/>
      <c r="CQ813" s="176"/>
      <c r="CR813" s="177"/>
      <c r="CS813" s="178"/>
    </row>
    <row r="814" spans="13:97" ht="15" customHeight="1" x14ac:dyDescent="0.25">
      <c r="M814" s="215"/>
      <c r="N814" s="219"/>
      <c r="O814" s="217"/>
      <c r="P814" s="219"/>
      <c r="Q814" s="217"/>
      <c r="R814" s="220"/>
      <c r="S814" s="215"/>
      <c r="T814" s="219"/>
      <c r="U814" s="217"/>
      <c r="V814" s="219"/>
      <c r="W814" s="217"/>
      <c r="X814" s="220"/>
      <c r="Y814" s="215"/>
      <c r="Z814" s="219"/>
      <c r="AA814" s="217"/>
      <c r="AB814" s="217"/>
      <c r="AC814" s="217"/>
      <c r="AD814" s="226"/>
      <c r="AE814" s="215"/>
      <c r="AF814" s="219"/>
      <c r="AG814" s="217"/>
      <c r="AH814" s="219"/>
      <c r="AI814" s="217"/>
      <c r="AJ814" s="220"/>
      <c r="AK814" s="215"/>
      <c r="AL814" s="219"/>
      <c r="AM814" s="217"/>
      <c r="AN814" s="219"/>
      <c r="AO814" s="217"/>
      <c r="AP814" s="220"/>
      <c r="AQ814" s="215"/>
      <c r="AR814" s="219"/>
      <c r="AS814" s="217"/>
      <c r="AT814" s="217"/>
      <c r="AU814" s="217"/>
      <c r="AV814" s="226"/>
      <c r="AW814" s="215"/>
      <c r="AX814" s="219"/>
      <c r="AY814" s="217"/>
      <c r="AZ814" s="219"/>
      <c r="BA814" s="217"/>
      <c r="BB814" s="220"/>
      <c r="BC814" s="215"/>
      <c r="BD814" s="219"/>
      <c r="BE814" s="217"/>
      <c r="BF814" s="219"/>
      <c r="BG814" s="217"/>
      <c r="BH814" s="220"/>
      <c r="BI814" s="215"/>
      <c r="BJ814" s="219"/>
      <c r="BK814" s="217"/>
      <c r="BL814" s="217"/>
      <c r="BM814" s="217"/>
      <c r="BN814" s="226"/>
      <c r="BQ814" s="170"/>
      <c r="BR814" s="171"/>
      <c r="BS814" s="170"/>
      <c r="BT814" s="171"/>
      <c r="BU814" s="172"/>
      <c r="BV814" s="169"/>
      <c r="BW814" s="170"/>
      <c r="BX814" s="171"/>
      <c r="BY814" s="170"/>
      <c r="BZ814" s="171"/>
      <c r="CA814" s="172"/>
      <c r="CB814" s="169"/>
      <c r="CC814" s="170"/>
      <c r="CD814" s="171"/>
      <c r="CE814" s="170"/>
      <c r="CF814" s="171"/>
      <c r="CG814" s="172"/>
      <c r="CH814" s="169"/>
      <c r="CI814" s="170"/>
      <c r="CJ814" s="171"/>
      <c r="CK814" s="170"/>
      <c r="CL814" s="171"/>
      <c r="CM814" s="172"/>
      <c r="CN814" s="169"/>
      <c r="CO814" s="170"/>
      <c r="CP814" s="171"/>
      <c r="CQ814" s="170"/>
      <c r="CR814" s="171"/>
      <c r="CS814" s="172"/>
    </row>
    <row r="815" spans="13:97" ht="15" customHeight="1" x14ac:dyDescent="0.25">
      <c r="M815" s="122"/>
      <c r="N815" s="123"/>
      <c r="O815" s="124"/>
      <c r="P815" s="123"/>
      <c r="Q815" s="124"/>
      <c r="R815" s="125"/>
      <c r="S815" s="122"/>
      <c r="T815" s="123"/>
      <c r="U815" s="124"/>
      <c r="V815" s="123"/>
      <c r="W815" s="124"/>
      <c r="X815" s="125"/>
      <c r="Y815" s="122"/>
      <c r="Z815" s="123"/>
      <c r="AA815" s="124"/>
      <c r="AB815" s="123"/>
      <c r="AC815" s="124"/>
      <c r="AD815" s="125"/>
      <c r="AE815" s="122"/>
      <c r="AF815" s="123"/>
      <c r="AG815" s="124"/>
      <c r="AH815" s="123"/>
      <c r="AI815" s="124"/>
      <c r="AJ815" s="125"/>
      <c r="AK815" s="122"/>
      <c r="AL815" s="123"/>
      <c r="AM815" s="124"/>
      <c r="AN815" s="123"/>
      <c r="AO815" s="124"/>
      <c r="AP815" s="125"/>
      <c r="AQ815" s="122"/>
      <c r="AR815" s="123"/>
      <c r="AS815" s="124"/>
      <c r="AT815" s="123"/>
      <c r="AU815" s="124"/>
      <c r="AV815" s="125"/>
      <c r="AW815" s="122"/>
      <c r="AX815" s="123"/>
      <c r="AY815" s="124"/>
      <c r="AZ815" s="123"/>
      <c r="BA815" s="124"/>
      <c r="BB815" s="125"/>
      <c r="BC815" s="122"/>
      <c r="BD815" s="123"/>
      <c r="BE815" s="124"/>
      <c r="BF815" s="123"/>
      <c r="BG815" s="124"/>
      <c r="BH815" s="125"/>
      <c r="BI815" s="122"/>
      <c r="BJ815" s="123"/>
      <c r="BK815" s="124"/>
      <c r="BL815" s="123"/>
      <c r="BM815" s="124"/>
      <c r="BN815" s="125"/>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118">
        <v>1</v>
      </c>
      <c r="N816" s="145" t="s">
        <v>351</v>
      </c>
      <c r="O816" s="120"/>
      <c r="P816" s="150"/>
      <c r="Q816" s="120"/>
      <c r="R816" s="150"/>
      <c r="S816" s="118"/>
      <c r="T816" s="145"/>
      <c r="U816" s="120"/>
      <c r="V816" s="145"/>
      <c r="W816" s="120"/>
      <c r="X816" s="146"/>
      <c r="Y816" s="118"/>
      <c r="Z816" s="145"/>
      <c r="AA816" s="120"/>
      <c r="AB816" s="145"/>
      <c r="AC816" s="120"/>
      <c r="AD816" s="121"/>
      <c r="AE816" s="118"/>
      <c r="AF816" s="145"/>
      <c r="AG816" s="120"/>
      <c r="AH816" s="150"/>
      <c r="AI816" s="120"/>
      <c r="AJ816" s="150"/>
      <c r="AK816" s="118"/>
      <c r="AL816" s="145"/>
      <c r="AM816" s="120"/>
      <c r="AN816" s="145"/>
      <c r="AO816" s="120"/>
      <c r="AP816" s="146"/>
      <c r="AQ816" s="118"/>
      <c r="AR816" s="145"/>
      <c r="AS816" s="120"/>
      <c r="AT816" s="145"/>
      <c r="AU816" s="120"/>
      <c r="AV816" s="121"/>
      <c r="AW816" s="118"/>
      <c r="AX816" s="145"/>
      <c r="AY816" s="120"/>
      <c r="AZ816" s="150"/>
      <c r="BA816" s="120"/>
      <c r="BB816" s="150"/>
      <c r="BC816" s="118"/>
      <c r="BD816" s="145"/>
      <c r="BE816" s="120"/>
      <c r="BF816" s="145"/>
      <c r="BG816" s="120"/>
      <c r="BH816" s="146"/>
      <c r="BI816" s="118"/>
      <c r="BJ816" s="145"/>
      <c r="BK816" s="120"/>
      <c r="BL816" s="145"/>
      <c r="BM816" s="120"/>
      <c r="BN816" s="121"/>
      <c r="BQ816" s="173"/>
      <c r="BR816" s="171"/>
      <c r="BS816" s="173"/>
      <c r="BT816" s="171"/>
      <c r="BU816" s="174"/>
      <c r="BV816" s="169"/>
      <c r="BW816" s="173"/>
      <c r="BX816" s="171"/>
      <c r="BY816" s="173"/>
      <c r="BZ816" s="171"/>
      <c r="CA816" s="174"/>
      <c r="CB816" s="169"/>
      <c r="CC816" s="173"/>
      <c r="CD816" s="171"/>
      <c r="CE816" s="173"/>
      <c r="CF816" s="171"/>
      <c r="CG816" s="174"/>
      <c r="CH816" s="169"/>
      <c r="CI816" s="173"/>
      <c r="CJ816" s="171"/>
      <c r="CK816" s="173"/>
      <c r="CL816" s="171"/>
      <c r="CM816" s="174"/>
      <c r="CN816" s="169"/>
      <c r="CO816" s="173"/>
      <c r="CP816" s="171"/>
      <c r="CQ816" s="173"/>
      <c r="CR816" s="171"/>
      <c r="CS816" s="174"/>
    </row>
    <row r="817" spans="13:97" ht="15" customHeight="1" x14ac:dyDescent="0.25">
      <c r="M817" s="118">
        <v>2</v>
      </c>
      <c r="N817" s="145" t="s">
        <v>352</v>
      </c>
      <c r="O817" s="120"/>
      <c r="P817" s="119"/>
      <c r="Q817" s="120"/>
      <c r="R817" s="121"/>
      <c r="S817" s="118"/>
      <c r="T817" s="119"/>
      <c r="U817" s="120"/>
      <c r="V817" s="119"/>
      <c r="W817" s="120"/>
      <c r="X817" s="121"/>
      <c r="Y817" s="118"/>
      <c r="Z817" s="119"/>
      <c r="AA817" s="120"/>
      <c r="AB817" s="119"/>
      <c r="AC817" s="120"/>
      <c r="AD817" s="121"/>
      <c r="AE817" s="118"/>
      <c r="AF817" s="145"/>
      <c r="AG817" s="120"/>
      <c r="AH817" s="119"/>
      <c r="AI817" s="120"/>
      <c r="AJ817" s="121"/>
      <c r="AK817" s="118"/>
      <c r="AL817" s="119"/>
      <c r="AM817" s="120"/>
      <c r="AN817" s="119"/>
      <c r="AO817" s="120"/>
      <c r="AP817" s="121"/>
      <c r="AQ817" s="118"/>
      <c r="AR817" s="119"/>
      <c r="AS817" s="120"/>
      <c r="AT817" s="119"/>
      <c r="AU817" s="120"/>
      <c r="AV817" s="121"/>
      <c r="AW817" s="118"/>
      <c r="AX817" s="145"/>
      <c r="AY817" s="120"/>
      <c r="AZ817" s="119"/>
      <c r="BA817" s="120"/>
      <c r="BB817" s="121"/>
      <c r="BC817" s="118"/>
      <c r="BD817" s="119"/>
      <c r="BE817" s="120"/>
      <c r="BF817" s="119"/>
      <c r="BG817" s="120"/>
      <c r="BH817" s="121"/>
      <c r="BI817" s="118"/>
      <c r="BJ817" s="119"/>
      <c r="BK817" s="120"/>
      <c r="BL817" s="119"/>
      <c r="BM817" s="120"/>
      <c r="BN817" s="121"/>
      <c r="BQ817" s="176"/>
      <c r="BR817" s="177"/>
      <c r="BS817" s="176"/>
      <c r="BT817" s="177"/>
      <c r="BU817" s="178"/>
      <c r="BV817" s="175"/>
      <c r="BW817" s="176"/>
      <c r="BX817" s="177"/>
      <c r="BY817" s="176"/>
      <c r="BZ817" s="177"/>
      <c r="CA817" s="178"/>
      <c r="CB817" s="175"/>
      <c r="CC817" s="176"/>
      <c r="CD817" s="177"/>
      <c r="CE817" s="176"/>
      <c r="CF817" s="177"/>
      <c r="CG817" s="178"/>
      <c r="CH817" s="175"/>
      <c r="CI817" s="176"/>
      <c r="CJ817" s="177"/>
      <c r="CK817" s="176"/>
      <c r="CL817" s="177"/>
      <c r="CM817" s="178"/>
      <c r="CN817" s="175"/>
      <c r="CO817" s="176"/>
      <c r="CP817" s="177"/>
      <c r="CQ817" s="176"/>
      <c r="CR817" s="177"/>
      <c r="CS817" s="178"/>
    </row>
    <row r="818" spans="13:97" ht="15" customHeight="1" x14ac:dyDescent="0.25">
      <c r="M818" s="118">
        <v>3</v>
      </c>
      <c r="N818" s="146" t="s">
        <v>353</v>
      </c>
      <c r="O818" s="120"/>
      <c r="P818" s="119"/>
      <c r="Q818" s="120"/>
      <c r="R818" s="121"/>
      <c r="S818" s="118"/>
      <c r="T818" s="119"/>
      <c r="U818" s="120"/>
      <c r="V818" s="119"/>
      <c r="W818" s="120"/>
      <c r="X818" s="121"/>
      <c r="Y818" s="118"/>
      <c r="Z818" s="119"/>
      <c r="AA818" s="120"/>
      <c r="AB818" s="119"/>
      <c r="AC818" s="120"/>
      <c r="AD818" s="121"/>
      <c r="AE818" s="118"/>
      <c r="AF818" s="146"/>
      <c r="AG818" s="120"/>
      <c r="AH818" s="119"/>
      <c r="AI818" s="120"/>
      <c r="AJ818" s="121"/>
      <c r="AK818" s="118"/>
      <c r="AL818" s="119"/>
      <c r="AM818" s="120"/>
      <c r="AN818" s="119"/>
      <c r="AO818" s="120"/>
      <c r="AP818" s="121"/>
      <c r="AQ818" s="118"/>
      <c r="AR818" s="119"/>
      <c r="AS818" s="120"/>
      <c r="AT818" s="119"/>
      <c r="AU818" s="120"/>
      <c r="AV818" s="121"/>
      <c r="AW818" s="118"/>
      <c r="AX818" s="146"/>
      <c r="AY818" s="120"/>
      <c r="AZ818" s="119"/>
      <c r="BA818" s="120"/>
      <c r="BB818" s="121"/>
      <c r="BC818" s="118"/>
      <c r="BD818" s="119"/>
      <c r="BE818" s="120"/>
      <c r="BF818" s="119"/>
      <c r="BG818" s="120"/>
      <c r="BH818" s="121"/>
      <c r="BI818" s="118"/>
      <c r="BJ818" s="119"/>
      <c r="BK818" s="120"/>
      <c r="BL818" s="119"/>
      <c r="BM818" s="120"/>
      <c r="BN818" s="121"/>
      <c r="BQ818" s="170"/>
      <c r="BR818" s="171"/>
      <c r="BS818" s="170"/>
      <c r="BT818" s="171"/>
      <c r="BU818" s="172"/>
      <c r="BV818" s="169"/>
      <c r="BW818" s="170"/>
      <c r="BX818" s="171"/>
      <c r="BY818" s="170"/>
      <c r="BZ818" s="171"/>
      <c r="CA818" s="172"/>
      <c r="CB818" s="169"/>
      <c r="CC818" s="170"/>
      <c r="CD818" s="171"/>
      <c r="CE818" s="170"/>
      <c r="CF818" s="171"/>
      <c r="CG818" s="172"/>
      <c r="CH818" s="169"/>
      <c r="CI818" s="170"/>
      <c r="CJ818" s="171"/>
      <c r="CK818" s="170"/>
      <c r="CL818" s="171"/>
      <c r="CM818" s="172"/>
      <c r="CN818" s="169"/>
      <c r="CO818" s="170"/>
      <c r="CP818" s="171"/>
      <c r="CQ818" s="170"/>
      <c r="CR818" s="171"/>
      <c r="CS818" s="172"/>
    </row>
    <row r="819" spans="13:97" ht="15" customHeight="1" x14ac:dyDescent="0.25">
      <c r="M819" s="44"/>
      <c r="N819" s="45"/>
      <c r="O819" s="46"/>
      <c r="P819" s="45"/>
      <c r="Q819" s="46"/>
      <c r="R819" s="47"/>
      <c r="S819" s="44"/>
      <c r="T819" s="45"/>
      <c r="U819" s="46"/>
      <c r="V819" s="45"/>
      <c r="W819" s="46"/>
      <c r="X819" s="47"/>
      <c r="Y819" s="44"/>
      <c r="Z819" s="45"/>
      <c r="AA819" s="46"/>
      <c r="AB819" s="45"/>
      <c r="AC819" s="46"/>
      <c r="AD819" s="47"/>
      <c r="AE819" s="44"/>
      <c r="AF819" s="45"/>
      <c r="AG819" s="46"/>
      <c r="AH819" s="45"/>
      <c r="AI819" s="46"/>
      <c r="AJ819" s="47"/>
      <c r="AK819" s="44"/>
      <c r="AL819" s="45"/>
      <c r="AM819" s="46"/>
      <c r="AN819" s="45"/>
      <c r="AO819" s="46"/>
      <c r="AP819" s="47"/>
      <c r="AQ819" s="44"/>
      <c r="AR819" s="45"/>
      <c r="AS819" s="46"/>
      <c r="AT819" s="45"/>
      <c r="AU819" s="46"/>
      <c r="AV819" s="47"/>
      <c r="AW819" s="44"/>
      <c r="AX819" s="45"/>
      <c r="AY819" s="46"/>
      <c r="AZ819" s="45"/>
      <c r="BA819" s="46"/>
      <c r="BB819" s="47"/>
      <c r="BC819" s="44"/>
      <c r="BD819" s="45"/>
      <c r="BE819" s="46"/>
      <c r="BF819" s="45"/>
      <c r="BG819" s="46"/>
      <c r="BH819" s="47"/>
      <c r="BI819" s="44"/>
      <c r="BJ819" s="45"/>
      <c r="BK819" s="46"/>
      <c r="BL819" s="45"/>
      <c r="BM819" s="46"/>
      <c r="BN819" s="47"/>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BQ820" s="173"/>
      <c r="BR820" s="171"/>
      <c r="BS820" s="173"/>
      <c r="BT820" s="171"/>
      <c r="BU820" s="174"/>
      <c r="BV820" s="169"/>
      <c r="BW820" s="173"/>
      <c r="BX820" s="171"/>
      <c r="BY820" s="173"/>
      <c r="BZ820" s="171"/>
      <c r="CA820" s="174"/>
      <c r="CB820" s="169"/>
      <c r="CC820" s="173"/>
      <c r="CD820" s="171"/>
      <c r="CE820" s="173"/>
      <c r="CF820" s="171"/>
      <c r="CG820" s="174"/>
      <c r="CH820" s="169"/>
      <c r="CI820" s="173"/>
      <c r="CJ820" s="171"/>
      <c r="CK820" s="173"/>
      <c r="CL820" s="171"/>
      <c r="CM820" s="174"/>
      <c r="CN820" s="169"/>
      <c r="CO820" s="173"/>
      <c r="CP820" s="171"/>
      <c r="CQ820" s="173"/>
      <c r="CR820" s="171"/>
      <c r="CS820" s="174"/>
    </row>
    <row r="821" spans="13:97" ht="15" customHeight="1" x14ac:dyDescent="0.25">
      <c r="BQ821" s="176"/>
      <c r="BR821" s="177"/>
      <c r="BS821" s="176"/>
      <c r="BT821" s="177"/>
      <c r="BU821" s="178"/>
      <c r="BV821" s="175"/>
      <c r="BW821" s="176"/>
      <c r="BX821" s="177"/>
      <c r="BY821" s="177"/>
      <c r="BZ821" s="177"/>
      <c r="CA821" s="180"/>
      <c r="CB821" s="175"/>
      <c r="CC821" s="176"/>
      <c r="CD821" s="177"/>
      <c r="CE821" s="176"/>
      <c r="CF821" s="177"/>
      <c r="CG821" s="178"/>
      <c r="CH821" s="175"/>
      <c r="CI821" s="176"/>
      <c r="CJ821" s="177"/>
      <c r="CK821" s="176"/>
      <c r="CL821" s="177"/>
      <c r="CM821" s="178"/>
      <c r="CN821" s="175"/>
      <c r="CO821" s="176"/>
      <c r="CP821" s="177"/>
      <c r="CQ821" s="177"/>
      <c r="CR821" s="177"/>
      <c r="CS821" s="180"/>
    </row>
    <row r="822" spans="13:97" ht="15" customHeight="1" x14ac:dyDescent="0.25">
      <c r="BQ822" s="170"/>
      <c r="BR822" s="171"/>
      <c r="BS822" s="170"/>
      <c r="BT822" s="171"/>
      <c r="BU822" s="172"/>
      <c r="BV822" s="169"/>
      <c r="BW822" s="170"/>
      <c r="BX822" s="171"/>
      <c r="BY822" s="171"/>
      <c r="BZ822" s="171"/>
      <c r="CA822" s="183"/>
      <c r="CB822" s="169"/>
      <c r="CC822" s="170"/>
      <c r="CD822" s="171"/>
      <c r="CE822" s="170"/>
      <c r="CF822" s="171"/>
      <c r="CG822" s="172"/>
      <c r="CH822" s="169"/>
      <c r="CI822" s="170"/>
      <c r="CJ822" s="171"/>
      <c r="CK822" s="170"/>
      <c r="CL822" s="171"/>
      <c r="CM822" s="172"/>
      <c r="CN822" s="169"/>
      <c r="CO822" s="170"/>
      <c r="CP822" s="171"/>
      <c r="CQ822" s="171"/>
      <c r="CR822" s="171"/>
      <c r="CS822" s="183"/>
    </row>
    <row r="823" spans="13:97" ht="15" customHeight="1" x14ac:dyDescent="0.25">
      <c r="BQ823" s="173"/>
      <c r="BR823" s="171"/>
      <c r="BS823" s="173"/>
      <c r="BT823" s="171"/>
      <c r="BU823" s="174"/>
      <c r="BV823" s="169"/>
      <c r="BW823" s="173"/>
      <c r="BX823" s="171"/>
      <c r="BY823" s="171"/>
      <c r="BZ823" s="171"/>
      <c r="CA823" s="184"/>
      <c r="CB823" s="169"/>
      <c r="CC823" s="173"/>
      <c r="CD823" s="171"/>
      <c r="CE823" s="173"/>
      <c r="CF823" s="171"/>
      <c r="CG823" s="174"/>
      <c r="CH823" s="169"/>
      <c r="CI823" s="173"/>
      <c r="CJ823" s="171"/>
      <c r="CK823" s="173"/>
      <c r="CL823" s="171"/>
      <c r="CM823" s="174"/>
      <c r="CN823" s="169"/>
      <c r="CO823" s="173"/>
      <c r="CP823" s="171"/>
      <c r="CQ823" s="171"/>
      <c r="CR823" s="171"/>
      <c r="CS823" s="184"/>
    </row>
    <row r="824" spans="13:97" ht="15" customHeight="1" x14ac:dyDescent="0.25">
      <c r="BQ824" s="173"/>
      <c r="BR824" s="171"/>
      <c r="BS824" s="173"/>
      <c r="BT824" s="171"/>
      <c r="BU824" s="174"/>
      <c r="BV824" s="169"/>
      <c r="BW824" s="173"/>
      <c r="BX824" s="171"/>
      <c r="BY824" s="171"/>
      <c r="BZ824" s="171"/>
      <c r="CA824" s="184"/>
      <c r="CB824" s="169"/>
      <c r="CC824" s="173"/>
      <c r="CD824" s="171"/>
      <c r="CE824" s="173"/>
      <c r="CF824" s="171"/>
      <c r="CG824" s="174"/>
      <c r="CH824" s="169"/>
      <c r="CI824" s="173"/>
      <c r="CJ824" s="171"/>
      <c r="CK824" s="173"/>
      <c r="CL824" s="171"/>
      <c r="CM824" s="174"/>
      <c r="CN824" s="169"/>
      <c r="CO824" s="173"/>
      <c r="CP824" s="171"/>
      <c r="CQ824" s="171"/>
      <c r="CR824" s="171"/>
      <c r="CS824" s="184"/>
    </row>
    <row r="825" spans="13:97" ht="15" customHeight="1" thickBot="1" x14ac:dyDescent="0.3">
      <c r="BQ825" s="177"/>
      <c r="BR825" s="177"/>
      <c r="BS825" s="177"/>
      <c r="BT825" s="177"/>
      <c r="BU825" s="180"/>
      <c r="BV825" s="175"/>
      <c r="BW825" s="177"/>
      <c r="BX825" s="177"/>
      <c r="BY825" s="177"/>
      <c r="BZ825" s="177"/>
      <c r="CA825" s="180"/>
      <c r="CB825" s="175"/>
      <c r="CC825" s="177"/>
      <c r="CD825" s="177"/>
      <c r="CE825" s="177"/>
      <c r="CF825" s="177"/>
      <c r="CG825" s="180"/>
      <c r="CH825" s="175"/>
      <c r="CI825" s="177"/>
      <c r="CJ825" s="177"/>
      <c r="CK825" s="177"/>
      <c r="CL825" s="177"/>
      <c r="CM825" s="180"/>
      <c r="CN825" s="175"/>
      <c r="CO825" s="177"/>
      <c r="CP825" s="177"/>
      <c r="CQ825" s="177"/>
      <c r="CR825" s="177"/>
      <c r="CS825" s="180"/>
    </row>
    <row r="826" spans="13:97" ht="15" customHeight="1" x14ac:dyDescent="0.25">
      <c r="M826" s="151">
        <v>1</v>
      </c>
      <c r="N826" s="276" t="s">
        <v>357</v>
      </c>
      <c r="O826" s="153">
        <v>1</v>
      </c>
      <c r="P826" s="152" t="s">
        <v>358</v>
      </c>
      <c r="Q826" s="153">
        <v>1</v>
      </c>
      <c r="R826" s="154" t="s">
        <v>359</v>
      </c>
      <c r="S826" s="151">
        <v>1</v>
      </c>
      <c r="T826" s="276" t="s">
        <v>360</v>
      </c>
      <c r="U826" s="153">
        <v>1</v>
      </c>
      <c r="V826" s="152" t="s">
        <v>361</v>
      </c>
      <c r="W826" s="153">
        <v>1</v>
      </c>
      <c r="X826" s="154" t="s">
        <v>362</v>
      </c>
      <c r="Y826" s="151">
        <v>1</v>
      </c>
      <c r="Z826" s="276" t="s">
        <v>363</v>
      </c>
      <c r="AA826" s="153">
        <v>1</v>
      </c>
      <c r="AB826" s="152" t="s">
        <v>364</v>
      </c>
      <c r="AC826" s="153">
        <v>1</v>
      </c>
      <c r="AD826" s="154" t="s">
        <v>365</v>
      </c>
      <c r="AE826" s="151">
        <v>1</v>
      </c>
      <c r="AF826" s="276" t="s">
        <v>366</v>
      </c>
      <c r="AG826" s="153">
        <v>1</v>
      </c>
      <c r="AH826" s="152" t="s">
        <v>367</v>
      </c>
      <c r="AI826" s="153">
        <v>1</v>
      </c>
      <c r="AJ826" s="154" t="s">
        <v>368</v>
      </c>
      <c r="AK826" s="151">
        <v>1</v>
      </c>
      <c r="AL826" s="276" t="s">
        <v>369</v>
      </c>
      <c r="AM826" s="153">
        <v>1</v>
      </c>
      <c r="AN826" s="152" t="s">
        <v>370</v>
      </c>
      <c r="AO826" s="153">
        <v>1</v>
      </c>
      <c r="AP826" s="154" t="s">
        <v>371</v>
      </c>
      <c r="AQ826" s="151">
        <v>1</v>
      </c>
      <c r="AR826" s="276" t="s">
        <v>372</v>
      </c>
      <c r="AS826" s="153">
        <v>1</v>
      </c>
      <c r="AT826" s="152" t="s">
        <v>373</v>
      </c>
      <c r="AU826" s="153">
        <v>1</v>
      </c>
      <c r="AV826" s="154" t="s">
        <v>374</v>
      </c>
      <c r="AW826" s="151">
        <v>1</v>
      </c>
      <c r="AX826" s="276" t="s">
        <v>375</v>
      </c>
      <c r="AY826" s="153">
        <v>1</v>
      </c>
      <c r="AZ826" s="152" t="s">
        <v>376</v>
      </c>
      <c r="BA826" s="153">
        <v>1</v>
      </c>
      <c r="BB826" s="154" t="s">
        <v>377</v>
      </c>
      <c r="BC826" s="151">
        <v>1</v>
      </c>
      <c r="BD826" s="276" t="s">
        <v>378</v>
      </c>
      <c r="BE826" s="153">
        <v>1</v>
      </c>
      <c r="BF826" s="152" t="s">
        <v>379</v>
      </c>
      <c r="BG826" s="153">
        <v>1</v>
      </c>
      <c r="BH826" s="154" t="s">
        <v>380</v>
      </c>
      <c r="BI826" s="151">
        <v>1</v>
      </c>
      <c r="BJ826" s="276" t="s">
        <v>381</v>
      </c>
      <c r="BK826" s="153">
        <v>1</v>
      </c>
      <c r="BL826" s="152" t="s">
        <v>382</v>
      </c>
      <c r="BM826" s="153">
        <v>1</v>
      </c>
      <c r="BN826" s="154" t="s">
        <v>383</v>
      </c>
      <c r="BQ826" s="170"/>
      <c r="BR826" s="171"/>
      <c r="BS826" s="170"/>
      <c r="BT826" s="171"/>
      <c r="BU826" s="172"/>
      <c r="BV826" s="169"/>
      <c r="BW826" s="170"/>
      <c r="BX826" s="171"/>
      <c r="BY826" s="170"/>
      <c r="BZ826" s="171"/>
      <c r="CA826" s="172"/>
      <c r="CB826" s="169"/>
      <c r="CC826" s="170"/>
      <c r="CD826" s="171"/>
      <c r="CE826" s="170"/>
      <c r="CF826" s="171"/>
      <c r="CG826" s="172"/>
      <c r="CH826" s="169"/>
      <c r="CI826" s="170"/>
      <c r="CJ826" s="171"/>
      <c r="CK826" s="170"/>
      <c r="CL826" s="171"/>
      <c r="CM826" s="172"/>
      <c r="CN826" s="169"/>
      <c r="CO826" s="170"/>
      <c r="CP826" s="171"/>
      <c r="CQ826" s="170"/>
      <c r="CR826" s="171"/>
      <c r="CS826" s="172"/>
    </row>
    <row r="827" spans="13:97" ht="15" customHeight="1" x14ac:dyDescent="0.25">
      <c r="M827" s="155"/>
      <c r="N827" s="277"/>
      <c r="O827" s="157"/>
      <c r="P827" s="156"/>
      <c r="Q827" s="157"/>
      <c r="R827" s="158"/>
      <c r="S827" s="155"/>
      <c r="T827" s="277"/>
      <c r="U827" s="157"/>
      <c r="V827" s="159"/>
      <c r="W827" s="157"/>
      <c r="X827" s="160"/>
      <c r="Y827" s="155"/>
      <c r="Z827" s="277"/>
      <c r="AA827" s="157"/>
      <c r="AB827" s="156"/>
      <c r="AC827" s="157"/>
      <c r="AD827" s="158"/>
      <c r="AE827" s="155"/>
      <c r="AF827" s="277"/>
      <c r="AG827" s="157"/>
      <c r="AH827" s="156"/>
      <c r="AI827" s="157"/>
      <c r="AJ827" s="158"/>
      <c r="AK827" s="155"/>
      <c r="AL827" s="277"/>
      <c r="AM827" s="157"/>
      <c r="AN827" s="159"/>
      <c r="AO827" s="157"/>
      <c r="AP827" s="160"/>
      <c r="AQ827" s="155"/>
      <c r="AR827" s="277"/>
      <c r="AS827" s="157"/>
      <c r="AT827" s="156"/>
      <c r="AU827" s="157"/>
      <c r="AV827" s="158"/>
      <c r="AW827" s="155"/>
      <c r="AX827" s="277"/>
      <c r="AY827" s="157"/>
      <c r="AZ827" s="156"/>
      <c r="BA827" s="157"/>
      <c r="BB827" s="158"/>
      <c r="BC827" s="155"/>
      <c r="BD827" s="277"/>
      <c r="BE827" s="157"/>
      <c r="BF827" s="159"/>
      <c r="BG827" s="157"/>
      <c r="BH827" s="160"/>
      <c r="BI827" s="155"/>
      <c r="BJ827" s="277"/>
      <c r="BK827" s="157"/>
      <c r="BL827" s="156"/>
      <c r="BM827" s="157"/>
      <c r="BN827" s="158"/>
      <c r="BQ827" s="173"/>
      <c r="BR827" s="171"/>
      <c r="BS827" s="170"/>
      <c r="BT827" s="171"/>
      <c r="BU827" s="172"/>
      <c r="BV827" s="169"/>
      <c r="BW827" s="173"/>
      <c r="BX827" s="171"/>
      <c r="BY827" s="173"/>
      <c r="BZ827" s="171"/>
      <c r="CA827" s="174"/>
      <c r="CB827" s="169"/>
      <c r="CC827" s="173"/>
      <c r="CD827" s="171"/>
      <c r="CE827" s="173"/>
      <c r="CF827" s="171"/>
      <c r="CG827" s="174"/>
      <c r="CH827" s="169"/>
      <c r="CI827" s="173"/>
      <c r="CJ827" s="171"/>
      <c r="CK827" s="170"/>
      <c r="CL827" s="171"/>
      <c r="CM827" s="172"/>
      <c r="CN827" s="169"/>
      <c r="CO827" s="173"/>
      <c r="CP827" s="171"/>
      <c r="CQ827" s="173"/>
      <c r="CR827" s="171"/>
      <c r="CS827" s="174"/>
    </row>
    <row r="828" spans="13:97" ht="15" customHeight="1" x14ac:dyDescent="0.25">
      <c r="M828" s="155"/>
      <c r="N828" s="277"/>
      <c r="O828" s="157"/>
      <c r="P828" s="156"/>
      <c r="Q828" s="157"/>
      <c r="R828" s="158"/>
      <c r="S828" s="155"/>
      <c r="T828" s="277"/>
      <c r="U828" s="157"/>
      <c r="V828" s="159"/>
      <c r="W828" s="157"/>
      <c r="X828" s="160"/>
      <c r="Y828" s="155"/>
      <c r="Z828" s="277"/>
      <c r="AA828" s="157"/>
      <c r="AB828" s="156"/>
      <c r="AC828" s="157"/>
      <c r="AD828" s="158"/>
      <c r="AE828" s="155"/>
      <c r="AF828" s="277"/>
      <c r="AG828" s="157"/>
      <c r="AH828" s="156"/>
      <c r="AI828" s="157"/>
      <c r="AJ828" s="158"/>
      <c r="AK828" s="155"/>
      <c r="AL828" s="277"/>
      <c r="AM828" s="157"/>
      <c r="AN828" s="159"/>
      <c r="AO828" s="157"/>
      <c r="AP828" s="160"/>
      <c r="AQ828" s="155"/>
      <c r="AR828" s="277"/>
      <c r="AS828" s="157"/>
      <c r="AT828" s="156"/>
      <c r="AU828" s="157"/>
      <c r="AV828" s="158"/>
      <c r="AW828" s="155"/>
      <c r="AX828" s="277"/>
      <c r="AY828" s="157"/>
      <c r="AZ828" s="156"/>
      <c r="BA828" s="157"/>
      <c r="BB828" s="158"/>
      <c r="BC828" s="155"/>
      <c r="BD828" s="277"/>
      <c r="BE828" s="157"/>
      <c r="BF828" s="159"/>
      <c r="BG828" s="157"/>
      <c r="BH828" s="160"/>
      <c r="BI828" s="155"/>
      <c r="BJ828" s="277"/>
      <c r="BK828" s="157"/>
      <c r="BL828" s="156"/>
      <c r="BM828" s="157"/>
      <c r="BN828" s="158"/>
      <c r="BQ828" s="173"/>
      <c r="BR828" s="171"/>
      <c r="BS828" s="170"/>
      <c r="BT828" s="171"/>
      <c r="BU828" s="172"/>
      <c r="BV828" s="169"/>
      <c r="BW828" s="173"/>
      <c r="BX828" s="171"/>
      <c r="BY828" s="173"/>
      <c r="BZ828" s="171"/>
      <c r="CA828" s="174"/>
      <c r="CB828" s="169"/>
      <c r="CC828" s="173"/>
      <c r="CD828" s="171"/>
      <c r="CE828" s="173"/>
      <c r="CF828" s="171"/>
      <c r="CG828" s="174"/>
      <c r="CH828" s="169"/>
      <c r="CI828" s="173"/>
      <c r="CJ828" s="171"/>
      <c r="CK828" s="170"/>
      <c r="CL828" s="171"/>
      <c r="CM828" s="172"/>
      <c r="CN828" s="169"/>
      <c r="CO828" s="173"/>
      <c r="CP828" s="171"/>
      <c r="CQ828" s="173"/>
      <c r="CR828" s="171"/>
      <c r="CS828" s="174"/>
    </row>
    <row r="829" spans="13:97" ht="15" customHeight="1" x14ac:dyDescent="0.25">
      <c r="M829" s="161"/>
      <c r="N829" s="278"/>
      <c r="O829" s="163"/>
      <c r="P829" s="162"/>
      <c r="Q829" s="163"/>
      <c r="R829" s="164"/>
      <c r="S829" s="161"/>
      <c r="T829" s="278"/>
      <c r="U829" s="163"/>
      <c r="V829" s="162"/>
      <c r="W829" s="163"/>
      <c r="X829" s="164"/>
      <c r="Y829" s="161"/>
      <c r="Z829" s="278"/>
      <c r="AA829" s="163"/>
      <c r="AB829" s="162"/>
      <c r="AC829" s="163"/>
      <c r="AD829" s="164"/>
      <c r="AE829" s="161"/>
      <c r="AF829" s="278"/>
      <c r="AG829" s="163"/>
      <c r="AH829" s="162"/>
      <c r="AI829" s="163"/>
      <c r="AJ829" s="164"/>
      <c r="AK829" s="161"/>
      <c r="AL829" s="278"/>
      <c r="AM829" s="163"/>
      <c r="AN829" s="162"/>
      <c r="AO829" s="163"/>
      <c r="AP829" s="164"/>
      <c r="AQ829" s="161"/>
      <c r="AR829" s="278"/>
      <c r="AS829" s="163"/>
      <c r="AT829" s="162"/>
      <c r="AU829" s="163"/>
      <c r="AV829" s="164"/>
      <c r="AW829" s="161"/>
      <c r="AX829" s="278"/>
      <c r="AY829" s="163"/>
      <c r="AZ829" s="162"/>
      <c r="BA829" s="163"/>
      <c r="BB829" s="164"/>
      <c r="BC829" s="161"/>
      <c r="BD829" s="278"/>
      <c r="BE829" s="163"/>
      <c r="BF829" s="162"/>
      <c r="BG829" s="163"/>
      <c r="BH829" s="164"/>
      <c r="BI829" s="161"/>
      <c r="BJ829" s="278"/>
      <c r="BK829" s="163"/>
      <c r="BL829" s="162"/>
      <c r="BM829" s="163"/>
      <c r="BN829" s="164"/>
      <c r="BQ829" s="176"/>
      <c r="BR829" s="177"/>
      <c r="BS829" s="176"/>
      <c r="BT829" s="177"/>
      <c r="BU829" s="178"/>
      <c r="BV829" s="175"/>
      <c r="BW829" s="176"/>
      <c r="BX829" s="177"/>
      <c r="BY829" s="176"/>
      <c r="BZ829" s="177"/>
      <c r="CA829" s="178"/>
      <c r="CB829" s="175"/>
      <c r="CC829" s="176"/>
      <c r="CD829" s="177"/>
      <c r="CE829" s="176"/>
      <c r="CF829" s="177"/>
      <c r="CG829" s="178"/>
      <c r="CH829" s="175"/>
      <c r="CI829" s="176"/>
      <c r="CJ829" s="177"/>
      <c r="CK829" s="176"/>
      <c r="CL829" s="177"/>
      <c r="CM829" s="178"/>
      <c r="CN829" s="175"/>
      <c r="CO829" s="176"/>
      <c r="CP829" s="177"/>
      <c r="CQ829" s="176"/>
      <c r="CR829" s="177"/>
      <c r="CS829" s="178"/>
    </row>
    <row r="830" spans="13:97" ht="15" customHeight="1" x14ac:dyDescent="0.25">
      <c r="M830" s="155">
        <v>1</v>
      </c>
      <c r="N830" s="276" t="s">
        <v>384</v>
      </c>
      <c r="O830" s="157">
        <v>1</v>
      </c>
      <c r="P830" s="159" t="s">
        <v>385</v>
      </c>
      <c r="Q830" s="157">
        <v>1</v>
      </c>
      <c r="R830" s="160" t="s">
        <v>386</v>
      </c>
      <c r="S830" s="155">
        <v>1</v>
      </c>
      <c r="T830" s="276" t="s">
        <v>387</v>
      </c>
      <c r="U830" s="157">
        <v>1</v>
      </c>
      <c r="V830" s="159" t="s">
        <v>388</v>
      </c>
      <c r="W830" s="157">
        <v>1</v>
      </c>
      <c r="X830" s="160" t="s">
        <v>389</v>
      </c>
      <c r="Y830" s="155">
        <v>1</v>
      </c>
      <c r="Z830" s="276" t="s">
        <v>390</v>
      </c>
      <c r="AA830" s="157">
        <v>1</v>
      </c>
      <c r="AB830" s="159" t="s">
        <v>391</v>
      </c>
      <c r="AC830" s="157">
        <v>1</v>
      </c>
      <c r="AD830" s="160" t="s">
        <v>392</v>
      </c>
      <c r="AE830" s="155">
        <v>1</v>
      </c>
      <c r="AF830" s="276" t="s">
        <v>393</v>
      </c>
      <c r="AG830" s="157">
        <v>1</v>
      </c>
      <c r="AH830" s="159" t="s">
        <v>394</v>
      </c>
      <c r="AI830" s="157">
        <v>1</v>
      </c>
      <c r="AJ830" s="160" t="s">
        <v>395</v>
      </c>
      <c r="AK830" s="155">
        <v>1</v>
      </c>
      <c r="AL830" s="276" t="s">
        <v>396</v>
      </c>
      <c r="AM830" s="157">
        <v>1</v>
      </c>
      <c r="AN830" s="159" t="s">
        <v>397</v>
      </c>
      <c r="AO830" s="157">
        <v>1</v>
      </c>
      <c r="AP830" s="160" t="s">
        <v>398</v>
      </c>
      <c r="AQ830" s="155">
        <v>1</v>
      </c>
      <c r="AR830" s="276" t="s">
        <v>399</v>
      </c>
      <c r="AS830" s="157">
        <v>1</v>
      </c>
      <c r="AT830" s="159" t="s">
        <v>400</v>
      </c>
      <c r="AU830" s="157">
        <v>1</v>
      </c>
      <c r="AV830" s="160" t="s">
        <v>401</v>
      </c>
      <c r="AW830" s="155">
        <v>1</v>
      </c>
      <c r="AX830" s="276" t="s">
        <v>402</v>
      </c>
      <c r="AY830" s="157">
        <v>1</v>
      </c>
      <c r="AZ830" s="159" t="s">
        <v>403</v>
      </c>
      <c r="BA830" s="157">
        <v>1</v>
      </c>
      <c r="BB830" s="160" t="s">
        <v>404</v>
      </c>
      <c r="BC830" s="155">
        <v>1</v>
      </c>
      <c r="BD830" s="276" t="s">
        <v>405</v>
      </c>
      <c r="BE830" s="157">
        <v>1</v>
      </c>
      <c r="BF830" s="159" t="s">
        <v>406</v>
      </c>
      <c r="BG830" s="157">
        <v>1</v>
      </c>
      <c r="BH830" s="160" t="s">
        <v>407</v>
      </c>
      <c r="BI830" s="155">
        <v>1</v>
      </c>
      <c r="BJ830" s="276" t="s">
        <v>408</v>
      </c>
      <c r="BK830" s="157">
        <v>1</v>
      </c>
      <c r="BL830" s="159" t="s">
        <v>409</v>
      </c>
      <c r="BM830" s="157">
        <v>1</v>
      </c>
      <c r="BN830" s="160" t="s">
        <v>410</v>
      </c>
      <c r="BQ830" s="170"/>
      <c r="BR830" s="171"/>
      <c r="BS830" s="170"/>
      <c r="BT830" s="171"/>
      <c r="BU830" s="172"/>
      <c r="BV830" s="169"/>
      <c r="BW830" s="170"/>
      <c r="BX830" s="171"/>
      <c r="BY830" s="170"/>
      <c r="BZ830" s="171"/>
      <c r="CA830" s="172"/>
      <c r="CB830" s="169"/>
      <c r="CC830" s="170"/>
      <c r="CD830" s="171"/>
      <c r="CE830" s="170"/>
      <c r="CF830" s="171"/>
      <c r="CG830" s="172"/>
      <c r="CH830" s="169"/>
      <c r="CI830" s="170"/>
      <c r="CJ830" s="171"/>
      <c r="CK830" s="170"/>
      <c r="CL830" s="171"/>
      <c r="CM830" s="172"/>
      <c r="CN830" s="169"/>
      <c r="CO830" s="170"/>
      <c r="CP830" s="171"/>
      <c r="CQ830" s="170"/>
      <c r="CR830" s="171"/>
      <c r="CS830" s="172"/>
    </row>
    <row r="831" spans="13:97" ht="15" customHeight="1" x14ac:dyDescent="0.25">
      <c r="M831" s="155"/>
      <c r="N831" s="277"/>
      <c r="O831" s="157"/>
      <c r="P831" s="156"/>
      <c r="Q831" s="157"/>
      <c r="R831" s="158"/>
      <c r="S831" s="155"/>
      <c r="T831" s="277"/>
      <c r="U831" s="157"/>
      <c r="V831" s="156"/>
      <c r="W831" s="157"/>
      <c r="X831" s="158"/>
      <c r="Y831" s="155"/>
      <c r="Z831" s="277"/>
      <c r="AA831" s="157"/>
      <c r="AB831" s="156"/>
      <c r="AC831" s="157"/>
      <c r="AD831" s="158"/>
      <c r="AE831" s="155"/>
      <c r="AF831" s="277"/>
      <c r="AG831" s="157"/>
      <c r="AH831" s="156"/>
      <c r="AI831" s="157"/>
      <c r="AJ831" s="158"/>
      <c r="AK831" s="155"/>
      <c r="AL831" s="277"/>
      <c r="AM831" s="157"/>
      <c r="AN831" s="156"/>
      <c r="AO831" s="157"/>
      <c r="AP831" s="158"/>
      <c r="AQ831" s="155"/>
      <c r="AR831" s="277"/>
      <c r="AS831" s="157"/>
      <c r="AT831" s="156"/>
      <c r="AU831" s="157"/>
      <c r="AV831" s="158"/>
      <c r="AW831" s="155"/>
      <c r="AX831" s="277"/>
      <c r="AY831" s="157"/>
      <c r="AZ831" s="156"/>
      <c r="BA831" s="157"/>
      <c r="BB831" s="158"/>
      <c r="BC831" s="155"/>
      <c r="BD831" s="277"/>
      <c r="BE831" s="157"/>
      <c r="BF831" s="156"/>
      <c r="BG831" s="157"/>
      <c r="BH831" s="158"/>
      <c r="BI831" s="155"/>
      <c r="BJ831" s="277"/>
      <c r="BK831" s="157"/>
      <c r="BL831" s="156"/>
      <c r="BM831" s="157"/>
      <c r="BN831" s="158"/>
      <c r="BQ831" s="173"/>
      <c r="BR831" s="171"/>
      <c r="BS831" s="173"/>
      <c r="BT831" s="171"/>
      <c r="BU831" s="174"/>
      <c r="BV831" s="169"/>
      <c r="BW831" s="173"/>
      <c r="BX831" s="171"/>
      <c r="BY831" s="173"/>
      <c r="BZ831" s="171"/>
      <c r="CA831" s="174"/>
      <c r="CB831" s="169"/>
      <c r="CC831" s="173"/>
      <c r="CD831" s="171"/>
      <c r="CE831" s="173"/>
      <c r="CF831" s="171"/>
      <c r="CG831" s="174"/>
      <c r="CH831" s="169"/>
      <c r="CI831" s="173"/>
      <c r="CJ831" s="171"/>
      <c r="CK831" s="173"/>
      <c r="CL831" s="171"/>
      <c r="CM831" s="174"/>
      <c r="CN831" s="169"/>
      <c r="CO831" s="173"/>
      <c r="CP831" s="171"/>
      <c r="CQ831" s="173"/>
      <c r="CR831" s="171"/>
      <c r="CS831" s="174"/>
    </row>
    <row r="832" spans="13:97" ht="15" customHeight="1" x14ac:dyDescent="0.25">
      <c r="M832" s="155"/>
      <c r="N832" s="277"/>
      <c r="O832" s="157"/>
      <c r="P832" s="156"/>
      <c r="Q832" s="157"/>
      <c r="R832" s="158"/>
      <c r="S832" s="155"/>
      <c r="T832" s="277"/>
      <c r="U832" s="157"/>
      <c r="V832" s="156"/>
      <c r="W832" s="157"/>
      <c r="X832" s="158"/>
      <c r="Y832" s="155"/>
      <c r="Z832" s="277"/>
      <c r="AA832" s="157"/>
      <c r="AB832" s="156"/>
      <c r="AC832" s="157"/>
      <c r="AD832" s="158"/>
      <c r="AE832" s="155"/>
      <c r="AF832" s="277"/>
      <c r="AG832" s="157"/>
      <c r="AH832" s="156"/>
      <c r="AI832" s="157"/>
      <c r="AJ832" s="158"/>
      <c r="AK832" s="155"/>
      <c r="AL832" s="277"/>
      <c r="AM832" s="157"/>
      <c r="AN832" s="156"/>
      <c r="AO832" s="157"/>
      <c r="AP832" s="158"/>
      <c r="AQ832" s="155"/>
      <c r="AR832" s="277"/>
      <c r="AS832" s="157"/>
      <c r="AT832" s="156"/>
      <c r="AU832" s="157"/>
      <c r="AV832" s="158"/>
      <c r="AW832" s="155"/>
      <c r="AX832" s="277"/>
      <c r="AY832" s="157"/>
      <c r="AZ832" s="156"/>
      <c r="BA832" s="157"/>
      <c r="BB832" s="158"/>
      <c r="BC832" s="155"/>
      <c r="BD832" s="277"/>
      <c r="BE832" s="157"/>
      <c r="BF832" s="156"/>
      <c r="BG832" s="157"/>
      <c r="BH832" s="158"/>
      <c r="BI832" s="155"/>
      <c r="BJ832" s="277"/>
      <c r="BK832" s="157"/>
      <c r="BL832" s="156"/>
      <c r="BM832" s="157"/>
      <c r="BN832" s="158"/>
      <c r="BQ832" s="173"/>
      <c r="BR832" s="171"/>
      <c r="BS832" s="173"/>
      <c r="BT832" s="171"/>
      <c r="BU832" s="174"/>
      <c r="BV832" s="169"/>
      <c r="BW832" s="173"/>
      <c r="BX832" s="171"/>
      <c r="BY832" s="173"/>
      <c r="BZ832" s="171"/>
      <c r="CA832" s="174"/>
      <c r="CB832" s="169"/>
      <c r="CC832" s="173"/>
      <c r="CD832" s="171"/>
      <c r="CE832" s="173"/>
      <c r="CF832" s="171"/>
      <c r="CG832" s="174"/>
      <c r="CH832" s="169"/>
      <c r="CI832" s="173"/>
      <c r="CJ832" s="171"/>
      <c r="CK832" s="173"/>
      <c r="CL832" s="171"/>
      <c r="CM832" s="174"/>
      <c r="CN832" s="169"/>
      <c r="CO832" s="173"/>
      <c r="CP832" s="171"/>
      <c r="CQ832" s="173"/>
      <c r="CR832" s="171"/>
      <c r="CS832" s="174"/>
    </row>
    <row r="833" spans="13:97" ht="15" customHeight="1" x14ac:dyDescent="0.25">
      <c r="M833" s="161"/>
      <c r="N833" s="278"/>
      <c r="O833" s="163"/>
      <c r="P833" s="162"/>
      <c r="Q833" s="163"/>
      <c r="R833" s="164"/>
      <c r="S833" s="161"/>
      <c r="T833" s="278"/>
      <c r="U833" s="163"/>
      <c r="V833" s="162"/>
      <c r="W833" s="163"/>
      <c r="X833" s="164"/>
      <c r="Y833" s="161"/>
      <c r="Z833" s="278"/>
      <c r="AA833" s="163"/>
      <c r="AB833" s="162"/>
      <c r="AC833" s="163"/>
      <c r="AD833" s="164"/>
      <c r="AE833" s="161"/>
      <c r="AF833" s="278"/>
      <c r="AG833" s="163"/>
      <c r="AH833" s="162"/>
      <c r="AI833" s="163"/>
      <c r="AJ833" s="164"/>
      <c r="AK833" s="161"/>
      <c r="AL833" s="278"/>
      <c r="AM833" s="163"/>
      <c r="AN833" s="162"/>
      <c r="AO833" s="163"/>
      <c r="AP833" s="164"/>
      <c r="AQ833" s="161"/>
      <c r="AR833" s="278"/>
      <c r="AS833" s="163"/>
      <c r="AT833" s="162"/>
      <c r="AU833" s="163"/>
      <c r="AV833" s="164"/>
      <c r="AW833" s="161"/>
      <c r="AX833" s="278"/>
      <c r="AY833" s="163"/>
      <c r="AZ833" s="162"/>
      <c r="BA833" s="163"/>
      <c r="BB833" s="164"/>
      <c r="BC833" s="161"/>
      <c r="BD833" s="278"/>
      <c r="BE833" s="163"/>
      <c r="BF833" s="162"/>
      <c r="BG833" s="163"/>
      <c r="BH833" s="164"/>
      <c r="BI833" s="161"/>
      <c r="BJ833" s="278"/>
      <c r="BK833" s="163"/>
      <c r="BL833" s="162"/>
      <c r="BM833" s="163"/>
      <c r="BN833" s="164"/>
      <c r="BQ833" s="176"/>
      <c r="BR833" s="177"/>
      <c r="BS833" s="176"/>
      <c r="BT833" s="177"/>
      <c r="BU833" s="178"/>
      <c r="BV833" s="175"/>
      <c r="BW833" s="176"/>
      <c r="BX833" s="177"/>
      <c r="BY833" s="176"/>
      <c r="BZ833" s="177"/>
      <c r="CA833" s="178"/>
      <c r="CB833" s="175"/>
      <c r="CC833" s="176"/>
      <c r="CD833" s="177"/>
      <c r="CE833" s="176"/>
      <c r="CF833" s="177"/>
      <c r="CG833" s="178"/>
      <c r="CH833" s="175"/>
      <c r="CI833" s="176"/>
      <c r="CJ833" s="177"/>
      <c r="CK833" s="176"/>
      <c r="CL833" s="177"/>
      <c r="CM833" s="178"/>
      <c r="CN833" s="175"/>
      <c r="CO833" s="176"/>
      <c r="CP833" s="177"/>
      <c r="CQ833" s="176"/>
      <c r="CR833" s="177"/>
      <c r="CS833" s="178"/>
    </row>
    <row r="834" spans="13:97" ht="15" customHeight="1" x14ac:dyDescent="0.25">
      <c r="M834" s="155">
        <v>1</v>
      </c>
      <c r="N834" s="276" t="s">
        <v>411</v>
      </c>
      <c r="O834" s="157">
        <v>1</v>
      </c>
      <c r="P834" s="159" t="s">
        <v>412</v>
      </c>
      <c r="Q834" s="157">
        <v>1</v>
      </c>
      <c r="R834" s="160" t="s">
        <v>413</v>
      </c>
      <c r="S834" s="155">
        <v>1</v>
      </c>
      <c r="T834" s="276" t="s">
        <v>414</v>
      </c>
      <c r="U834" s="157">
        <v>1</v>
      </c>
      <c r="V834" s="159" t="s">
        <v>415</v>
      </c>
      <c r="W834" s="157">
        <v>1</v>
      </c>
      <c r="X834" s="160" t="s">
        <v>416</v>
      </c>
      <c r="Y834" s="155"/>
      <c r="Z834" s="279"/>
      <c r="AA834" s="157"/>
      <c r="AB834" s="159"/>
      <c r="AC834" s="157"/>
      <c r="AD834" s="160"/>
      <c r="AE834" s="155"/>
      <c r="AF834" s="279"/>
      <c r="AG834" s="157"/>
      <c r="AH834" s="159"/>
      <c r="AI834" s="157"/>
      <c r="AJ834" s="160"/>
      <c r="AK834" s="155"/>
      <c r="AL834" s="279"/>
      <c r="AM834" s="157"/>
      <c r="AN834" s="159"/>
      <c r="AO834" s="157"/>
      <c r="AP834" s="160"/>
      <c r="AQ834" s="155"/>
      <c r="AR834" s="279"/>
      <c r="AS834" s="157"/>
      <c r="AT834" s="159"/>
      <c r="AU834" s="157"/>
      <c r="AV834" s="160"/>
      <c r="AW834" s="155"/>
      <c r="AX834" s="279"/>
      <c r="AY834" s="157"/>
      <c r="AZ834" s="159"/>
      <c r="BA834" s="157"/>
      <c r="BB834" s="160"/>
      <c r="BC834" s="155"/>
      <c r="BD834" s="279"/>
      <c r="BE834" s="157"/>
      <c r="BF834" s="159"/>
      <c r="BG834" s="157"/>
      <c r="BH834" s="160"/>
      <c r="BI834" s="155"/>
      <c r="BJ834" s="279"/>
      <c r="BK834" s="157"/>
      <c r="BL834" s="159"/>
      <c r="BM834" s="157"/>
      <c r="BN834" s="160"/>
      <c r="BQ834" s="170"/>
      <c r="BR834" s="171"/>
      <c r="BS834" s="170"/>
      <c r="BT834" s="171"/>
      <c r="BU834" s="172"/>
      <c r="BV834" s="169"/>
      <c r="BW834" s="170"/>
      <c r="BX834" s="171"/>
      <c r="BY834" s="170"/>
      <c r="BZ834" s="171"/>
      <c r="CA834" s="172"/>
      <c r="CB834" s="169"/>
      <c r="CC834" s="170"/>
      <c r="CD834" s="171"/>
      <c r="CE834" s="170"/>
      <c r="CF834" s="171"/>
      <c r="CG834" s="172"/>
      <c r="CH834" s="169"/>
      <c r="CI834" s="170"/>
      <c r="CJ834" s="171"/>
      <c r="CK834" s="170"/>
      <c r="CL834" s="171"/>
      <c r="CM834" s="172"/>
      <c r="CN834" s="169"/>
      <c r="CO834" s="170"/>
      <c r="CP834" s="171"/>
      <c r="CQ834" s="170"/>
      <c r="CR834" s="171"/>
      <c r="CS834" s="172"/>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55"/>
      <c r="N836" s="277"/>
      <c r="O836" s="157"/>
      <c r="P836" s="156"/>
      <c r="Q836" s="157"/>
      <c r="R836" s="158"/>
      <c r="S836" s="155"/>
      <c r="T836" s="277"/>
      <c r="U836" s="157"/>
      <c r="V836" s="156"/>
      <c r="W836" s="157"/>
      <c r="X836" s="158"/>
      <c r="Y836" s="155"/>
      <c r="Z836" s="277"/>
      <c r="AA836" s="157"/>
      <c r="AB836" s="156"/>
      <c r="AC836" s="157"/>
      <c r="AD836" s="158"/>
      <c r="AE836" s="155"/>
      <c r="AF836" s="277"/>
      <c r="AG836" s="157"/>
      <c r="AH836" s="156"/>
      <c r="AI836" s="157"/>
      <c r="AJ836" s="158"/>
      <c r="AK836" s="155"/>
      <c r="AL836" s="277"/>
      <c r="AM836" s="157"/>
      <c r="AN836" s="156"/>
      <c r="AO836" s="157"/>
      <c r="AP836" s="158"/>
      <c r="AQ836" s="155"/>
      <c r="AR836" s="277"/>
      <c r="AS836" s="157"/>
      <c r="AT836" s="156"/>
      <c r="AU836" s="157"/>
      <c r="AV836" s="158"/>
      <c r="AW836" s="155"/>
      <c r="AX836" s="277"/>
      <c r="AY836" s="157"/>
      <c r="AZ836" s="156"/>
      <c r="BA836" s="157"/>
      <c r="BB836" s="158"/>
      <c r="BC836" s="155"/>
      <c r="BD836" s="277"/>
      <c r="BE836" s="157"/>
      <c r="BF836" s="156"/>
      <c r="BG836" s="157"/>
      <c r="BH836" s="158"/>
      <c r="BI836" s="155"/>
      <c r="BJ836" s="277"/>
      <c r="BK836" s="157"/>
      <c r="BL836" s="156"/>
      <c r="BM836" s="157"/>
      <c r="BN836" s="158"/>
      <c r="BQ836" s="127"/>
      <c r="BR836" s="128"/>
      <c r="BS836" s="127"/>
      <c r="BT836" s="128"/>
      <c r="BU836" s="129"/>
      <c r="BV836" s="126"/>
      <c r="BW836" s="127"/>
      <c r="BX836" s="128"/>
      <c r="BY836" s="127"/>
      <c r="BZ836" s="128"/>
      <c r="CA836" s="129"/>
      <c r="CB836" s="126"/>
      <c r="CC836" s="127"/>
      <c r="CD836" s="128"/>
      <c r="CE836" s="127"/>
      <c r="CF836" s="128"/>
      <c r="CG836" s="129"/>
      <c r="CH836" s="126"/>
      <c r="CI836" s="127"/>
      <c r="CJ836" s="128"/>
      <c r="CK836" s="127"/>
      <c r="CL836" s="128"/>
      <c r="CM836" s="129"/>
      <c r="CN836" s="126"/>
      <c r="CO836" s="127"/>
      <c r="CP836" s="128"/>
      <c r="CQ836" s="127"/>
      <c r="CR836" s="128"/>
      <c r="CS836" s="129"/>
    </row>
    <row r="837" spans="13:97" ht="15" customHeight="1" x14ac:dyDescent="0.25">
      <c r="M837" s="122"/>
      <c r="N837" s="280"/>
      <c r="O837" s="124"/>
      <c r="P837" s="123"/>
      <c r="Q837" s="124"/>
      <c r="R837" s="125"/>
      <c r="S837" s="122"/>
      <c r="T837" s="280"/>
      <c r="U837" s="124"/>
      <c r="V837" s="123"/>
      <c r="W837" s="124"/>
      <c r="X837" s="125"/>
      <c r="Y837" s="122"/>
      <c r="Z837" s="280"/>
      <c r="AA837" s="124"/>
      <c r="AB837" s="123"/>
      <c r="AC837" s="124"/>
      <c r="AD837" s="125"/>
      <c r="AE837" s="122"/>
      <c r="AF837" s="280"/>
      <c r="AG837" s="124"/>
      <c r="AH837" s="123"/>
      <c r="AI837" s="124"/>
      <c r="AJ837" s="125"/>
      <c r="AK837" s="122"/>
      <c r="AL837" s="280"/>
      <c r="AM837" s="124"/>
      <c r="AN837" s="123"/>
      <c r="AO837" s="124"/>
      <c r="AP837" s="125"/>
      <c r="AQ837" s="122"/>
      <c r="AR837" s="280"/>
      <c r="AS837" s="124"/>
      <c r="AT837" s="123"/>
      <c r="AU837" s="124"/>
      <c r="AV837" s="125"/>
      <c r="AW837" s="122"/>
      <c r="AX837" s="280"/>
      <c r="AY837" s="124"/>
      <c r="AZ837" s="123"/>
      <c r="BA837" s="124"/>
      <c r="BB837" s="125"/>
      <c r="BC837" s="122"/>
      <c r="BD837" s="280"/>
      <c r="BE837" s="124"/>
      <c r="BF837" s="123"/>
      <c r="BG837" s="124"/>
      <c r="BH837" s="125"/>
      <c r="BI837" s="122"/>
      <c r="BJ837" s="280"/>
      <c r="BK837" s="124"/>
      <c r="BL837" s="123"/>
      <c r="BM837" s="124"/>
      <c r="BN837" s="125"/>
      <c r="BQ837" s="131"/>
      <c r="BR837" s="132"/>
      <c r="BS837" s="131"/>
      <c r="BT837" s="132"/>
      <c r="BU837" s="133"/>
      <c r="BV837" s="130"/>
      <c r="BW837" s="131"/>
      <c r="BX837" s="132"/>
      <c r="BY837" s="131"/>
      <c r="BZ837" s="132"/>
      <c r="CA837" s="133"/>
      <c r="CB837" s="130"/>
      <c r="CC837" s="131"/>
      <c r="CD837" s="132"/>
      <c r="CE837" s="131"/>
      <c r="CF837" s="132"/>
      <c r="CG837" s="133"/>
      <c r="CH837" s="130"/>
      <c r="CI837" s="131"/>
      <c r="CJ837" s="132"/>
      <c r="CK837" s="131"/>
      <c r="CL837" s="132"/>
      <c r="CM837" s="133"/>
      <c r="CN837" s="130"/>
      <c r="CO837" s="131"/>
      <c r="CP837" s="132"/>
      <c r="CQ837" s="131"/>
      <c r="CR837" s="132"/>
      <c r="CS837" s="133"/>
    </row>
    <row r="838" spans="13:97" ht="15" customHeight="1" x14ac:dyDescent="0.25">
      <c r="M838" s="169">
        <v>1</v>
      </c>
      <c r="N838" s="281" t="s">
        <v>417</v>
      </c>
      <c r="O838" s="171">
        <v>1</v>
      </c>
      <c r="P838" s="170" t="s">
        <v>418</v>
      </c>
      <c r="Q838" s="171">
        <v>1</v>
      </c>
      <c r="R838" s="172" t="s">
        <v>419</v>
      </c>
      <c r="S838" s="169">
        <v>1</v>
      </c>
      <c r="T838" s="281" t="s">
        <v>420</v>
      </c>
      <c r="U838" s="171">
        <v>1</v>
      </c>
      <c r="V838" s="170" t="s">
        <v>421</v>
      </c>
      <c r="W838" s="171">
        <v>1</v>
      </c>
      <c r="X838" s="172" t="s">
        <v>422</v>
      </c>
      <c r="Y838" s="169">
        <v>1</v>
      </c>
      <c r="Z838" s="281" t="s">
        <v>423</v>
      </c>
      <c r="AA838" s="171">
        <v>1</v>
      </c>
      <c r="AB838" s="170" t="s">
        <v>424</v>
      </c>
      <c r="AC838" s="171">
        <v>1</v>
      </c>
      <c r="AD838" s="172" t="s">
        <v>425</v>
      </c>
      <c r="AE838" s="169">
        <v>1</v>
      </c>
      <c r="AF838" s="281" t="s">
        <v>426</v>
      </c>
      <c r="AG838" s="171">
        <v>1</v>
      </c>
      <c r="AH838" s="170" t="s">
        <v>427</v>
      </c>
      <c r="AI838" s="171">
        <v>1</v>
      </c>
      <c r="AJ838" s="172" t="s">
        <v>428</v>
      </c>
      <c r="AK838" s="169">
        <v>1</v>
      </c>
      <c r="AL838" s="281" t="s">
        <v>429</v>
      </c>
      <c r="AM838" s="171">
        <v>1</v>
      </c>
      <c r="AN838" s="170" t="s">
        <v>430</v>
      </c>
      <c r="AO838" s="171">
        <v>1</v>
      </c>
      <c r="AP838" s="172" t="s">
        <v>431</v>
      </c>
      <c r="AQ838" s="169">
        <v>1</v>
      </c>
      <c r="AR838" s="281" t="s">
        <v>432</v>
      </c>
      <c r="AS838" s="171">
        <v>1</v>
      </c>
      <c r="AT838" s="170" t="s">
        <v>433</v>
      </c>
      <c r="AU838" s="171">
        <v>1</v>
      </c>
      <c r="AV838" s="172" t="s">
        <v>434</v>
      </c>
      <c r="AW838" s="169">
        <v>1</v>
      </c>
      <c r="AX838" s="281" t="s">
        <v>435</v>
      </c>
      <c r="AY838" s="171">
        <v>1</v>
      </c>
      <c r="AZ838" s="170" t="s">
        <v>436</v>
      </c>
      <c r="BA838" s="171">
        <v>1</v>
      </c>
      <c r="BB838" s="172" t="s">
        <v>437</v>
      </c>
      <c r="BC838" s="169">
        <v>1</v>
      </c>
      <c r="BD838" s="281" t="s">
        <v>438</v>
      </c>
      <c r="BE838" s="171">
        <v>1</v>
      </c>
      <c r="BF838" s="170" t="s">
        <v>439</v>
      </c>
      <c r="BG838" s="171">
        <v>1</v>
      </c>
      <c r="BH838" s="172" t="s">
        <v>440</v>
      </c>
      <c r="BI838" s="169">
        <v>1</v>
      </c>
      <c r="BJ838" s="281" t="s">
        <v>441</v>
      </c>
      <c r="BK838" s="171">
        <v>1</v>
      </c>
      <c r="BL838" s="170" t="s">
        <v>442</v>
      </c>
      <c r="BM838" s="171">
        <v>1</v>
      </c>
      <c r="BN838" s="172" t="s">
        <v>443</v>
      </c>
      <c r="BQ838" s="134"/>
      <c r="BR838" s="128"/>
      <c r="BS838" s="134"/>
      <c r="BT838" s="128"/>
      <c r="BU838" s="135"/>
      <c r="BV838" s="126"/>
      <c r="BW838" s="134"/>
      <c r="BX838" s="128"/>
      <c r="BY838" s="134"/>
      <c r="BZ838" s="128"/>
      <c r="CA838" s="129"/>
      <c r="CB838" s="114"/>
      <c r="CC838" s="116"/>
      <c r="CD838" s="128"/>
      <c r="CE838" s="134"/>
      <c r="CF838" s="128"/>
      <c r="CG838" s="135"/>
      <c r="CH838" s="126"/>
      <c r="CI838" s="134"/>
      <c r="CJ838" s="128"/>
      <c r="CK838" s="134"/>
      <c r="CL838" s="128"/>
      <c r="CM838" s="135"/>
      <c r="CN838" s="126"/>
      <c r="CO838" s="134"/>
      <c r="CP838" s="128"/>
      <c r="CQ838" s="134"/>
      <c r="CR838" s="128"/>
      <c r="CS838" s="129"/>
    </row>
    <row r="839" spans="13:97" ht="15" customHeight="1" x14ac:dyDescent="0.25">
      <c r="M839" s="169"/>
      <c r="N839" s="181"/>
      <c r="O839" s="171"/>
      <c r="P839" s="173"/>
      <c r="Q839" s="171"/>
      <c r="R839" s="174"/>
      <c r="S839" s="169"/>
      <c r="T839" s="181"/>
      <c r="U839" s="171"/>
      <c r="V839" s="173"/>
      <c r="W839" s="171"/>
      <c r="X839" s="174"/>
      <c r="Y839" s="169"/>
      <c r="Z839" s="181"/>
      <c r="AA839" s="171"/>
      <c r="AB839" s="173"/>
      <c r="AC839" s="171"/>
      <c r="AD839" s="174"/>
      <c r="AE839" s="169"/>
      <c r="AF839" s="181"/>
      <c r="AG839" s="171"/>
      <c r="AH839" s="173"/>
      <c r="AI839" s="171"/>
      <c r="AJ839" s="174"/>
      <c r="AK839" s="169"/>
      <c r="AL839" s="181"/>
      <c r="AM839" s="171"/>
      <c r="AN839" s="173"/>
      <c r="AO839" s="171"/>
      <c r="AP839" s="174"/>
      <c r="AQ839" s="169"/>
      <c r="AR839" s="181"/>
      <c r="AS839" s="171"/>
      <c r="AT839" s="173"/>
      <c r="AU839" s="171"/>
      <c r="AV839" s="174"/>
      <c r="AW839" s="169"/>
      <c r="AX839" s="181"/>
      <c r="AY839" s="171"/>
      <c r="AZ839" s="173"/>
      <c r="BA839" s="171"/>
      <c r="BB839" s="174"/>
      <c r="BC839" s="169"/>
      <c r="BD839" s="181"/>
      <c r="BE839" s="171"/>
      <c r="BF839" s="173"/>
      <c r="BG839" s="171"/>
      <c r="BH839" s="174"/>
      <c r="BI839" s="169"/>
      <c r="BJ839" s="181"/>
      <c r="BK839" s="171"/>
      <c r="BL839" s="173"/>
      <c r="BM839" s="171"/>
      <c r="BN839" s="174"/>
      <c r="BQ839" s="137"/>
      <c r="BR839" s="138"/>
      <c r="BS839" s="137"/>
      <c r="BT839" s="138"/>
      <c r="BU839" s="139"/>
      <c r="BV839" s="136"/>
      <c r="BW839" s="137"/>
      <c r="BX839" s="138"/>
      <c r="BY839" s="137"/>
      <c r="BZ839" s="138"/>
      <c r="CA839" s="139"/>
      <c r="CB839" s="136"/>
      <c r="CC839" s="137"/>
      <c r="CD839" s="138"/>
      <c r="CE839" s="137"/>
      <c r="CF839" s="138"/>
      <c r="CG839" s="139"/>
      <c r="CH839" s="136"/>
      <c r="CI839" s="137"/>
      <c r="CJ839" s="138"/>
      <c r="CK839" s="137"/>
      <c r="CL839" s="138"/>
      <c r="CM839" s="139"/>
      <c r="CN839" s="136"/>
      <c r="CO839" s="137"/>
      <c r="CP839" s="138"/>
      <c r="CQ839" s="137"/>
      <c r="CR839" s="138"/>
      <c r="CS839" s="139"/>
    </row>
    <row r="840" spans="13:97" ht="15" customHeight="1" x14ac:dyDescent="0.25">
      <c r="M840" s="169"/>
      <c r="N840" s="181"/>
      <c r="O840" s="171"/>
      <c r="P840" s="173"/>
      <c r="Q840" s="171"/>
      <c r="R840" s="174"/>
      <c r="S840" s="169"/>
      <c r="T840" s="181"/>
      <c r="U840" s="171"/>
      <c r="V840" s="173"/>
      <c r="W840" s="171"/>
      <c r="X840" s="174"/>
      <c r="Y840" s="169"/>
      <c r="Z840" s="181"/>
      <c r="AA840" s="171"/>
      <c r="AB840" s="173"/>
      <c r="AC840" s="171"/>
      <c r="AD840" s="174"/>
      <c r="AE840" s="169"/>
      <c r="AF840" s="181"/>
      <c r="AG840" s="171"/>
      <c r="AH840" s="173"/>
      <c r="AI840" s="171"/>
      <c r="AJ840" s="174"/>
      <c r="AK840" s="169"/>
      <c r="AL840" s="181"/>
      <c r="AM840" s="171"/>
      <c r="AN840" s="173"/>
      <c r="AO840" s="171"/>
      <c r="AP840" s="174"/>
      <c r="AQ840" s="169"/>
      <c r="AR840" s="181"/>
      <c r="AS840" s="171"/>
      <c r="AT840" s="173"/>
      <c r="AU840" s="171"/>
      <c r="AV840" s="174"/>
      <c r="AW840" s="169"/>
      <c r="AX840" s="181"/>
      <c r="AY840" s="171"/>
      <c r="AZ840" s="173"/>
      <c r="BA840" s="171"/>
      <c r="BB840" s="174"/>
      <c r="BC840" s="169"/>
      <c r="BD840" s="181"/>
      <c r="BE840" s="171"/>
      <c r="BF840" s="173"/>
      <c r="BG840" s="171"/>
      <c r="BH840" s="174"/>
      <c r="BI840" s="169"/>
      <c r="BJ840" s="181"/>
      <c r="BK840" s="171"/>
      <c r="BL840" s="173"/>
      <c r="BM840" s="171"/>
      <c r="BN840" s="174"/>
      <c r="BQ840" s="137"/>
      <c r="BR840" s="138"/>
      <c r="BS840" s="137"/>
      <c r="BT840" s="138"/>
      <c r="BU840" s="139"/>
      <c r="BV840" s="136"/>
      <c r="BW840" s="137"/>
      <c r="BX840" s="138"/>
      <c r="BY840" s="137"/>
      <c r="BZ840" s="138"/>
      <c r="CA840" s="139"/>
      <c r="CB840" s="136"/>
      <c r="CC840" s="137"/>
      <c r="CD840" s="138"/>
      <c r="CE840" s="137"/>
      <c r="CF840" s="138"/>
      <c r="CG840" s="139"/>
      <c r="CH840" s="136"/>
      <c r="CI840" s="137"/>
      <c r="CJ840" s="138"/>
      <c r="CK840" s="137"/>
      <c r="CL840" s="138"/>
      <c r="CM840" s="139"/>
      <c r="CN840" s="136"/>
      <c r="CO840" s="137"/>
      <c r="CP840" s="138"/>
      <c r="CQ840" s="137"/>
      <c r="CR840" s="138"/>
      <c r="CS840" s="139"/>
    </row>
    <row r="841" spans="13:97" ht="15" customHeight="1" x14ac:dyDescent="0.25">
      <c r="M841" s="175"/>
      <c r="N841" s="282"/>
      <c r="O841" s="177"/>
      <c r="P841" s="176"/>
      <c r="Q841" s="177"/>
      <c r="R841" s="178"/>
      <c r="S841" s="175"/>
      <c r="T841" s="282"/>
      <c r="U841" s="177"/>
      <c r="V841" s="176"/>
      <c r="W841" s="177"/>
      <c r="X841" s="178"/>
      <c r="Y841" s="175"/>
      <c r="Z841" s="282"/>
      <c r="AA841" s="177"/>
      <c r="AB841" s="176"/>
      <c r="AC841" s="177"/>
      <c r="AD841" s="178"/>
      <c r="AE841" s="175"/>
      <c r="AF841" s="282"/>
      <c r="AG841" s="177"/>
      <c r="AH841" s="176"/>
      <c r="AI841" s="177"/>
      <c r="AJ841" s="178"/>
      <c r="AK841" s="175"/>
      <c r="AL841" s="282"/>
      <c r="AM841" s="177"/>
      <c r="AN841" s="176"/>
      <c r="AO841" s="177"/>
      <c r="AP841" s="178"/>
      <c r="AQ841" s="175"/>
      <c r="AR841" s="282"/>
      <c r="AS841" s="177"/>
      <c r="AT841" s="176"/>
      <c r="AU841" s="177"/>
      <c r="AV841" s="178"/>
      <c r="AW841" s="175"/>
      <c r="AX841" s="282"/>
      <c r="AY841" s="177"/>
      <c r="AZ841" s="176"/>
      <c r="BA841" s="177"/>
      <c r="BB841" s="178"/>
      <c r="BC841" s="175"/>
      <c r="BD841" s="282"/>
      <c r="BE841" s="177"/>
      <c r="BF841" s="176"/>
      <c r="BG841" s="177"/>
      <c r="BH841" s="178"/>
      <c r="BI841" s="175"/>
      <c r="BJ841" s="282"/>
      <c r="BK841" s="177"/>
      <c r="BL841" s="176"/>
      <c r="BM841" s="177"/>
      <c r="BN841" s="178"/>
      <c r="BQ841" s="123"/>
      <c r="BR841" s="124"/>
      <c r="BS841" s="123"/>
      <c r="BT841" s="124"/>
      <c r="BU841" s="125"/>
      <c r="BV841" s="122"/>
      <c r="BW841" s="123"/>
      <c r="BX841" s="124"/>
      <c r="BY841" s="123"/>
      <c r="BZ841" s="124"/>
      <c r="CA841" s="125"/>
      <c r="CB841" s="122"/>
      <c r="CC841" s="123"/>
      <c r="CD841" s="124"/>
      <c r="CE841" s="123"/>
      <c r="CF841" s="124"/>
      <c r="CG841" s="125"/>
      <c r="CH841" s="122"/>
      <c r="CI841" s="123"/>
      <c r="CJ841" s="124"/>
      <c r="CK841" s="123"/>
      <c r="CL841" s="124"/>
      <c r="CM841" s="125"/>
      <c r="CN841" s="122"/>
      <c r="CO841" s="123"/>
      <c r="CP841" s="124"/>
      <c r="CQ841" s="123"/>
      <c r="CR841" s="124"/>
      <c r="CS841" s="125"/>
    </row>
    <row r="842" spans="13:97" ht="15" customHeight="1" x14ac:dyDescent="0.25">
      <c r="M842" s="169">
        <v>1</v>
      </c>
      <c r="N842" s="276" t="s">
        <v>444</v>
      </c>
      <c r="O842" s="171">
        <v>1</v>
      </c>
      <c r="P842" s="170" t="s">
        <v>445</v>
      </c>
      <c r="Q842" s="171">
        <v>1</v>
      </c>
      <c r="R842" s="172" t="s">
        <v>446</v>
      </c>
      <c r="S842" s="169">
        <v>1</v>
      </c>
      <c r="T842" s="281" t="s">
        <v>447</v>
      </c>
      <c r="U842" s="171">
        <v>1</v>
      </c>
      <c r="V842" s="170" t="s">
        <v>448</v>
      </c>
      <c r="W842" s="171">
        <v>1</v>
      </c>
      <c r="X842" s="172" t="s">
        <v>449</v>
      </c>
      <c r="Y842" s="169">
        <v>1</v>
      </c>
      <c r="Z842" s="281" t="s">
        <v>450</v>
      </c>
      <c r="AA842" s="171">
        <v>1</v>
      </c>
      <c r="AB842" s="170" t="s">
        <v>451</v>
      </c>
      <c r="AC842" s="171">
        <v>1</v>
      </c>
      <c r="AD842" s="172" t="s">
        <v>452</v>
      </c>
      <c r="AE842" s="169">
        <v>1</v>
      </c>
      <c r="AF842" s="281" t="s">
        <v>453</v>
      </c>
      <c r="AG842" s="171">
        <v>1</v>
      </c>
      <c r="AH842" s="170" t="s">
        <v>454</v>
      </c>
      <c r="AI842" s="171">
        <v>1</v>
      </c>
      <c r="AJ842" s="172" t="s">
        <v>455</v>
      </c>
      <c r="AK842" s="169">
        <v>1</v>
      </c>
      <c r="AL842" s="281" t="s">
        <v>456</v>
      </c>
      <c r="AM842" s="171">
        <v>1</v>
      </c>
      <c r="AN842" s="170" t="s">
        <v>457</v>
      </c>
      <c r="AO842" s="171">
        <v>1</v>
      </c>
      <c r="AP842" s="172" t="s">
        <v>458</v>
      </c>
      <c r="AQ842" s="169">
        <v>1</v>
      </c>
      <c r="AR842" s="281" t="s">
        <v>459</v>
      </c>
      <c r="AS842" s="171">
        <v>1</v>
      </c>
      <c r="AT842" s="170" t="s">
        <v>460</v>
      </c>
      <c r="AU842" s="171">
        <v>1</v>
      </c>
      <c r="AV842" s="172" t="s">
        <v>461</v>
      </c>
      <c r="AW842" s="169">
        <v>1</v>
      </c>
      <c r="AX842" s="281" t="s">
        <v>462</v>
      </c>
      <c r="AY842" s="171">
        <v>1</v>
      </c>
      <c r="AZ842" s="170" t="s">
        <v>463</v>
      </c>
      <c r="BA842" s="171">
        <v>1</v>
      </c>
      <c r="BB842" s="172" t="s">
        <v>464</v>
      </c>
      <c r="BC842" s="169">
        <v>1</v>
      </c>
      <c r="BD842" s="281" t="s">
        <v>465</v>
      </c>
      <c r="BE842" s="171">
        <v>1</v>
      </c>
      <c r="BF842" s="170" t="s">
        <v>466</v>
      </c>
      <c r="BG842" s="171">
        <v>1</v>
      </c>
      <c r="BH842" s="172" t="s">
        <v>467</v>
      </c>
      <c r="BI842" s="169">
        <v>1</v>
      </c>
      <c r="BJ842" s="281" t="s">
        <v>468</v>
      </c>
      <c r="BK842" s="171">
        <v>1</v>
      </c>
      <c r="BL842" s="170" t="s">
        <v>469</v>
      </c>
      <c r="BM842" s="171">
        <v>1</v>
      </c>
      <c r="BN842" s="172" t="s">
        <v>470</v>
      </c>
      <c r="BQ842" s="186"/>
      <c r="BR842" s="187"/>
      <c r="BS842" s="186"/>
      <c r="BT842" s="187"/>
      <c r="BU842" s="188"/>
      <c r="BV842" s="185"/>
      <c r="BW842" s="186"/>
      <c r="BX842" s="187"/>
      <c r="BY842" s="186"/>
      <c r="BZ842" s="187"/>
      <c r="CA842" s="188"/>
      <c r="CB842" s="185"/>
      <c r="CC842" s="186"/>
      <c r="CD842" s="187"/>
      <c r="CE842" s="186"/>
      <c r="CF842" s="187"/>
      <c r="CG842" s="188"/>
      <c r="CH842" s="185"/>
      <c r="CI842" s="186"/>
      <c r="CJ842" s="187"/>
      <c r="CK842" s="186"/>
      <c r="CL842" s="187"/>
      <c r="CM842" s="188"/>
      <c r="CN842" s="185"/>
      <c r="CO842" s="186"/>
      <c r="CP842" s="187"/>
      <c r="CQ842" s="186"/>
      <c r="CR842" s="187"/>
      <c r="CS842" s="188"/>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89"/>
      <c r="BR843" s="187"/>
      <c r="BS843" s="189"/>
      <c r="BT843" s="187"/>
      <c r="BU843" s="190"/>
      <c r="BV843" s="185"/>
      <c r="BW843" s="189"/>
      <c r="BX843" s="187"/>
      <c r="BY843" s="189"/>
      <c r="BZ843" s="187"/>
      <c r="CA843" s="190"/>
      <c r="CB843" s="185"/>
      <c r="CC843" s="189"/>
      <c r="CD843" s="187"/>
      <c r="CE843" s="189"/>
      <c r="CF843" s="187"/>
      <c r="CG843" s="190"/>
      <c r="CH843" s="185"/>
      <c r="CI843" s="189"/>
      <c r="CJ843" s="187"/>
      <c r="CK843" s="189"/>
      <c r="CL843" s="187"/>
      <c r="CM843" s="190"/>
      <c r="CN843" s="185"/>
      <c r="CO843" s="189"/>
      <c r="CP843" s="187"/>
      <c r="CQ843" s="189"/>
      <c r="CR843" s="187"/>
      <c r="CS843" s="190"/>
    </row>
    <row r="844" spans="13:97" ht="15" customHeight="1" x14ac:dyDescent="0.25">
      <c r="M844" s="169"/>
      <c r="N844" s="181"/>
      <c r="O844" s="171"/>
      <c r="P844" s="173"/>
      <c r="Q844" s="171"/>
      <c r="R844" s="174"/>
      <c r="S844" s="169"/>
      <c r="T844" s="181"/>
      <c r="U844" s="171"/>
      <c r="V844" s="173"/>
      <c r="W844" s="171"/>
      <c r="X844" s="174"/>
      <c r="Y844" s="169"/>
      <c r="Z844" s="181"/>
      <c r="AA844" s="171"/>
      <c r="AB844" s="173"/>
      <c r="AC844" s="171"/>
      <c r="AD844" s="174"/>
      <c r="AE844" s="169"/>
      <c r="AF844" s="181"/>
      <c r="AG844" s="171"/>
      <c r="AH844" s="173"/>
      <c r="AI844" s="171"/>
      <c r="AJ844" s="174"/>
      <c r="AK844" s="169"/>
      <c r="AL844" s="181"/>
      <c r="AM844" s="171"/>
      <c r="AN844" s="173"/>
      <c r="AO844" s="171"/>
      <c r="AP844" s="174"/>
      <c r="AQ844" s="169"/>
      <c r="AR844" s="181"/>
      <c r="AS844" s="171"/>
      <c r="AT844" s="173"/>
      <c r="AU844" s="171"/>
      <c r="AV844" s="174"/>
      <c r="AW844" s="169"/>
      <c r="AX844" s="181"/>
      <c r="AY844" s="171"/>
      <c r="AZ844" s="173"/>
      <c r="BA844" s="171"/>
      <c r="BB844" s="174"/>
      <c r="BC844" s="169"/>
      <c r="BD844" s="181"/>
      <c r="BE844" s="171"/>
      <c r="BF844" s="173"/>
      <c r="BG844" s="171"/>
      <c r="BH844" s="174"/>
      <c r="BI844" s="169"/>
      <c r="BJ844" s="181"/>
      <c r="BK844" s="171"/>
      <c r="BL844" s="173"/>
      <c r="BM844" s="171"/>
      <c r="BN844" s="174"/>
      <c r="BQ844" s="189"/>
      <c r="BR844" s="187"/>
      <c r="BS844" s="189"/>
      <c r="BT844" s="187"/>
      <c r="BU844" s="190"/>
      <c r="BV844" s="185"/>
      <c r="BW844" s="189"/>
      <c r="BX844" s="187"/>
      <c r="BY844" s="189"/>
      <c r="BZ844" s="187"/>
      <c r="CA844" s="190"/>
      <c r="CB844" s="185"/>
      <c r="CC844" s="189"/>
      <c r="CD844" s="187"/>
      <c r="CE844" s="189"/>
      <c r="CF844" s="187"/>
      <c r="CG844" s="190"/>
      <c r="CH844" s="185"/>
      <c r="CI844" s="189"/>
      <c r="CJ844" s="187"/>
      <c r="CK844" s="189"/>
      <c r="CL844" s="187"/>
      <c r="CM844" s="190"/>
      <c r="CN844" s="185"/>
      <c r="CO844" s="189"/>
      <c r="CP844" s="187"/>
      <c r="CQ844" s="189"/>
      <c r="CR844" s="187"/>
      <c r="CS844" s="190"/>
    </row>
    <row r="845" spans="13:97" ht="15" customHeight="1" x14ac:dyDescent="0.25">
      <c r="M845" s="175"/>
      <c r="N845" s="282"/>
      <c r="O845" s="177"/>
      <c r="P845" s="176"/>
      <c r="Q845" s="177"/>
      <c r="R845" s="178"/>
      <c r="S845" s="175"/>
      <c r="T845" s="282"/>
      <c r="U845" s="177"/>
      <c r="V845" s="176"/>
      <c r="W845" s="177"/>
      <c r="X845" s="178"/>
      <c r="Y845" s="175"/>
      <c r="Z845" s="282"/>
      <c r="AA845" s="177"/>
      <c r="AB845" s="176"/>
      <c r="AC845" s="177"/>
      <c r="AD845" s="178"/>
      <c r="AE845" s="175"/>
      <c r="AF845" s="282"/>
      <c r="AG845" s="177"/>
      <c r="AH845" s="176"/>
      <c r="AI845" s="177"/>
      <c r="AJ845" s="178"/>
      <c r="AK845" s="175"/>
      <c r="AL845" s="282"/>
      <c r="AM845" s="177"/>
      <c r="AN845" s="176"/>
      <c r="AO845" s="177"/>
      <c r="AP845" s="178"/>
      <c r="AQ845" s="175"/>
      <c r="AR845" s="282"/>
      <c r="AS845" s="177"/>
      <c r="AT845" s="176"/>
      <c r="AU845" s="177"/>
      <c r="AV845" s="178"/>
      <c r="AW845" s="175"/>
      <c r="AX845" s="282"/>
      <c r="AY845" s="177"/>
      <c r="AZ845" s="176"/>
      <c r="BA845" s="177"/>
      <c r="BB845" s="178"/>
      <c r="BC845" s="175"/>
      <c r="BD845" s="282"/>
      <c r="BE845" s="177"/>
      <c r="BF845" s="176"/>
      <c r="BG845" s="177"/>
      <c r="BH845" s="178"/>
      <c r="BI845" s="175"/>
      <c r="BJ845" s="282"/>
      <c r="BK845" s="177"/>
      <c r="BL845" s="176"/>
      <c r="BM845" s="177"/>
      <c r="BN845" s="178"/>
      <c r="BQ845" s="192"/>
      <c r="BR845" s="193"/>
      <c r="BS845" s="192"/>
      <c r="BT845" s="193"/>
      <c r="BU845" s="194"/>
      <c r="BV845" s="191"/>
      <c r="BW845" s="192"/>
      <c r="BX845" s="193"/>
      <c r="BY845" s="192"/>
      <c r="BZ845" s="193"/>
      <c r="CA845" s="194"/>
      <c r="CB845" s="191"/>
      <c r="CC845" s="192"/>
      <c r="CD845" s="193"/>
      <c r="CE845" s="192"/>
      <c r="CF845" s="193"/>
      <c r="CG845" s="194"/>
      <c r="CH845" s="191"/>
      <c r="CI845" s="192"/>
      <c r="CJ845" s="193"/>
      <c r="CK845" s="192"/>
      <c r="CL845" s="193"/>
      <c r="CM845" s="194"/>
      <c r="CN845" s="191"/>
      <c r="CO845" s="192"/>
      <c r="CP845" s="193"/>
      <c r="CQ845" s="192"/>
      <c r="CR845" s="193"/>
      <c r="CS845" s="194"/>
    </row>
    <row r="846" spans="13:97" ht="15" customHeight="1" x14ac:dyDescent="0.25">
      <c r="M846" s="169">
        <v>1</v>
      </c>
      <c r="N846" s="281" t="s">
        <v>471</v>
      </c>
      <c r="O846" s="171">
        <v>1</v>
      </c>
      <c r="P846" s="170" t="s">
        <v>472</v>
      </c>
      <c r="Q846" s="171">
        <v>1</v>
      </c>
      <c r="R846" s="172" t="s">
        <v>473</v>
      </c>
      <c r="S846" s="169">
        <v>1</v>
      </c>
      <c r="T846" s="281" t="s">
        <v>474</v>
      </c>
      <c r="U846" s="171">
        <v>1</v>
      </c>
      <c r="V846" s="170" t="s">
        <v>475</v>
      </c>
      <c r="W846" s="171">
        <v>1</v>
      </c>
      <c r="X846" s="172" t="s">
        <v>476</v>
      </c>
      <c r="Y846" s="169">
        <v>1</v>
      </c>
      <c r="Z846" s="281" t="s">
        <v>477</v>
      </c>
      <c r="AA846" s="171">
        <v>1</v>
      </c>
      <c r="AB846" s="170" t="s">
        <v>478</v>
      </c>
      <c r="AC846" s="171">
        <v>1</v>
      </c>
      <c r="AD846" s="172" t="s">
        <v>479</v>
      </c>
      <c r="AE846" s="169">
        <v>1</v>
      </c>
      <c r="AF846" s="281" t="s">
        <v>480</v>
      </c>
      <c r="AG846" s="171">
        <v>1</v>
      </c>
      <c r="AH846" s="170" t="s">
        <v>480</v>
      </c>
      <c r="AI846" s="171">
        <v>1</v>
      </c>
      <c r="AJ846" s="172" t="s">
        <v>480</v>
      </c>
      <c r="AK846" s="169">
        <v>1</v>
      </c>
      <c r="AL846" s="281" t="s">
        <v>481</v>
      </c>
      <c r="AM846" s="171">
        <v>1</v>
      </c>
      <c r="AN846" s="170" t="s">
        <v>482</v>
      </c>
      <c r="AO846" s="171">
        <v>1</v>
      </c>
      <c r="AP846" s="172" t="s">
        <v>483</v>
      </c>
      <c r="AQ846" s="169">
        <v>1</v>
      </c>
      <c r="AR846" s="281" t="s">
        <v>484</v>
      </c>
      <c r="AS846" s="171">
        <v>1</v>
      </c>
      <c r="AT846" s="170" t="s">
        <v>485</v>
      </c>
      <c r="AU846" s="171">
        <v>1</v>
      </c>
      <c r="AV846" s="172" t="s">
        <v>486</v>
      </c>
      <c r="AW846" s="169">
        <v>1</v>
      </c>
      <c r="AX846" s="276" t="s">
        <v>487</v>
      </c>
      <c r="AY846" s="171">
        <v>1</v>
      </c>
      <c r="AZ846" s="170" t="s">
        <v>488</v>
      </c>
      <c r="BA846" s="171">
        <v>1</v>
      </c>
      <c r="BB846" s="172" t="s">
        <v>489</v>
      </c>
      <c r="BC846" s="169"/>
      <c r="BD846" s="283"/>
      <c r="BE846" s="171"/>
      <c r="BF846" s="170"/>
      <c r="BG846" s="171"/>
      <c r="BH846" s="172"/>
      <c r="BI846" s="169"/>
      <c r="BJ846" s="283"/>
      <c r="BK846" s="171"/>
      <c r="BL846" s="170"/>
      <c r="BM846" s="171"/>
      <c r="BN846" s="172"/>
      <c r="BQ846" s="186"/>
      <c r="BR846" s="187"/>
      <c r="BS846" s="186"/>
      <c r="BT846" s="187"/>
      <c r="BU846" s="188"/>
      <c r="BV846" s="185"/>
      <c r="BW846" s="186"/>
      <c r="BX846" s="187"/>
      <c r="BY846" s="186"/>
      <c r="BZ846" s="187"/>
      <c r="CA846" s="188"/>
      <c r="CB846" s="185"/>
      <c r="CC846" s="186"/>
      <c r="CD846" s="187"/>
      <c r="CE846" s="186"/>
      <c r="CF846" s="187"/>
      <c r="CG846" s="188"/>
      <c r="CH846" s="185"/>
      <c r="CI846" s="186"/>
      <c r="CJ846" s="187"/>
      <c r="CK846" s="186"/>
      <c r="CL846" s="187"/>
      <c r="CM846" s="188"/>
      <c r="CN846" s="185"/>
      <c r="CO846" s="186"/>
      <c r="CP846" s="187"/>
      <c r="CQ846" s="186"/>
      <c r="CR846" s="187"/>
      <c r="CS846" s="188"/>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69"/>
      <c r="N848" s="181"/>
      <c r="O848" s="171"/>
      <c r="P848" s="173"/>
      <c r="Q848" s="171"/>
      <c r="R848" s="174"/>
      <c r="S848" s="169"/>
      <c r="T848" s="181"/>
      <c r="U848" s="171"/>
      <c r="V848" s="173"/>
      <c r="W848" s="171"/>
      <c r="X848" s="174"/>
      <c r="Y848" s="169"/>
      <c r="Z848" s="181"/>
      <c r="AA848" s="171"/>
      <c r="AB848" s="173"/>
      <c r="AC848" s="171"/>
      <c r="AD848" s="174"/>
      <c r="AE848" s="169"/>
      <c r="AF848" s="181"/>
      <c r="AG848" s="171"/>
      <c r="AH848" s="173"/>
      <c r="AI848" s="171"/>
      <c r="AJ848" s="174"/>
      <c r="AK848" s="169"/>
      <c r="AL848" s="181"/>
      <c r="AM848" s="171"/>
      <c r="AN848" s="173"/>
      <c r="AO848" s="171"/>
      <c r="AP848" s="174"/>
      <c r="AQ848" s="169"/>
      <c r="AR848" s="181"/>
      <c r="AS848" s="171"/>
      <c r="AT848" s="173"/>
      <c r="AU848" s="171"/>
      <c r="AV848" s="174"/>
      <c r="AW848" s="169"/>
      <c r="AX848" s="181"/>
      <c r="AY848" s="171"/>
      <c r="AZ848" s="173"/>
      <c r="BA848" s="171"/>
      <c r="BB848" s="174"/>
      <c r="BC848" s="169"/>
      <c r="BD848" s="181"/>
      <c r="BE848" s="171"/>
      <c r="BF848" s="173"/>
      <c r="BG848" s="171"/>
      <c r="BH848" s="174"/>
      <c r="BI848" s="169"/>
      <c r="BJ848" s="181"/>
      <c r="BK848" s="171"/>
      <c r="BL848" s="173"/>
      <c r="BM848" s="171"/>
      <c r="BN848" s="174"/>
      <c r="BQ848" s="189"/>
      <c r="BR848" s="187"/>
      <c r="BS848" s="189"/>
      <c r="BT848" s="187"/>
      <c r="BU848" s="190"/>
      <c r="BV848" s="185"/>
      <c r="BW848" s="189"/>
      <c r="BX848" s="187"/>
      <c r="BY848" s="189"/>
      <c r="BZ848" s="187"/>
      <c r="CA848" s="190"/>
      <c r="CB848" s="185"/>
      <c r="CC848" s="189"/>
      <c r="CD848" s="187"/>
      <c r="CE848" s="189"/>
      <c r="CF848" s="187"/>
      <c r="CG848" s="190"/>
      <c r="CH848" s="185"/>
      <c r="CI848" s="189"/>
      <c r="CJ848" s="187"/>
      <c r="CK848" s="189"/>
      <c r="CL848" s="187"/>
      <c r="CM848" s="190"/>
      <c r="CN848" s="185"/>
      <c r="CO848" s="189"/>
      <c r="CP848" s="187"/>
      <c r="CQ848" s="189"/>
      <c r="CR848" s="187"/>
      <c r="CS848" s="190"/>
    </row>
    <row r="849" spans="13:97" ht="15" customHeight="1" x14ac:dyDescent="0.25">
      <c r="M849" s="122"/>
      <c r="N849" s="280"/>
      <c r="O849" s="124"/>
      <c r="P849" s="123"/>
      <c r="Q849" s="124"/>
      <c r="R849" s="125"/>
      <c r="S849" s="122"/>
      <c r="T849" s="280"/>
      <c r="U849" s="124"/>
      <c r="V849" s="123"/>
      <c r="W849" s="124"/>
      <c r="X849" s="125"/>
      <c r="Y849" s="122"/>
      <c r="Z849" s="280"/>
      <c r="AA849" s="124"/>
      <c r="AB849" s="123"/>
      <c r="AC849" s="124"/>
      <c r="AD849" s="125"/>
      <c r="AE849" s="122"/>
      <c r="AF849" s="280"/>
      <c r="AG849" s="124"/>
      <c r="AH849" s="123"/>
      <c r="AI849" s="124"/>
      <c r="AJ849" s="125"/>
      <c r="AK849" s="122"/>
      <c r="AL849" s="280"/>
      <c r="AM849" s="124"/>
      <c r="AN849" s="123"/>
      <c r="AO849" s="124"/>
      <c r="AP849" s="125"/>
      <c r="AQ849" s="122"/>
      <c r="AR849" s="280"/>
      <c r="AS849" s="124"/>
      <c r="AT849" s="123"/>
      <c r="AU849" s="124"/>
      <c r="AV849" s="125"/>
      <c r="AW849" s="122"/>
      <c r="AX849" s="280"/>
      <c r="AY849" s="124"/>
      <c r="AZ849" s="123"/>
      <c r="BA849" s="124"/>
      <c r="BB849" s="125"/>
      <c r="BC849" s="122"/>
      <c r="BD849" s="280"/>
      <c r="BE849" s="124"/>
      <c r="BF849" s="123"/>
      <c r="BG849" s="124"/>
      <c r="BH849" s="125"/>
      <c r="BI849" s="122"/>
      <c r="BJ849" s="280"/>
      <c r="BK849" s="124"/>
      <c r="BL849" s="123"/>
      <c r="BM849" s="124"/>
      <c r="BN849" s="125"/>
      <c r="BQ849" s="192"/>
      <c r="BR849" s="193"/>
      <c r="BS849" s="192"/>
      <c r="BT849" s="193"/>
      <c r="BU849" s="194"/>
      <c r="BV849" s="191"/>
      <c r="BW849" s="192"/>
      <c r="BX849" s="193"/>
      <c r="BY849" s="192"/>
      <c r="BZ849" s="193"/>
      <c r="CA849" s="194"/>
      <c r="CB849" s="191"/>
      <c r="CC849" s="192"/>
      <c r="CD849" s="193"/>
      <c r="CE849" s="192"/>
      <c r="CF849" s="193"/>
      <c r="CG849" s="194"/>
      <c r="CH849" s="191"/>
      <c r="CI849" s="192"/>
      <c r="CJ849" s="193"/>
      <c r="CK849" s="192"/>
      <c r="CL849" s="193"/>
      <c r="CM849" s="194"/>
      <c r="CN849" s="191"/>
      <c r="CO849" s="192"/>
      <c r="CP849" s="193"/>
      <c r="CQ849" s="192"/>
      <c r="CR849" s="193"/>
      <c r="CS849" s="194"/>
    </row>
    <row r="850" spans="13:97" ht="15" customHeight="1" x14ac:dyDescent="0.25">
      <c r="M850" s="185">
        <v>1</v>
      </c>
      <c r="N850" s="281" t="s">
        <v>490</v>
      </c>
      <c r="O850" s="187">
        <v>1</v>
      </c>
      <c r="P850" s="186" t="s">
        <v>491</v>
      </c>
      <c r="Q850" s="187">
        <v>1</v>
      </c>
      <c r="R850" s="188" t="s">
        <v>492</v>
      </c>
      <c r="S850" s="185">
        <v>1</v>
      </c>
      <c r="T850" s="281" t="s">
        <v>493</v>
      </c>
      <c r="U850" s="187">
        <v>1</v>
      </c>
      <c r="V850" s="186" t="s">
        <v>494</v>
      </c>
      <c r="W850" s="187">
        <v>1</v>
      </c>
      <c r="X850" s="188" t="s">
        <v>495</v>
      </c>
      <c r="Y850" s="185">
        <v>1</v>
      </c>
      <c r="Z850" s="281" t="s">
        <v>496</v>
      </c>
      <c r="AA850" s="187">
        <v>1</v>
      </c>
      <c r="AB850" s="186" t="s">
        <v>497</v>
      </c>
      <c r="AC850" s="187">
        <v>1</v>
      </c>
      <c r="AD850" s="188" t="s">
        <v>498</v>
      </c>
      <c r="AE850" s="185">
        <v>1</v>
      </c>
      <c r="AF850" s="281" t="s">
        <v>499</v>
      </c>
      <c r="AG850" s="187">
        <v>1</v>
      </c>
      <c r="AH850" s="186" t="s">
        <v>500</v>
      </c>
      <c r="AI850" s="187">
        <v>1</v>
      </c>
      <c r="AJ850" s="188" t="s">
        <v>501</v>
      </c>
      <c r="AK850" s="185">
        <v>1</v>
      </c>
      <c r="AL850" s="281" t="s">
        <v>502</v>
      </c>
      <c r="AM850" s="187">
        <v>1</v>
      </c>
      <c r="AN850" s="186" t="s">
        <v>503</v>
      </c>
      <c r="AO850" s="187">
        <v>1</v>
      </c>
      <c r="AP850" s="188" t="s">
        <v>504</v>
      </c>
      <c r="AQ850" s="185">
        <v>1</v>
      </c>
      <c r="AR850" s="281" t="s">
        <v>505</v>
      </c>
      <c r="AS850" s="187">
        <v>1</v>
      </c>
      <c r="AT850" s="186" t="s">
        <v>506</v>
      </c>
      <c r="AU850" s="187">
        <v>1</v>
      </c>
      <c r="AV850" s="188" t="s">
        <v>507</v>
      </c>
      <c r="AW850" s="185">
        <v>1</v>
      </c>
      <c r="AX850" s="281" t="s">
        <v>508</v>
      </c>
      <c r="AY850" s="187">
        <v>1</v>
      </c>
      <c r="AZ850" s="186" t="s">
        <v>509</v>
      </c>
      <c r="BA850" s="187">
        <v>1</v>
      </c>
      <c r="BB850" s="188" t="s">
        <v>510</v>
      </c>
      <c r="BC850" s="185">
        <v>1</v>
      </c>
      <c r="BD850" s="281" t="s">
        <v>511</v>
      </c>
      <c r="BE850" s="187">
        <v>1</v>
      </c>
      <c r="BF850" s="186" t="s">
        <v>512</v>
      </c>
      <c r="BG850" s="187">
        <v>1</v>
      </c>
      <c r="BH850" s="188" t="s">
        <v>513</v>
      </c>
      <c r="BI850" s="185">
        <v>1</v>
      </c>
      <c r="BJ850" s="281" t="s">
        <v>514</v>
      </c>
      <c r="BK850" s="187">
        <v>1</v>
      </c>
      <c r="BL850" s="186" t="s">
        <v>515</v>
      </c>
      <c r="BM850" s="187">
        <v>1</v>
      </c>
      <c r="BN850" s="188" t="s">
        <v>516</v>
      </c>
      <c r="BQ850" s="186"/>
      <c r="BR850" s="187"/>
      <c r="BS850" s="186"/>
      <c r="BT850" s="187"/>
      <c r="BU850" s="188"/>
      <c r="BV850" s="185"/>
      <c r="BW850" s="186"/>
      <c r="BX850" s="187"/>
      <c r="BY850" s="186"/>
      <c r="BZ850" s="187"/>
      <c r="CA850" s="188"/>
      <c r="CB850" s="185"/>
      <c r="CC850" s="186"/>
      <c r="CD850" s="187"/>
      <c r="CE850" s="186"/>
      <c r="CF850" s="187"/>
      <c r="CG850" s="188"/>
      <c r="CH850" s="185"/>
      <c r="CI850" s="186"/>
      <c r="CJ850" s="187"/>
      <c r="CK850" s="186"/>
      <c r="CL850" s="187"/>
      <c r="CM850" s="188"/>
      <c r="CN850" s="185"/>
      <c r="CO850" s="186"/>
      <c r="CP850" s="187"/>
      <c r="CQ850" s="186"/>
      <c r="CR850" s="187"/>
      <c r="CS850" s="188"/>
    </row>
    <row r="851" spans="13:97" ht="15" customHeight="1" x14ac:dyDescent="0.25">
      <c r="M851" s="185"/>
      <c r="N851" s="284"/>
      <c r="O851" s="187"/>
      <c r="P851" s="189"/>
      <c r="Q851" s="187"/>
      <c r="R851" s="190"/>
      <c r="S851" s="185"/>
      <c r="T851" s="284"/>
      <c r="U851" s="187"/>
      <c r="V851" s="189"/>
      <c r="W851" s="187"/>
      <c r="X851" s="190"/>
      <c r="Y851" s="185"/>
      <c r="Z851" s="284"/>
      <c r="AA851" s="187"/>
      <c r="AB851" s="189"/>
      <c r="AC851" s="187"/>
      <c r="AD851" s="190"/>
      <c r="AE851" s="185"/>
      <c r="AF851" s="284"/>
      <c r="AG851" s="187"/>
      <c r="AH851" s="189"/>
      <c r="AI851" s="187"/>
      <c r="AJ851" s="190"/>
      <c r="AK851" s="185"/>
      <c r="AL851" s="284"/>
      <c r="AM851" s="187"/>
      <c r="AN851" s="189"/>
      <c r="AO851" s="187"/>
      <c r="AP851" s="190"/>
      <c r="AQ851" s="185"/>
      <c r="AR851" s="284"/>
      <c r="AS851" s="187"/>
      <c r="AT851" s="189"/>
      <c r="AU851" s="187"/>
      <c r="AV851" s="190"/>
      <c r="AW851" s="185"/>
      <c r="AX851" s="284"/>
      <c r="AY851" s="187"/>
      <c r="AZ851" s="189"/>
      <c r="BA851" s="187"/>
      <c r="BB851" s="190"/>
      <c r="BC851" s="185"/>
      <c r="BD851" s="284"/>
      <c r="BE851" s="187"/>
      <c r="BF851" s="189"/>
      <c r="BG851" s="187"/>
      <c r="BH851" s="190"/>
      <c r="BI851" s="185"/>
      <c r="BJ851" s="284"/>
      <c r="BK851" s="187"/>
      <c r="BL851" s="189"/>
      <c r="BM851" s="187"/>
      <c r="BN851" s="190"/>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85"/>
      <c r="N852" s="284"/>
      <c r="O852" s="187"/>
      <c r="P852" s="189"/>
      <c r="Q852" s="187"/>
      <c r="R852" s="190"/>
      <c r="S852" s="185"/>
      <c r="T852" s="284"/>
      <c r="U852" s="187"/>
      <c r="V852" s="189"/>
      <c r="W852" s="187"/>
      <c r="X852" s="190"/>
      <c r="Y852" s="185"/>
      <c r="Z852" s="284"/>
      <c r="AA852" s="187"/>
      <c r="AB852" s="189"/>
      <c r="AC852" s="187"/>
      <c r="AD852" s="190"/>
      <c r="AE852" s="185"/>
      <c r="AF852" s="284"/>
      <c r="AG852" s="187"/>
      <c r="AH852" s="189"/>
      <c r="AI852" s="187"/>
      <c r="AJ852" s="190"/>
      <c r="AK852" s="185"/>
      <c r="AL852" s="284"/>
      <c r="AM852" s="187"/>
      <c r="AN852" s="189"/>
      <c r="AO852" s="187"/>
      <c r="AP852" s="190"/>
      <c r="AQ852" s="185"/>
      <c r="AR852" s="284"/>
      <c r="AS852" s="187"/>
      <c r="AT852" s="189"/>
      <c r="AU852" s="187"/>
      <c r="AV852" s="190"/>
      <c r="AW852" s="185"/>
      <c r="AX852" s="284"/>
      <c r="AY852" s="187"/>
      <c r="AZ852" s="189"/>
      <c r="BA852" s="187"/>
      <c r="BB852" s="190"/>
      <c r="BC852" s="185"/>
      <c r="BD852" s="284"/>
      <c r="BE852" s="187"/>
      <c r="BF852" s="189"/>
      <c r="BG852" s="187"/>
      <c r="BH852" s="190"/>
      <c r="BI852" s="185"/>
      <c r="BJ852" s="284"/>
      <c r="BK852" s="187"/>
      <c r="BL852" s="189"/>
      <c r="BM852" s="187"/>
      <c r="BN852" s="190"/>
      <c r="BQ852" s="119"/>
      <c r="BR852" s="120"/>
      <c r="BS852" s="119"/>
      <c r="BT852" s="120"/>
      <c r="BU852" s="121"/>
      <c r="BV852" s="118"/>
      <c r="BW852" s="119"/>
      <c r="BX852" s="120"/>
      <c r="BY852" s="119"/>
      <c r="BZ852" s="120"/>
      <c r="CA852" s="121"/>
      <c r="CB852" s="118"/>
      <c r="CC852" s="119"/>
      <c r="CD852" s="120"/>
      <c r="CE852" s="119"/>
      <c r="CF852" s="120"/>
      <c r="CG852" s="121"/>
      <c r="CH852" s="118"/>
      <c r="CI852" s="119"/>
      <c r="CJ852" s="120"/>
      <c r="CK852" s="119"/>
      <c r="CL852" s="120"/>
      <c r="CM852" s="121"/>
      <c r="CN852" s="118"/>
      <c r="CO852" s="119"/>
      <c r="CP852" s="120"/>
      <c r="CQ852" s="119"/>
      <c r="CR852" s="120"/>
      <c r="CS852" s="121"/>
    </row>
    <row r="853" spans="13:97" ht="15" customHeight="1" x14ac:dyDescent="0.25">
      <c r="M853" s="122"/>
      <c r="N853" s="285"/>
      <c r="O853" s="124"/>
      <c r="P853" s="124"/>
      <c r="Q853" s="124"/>
      <c r="R853" s="149"/>
      <c r="S853" s="122"/>
      <c r="T853" s="285"/>
      <c r="U853" s="124"/>
      <c r="V853" s="124"/>
      <c r="W853" s="124"/>
      <c r="X853" s="149"/>
      <c r="Y853" s="122"/>
      <c r="Z853" s="285"/>
      <c r="AA853" s="124"/>
      <c r="AB853" s="124"/>
      <c r="AC853" s="124"/>
      <c r="AD853" s="149"/>
      <c r="AE853" s="122"/>
      <c r="AF853" s="285"/>
      <c r="AG853" s="124"/>
      <c r="AH853" s="124"/>
      <c r="AI853" s="124"/>
      <c r="AJ853" s="149"/>
      <c r="AK853" s="122"/>
      <c r="AL853" s="285"/>
      <c r="AM853" s="124"/>
      <c r="AN853" s="124"/>
      <c r="AO853" s="124"/>
      <c r="AP853" s="149"/>
      <c r="AQ853" s="122"/>
      <c r="AR853" s="285"/>
      <c r="AS853" s="124"/>
      <c r="AT853" s="124"/>
      <c r="AU853" s="124"/>
      <c r="AV853" s="149"/>
      <c r="AW853" s="122"/>
      <c r="AX853" s="285"/>
      <c r="AY853" s="124"/>
      <c r="AZ853" s="124"/>
      <c r="BA853" s="124"/>
      <c r="BB853" s="149"/>
      <c r="BC853" s="122"/>
      <c r="BD853" s="285"/>
      <c r="BE853" s="124"/>
      <c r="BF853" s="124"/>
      <c r="BG853" s="124"/>
      <c r="BH853" s="149"/>
      <c r="BI853" s="122"/>
      <c r="BJ853" s="285"/>
      <c r="BK853" s="124"/>
      <c r="BL853" s="124"/>
      <c r="BM853" s="124"/>
      <c r="BN853" s="149"/>
      <c r="BQ853" s="141"/>
      <c r="BR853" s="142"/>
      <c r="BS853" s="141"/>
      <c r="BT853" s="142"/>
      <c r="BU853" s="143"/>
      <c r="BV853" s="140"/>
      <c r="BW853" s="141"/>
      <c r="BX853" s="142"/>
      <c r="BY853" s="142"/>
      <c r="BZ853" s="142"/>
      <c r="CA853" s="144"/>
      <c r="CB853" s="140"/>
      <c r="CC853" s="141"/>
      <c r="CD853" s="142"/>
      <c r="CE853" s="141"/>
      <c r="CF853" s="142"/>
      <c r="CG853" s="143"/>
      <c r="CH853" s="140"/>
      <c r="CI853" s="141"/>
      <c r="CJ853" s="142"/>
      <c r="CK853" s="141"/>
      <c r="CL853" s="142"/>
      <c r="CM853" s="143"/>
      <c r="CN853" s="140"/>
      <c r="CO853" s="141"/>
      <c r="CP853" s="142"/>
      <c r="CQ853" s="142"/>
      <c r="CR853" s="142"/>
      <c r="CS853" s="144"/>
    </row>
    <row r="854" spans="13:97" ht="15" customHeight="1" x14ac:dyDescent="0.25">
      <c r="M854" s="195">
        <v>1</v>
      </c>
      <c r="N854" s="281" t="s">
        <v>517</v>
      </c>
      <c r="O854" s="197">
        <v>1</v>
      </c>
      <c r="P854" s="196" t="s">
        <v>518</v>
      </c>
      <c r="Q854" s="197">
        <v>1</v>
      </c>
      <c r="R854" s="196" t="s">
        <v>519</v>
      </c>
      <c r="S854" s="195">
        <v>1</v>
      </c>
      <c r="T854" s="281" t="s">
        <v>520</v>
      </c>
      <c r="U854" s="197">
        <v>1</v>
      </c>
      <c r="V854" s="196" t="s">
        <v>521</v>
      </c>
      <c r="W854" s="197">
        <v>1</v>
      </c>
      <c r="X854" s="196" t="s">
        <v>522</v>
      </c>
      <c r="Y854" s="195">
        <v>1</v>
      </c>
      <c r="Z854" s="281" t="s">
        <v>523</v>
      </c>
      <c r="AA854" s="197">
        <v>1</v>
      </c>
      <c r="AB854" s="196" t="s">
        <v>524</v>
      </c>
      <c r="AC854" s="197">
        <v>1</v>
      </c>
      <c r="AD854" s="196" t="s">
        <v>525</v>
      </c>
      <c r="AE854" s="195">
        <v>1</v>
      </c>
      <c r="AF854" s="281" t="s">
        <v>526</v>
      </c>
      <c r="AG854" s="197">
        <v>1</v>
      </c>
      <c r="AH854" s="196" t="s">
        <v>527</v>
      </c>
      <c r="AI854" s="197">
        <v>1</v>
      </c>
      <c r="AJ854" s="196" t="s">
        <v>528</v>
      </c>
      <c r="AK854" s="195">
        <v>1</v>
      </c>
      <c r="AL854" s="281" t="s">
        <v>529</v>
      </c>
      <c r="AM854" s="197">
        <v>1</v>
      </c>
      <c r="AN854" s="196" t="s">
        <v>530</v>
      </c>
      <c r="AO854" s="197">
        <v>1</v>
      </c>
      <c r="AP854" s="196" t="s">
        <v>531</v>
      </c>
      <c r="AQ854" s="195">
        <v>1</v>
      </c>
      <c r="AR854" s="281" t="s">
        <v>532</v>
      </c>
      <c r="AS854" s="197">
        <v>1</v>
      </c>
      <c r="AT854" s="196" t="s">
        <v>533</v>
      </c>
      <c r="AU854" s="197">
        <v>1</v>
      </c>
      <c r="AV854" s="196" t="s">
        <v>534</v>
      </c>
      <c r="AW854" s="195">
        <v>1</v>
      </c>
      <c r="AX854" s="281" t="s">
        <v>535</v>
      </c>
      <c r="AY854" s="197">
        <v>1</v>
      </c>
      <c r="AZ854" s="196" t="s">
        <v>535</v>
      </c>
      <c r="BA854" s="197">
        <v>1</v>
      </c>
      <c r="BB854" s="196" t="s">
        <v>535</v>
      </c>
      <c r="BC854" s="195">
        <v>1</v>
      </c>
      <c r="BD854" s="281" t="s">
        <v>536</v>
      </c>
      <c r="BE854" s="197">
        <v>1</v>
      </c>
      <c r="BF854" s="196" t="s">
        <v>537</v>
      </c>
      <c r="BG854" s="197">
        <v>1</v>
      </c>
      <c r="BH854" s="196" t="s">
        <v>538</v>
      </c>
      <c r="BI854" s="195">
        <v>1</v>
      </c>
      <c r="BJ854" s="281" t="s">
        <v>539</v>
      </c>
      <c r="BK854" s="197">
        <v>1</v>
      </c>
      <c r="BL854" s="196" t="s">
        <v>540</v>
      </c>
      <c r="BM854" s="197">
        <v>1</v>
      </c>
      <c r="BN854" s="196" t="s">
        <v>541</v>
      </c>
      <c r="BQ854" s="145"/>
      <c r="BR854" s="120"/>
      <c r="BS854" s="145"/>
      <c r="BT854" s="120"/>
      <c r="BU854" s="146"/>
      <c r="BV854" s="118"/>
      <c r="BW854" s="145"/>
      <c r="BX854" s="120"/>
      <c r="BY854" s="120"/>
      <c r="BZ854" s="120"/>
      <c r="CA854" s="147"/>
      <c r="CB854" s="114"/>
      <c r="CC854" s="116"/>
      <c r="CD854" s="115"/>
      <c r="CE854" s="116"/>
      <c r="CF854" s="115"/>
      <c r="CG854" s="117"/>
      <c r="CH854" s="118"/>
      <c r="CI854" s="145"/>
      <c r="CJ854" s="120"/>
      <c r="CK854" s="145"/>
      <c r="CL854" s="120"/>
      <c r="CM854" s="146"/>
      <c r="CN854" s="118"/>
      <c r="CO854" s="145"/>
      <c r="CP854" s="120"/>
      <c r="CQ854" s="120"/>
      <c r="CR854" s="120"/>
      <c r="CS854" s="147"/>
    </row>
    <row r="855" spans="13:97" ht="15" customHeight="1" x14ac:dyDescent="0.25">
      <c r="M855" s="195"/>
      <c r="N855" s="286"/>
      <c r="O855" s="197"/>
      <c r="P855" s="199"/>
      <c r="Q855" s="197"/>
      <c r="R855" s="200"/>
      <c r="S855" s="195"/>
      <c r="T855" s="286"/>
      <c r="U855" s="197"/>
      <c r="V855" s="196"/>
      <c r="W855" s="197"/>
      <c r="X855" s="198"/>
      <c r="Y855" s="195"/>
      <c r="Z855" s="286"/>
      <c r="AA855" s="197"/>
      <c r="AB855" s="199"/>
      <c r="AC855" s="197"/>
      <c r="AD855" s="200"/>
      <c r="AE855" s="195"/>
      <c r="AF855" s="286"/>
      <c r="AG855" s="197"/>
      <c r="AH855" s="199"/>
      <c r="AI855" s="197"/>
      <c r="AJ855" s="200"/>
      <c r="AK855" s="195"/>
      <c r="AL855" s="286"/>
      <c r="AM855" s="197"/>
      <c r="AN855" s="196"/>
      <c r="AO855" s="197"/>
      <c r="AP855" s="198"/>
      <c r="AQ855" s="195"/>
      <c r="AR855" s="286"/>
      <c r="AS855" s="197"/>
      <c r="AT855" s="199"/>
      <c r="AU855" s="197"/>
      <c r="AV855" s="200"/>
      <c r="AW855" s="195"/>
      <c r="AX855" s="286"/>
      <c r="AY855" s="197"/>
      <c r="AZ855" s="199"/>
      <c r="BA855" s="197"/>
      <c r="BB855" s="200"/>
      <c r="BC855" s="195"/>
      <c r="BD855" s="286"/>
      <c r="BE855" s="197"/>
      <c r="BF855" s="196"/>
      <c r="BG855" s="197"/>
      <c r="BH855" s="198"/>
      <c r="BI855" s="195"/>
      <c r="BJ855" s="286"/>
      <c r="BK855" s="197"/>
      <c r="BL855" s="199"/>
      <c r="BM855" s="197"/>
      <c r="BN855" s="200"/>
      <c r="BQ855" s="137"/>
      <c r="BR855" s="138"/>
      <c r="BS855" s="137"/>
      <c r="BT855" s="138"/>
      <c r="BU855" s="139"/>
      <c r="BV855" s="136"/>
      <c r="BW855" s="137"/>
      <c r="BX855" s="138"/>
      <c r="BY855" s="138"/>
      <c r="BZ855" s="138"/>
      <c r="CA855" s="148"/>
      <c r="CB855" s="136"/>
      <c r="CC855" s="137"/>
      <c r="CD855" s="138"/>
      <c r="CE855" s="137"/>
      <c r="CF855" s="138"/>
      <c r="CG855" s="139"/>
      <c r="CH855" s="136"/>
      <c r="CI855" s="137"/>
      <c r="CJ855" s="138"/>
      <c r="CK855" s="137"/>
      <c r="CL855" s="138"/>
      <c r="CM855" s="139"/>
      <c r="CN855" s="136"/>
      <c r="CO855" s="137"/>
      <c r="CP855" s="138"/>
      <c r="CQ855" s="138"/>
      <c r="CR855" s="138"/>
      <c r="CS855" s="148"/>
    </row>
    <row r="856" spans="13:97" ht="15" customHeight="1" x14ac:dyDescent="0.25">
      <c r="M856" s="195"/>
      <c r="N856" s="286"/>
      <c r="O856" s="197"/>
      <c r="P856" s="199"/>
      <c r="Q856" s="197"/>
      <c r="R856" s="200"/>
      <c r="S856" s="195"/>
      <c r="T856" s="286"/>
      <c r="U856" s="197"/>
      <c r="V856" s="196"/>
      <c r="W856" s="197"/>
      <c r="X856" s="198"/>
      <c r="Y856" s="195"/>
      <c r="Z856" s="286"/>
      <c r="AA856" s="197"/>
      <c r="AB856" s="199"/>
      <c r="AC856" s="197"/>
      <c r="AD856" s="200"/>
      <c r="AE856" s="195"/>
      <c r="AF856" s="286"/>
      <c r="AG856" s="197"/>
      <c r="AH856" s="199"/>
      <c r="AI856" s="197"/>
      <c r="AJ856" s="200"/>
      <c r="AK856" s="195"/>
      <c r="AL856" s="286"/>
      <c r="AM856" s="197"/>
      <c r="AN856" s="196"/>
      <c r="AO856" s="197"/>
      <c r="AP856" s="198"/>
      <c r="AQ856" s="195"/>
      <c r="AR856" s="286"/>
      <c r="AS856" s="197"/>
      <c r="AT856" s="199"/>
      <c r="AU856" s="197"/>
      <c r="AV856" s="200"/>
      <c r="AW856" s="195"/>
      <c r="AX856" s="286"/>
      <c r="AY856" s="197"/>
      <c r="AZ856" s="199"/>
      <c r="BA856" s="197"/>
      <c r="BB856" s="200"/>
      <c r="BC856" s="195"/>
      <c r="BD856" s="286"/>
      <c r="BE856" s="197"/>
      <c r="BF856" s="196"/>
      <c r="BG856" s="197"/>
      <c r="BH856" s="198"/>
      <c r="BI856" s="195"/>
      <c r="BJ856" s="286"/>
      <c r="BK856" s="197"/>
      <c r="BL856" s="199"/>
      <c r="BM856" s="197"/>
      <c r="BN856" s="200"/>
      <c r="BQ856" s="137"/>
      <c r="BR856" s="138"/>
      <c r="BS856" s="137"/>
      <c r="BT856" s="138"/>
      <c r="BU856" s="139"/>
      <c r="BV856" s="136"/>
      <c r="BW856" s="137"/>
      <c r="BX856" s="138"/>
      <c r="BY856" s="138"/>
      <c r="BZ856" s="138"/>
      <c r="CA856" s="148"/>
      <c r="CB856" s="136"/>
      <c r="CC856" s="137"/>
      <c r="CD856" s="138"/>
      <c r="CE856" s="137"/>
      <c r="CF856" s="138"/>
      <c r="CG856" s="139"/>
      <c r="CH856" s="136"/>
      <c r="CI856" s="137"/>
      <c r="CJ856" s="138"/>
      <c r="CK856" s="137"/>
      <c r="CL856" s="138"/>
      <c r="CM856" s="139"/>
      <c r="CN856" s="136"/>
      <c r="CO856" s="137"/>
      <c r="CP856" s="138"/>
      <c r="CQ856" s="138"/>
      <c r="CR856" s="138"/>
      <c r="CS856" s="148"/>
    </row>
    <row r="857" spans="13:97" ht="15" customHeight="1" x14ac:dyDescent="0.25">
      <c r="M857" s="201"/>
      <c r="N857" s="287"/>
      <c r="O857" s="203"/>
      <c r="P857" s="202"/>
      <c r="Q857" s="203"/>
      <c r="R857" s="204"/>
      <c r="S857" s="201"/>
      <c r="T857" s="287"/>
      <c r="U857" s="203"/>
      <c r="V857" s="202"/>
      <c r="W857" s="203"/>
      <c r="X857" s="204"/>
      <c r="Y857" s="201"/>
      <c r="Z857" s="287"/>
      <c r="AA857" s="203"/>
      <c r="AB857" s="202"/>
      <c r="AC857" s="203"/>
      <c r="AD857" s="204"/>
      <c r="AE857" s="201"/>
      <c r="AF857" s="287"/>
      <c r="AG857" s="203"/>
      <c r="AH857" s="202"/>
      <c r="AI857" s="203"/>
      <c r="AJ857" s="204"/>
      <c r="AK857" s="201"/>
      <c r="AL857" s="287"/>
      <c r="AM857" s="203"/>
      <c r="AN857" s="202"/>
      <c r="AO857" s="203"/>
      <c r="AP857" s="204"/>
      <c r="AQ857" s="201"/>
      <c r="AR857" s="287"/>
      <c r="AS857" s="203"/>
      <c r="AT857" s="202"/>
      <c r="AU857" s="203"/>
      <c r="AV857" s="204"/>
      <c r="AW857" s="201"/>
      <c r="AX857" s="287"/>
      <c r="AY857" s="203"/>
      <c r="AZ857" s="202"/>
      <c r="BA857" s="203"/>
      <c r="BB857" s="204"/>
      <c r="BC857" s="201"/>
      <c r="BD857" s="287"/>
      <c r="BE857" s="203"/>
      <c r="BF857" s="202"/>
      <c r="BG857" s="203"/>
      <c r="BH857" s="204"/>
      <c r="BI857" s="201"/>
      <c r="BJ857" s="287"/>
      <c r="BK857" s="203"/>
      <c r="BL857" s="202"/>
      <c r="BM857" s="203"/>
      <c r="BN857" s="204"/>
      <c r="BQ857" s="124"/>
      <c r="BR857" s="124"/>
      <c r="BS857" s="124"/>
      <c r="BT857" s="124"/>
      <c r="BU857" s="149"/>
      <c r="BV857" s="122"/>
      <c r="BW857" s="124"/>
      <c r="BX857" s="124"/>
      <c r="BY857" s="124"/>
      <c r="BZ857" s="124"/>
      <c r="CA857" s="149"/>
      <c r="CB857" s="122"/>
      <c r="CC857" s="124"/>
      <c r="CD857" s="124"/>
      <c r="CE857" s="124"/>
      <c r="CF857" s="124"/>
      <c r="CG857" s="149"/>
      <c r="CH857" s="122"/>
      <c r="CI857" s="124"/>
      <c r="CJ857" s="124"/>
      <c r="CK857" s="124"/>
      <c r="CL857" s="124"/>
      <c r="CM857" s="149"/>
      <c r="CN857" s="122"/>
      <c r="CO857" s="124"/>
      <c r="CP857" s="124"/>
      <c r="CQ857" s="124"/>
      <c r="CR857" s="124"/>
      <c r="CS857" s="149"/>
    </row>
    <row r="858" spans="13:97" ht="15" customHeight="1" x14ac:dyDescent="0.25">
      <c r="M858" s="195">
        <v>1</v>
      </c>
      <c r="N858" s="281" t="s">
        <v>542</v>
      </c>
      <c r="O858" s="197">
        <v>1</v>
      </c>
      <c r="P858" s="196" t="s">
        <v>542</v>
      </c>
      <c r="Q858" s="197">
        <v>1</v>
      </c>
      <c r="R858" s="196" t="s">
        <v>542</v>
      </c>
      <c r="S858" s="195">
        <v>1</v>
      </c>
      <c r="T858" s="281" t="s">
        <v>543</v>
      </c>
      <c r="U858" s="197">
        <v>1</v>
      </c>
      <c r="V858" s="196" t="s">
        <v>544</v>
      </c>
      <c r="W858" s="197">
        <v>1</v>
      </c>
      <c r="X858" s="196" t="s">
        <v>545</v>
      </c>
      <c r="Y858" s="195">
        <v>1</v>
      </c>
      <c r="Z858" s="281" t="s">
        <v>546</v>
      </c>
      <c r="AA858" s="197">
        <v>1</v>
      </c>
      <c r="AB858" s="196" t="s">
        <v>547</v>
      </c>
      <c r="AC858" s="197">
        <v>1</v>
      </c>
      <c r="AD858" s="196" t="s">
        <v>548</v>
      </c>
      <c r="AE858" s="195">
        <v>1</v>
      </c>
      <c r="AF858" s="281" t="s">
        <v>549</v>
      </c>
      <c r="AG858" s="197">
        <v>1</v>
      </c>
      <c r="AH858" s="196" t="s">
        <v>550</v>
      </c>
      <c r="AI858" s="197">
        <v>1</v>
      </c>
      <c r="AJ858" s="196" t="s">
        <v>551</v>
      </c>
      <c r="AK858" s="195">
        <v>1</v>
      </c>
      <c r="AL858" s="281" t="s">
        <v>552</v>
      </c>
      <c r="AM858" s="197">
        <v>1</v>
      </c>
      <c r="AN858" s="196" t="s">
        <v>553</v>
      </c>
      <c r="AO858" s="197">
        <v>1</v>
      </c>
      <c r="AP858" s="196" t="s">
        <v>554</v>
      </c>
      <c r="AQ858" s="195">
        <v>1</v>
      </c>
      <c r="AR858" s="281" t="s">
        <v>555</v>
      </c>
      <c r="AS858" s="197">
        <v>1</v>
      </c>
      <c r="AT858" s="196" t="s">
        <v>556</v>
      </c>
      <c r="AU858" s="197">
        <v>1</v>
      </c>
      <c r="AV858" s="196" t="s">
        <v>557</v>
      </c>
      <c r="AW858" s="195">
        <v>1</v>
      </c>
      <c r="AX858" s="281" t="s">
        <v>558</v>
      </c>
      <c r="AY858" s="197">
        <v>1</v>
      </c>
      <c r="AZ858" s="196" t="s">
        <v>558</v>
      </c>
      <c r="BA858" s="197">
        <v>1</v>
      </c>
      <c r="BB858" s="196" t="s">
        <v>558</v>
      </c>
      <c r="BC858" s="195">
        <v>1</v>
      </c>
      <c r="BD858" s="281" t="s">
        <v>559</v>
      </c>
      <c r="BE858" s="197">
        <v>1</v>
      </c>
      <c r="BF858" s="196" t="s">
        <v>560</v>
      </c>
      <c r="BG858" s="197">
        <v>1</v>
      </c>
      <c r="BH858" s="196" t="s">
        <v>561</v>
      </c>
      <c r="BI858" s="195">
        <v>1</v>
      </c>
      <c r="BJ858" s="281" t="s">
        <v>562</v>
      </c>
      <c r="BK858" s="197">
        <v>1</v>
      </c>
      <c r="BL858" s="196" t="s">
        <v>563</v>
      </c>
      <c r="BM858" s="197">
        <v>1</v>
      </c>
      <c r="BN858" s="196" t="s">
        <v>564</v>
      </c>
      <c r="BQ858" s="196" t="s">
        <v>192</v>
      </c>
      <c r="BR858" s="197">
        <v>1</v>
      </c>
      <c r="BS858" s="196" t="s">
        <v>193</v>
      </c>
      <c r="BT858" s="197">
        <v>1</v>
      </c>
      <c r="BU858" s="196" t="s">
        <v>194</v>
      </c>
      <c r="BV858" s="195">
        <v>1</v>
      </c>
      <c r="BW858" s="196" t="s">
        <v>195</v>
      </c>
      <c r="BX858" s="197">
        <v>1</v>
      </c>
      <c r="BY858" s="196" t="s">
        <v>196</v>
      </c>
      <c r="BZ858" s="197">
        <v>1</v>
      </c>
      <c r="CA858" s="196" t="s">
        <v>197</v>
      </c>
      <c r="CB858" s="195">
        <v>1</v>
      </c>
      <c r="CC858" s="196" t="s">
        <v>198</v>
      </c>
      <c r="CD858" s="197">
        <v>1</v>
      </c>
      <c r="CE858" s="196" t="s">
        <v>199</v>
      </c>
      <c r="CF858" s="197">
        <v>1</v>
      </c>
      <c r="CG858" s="196" t="s">
        <v>200</v>
      </c>
      <c r="CH858" s="195">
        <v>1</v>
      </c>
      <c r="CI858" s="196" t="s">
        <v>201</v>
      </c>
      <c r="CJ858" s="197">
        <v>1</v>
      </c>
      <c r="CK858" s="196" t="s">
        <v>202</v>
      </c>
      <c r="CL858" s="197">
        <v>1</v>
      </c>
      <c r="CM858" s="196" t="s">
        <v>203</v>
      </c>
      <c r="CN858" s="195"/>
      <c r="CO858" s="196"/>
      <c r="CP858" s="197"/>
      <c r="CQ858" s="196"/>
      <c r="CR858" s="197"/>
      <c r="CS858" s="198"/>
    </row>
    <row r="859" spans="13:97" ht="15" customHeight="1" x14ac:dyDescent="0.25">
      <c r="M859" s="195"/>
      <c r="N859" s="286"/>
      <c r="O859" s="197"/>
      <c r="P859" s="199"/>
      <c r="Q859" s="197"/>
      <c r="R859" s="200"/>
      <c r="S859" s="195"/>
      <c r="T859" s="286"/>
      <c r="U859" s="197"/>
      <c r="V859" s="199"/>
      <c r="W859" s="197"/>
      <c r="X859" s="200"/>
      <c r="Y859" s="195"/>
      <c r="Z859" s="286"/>
      <c r="AA859" s="197"/>
      <c r="AB859" s="199"/>
      <c r="AC859" s="197"/>
      <c r="AD859" s="200"/>
      <c r="AE859" s="195"/>
      <c r="AF859" s="286"/>
      <c r="AG859" s="197"/>
      <c r="AH859" s="199"/>
      <c r="AI859" s="197"/>
      <c r="AJ859" s="200"/>
      <c r="AK859" s="195"/>
      <c r="AL859" s="286"/>
      <c r="AM859" s="197"/>
      <c r="AN859" s="199"/>
      <c r="AO859" s="197"/>
      <c r="AP859" s="200"/>
      <c r="AQ859" s="195"/>
      <c r="AR859" s="286"/>
      <c r="AS859" s="197"/>
      <c r="AT859" s="199"/>
      <c r="AU859" s="197"/>
      <c r="AV859" s="200"/>
      <c r="AW859" s="195"/>
      <c r="AX859" s="286"/>
      <c r="AY859" s="197"/>
      <c r="AZ859" s="199"/>
      <c r="BA859" s="197"/>
      <c r="BB859" s="200"/>
      <c r="BC859" s="195"/>
      <c r="BD859" s="286"/>
      <c r="BE859" s="197"/>
      <c r="BF859" s="199"/>
      <c r="BG859" s="197"/>
      <c r="BH859" s="200"/>
      <c r="BI859" s="195"/>
      <c r="BJ859" s="286"/>
      <c r="BK859" s="197"/>
      <c r="BL859" s="199"/>
      <c r="BM859" s="197"/>
      <c r="BN859" s="200"/>
      <c r="BQ859" s="199"/>
      <c r="BR859" s="197"/>
      <c r="BS859" s="196"/>
      <c r="BT859" s="197"/>
      <c r="BU859" s="198"/>
      <c r="BV859" s="195"/>
      <c r="BW859" s="199"/>
      <c r="BX859" s="197"/>
      <c r="BY859" s="199"/>
      <c r="BZ859" s="197"/>
      <c r="CA859" s="200"/>
      <c r="CB859" s="195"/>
      <c r="CC859" s="199"/>
      <c r="CD859" s="197"/>
      <c r="CE859" s="199"/>
      <c r="CF859" s="197"/>
      <c r="CG859" s="200"/>
      <c r="CH859" s="195"/>
      <c r="CI859" s="199"/>
      <c r="CJ859" s="197"/>
      <c r="CK859" s="196"/>
      <c r="CL859" s="197"/>
      <c r="CM859" s="198"/>
      <c r="CN859" s="195"/>
      <c r="CO859" s="199"/>
      <c r="CP859" s="197"/>
      <c r="CQ859" s="199"/>
      <c r="CR859" s="197"/>
      <c r="CS859" s="200"/>
    </row>
    <row r="860" spans="13:97" ht="15" customHeight="1" x14ac:dyDescent="0.25">
      <c r="M860" s="195"/>
      <c r="N860" s="286"/>
      <c r="O860" s="197"/>
      <c r="P860" s="199"/>
      <c r="Q860" s="197"/>
      <c r="R860" s="200"/>
      <c r="S860" s="195"/>
      <c r="T860" s="286"/>
      <c r="U860" s="197"/>
      <c r="V860" s="199"/>
      <c r="W860" s="197"/>
      <c r="X860" s="200"/>
      <c r="Y860" s="195"/>
      <c r="Z860" s="286"/>
      <c r="AA860" s="197"/>
      <c r="AB860" s="199"/>
      <c r="AC860" s="197"/>
      <c r="AD860" s="200"/>
      <c r="AE860" s="195"/>
      <c r="AF860" s="286"/>
      <c r="AG860" s="197"/>
      <c r="AH860" s="199"/>
      <c r="AI860" s="197"/>
      <c r="AJ860" s="200"/>
      <c r="AK860" s="195"/>
      <c r="AL860" s="286"/>
      <c r="AM860" s="197"/>
      <c r="AN860" s="199"/>
      <c r="AO860" s="197"/>
      <c r="AP860" s="200"/>
      <c r="AQ860" s="195"/>
      <c r="AR860" s="286"/>
      <c r="AS860" s="197"/>
      <c r="AT860" s="199"/>
      <c r="AU860" s="197"/>
      <c r="AV860" s="200"/>
      <c r="AW860" s="195"/>
      <c r="AX860" s="286"/>
      <c r="AY860" s="197"/>
      <c r="AZ860" s="199"/>
      <c r="BA860" s="197"/>
      <c r="BB860" s="200"/>
      <c r="BC860" s="195"/>
      <c r="BD860" s="286"/>
      <c r="BE860" s="197"/>
      <c r="BF860" s="199"/>
      <c r="BG860" s="197"/>
      <c r="BH860" s="200"/>
      <c r="BI860" s="195"/>
      <c r="BJ860" s="286"/>
      <c r="BK860" s="197"/>
      <c r="BL860" s="199"/>
      <c r="BM860" s="197"/>
      <c r="BN860" s="200"/>
      <c r="BQ860" s="199"/>
      <c r="BR860" s="197"/>
      <c r="BS860" s="196"/>
      <c r="BT860" s="197"/>
      <c r="BU860" s="198"/>
      <c r="BV860" s="195"/>
      <c r="BW860" s="199"/>
      <c r="BX860" s="197"/>
      <c r="BY860" s="199"/>
      <c r="BZ860" s="197"/>
      <c r="CA860" s="200"/>
      <c r="CB860" s="195"/>
      <c r="CC860" s="199"/>
      <c r="CD860" s="197"/>
      <c r="CE860" s="199"/>
      <c r="CF860" s="197"/>
      <c r="CG860" s="200"/>
      <c r="CH860" s="195"/>
      <c r="CI860" s="199"/>
      <c r="CJ860" s="197"/>
      <c r="CK860" s="196"/>
      <c r="CL860" s="197"/>
      <c r="CM860" s="198"/>
      <c r="CN860" s="195"/>
      <c r="CO860" s="199"/>
      <c r="CP860" s="197"/>
      <c r="CQ860" s="199"/>
      <c r="CR860" s="197"/>
      <c r="CS860" s="200"/>
    </row>
    <row r="861" spans="13:97" ht="15" customHeight="1" x14ac:dyDescent="0.25">
      <c r="M861" s="201"/>
      <c r="N861" s="287"/>
      <c r="O861" s="203"/>
      <c r="P861" s="202"/>
      <c r="Q861" s="203"/>
      <c r="R861" s="204"/>
      <c r="S861" s="201"/>
      <c r="T861" s="287"/>
      <c r="U861" s="203"/>
      <c r="V861" s="202"/>
      <c r="W861" s="203"/>
      <c r="X861" s="204"/>
      <c r="Y861" s="201"/>
      <c r="Z861" s="287"/>
      <c r="AA861" s="203"/>
      <c r="AB861" s="202"/>
      <c r="AC861" s="203"/>
      <c r="AD861" s="204"/>
      <c r="AE861" s="201"/>
      <c r="AF861" s="287"/>
      <c r="AG861" s="203"/>
      <c r="AH861" s="202"/>
      <c r="AI861" s="203"/>
      <c r="AJ861" s="204"/>
      <c r="AK861" s="201"/>
      <c r="AL861" s="287"/>
      <c r="AM861" s="203"/>
      <c r="AN861" s="202"/>
      <c r="AO861" s="203"/>
      <c r="AP861" s="204"/>
      <c r="AQ861" s="201"/>
      <c r="AR861" s="287"/>
      <c r="AS861" s="203"/>
      <c r="AT861" s="202"/>
      <c r="AU861" s="203"/>
      <c r="AV861" s="204"/>
      <c r="AW861" s="201"/>
      <c r="AX861" s="287"/>
      <c r="AY861" s="203"/>
      <c r="AZ861" s="202"/>
      <c r="BA861" s="203"/>
      <c r="BB861" s="204"/>
      <c r="BC861" s="201"/>
      <c r="BD861" s="287"/>
      <c r="BE861" s="203"/>
      <c r="BF861" s="202"/>
      <c r="BG861" s="203"/>
      <c r="BH861" s="204"/>
      <c r="BI861" s="201"/>
      <c r="BJ861" s="287"/>
      <c r="BK861" s="203"/>
      <c r="BL861" s="202"/>
      <c r="BM861" s="203"/>
      <c r="BN861" s="204"/>
      <c r="BQ861" s="202"/>
      <c r="BR861" s="203"/>
      <c r="BS861" s="202"/>
      <c r="BT861" s="203"/>
      <c r="BU861" s="204"/>
      <c r="BV861" s="201"/>
      <c r="BW861" s="202"/>
      <c r="BX861" s="203"/>
      <c r="BY861" s="202"/>
      <c r="BZ861" s="203"/>
      <c r="CA861" s="204"/>
      <c r="CB861" s="201"/>
      <c r="CC861" s="202"/>
      <c r="CD861" s="203"/>
      <c r="CE861" s="202"/>
      <c r="CF861" s="203"/>
      <c r="CG861" s="204"/>
      <c r="CH861" s="201"/>
      <c r="CI861" s="202"/>
      <c r="CJ861" s="203"/>
      <c r="CK861" s="202"/>
      <c r="CL861" s="203"/>
      <c r="CM861" s="204"/>
      <c r="CN861" s="201"/>
      <c r="CO861" s="202"/>
      <c r="CP861" s="203"/>
      <c r="CQ861" s="202"/>
      <c r="CR861" s="203"/>
      <c r="CS861" s="204"/>
    </row>
    <row r="862" spans="13:97" ht="15" customHeight="1" x14ac:dyDescent="0.25">
      <c r="M862" s="195">
        <v>1</v>
      </c>
      <c r="N862" s="281" t="s">
        <v>565</v>
      </c>
      <c r="O862" s="197">
        <v>1</v>
      </c>
      <c r="P862" s="196" t="s">
        <v>566</v>
      </c>
      <c r="Q862" s="197">
        <v>1</v>
      </c>
      <c r="R862" s="196" t="s">
        <v>567</v>
      </c>
      <c r="S862" s="195">
        <v>1</v>
      </c>
      <c r="T862" s="281" t="s">
        <v>568</v>
      </c>
      <c r="U862" s="197">
        <v>1</v>
      </c>
      <c r="V862" s="196" t="s">
        <v>569</v>
      </c>
      <c r="W862" s="197">
        <v>1</v>
      </c>
      <c r="X862" s="196" t="s">
        <v>570</v>
      </c>
      <c r="Y862" s="195">
        <v>1</v>
      </c>
      <c r="Z862" s="281" t="s">
        <v>571</v>
      </c>
      <c r="AA862" s="197">
        <v>1</v>
      </c>
      <c r="AB862" s="196" t="s">
        <v>572</v>
      </c>
      <c r="AC862" s="197">
        <v>1</v>
      </c>
      <c r="AD862" s="196" t="s">
        <v>573</v>
      </c>
      <c r="AE862" s="195">
        <v>1</v>
      </c>
      <c r="AF862" s="281" t="s">
        <v>574</v>
      </c>
      <c r="AG862" s="197">
        <v>1</v>
      </c>
      <c r="AH862" s="196" t="s">
        <v>575</v>
      </c>
      <c r="AI862" s="197">
        <v>1</v>
      </c>
      <c r="AJ862" s="196" t="s">
        <v>576</v>
      </c>
      <c r="AK862" s="195">
        <v>1</v>
      </c>
      <c r="AL862" s="281" t="s">
        <v>577</v>
      </c>
      <c r="AM862" s="197">
        <v>1</v>
      </c>
      <c r="AN862" s="196" t="s">
        <v>578</v>
      </c>
      <c r="AO862" s="197">
        <v>1</v>
      </c>
      <c r="AP862" s="196" t="s">
        <v>579</v>
      </c>
      <c r="AQ862" s="195">
        <v>1</v>
      </c>
      <c r="AR862" s="281" t="s">
        <v>580</v>
      </c>
      <c r="AS862" s="197">
        <v>1</v>
      </c>
      <c r="AT862" s="196" t="s">
        <v>581</v>
      </c>
      <c r="AU862" s="197">
        <v>1</v>
      </c>
      <c r="AV862" s="196" t="s">
        <v>582</v>
      </c>
      <c r="AW862" s="195">
        <v>1</v>
      </c>
      <c r="AX862" s="281" t="s">
        <v>583</v>
      </c>
      <c r="AY862" s="197">
        <v>1</v>
      </c>
      <c r="AZ862" s="196" t="s">
        <v>584</v>
      </c>
      <c r="BA862" s="197">
        <v>1</v>
      </c>
      <c r="BB862" s="196" t="s">
        <v>585</v>
      </c>
      <c r="BC862" s="195">
        <v>1</v>
      </c>
      <c r="BD862" s="281" t="s">
        <v>586</v>
      </c>
      <c r="BE862" s="197">
        <v>1</v>
      </c>
      <c r="BF862" s="196" t="s">
        <v>587</v>
      </c>
      <c r="BG862" s="197">
        <v>1</v>
      </c>
      <c r="BH862" s="196" t="s">
        <v>588</v>
      </c>
      <c r="BI862" s="195">
        <v>1</v>
      </c>
      <c r="BJ862" s="281" t="s">
        <v>589</v>
      </c>
      <c r="BK862" s="197">
        <v>1</v>
      </c>
      <c r="BL862" s="196" t="s">
        <v>590</v>
      </c>
      <c r="BM862" s="197">
        <v>1</v>
      </c>
      <c r="BN862" s="196" t="s">
        <v>591</v>
      </c>
      <c r="BQ862" s="196" t="s">
        <v>216</v>
      </c>
      <c r="BR862" s="197">
        <v>1</v>
      </c>
      <c r="BS862" s="196" t="s">
        <v>217</v>
      </c>
      <c r="BT862" s="197">
        <v>1</v>
      </c>
      <c r="BU862" s="196" t="s">
        <v>218</v>
      </c>
      <c r="BV862" s="195">
        <v>1</v>
      </c>
      <c r="BW862" s="196" t="s">
        <v>219</v>
      </c>
      <c r="BX862" s="197">
        <v>1</v>
      </c>
      <c r="BY862" s="196" t="s">
        <v>220</v>
      </c>
      <c r="BZ862" s="197">
        <v>1</v>
      </c>
      <c r="CA862" s="196" t="s">
        <v>221</v>
      </c>
      <c r="CB862" s="195">
        <v>1</v>
      </c>
      <c r="CC862" s="196" t="s">
        <v>222</v>
      </c>
      <c r="CD862" s="197">
        <v>1</v>
      </c>
      <c r="CE862" s="196" t="s">
        <v>223</v>
      </c>
      <c r="CF862" s="197">
        <v>1</v>
      </c>
      <c r="CG862" s="196" t="s">
        <v>224</v>
      </c>
      <c r="CH862" s="195">
        <v>1</v>
      </c>
      <c r="CI862" s="196" t="s">
        <v>225</v>
      </c>
      <c r="CJ862" s="197">
        <v>1</v>
      </c>
      <c r="CK862" s="196" t="s">
        <v>226</v>
      </c>
      <c r="CL862" s="197">
        <v>1</v>
      </c>
      <c r="CM862" s="196" t="s">
        <v>227</v>
      </c>
      <c r="CN862" s="195"/>
      <c r="CO862" s="196"/>
      <c r="CP862" s="197"/>
      <c r="CQ862" s="196"/>
      <c r="CR862" s="197"/>
      <c r="CS862" s="198"/>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9"/>
      <c r="BT863" s="197"/>
      <c r="BU863" s="200"/>
      <c r="BV863" s="195"/>
      <c r="BW863" s="199"/>
      <c r="BX863" s="197"/>
      <c r="BY863" s="199"/>
      <c r="BZ863" s="197"/>
      <c r="CA863" s="200"/>
      <c r="CB863" s="195"/>
      <c r="CC863" s="199"/>
      <c r="CD863" s="197"/>
      <c r="CE863" s="199"/>
      <c r="CF863" s="197"/>
      <c r="CG863" s="200"/>
      <c r="CH863" s="195"/>
      <c r="CI863" s="199"/>
      <c r="CJ863" s="197"/>
      <c r="CK863" s="199"/>
      <c r="CL863" s="197"/>
      <c r="CM863" s="200"/>
      <c r="CN863" s="195"/>
      <c r="CO863" s="199"/>
      <c r="CP863" s="197"/>
      <c r="CQ863" s="199"/>
      <c r="CR863" s="197"/>
      <c r="CS863" s="200"/>
    </row>
    <row r="864" spans="13:97" ht="15" customHeight="1" x14ac:dyDescent="0.25">
      <c r="M864" s="195"/>
      <c r="N864" s="286"/>
      <c r="O864" s="197"/>
      <c r="P864" s="199"/>
      <c r="Q864" s="197"/>
      <c r="R864" s="200"/>
      <c r="S864" s="195"/>
      <c r="T864" s="286"/>
      <c r="U864" s="197"/>
      <c r="V864" s="199"/>
      <c r="W864" s="197"/>
      <c r="X864" s="200"/>
      <c r="Y864" s="195"/>
      <c r="Z864" s="286"/>
      <c r="AA864" s="197"/>
      <c r="AB864" s="199"/>
      <c r="AC864" s="197"/>
      <c r="AD864" s="200"/>
      <c r="AE864" s="195"/>
      <c r="AF864" s="286"/>
      <c r="AG864" s="197"/>
      <c r="AH864" s="199"/>
      <c r="AI864" s="197"/>
      <c r="AJ864" s="200"/>
      <c r="AK864" s="195"/>
      <c r="AL864" s="286"/>
      <c r="AM864" s="197"/>
      <c r="AN864" s="199"/>
      <c r="AO864" s="197"/>
      <c r="AP864" s="200"/>
      <c r="AQ864" s="195"/>
      <c r="AR864" s="286"/>
      <c r="AS864" s="197"/>
      <c r="AT864" s="199"/>
      <c r="AU864" s="197"/>
      <c r="AV864" s="200"/>
      <c r="AW864" s="195"/>
      <c r="AX864" s="286"/>
      <c r="AY864" s="197"/>
      <c r="AZ864" s="199"/>
      <c r="BA864" s="197"/>
      <c r="BB864" s="200"/>
      <c r="BC864" s="195"/>
      <c r="BD864" s="286"/>
      <c r="BE864" s="197"/>
      <c r="BF864" s="199"/>
      <c r="BG864" s="197"/>
      <c r="BH864" s="200"/>
      <c r="BI864" s="195"/>
      <c r="BJ864" s="286"/>
      <c r="BK864" s="197"/>
      <c r="BL864" s="199"/>
      <c r="BM864" s="197"/>
      <c r="BN864" s="200"/>
      <c r="BQ864" s="199"/>
      <c r="BR864" s="197"/>
      <c r="BS864" s="199"/>
      <c r="BT864" s="197"/>
      <c r="BU864" s="200"/>
      <c r="BV864" s="195"/>
      <c r="BW864" s="199"/>
      <c r="BX864" s="197"/>
      <c r="BY864" s="199"/>
      <c r="BZ864" s="197"/>
      <c r="CA864" s="200"/>
      <c r="CB864" s="195"/>
      <c r="CC864" s="199"/>
      <c r="CD864" s="197"/>
      <c r="CE864" s="199"/>
      <c r="CF864" s="197"/>
      <c r="CG864" s="200"/>
      <c r="CH864" s="195"/>
      <c r="CI864" s="199"/>
      <c r="CJ864" s="197"/>
      <c r="CK864" s="199"/>
      <c r="CL864" s="197"/>
      <c r="CM864" s="200"/>
      <c r="CN864" s="195"/>
      <c r="CO864" s="199"/>
      <c r="CP864" s="197"/>
      <c r="CQ864" s="199"/>
      <c r="CR864" s="197"/>
      <c r="CS864" s="200"/>
    </row>
    <row r="865" spans="13:97" ht="15" customHeight="1" x14ac:dyDescent="0.25">
      <c r="M865" s="201"/>
      <c r="N865" s="287"/>
      <c r="O865" s="203"/>
      <c r="P865" s="202"/>
      <c r="Q865" s="203"/>
      <c r="R865" s="204"/>
      <c r="S865" s="201"/>
      <c r="T865" s="287"/>
      <c r="U865" s="203"/>
      <c r="V865" s="202"/>
      <c r="W865" s="203"/>
      <c r="X865" s="204"/>
      <c r="Y865" s="201"/>
      <c r="Z865" s="287"/>
      <c r="AA865" s="203"/>
      <c r="AB865" s="202"/>
      <c r="AC865" s="203"/>
      <c r="AD865" s="204"/>
      <c r="AE865" s="201"/>
      <c r="AF865" s="287"/>
      <c r="AG865" s="203"/>
      <c r="AH865" s="202"/>
      <c r="AI865" s="203"/>
      <c r="AJ865" s="204"/>
      <c r="AK865" s="201"/>
      <c r="AL865" s="287"/>
      <c r="AM865" s="203"/>
      <c r="AN865" s="202"/>
      <c r="AO865" s="203"/>
      <c r="AP865" s="204"/>
      <c r="AQ865" s="201"/>
      <c r="AR865" s="287"/>
      <c r="AS865" s="203"/>
      <c r="AT865" s="202"/>
      <c r="AU865" s="203"/>
      <c r="AV865" s="204"/>
      <c r="AW865" s="201"/>
      <c r="AX865" s="287"/>
      <c r="AY865" s="203"/>
      <c r="AZ865" s="202"/>
      <c r="BA865" s="203"/>
      <c r="BB865" s="204"/>
      <c r="BC865" s="201"/>
      <c r="BD865" s="287"/>
      <c r="BE865" s="203"/>
      <c r="BF865" s="202"/>
      <c r="BG865" s="203"/>
      <c r="BH865" s="204"/>
      <c r="BI865" s="201"/>
      <c r="BJ865" s="287"/>
      <c r="BK865" s="203"/>
      <c r="BL865" s="202"/>
      <c r="BM865" s="203"/>
      <c r="BN865" s="204"/>
      <c r="BQ865" s="202"/>
      <c r="BR865" s="203"/>
      <c r="BS865" s="202"/>
      <c r="BT865" s="203"/>
      <c r="BU865" s="204"/>
      <c r="BV865" s="201"/>
      <c r="BW865" s="202"/>
      <c r="BX865" s="203"/>
      <c r="BY865" s="202"/>
      <c r="BZ865" s="203"/>
      <c r="CA865" s="204"/>
      <c r="CB865" s="201"/>
      <c r="CC865" s="202"/>
      <c r="CD865" s="203"/>
      <c r="CE865" s="202"/>
      <c r="CF865" s="203"/>
      <c r="CG865" s="204"/>
      <c r="CH865" s="201"/>
      <c r="CI865" s="202"/>
      <c r="CJ865" s="203"/>
      <c r="CK865" s="202"/>
      <c r="CL865" s="203"/>
      <c r="CM865" s="204"/>
      <c r="CN865" s="201"/>
      <c r="CO865" s="202"/>
      <c r="CP865" s="203"/>
      <c r="CQ865" s="202"/>
      <c r="CR865" s="203"/>
      <c r="CS865" s="204"/>
    </row>
    <row r="866" spans="13:97" ht="15" customHeight="1" x14ac:dyDescent="0.25">
      <c r="M866" s="195">
        <v>1</v>
      </c>
      <c r="N866" s="281" t="s">
        <v>592</v>
      </c>
      <c r="O866" s="197">
        <v>1</v>
      </c>
      <c r="P866" s="196" t="s">
        <v>593</v>
      </c>
      <c r="Q866" s="197">
        <v>1</v>
      </c>
      <c r="R866" s="196" t="s">
        <v>594</v>
      </c>
      <c r="S866" s="195">
        <v>1</v>
      </c>
      <c r="T866" s="281" t="s">
        <v>595</v>
      </c>
      <c r="U866" s="197">
        <v>1</v>
      </c>
      <c r="V866" s="196" t="s">
        <v>596</v>
      </c>
      <c r="W866" s="197">
        <v>1</v>
      </c>
      <c r="X866" s="196" t="s">
        <v>597</v>
      </c>
      <c r="Y866" s="195">
        <v>1</v>
      </c>
      <c r="Z866" s="281" t="s">
        <v>598</v>
      </c>
      <c r="AA866" s="197">
        <v>1</v>
      </c>
      <c r="AB866" s="196" t="s">
        <v>599</v>
      </c>
      <c r="AC866" s="197">
        <v>1</v>
      </c>
      <c r="AD866" s="196" t="s">
        <v>600</v>
      </c>
      <c r="AE866" s="195">
        <v>1</v>
      </c>
      <c r="AF866" s="281" t="s">
        <v>601</v>
      </c>
      <c r="AG866" s="197">
        <v>1</v>
      </c>
      <c r="AH866" s="196" t="s">
        <v>602</v>
      </c>
      <c r="AI866" s="197">
        <v>1</v>
      </c>
      <c r="AJ866" s="196" t="s">
        <v>603</v>
      </c>
      <c r="AK866" s="195">
        <v>1</v>
      </c>
      <c r="AL866" s="281" t="s">
        <v>604</v>
      </c>
      <c r="AM866" s="197">
        <v>1</v>
      </c>
      <c r="AN866" s="196" t="s">
        <v>605</v>
      </c>
      <c r="AO866" s="197">
        <v>1</v>
      </c>
      <c r="AP866" s="196" t="s">
        <v>606</v>
      </c>
      <c r="AQ866" s="195">
        <v>1</v>
      </c>
      <c r="AR866" s="281" t="s">
        <v>607</v>
      </c>
      <c r="AS866" s="197">
        <v>1</v>
      </c>
      <c r="AT866" s="196" t="s">
        <v>608</v>
      </c>
      <c r="AU866" s="197">
        <v>1</v>
      </c>
      <c r="AV866" s="196" t="s">
        <v>609</v>
      </c>
      <c r="AW866" s="195">
        <v>1</v>
      </c>
      <c r="AX866" s="281" t="s">
        <v>610</v>
      </c>
      <c r="AY866" s="197">
        <v>1</v>
      </c>
      <c r="AZ866" s="196" t="s">
        <v>611</v>
      </c>
      <c r="BA866" s="197">
        <v>1</v>
      </c>
      <c r="BB866" s="196" t="s">
        <v>612</v>
      </c>
      <c r="BC866" s="195">
        <v>1</v>
      </c>
      <c r="BD866" s="281" t="s">
        <v>613</v>
      </c>
      <c r="BE866" s="197">
        <v>1</v>
      </c>
      <c r="BF866" s="196" t="s">
        <v>614</v>
      </c>
      <c r="BG866" s="197">
        <v>1</v>
      </c>
      <c r="BH866" s="196" t="s">
        <v>615</v>
      </c>
      <c r="BI866" s="195">
        <v>1</v>
      </c>
      <c r="BJ866" s="281" t="s">
        <v>616</v>
      </c>
      <c r="BK866" s="197">
        <v>1</v>
      </c>
      <c r="BL866" s="196" t="s">
        <v>617</v>
      </c>
      <c r="BM866" s="197">
        <v>1</v>
      </c>
      <c r="BN866" s="196" t="s">
        <v>618</v>
      </c>
      <c r="BQ866" s="196" t="s">
        <v>240</v>
      </c>
      <c r="BR866" s="197">
        <v>1</v>
      </c>
      <c r="BS866" s="196" t="s">
        <v>241</v>
      </c>
      <c r="BT866" s="197">
        <v>1</v>
      </c>
      <c r="BU866" s="196" t="s">
        <v>242</v>
      </c>
      <c r="BV866" s="195">
        <v>1</v>
      </c>
      <c r="BW866" s="196" t="s">
        <v>243</v>
      </c>
      <c r="BX866" s="197">
        <v>1</v>
      </c>
      <c r="BY866" s="196" t="s">
        <v>244</v>
      </c>
      <c r="BZ866" s="197">
        <v>1</v>
      </c>
      <c r="CA866" s="196" t="s">
        <v>245</v>
      </c>
      <c r="CB866" s="195">
        <v>1</v>
      </c>
      <c r="CC866" s="196" t="s">
        <v>246</v>
      </c>
      <c r="CD866" s="197">
        <v>1</v>
      </c>
      <c r="CE866" s="196" t="s">
        <v>247</v>
      </c>
      <c r="CF866" s="197">
        <v>1</v>
      </c>
      <c r="CG866" s="196" t="s">
        <v>248</v>
      </c>
      <c r="CH866" s="195"/>
      <c r="CI866" s="196"/>
      <c r="CJ866" s="197"/>
      <c r="CK866" s="196"/>
      <c r="CL866" s="197"/>
      <c r="CM866" s="198"/>
      <c r="CN866" s="195"/>
      <c r="CO866" s="196"/>
      <c r="CP866" s="197"/>
      <c r="CQ866" s="196"/>
      <c r="CR866" s="197"/>
      <c r="CS866" s="198"/>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5"/>
      <c r="N868" s="288"/>
      <c r="O868" s="207"/>
      <c r="P868" s="206"/>
      <c r="Q868" s="207"/>
      <c r="R868" s="208"/>
      <c r="S868" s="205"/>
      <c r="T868" s="288"/>
      <c r="U868" s="207"/>
      <c r="V868" s="206"/>
      <c r="W868" s="207"/>
      <c r="X868" s="208"/>
      <c r="Y868" s="205"/>
      <c r="Z868" s="288"/>
      <c r="AA868" s="207"/>
      <c r="AB868" s="206"/>
      <c r="AC868" s="207"/>
      <c r="AD868" s="208"/>
      <c r="AE868" s="205"/>
      <c r="AF868" s="288"/>
      <c r="AG868" s="207"/>
      <c r="AH868" s="206"/>
      <c r="AI868" s="207"/>
      <c r="AJ868" s="208"/>
      <c r="AK868" s="205"/>
      <c r="AL868" s="288"/>
      <c r="AM868" s="207"/>
      <c r="AN868" s="206"/>
      <c r="AO868" s="207"/>
      <c r="AP868" s="208"/>
      <c r="AQ868" s="205"/>
      <c r="AR868" s="288"/>
      <c r="AS868" s="207"/>
      <c r="AT868" s="206"/>
      <c r="AU868" s="207"/>
      <c r="AV868" s="208"/>
      <c r="AW868" s="205"/>
      <c r="AX868" s="288"/>
      <c r="AY868" s="207"/>
      <c r="AZ868" s="206"/>
      <c r="BA868" s="207"/>
      <c r="BB868" s="208"/>
      <c r="BC868" s="205"/>
      <c r="BD868" s="288"/>
      <c r="BE868" s="207"/>
      <c r="BF868" s="206"/>
      <c r="BG868" s="207"/>
      <c r="BH868" s="208"/>
      <c r="BI868" s="205"/>
      <c r="BJ868" s="288"/>
      <c r="BK868" s="207"/>
      <c r="BL868" s="206"/>
      <c r="BM868" s="207"/>
      <c r="BN868" s="208"/>
      <c r="BQ868" s="199"/>
      <c r="BR868" s="197"/>
      <c r="BS868" s="199"/>
      <c r="BT868" s="197"/>
      <c r="BU868" s="200"/>
      <c r="BV868" s="195"/>
      <c r="BW868" s="199"/>
      <c r="BX868" s="197"/>
      <c r="BY868" s="199"/>
      <c r="BZ868" s="197"/>
      <c r="CA868" s="200"/>
      <c r="CB868" s="195"/>
      <c r="CC868" s="199"/>
      <c r="CD868" s="197"/>
      <c r="CE868" s="199"/>
      <c r="CF868" s="197"/>
      <c r="CG868" s="200"/>
      <c r="CH868" s="195"/>
      <c r="CI868" s="199"/>
      <c r="CJ868" s="197"/>
      <c r="CK868" s="199"/>
      <c r="CL868" s="197"/>
      <c r="CM868" s="200"/>
      <c r="CN868" s="195"/>
      <c r="CO868" s="199"/>
      <c r="CP868" s="197"/>
      <c r="CQ868" s="199"/>
      <c r="CR868" s="197"/>
      <c r="CS868" s="200"/>
    </row>
    <row r="869" spans="13:97" ht="15" customHeight="1" x14ac:dyDescent="0.25">
      <c r="M869" s="209"/>
      <c r="N869" s="289"/>
      <c r="O869" s="211"/>
      <c r="P869" s="210"/>
      <c r="Q869" s="211"/>
      <c r="R869" s="212"/>
      <c r="S869" s="209"/>
      <c r="T869" s="289"/>
      <c r="U869" s="211"/>
      <c r="V869" s="210"/>
      <c r="W869" s="211"/>
      <c r="X869" s="212"/>
      <c r="Y869" s="209"/>
      <c r="Z869" s="289"/>
      <c r="AA869" s="211"/>
      <c r="AB869" s="210"/>
      <c r="AC869" s="211"/>
      <c r="AD869" s="212"/>
      <c r="AE869" s="209"/>
      <c r="AF869" s="289"/>
      <c r="AG869" s="211"/>
      <c r="AH869" s="210"/>
      <c r="AI869" s="211"/>
      <c r="AJ869" s="212"/>
      <c r="AK869" s="209"/>
      <c r="AL869" s="289"/>
      <c r="AM869" s="211"/>
      <c r="AN869" s="210"/>
      <c r="AO869" s="211"/>
      <c r="AP869" s="212"/>
      <c r="AQ869" s="209"/>
      <c r="AR869" s="289"/>
      <c r="AS869" s="211"/>
      <c r="AT869" s="210"/>
      <c r="AU869" s="211"/>
      <c r="AV869" s="212"/>
      <c r="AW869" s="209"/>
      <c r="AX869" s="289"/>
      <c r="AY869" s="211"/>
      <c r="AZ869" s="210"/>
      <c r="BA869" s="211"/>
      <c r="BB869" s="212"/>
      <c r="BC869" s="209"/>
      <c r="BD869" s="289"/>
      <c r="BE869" s="211"/>
      <c r="BF869" s="210"/>
      <c r="BG869" s="211"/>
      <c r="BH869" s="212"/>
      <c r="BI869" s="209"/>
      <c r="BJ869" s="289"/>
      <c r="BK869" s="211"/>
      <c r="BL869" s="210"/>
      <c r="BM869" s="211"/>
      <c r="BN869" s="212"/>
      <c r="BQ869" s="202"/>
      <c r="BR869" s="203"/>
      <c r="BS869" s="202"/>
      <c r="BT869" s="203"/>
      <c r="BU869" s="204"/>
      <c r="BV869" s="201"/>
      <c r="BW869" s="202"/>
      <c r="BX869" s="203"/>
      <c r="BY869" s="202"/>
      <c r="BZ869" s="203"/>
      <c r="CA869" s="204"/>
      <c r="CB869" s="201"/>
      <c r="CC869" s="202"/>
      <c r="CD869" s="203"/>
      <c r="CE869" s="202"/>
      <c r="CF869" s="203"/>
      <c r="CG869" s="204"/>
      <c r="CH869" s="201"/>
      <c r="CI869" s="202"/>
      <c r="CJ869" s="203"/>
      <c r="CK869" s="202"/>
      <c r="CL869" s="203"/>
      <c r="CM869" s="204"/>
      <c r="CN869" s="201"/>
      <c r="CO869" s="202"/>
      <c r="CP869" s="203"/>
      <c r="CQ869" s="202"/>
      <c r="CR869" s="203"/>
      <c r="CS869" s="204"/>
    </row>
    <row r="870" spans="13:97" ht="15" customHeight="1" x14ac:dyDescent="0.25">
      <c r="M870" s="195">
        <v>1</v>
      </c>
      <c r="N870" s="281" t="s">
        <v>619</v>
      </c>
      <c r="O870" s="197">
        <v>1</v>
      </c>
      <c r="P870" s="196" t="s">
        <v>620</v>
      </c>
      <c r="Q870" s="197">
        <v>1</v>
      </c>
      <c r="R870" s="196" t="s">
        <v>621</v>
      </c>
      <c r="S870" s="195">
        <v>1</v>
      </c>
      <c r="T870" s="281" t="s">
        <v>622</v>
      </c>
      <c r="U870" s="197">
        <v>1</v>
      </c>
      <c r="V870" s="196" t="s">
        <v>623</v>
      </c>
      <c r="W870" s="197">
        <v>1</v>
      </c>
      <c r="X870" s="196" t="s">
        <v>624</v>
      </c>
      <c r="Y870" s="205">
        <v>1</v>
      </c>
      <c r="Z870" s="281" t="s">
        <v>625</v>
      </c>
      <c r="AA870" s="207">
        <v>1</v>
      </c>
      <c r="AB870" s="196" t="s">
        <v>626</v>
      </c>
      <c r="AC870" s="207">
        <v>1</v>
      </c>
      <c r="AD870" s="196" t="s">
        <v>627</v>
      </c>
      <c r="AE870" s="195">
        <v>1</v>
      </c>
      <c r="AF870" s="281" t="s">
        <v>628</v>
      </c>
      <c r="AG870" s="197">
        <v>1</v>
      </c>
      <c r="AH870" s="196" t="s">
        <v>629</v>
      </c>
      <c r="AI870" s="197">
        <v>1</v>
      </c>
      <c r="AJ870" s="196" t="s">
        <v>630</v>
      </c>
      <c r="AK870" s="195">
        <v>1</v>
      </c>
      <c r="AL870" s="281" t="s">
        <v>631</v>
      </c>
      <c r="AM870" s="197">
        <v>1</v>
      </c>
      <c r="AN870" s="196" t="s">
        <v>632</v>
      </c>
      <c r="AO870" s="197">
        <v>1</v>
      </c>
      <c r="AP870" s="196" t="s">
        <v>633</v>
      </c>
      <c r="AQ870" s="205">
        <v>1</v>
      </c>
      <c r="AR870" s="281" t="s">
        <v>634</v>
      </c>
      <c r="AS870" s="207">
        <v>1</v>
      </c>
      <c r="AT870" s="196" t="s">
        <v>635</v>
      </c>
      <c r="AU870" s="207">
        <v>1</v>
      </c>
      <c r="AV870" s="196" t="s">
        <v>636</v>
      </c>
      <c r="AW870" s="195">
        <v>1</v>
      </c>
      <c r="AX870" s="281" t="s">
        <v>637</v>
      </c>
      <c r="AY870" s="197">
        <v>1</v>
      </c>
      <c r="AZ870" s="196" t="s">
        <v>638</v>
      </c>
      <c r="BA870" s="197">
        <v>1</v>
      </c>
      <c r="BB870" s="196" t="s">
        <v>639</v>
      </c>
      <c r="BC870" s="195">
        <v>1</v>
      </c>
      <c r="BD870" s="281" t="s">
        <v>640</v>
      </c>
      <c r="BE870" s="197">
        <v>1</v>
      </c>
      <c r="BF870" s="196" t="s">
        <v>641</v>
      </c>
      <c r="BG870" s="197">
        <v>1</v>
      </c>
      <c r="BH870" s="196" t="s">
        <v>642</v>
      </c>
      <c r="BI870" s="195">
        <v>1</v>
      </c>
      <c r="BJ870" s="281" t="s">
        <v>643</v>
      </c>
      <c r="BK870" s="197">
        <v>1</v>
      </c>
      <c r="BL870" s="196" t="s">
        <v>644</v>
      </c>
      <c r="BM870" s="197">
        <v>1</v>
      </c>
      <c r="BN870" s="196" t="s">
        <v>645</v>
      </c>
      <c r="BQ870" s="196" t="s">
        <v>261</v>
      </c>
      <c r="BR870" s="197">
        <v>1</v>
      </c>
      <c r="BS870" s="196" t="s">
        <v>262</v>
      </c>
      <c r="BT870" s="197">
        <v>1</v>
      </c>
      <c r="BU870" s="196" t="s">
        <v>263</v>
      </c>
      <c r="BV870" s="195">
        <v>1</v>
      </c>
      <c r="BW870" s="196" t="s">
        <v>264</v>
      </c>
      <c r="BX870" s="197">
        <v>1</v>
      </c>
      <c r="BY870" s="196" t="s">
        <v>265</v>
      </c>
      <c r="BZ870" s="197">
        <v>1</v>
      </c>
      <c r="CA870" s="196" t="s">
        <v>266</v>
      </c>
      <c r="CB870" s="195">
        <v>1</v>
      </c>
      <c r="CC870" s="196" t="s">
        <v>267</v>
      </c>
      <c r="CD870" s="197">
        <v>1</v>
      </c>
      <c r="CE870" s="196" t="s">
        <v>268</v>
      </c>
      <c r="CF870" s="197">
        <v>1</v>
      </c>
      <c r="CG870" s="196" t="s">
        <v>269</v>
      </c>
      <c r="CH870" s="195"/>
      <c r="CI870" s="196"/>
      <c r="CJ870" s="197"/>
      <c r="CK870" s="196"/>
      <c r="CL870" s="197"/>
      <c r="CM870" s="198"/>
      <c r="CN870" s="195"/>
      <c r="CO870" s="196"/>
      <c r="CP870" s="197"/>
      <c r="CQ870" s="196"/>
      <c r="CR870" s="197"/>
      <c r="CS870" s="198"/>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5"/>
      <c r="N872" s="288"/>
      <c r="O872" s="207"/>
      <c r="P872" s="206"/>
      <c r="Q872" s="207"/>
      <c r="R872" s="208"/>
      <c r="S872" s="205"/>
      <c r="T872" s="288"/>
      <c r="U872" s="207"/>
      <c r="V872" s="206"/>
      <c r="W872" s="207"/>
      <c r="X872" s="208"/>
      <c r="Y872" s="205"/>
      <c r="Z872" s="288"/>
      <c r="AA872" s="207"/>
      <c r="AB872" s="206"/>
      <c r="AC872" s="207"/>
      <c r="AD872" s="208"/>
      <c r="AE872" s="205"/>
      <c r="AF872" s="288"/>
      <c r="AG872" s="207"/>
      <c r="AH872" s="206"/>
      <c r="AI872" s="207"/>
      <c r="AJ872" s="208"/>
      <c r="AK872" s="205"/>
      <c r="AL872" s="288"/>
      <c r="AM872" s="207"/>
      <c r="AN872" s="206"/>
      <c r="AO872" s="207"/>
      <c r="AP872" s="208"/>
      <c r="AQ872" s="205"/>
      <c r="AR872" s="288"/>
      <c r="AS872" s="207"/>
      <c r="AT872" s="206"/>
      <c r="AU872" s="207"/>
      <c r="AV872" s="208"/>
      <c r="AW872" s="205"/>
      <c r="AX872" s="288"/>
      <c r="AY872" s="207"/>
      <c r="AZ872" s="206"/>
      <c r="BA872" s="207"/>
      <c r="BB872" s="208"/>
      <c r="BC872" s="205"/>
      <c r="BD872" s="288"/>
      <c r="BE872" s="207"/>
      <c r="BF872" s="206"/>
      <c r="BG872" s="207"/>
      <c r="BH872" s="208"/>
      <c r="BI872" s="205"/>
      <c r="BJ872" s="288"/>
      <c r="BK872" s="207"/>
      <c r="BL872" s="206"/>
      <c r="BM872" s="207"/>
      <c r="BN872" s="208"/>
      <c r="BQ872" s="206"/>
      <c r="BR872" s="207"/>
      <c r="BS872" s="206"/>
      <c r="BT872" s="207"/>
      <c r="BU872" s="208"/>
      <c r="BV872" s="205"/>
      <c r="BW872" s="206"/>
      <c r="BX872" s="207"/>
      <c r="BY872" s="206"/>
      <c r="BZ872" s="207"/>
      <c r="CA872" s="208"/>
      <c r="CB872" s="205"/>
      <c r="CC872" s="206"/>
      <c r="CD872" s="207"/>
      <c r="CE872" s="206"/>
      <c r="CF872" s="207"/>
      <c r="CG872" s="208"/>
      <c r="CH872" s="205"/>
      <c r="CI872" s="206"/>
      <c r="CJ872" s="207"/>
      <c r="CK872" s="206"/>
      <c r="CL872" s="207"/>
      <c r="CM872" s="208"/>
      <c r="CN872" s="205"/>
      <c r="CO872" s="206"/>
      <c r="CP872" s="207"/>
      <c r="CQ872" s="206"/>
      <c r="CR872" s="207"/>
      <c r="CS872" s="208"/>
    </row>
    <row r="873" spans="13:97" ht="15" customHeight="1" x14ac:dyDescent="0.25">
      <c r="M873" s="122"/>
      <c r="N873" s="280"/>
      <c r="O873" s="124"/>
      <c r="P873" s="123"/>
      <c r="Q873" s="124"/>
      <c r="R873" s="125"/>
      <c r="S873" s="122"/>
      <c r="T873" s="280"/>
      <c r="U873" s="124"/>
      <c r="V873" s="123"/>
      <c r="W873" s="124"/>
      <c r="X873" s="125"/>
      <c r="Y873" s="122"/>
      <c r="Z873" s="280"/>
      <c r="AA873" s="124"/>
      <c r="AB873" s="123"/>
      <c r="AC873" s="124"/>
      <c r="AD873" s="125"/>
      <c r="AE873" s="122"/>
      <c r="AF873" s="280"/>
      <c r="AG873" s="124"/>
      <c r="AH873" s="123"/>
      <c r="AI873" s="124"/>
      <c r="AJ873" s="125"/>
      <c r="AK873" s="122"/>
      <c r="AL873" s="280"/>
      <c r="AM873" s="124"/>
      <c r="AN873" s="123"/>
      <c r="AO873" s="124"/>
      <c r="AP873" s="125"/>
      <c r="AQ873" s="122"/>
      <c r="AR873" s="280"/>
      <c r="AS873" s="124"/>
      <c r="AT873" s="123"/>
      <c r="AU873" s="124"/>
      <c r="AV873" s="125"/>
      <c r="AW873" s="122"/>
      <c r="AX873" s="280"/>
      <c r="AY873" s="124"/>
      <c r="AZ873" s="123"/>
      <c r="BA873" s="124"/>
      <c r="BB873" s="125"/>
      <c r="BC873" s="122"/>
      <c r="BD873" s="280"/>
      <c r="BE873" s="124"/>
      <c r="BF873" s="123"/>
      <c r="BG873" s="124"/>
      <c r="BH873" s="125"/>
      <c r="BI873" s="122"/>
      <c r="BJ873" s="280"/>
      <c r="BK873" s="124"/>
      <c r="BL873" s="123"/>
      <c r="BM873" s="124"/>
      <c r="BN873" s="125"/>
      <c r="BQ873" s="210"/>
      <c r="BR873" s="211"/>
      <c r="BS873" s="210"/>
      <c r="BT873" s="211"/>
      <c r="BU873" s="212"/>
      <c r="BV873" s="209"/>
      <c r="BW873" s="210"/>
      <c r="BX873" s="211"/>
      <c r="BY873" s="210"/>
      <c r="BZ873" s="211"/>
      <c r="CA873" s="212"/>
      <c r="CB873" s="209"/>
      <c r="CC873" s="210"/>
      <c r="CD873" s="211"/>
      <c r="CE873" s="210"/>
      <c r="CF873" s="211"/>
      <c r="CG873" s="212"/>
      <c r="CH873" s="209"/>
      <c r="CI873" s="210"/>
      <c r="CJ873" s="211"/>
      <c r="CK873" s="210"/>
      <c r="CL873" s="211"/>
      <c r="CM873" s="212"/>
      <c r="CN873" s="209"/>
      <c r="CO873" s="210"/>
      <c r="CP873" s="211"/>
      <c r="CQ873" s="210"/>
      <c r="CR873" s="211"/>
      <c r="CS873" s="212"/>
    </row>
    <row r="874" spans="13:97" ht="15" customHeight="1" x14ac:dyDescent="0.25">
      <c r="M874" s="215">
        <v>1</v>
      </c>
      <c r="N874" s="281" t="s">
        <v>646</v>
      </c>
      <c r="O874" s="217">
        <v>1</v>
      </c>
      <c r="P874" s="216" t="s">
        <v>647</v>
      </c>
      <c r="Q874" s="217">
        <v>1</v>
      </c>
      <c r="R874" s="216" t="s">
        <v>648</v>
      </c>
      <c r="S874" s="215">
        <v>1</v>
      </c>
      <c r="T874" s="281" t="s">
        <v>649</v>
      </c>
      <c r="U874" s="217">
        <v>1</v>
      </c>
      <c r="V874" s="216" t="s">
        <v>650</v>
      </c>
      <c r="W874" s="217">
        <v>1</v>
      </c>
      <c r="X874" s="216" t="s">
        <v>651</v>
      </c>
      <c r="Y874" s="215">
        <v>1</v>
      </c>
      <c r="Z874" s="276" t="s">
        <v>652</v>
      </c>
      <c r="AA874" s="217">
        <v>1</v>
      </c>
      <c r="AB874" s="216" t="s">
        <v>653</v>
      </c>
      <c r="AC874" s="217">
        <v>1</v>
      </c>
      <c r="AD874" s="216" t="s">
        <v>654</v>
      </c>
      <c r="AE874" s="215">
        <v>1</v>
      </c>
      <c r="AF874" s="276" t="s">
        <v>655</v>
      </c>
      <c r="AG874" s="217">
        <v>1</v>
      </c>
      <c r="AH874" s="216" t="s">
        <v>656</v>
      </c>
      <c r="AI874" s="217">
        <v>1</v>
      </c>
      <c r="AJ874" s="216" t="s">
        <v>657</v>
      </c>
      <c r="AK874" s="215">
        <v>1</v>
      </c>
      <c r="AL874" s="281" t="s">
        <v>658</v>
      </c>
      <c r="AM874" s="217">
        <v>1</v>
      </c>
      <c r="AN874" s="216" t="s">
        <v>659</v>
      </c>
      <c r="AO874" s="217">
        <v>1</v>
      </c>
      <c r="AP874" s="216" t="s">
        <v>660</v>
      </c>
      <c r="AQ874" s="215">
        <v>1</v>
      </c>
      <c r="AR874" s="281" t="s">
        <v>661</v>
      </c>
      <c r="AS874" s="217">
        <v>1</v>
      </c>
      <c r="AT874" s="216" t="s">
        <v>662</v>
      </c>
      <c r="AU874" s="217">
        <v>1</v>
      </c>
      <c r="AV874" s="216" t="s">
        <v>663</v>
      </c>
      <c r="AW874" s="215">
        <v>1</v>
      </c>
      <c r="AX874" s="281" t="s">
        <v>664</v>
      </c>
      <c r="AY874" s="217">
        <v>1</v>
      </c>
      <c r="AZ874" s="216" t="s">
        <v>665</v>
      </c>
      <c r="BA874" s="217">
        <v>1</v>
      </c>
      <c r="BB874" s="216" t="s">
        <v>666</v>
      </c>
      <c r="BC874" s="215">
        <v>1</v>
      </c>
      <c r="BD874" s="281" t="s">
        <v>667</v>
      </c>
      <c r="BE874" s="217">
        <v>1</v>
      </c>
      <c r="BF874" s="216" t="s">
        <v>668</v>
      </c>
      <c r="BG874" s="217">
        <v>1</v>
      </c>
      <c r="BH874" s="218" t="s">
        <v>669</v>
      </c>
      <c r="BI874" s="215">
        <v>1</v>
      </c>
      <c r="BJ874" s="281" t="s">
        <v>670</v>
      </c>
      <c r="BK874" s="217">
        <v>1</v>
      </c>
      <c r="BL874" s="216" t="s">
        <v>671</v>
      </c>
      <c r="BM874" s="217">
        <v>1</v>
      </c>
      <c r="BN874" s="218" t="s">
        <v>670</v>
      </c>
      <c r="BQ874" s="196" t="s">
        <v>282</v>
      </c>
      <c r="BR874" s="197">
        <v>1</v>
      </c>
      <c r="BS874" s="196" t="s">
        <v>283</v>
      </c>
      <c r="BT874" s="197">
        <v>1</v>
      </c>
      <c r="BU874" s="196" t="s">
        <v>284</v>
      </c>
      <c r="BV874" s="205">
        <v>1</v>
      </c>
      <c r="BW874" s="196" t="s">
        <v>285</v>
      </c>
      <c r="BX874" s="207">
        <v>1</v>
      </c>
      <c r="BY874" s="196" t="s">
        <v>286</v>
      </c>
      <c r="BZ874" s="207">
        <v>1</v>
      </c>
      <c r="CA874" s="196" t="s">
        <v>287</v>
      </c>
      <c r="CB874" s="195">
        <v>1</v>
      </c>
      <c r="CC874" s="196" t="s">
        <v>288</v>
      </c>
      <c r="CD874" s="197">
        <v>1</v>
      </c>
      <c r="CE874" s="196" t="s">
        <v>289</v>
      </c>
      <c r="CF874" s="197">
        <v>1</v>
      </c>
      <c r="CG874" s="196" t="s">
        <v>290</v>
      </c>
      <c r="CH874" s="195"/>
      <c r="CI874" s="196"/>
      <c r="CJ874" s="197"/>
      <c r="CK874" s="196"/>
      <c r="CL874" s="197"/>
      <c r="CM874" s="198"/>
      <c r="CN874" s="205"/>
      <c r="CO874" s="213"/>
      <c r="CP874" s="207"/>
      <c r="CQ874" s="213"/>
      <c r="CR874" s="207"/>
      <c r="CS874" s="214"/>
    </row>
    <row r="875" spans="13:97" ht="15" customHeight="1" x14ac:dyDescent="0.25">
      <c r="M875" s="215"/>
      <c r="N875" s="290"/>
      <c r="O875" s="217"/>
      <c r="P875" s="219"/>
      <c r="Q875" s="217"/>
      <c r="R875" s="220"/>
      <c r="S875" s="215"/>
      <c r="T875" s="290"/>
      <c r="U875" s="217"/>
      <c r="V875" s="219"/>
      <c r="W875" s="217"/>
      <c r="X875" s="220"/>
      <c r="Y875" s="215"/>
      <c r="Z875" s="290"/>
      <c r="AA875" s="217"/>
      <c r="AB875" s="219"/>
      <c r="AC875" s="217"/>
      <c r="AD875" s="220"/>
      <c r="AE875" s="215"/>
      <c r="AF875" s="290"/>
      <c r="AG875" s="217"/>
      <c r="AH875" s="219"/>
      <c r="AI875" s="217"/>
      <c r="AJ875" s="220"/>
      <c r="AK875" s="215"/>
      <c r="AL875" s="290"/>
      <c r="AM875" s="217"/>
      <c r="AN875" s="219"/>
      <c r="AO875" s="217"/>
      <c r="AP875" s="220"/>
      <c r="AQ875" s="215"/>
      <c r="AR875" s="290"/>
      <c r="AS875" s="217"/>
      <c r="AT875" s="219"/>
      <c r="AU875" s="217"/>
      <c r="AV875" s="220"/>
      <c r="AW875" s="215"/>
      <c r="AX875" s="290"/>
      <c r="AY875" s="217"/>
      <c r="AZ875" s="219"/>
      <c r="BA875" s="217"/>
      <c r="BB875" s="220"/>
      <c r="BC875" s="215"/>
      <c r="BD875" s="290"/>
      <c r="BE875" s="217"/>
      <c r="BF875" s="219"/>
      <c r="BG875" s="217"/>
      <c r="BH875" s="220"/>
      <c r="BI875" s="215"/>
      <c r="BJ875" s="290"/>
      <c r="BK875" s="217"/>
      <c r="BL875" s="219"/>
      <c r="BM875" s="217"/>
      <c r="BN875" s="220"/>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215"/>
      <c r="N876" s="290"/>
      <c r="O876" s="217"/>
      <c r="P876" s="219"/>
      <c r="Q876" s="217"/>
      <c r="R876" s="220"/>
      <c r="S876" s="215"/>
      <c r="T876" s="290"/>
      <c r="U876" s="217"/>
      <c r="V876" s="219"/>
      <c r="W876" s="217"/>
      <c r="X876" s="220"/>
      <c r="Y876" s="215"/>
      <c r="Z876" s="290"/>
      <c r="AA876" s="217"/>
      <c r="AB876" s="219"/>
      <c r="AC876" s="217"/>
      <c r="AD876" s="220"/>
      <c r="AE876" s="215"/>
      <c r="AF876" s="290"/>
      <c r="AG876" s="217"/>
      <c r="AH876" s="219"/>
      <c r="AI876" s="217"/>
      <c r="AJ876" s="220"/>
      <c r="AK876" s="215"/>
      <c r="AL876" s="290"/>
      <c r="AM876" s="217"/>
      <c r="AN876" s="219"/>
      <c r="AO876" s="217"/>
      <c r="AP876" s="220"/>
      <c r="AQ876" s="215"/>
      <c r="AR876" s="290"/>
      <c r="AS876" s="217"/>
      <c r="AT876" s="219"/>
      <c r="AU876" s="217"/>
      <c r="AV876" s="220"/>
      <c r="AW876" s="215"/>
      <c r="AX876" s="290"/>
      <c r="AY876" s="217"/>
      <c r="AZ876" s="219"/>
      <c r="BA876" s="217"/>
      <c r="BB876" s="220"/>
      <c r="BC876" s="215"/>
      <c r="BD876" s="290"/>
      <c r="BE876" s="217"/>
      <c r="BF876" s="219"/>
      <c r="BG876" s="217"/>
      <c r="BH876" s="220"/>
      <c r="BI876" s="215"/>
      <c r="BJ876" s="290"/>
      <c r="BK876" s="217"/>
      <c r="BL876" s="219"/>
      <c r="BM876" s="217"/>
      <c r="BN876" s="220"/>
      <c r="BQ876" s="206"/>
      <c r="BR876" s="207"/>
      <c r="BS876" s="206"/>
      <c r="BT876" s="207"/>
      <c r="BU876" s="208"/>
      <c r="BV876" s="205"/>
      <c r="BW876" s="206"/>
      <c r="BX876" s="207"/>
      <c r="BY876" s="206"/>
      <c r="BZ876" s="207"/>
      <c r="CA876" s="208"/>
      <c r="CB876" s="205"/>
      <c r="CC876" s="206"/>
      <c r="CD876" s="207"/>
      <c r="CE876" s="206"/>
      <c r="CF876" s="207"/>
      <c r="CG876" s="208"/>
      <c r="CH876" s="205"/>
      <c r="CI876" s="206"/>
      <c r="CJ876" s="207"/>
      <c r="CK876" s="206"/>
      <c r="CL876" s="207"/>
      <c r="CM876" s="208"/>
      <c r="CN876" s="205"/>
      <c r="CO876" s="206"/>
      <c r="CP876" s="207"/>
      <c r="CQ876" s="206"/>
      <c r="CR876" s="207"/>
      <c r="CS876" s="208"/>
    </row>
    <row r="877" spans="13:97" ht="15" customHeight="1" x14ac:dyDescent="0.25">
      <c r="M877" s="221"/>
      <c r="N877" s="291"/>
      <c r="O877" s="223"/>
      <c r="P877" s="222"/>
      <c r="Q877" s="223"/>
      <c r="R877" s="224"/>
      <c r="S877" s="221"/>
      <c r="T877" s="291"/>
      <c r="U877" s="223"/>
      <c r="V877" s="222"/>
      <c r="W877" s="223"/>
      <c r="X877" s="224"/>
      <c r="Y877" s="221"/>
      <c r="Z877" s="291"/>
      <c r="AA877" s="223"/>
      <c r="AB877" s="222"/>
      <c r="AC877" s="223"/>
      <c r="AD877" s="224"/>
      <c r="AE877" s="221"/>
      <c r="AF877" s="291"/>
      <c r="AG877" s="223"/>
      <c r="AH877" s="222"/>
      <c r="AI877" s="223"/>
      <c r="AJ877" s="224"/>
      <c r="AK877" s="221"/>
      <c r="AL877" s="291"/>
      <c r="AM877" s="223"/>
      <c r="AN877" s="222"/>
      <c r="AO877" s="223"/>
      <c r="AP877" s="224"/>
      <c r="AQ877" s="221"/>
      <c r="AR877" s="291"/>
      <c r="AS877" s="223"/>
      <c r="AT877" s="222"/>
      <c r="AU877" s="223"/>
      <c r="AV877" s="224"/>
      <c r="AW877" s="221"/>
      <c r="AX877" s="291"/>
      <c r="AY877" s="223"/>
      <c r="AZ877" s="222"/>
      <c r="BA877" s="223"/>
      <c r="BB877" s="224"/>
      <c r="BC877" s="221"/>
      <c r="BD877" s="291"/>
      <c r="BE877" s="223"/>
      <c r="BF877" s="222"/>
      <c r="BG877" s="223"/>
      <c r="BH877" s="224"/>
      <c r="BI877" s="221"/>
      <c r="BJ877" s="291"/>
      <c r="BK877" s="223"/>
      <c r="BL877" s="222"/>
      <c r="BM877" s="223"/>
      <c r="BN877" s="224"/>
      <c r="BQ877" s="123"/>
      <c r="BR877" s="124"/>
      <c r="BS877" s="123"/>
      <c r="BT877" s="124"/>
      <c r="BU877" s="125"/>
      <c r="BV877" s="122"/>
      <c r="BW877" s="123"/>
      <c r="BX877" s="124"/>
      <c r="BY877" s="123"/>
      <c r="BZ877" s="124"/>
      <c r="CA877" s="125"/>
      <c r="CB877" s="122"/>
      <c r="CC877" s="123"/>
      <c r="CD877" s="124"/>
      <c r="CE877" s="123"/>
      <c r="CF877" s="124"/>
      <c r="CG877" s="125"/>
      <c r="CH877" s="122"/>
      <c r="CI877" s="123"/>
      <c r="CJ877" s="124"/>
      <c r="CK877" s="123"/>
      <c r="CL877" s="124"/>
      <c r="CM877" s="125"/>
      <c r="CN877" s="122"/>
      <c r="CO877" s="123"/>
      <c r="CP877" s="124"/>
      <c r="CQ877" s="123"/>
      <c r="CR877" s="124"/>
      <c r="CS877" s="125"/>
    </row>
    <row r="878" spans="13:97" ht="15" customHeight="1" x14ac:dyDescent="0.25">
      <c r="M878" s="215">
        <v>1</v>
      </c>
      <c r="N878" s="281" t="s">
        <v>672</v>
      </c>
      <c r="O878" s="217">
        <v>1</v>
      </c>
      <c r="P878" s="216" t="s">
        <v>673</v>
      </c>
      <c r="Q878" s="217">
        <v>1</v>
      </c>
      <c r="R878" s="216" t="s">
        <v>674</v>
      </c>
      <c r="S878" s="215">
        <v>1</v>
      </c>
      <c r="T878" s="281" t="s">
        <v>675</v>
      </c>
      <c r="U878" s="217">
        <v>1</v>
      </c>
      <c r="V878" s="216" t="s">
        <v>676</v>
      </c>
      <c r="W878" s="217">
        <v>1</v>
      </c>
      <c r="X878" s="216" t="s">
        <v>677</v>
      </c>
      <c r="Y878" s="215">
        <v>1</v>
      </c>
      <c r="Z878" s="281" t="s">
        <v>678</v>
      </c>
      <c r="AA878" s="217">
        <v>1</v>
      </c>
      <c r="AB878" s="216" t="s">
        <v>679</v>
      </c>
      <c r="AC878" s="217">
        <v>1</v>
      </c>
      <c r="AD878" s="216" t="s">
        <v>680</v>
      </c>
      <c r="AE878" s="215">
        <v>1</v>
      </c>
      <c r="AF878" s="281" t="s">
        <v>681</v>
      </c>
      <c r="AG878" s="217">
        <v>1</v>
      </c>
      <c r="AH878" s="216" t="s">
        <v>682</v>
      </c>
      <c r="AI878" s="217">
        <v>1</v>
      </c>
      <c r="AJ878" s="216" t="s">
        <v>683</v>
      </c>
      <c r="AK878" s="215">
        <v>1</v>
      </c>
      <c r="AL878" s="281" t="s">
        <v>684</v>
      </c>
      <c r="AM878" s="217">
        <v>1</v>
      </c>
      <c r="AN878" s="216" t="s">
        <v>685</v>
      </c>
      <c r="AO878" s="217">
        <v>1</v>
      </c>
      <c r="AP878" s="216" t="s">
        <v>686</v>
      </c>
      <c r="AQ878" s="215">
        <v>1</v>
      </c>
      <c r="AR878" s="281" t="s">
        <v>687</v>
      </c>
      <c r="AS878" s="217">
        <v>1</v>
      </c>
      <c r="AT878" s="216" t="s">
        <v>688</v>
      </c>
      <c r="AU878" s="217">
        <v>1</v>
      </c>
      <c r="AV878" s="216" t="s">
        <v>689</v>
      </c>
      <c r="AW878" s="215">
        <v>1</v>
      </c>
      <c r="AX878" s="281" t="s">
        <v>690</v>
      </c>
      <c r="AY878" s="217">
        <v>1</v>
      </c>
      <c r="AZ878" s="216" t="s">
        <v>691</v>
      </c>
      <c r="BA878" s="217">
        <v>1</v>
      </c>
      <c r="BB878" s="216" t="s">
        <v>692</v>
      </c>
      <c r="BC878" s="215">
        <v>1</v>
      </c>
      <c r="BD878" s="281" t="s">
        <v>693</v>
      </c>
      <c r="BE878" s="217">
        <v>1</v>
      </c>
      <c r="BF878" s="216" t="s">
        <v>694</v>
      </c>
      <c r="BG878" s="217">
        <v>1</v>
      </c>
      <c r="BH878" s="218" t="s">
        <v>695</v>
      </c>
      <c r="BI878" s="215">
        <v>1</v>
      </c>
      <c r="BJ878" s="281" t="s">
        <v>696</v>
      </c>
      <c r="BK878" s="217">
        <v>1</v>
      </c>
      <c r="BL878" s="216" t="s">
        <v>697</v>
      </c>
      <c r="BM878" s="217">
        <v>1</v>
      </c>
      <c r="BN878" s="218" t="s">
        <v>698</v>
      </c>
      <c r="BQ878" s="216"/>
      <c r="BR878" s="217"/>
      <c r="BS878" s="216"/>
      <c r="BT878" s="217"/>
      <c r="BU878" s="218"/>
      <c r="BV878" s="215"/>
      <c r="BW878" s="216"/>
      <c r="BX878" s="217"/>
      <c r="BY878" s="216"/>
      <c r="BZ878" s="217"/>
      <c r="CA878" s="218"/>
      <c r="CB878" s="215"/>
      <c r="CC878" s="216"/>
      <c r="CD878" s="217"/>
      <c r="CE878" s="216"/>
      <c r="CF878" s="217"/>
      <c r="CG878" s="218"/>
      <c r="CH878" s="215"/>
      <c r="CI878" s="216"/>
      <c r="CJ878" s="217"/>
      <c r="CK878" s="216"/>
      <c r="CL878" s="217"/>
      <c r="CM878" s="218"/>
      <c r="CN878" s="215"/>
      <c r="CO878" s="216"/>
      <c r="CP878" s="217"/>
      <c r="CQ878" s="216"/>
      <c r="CR878" s="217"/>
      <c r="CS878" s="21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19"/>
      <c r="BR879" s="217"/>
      <c r="BS879" s="219"/>
      <c r="BT879" s="217"/>
      <c r="BU879" s="220"/>
      <c r="BV879" s="215"/>
      <c r="BW879" s="219"/>
      <c r="BX879" s="217"/>
      <c r="BY879" s="219"/>
      <c r="BZ879" s="217"/>
      <c r="CA879" s="220"/>
      <c r="CB879" s="215"/>
      <c r="CC879" s="219"/>
      <c r="CD879" s="217"/>
      <c r="CE879" s="219"/>
      <c r="CF879" s="217"/>
      <c r="CG879" s="220"/>
      <c r="CH879" s="215"/>
      <c r="CI879" s="219"/>
      <c r="CJ879" s="217"/>
      <c r="CK879" s="219"/>
      <c r="CL879" s="217"/>
      <c r="CM879" s="220"/>
      <c r="CN879" s="215"/>
      <c r="CO879" s="219"/>
      <c r="CP879" s="217"/>
      <c r="CQ879" s="219"/>
      <c r="CR879" s="217"/>
      <c r="CS879" s="220"/>
    </row>
    <row r="880" spans="13:97" ht="15" customHeight="1" x14ac:dyDescent="0.25">
      <c r="M880" s="215"/>
      <c r="N880" s="290"/>
      <c r="O880" s="217"/>
      <c r="P880" s="219"/>
      <c r="Q880" s="217"/>
      <c r="R880" s="220"/>
      <c r="S880" s="215"/>
      <c r="T880" s="290"/>
      <c r="U880" s="217"/>
      <c r="V880" s="219"/>
      <c r="W880" s="217"/>
      <c r="X880" s="220"/>
      <c r="Y880" s="215"/>
      <c r="Z880" s="290"/>
      <c r="AA880" s="217"/>
      <c r="AB880" s="219"/>
      <c r="AC880" s="217"/>
      <c r="AD880" s="220"/>
      <c r="AE880" s="215"/>
      <c r="AF880" s="290"/>
      <c r="AG880" s="217"/>
      <c r="AH880" s="219"/>
      <c r="AI880" s="217"/>
      <c r="AJ880" s="220"/>
      <c r="AK880" s="215"/>
      <c r="AL880" s="290"/>
      <c r="AM880" s="217"/>
      <c r="AN880" s="219"/>
      <c r="AO880" s="217"/>
      <c r="AP880" s="220"/>
      <c r="AQ880" s="215"/>
      <c r="AR880" s="290"/>
      <c r="AS880" s="217"/>
      <c r="AT880" s="219"/>
      <c r="AU880" s="217"/>
      <c r="AV880" s="220"/>
      <c r="AW880" s="215"/>
      <c r="AX880" s="290"/>
      <c r="AY880" s="217"/>
      <c r="AZ880" s="219"/>
      <c r="BA880" s="217"/>
      <c r="BB880" s="220"/>
      <c r="BC880" s="215"/>
      <c r="BD880" s="290"/>
      <c r="BE880" s="217"/>
      <c r="BF880" s="219"/>
      <c r="BG880" s="217"/>
      <c r="BH880" s="220"/>
      <c r="BI880" s="215"/>
      <c r="BJ880" s="290"/>
      <c r="BK880" s="217"/>
      <c r="BL880" s="219"/>
      <c r="BM880" s="217"/>
      <c r="BN880" s="220"/>
      <c r="BQ880" s="219"/>
      <c r="BR880" s="217"/>
      <c r="BS880" s="219"/>
      <c r="BT880" s="217"/>
      <c r="BU880" s="220"/>
      <c r="BV880" s="215"/>
      <c r="BW880" s="219"/>
      <c r="BX880" s="217"/>
      <c r="BY880" s="219"/>
      <c r="BZ880" s="217"/>
      <c r="CA880" s="220"/>
      <c r="CB880" s="215"/>
      <c r="CC880" s="219"/>
      <c r="CD880" s="217"/>
      <c r="CE880" s="219"/>
      <c r="CF880" s="217"/>
      <c r="CG880" s="220"/>
      <c r="CH880" s="215"/>
      <c r="CI880" s="219"/>
      <c r="CJ880" s="217"/>
      <c r="CK880" s="219"/>
      <c r="CL880" s="217"/>
      <c r="CM880" s="220"/>
      <c r="CN880" s="215"/>
      <c r="CO880" s="219"/>
      <c r="CP880" s="217"/>
      <c r="CQ880" s="219"/>
      <c r="CR880" s="217"/>
      <c r="CS880" s="220"/>
    </row>
    <row r="881" spans="13:97" ht="15" customHeight="1" x14ac:dyDescent="0.25">
      <c r="M881" s="221"/>
      <c r="N881" s="291"/>
      <c r="O881" s="223"/>
      <c r="P881" s="222"/>
      <c r="Q881" s="223"/>
      <c r="R881" s="224"/>
      <c r="S881" s="221"/>
      <c r="T881" s="291"/>
      <c r="U881" s="223"/>
      <c r="V881" s="222"/>
      <c r="W881" s="223"/>
      <c r="X881" s="224"/>
      <c r="Y881" s="221"/>
      <c r="Z881" s="291"/>
      <c r="AA881" s="223"/>
      <c r="AB881" s="223"/>
      <c r="AC881" s="223"/>
      <c r="AD881" s="225"/>
      <c r="AE881" s="221"/>
      <c r="AF881" s="291"/>
      <c r="AG881" s="223"/>
      <c r="AH881" s="222"/>
      <c r="AI881" s="223"/>
      <c r="AJ881" s="224"/>
      <c r="AK881" s="221"/>
      <c r="AL881" s="291"/>
      <c r="AM881" s="223"/>
      <c r="AN881" s="222"/>
      <c r="AO881" s="223"/>
      <c r="AP881" s="224"/>
      <c r="AQ881" s="221"/>
      <c r="AR881" s="291"/>
      <c r="AS881" s="223"/>
      <c r="AT881" s="223"/>
      <c r="AU881" s="223"/>
      <c r="AV881" s="225"/>
      <c r="AW881" s="221"/>
      <c r="AX881" s="291"/>
      <c r="AY881" s="223"/>
      <c r="AZ881" s="222"/>
      <c r="BA881" s="223"/>
      <c r="BB881" s="224"/>
      <c r="BC881" s="221"/>
      <c r="BD881" s="291"/>
      <c r="BE881" s="223"/>
      <c r="BF881" s="222"/>
      <c r="BG881" s="223"/>
      <c r="BH881" s="224"/>
      <c r="BI881" s="221"/>
      <c r="BJ881" s="291"/>
      <c r="BK881" s="223"/>
      <c r="BL881" s="223"/>
      <c r="BM881" s="223"/>
      <c r="BN881" s="225"/>
      <c r="BQ881" s="222"/>
      <c r="BR881" s="223"/>
      <c r="BS881" s="222"/>
      <c r="BT881" s="223"/>
      <c r="BU881" s="224"/>
      <c r="BV881" s="221"/>
      <c r="BW881" s="222"/>
      <c r="BX881" s="223"/>
      <c r="BY881" s="222"/>
      <c r="BZ881" s="223"/>
      <c r="CA881" s="224"/>
      <c r="CB881" s="221"/>
      <c r="CC881" s="222"/>
      <c r="CD881" s="223"/>
      <c r="CE881" s="222"/>
      <c r="CF881" s="223"/>
      <c r="CG881" s="224"/>
      <c r="CH881" s="221"/>
      <c r="CI881" s="222"/>
      <c r="CJ881" s="223"/>
      <c r="CK881" s="222"/>
      <c r="CL881" s="223"/>
      <c r="CM881" s="224"/>
      <c r="CN881" s="221"/>
      <c r="CO881" s="222"/>
      <c r="CP881" s="223"/>
      <c r="CQ881" s="222"/>
      <c r="CR881" s="223"/>
      <c r="CS881" s="224"/>
    </row>
    <row r="882" spans="13:97" ht="15" customHeight="1" x14ac:dyDescent="0.25">
      <c r="M882" s="215">
        <v>1</v>
      </c>
      <c r="N882" s="281" t="s">
        <v>699</v>
      </c>
      <c r="O882" s="217">
        <v>1</v>
      </c>
      <c r="P882" s="216" t="s">
        <v>700</v>
      </c>
      <c r="Q882" s="217">
        <v>1</v>
      </c>
      <c r="R882" s="216" t="s">
        <v>701</v>
      </c>
      <c r="S882" s="215">
        <v>1</v>
      </c>
      <c r="T882" s="276" t="s">
        <v>702</v>
      </c>
      <c r="U882" s="217">
        <v>1</v>
      </c>
      <c r="V882" s="216" t="s">
        <v>703</v>
      </c>
      <c r="W882" s="217">
        <v>1</v>
      </c>
      <c r="X882" s="216" t="s">
        <v>704</v>
      </c>
      <c r="Y882" s="215">
        <v>1</v>
      </c>
      <c r="Z882" s="276" t="s">
        <v>705</v>
      </c>
      <c r="AA882" s="217">
        <v>1</v>
      </c>
      <c r="AB882" s="216" t="s">
        <v>706</v>
      </c>
      <c r="AC882" s="217">
        <v>1</v>
      </c>
      <c r="AD882" s="216" t="s">
        <v>707</v>
      </c>
      <c r="AE882" s="215"/>
      <c r="AF882" s="292"/>
      <c r="AG882" s="217"/>
      <c r="AH882" s="216"/>
      <c r="AI882" s="217"/>
      <c r="AJ882" s="216"/>
      <c r="AK882" s="215"/>
      <c r="AL882" s="292"/>
      <c r="AM882" s="217"/>
      <c r="AN882" s="216"/>
      <c r="AO882" s="217"/>
      <c r="AP882" s="216"/>
      <c r="AQ882" s="215"/>
      <c r="AR882" s="292"/>
      <c r="AS882" s="217"/>
      <c r="AT882" s="216"/>
      <c r="AU882" s="217"/>
      <c r="AV882" s="216"/>
      <c r="AW882" s="215"/>
      <c r="AX882" s="292"/>
      <c r="AY882" s="217"/>
      <c r="AZ882" s="216"/>
      <c r="BA882" s="217"/>
      <c r="BB882" s="216"/>
      <c r="BC882" s="215"/>
      <c r="BD882" s="292"/>
      <c r="BE882" s="217"/>
      <c r="BF882" s="216"/>
      <c r="BG882" s="217"/>
      <c r="BH882" s="218"/>
      <c r="BI882" s="215"/>
      <c r="BJ882" s="292"/>
      <c r="BK882" s="217"/>
      <c r="BL882" s="216"/>
      <c r="BM882" s="217"/>
      <c r="BN882" s="218"/>
      <c r="BQ882" s="216"/>
      <c r="BR882" s="217"/>
      <c r="BS882" s="216"/>
      <c r="BT882" s="217"/>
      <c r="BU882" s="218"/>
      <c r="BV882" s="215"/>
      <c r="BW882" s="216"/>
      <c r="BX882" s="217"/>
      <c r="BY882" s="216"/>
      <c r="BZ882" s="217"/>
      <c r="CA882" s="218"/>
      <c r="CB882" s="215"/>
      <c r="CC882" s="216"/>
      <c r="CD882" s="217"/>
      <c r="CE882" s="216"/>
      <c r="CF882" s="217"/>
      <c r="CG882" s="218"/>
      <c r="CH882" s="215"/>
      <c r="CI882" s="216"/>
      <c r="CJ882" s="217"/>
      <c r="CK882" s="216"/>
      <c r="CL882" s="217"/>
      <c r="CM882" s="218"/>
      <c r="CN882" s="215"/>
      <c r="CO882" s="216"/>
      <c r="CP882" s="217"/>
      <c r="CQ882" s="216"/>
      <c r="CR882" s="217"/>
      <c r="CS882" s="218"/>
    </row>
    <row r="883" spans="13:97" ht="15" customHeight="1" x14ac:dyDescent="0.25">
      <c r="M883" s="215"/>
      <c r="N883" s="219"/>
      <c r="O883" s="217"/>
      <c r="P883" s="219"/>
      <c r="Q883" s="217"/>
      <c r="R883" s="220"/>
      <c r="S883" s="215"/>
      <c r="T883" s="219"/>
      <c r="U883" s="217"/>
      <c r="V883" s="219"/>
      <c r="W883" s="217"/>
      <c r="X883" s="220"/>
      <c r="Y883" s="215"/>
      <c r="Z883" s="219"/>
      <c r="AA883" s="217"/>
      <c r="AB883" s="217"/>
      <c r="AC883" s="217"/>
      <c r="AD883" s="226"/>
      <c r="AE883" s="215"/>
      <c r="AF883" s="219"/>
      <c r="AG883" s="217"/>
      <c r="AH883" s="219"/>
      <c r="AI883" s="217"/>
      <c r="AJ883" s="220"/>
      <c r="AK883" s="215"/>
      <c r="AL883" s="290"/>
      <c r="AM883" s="217"/>
      <c r="AN883" s="219"/>
      <c r="AO883" s="217"/>
      <c r="AP883" s="220"/>
      <c r="AQ883" s="215"/>
      <c r="AR883" s="290"/>
      <c r="AS883" s="217"/>
      <c r="AT883" s="217"/>
      <c r="AU883" s="217"/>
      <c r="AV883" s="226"/>
      <c r="AW883" s="215"/>
      <c r="AX883" s="290"/>
      <c r="AY883" s="217"/>
      <c r="AZ883" s="219"/>
      <c r="BA883" s="217"/>
      <c r="BB883" s="220"/>
      <c r="BC883" s="215"/>
      <c r="BD883" s="290"/>
      <c r="BE883" s="217"/>
      <c r="BF883" s="219"/>
      <c r="BG883" s="217"/>
      <c r="BH883" s="220"/>
      <c r="BI883" s="215"/>
      <c r="BJ883" s="290"/>
      <c r="BK883" s="217"/>
      <c r="BL883" s="217"/>
      <c r="BM883" s="217"/>
      <c r="BN883" s="226"/>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15"/>
      <c r="N884" s="219"/>
      <c r="O884" s="217"/>
      <c r="P884" s="219"/>
      <c r="Q884" s="217"/>
      <c r="R884" s="220"/>
      <c r="S884" s="215"/>
      <c r="T884" s="219"/>
      <c r="U884" s="217"/>
      <c r="V884" s="219"/>
      <c r="W884" s="217"/>
      <c r="X884" s="220"/>
      <c r="Y884" s="215"/>
      <c r="Z884" s="219"/>
      <c r="AA884" s="217"/>
      <c r="AB884" s="217"/>
      <c r="AC884" s="217"/>
      <c r="AD884" s="226"/>
      <c r="AE884" s="215"/>
      <c r="AF884" s="219"/>
      <c r="AG884" s="217"/>
      <c r="AH884" s="219"/>
      <c r="AI884" s="217"/>
      <c r="AJ884" s="220"/>
      <c r="AK884" s="215"/>
      <c r="AL884" s="290"/>
      <c r="AM884" s="217"/>
      <c r="AN884" s="219"/>
      <c r="AO884" s="217"/>
      <c r="AP884" s="220"/>
      <c r="AQ884" s="215"/>
      <c r="AR884" s="290"/>
      <c r="AS884" s="217"/>
      <c r="AT884" s="217"/>
      <c r="AU884" s="217"/>
      <c r="AV884" s="226"/>
      <c r="AW884" s="215"/>
      <c r="AX884" s="219"/>
      <c r="AY884" s="217"/>
      <c r="AZ884" s="219"/>
      <c r="BA884" s="217"/>
      <c r="BB884" s="220"/>
      <c r="BC884" s="215"/>
      <c r="BD884" s="290"/>
      <c r="BE884" s="217"/>
      <c r="BF884" s="219"/>
      <c r="BG884" s="217"/>
      <c r="BH884" s="220"/>
      <c r="BI884" s="215"/>
      <c r="BJ884" s="219"/>
      <c r="BK884" s="217"/>
      <c r="BL884" s="217"/>
      <c r="BM884" s="217"/>
      <c r="BN884" s="226"/>
      <c r="BQ884" s="219"/>
      <c r="BR884" s="217"/>
      <c r="BS884" s="219"/>
      <c r="BT884" s="217"/>
      <c r="BU884" s="220"/>
      <c r="BV884" s="215"/>
      <c r="BW884" s="219"/>
      <c r="BX884" s="217"/>
      <c r="BY884" s="219"/>
      <c r="BZ884" s="217"/>
      <c r="CA884" s="220"/>
      <c r="CB884" s="215"/>
      <c r="CC884" s="219"/>
      <c r="CD884" s="217"/>
      <c r="CE884" s="219"/>
      <c r="CF884" s="217"/>
      <c r="CG884" s="220"/>
      <c r="CH884" s="215"/>
      <c r="CI884" s="219"/>
      <c r="CJ884" s="217"/>
      <c r="CK884" s="219"/>
      <c r="CL884" s="217"/>
      <c r="CM884" s="220"/>
      <c r="CN884" s="215"/>
      <c r="CO884" s="219"/>
      <c r="CP884" s="217"/>
      <c r="CQ884" s="219"/>
      <c r="CR884" s="217"/>
      <c r="CS884" s="220"/>
    </row>
    <row r="885" spans="13:97" ht="15" customHeight="1" x14ac:dyDescent="0.25">
      <c r="M885" s="122"/>
      <c r="N885" s="123"/>
      <c r="O885" s="124"/>
      <c r="P885" s="123"/>
      <c r="Q885" s="124"/>
      <c r="R885" s="125"/>
      <c r="S885" s="122"/>
      <c r="T885" s="123"/>
      <c r="U885" s="124"/>
      <c r="V885" s="123"/>
      <c r="W885" s="124"/>
      <c r="X885" s="125"/>
      <c r="Y885" s="122"/>
      <c r="Z885" s="123"/>
      <c r="AA885" s="124"/>
      <c r="AB885" s="123"/>
      <c r="AC885" s="124"/>
      <c r="AD885" s="125"/>
      <c r="AE885" s="122"/>
      <c r="AF885" s="123"/>
      <c r="AG885" s="124"/>
      <c r="AH885" s="123"/>
      <c r="AI885" s="124"/>
      <c r="AJ885" s="125"/>
      <c r="AK885" s="122"/>
      <c r="AL885" s="123"/>
      <c r="AM885" s="124"/>
      <c r="AN885" s="123"/>
      <c r="AO885" s="124"/>
      <c r="AP885" s="125"/>
      <c r="AQ885" s="122"/>
      <c r="AR885" s="123"/>
      <c r="AS885" s="124"/>
      <c r="AT885" s="123"/>
      <c r="AU885" s="124"/>
      <c r="AV885" s="125"/>
      <c r="AW885" s="122"/>
      <c r="AX885" s="123"/>
      <c r="AY885" s="124"/>
      <c r="AZ885" s="123"/>
      <c r="BA885" s="124"/>
      <c r="BB885" s="125"/>
      <c r="BC885" s="122"/>
      <c r="BD885" s="123"/>
      <c r="BE885" s="124"/>
      <c r="BF885" s="123"/>
      <c r="BG885" s="124"/>
      <c r="BH885" s="125"/>
      <c r="BI885" s="122"/>
      <c r="BJ885" s="123"/>
      <c r="BK885" s="124"/>
      <c r="BL885" s="123"/>
      <c r="BM885" s="124"/>
      <c r="BN885" s="125"/>
      <c r="BQ885" s="222"/>
      <c r="BR885" s="223"/>
      <c r="BS885" s="222"/>
      <c r="BT885" s="223"/>
      <c r="BU885" s="224"/>
      <c r="BV885" s="221"/>
      <c r="BW885" s="222"/>
      <c r="BX885" s="223"/>
      <c r="BY885" s="223"/>
      <c r="BZ885" s="223"/>
      <c r="CA885" s="225"/>
      <c r="CB885" s="221"/>
      <c r="CC885" s="222"/>
      <c r="CD885" s="223"/>
      <c r="CE885" s="222"/>
      <c r="CF885" s="223"/>
      <c r="CG885" s="224"/>
      <c r="CH885" s="221"/>
      <c r="CI885" s="222"/>
      <c r="CJ885" s="223"/>
      <c r="CK885" s="222"/>
      <c r="CL885" s="223"/>
      <c r="CM885" s="224"/>
      <c r="CN885" s="221"/>
      <c r="CO885" s="222"/>
      <c r="CP885" s="223"/>
      <c r="CQ885" s="223"/>
      <c r="CR885" s="223"/>
      <c r="CS885" s="225"/>
    </row>
    <row r="886" spans="13:97" ht="15" customHeight="1" x14ac:dyDescent="0.25">
      <c r="M886" s="118">
        <v>1</v>
      </c>
      <c r="N886" s="145" t="s">
        <v>708</v>
      </c>
      <c r="O886" s="120"/>
      <c r="P886" s="150"/>
      <c r="Q886" s="120"/>
      <c r="R886" s="150"/>
      <c r="S886" s="118"/>
      <c r="T886" s="145"/>
      <c r="U886" s="120"/>
      <c r="V886" s="145"/>
      <c r="W886" s="120"/>
      <c r="X886" s="146"/>
      <c r="Y886" s="118"/>
      <c r="Z886" s="145"/>
      <c r="AA886" s="120"/>
      <c r="AB886" s="145"/>
      <c r="AC886" s="120"/>
      <c r="AD886" s="121"/>
      <c r="AE886" s="118"/>
      <c r="AF886" s="145"/>
      <c r="AG886" s="120"/>
      <c r="AH886" s="150"/>
      <c r="AI886" s="120"/>
      <c r="AJ886" s="150"/>
      <c r="AK886" s="118"/>
      <c r="AL886" s="145"/>
      <c r="AM886" s="120"/>
      <c r="AN886" s="145"/>
      <c r="AO886" s="120"/>
      <c r="AP886" s="146"/>
      <c r="AQ886" s="118"/>
      <c r="AR886" s="145"/>
      <c r="AS886" s="120"/>
      <c r="AT886" s="145"/>
      <c r="AU886" s="120"/>
      <c r="AV886" s="121"/>
      <c r="AW886" s="118"/>
      <c r="AX886" s="145"/>
      <c r="AY886" s="120"/>
      <c r="AZ886" s="150"/>
      <c r="BA886" s="120"/>
      <c r="BB886" s="150"/>
      <c r="BC886" s="118"/>
      <c r="BD886" s="145"/>
      <c r="BE886" s="120"/>
      <c r="BF886" s="145"/>
      <c r="BG886" s="120"/>
      <c r="BH886" s="146"/>
      <c r="BI886" s="118"/>
      <c r="BJ886" s="145"/>
      <c r="BK886" s="120"/>
      <c r="BL886" s="145"/>
      <c r="BM886" s="120"/>
      <c r="BN886" s="121"/>
      <c r="BQ886" s="216"/>
      <c r="BR886" s="217"/>
      <c r="BS886" s="216"/>
      <c r="BT886" s="217"/>
      <c r="BU886" s="218"/>
      <c r="BV886" s="215"/>
      <c r="BW886" s="216"/>
      <c r="BX886" s="217"/>
      <c r="BY886" s="216"/>
      <c r="BZ886" s="217"/>
      <c r="CA886" s="218"/>
      <c r="CB886" s="215"/>
      <c r="CC886" s="216"/>
      <c r="CD886" s="217"/>
      <c r="CE886" s="216"/>
      <c r="CF886" s="217"/>
      <c r="CG886" s="218"/>
      <c r="CH886" s="215"/>
      <c r="CI886" s="216"/>
      <c r="CJ886" s="217"/>
      <c r="CK886" s="216"/>
      <c r="CL886" s="217"/>
      <c r="CM886" s="218"/>
      <c r="CN886" s="215"/>
      <c r="CO886" s="216"/>
      <c r="CP886" s="217"/>
      <c r="CQ886" s="216"/>
      <c r="CR886" s="217"/>
      <c r="CS886" s="218"/>
    </row>
    <row r="887" spans="13:97" ht="15" customHeight="1" x14ac:dyDescent="0.25">
      <c r="M887" s="118">
        <v>2</v>
      </c>
      <c r="N887" s="145" t="s">
        <v>709</v>
      </c>
      <c r="O887" s="120"/>
      <c r="P887" s="119"/>
      <c r="Q887" s="120"/>
      <c r="R887" s="121"/>
      <c r="S887" s="118"/>
      <c r="T887" s="119"/>
      <c r="U887" s="120"/>
      <c r="V887" s="119"/>
      <c r="W887" s="120"/>
      <c r="X887" s="121"/>
      <c r="Y887" s="118"/>
      <c r="Z887" s="119"/>
      <c r="AA887" s="120"/>
      <c r="AB887" s="119"/>
      <c r="AC887" s="120"/>
      <c r="AD887" s="121"/>
      <c r="AE887" s="118"/>
      <c r="AF887" s="145"/>
      <c r="AG887" s="120"/>
      <c r="AH887" s="119"/>
      <c r="AI887" s="120"/>
      <c r="AJ887" s="121"/>
      <c r="AK887" s="118"/>
      <c r="AL887" s="119"/>
      <c r="AM887" s="120"/>
      <c r="AN887" s="119"/>
      <c r="AO887" s="120"/>
      <c r="AP887" s="121"/>
      <c r="AQ887" s="118"/>
      <c r="AR887" s="119"/>
      <c r="AS887" s="120"/>
      <c r="AT887" s="119"/>
      <c r="AU887" s="120"/>
      <c r="AV887" s="121"/>
      <c r="AW887" s="118"/>
      <c r="AX887" s="145"/>
      <c r="AY887" s="120"/>
      <c r="AZ887" s="119"/>
      <c r="BA887" s="120"/>
      <c r="BB887" s="121"/>
      <c r="BC887" s="118"/>
      <c r="BD887" s="119"/>
      <c r="BE887" s="120"/>
      <c r="BF887" s="119"/>
      <c r="BG887" s="120"/>
      <c r="BH887" s="121"/>
      <c r="BI887" s="118"/>
      <c r="BJ887" s="119"/>
      <c r="BK887" s="120"/>
      <c r="BL887" s="119"/>
      <c r="BM887" s="120"/>
      <c r="BN887" s="121"/>
      <c r="BQ887" s="219"/>
      <c r="BR887" s="217"/>
      <c r="BS887" s="219"/>
      <c r="BT887" s="217"/>
      <c r="BU887" s="220"/>
      <c r="BV887" s="215"/>
      <c r="BW887" s="219"/>
      <c r="BX887" s="217"/>
      <c r="BY887" s="217"/>
      <c r="BZ887" s="217"/>
      <c r="CA887" s="226"/>
      <c r="CB887" s="215"/>
      <c r="CC887" s="219"/>
      <c r="CD887" s="217"/>
      <c r="CE887" s="219"/>
      <c r="CF887" s="217"/>
      <c r="CG887" s="220"/>
      <c r="CH887" s="215"/>
      <c r="CI887" s="219"/>
      <c r="CJ887" s="217"/>
      <c r="CK887" s="219"/>
      <c r="CL887" s="217"/>
      <c r="CM887" s="220"/>
      <c r="CN887" s="215"/>
      <c r="CO887" s="219"/>
      <c r="CP887" s="217"/>
      <c r="CQ887" s="217"/>
      <c r="CR887" s="217"/>
      <c r="CS887" s="226"/>
    </row>
    <row r="888" spans="13:97" ht="15" customHeight="1" x14ac:dyDescent="0.25">
      <c r="M888" s="118">
        <v>3</v>
      </c>
      <c r="N888" s="146" t="s">
        <v>710</v>
      </c>
      <c r="O888" s="120"/>
      <c r="P888" s="119"/>
      <c r="Q888" s="120"/>
      <c r="R888" s="121"/>
      <c r="S888" s="118"/>
      <c r="T888" s="119"/>
      <c r="U888" s="120"/>
      <c r="V888" s="119"/>
      <c r="W888" s="120"/>
      <c r="X888" s="121"/>
      <c r="Y888" s="118"/>
      <c r="Z888" s="119"/>
      <c r="AA888" s="120"/>
      <c r="AB888" s="119"/>
      <c r="AC888" s="120"/>
      <c r="AD888" s="121"/>
      <c r="AE888" s="118"/>
      <c r="AF888" s="146"/>
      <c r="AG888" s="120"/>
      <c r="AH888" s="119"/>
      <c r="AI888" s="120"/>
      <c r="AJ888" s="121"/>
      <c r="AK888" s="118"/>
      <c r="AL888" s="119"/>
      <c r="AM888" s="120"/>
      <c r="AN888" s="119"/>
      <c r="AO888" s="120"/>
      <c r="AP888" s="121"/>
      <c r="AQ888" s="118"/>
      <c r="AR888" s="119"/>
      <c r="AS888" s="120"/>
      <c r="AT888" s="119"/>
      <c r="AU888" s="120"/>
      <c r="AV888" s="121"/>
      <c r="AW888" s="118"/>
      <c r="AX888" s="146"/>
      <c r="AY888" s="120"/>
      <c r="AZ888" s="119"/>
      <c r="BA888" s="120"/>
      <c r="BB888" s="121"/>
      <c r="BC888" s="118"/>
      <c r="BD888" s="119"/>
      <c r="BE888" s="120"/>
      <c r="BF888" s="119"/>
      <c r="BG888" s="120"/>
      <c r="BH888" s="121"/>
      <c r="BI888" s="118"/>
      <c r="BJ888" s="119"/>
      <c r="BK888" s="120"/>
      <c r="BL888" s="119"/>
      <c r="BM888" s="120"/>
      <c r="BN888" s="121"/>
      <c r="BQ888" s="219"/>
      <c r="BR888" s="217"/>
      <c r="BS888" s="219"/>
      <c r="BT888" s="217"/>
      <c r="BU888" s="220"/>
      <c r="BV888" s="215"/>
      <c r="BW888" s="219"/>
      <c r="BX888" s="217"/>
      <c r="BY888" s="217"/>
      <c r="BZ888" s="217"/>
      <c r="CA888" s="226"/>
      <c r="CB888" s="215"/>
      <c r="CC888" s="219"/>
      <c r="CD888" s="217"/>
      <c r="CE888" s="219"/>
      <c r="CF888" s="217"/>
      <c r="CG888" s="220"/>
      <c r="CH888" s="215"/>
      <c r="CI888" s="219"/>
      <c r="CJ888" s="217"/>
      <c r="CK888" s="219"/>
      <c r="CL888" s="217"/>
      <c r="CM888" s="220"/>
      <c r="CN888" s="215"/>
      <c r="CO888" s="219"/>
      <c r="CP888" s="217"/>
      <c r="CQ888" s="217"/>
      <c r="CR888" s="217"/>
      <c r="CS888" s="226"/>
    </row>
    <row r="889" spans="13:97" ht="15" customHeight="1" x14ac:dyDescent="0.25">
      <c r="M889" s="44"/>
      <c r="N889" s="45"/>
      <c r="O889" s="46"/>
      <c r="P889" s="45"/>
      <c r="Q889" s="46"/>
      <c r="R889" s="47"/>
      <c r="S889" s="44"/>
      <c r="T889" s="45"/>
      <c r="U889" s="46"/>
      <c r="V889" s="45"/>
      <c r="W889" s="46"/>
      <c r="X889" s="47"/>
      <c r="Y889" s="44"/>
      <c r="Z889" s="45"/>
      <c r="AA889" s="46"/>
      <c r="AB889" s="45"/>
      <c r="AC889" s="46"/>
      <c r="AD889" s="47"/>
      <c r="AE889" s="44"/>
      <c r="AF889" s="45"/>
      <c r="AG889" s="46"/>
      <c r="AH889" s="45"/>
      <c r="AI889" s="46"/>
      <c r="AJ889" s="47"/>
      <c r="AK889" s="44"/>
      <c r="AL889" s="45"/>
      <c r="AM889" s="46"/>
      <c r="AN889" s="45"/>
      <c r="AO889" s="46"/>
      <c r="AP889" s="47"/>
      <c r="AQ889" s="44"/>
      <c r="AR889" s="45"/>
      <c r="AS889" s="46"/>
      <c r="AT889" s="45"/>
      <c r="AU889" s="46"/>
      <c r="AV889" s="47"/>
      <c r="AW889" s="44"/>
      <c r="AX889" s="45"/>
      <c r="AY889" s="46"/>
      <c r="AZ889" s="45"/>
      <c r="BA889" s="46"/>
      <c r="BB889" s="47"/>
      <c r="BC889" s="44"/>
      <c r="BD889" s="45"/>
      <c r="BE889" s="46"/>
      <c r="BF889" s="45"/>
      <c r="BG889" s="46"/>
      <c r="BH889" s="47"/>
      <c r="BI889" s="44"/>
      <c r="BJ889" s="45"/>
      <c r="BK889" s="46"/>
      <c r="BL889" s="45"/>
      <c r="BM889" s="46"/>
      <c r="BN889" s="47"/>
      <c r="BQ889" s="223"/>
      <c r="BR889" s="223"/>
      <c r="BS889" s="223"/>
      <c r="BT889" s="223"/>
      <c r="BU889" s="225"/>
      <c r="BV889" s="221"/>
      <c r="BW889" s="223"/>
      <c r="BX889" s="223"/>
      <c r="BY889" s="223"/>
      <c r="BZ889" s="223"/>
      <c r="CA889" s="225"/>
      <c r="CB889" s="221"/>
      <c r="CC889" s="223"/>
      <c r="CD889" s="223"/>
      <c r="CE889" s="223"/>
      <c r="CF889" s="223"/>
      <c r="CG889" s="225"/>
      <c r="CH889" s="221"/>
      <c r="CI889" s="223"/>
      <c r="CJ889" s="223"/>
      <c r="CK889" s="223"/>
      <c r="CL889" s="223"/>
      <c r="CM889" s="225"/>
      <c r="CN889" s="221"/>
      <c r="CO889" s="223"/>
      <c r="CP889" s="223"/>
      <c r="CQ889" s="223"/>
      <c r="CR889" s="223"/>
      <c r="CS889" s="225"/>
    </row>
    <row r="890" spans="13:97" ht="15" customHeight="1" x14ac:dyDescent="0.25">
      <c r="BQ890" s="216"/>
      <c r="BR890" s="217"/>
      <c r="BS890" s="216"/>
      <c r="BT890" s="217"/>
      <c r="BU890" s="218"/>
      <c r="BV890" s="215"/>
      <c r="BW890" s="216"/>
      <c r="BX890" s="217"/>
      <c r="BY890" s="216"/>
      <c r="BZ890" s="217"/>
      <c r="CA890" s="218"/>
      <c r="CB890" s="215"/>
      <c r="CC890" s="216"/>
      <c r="CD890" s="217"/>
      <c r="CE890" s="216"/>
      <c r="CF890" s="217"/>
      <c r="CG890" s="218"/>
      <c r="CH890" s="215"/>
      <c r="CI890" s="216"/>
      <c r="CJ890" s="217"/>
      <c r="CK890" s="216"/>
      <c r="CL890" s="217"/>
      <c r="CM890" s="218"/>
      <c r="CN890" s="215"/>
      <c r="CO890" s="216"/>
      <c r="CP890" s="217"/>
      <c r="CQ890" s="216"/>
      <c r="CR890" s="217"/>
      <c r="CS890" s="218"/>
    </row>
    <row r="891" spans="13:97" ht="15" customHeight="1" x14ac:dyDescent="0.25">
      <c r="BQ891" s="219"/>
      <c r="BR891" s="217"/>
      <c r="BS891" s="216"/>
      <c r="BT891" s="217"/>
      <c r="BU891" s="218"/>
      <c r="BV891" s="215"/>
      <c r="BW891" s="219"/>
      <c r="BX891" s="217"/>
      <c r="BY891" s="219"/>
      <c r="BZ891" s="217"/>
      <c r="CA891" s="220"/>
      <c r="CB891" s="215"/>
      <c r="CC891" s="219"/>
      <c r="CD891" s="217"/>
      <c r="CE891" s="219"/>
      <c r="CF891" s="217"/>
      <c r="CG891" s="220"/>
      <c r="CH891" s="215"/>
      <c r="CI891" s="219"/>
      <c r="CJ891" s="217"/>
      <c r="CK891" s="216"/>
      <c r="CL891" s="217"/>
      <c r="CM891" s="218"/>
      <c r="CN891" s="215"/>
      <c r="CO891" s="219"/>
      <c r="CP891" s="217"/>
      <c r="CQ891" s="219"/>
      <c r="CR891" s="217"/>
      <c r="CS891" s="220"/>
    </row>
    <row r="892" spans="13:97" ht="15" customHeight="1" x14ac:dyDescent="0.25">
      <c r="BQ892" s="219"/>
      <c r="BR892" s="217"/>
      <c r="BS892" s="216"/>
      <c r="BT892" s="217"/>
      <c r="BU892" s="218"/>
      <c r="BV892" s="215"/>
      <c r="BW892" s="219"/>
      <c r="BX892" s="217"/>
      <c r="BY892" s="219"/>
      <c r="BZ892" s="217"/>
      <c r="CA892" s="220"/>
      <c r="CB892" s="215"/>
      <c r="CC892" s="219"/>
      <c r="CD892" s="217"/>
      <c r="CE892" s="219"/>
      <c r="CF892" s="217"/>
      <c r="CG892" s="220"/>
      <c r="CH892" s="215"/>
      <c r="CI892" s="219"/>
      <c r="CJ892" s="217"/>
      <c r="CK892" s="216"/>
      <c r="CL892" s="217"/>
      <c r="CM892" s="218"/>
      <c r="CN892" s="215"/>
      <c r="CO892" s="219"/>
      <c r="CP892" s="217"/>
      <c r="CQ892" s="219"/>
      <c r="CR892" s="217"/>
      <c r="CS892" s="220"/>
    </row>
    <row r="893" spans="13:97" ht="15" customHeight="1" x14ac:dyDescent="0.25">
      <c r="Y893" s="54"/>
      <c r="Z893" s="55"/>
      <c r="AA893" s="56"/>
      <c r="AB893" s="55"/>
      <c r="AC893" s="56"/>
      <c r="AD893" s="57"/>
      <c r="AE893" s="54"/>
      <c r="AF893" s="55"/>
      <c r="AG893" s="56"/>
      <c r="AH893" s="55"/>
      <c r="AI893" s="56"/>
      <c r="AJ893" s="57"/>
      <c r="AK893" s="54"/>
      <c r="AL893" s="55"/>
      <c r="AM893" s="56"/>
      <c r="AN893" s="55"/>
      <c r="AO893" s="56"/>
      <c r="AP893" s="57"/>
      <c r="AR893" s="221"/>
      <c r="AS893" s="222"/>
      <c r="AT893" s="223"/>
      <c r="AU893" s="222"/>
      <c r="AV893" s="223"/>
      <c r="AW893" s="224"/>
      <c r="AX893" s="221"/>
      <c r="AY893" s="222"/>
      <c r="AZ893" s="223"/>
      <c r="BA893" s="222"/>
      <c r="BB893" s="223"/>
      <c r="BC893" s="224"/>
      <c r="BD893" s="221"/>
      <c r="BE893" s="222"/>
      <c r="BF893" s="223"/>
      <c r="BG893" s="222"/>
      <c r="BH893" s="223"/>
      <c r="BI893" s="224"/>
      <c r="BJ893" s="221"/>
      <c r="BK893" s="222"/>
      <c r="BL893" s="223"/>
      <c r="BM893" s="222"/>
      <c r="BN893" s="223"/>
      <c r="BO893" s="224"/>
      <c r="BP893" s="221"/>
      <c r="BQ893" s="222"/>
      <c r="BR893" s="223"/>
      <c r="BS893" s="222"/>
      <c r="BT893" s="223"/>
      <c r="BU893" s="224"/>
      <c r="BV893" s="221"/>
      <c r="BW893" s="222"/>
      <c r="BX893" s="223"/>
      <c r="BY893" s="222"/>
      <c r="BZ893" s="223"/>
      <c r="CA893" s="224"/>
      <c r="CB893" s="221"/>
      <c r="CC893" s="222"/>
      <c r="CD893" s="223"/>
      <c r="CE893" s="222"/>
      <c r="CF893" s="223"/>
      <c r="CG893" s="224"/>
      <c r="CH893" s="221"/>
      <c r="CI893" s="222"/>
      <c r="CJ893" s="223"/>
      <c r="CK893" s="222"/>
      <c r="CL893" s="223"/>
      <c r="CM893" s="224"/>
      <c r="CN893" s="221"/>
      <c r="CO893" s="222"/>
      <c r="CP893" s="223"/>
      <c r="CQ893" s="222"/>
      <c r="CR893" s="223"/>
      <c r="CS893" s="224"/>
    </row>
    <row r="894" spans="13:97" ht="15" customHeight="1" x14ac:dyDescent="0.25">
      <c r="Y894" s="48">
        <v>1</v>
      </c>
      <c r="Z894" s="49" t="s">
        <v>10</v>
      </c>
      <c r="AA894" s="50">
        <v>1</v>
      </c>
      <c r="AB894" s="49" t="s">
        <v>11</v>
      </c>
      <c r="AC894" s="50">
        <v>1</v>
      </c>
      <c r="AD894" s="51" t="s">
        <v>12</v>
      </c>
      <c r="AE894" s="48">
        <v>1</v>
      </c>
      <c r="AF894" s="49" t="s">
        <v>13</v>
      </c>
      <c r="AG894" s="50">
        <v>1</v>
      </c>
      <c r="AH894" s="49" t="s">
        <v>14</v>
      </c>
      <c r="AI894" s="50">
        <v>1</v>
      </c>
      <c r="AJ894" s="51" t="s">
        <v>15</v>
      </c>
      <c r="AK894" s="48">
        <v>1</v>
      </c>
      <c r="AL894" s="49" t="s">
        <v>16</v>
      </c>
      <c r="AM894" s="50">
        <v>1</v>
      </c>
      <c r="AN894" s="49" t="s">
        <v>17</v>
      </c>
      <c r="AO894" s="50">
        <v>1</v>
      </c>
      <c r="AP894" s="51" t="s">
        <v>18</v>
      </c>
      <c r="AR894" s="215">
        <v>1</v>
      </c>
      <c r="AS894" s="216" t="s">
        <v>339</v>
      </c>
      <c r="AT894" s="217">
        <v>1</v>
      </c>
      <c r="AU894" s="216" t="s">
        <v>340</v>
      </c>
      <c r="AV894" s="217">
        <v>1</v>
      </c>
      <c r="AW894" s="216" t="s">
        <v>341</v>
      </c>
      <c r="AX894" s="215">
        <v>1</v>
      </c>
      <c r="AY894" s="216" t="s">
        <v>342</v>
      </c>
      <c r="AZ894" s="217">
        <v>1</v>
      </c>
      <c r="BA894" s="216" t="s">
        <v>343</v>
      </c>
      <c r="BB894" s="217">
        <v>1</v>
      </c>
      <c r="BC894" s="216" t="s">
        <v>344</v>
      </c>
      <c r="BD894" s="215">
        <v>1</v>
      </c>
      <c r="BE894" s="216" t="s">
        <v>345</v>
      </c>
      <c r="BF894" s="217">
        <v>1</v>
      </c>
      <c r="BG894" s="216" t="s">
        <v>346</v>
      </c>
      <c r="BH894" s="217">
        <v>1</v>
      </c>
      <c r="BI894" s="216" t="s">
        <v>347</v>
      </c>
      <c r="BJ894" s="215">
        <v>1</v>
      </c>
      <c r="BK894" s="216" t="s">
        <v>348</v>
      </c>
      <c r="BL894" s="217">
        <v>1</v>
      </c>
      <c r="BM894" s="216" t="s">
        <v>349</v>
      </c>
      <c r="BN894" s="217">
        <v>1</v>
      </c>
      <c r="BO894" s="216" t="s">
        <v>350</v>
      </c>
      <c r="BP894" s="215"/>
      <c r="BQ894" s="216"/>
      <c r="BR894" s="217"/>
      <c r="BS894" s="216"/>
      <c r="BT894" s="217"/>
      <c r="BU894" s="218"/>
      <c r="BV894" s="215"/>
      <c r="BW894" s="216"/>
      <c r="BX894" s="217"/>
      <c r="BY894" s="216"/>
      <c r="BZ894" s="217"/>
      <c r="CA894" s="218"/>
      <c r="CB894" s="215"/>
      <c r="CC894" s="216"/>
      <c r="CD894" s="217"/>
      <c r="CE894" s="216"/>
      <c r="CF894" s="217"/>
      <c r="CG894" s="218"/>
      <c r="CH894" s="215"/>
      <c r="CI894" s="216"/>
      <c r="CJ894" s="217"/>
      <c r="CK894" s="216"/>
      <c r="CL894" s="217"/>
      <c r="CM894" s="218"/>
      <c r="CN894" s="215"/>
      <c r="CO894" s="216"/>
      <c r="CP894" s="217"/>
      <c r="CQ894" s="216"/>
      <c r="CR894" s="217"/>
      <c r="CS894" s="218"/>
    </row>
    <row r="895" spans="13:97" ht="15" customHeight="1" x14ac:dyDescent="0.25">
      <c r="Y895" s="48"/>
      <c r="Z895" s="52"/>
      <c r="AA895" s="50"/>
      <c r="AB895" s="52"/>
      <c r="AC895" s="50"/>
      <c r="AD895" s="53"/>
      <c r="AE895" s="48"/>
      <c r="AF895" s="52"/>
      <c r="AG895" s="50"/>
      <c r="AH895" s="52"/>
      <c r="AI895" s="50"/>
      <c r="AJ895" s="53"/>
      <c r="AK895" s="48"/>
      <c r="AL895" s="52"/>
      <c r="AM895" s="50"/>
      <c r="AN895" s="52"/>
      <c r="AO895" s="50"/>
      <c r="AP895" s="53"/>
      <c r="AR895" s="215"/>
      <c r="AS895" s="219"/>
      <c r="AT895" s="217"/>
      <c r="AU895" s="219"/>
      <c r="AV895" s="217"/>
      <c r="AW895" s="220"/>
      <c r="AX895" s="215"/>
      <c r="AY895" s="219"/>
      <c r="AZ895" s="217"/>
      <c r="BA895" s="219"/>
      <c r="BB895" s="217"/>
      <c r="BC895" s="220"/>
      <c r="BD895" s="215"/>
      <c r="BE895" s="219"/>
      <c r="BF895" s="217"/>
      <c r="BG895" s="219"/>
      <c r="BH895" s="217"/>
      <c r="BI895" s="220"/>
      <c r="BJ895" s="215"/>
      <c r="BK895" s="219"/>
      <c r="BL895" s="217"/>
      <c r="BM895" s="219"/>
      <c r="BN895" s="217"/>
      <c r="BO895" s="220"/>
      <c r="BP895" s="215"/>
      <c r="BQ895" s="219"/>
      <c r="BR895" s="217"/>
      <c r="BS895" s="219"/>
      <c r="BT895" s="217"/>
      <c r="BU895" s="220"/>
      <c r="BV895" s="215"/>
      <c r="BW895" s="219"/>
      <c r="BX895" s="217"/>
      <c r="BY895" s="219"/>
      <c r="BZ895" s="217"/>
      <c r="CA895" s="220"/>
      <c r="CB895" s="215"/>
      <c r="CC895" s="219"/>
      <c r="CD895" s="217"/>
      <c r="CE895" s="219"/>
      <c r="CF895" s="217"/>
      <c r="CG895" s="220"/>
      <c r="CH895" s="215"/>
      <c r="CI895" s="219"/>
      <c r="CJ895" s="217"/>
      <c r="CK895" s="219"/>
      <c r="CL895" s="217"/>
      <c r="CM895" s="220"/>
      <c r="CN895" s="215"/>
      <c r="CO895" s="219"/>
      <c r="CP895" s="217"/>
      <c r="CQ895" s="219"/>
      <c r="CR895" s="217"/>
      <c r="CS895" s="220"/>
    </row>
    <row r="896" spans="13:97" ht="15" customHeight="1" x14ac:dyDescent="0.25">
      <c r="Y896" s="48"/>
      <c r="Z896" s="52"/>
      <c r="AA896" s="50"/>
      <c r="AB896" s="52"/>
      <c r="AC896" s="50"/>
      <c r="AD896" s="53"/>
      <c r="AE896" s="48"/>
      <c r="AF896" s="52"/>
      <c r="AG896" s="50"/>
      <c r="AH896" s="52"/>
      <c r="AI896" s="50"/>
      <c r="AJ896" s="53"/>
      <c r="AK896" s="48"/>
      <c r="AL896" s="52"/>
      <c r="AM896" s="50"/>
      <c r="AN896" s="52"/>
      <c r="AO896" s="50"/>
      <c r="AP896" s="53"/>
      <c r="AR896" s="215"/>
      <c r="AS896" s="219"/>
      <c r="AT896" s="217"/>
      <c r="AU896" s="219"/>
      <c r="AV896" s="217"/>
      <c r="AW896" s="220"/>
      <c r="AX896" s="215"/>
      <c r="AY896" s="219"/>
      <c r="AZ896" s="217"/>
      <c r="BA896" s="219"/>
      <c r="BB896" s="217"/>
      <c r="BC896" s="220"/>
      <c r="BD896" s="215"/>
      <c r="BE896" s="219"/>
      <c r="BF896" s="217"/>
      <c r="BG896" s="219"/>
      <c r="BH896" s="217"/>
      <c r="BI896" s="220"/>
      <c r="BJ896" s="215"/>
      <c r="BK896" s="219"/>
      <c r="BL896" s="217"/>
      <c r="BM896" s="219"/>
      <c r="BN896" s="217"/>
      <c r="BO896" s="220"/>
      <c r="BP896" s="215"/>
      <c r="BQ896" s="219"/>
      <c r="BR896" s="217"/>
      <c r="BS896" s="219"/>
      <c r="BT896" s="217"/>
      <c r="BU896" s="220"/>
      <c r="BV896" s="215"/>
      <c r="BW896" s="219"/>
      <c r="BX896" s="217"/>
      <c r="BY896" s="219"/>
      <c r="BZ896" s="217"/>
      <c r="CA896" s="220"/>
      <c r="CB896" s="215"/>
      <c r="CC896" s="219"/>
      <c r="CD896" s="217"/>
      <c r="CE896" s="219"/>
      <c r="CF896" s="217"/>
      <c r="CG896" s="220"/>
      <c r="CH896" s="215"/>
      <c r="CI896" s="219"/>
      <c r="CJ896" s="217"/>
      <c r="CK896" s="219"/>
      <c r="CL896" s="217"/>
      <c r="CM896" s="220"/>
      <c r="CN896" s="215"/>
      <c r="CO896" s="219"/>
      <c r="CP896" s="217"/>
      <c r="CQ896" s="219"/>
      <c r="CR896" s="217"/>
      <c r="CS896" s="220"/>
    </row>
    <row r="897" spans="25:97" ht="15" customHeight="1" x14ac:dyDescent="0.25">
      <c r="Y897" s="58"/>
      <c r="Z897" s="59"/>
      <c r="AA897" s="60"/>
      <c r="AB897" s="59"/>
      <c r="AC897" s="60"/>
      <c r="AD897" s="61"/>
      <c r="AE897" s="58"/>
      <c r="AF897" s="59"/>
      <c r="AG897" s="60"/>
      <c r="AH897" s="59"/>
      <c r="AI897" s="60"/>
      <c r="AJ897" s="61"/>
      <c r="AK897" s="44"/>
      <c r="AL897" s="45"/>
      <c r="AM897" s="46"/>
      <c r="AN897" s="45"/>
      <c r="AO897" s="46"/>
      <c r="AP897" s="47"/>
      <c r="AR897" s="227"/>
      <c r="AS897" s="228"/>
      <c r="AT897" s="229"/>
      <c r="AU897" s="228"/>
      <c r="AV897" s="229"/>
      <c r="AW897" s="230"/>
      <c r="AX897" s="227"/>
      <c r="AY897" s="228"/>
      <c r="AZ897" s="229"/>
      <c r="BA897" s="228"/>
      <c r="BB897" s="229"/>
      <c r="BC897" s="230"/>
      <c r="BD897" s="227"/>
      <c r="BE897" s="228"/>
      <c r="BF897" s="229"/>
      <c r="BG897" s="228"/>
      <c r="BH897" s="229"/>
      <c r="BI897" s="230"/>
      <c r="BJ897" s="227"/>
      <c r="BK897" s="228"/>
      <c r="BL897" s="229"/>
      <c r="BM897" s="228"/>
      <c r="BN897" s="229"/>
      <c r="BO897" s="230"/>
      <c r="BP897" s="227"/>
      <c r="BQ897" s="228"/>
      <c r="BR897" s="229"/>
      <c r="BS897" s="228"/>
      <c r="BT897" s="229"/>
      <c r="BU897" s="230"/>
      <c r="BV897" s="227"/>
      <c r="BW897" s="228"/>
      <c r="BX897" s="229"/>
      <c r="BY897" s="228"/>
      <c r="BZ897" s="229"/>
      <c r="CA897" s="230"/>
      <c r="CB897" s="227"/>
      <c r="CC897" s="228"/>
      <c r="CD897" s="229"/>
      <c r="CE897" s="228"/>
      <c r="CF897" s="229"/>
      <c r="CG897" s="230"/>
      <c r="CH897" s="227"/>
      <c r="CI897" s="228"/>
      <c r="CJ897" s="229"/>
      <c r="CK897" s="228"/>
      <c r="CL897" s="229"/>
      <c r="CM897" s="230"/>
      <c r="CN897" s="227"/>
      <c r="CO897" s="228"/>
      <c r="CP897" s="229"/>
      <c r="CQ897" s="228"/>
      <c r="CR897" s="229"/>
      <c r="CS897" s="230"/>
    </row>
    <row r="898" spans="25:97" ht="15" customHeight="1" x14ac:dyDescent="0.25">
      <c r="Y898" s="48">
        <v>1</v>
      </c>
      <c r="Z898" s="49" t="s">
        <v>19</v>
      </c>
      <c r="AA898" s="50">
        <v>1</v>
      </c>
      <c r="AB898" s="49" t="s">
        <v>20</v>
      </c>
      <c r="AC898" s="50">
        <v>1</v>
      </c>
      <c r="AD898" s="51" t="s">
        <v>21</v>
      </c>
      <c r="AE898" s="48">
        <v>1</v>
      </c>
      <c r="AF898" s="49" t="s">
        <v>22</v>
      </c>
      <c r="AG898" s="50">
        <v>1</v>
      </c>
      <c r="AH898" s="49" t="s">
        <v>23</v>
      </c>
      <c r="AI898" s="50">
        <v>1</v>
      </c>
      <c r="AJ898" s="51" t="s">
        <v>24</v>
      </c>
      <c r="AK898" s="38"/>
      <c r="AL898" s="42"/>
      <c r="AM898" s="40"/>
      <c r="AN898" s="42"/>
      <c r="AO898" s="40"/>
      <c r="AP898" s="43"/>
      <c r="AR898" s="215"/>
      <c r="AS898" s="216"/>
      <c r="AT898" s="217"/>
      <c r="AU898" s="216"/>
      <c r="AV898" s="217"/>
      <c r="AW898" s="218"/>
      <c r="AX898" s="215"/>
      <c r="AY898" s="216"/>
      <c r="AZ898" s="217"/>
      <c r="BA898" s="216"/>
      <c r="BB898" s="217"/>
      <c r="BC898" s="218"/>
      <c r="BD898" s="231"/>
      <c r="BE898" s="232"/>
      <c r="BF898" s="233"/>
      <c r="BG898" s="232"/>
      <c r="BH898" s="233"/>
      <c r="BI898" s="234"/>
      <c r="BJ898" s="215"/>
      <c r="BK898" s="216"/>
      <c r="BL898" s="217"/>
      <c r="BM898" s="216"/>
      <c r="BN898" s="217"/>
      <c r="BO898" s="218"/>
      <c r="BP898" s="215"/>
      <c r="BQ898" s="216"/>
      <c r="BR898" s="217"/>
      <c r="BS898" s="216"/>
      <c r="BT898" s="217"/>
      <c r="BU898" s="218"/>
      <c r="BV898" s="231"/>
      <c r="BW898" s="232"/>
      <c r="BX898" s="233"/>
      <c r="BY898" s="232"/>
      <c r="BZ898" s="233"/>
      <c r="CA898" s="234"/>
      <c r="CB898" s="215"/>
      <c r="CC898" s="216"/>
      <c r="CD898" s="217"/>
      <c r="CE898" s="216"/>
      <c r="CF898" s="217"/>
      <c r="CG898" s="218"/>
      <c r="CH898" s="215"/>
      <c r="CI898" s="216"/>
      <c r="CJ898" s="217"/>
      <c r="CK898" s="216"/>
      <c r="CL898" s="217"/>
      <c r="CM898" s="218"/>
      <c r="CN898" s="231"/>
      <c r="CO898" s="232"/>
      <c r="CP898" s="233"/>
      <c r="CQ898" s="232"/>
      <c r="CR898" s="233"/>
      <c r="CS898" s="234"/>
    </row>
    <row r="899" spans="25:97" ht="15" customHeight="1" x14ac:dyDescent="0.25">
      <c r="Y899" s="38"/>
      <c r="Z899" s="39"/>
      <c r="AA899" s="40"/>
      <c r="AB899" s="39"/>
      <c r="AC899" s="40"/>
      <c r="AD899" s="41"/>
      <c r="AE899" s="38"/>
      <c r="AF899" s="39"/>
      <c r="AG899" s="40"/>
      <c r="AH899" s="39"/>
      <c r="AI899" s="40"/>
      <c r="AJ899" s="41"/>
      <c r="AK899" s="38"/>
      <c r="AL899" s="39"/>
      <c r="AM899" s="40"/>
      <c r="AN899" s="39"/>
      <c r="AO899" s="40"/>
      <c r="AP899" s="41"/>
      <c r="AR899" s="231"/>
      <c r="AS899" s="235"/>
      <c r="AT899" s="233"/>
      <c r="AU899" s="235"/>
      <c r="AV899" s="233"/>
      <c r="AW899" s="236"/>
      <c r="AX899" s="231"/>
      <c r="AY899" s="235"/>
      <c r="AZ899" s="233"/>
      <c r="BA899" s="235"/>
      <c r="BB899" s="233"/>
      <c r="BC899" s="236"/>
      <c r="BD899" s="231"/>
      <c r="BE899" s="235"/>
      <c r="BF899" s="233"/>
      <c r="BG899" s="235"/>
      <c r="BH899" s="233"/>
      <c r="BI899" s="236"/>
      <c r="BJ899" s="231"/>
      <c r="BK899" s="235"/>
      <c r="BL899" s="233"/>
      <c r="BM899" s="235"/>
      <c r="BN899" s="233"/>
      <c r="BO899" s="236"/>
      <c r="BP899" s="231"/>
      <c r="BQ899" s="235"/>
      <c r="BR899" s="233"/>
      <c r="BS899" s="235"/>
      <c r="BT899" s="233"/>
      <c r="BU899" s="236"/>
      <c r="BV899" s="231"/>
      <c r="BW899" s="235"/>
      <c r="BX899" s="233"/>
      <c r="BY899" s="235"/>
      <c r="BZ899" s="233"/>
      <c r="CA899" s="236"/>
      <c r="CB899" s="231"/>
      <c r="CC899" s="235"/>
      <c r="CD899" s="233"/>
      <c r="CE899" s="235"/>
      <c r="CF899" s="233"/>
      <c r="CG899" s="236"/>
      <c r="CH899" s="231"/>
      <c r="CI899" s="235"/>
      <c r="CJ899" s="233"/>
      <c r="CK899" s="235"/>
      <c r="CL899" s="233"/>
      <c r="CM899" s="236"/>
      <c r="CN899" s="231"/>
      <c r="CO899" s="235"/>
      <c r="CP899" s="233"/>
      <c r="CQ899" s="235"/>
      <c r="CR899" s="233"/>
      <c r="CS899" s="236"/>
    </row>
    <row r="900" spans="25:97" ht="15" customHeight="1" x14ac:dyDescent="0.25">
      <c r="Y900" s="38"/>
      <c r="Z900" s="39"/>
      <c r="AA900" s="40"/>
      <c r="AB900" s="39"/>
      <c r="AC900" s="40"/>
      <c r="AD900" s="41"/>
      <c r="AE900" s="38"/>
      <c r="AF900" s="39"/>
      <c r="AG900" s="40"/>
      <c r="AH900" s="39"/>
      <c r="AI900" s="40"/>
      <c r="AJ900" s="41"/>
      <c r="AK900" s="38"/>
      <c r="AL900" s="39"/>
      <c r="AM900" s="40"/>
      <c r="AN900" s="39"/>
      <c r="AO900" s="40"/>
      <c r="AP900" s="41"/>
      <c r="AR900" s="231"/>
      <c r="AS900" s="235"/>
      <c r="AT900" s="233"/>
      <c r="AU900" s="235"/>
      <c r="AV900" s="233"/>
      <c r="AW900" s="236"/>
      <c r="AX900" s="231"/>
      <c r="AY900" s="235"/>
      <c r="AZ900" s="233"/>
      <c r="BA900" s="235"/>
      <c r="BB900" s="233"/>
      <c r="BC900" s="236"/>
      <c r="BD900" s="231"/>
      <c r="BE900" s="235"/>
      <c r="BF900" s="233"/>
      <c r="BG900" s="235"/>
      <c r="BH900" s="233"/>
      <c r="BI900" s="236"/>
      <c r="BJ900" s="231"/>
      <c r="BK900" s="235"/>
      <c r="BL900" s="233"/>
      <c r="BM900" s="235"/>
      <c r="BN900" s="233"/>
      <c r="BO900" s="236"/>
      <c r="BP900" s="231"/>
      <c r="BQ900" s="235"/>
      <c r="BR900" s="233"/>
      <c r="BS900" s="235"/>
      <c r="BT900" s="233"/>
      <c r="BU900" s="236"/>
      <c r="BV900" s="231"/>
      <c r="BW900" s="235"/>
      <c r="BX900" s="233"/>
      <c r="BY900" s="235"/>
      <c r="BZ900" s="233"/>
      <c r="CA900" s="236"/>
      <c r="CB900" s="231"/>
      <c r="CC900" s="235"/>
      <c r="CD900" s="233"/>
      <c r="CE900" s="235"/>
      <c r="CF900" s="233"/>
      <c r="CG900" s="236"/>
      <c r="CH900" s="231"/>
      <c r="CI900" s="235"/>
      <c r="CJ900" s="233"/>
      <c r="CK900" s="235"/>
      <c r="CL900" s="233"/>
      <c r="CM900" s="236"/>
      <c r="CN900" s="231"/>
      <c r="CO900" s="235"/>
      <c r="CP900" s="233"/>
      <c r="CQ900" s="235"/>
      <c r="CR900" s="233"/>
      <c r="CS900" s="236"/>
    </row>
    <row r="901" spans="25:97" ht="15" customHeight="1" x14ac:dyDescent="0.25">
      <c r="Y901" s="36"/>
      <c r="Z901" s="23"/>
      <c r="AA901" s="1"/>
      <c r="AB901" s="23"/>
      <c r="AC901" s="1"/>
      <c r="AD901" s="37"/>
      <c r="AE901" s="36"/>
      <c r="AF901" s="23"/>
      <c r="AG901" s="1"/>
      <c r="AH901" s="23"/>
      <c r="AI901" s="1"/>
      <c r="AJ901" s="37"/>
      <c r="AK901" s="36"/>
      <c r="AL901" s="23"/>
      <c r="AM901" s="1"/>
      <c r="AN901" s="23"/>
      <c r="AO901" s="1"/>
      <c r="AP901" s="37"/>
      <c r="AR901" s="122"/>
      <c r="AS901" s="123"/>
      <c r="AT901" s="124"/>
      <c r="AU901" s="123"/>
      <c r="AV901" s="124"/>
      <c r="AW901" s="125"/>
      <c r="AX901" s="122"/>
      <c r="AY901" s="123"/>
      <c r="AZ901" s="124"/>
      <c r="BA901" s="123"/>
      <c r="BB901" s="124"/>
      <c r="BC901" s="125"/>
      <c r="BD901" s="122"/>
      <c r="BE901" s="123"/>
      <c r="BF901" s="124"/>
      <c r="BG901" s="123"/>
      <c r="BH901" s="124"/>
      <c r="BI901" s="125"/>
      <c r="BJ901" s="122"/>
      <c r="BK901" s="123"/>
      <c r="BL901" s="124"/>
      <c r="BM901" s="123"/>
      <c r="BN901" s="124"/>
      <c r="BO901" s="125"/>
      <c r="BP901" s="122"/>
      <c r="BQ901" s="123"/>
      <c r="BR901" s="124"/>
      <c r="BS901" s="123"/>
      <c r="BT901" s="124"/>
      <c r="BU901" s="125"/>
      <c r="BV901" s="122"/>
      <c r="BW901" s="123"/>
      <c r="BX901" s="124"/>
      <c r="BY901" s="123"/>
      <c r="BZ901" s="124"/>
      <c r="CA901" s="125"/>
      <c r="CB901" s="122"/>
      <c r="CC901" s="123"/>
      <c r="CD901" s="124"/>
      <c r="CE901" s="123"/>
      <c r="CF901" s="124"/>
      <c r="CG901" s="125"/>
      <c r="CH901" s="122"/>
      <c r="CI901" s="123"/>
      <c r="CJ901" s="124"/>
      <c r="CK901" s="123"/>
      <c r="CL901" s="124"/>
      <c r="CM901" s="125"/>
      <c r="CN901" s="122"/>
      <c r="CO901" s="123"/>
      <c r="CP901" s="124"/>
      <c r="CQ901" s="123"/>
      <c r="CR901" s="124"/>
      <c r="CS901" s="125"/>
    </row>
    <row r="902" spans="25:97" ht="15" customHeight="1" x14ac:dyDescent="0.25">
      <c r="Y902" s="38">
        <v>1</v>
      </c>
      <c r="Z902" s="42" t="s">
        <v>25</v>
      </c>
      <c r="AA902" s="40"/>
      <c r="AC902" s="40"/>
      <c r="AE902" s="38"/>
      <c r="AF902" s="42"/>
      <c r="AG902" s="40"/>
      <c r="AH902" s="42"/>
      <c r="AI902" s="40"/>
      <c r="AJ902" s="43"/>
      <c r="AK902" s="38"/>
      <c r="AL902" s="42"/>
      <c r="AM902" s="40"/>
      <c r="AN902" s="42"/>
      <c r="AO902" s="40"/>
      <c r="AP902" s="41"/>
      <c r="AR902" s="118">
        <v>1</v>
      </c>
      <c r="AS902" s="145" t="s">
        <v>351</v>
      </c>
      <c r="AT902" s="120"/>
      <c r="AU902" s="150"/>
      <c r="AV902" s="120"/>
      <c r="AW902" s="150"/>
      <c r="AX902" s="118"/>
      <c r="AY902" s="145"/>
      <c r="AZ902" s="120"/>
      <c r="BA902" s="145"/>
      <c r="BB902" s="120"/>
      <c r="BC902" s="146"/>
      <c r="BD902" s="118"/>
      <c r="BE902" s="145"/>
      <c r="BF902" s="120"/>
      <c r="BG902" s="145"/>
      <c r="BH902" s="120"/>
      <c r="BI902" s="121"/>
      <c r="BJ902" s="118"/>
      <c r="BK902" s="145"/>
      <c r="BL902" s="120"/>
      <c r="BM902" s="150"/>
      <c r="BN902" s="120"/>
      <c r="BO902" s="150"/>
      <c r="BP902" s="118"/>
      <c r="BQ902" s="145"/>
      <c r="BR902" s="120"/>
      <c r="BS902" s="145"/>
      <c r="BT902" s="120"/>
      <c r="BU902" s="146"/>
      <c r="BV902" s="118"/>
      <c r="BW902" s="145"/>
      <c r="BX902" s="120"/>
      <c r="BY902" s="145"/>
      <c r="BZ902" s="120"/>
      <c r="CA902" s="121"/>
      <c r="CB902" s="118"/>
      <c r="CC902" s="145"/>
      <c r="CD902" s="120"/>
      <c r="CE902" s="150"/>
      <c r="CF902" s="120"/>
      <c r="CG902" s="150"/>
      <c r="CH902" s="118"/>
      <c r="CI902" s="145"/>
      <c r="CJ902" s="120"/>
      <c r="CK902" s="145"/>
      <c r="CL902" s="120"/>
      <c r="CM902" s="146"/>
      <c r="CN902" s="118"/>
      <c r="CO902" s="145"/>
      <c r="CP902" s="120"/>
      <c r="CQ902" s="145"/>
      <c r="CR902" s="120"/>
      <c r="CS902" s="121"/>
    </row>
    <row r="903" spans="25:97" ht="15" customHeight="1" x14ac:dyDescent="0.25">
      <c r="Y903" s="38">
        <v>2</v>
      </c>
      <c r="Z903" s="42" t="s">
        <v>26</v>
      </c>
      <c r="AA903" s="40"/>
      <c r="AB903" s="39"/>
      <c r="AC903" s="40"/>
      <c r="AD903" s="41"/>
      <c r="AE903" s="38"/>
      <c r="AF903" s="39"/>
      <c r="AG903" s="40"/>
      <c r="AH903" s="39"/>
      <c r="AI903" s="40"/>
      <c r="AJ903" s="41"/>
      <c r="AK903" s="38"/>
      <c r="AL903" s="39"/>
      <c r="AM903" s="40"/>
      <c r="AN903" s="39"/>
      <c r="AO903" s="40"/>
      <c r="AP903" s="41"/>
      <c r="AR903" s="118">
        <v>2</v>
      </c>
      <c r="AS903" s="145" t="s">
        <v>352</v>
      </c>
      <c r="AT903" s="120"/>
      <c r="AU903" s="119"/>
      <c r="AV903" s="120"/>
      <c r="AW903" s="121"/>
      <c r="AX903" s="118"/>
      <c r="AY903" s="119"/>
      <c r="AZ903" s="120"/>
      <c r="BA903" s="119"/>
      <c r="BB903" s="120"/>
      <c r="BC903" s="121"/>
      <c r="BD903" s="118"/>
      <c r="BE903" s="119"/>
      <c r="BF903" s="120"/>
      <c r="BG903" s="119"/>
      <c r="BH903" s="120"/>
      <c r="BI903" s="121"/>
      <c r="BJ903" s="118"/>
      <c r="BK903" s="145"/>
      <c r="BL903" s="120"/>
      <c r="BM903" s="119"/>
      <c r="BN903" s="120"/>
      <c r="BO903" s="121"/>
      <c r="BP903" s="118"/>
      <c r="BQ903" s="119"/>
      <c r="BR903" s="120"/>
      <c r="BS903" s="119"/>
      <c r="BT903" s="120"/>
      <c r="BU903" s="121"/>
      <c r="BV903" s="118"/>
      <c r="BW903" s="119"/>
      <c r="BX903" s="120"/>
      <c r="BY903" s="119"/>
      <c r="BZ903" s="120"/>
      <c r="CA903" s="121"/>
      <c r="CB903" s="118"/>
      <c r="CC903" s="145"/>
      <c r="CD903" s="120"/>
      <c r="CE903" s="119"/>
      <c r="CF903" s="120"/>
      <c r="CG903" s="121"/>
      <c r="CH903" s="118"/>
      <c r="CI903" s="119"/>
      <c r="CJ903" s="120"/>
      <c r="CK903" s="119"/>
      <c r="CL903" s="120"/>
      <c r="CM903" s="121"/>
      <c r="CN903" s="118"/>
      <c r="CO903" s="119"/>
      <c r="CP903" s="120"/>
      <c r="CQ903" s="119"/>
      <c r="CR903" s="120"/>
      <c r="CS903" s="121"/>
    </row>
    <row r="904" spans="25:97" ht="15" customHeight="1" x14ac:dyDescent="0.25">
      <c r="Y904" s="38">
        <v>3</v>
      </c>
      <c r="Z904" s="43" t="s">
        <v>27</v>
      </c>
      <c r="AA904" s="40"/>
      <c r="AB904" s="39"/>
      <c r="AC904" s="40"/>
      <c r="AD904" s="41"/>
      <c r="AE904" s="38"/>
      <c r="AF904" s="39"/>
      <c r="AG904" s="40"/>
      <c r="AH904" s="39"/>
      <c r="AI904" s="40"/>
      <c r="AJ904" s="41"/>
      <c r="AK904" s="38"/>
      <c r="AL904" s="39"/>
      <c r="AM904" s="40"/>
      <c r="AN904" s="39"/>
      <c r="AO904" s="40"/>
      <c r="AP904" s="41"/>
      <c r="AR904" s="118">
        <v>3</v>
      </c>
      <c r="AS904" s="146" t="s">
        <v>353</v>
      </c>
      <c r="AT904" s="120"/>
      <c r="AU904" s="119"/>
      <c r="AV904" s="120"/>
      <c r="AW904" s="121"/>
      <c r="AX904" s="118"/>
      <c r="AY904" s="119"/>
      <c r="AZ904" s="120"/>
      <c r="BA904" s="119"/>
      <c r="BB904" s="120"/>
      <c r="BC904" s="121"/>
      <c r="BD904" s="118"/>
      <c r="BE904" s="119"/>
      <c r="BF904" s="120"/>
      <c r="BG904" s="119"/>
      <c r="BH904" s="120"/>
      <c r="BI904" s="121"/>
      <c r="BJ904" s="118"/>
      <c r="BK904" s="146"/>
      <c r="BL904" s="120"/>
      <c r="BM904" s="119"/>
      <c r="BN904" s="120"/>
      <c r="BO904" s="121"/>
      <c r="BP904" s="118"/>
      <c r="BQ904" s="119"/>
      <c r="BR904" s="120"/>
      <c r="BS904" s="119"/>
      <c r="BT904" s="120"/>
      <c r="BU904" s="121"/>
      <c r="BV904" s="118"/>
      <c r="BW904" s="119"/>
      <c r="BX904" s="120"/>
      <c r="BY904" s="119"/>
      <c r="BZ904" s="120"/>
      <c r="CA904" s="121"/>
      <c r="CB904" s="118"/>
      <c r="CC904" s="146"/>
      <c r="CD904" s="120"/>
      <c r="CE904" s="119"/>
      <c r="CF904" s="120"/>
      <c r="CG904" s="121"/>
      <c r="CH904" s="118"/>
      <c r="CI904" s="119"/>
      <c r="CJ904" s="120"/>
      <c r="CK904" s="119"/>
      <c r="CL904" s="120"/>
      <c r="CM904" s="121"/>
      <c r="CN904" s="118"/>
      <c r="CO904" s="119"/>
      <c r="CP904" s="120"/>
      <c r="CQ904" s="119"/>
      <c r="CR904" s="120"/>
      <c r="CS904" s="121"/>
    </row>
    <row r="905" spans="25:97" ht="15.75" x14ac:dyDescent="0.25">
      <c r="Y905" s="44"/>
      <c r="Z905" s="45"/>
      <c r="AA905" s="46"/>
      <c r="AB905" s="45"/>
      <c r="AC905" s="46"/>
      <c r="AD905" s="47"/>
      <c r="AE905" s="44"/>
      <c r="AF905" s="45"/>
      <c r="AG905" s="46"/>
      <c r="AH905" s="45"/>
      <c r="AI905" s="46"/>
      <c r="AJ905" s="47"/>
      <c r="AK905" s="44"/>
      <c r="AL905" s="45"/>
      <c r="AM905" s="46"/>
      <c r="AN905" s="45"/>
      <c r="AO905" s="46"/>
      <c r="AP905" s="47"/>
      <c r="AR905" s="44"/>
      <c r="AS905" s="45"/>
      <c r="AT905" s="46"/>
      <c r="AU905" s="45"/>
      <c r="AV905" s="46"/>
      <c r="AW905" s="47"/>
      <c r="AX905" s="44"/>
      <c r="AY905" s="45"/>
      <c r="AZ905" s="46"/>
      <c r="BA905" s="45"/>
      <c r="BB905" s="46"/>
      <c r="BC905" s="47"/>
      <c r="BD905" s="44"/>
      <c r="BE905" s="45"/>
      <c r="BF905" s="46"/>
      <c r="BG905" s="45"/>
      <c r="BH905" s="46"/>
      <c r="BI905" s="47"/>
      <c r="BJ905" s="44"/>
      <c r="BK905" s="45"/>
      <c r="BL905" s="46"/>
      <c r="BM905" s="45"/>
      <c r="BN905" s="46"/>
      <c r="BO905" s="47"/>
      <c r="BP905" s="44"/>
      <c r="BQ905" s="45"/>
      <c r="BR905" s="46"/>
      <c r="BS905" s="45"/>
      <c r="BT905" s="46"/>
      <c r="BU905" s="47"/>
      <c r="BV905" s="44"/>
      <c r="BW905" s="45"/>
      <c r="BX905" s="46"/>
      <c r="BY905" s="45"/>
      <c r="BZ905" s="46"/>
      <c r="CA905" s="47"/>
      <c r="CB905" s="44"/>
      <c r="CC905" s="45"/>
      <c r="CD905" s="46"/>
      <c r="CE905" s="45"/>
      <c r="CF905" s="46"/>
      <c r="CG905" s="47"/>
      <c r="CH905" s="44"/>
      <c r="CI905" s="45"/>
      <c r="CJ905" s="46"/>
      <c r="CK905" s="45"/>
      <c r="CL905" s="46"/>
      <c r="CM905" s="47"/>
      <c r="CN905" s="44"/>
      <c r="CO905" s="45"/>
      <c r="CP905" s="46"/>
      <c r="CQ905" s="45"/>
      <c r="CR905" s="46"/>
      <c r="CS905" s="47"/>
    </row>
    <row r="906" spans="25:97" ht="15.75" x14ac:dyDescent="0.25">
      <c r="Z906" s="22"/>
      <c r="AB906" s="22"/>
      <c r="AD906" s="22"/>
      <c r="AF906" s="22"/>
      <c r="AH906" s="22"/>
      <c r="AJ906" s="22"/>
      <c r="AL906" s="22"/>
      <c r="AN906" s="22"/>
      <c r="AP906" s="22"/>
    </row>
  </sheetData>
  <sheetProtection password="CC4B" sheet="1" selectLockedCells="1"/>
  <mergeCells count="100">
    <mergeCell ref="M567:AP567"/>
    <mergeCell ref="B257:B259"/>
    <mergeCell ref="B260:B262"/>
    <mergeCell ref="B263:B265"/>
    <mergeCell ref="B266:B268"/>
    <mergeCell ref="B269:B271"/>
    <mergeCell ref="B272:B274"/>
    <mergeCell ref="B210:G210"/>
    <mergeCell ref="C227:C286"/>
    <mergeCell ref="E227:E286"/>
    <mergeCell ref="G227:G286"/>
    <mergeCell ref="B245:B247"/>
    <mergeCell ref="B248:B250"/>
    <mergeCell ref="B278:B280"/>
    <mergeCell ref="B281:B283"/>
    <mergeCell ref="B284:B286"/>
    <mergeCell ref="B251:B253"/>
    <mergeCell ref="B275:B277"/>
    <mergeCell ref="B254:B256"/>
    <mergeCell ref="B230:B232"/>
    <mergeCell ref="B233:B235"/>
    <mergeCell ref="B212:B214"/>
    <mergeCell ref="B227:B229"/>
    <mergeCell ref="B139:B141"/>
    <mergeCell ref="B142:B144"/>
    <mergeCell ref="B145:B147"/>
    <mergeCell ref="B148:B150"/>
    <mergeCell ref="B181:B183"/>
    <mergeCell ref="B169:B171"/>
    <mergeCell ref="B172:B174"/>
    <mergeCell ref="B175:B177"/>
    <mergeCell ref="B151:B153"/>
    <mergeCell ref="B154:B156"/>
    <mergeCell ref="B157:B159"/>
    <mergeCell ref="B160:B162"/>
    <mergeCell ref="B163:B165"/>
    <mergeCell ref="B166:B168"/>
    <mergeCell ref="G148:G207"/>
    <mergeCell ref="B187:B189"/>
    <mergeCell ref="B190:B192"/>
    <mergeCell ref="B193:B195"/>
    <mergeCell ref="B184:B186"/>
    <mergeCell ref="B196:B198"/>
    <mergeCell ref="B199:B201"/>
    <mergeCell ref="B202:B204"/>
    <mergeCell ref="B205:B207"/>
    <mergeCell ref="B72:B74"/>
    <mergeCell ref="B75:B77"/>
    <mergeCell ref="B78:B80"/>
    <mergeCell ref="B81:B83"/>
    <mergeCell ref="C81:C128"/>
    <mergeCell ref="B105:B107"/>
    <mergeCell ref="B120:B122"/>
    <mergeCell ref="B123:B125"/>
    <mergeCell ref="B126:B128"/>
    <mergeCell ref="B84:B86"/>
    <mergeCell ref="B87:B89"/>
    <mergeCell ref="B90:B92"/>
    <mergeCell ref="B93:B95"/>
    <mergeCell ref="B96:B98"/>
    <mergeCell ref="B99:B101"/>
    <mergeCell ref="B102:B104"/>
    <mergeCell ref="B136:B138"/>
    <mergeCell ref="B108:B110"/>
    <mergeCell ref="B111:B113"/>
    <mergeCell ref="B114:B116"/>
    <mergeCell ref="B117:B119"/>
    <mergeCell ref="B131:G131"/>
    <mergeCell ref="B133:B135"/>
    <mergeCell ref="G81:G128"/>
    <mergeCell ref="D93:D128"/>
    <mergeCell ref="E81:E128"/>
    <mergeCell ref="L10:L64"/>
    <mergeCell ref="B15:B29"/>
    <mergeCell ref="B30:B34"/>
    <mergeCell ref="B35:B59"/>
    <mergeCell ref="C10:E64"/>
    <mergeCell ref="B10:B14"/>
    <mergeCell ref="B60:B64"/>
    <mergeCell ref="B4:C4"/>
    <mergeCell ref="B5:C5"/>
    <mergeCell ref="B6:C6"/>
    <mergeCell ref="B7:C7"/>
    <mergeCell ref="C9:E9"/>
    <mergeCell ref="I9:K9"/>
    <mergeCell ref="F9:H9"/>
    <mergeCell ref="D178:D207"/>
    <mergeCell ref="D257:D286"/>
    <mergeCell ref="B236:B238"/>
    <mergeCell ref="B239:B241"/>
    <mergeCell ref="B242:B244"/>
    <mergeCell ref="B218:B220"/>
    <mergeCell ref="B221:B223"/>
    <mergeCell ref="B224:B226"/>
    <mergeCell ref="C148:C207"/>
    <mergeCell ref="E148:E207"/>
    <mergeCell ref="B178:B180"/>
    <mergeCell ref="B215:B217"/>
    <mergeCell ref="B67:G67"/>
    <mergeCell ref="B69:B71"/>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CV906"/>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4.25" customHeight="1" x14ac:dyDescent="0.3">
      <c r="B4" s="801" t="s">
        <v>928</v>
      </c>
      <c r="C4" s="801"/>
      <c r="D4" s="26">
        <f>'2 жастағы балалар Ф'!C89</f>
        <v>0</v>
      </c>
      <c r="E4" s="29"/>
      <c r="F4" s="29"/>
      <c r="G4" s="24"/>
      <c r="H4" s="24"/>
    </row>
    <row r="5" spans="2:12" ht="18.75" x14ac:dyDescent="0.3">
      <c r="B5" s="802" t="s">
        <v>905</v>
      </c>
      <c r="C5" s="802"/>
      <c r="D5" s="27">
        <f>'2 жастағы балалар Ф'!A89</f>
        <v>0</v>
      </c>
      <c r="E5" s="27"/>
      <c r="F5" s="27"/>
      <c r="G5" s="24"/>
      <c r="H5" s="24"/>
    </row>
    <row r="6" spans="2:12" ht="82.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824" t="str">
        <f>IF(C69="","",VLOOKUP(C69,$M$509:$N$511,2,TRUE))</f>
        <v/>
      </c>
      <c r="D10" s="825"/>
      <c r="E10" s="826"/>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827"/>
      <c r="D11" s="828"/>
      <c r="E11" s="829"/>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827"/>
      <c r="D12" s="828"/>
      <c r="E12" s="829"/>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827"/>
      <c r="D13" s="828"/>
      <c r="E13" s="829"/>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27"/>
      <c r="D14" s="828"/>
      <c r="E14" s="829"/>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827"/>
      <c r="D15" s="828"/>
      <c r="E15" s="829"/>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827"/>
      <c r="D16" s="828"/>
      <c r="E16" s="829"/>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827"/>
      <c r="D17" s="828"/>
      <c r="E17" s="829"/>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827"/>
      <c r="D18" s="828"/>
      <c r="E18" s="829"/>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827"/>
      <c r="D19" s="828"/>
      <c r="E19" s="829"/>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827"/>
      <c r="D20" s="828"/>
      <c r="E20" s="829"/>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827"/>
      <c r="D21" s="828"/>
      <c r="E21" s="829"/>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827"/>
      <c r="D22" s="828"/>
      <c r="E22" s="829"/>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827"/>
      <c r="D23" s="828"/>
      <c r="E23" s="829"/>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827"/>
      <c r="D24" s="828"/>
      <c r="E24" s="829"/>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827"/>
      <c r="D25" s="828"/>
      <c r="E25" s="829"/>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827"/>
      <c r="D26" s="828"/>
      <c r="E26" s="829"/>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827"/>
      <c r="D27" s="828"/>
      <c r="E27" s="829"/>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827"/>
      <c r="D28" s="828"/>
      <c r="E28" s="829"/>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827"/>
      <c r="D29" s="828"/>
      <c r="E29" s="829"/>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827"/>
      <c r="D30" s="828"/>
      <c r="E30" s="829"/>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827"/>
      <c r="D31" s="828"/>
      <c r="E31" s="829"/>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827"/>
      <c r="D32" s="828"/>
      <c r="E32" s="829"/>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827"/>
      <c r="D33" s="828"/>
      <c r="E33" s="829"/>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7"/>
      <c r="D34" s="828"/>
      <c r="E34" s="829"/>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827"/>
      <c r="D35" s="828"/>
      <c r="E35" s="829"/>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827"/>
      <c r="D36" s="828"/>
      <c r="E36" s="829"/>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827"/>
      <c r="D37" s="828"/>
      <c r="E37" s="829"/>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827"/>
      <c r="D38" s="828"/>
      <c r="E38" s="829"/>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827"/>
      <c r="D39" s="828"/>
      <c r="E39" s="829"/>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827"/>
      <c r="D40" s="828"/>
      <c r="E40" s="829"/>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827"/>
      <c r="D41" s="828"/>
      <c r="E41" s="829"/>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827"/>
      <c r="D42" s="828"/>
      <c r="E42" s="829"/>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827"/>
      <c r="D43" s="828"/>
      <c r="E43" s="829"/>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827"/>
      <c r="D44" s="828"/>
      <c r="E44" s="829"/>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27"/>
      <c r="D45" s="828"/>
      <c r="E45" s="82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27"/>
      <c r="D46" s="828"/>
      <c r="E46" s="829"/>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27"/>
      <c r="D47" s="828"/>
      <c r="E47" s="829"/>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27"/>
      <c r="D48" s="828"/>
      <c r="E48" s="829"/>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27"/>
      <c r="D49" s="828"/>
      <c r="E49" s="829"/>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27"/>
      <c r="D50" s="828"/>
      <c r="E50" s="829"/>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27"/>
      <c r="D51" s="828"/>
      <c r="E51" s="829"/>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27"/>
      <c r="D52" s="828"/>
      <c r="E52" s="829"/>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27"/>
      <c r="D53" s="828"/>
      <c r="E53" s="829"/>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27"/>
      <c r="D54" s="828"/>
      <c r="E54" s="829"/>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27"/>
      <c r="D55" s="828"/>
      <c r="E55" s="829"/>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27"/>
      <c r="D56" s="828"/>
      <c r="E56" s="829"/>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27"/>
      <c r="D57" s="828"/>
      <c r="E57" s="829"/>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27"/>
      <c r="D58" s="828"/>
      <c r="E58" s="829"/>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27"/>
      <c r="D59" s="828"/>
      <c r="E59" s="829"/>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827"/>
      <c r="D60" s="828"/>
      <c r="E60" s="829"/>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827"/>
      <c r="D61" s="828"/>
      <c r="E61" s="829"/>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827"/>
      <c r="D62" s="828"/>
      <c r="E62" s="829"/>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827"/>
      <c r="D63" s="828"/>
      <c r="E63" s="829"/>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30"/>
      <c r="D64" s="831"/>
      <c r="E64" s="832"/>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39" customHeight="1" x14ac:dyDescent="0.25">
      <c r="B68" s="35"/>
      <c r="C68" s="21" t="s">
        <v>915</v>
      </c>
      <c r="D68" s="21" t="s">
        <v>733</v>
      </c>
      <c r="E68" s="21" t="s">
        <v>916</v>
      </c>
      <c r="F68" s="21" t="s">
        <v>904</v>
      </c>
      <c r="G68" s="62" t="s">
        <v>917</v>
      </c>
    </row>
    <row r="69" spans="2:7" ht="15" customHeight="1" x14ac:dyDescent="0.25">
      <c r="B69" s="570">
        <v>1</v>
      </c>
      <c r="C69" s="452"/>
      <c r="D69" s="452"/>
      <c r="E69" s="452"/>
      <c r="F69" s="452"/>
      <c r="G69" s="452"/>
    </row>
    <row r="70" spans="2:7" ht="15" customHeight="1" x14ac:dyDescent="0.25">
      <c r="B70" s="571"/>
      <c r="C70" s="452"/>
      <c r="D70" s="452"/>
      <c r="E70" s="452"/>
      <c r="F70" s="452"/>
      <c r="G70" s="452"/>
    </row>
    <row r="71" spans="2:7" ht="15" customHeight="1" x14ac:dyDescent="0.25">
      <c r="B71" s="572"/>
      <c r="C71" s="452"/>
      <c r="D71" s="452"/>
      <c r="E71" s="452"/>
      <c r="F71" s="452"/>
      <c r="G71" s="452"/>
    </row>
    <row r="72" spans="2:7" ht="15" customHeight="1" x14ac:dyDescent="0.25">
      <c r="B72" s="570">
        <v>2</v>
      </c>
      <c r="C72" s="452"/>
      <c r="D72" s="452"/>
      <c r="E72" s="452"/>
      <c r="F72" s="452"/>
      <c r="G72" s="452"/>
    </row>
    <row r="73" spans="2:7" ht="15" customHeight="1" x14ac:dyDescent="0.25">
      <c r="B73" s="571"/>
      <c r="C73" s="452"/>
      <c r="D73" s="452"/>
      <c r="E73" s="452"/>
      <c r="F73" s="452"/>
      <c r="G73" s="452"/>
    </row>
    <row r="74" spans="2:7" ht="15" customHeight="1" x14ac:dyDescent="0.25">
      <c r="B74" s="572"/>
      <c r="C74" s="452"/>
      <c r="D74" s="452"/>
      <c r="E74" s="452"/>
      <c r="F74" s="452"/>
      <c r="G74" s="452"/>
    </row>
    <row r="75" spans="2:7" ht="15" customHeight="1" x14ac:dyDescent="0.25">
      <c r="B75" s="570">
        <v>3</v>
      </c>
      <c r="C75" s="452"/>
      <c r="D75" s="452"/>
      <c r="E75" s="452"/>
      <c r="F75" s="452"/>
      <c r="G75" s="452"/>
    </row>
    <row r="76" spans="2:7" ht="15" customHeight="1" x14ac:dyDescent="0.25">
      <c r="B76" s="571"/>
      <c r="C76" s="452"/>
      <c r="D76" s="452"/>
      <c r="E76" s="452"/>
      <c r="F76" s="452"/>
      <c r="G76" s="452"/>
    </row>
    <row r="77" spans="2:7" ht="15" customHeight="1" x14ac:dyDescent="0.25">
      <c r="B77" s="572"/>
      <c r="C77" s="452"/>
      <c r="D77" s="452"/>
      <c r="E77" s="452"/>
      <c r="F77" s="452"/>
      <c r="G77" s="452"/>
    </row>
    <row r="78" spans="2:7" ht="15" customHeight="1" x14ac:dyDescent="0.25">
      <c r="B78" s="570">
        <v>4</v>
      </c>
      <c r="C78" s="452"/>
      <c r="D78" s="452"/>
      <c r="E78" s="452"/>
      <c r="F78" s="452"/>
      <c r="G78" s="452"/>
    </row>
    <row r="79" spans="2:7" ht="15" customHeight="1" x14ac:dyDescent="0.25">
      <c r="B79" s="571"/>
      <c r="C79" s="452"/>
      <c r="D79" s="452"/>
      <c r="E79" s="452"/>
      <c r="F79" s="452"/>
      <c r="G79" s="452"/>
    </row>
    <row r="80" spans="2:7" ht="15" customHeight="1" x14ac:dyDescent="0.25">
      <c r="B80" s="572"/>
      <c r="C80" s="452"/>
      <c r="D80" s="452"/>
      <c r="E80" s="452"/>
      <c r="F80" s="452"/>
      <c r="G80" s="452"/>
    </row>
    <row r="81" spans="2:7" ht="15" customHeight="1" x14ac:dyDescent="0.25">
      <c r="B81" s="570">
        <v>5</v>
      </c>
      <c r="C81" s="798"/>
      <c r="D81" s="452"/>
      <c r="E81" s="798"/>
      <c r="F81" s="452"/>
      <c r="G81" s="798"/>
    </row>
    <row r="82" spans="2:7" ht="15" customHeight="1" x14ac:dyDescent="0.25">
      <c r="B82" s="571"/>
      <c r="C82" s="799"/>
      <c r="D82" s="452"/>
      <c r="E82" s="799"/>
      <c r="F82" s="452"/>
      <c r="G82" s="799"/>
    </row>
    <row r="83" spans="2:7" ht="15" customHeight="1" x14ac:dyDescent="0.25">
      <c r="B83" s="572"/>
      <c r="C83" s="799"/>
      <c r="D83" s="452"/>
      <c r="E83" s="799"/>
      <c r="F83" s="452"/>
      <c r="G83" s="799"/>
    </row>
    <row r="84" spans="2:7" ht="15" customHeight="1" x14ac:dyDescent="0.25">
      <c r="B84" s="570">
        <v>6</v>
      </c>
      <c r="C84" s="799"/>
      <c r="D84" s="452"/>
      <c r="E84" s="799"/>
      <c r="F84" s="452"/>
      <c r="G84" s="799"/>
    </row>
    <row r="85" spans="2:7" ht="15" customHeight="1" x14ac:dyDescent="0.25">
      <c r="B85" s="571"/>
      <c r="C85" s="799"/>
      <c r="D85" s="452"/>
      <c r="E85" s="799"/>
      <c r="F85" s="452"/>
      <c r="G85" s="799"/>
    </row>
    <row r="86" spans="2:7" ht="15" customHeight="1" x14ac:dyDescent="0.25">
      <c r="B86" s="572"/>
      <c r="C86" s="799"/>
      <c r="D86" s="452"/>
      <c r="E86" s="799"/>
      <c r="F86" s="452"/>
      <c r="G86" s="799"/>
    </row>
    <row r="87" spans="2:7" ht="15" customHeight="1" x14ac:dyDescent="0.25">
      <c r="B87" s="570">
        <v>7</v>
      </c>
      <c r="C87" s="799"/>
      <c r="D87" s="452"/>
      <c r="E87" s="799"/>
      <c r="F87" s="452"/>
      <c r="G87" s="799"/>
    </row>
    <row r="88" spans="2:7" ht="15" customHeight="1" x14ac:dyDescent="0.25">
      <c r="B88" s="571"/>
      <c r="C88" s="799"/>
      <c r="D88" s="452"/>
      <c r="E88" s="799"/>
      <c r="F88" s="452"/>
      <c r="G88" s="799"/>
    </row>
    <row r="89" spans="2:7" ht="15" customHeight="1" x14ac:dyDescent="0.25">
      <c r="B89" s="572"/>
      <c r="C89" s="799"/>
      <c r="D89" s="452"/>
      <c r="E89" s="799"/>
      <c r="F89" s="452"/>
      <c r="G89" s="799"/>
    </row>
    <row r="90" spans="2:7" ht="15" customHeight="1" x14ac:dyDescent="0.25">
      <c r="B90" s="570">
        <v>8</v>
      </c>
      <c r="C90" s="799"/>
      <c r="D90" s="452"/>
      <c r="E90" s="799"/>
      <c r="F90" s="452"/>
      <c r="G90" s="799"/>
    </row>
    <row r="91" spans="2:7" ht="15" customHeight="1" x14ac:dyDescent="0.25">
      <c r="B91" s="571"/>
      <c r="C91" s="799"/>
      <c r="D91" s="452"/>
      <c r="E91" s="799"/>
      <c r="F91" s="452"/>
      <c r="G91" s="799"/>
    </row>
    <row r="92" spans="2:7" ht="15" customHeight="1" x14ac:dyDescent="0.25">
      <c r="B92" s="572"/>
      <c r="C92" s="799"/>
      <c r="D92" s="452"/>
      <c r="E92" s="799"/>
      <c r="F92" s="452"/>
      <c r="G92" s="799"/>
    </row>
    <row r="93" spans="2:7" ht="15" customHeight="1" x14ac:dyDescent="0.25">
      <c r="B93" s="570">
        <v>9</v>
      </c>
      <c r="C93" s="799"/>
      <c r="D93" s="798"/>
      <c r="E93" s="799"/>
      <c r="F93" s="452"/>
      <c r="G93" s="799"/>
    </row>
    <row r="94" spans="2:7" ht="15" customHeight="1" x14ac:dyDescent="0.25">
      <c r="B94" s="571"/>
      <c r="C94" s="799"/>
      <c r="D94" s="799"/>
      <c r="E94" s="799"/>
      <c r="F94" s="452"/>
      <c r="G94" s="799"/>
    </row>
    <row r="95" spans="2:7" ht="15" customHeight="1" x14ac:dyDescent="0.25">
      <c r="B95" s="572"/>
      <c r="C95" s="799"/>
      <c r="D95" s="799"/>
      <c r="E95" s="799"/>
      <c r="F95" s="398"/>
      <c r="G95" s="799"/>
    </row>
    <row r="96" spans="2:7" ht="15" customHeight="1" x14ac:dyDescent="0.25">
      <c r="B96" s="607">
        <v>10</v>
      </c>
      <c r="C96" s="799"/>
      <c r="D96" s="799"/>
      <c r="E96" s="799"/>
      <c r="F96" s="398"/>
      <c r="G96" s="799"/>
    </row>
    <row r="97" spans="2:7" ht="15" customHeight="1" x14ac:dyDescent="0.25">
      <c r="B97" s="607"/>
      <c r="C97" s="799"/>
      <c r="D97" s="799"/>
      <c r="E97" s="799"/>
      <c r="F97" s="398"/>
      <c r="G97" s="799"/>
    </row>
    <row r="98" spans="2:7" ht="15" customHeight="1" x14ac:dyDescent="0.25">
      <c r="B98" s="607"/>
      <c r="C98" s="799"/>
      <c r="D98" s="799"/>
      <c r="E98" s="799"/>
      <c r="F98" s="398"/>
      <c r="G98" s="799"/>
    </row>
    <row r="99" spans="2:7" ht="15" customHeight="1" x14ac:dyDescent="0.25">
      <c r="B99" s="607">
        <v>11</v>
      </c>
      <c r="C99" s="799"/>
      <c r="D99" s="799"/>
      <c r="E99" s="799"/>
      <c r="F99" s="398"/>
      <c r="G99" s="799"/>
    </row>
    <row r="100" spans="2:7" ht="15" customHeight="1" x14ac:dyDescent="0.25">
      <c r="B100" s="607"/>
      <c r="C100" s="799"/>
      <c r="D100" s="799"/>
      <c r="E100" s="799"/>
      <c r="F100" s="398"/>
      <c r="G100" s="799"/>
    </row>
    <row r="101" spans="2:7" ht="15" customHeight="1" x14ac:dyDescent="0.25">
      <c r="B101" s="607"/>
      <c r="C101" s="799"/>
      <c r="D101" s="799"/>
      <c r="E101" s="799"/>
      <c r="F101" s="398"/>
      <c r="G101" s="799"/>
    </row>
    <row r="102" spans="2:7" ht="15" customHeight="1" x14ac:dyDescent="0.25">
      <c r="B102" s="607">
        <v>12</v>
      </c>
      <c r="C102" s="799"/>
      <c r="D102" s="799"/>
      <c r="E102" s="799"/>
      <c r="F102" s="398"/>
      <c r="G102" s="799"/>
    </row>
    <row r="103" spans="2:7" ht="15" customHeight="1" x14ac:dyDescent="0.25">
      <c r="B103" s="607"/>
      <c r="C103" s="799"/>
      <c r="D103" s="799"/>
      <c r="E103" s="799"/>
      <c r="F103" s="398"/>
      <c r="G103" s="799"/>
    </row>
    <row r="104" spans="2:7" ht="15" customHeight="1" x14ac:dyDescent="0.25">
      <c r="B104" s="607"/>
      <c r="C104" s="799"/>
      <c r="D104" s="799"/>
      <c r="E104" s="799"/>
      <c r="F104" s="398"/>
      <c r="G104" s="799"/>
    </row>
    <row r="105" spans="2:7" ht="15" customHeight="1" x14ac:dyDescent="0.25">
      <c r="B105" s="607">
        <v>13</v>
      </c>
      <c r="C105" s="799"/>
      <c r="D105" s="799"/>
      <c r="E105" s="799"/>
      <c r="F105" s="398"/>
      <c r="G105" s="799"/>
    </row>
    <row r="106" spans="2:7" ht="15" customHeight="1" x14ac:dyDescent="0.25">
      <c r="B106" s="607"/>
      <c r="C106" s="799"/>
      <c r="D106" s="799"/>
      <c r="E106" s="799"/>
      <c r="F106" s="398"/>
      <c r="G106" s="799"/>
    </row>
    <row r="107" spans="2:7" ht="15" customHeight="1" x14ac:dyDescent="0.25">
      <c r="B107" s="607"/>
      <c r="C107" s="799"/>
      <c r="D107" s="799"/>
      <c r="E107" s="799"/>
      <c r="F107" s="398"/>
      <c r="G107" s="799"/>
    </row>
    <row r="108" spans="2:7" ht="15" customHeight="1" x14ac:dyDescent="0.25">
      <c r="B108" s="607">
        <v>14</v>
      </c>
      <c r="C108" s="799"/>
      <c r="D108" s="799"/>
      <c r="E108" s="799"/>
      <c r="F108" s="398"/>
      <c r="G108" s="799"/>
    </row>
    <row r="109" spans="2:7" ht="15" customHeight="1" x14ac:dyDescent="0.25">
      <c r="B109" s="607"/>
      <c r="C109" s="799"/>
      <c r="D109" s="799"/>
      <c r="E109" s="799"/>
      <c r="F109" s="398"/>
      <c r="G109" s="799"/>
    </row>
    <row r="110" spans="2:7" ht="15" customHeight="1" x14ac:dyDescent="0.25">
      <c r="B110" s="607"/>
      <c r="C110" s="799"/>
      <c r="D110" s="799"/>
      <c r="E110" s="799"/>
      <c r="F110" s="398"/>
      <c r="G110" s="799"/>
    </row>
    <row r="111" spans="2:7" ht="15" customHeight="1" x14ac:dyDescent="0.25">
      <c r="B111" s="607">
        <v>15</v>
      </c>
      <c r="C111" s="799"/>
      <c r="D111" s="799"/>
      <c r="E111" s="799"/>
      <c r="F111" s="398"/>
      <c r="G111" s="799"/>
    </row>
    <row r="112" spans="2:7" ht="15" customHeight="1" x14ac:dyDescent="0.25">
      <c r="B112" s="607"/>
      <c r="C112" s="799"/>
      <c r="D112" s="799"/>
      <c r="E112" s="799"/>
      <c r="F112" s="398"/>
      <c r="G112" s="799"/>
    </row>
    <row r="113" spans="2:7" ht="15" customHeight="1" x14ac:dyDescent="0.25">
      <c r="B113" s="607"/>
      <c r="C113" s="799"/>
      <c r="D113" s="799"/>
      <c r="E113" s="799"/>
      <c r="F113" s="398"/>
      <c r="G113" s="799"/>
    </row>
    <row r="114" spans="2:7" ht="15" customHeight="1" x14ac:dyDescent="0.25">
      <c r="B114" s="607">
        <v>16</v>
      </c>
      <c r="C114" s="799"/>
      <c r="D114" s="799"/>
      <c r="E114" s="799"/>
      <c r="F114" s="398"/>
      <c r="G114" s="799"/>
    </row>
    <row r="115" spans="2:7" ht="15" customHeight="1" x14ac:dyDescent="0.25">
      <c r="B115" s="607"/>
      <c r="C115" s="799"/>
      <c r="D115" s="799"/>
      <c r="E115" s="799"/>
      <c r="F115" s="398"/>
      <c r="G115" s="799"/>
    </row>
    <row r="116" spans="2:7" ht="15" customHeight="1" x14ac:dyDescent="0.25">
      <c r="B116" s="607"/>
      <c r="C116" s="799"/>
      <c r="D116" s="799"/>
      <c r="E116" s="799"/>
      <c r="F116" s="398"/>
      <c r="G116" s="799"/>
    </row>
    <row r="117" spans="2:7" ht="15" customHeight="1" x14ac:dyDescent="0.25">
      <c r="B117" s="607">
        <v>17</v>
      </c>
      <c r="C117" s="799"/>
      <c r="D117" s="799"/>
      <c r="E117" s="799"/>
      <c r="F117" s="398"/>
      <c r="G117" s="799"/>
    </row>
    <row r="118" spans="2:7" ht="15" customHeight="1" x14ac:dyDescent="0.25">
      <c r="B118" s="607"/>
      <c r="C118" s="799"/>
      <c r="D118" s="799"/>
      <c r="E118" s="799"/>
      <c r="F118" s="398"/>
      <c r="G118" s="799"/>
    </row>
    <row r="119" spans="2:7" ht="15" customHeight="1" x14ac:dyDescent="0.25">
      <c r="B119" s="607"/>
      <c r="C119" s="799"/>
      <c r="D119" s="799"/>
      <c r="E119" s="799"/>
      <c r="F119" s="398"/>
      <c r="G119" s="799"/>
    </row>
    <row r="120" spans="2:7" ht="15" customHeight="1" x14ac:dyDescent="0.25">
      <c r="B120" s="607">
        <v>18</v>
      </c>
      <c r="C120" s="799"/>
      <c r="D120" s="799"/>
      <c r="E120" s="799"/>
      <c r="F120" s="398"/>
      <c r="G120" s="799"/>
    </row>
    <row r="121" spans="2:7" ht="15" customHeight="1" x14ac:dyDescent="0.25">
      <c r="B121" s="607"/>
      <c r="C121" s="799"/>
      <c r="D121" s="799"/>
      <c r="E121" s="799"/>
      <c r="F121" s="398"/>
      <c r="G121" s="799"/>
    </row>
    <row r="122" spans="2:7" ht="15" customHeight="1" x14ac:dyDescent="0.25">
      <c r="B122" s="607"/>
      <c r="C122" s="799"/>
      <c r="D122" s="799"/>
      <c r="E122" s="799"/>
      <c r="F122" s="398"/>
      <c r="G122" s="799"/>
    </row>
    <row r="123" spans="2:7" ht="15" customHeight="1" x14ac:dyDescent="0.25">
      <c r="B123" s="607">
        <v>19</v>
      </c>
      <c r="C123" s="799"/>
      <c r="D123" s="799"/>
      <c r="E123" s="799"/>
      <c r="F123" s="398"/>
      <c r="G123" s="799"/>
    </row>
    <row r="124" spans="2:7" ht="15" customHeight="1" x14ac:dyDescent="0.25">
      <c r="B124" s="607"/>
      <c r="C124" s="799"/>
      <c r="D124" s="799"/>
      <c r="E124" s="799"/>
      <c r="F124" s="398"/>
      <c r="G124" s="799"/>
    </row>
    <row r="125" spans="2:7" ht="15" customHeight="1" x14ac:dyDescent="0.25">
      <c r="B125" s="607"/>
      <c r="C125" s="799"/>
      <c r="D125" s="799"/>
      <c r="E125" s="799"/>
      <c r="F125" s="398"/>
      <c r="G125" s="799"/>
    </row>
    <row r="126" spans="2:7" ht="15" customHeight="1" x14ac:dyDescent="0.25">
      <c r="B126" s="607">
        <v>20</v>
      </c>
      <c r="C126" s="799"/>
      <c r="D126" s="799"/>
      <c r="E126" s="799"/>
      <c r="F126" s="398"/>
      <c r="G126" s="799"/>
    </row>
    <row r="127" spans="2:7" ht="15" customHeight="1" x14ac:dyDescent="0.25">
      <c r="B127" s="607"/>
      <c r="C127" s="799"/>
      <c r="D127" s="799"/>
      <c r="E127" s="799"/>
      <c r="F127" s="398"/>
      <c r="G127" s="799"/>
    </row>
    <row r="128" spans="2:7" ht="15" customHeight="1" x14ac:dyDescent="0.25">
      <c r="B128" s="607"/>
      <c r="C128" s="800"/>
      <c r="D128" s="800"/>
      <c r="E128" s="800"/>
      <c r="F128" s="398"/>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Ф'!D89</f>
        <v>0</v>
      </c>
      <c r="D133" s="452">
        <f>'2 жастағы балалар К'!D89</f>
        <v>0</v>
      </c>
      <c r="E133" s="452" t="e">
        <f>'2 жастағы балалар Т'!#REF!</f>
        <v>#REF!</v>
      </c>
      <c r="F133" s="452">
        <f>'2 жастағы балалар Ш'!D89</f>
        <v>0</v>
      </c>
      <c r="G133" s="452" t="e">
        <f>'2 жастағы балалар Ә'!#REF!</f>
        <v>#REF!</v>
      </c>
    </row>
    <row r="134" spans="2:7" x14ac:dyDescent="0.25">
      <c r="B134" s="571"/>
      <c r="C134" s="452">
        <f>'2 жастағы балалар Ф'!E89</f>
        <v>0</v>
      </c>
      <c r="D134" s="452">
        <f>'2 жастағы балалар К'!E89</f>
        <v>0</v>
      </c>
      <c r="E134" s="452" t="e">
        <f>'2 жастағы балалар Т'!#REF!</f>
        <v>#REF!</v>
      </c>
      <c r="F134" s="452">
        <f>'2 жастағы балалар Ш'!E89</f>
        <v>0</v>
      </c>
      <c r="G134" s="452" t="e">
        <f>'2 жастағы балалар Ә'!#REF!</f>
        <v>#REF!</v>
      </c>
    </row>
    <row r="135" spans="2:7" x14ac:dyDescent="0.25">
      <c r="B135" s="572"/>
      <c r="C135" s="452">
        <f>'2 жастағы балалар Ф'!F89</f>
        <v>0</v>
      </c>
      <c r="D135" s="452">
        <f>'2 жастағы балалар К'!F89</f>
        <v>0</v>
      </c>
      <c r="E135" s="452" t="e">
        <f>'2 жастағы балалар Т'!#REF!</f>
        <v>#REF!</v>
      </c>
      <c r="F135" s="452">
        <f>'2 жастағы балалар Ш'!F89</f>
        <v>0</v>
      </c>
      <c r="G135" s="452" t="e">
        <f>'2 жастағы балалар Ә'!#REF!</f>
        <v>#REF!</v>
      </c>
    </row>
    <row r="136" spans="2:7" x14ac:dyDescent="0.25">
      <c r="B136" s="570">
        <v>2</v>
      </c>
      <c r="C136" s="452">
        <f>'2 жастағы балалар Ф'!G89</f>
        <v>0</v>
      </c>
      <c r="D136" s="452">
        <f>'2 жастағы балалар К'!G89</f>
        <v>0</v>
      </c>
      <c r="E136" s="452">
        <f>'2 жастағы балалар Т'!D89</f>
        <v>0</v>
      </c>
      <c r="F136" s="452">
        <f>'2 жастағы балалар Ш'!G89</f>
        <v>0</v>
      </c>
      <c r="G136" s="452">
        <f>'2 жастағы балалар Ә'!D89</f>
        <v>0</v>
      </c>
    </row>
    <row r="137" spans="2:7" x14ac:dyDescent="0.25">
      <c r="B137" s="571"/>
      <c r="C137" s="452">
        <f>'2 жастағы балалар Ф'!H89</f>
        <v>0</v>
      </c>
      <c r="D137" s="452">
        <f>'2 жастағы балалар К'!H89</f>
        <v>0</v>
      </c>
      <c r="E137" s="452">
        <f>'2 жастағы балалар Т'!E89</f>
        <v>0</v>
      </c>
      <c r="F137" s="452">
        <f>'2 жастағы балалар Ш'!H89</f>
        <v>0</v>
      </c>
      <c r="G137" s="452">
        <f>'2 жастағы балалар Ә'!E89</f>
        <v>0</v>
      </c>
    </row>
    <row r="138" spans="2:7" x14ac:dyDescent="0.25">
      <c r="B138" s="572"/>
      <c r="C138" s="452">
        <f>'2 жастағы балалар Ф'!I89</f>
        <v>0</v>
      </c>
      <c r="D138" s="452">
        <f>'2 жастағы балалар К'!I89</f>
        <v>0</v>
      </c>
      <c r="E138" s="452">
        <f>'2 жастағы балалар Т'!F89</f>
        <v>0</v>
      </c>
      <c r="F138" s="452">
        <f>'2 жастағы балалар Ш'!I89</f>
        <v>0</v>
      </c>
      <c r="G138" s="452">
        <f>'2 жастағы балалар Ә'!F89</f>
        <v>0</v>
      </c>
    </row>
    <row r="139" spans="2:7" x14ac:dyDescent="0.25">
      <c r="B139" s="570">
        <v>3</v>
      </c>
      <c r="C139" s="452">
        <f>'2 жастағы балалар Ф'!J89</f>
        <v>0</v>
      </c>
      <c r="D139" s="452">
        <f>'2 жастағы балалар К'!J89</f>
        <v>0</v>
      </c>
      <c r="E139" s="452">
        <f>'2 жастағы балалар Т'!G89</f>
        <v>0</v>
      </c>
      <c r="F139" s="452">
        <f>'2 жастағы балалар Ш'!J89</f>
        <v>0</v>
      </c>
      <c r="G139" s="452">
        <f>'2 жастағы балалар Ә'!G89</f>
        <v>0</v>
      </c>
    </row>
    <row r="140" spans="2:7" x14ac:dyDescent="0.25">
      <c r="B140" s="571"/>
      <c r="C140" s="452">
        <f>'2 жастағы балалар Ф'!K89</f>
        <v>0</v>
      </c>
      <c r="D140" s="452">
        <f>'2 жастағы балалар К'!K89</f>
        <v>0</v>
      </c>
      <c r="E140" s="452">
        <f>'2 жастағы балалар Т'!H89</f>
        <v>0</v>
      </c>
      <c r="F140" s="452">
        <f>'2 жастағы балалар Ш'!K89</f>
        <v>0</v>
      </c>
      <c r="G140" s="452">
        <f>'2 жастағы балалар Ә'!H89</f>
        <v>0</v>
      </c>
    </row>
    <row r="141" spans="2:7" x14ac:dyDescent="0.25">
      <c r="B141" s="572"/>
      <c r="C141" s="452">
        <f>'2 жастағы балалар Ф'!L89</f>
        <v>0</v>
      </c>
      <c r="D141" s="452">
        <f>'2 жастағы балалар К'!L89</f>
        <v>0</v>
      </c>
      <c r="E141" s="452">
        <f>'2 жастағы балалар Т'!I89</f>
        <v>0</v>
      </c>
      <c r="F141" s="452">
        <f>'2 жастағы балалар Ш'!L89</f>
        <v>0</v>
      </c>
      <c r="G141" s="452">
        <f>'2 жастағы балалар Ә'!I89</f>
        <v>0</v>
      </c>
    </row>
    <row r="142" spans="2:7" x14ac:dyDescent="0.25">
      <c r="B142" s="570">
        <v>4</v>
      </c>
      <c r="C142" s="452">
        <f>'2 жастағы балалар Ф'!M89</f>
        <v>0</v>
      </c>
      <c r="D142" s="452">
        <f>'2 жастағы балалар К'!M89</f>
        <v>0</v>
      </c>
      <c r="E142" s="452">
        <f>'2 жастағы балалар Т'!J89</f>
        <v>0</v>
      </c>
      <c r="F142" s="452">
        <f>'2 жастағы балалар Ш'!M89</f>
        <v>0</v>
      </c>
      <c r="G142" s="452">
        <f>'2 жастағы балалар Ә'!J89</f>
        <v>0</v>
      </c>
    </row>
    <row r="143" spans="2:7" x14ac:dyDescent="0.25">
      <c r="B143" s="571"/>
      <c r="C143" s="452">
        <f>'2 жастағы балалар Ф'!N89</f>
        <v>0</v>
      </c>
      <c r="D143" s="452">
        <f>'2 жастағы балалар К'!N89</f>
        <v>0</v>
      </c>
      <c r="E143" s="452">
        <f>'2 жастағы балалар Т'!K89</f>
        <v>0</v>
      </c>
      <c r="F143" s="452">
        <f>'2 жастағы балалар Ш'!N89</f>
        <v>0</v>
      </c>
      <c r="G143" s="452">
        <f>'2 жастағы балалар Ә'!K89</f>
        <v>0</v>
      </c>
    </row>
    <row r="144" spans="2:7" x14ac:dyDescent="0.25">
      <c r="B144" s="572"/>
      <c r="C144" s="452">
        <f>'2 жастағы балалар Ф'!O89</f>
        <v>0</v>
      </c>
      <c r="D144" s="452">
        <f>'2 жастағы балалар К'!O89</f>
        <v>0</v>
      </c>
      <c r="E144" s="452">
        <f>'2 жастағы балалар Т'!L89</f>
        <v>0</v>
      </c>
      <c r="F144" s="452">
        <f>'2 жастағы балалар Ш'!O89</f>
        <v>0</v>
      </c>
      <c r="G144" s="452">
        <f>'2 жастағы балалар Ә'!L89</f>
        <v>0</v>
      </c>
    </row>
    <row r="145" spans="2:7" x14ac:dyDescent="0.25">
      <c r="B145" s="570">
        <v>5</v>
      </c>
      <c r="C145" s="452" t="e">
        <f>'2 жастағы балалар Ф'!#REF!</f>
        <v>#REF!</v>
      </c>
      <c r="D145" s="452" t="e">
        <f>'2 жастағы балалар К'!#REF!</f>
        <v>#REF!</v>
      </c>
      <c r="E145" s="452">
        <f>'2 жастағы балалар Т'!M89</f>
        <v>0</v>
      </c>
      <c r="F145" s="452">
        <f>'2 жастағы балалар Ш'!P89</f>
        <v>0</v>
      </c>
      <c r="G145" s="452">
        <f>'2 жастағы балалар Ә'!M89</f>
        <v>0</v>
      </c>
    </row>
    <row r="146" spans="2:7" x14ac:dyDescent="0.25">
      <c r="B146" s="571"/>
      <c r="C146" s="452" t="e">
        <f>'2 жастағы балалар Ф'!#REF!</f>
        <v>#REF!</v>
      </c>
      <c r="D146" s="452" t="e">
        <f>'2 жастағы балалар К'!#REF!</f>
        <v>#REF!</v>
      </c>
      <c r="E146" s="452">
        <f>'2 жастағы балалар Т'!N89</f>
        <v>0</v>
      </c>
      <c r="F146" s="452">
        <f>'2 жастағы балалар Ш'!Q89</f>
        <v>0</v>
      </c>
      <c r="G146" s="452">
        <f>'2 жастағы балалар Ә'!N89</f>
        <v>0</v>
      </c>
    </row>
    <row r="147" spans="2:7" x14ac:dyDescent="0.25">
      <c r="B147" s="572"/>
      <c r="C147" s="452" t="e">
        <f>'2 жастағы балалар Ф'!#REF!</f>
        <v>#REF!</v>
      </c>
      <c r="D147" s="452" t="e">
        <f>'2 жастағы балалар К'!#REF!</f>
        <v>#REF!</v>
      </c>
      <c r="E147" s="452">
        <f>'2 жастағы балалар Т'!O89</f>
        <v>0</v>
      </c>
      <c r="F147" s="452">
        <f>'2 жастағы балалар Ш'!R89</f>
        <v>0</v>
      </c>
      <c r="G147" s="452">
        <f>'2 жастағы балалар Ә'!O89</f>
        <v>0</v>
      </c>
    </row>
    <row r="148" spans="2:7" x14ac:dyDescent="0.25">
      <c r="B148" s="570">
        <v>6</v>
      </c>
      <c r="C148" s="798"/>
      <c r="D148" s="452">
        <f>'2 жастағы балалар К'!P89</f>
        <v>0</v>
      </c>
      <c r="E148" s="798"/>
      <c r="F148" s="452" t="e">
        <f>'2 жастағы балалар Ш'!#REF!</f>
        <v>#REF!</v>
      </c>
      <c r="G148" s="798"/>
    </row>
    <row r="149" spans="2:7" x14ac:dyDescent="0.25">
      <c r="B149" s="571"/>
      <c r="C149" s="799"/>
      <c r="D149" s="452">
        <f>'2 жастағы балалар К'!Q89</f>
        <v>0</v>
      </c>
      <c r="E149" s="799"/>
      <c r="F149" s="452" t="e">
        <f>'2 жастағы балалар Ш'!#REF!</f>
        <v>#REF!</v>
      </c>
      <c r="G149" s="799"/>
    </row>
    <row r="150" spans="2:7" x14ac:dyDescent="0.25">
      <c r="B150" s="572"/>
      <c r="C150" s="799"/>
      <c r="D150" s="452">
        <f>'2 жастағы балалар К'!R89</f>
        <v>0</v>
      </c>
      <c r="E150" s="799"/>
      <c r="F150" s="452" t="e">
        <f>'2 жастағы балалар Ш'!#REF!</f>
        <v>#REF!</v>
      </c>
      <c r="G150" s="799"/>
    </row>
    <row r="151" spans="2:7" x14ac:dyDescent="0.25">
      <c r="B151" s="570">
        <v>7</v>
      </c>
      <c r="C151" s="799"/>
      <c r="D151" s="452">
        <f>'2 жастағы балалар К'!S89</f>
        <v>0</v>
      </c>
      <c r="E151" s="799"/>
      <c r="F151" s="452" t="e">
        <f>'2 жастағы балалар Ш'!#REF!</f>
        <v>#REF!</v>
      </c>
      <c r="G151" s="799"/>
    </row>
    <row r="152" spans="2:7" x14ac:dyDescent="0.25">
      <c r="B152" s="571"/>
      <c r="C152" s="799"/>
      <c r="D152" s="452">
        <f>'2 жастағы балалар К'!T89</f>
        <v>0</v>
      </c>
      <c r="E152" s="799"/>
      <c r="F152" s="452" t="e">
        <f>'2 жастағы балалар Ш'!#REF!</f>
        <v>#REF!</v>
      </c>
      <c r="G152" s="799"/>
    </row>
    <row r="153" spans="2:7" x14ac:dyDescent="0.25">
      <c r="B153" s="572"/>
      <c r="C153" s="799"/>
      <c r="D153" s="452">
        <f>'2 жастағы балалар К'!U89</f>
        <v>0</v>
      </c>
      <c r="E153" s="799"/>
      <c r="F153" s="452" t="e">
        <f>'2 жастағы балалар Ш'!#REF!</f>
        <v>#REF!</v>
      </c>
      <c r="G153" s="799"/>
    </row>
    <row r="154" spans="2:7" x14ac:dyDescent="0.25">
      <c r="B154" s="570">
        <v>8</v>
      </c>
      <c r="C154" s="799"/>
      <c r="D154" s="452">
        <f>'2 жастағы балалар К'!V89</f>
        <v>0</v>
      </c>
      <c r="E154" s="799"/>
      <c r="F154" s="452" t="e">
        <f>'2 жастағы балалар Ш'!#REF!</f>
        <v>#REF!</v>
      </c>
      <c r="G154" s="799"/>
    </row>
    <row r="155" spans="2:7" x14ac:dyDescent="0.25">
      <c r="B155" s="571"/>
      <c r="C155" s="799"/>
      <c r="D155" s="452">
        <f>'2 жастағы балалар К'!W89</f>
        <v>0</v>
      </c>
      <c r="E155" s="799"/>
      <c r="F155" s="452" t="e">
        <f>'2 жастағы балалар Ш'!#REF!</f>
        <v>#REF!</v>
      </c>
      <c r="G155" s="799"/>
    </row>
    <row r="156" spans="2:7" x14ac:dyDescent="0.25">
      <c r="B156" s="572"/>
      <c r="C156" s="799"/>
      <c r="D156" s="452">
        <f>'2 жастағы балалар К'!X89</f>
        <v>0</v>
      </c>
      <c r="E156" s="799"/>
      <c r="F156" s="452" t="e">
        <f>'2 жастағы балалар Ш'!#REF!</f>
        <v>#REF!</v>
      </c>
      <c r="G156" s="799"/>
    </row>
    <row r="157" spans="2:7" x14ac:dyDescent="0.25">
      <c r="B157" s="570">
        <v>9</v>
      </c>
      <c r="C157" s="799"/>
      <c r="D157" s="452">
        <f>'2 жастағы балалар К'!Y89</f>
        <v>0</v>
      </c>
      <c r="E157" s="799"/>
      <c r="F157" s="452" t="e">
        <f>'2 жастағы балалар Ш'!#REF!</f>
        <v>#REF!</v>
      </c>
      <c r="G157" s="799"/>
    </row>
    <row r="158" spans="2:7" x14ac:dyDescent="0.25">
      <c r="B158" s="571"/>
      <c r="C158" s="799"/>
      <c r="D158" s="452">
        <f>'2 жастағы балалар К'!Z89</f>
        <v>0</v>
      </c>
      <c r="E158" s="799"/>
      <c r="F158" s="452" t="e">
        <f>'2 жастағы балалар Ш'!#REF!</f>
        <v>#REF!</v>
      </c>
      <c r="G158" s="799"/>
    </row>
    <row r="159" spans="2:7" x14ac:dyDescent="0.25">
      <c r="B159" s="572"/>
      <c r="C159" s="799"/>
      <c r="D159" s="452">
        <f>'2 жастағы балалар К'!AA89</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Ш'!S89</f>
        <v>0</v>
      </c>
      <c r="G163" s="799"/>
    </row>
    <row r="164" spans="2:7" x14ac:dyDescent="0.25">
      <c r="B164" s="607"/>
      <c r="C164" s="799"/>
      <c r="D164" s="452" t="e">
        <f>'2 жастағы балалар К'!#REF!</f>
        <v>#REF!</v>
      </c>
      <c r="E164" s="799"/>
      <c r="F164" s="398">
        <f>'2 жастағы балалар Ш'!T89</f>
        <v>0</v>
      </c>
      <c r="G164" s="799"/>
    </row>
    <row r="165" spans="2:7" x14ac:dyDescent="0.25">
      <c r="B165" s="607"/>
      <c r="C165" s="799"/>
      <c r="D165" s="452" t="e">
        <f>'2 жастағы балалар К'!#REF!</f>
        <v>#REF!</v>
      </c>
      <c r="E165" s="799"/>
      <c r="F165" s="398">
        <f>'2 жастағы балалар Ш'!U89</f>
        <v>0</v>
      </c>
      <c r="G165" s="799"/>
    </row>
    <row r="166" spans="2:7" x14ac:dyDescent="0.25">
      <c r="B166" s="607">
        <v>12</v>
      </c>
      <c r="C166" s="799"/>
      <c r="D166" s="452" t="e">
        <f>'2 жастағы балалар К'!#REF!</f>
        <v>#REF!</v>
      </c>
      <c r="E166" s="799"/>
      <c r="F166" s="398">
        <f>'2 жастағы балалар Ш'!V89</f>
        <v>0</v>
      </c>
      <c r="G166" s="799"/>
    </row>
    <row r="167" spans="2:7" x14ac:dyDescent="0.25">
      <c r="B167" s="607"/>
      <c r="C167" s="799"/>
      <c r="D167" s="452" t="e">
        <f>'2 жастағы балалар К'!#REF!</f>
        <v>#REF!</v>
      </c>
      <c r="E167" s="799"/>
      <c r="F167" s="398">
        <f>'2 жастағы балалар Ш'!W89</f>
        <v>0</v>
      </c>
      <c r="G167" s="799"/>
    </row>
    <row r="168" spans="2:7" x14ac:dyDescent="0.25">
      <c r="B168" s="607"/>
      <c r="C168" s="799"/>
      <c r="D168" s="452" t="e">
        <f>'2 жастағы балалар К'!#REF!</f>
        <v>#REF!</v>
      </c>
      <c r="E168" s="799"/>
      <c r="F168" s="398">
        <f>'2 жастағы балалар Ш'!X89</f>
        <v>0</v>
      </c>
      <c r="G168" s="799"/>
    </row>
    <row r="169" spans="2:7" x14ac:dyDescent="0.25">
      <c r="B169" s="607">
        <v>13</v>
      </c>
      <c r="C169" s="799"/>
      <c r="D169" s="452" t="e">
        <f>'2 жастағы балалар К'!#REF!</f>
        <v>#REF!</v>
      </c>
      <c r="E169" s="799"/>
      <c r="F169" s="398">
        <f>'2 жастағы балалар Ш'!Y89</f>
        <v>0</v>
      </c>
      <c r="G169" s="799"/>
    </row>
    <row r="170" spans="2:7" x14ac:dyDescent="0.25">
      <c r="B170" s="607"/>
      <c r="C170" s="799"/>
      <c r="D170" s="452" t="e">
        <f>'2 жастағы балалар К'!#REF!</f>
        <v>#REF!</v>
      </c>
      <c r="E170" s="799"/>
      <c r="F170" s="398">
        <f>'2 жастағы балалар Ш'!Z89</f>
        <v>0</v>
      </c>
      <c r="G170" s="799"/>
    </row>
    <row r="171" spans="2:7" x14ac:dyDescent="0.25">
      <c r="B171" s="607"/>
      <c r="C171" s="799"/>
      <c r="D171" s="452" t="e">
        <f>'2 жастағы балалар К'!#REF!</f>
        <v>#REF!</v>
      </c>
      <c r="E171" s="799"/>
      <c r="F171" s="398">
        <f>'2 жастағы балалар Ш'!AA89</f>
        <v>0</v>
      </c>
      <c r="G171" s="799"/>
    </row>
    <row r="172" spans="2:7" x14ac:dyDescent="0.25">
      <c r="B172" s="607">
        <v>14</v>
      </c>
      <c r="C172" s="799"/>
      <c r="D172" s="452" t="e">
        <f>'2 жастағы балалар К'!#REF!</f>
        <v>#REF!</v>
      </c>
      <c r="E172" s="799"/>
      <c r="F172" s="398">
        <f>'2 жастағы балалар Ш'!AB89</f>
        <v>0</v>
      </c>
      <c r="G172" s="799"/>
    </row>
    <row r="173" spans="2:7" x14ac:dyDescent="0.25">
      <c r="B173" s="607"/>
      <c r="C173" s="799"/>
      <c r="D173" s="452" t="e">
        <f>'2 жастағы балалар К'!#REF!</f>
        <v>#REF!</v>
      </c>
      <c r="E173" s="799"/>
      <c r="F173" s="398">
        <f>'2 жастағы балалар Ш'!AC89</f>
        <v>0</v>
      </c>
      <c r="G173" s="799"/>
    </row>
    <row r="174" spans="2:7" x14ac:dyDescent="0.25">
      <c r="B174" s="607"/>
      <c r="C174" s="799"/>
      <c r="D174" s="452" t="e">
        <f>'2 жастағы балалар К'!#REF!</f>
        <v>#REF!</v>
      </c>
      <c r="E174" s="799"/>
      <c r="F174" s="398">
        <f>'2 жастағы балалар Ш'!AD89</f>
        <v>0</v>
      </c>
      <c r="G174" s="799"/>
    </row>
    <row r="175" spans="2:7" x14ac:dyDescent="0.25">
      <c r="B175" s="607">
        <v>15</v>
      </c>
      <c r="C175" s="799"/>
      <c r="D175" s="452" t="e">
        <f>'2 жастағы балалар К'!#REF!</f>
        <v>#REF!</v>
      </c>
      <c r="E175" s="799"/>
      <c r="F175" s="398">
        <f>'2 жастағы балалар Ш'!AE89</f>
        <v>0</v>
      </c>
      <c r="G175" s="799"/>
    </row>
    <row r="176" spans="2:7" x14ac:dyDescent="0.25">
      <c r="B176" s="607"/>
      <c r="C176" s="799"/>
      <c r="D176" s="452" t="e">
        <f>'2 жастағы балалар К'!#REF!</f>
        <v>#REF!</v>
      </c>
      <c r="E176" s="799"/>
      <c r="F176" s="398">
        <f>'2 жастағы балалар Ш'!AF89</f>
        <v>0</v>
      </c>
      <c r="G176" s="799"/>
    </row>
    <row r="177" spans="2:7" x14ac:dyDescent="0.25">
      <c r="B177" s="607"/>
      <c r="C177" s="799"/>
      <c r="D177" s="452" t="e">
        <f>'2 жастағы балалар К'!#REF!</f>
        <v>#REF!</v>
      </c>
      <c r="E177" s="799"/>
      <c r="F177" s="398">
        <f>'2 жастағы балалар Ш'!AG89</f>
        <v>0</v>
      </c>
      <c r="G177" s="799"/>
    </row>
    <row r="178" spans="2:7" x14ac:dyDescent="0.25">
      <c r="B178" s="607">
        <v>16</v>
      </c>
      <c r="C178" s="799"/>
      <c r="D178" s="798"/>
      <c r="E178" s="799"/>
      <c r="F178" s="398">
        <f>'2 жастағы балалар Ш'!AH89</f>
        <v>0</v>
      </c>
      <c r="G178" s="799"/>
    </row>
    <row r="179" spans="2:7" x14ac:dyDescent="0.25">
      <c r="B179" s="607"/>
      <c r="C179" s="799"/>
      <c r="D179" s="799"/>
      <c r="E179" s="799"/>
      <c r="F179" s="398">
        <f>'2 жастағы балалар Ш'!AI89</f>
        <v>0</v>
      </c>
      <c r="G179" s="799"/>
    </row>
    <row r="180" spans="2:7" x14ac:dyDescent="0.25">
      <c r="B180" s="607"/>
      <c r="C180" s="799"/>
      <c r="D180" s="799"/>
      <c r="E180" s="799"/>
      <c r="F180" s="398">
        <f>'2 жастағы балалар Ш'!AJ89</f>
        <v>0</v>
      </c>
      <c r="G180" s="799"/>
    </row>
    <row r="181" spans="2:7" x14ac:dyDescent="0.25">
      <c r="B181" s="607">
        <v>17</v>
      </c>
      <c r="C181" s="799"/>
      <c r="D181" s="799"/>
      <c r="E181" s="799"/>
      <c r="F181" s="398">
        <f>'2 жастағы балалар Ш'!AK89</f>
        <v>0</v>
      </c>
      <c r="G181" s="799"/>
    </row>
    <row r="182" spans="2:7" x14ac:dyDescent="0.25">
      <c r="B182" s="607"/>
      <c r="C182" s="799"/>
      <c r="D182" s="799"/>
      <c r="E182" s="799"/>
      <c r="F182" s="398">
        <f>'2 жастағы балалар Ш'!AL89</f>
        <v>0</v>
      </c>
      <c r="G182" s="799"/>
    </row>
    <row r="183" spans="2:7" x14ac:dyDescent="0.25">
      <c r="B183" s="607"/>
      <c r="C183" s="799"/>
      <c r="D183" s="799"/>
      <c r="E183" s="799"/>
      <c r="F183" s="398">
        <f>'2 жастағы балалар Ш'!AM89</f>
        <v>0</v>
      </c>
      <c r="G183" s="799"/>
    </row>
    <row r="184" spans="2:7" x14ac:dyDescent="0.25">
      <c r="B184" s="607">
        <v>18</v>
      </c>
      <c r="C184" s="799"/>
      <c r="D184" s="799"/>
      <c r="E184" s="799"/>
      <c r="F184" s="398">
        <f>'2 жастағы балалар Ш'!AN89</f>
        <v>0</v>
      </c>
      <c r="G184" s="799"/>
    </row>
    <row r="185" spans="2:7" x14ac:dyDescent="0.25">
      <c r="B185" s="607"/>
      <c r="C185" s="799"/>
      <c r="D185" s="799"/>
      <c r="E185" s="799"/>
      <c r="F185" s="398">
        <f>'2 жастағы балалар Ш'!AO89</f>
        <v>0</v>
      </c>
      <c r="G185" s="799"/>
    </row>
    <row r="186" spans="2:7" x14ac:dyDescent="0.25">
      <c r="B186" s="607"/>
      <c r="C186" s="799"/>
      <c r="D186" s="799"/>
      <c r="E186" s="799"/>
      <c r="F186" s="398">
        <f>'2 жастағы балалар Ш'!AP89</f>
        <v>0</v>
      </c>
      <c r="G186" s="799"/>
    </row>
    <row r="187" spans="2:7" x14ac:dyDescent="0.25">
      <c r="B187" s="607">
        <v>19</v>
      </c>
      <c r="C187" s="799"/>
      <c r="D187" s="799"/>
      <c r="E187" s="799"/>
      <c r="F187" s="398">
        <f>'2 жастағы балалар Ш'!AQ89</f>
        <v>0</v>
      </c>
      <c r="G187" s="799"/>
    </row>
    <row r="188" spans="2:7" x14ac:dyDescent="0.25">
      <c r="B188" s="607"/>
      <c r="C188" s="799"/>
      <c r="D188" s="799"/>
      <c r="E188" s="799"/>
      <c r="F188" s="398">
        <f>'2 жастағы балалар Ш'!AR89</f>
        <v>0</v>
      </c>
      <c r="G188" s="799"/>
    </row>
    <row r="189" spans="2:7" x14ac:dyDescent="0.25">
      <c r="B189" s="607"/>
      <c r="C189" s="799"/>
      <c r="D189" s="799"/>
      <c r="E189" s="799"/>
      <c r="F189" s="398">
        <f>'2 жастағы балалар Ш'!AS89</f>
        <v>0</v>
      </c>
      <c r="G189" s="799"/>
    </row>
    <row r="190" spans="2:7" x14ac:dyDescent="0.25">
      <c r="B190" s="607">
        <v>20</v>
      </c>
      <c r="C190" s="799"/>
      <c r="D190" s="799"/>
      <c r="E190" s="799"/>
      <c r="F190" s="398">
        <f>'2 жастағы балалар Ш'!AT89</f>
        <v>0</v>
      </c>
      <c r="G190" s="799"/>
    </row>
    <row r="191" spans="2:7" x14ac:dyDescent="0.25">
      <c r="B191" s="607"/>
      <c r="C191" s="799"/>
      <c r="D191" s="799"/>
      <c r="E191" s="799"/>
      <c r="F191" s="398">
        <f>'2 жастағы балалар Ш'!AU89</f>
        <v>0</v>
      </c>
      <c r="G191" s="799"/>
    </row>
    <row r="192" spans="2:7" x14ac:dyDescent="0.25">
      <c r="B192" s="607"/>
      <c r="C192" s="799"/>
      <c r="D192" s="799"/>
      <c r="E192" s="799"/>
      <c r="F192" s="398">
        <f>'2 жастағы балалар Ш'!AV89</f>
        <v>0</v>
      </c>
      <c r="G192" s="799"/>
    </row>
    <row r="193" spans="2:100" x14ac:dyDescent="0.25">
      <c r="B193" s="607">
        <v>21</v>
      </c>
      <c r="C193" s="799"/>
      <c r="D193" s="799"/>
      <c r="E193" s="799"/>
      <c r="F193" s="398">
        <f>'2 жастағы балалар Ш'!AW89</f>
        <v>0</v>
      </c>
      <c r="G193" s="799"/>
    </row>
    <row r="194" spans="2:100" x14ac:dyDescent="0.25">
      <c r="B194" s="607"/>
      <c r="C194" s="799"/>
      <c r="D194" s="799"/>
      <c r="E194" s="799"/>
      <c r="F194" s="398">
        <f>'2 жастағы балалар Ш'!AX89</f>
        <v>0</v>
      </c>
      <c r="G194" s="799"/>
      <c r="CN194" s="1"/>
      <c r="CO194" s="13"/>
      <c r="CP194" s="1"/>
      <c r="CQ194" s="13"/>
      <c r="CR194" s="1"/>
      <c r="CS194" s="13"/>
      <c r="CT194" s="1"/>
      <c r="CU194" s="13"/>
      <c r="CV194" s="1"/>
    </row>
    <row r="195" spans="2:100" x14ac:dyDescent="0.25">
      <c r="B195" s="607"/>
      <c r="C195" s="799"/>
      <c r="D195" s="799"/>
      <c r="E195" s="799"/>
      <c r="F195" s="398">
        <f>'2 жастағы балалар Ш'!AY89</f>
        <v>0</v>
      </c>
      <c r="G195" s="799"/>
      <c r="CN195" s="1"/>
      <c r="CO195" s="113"/>
      <c r="CP195" s="1"/>
      <c r="CQ195" s="113"/>
      <c r="CR195" s="1"/>
      <c r="CS195" s="113"/>
      <c r="CT195" s="1"/>
      <c r="CU195" s="113"/>
      <c r="CV195" s="1"/>
    </row>
    <row r="196" spans="2:100" x14ac:dyDescent="0.25">
      <c r="B196" s="607">
        <v>22</v>
      </c>
      <c r="C196" s="799"/>
      <c r="D196" s="799"/>
      <c r="E196" s="799"/>
      <c r="F196" s="398">
        <f>'2 жастағы балалар Ш'!AZ89</f>
        <v>0</v>
      </c>
      <c r="G196" s="799"/>
      <c r="CN196" s="1"/>
      <c r="CO196" s="113"/>
      <c r="CP196" s="1"/>
      <c r="CQ196" s="113"/>
      <c r="CR196" s="1"/>
      <c r="CS196" s="113"/>
      <c r="CT196" s="1"/>
      <c r="CU196" s="113"/>
      <c r="CV196" s="1"/>
    </row>
    <row r="197" spans="2:100" x14ac:dyDescent="0.25">
      <c r="B197" s="607"/>
      <c r="C197" s="799"/>
      <c r="D197" s="799"/>
      <c r="E197" s="799"/>
      <c r="F197" s="398">
        <f>'2 жастағы балалар Ш'!BA89</f>
        <v>0</v>
      </c>
      <c r="G197" s="799"/>
    </row>
    <row r="198" spans="2:100" x14ac:dyDescent="0.25">
      <c r="B198" s="607"/>
      <c r="C198" s="799"/>
      <c r="D198" s="799"/>
      <c r="E198" s="799"/>
      <c r="F198" s="398">
        <f>'2 жастағы балалар Ш'!BB89</f>
        <v>0</v>
      </c>
      <c r="G198" s="799"/>
    </row>
    <row r="199" spans="2:100" x14ac:dyDescent="0.25">
      <c r="B199" s="607">
        <v>23</v>
      </c>
      <c r="C199" s="799"/>
      <c r="D199" s="799"/>
      <c r="E199" s="799"/>
      <c r="F199" s="398">
        <f>'2 жастағы балалар Ш'!BC89</f>
        <v>0</v>
      </c>
      <c r="G199" s="799"/>
    </row>
    <row r="200" spans="2:100" x14ac:dyDescent="0.25">
      <c r="B200" s="607"/>
      <c r="C200" s="799"/>
      <c r="D200" s="799"/>
      <c r="E200" s="799"/>
      <c r="F200" s="398">
        <f>'2 жастағы балалар Ш'!BD89</f>
        <v>0</v>
      </c>
      <c r="G200" s="799"/>
    </row>
    <row r="201" spans="2:100" x14ac:dyDescent="0.25">
      <c r="B201" s="607"/>
      <c r="C201" s="799"/>
      <c r="D201" s="799"/>
      <c r="E201" s="799"/>
      <c r="F201" s="398">
        <f>'2 жастағы балалар Ш'!BE89</f>
        <v>0</v>
      </c>
      <c r="G201" s="799"/>
    </row>
    <row r="202" spans="2:100" x14ac:dyDescent="0.25">
      <c r="B202" s="607">
        <v>24</v>
      </c>
      <c r="C202" s="799"/>
      <c r="D202" s="799"/>
      <c r="E202" s="799"/>
      <c r="F202" s="398">
        <f>'2 жастағы балалар Ш'!BF89</f>
        <v>0</v>
      </c>
      <c r="G202" s="799"/>
    </row>
    <row r="203" spans="2:100" x14ac:dyDescent="0.25">
      <c r="B203" s="607"/>
      <c r="C203" s="799"/>
      <c r="D203" s="799"/>
      <c r="E203" s="799"/>
      <c r="F203" s="398">
        <f>'2 жастағы балалар Ш'!BG89</f>
        <v>0</v>
      </c>
      <c r="G203" s="799"/>
    </row>
    <row r="204" spans="2:100" x14ac:dyDescent="0.25">
      <c r="B204" s="607"/>
      <c r="C204" s="799"/>
      <c r="D204" s="799"/>
      <c r="E204" s="799"/>
      <c r="F204" s="398">
        <f>'2 жастағы балалар Ш'!BH89</f>
        <v>0</v>
      </c>
      <c r="G204" s="799"/>
    </row>
    <row r="205" spans="2:100" x14ac:dyDescent="0.25">
      <c r="B205" s="607">
        <v>25</v>
      </c>
      <c r="C205" s="799"/>
      <c r="D205" s="799"/>
      <c r="E205" s="799"/>
      <c r="F205" s="398">
        <f>'2 жастағы балалар Ш'!BI89</f>
        <v>0</v>
      </c>
      <c r="G205" s="799"/>
    </row>
    <row r="206" spans="2:100" x14ac:dyDescent="0.25">
      <c r="B206" s="607"/>
      <c r="C206" s="799"/>
      <c r="D206" s="799"/>
      <c r="E206" s="799"/>
      <c r="F206" s="398">
        <f>'2 жастағы балалар Ш'!BJ89</f>
        <v>0</v>
      </c>
      <c r="G206" s="799"/>
    </row>
    <row r="207" spans="2:100" x14ac:dyDescent="0.25">
      <c r="B207" s="607"/>
      <c r="C207" s="800"/>
      <c r="D207" s="800"/>
      <c r="E207" s="800"/>
      <c r="F207" s="398">
        <f>'2 жастағы балалар Ш'!BK89</f>
        <v>0</v>
      </c>
      <c r="G207" s="800"/>
    </row>
    <row r="210" spans="2:7" ht="15.75" x14ac:dyDescent="0.25">
      <c r="B210" s="816" t="s">
        <v>939</v>
      </c>
      <c r="C210" s="817"/>
      <c r="D210" s="817"/>
      <c r="E210" s="817"/>
      <c r="F210" s="817"/>
      <c r="G210" s="818"/>
    </row>
    <row r="211" spans="2:7" ht="28.5" x14ac:dyDescent="0.25">
      <c r="B211" s="35"/>
      <c r="C211" s="21" t="s">
        <v>915</v>
      </c>
      <c r="D211" s="21" t="s">
        <v>733</v>
      </c>
      <c r="E211" s="21" t="s">
        <v>916</v>
      </c>
      <c r="F211" s="21" t="s">
        <v>904</v>
      </c>
      <c r="G211" s="62" t="s">
        <v>917</v>
      </c>
    </row>
    <row r="212" spans="2:7" x14ac:dyDescent="0.25">
      <c r="B212" s="570">
        <v>1</v>
      </c>
      <c r="C212" s="452">
        <f>'2 жастағы балалар Ф'!D148</f>
        <v>0</v>
      </c>
      <c r="D212" s="452">
        <f>'2 жастағы балалар К'!D148</f>
        <v>0</v>
      </c>
      <c r="E212" s="452" t="e">
        <f>'2 жастағы балалар Т'!#REF!</f>
        <v>#REF!</v>
      </c>
      <c r="F212" s="452">
        <f>'2 жастағы балалар Ш'!D148</f>
        <v>0</v>
      </c>
      <c r="G212" s="452" t="e">
        <f>'2 жастағы балалар Ә'!#REF!</f>
        <v>#REF!</v>
      </c>
    </row>
    <row r="213" spans="2:7" x14ac:dyDescent="0.25">
      <c r="B213" s="571"/>
      <c r="C213" s="452">
        <f>'2 жастағы балалар Ф'!E148</f>
        <v>0</v>
      </c>
      <c r="D213" s="452">
        <f>'2 жастағы балалар К'!E148</f>
        <v>0</v>
      </c>
      <c r="E213" s="452" t="e">
        <f>'2 жастағы балалар Т'!#REF!</f>
        <v>#REF!</v>
      </c>
      <c r="F213" s="452">
        <f>'2 жастағы балалар Ш'!E148</f>
        <v>0</v>
      </c>
      <c r="G213" s="452" t="e">
        <f>'2 жастағы балалар Ә'!#REF!</f>
        <v>#REF!</v>
      </c>
    </row>
    <row r="214" spans="2:7" x14ac:dyDescent="0.25">
      <c r="B214" s="572"/>
      <c r="C214" s="452">
        <f>'2 жастағы балалар Ф'!F148</f>
        <v>0</v>
      </c>
      <c r="D214" s="452">
        <f>'2 жастағы балалар К'!F148</f>
        <v>0</v>
      </c>
      <c r="E214" s="452" t="e">
        <f>'2 жастағы балалар Т'!#REF!</f>
        <v>#REF!</v>
      </c>
      <c r="F214" s="452">
        <f>'2 жастағы балалар Ш'!F148</f>
        <v>0</v>
      </c>
      <c r="G214" s="452" t="e">
        <f>'2 жастағы балалар Ә'!#REF!</f>
        <v>#REF!</v>
      </c>
    </row>
    <row r="215" spans="2:7" x14ac:dyDescent="0.25">
      <c r="B215" s="570">
        <v>2</v>
      </c>
      <c r="C215" s="452">
        <f>'2 жастағы балалар Ф'!G148</f>
        <v>0</v>
      </c>
      <c r="D215" s="452">
        <f>'2 жастағы балалар К'!G148</f>
        <v>0</v>
      </c>
      <c r="E215" s="452">
        <f>'2 жастағы балалар Т'!D148</f>
        <v>0</v>
      </c>
      <c r="F215" s="452">
        <f>'2 жастағы балалар Ш'!G148</f>
        <v>0</v>
      </c>
      <c r="G215" s="452">
        <f>'2 жастағы балалар Ә'!D148</f>
        <v>0</v>
      </c>
    </row>
    <row r="216" spans="2:7" ht="15" customHeight="1" x14ac:dyDescent="0.25">
      <c r="B216" s="571"/>
      <c r="C216" s="452">
        <f>'2 жастағы балалар Ф'!H148</f>
        <v>0</v>
      </c>
      <c r="D216" s="452">
        <f>'2 жастағы балалар К'!H148</f>
        <v>0</v>
      </c>
      <c r="E216" s="452">
        <f>'2 жастағы балалар Т'!E148</f>
        <v>0</v>
      </c>
      <c r="F216" s="452">
        <f>'2 жастағы балалар Ш'!H148</f>
        <v>0</v>
      </c>
      <c r="G216" s="452">
        <f>'2 жастағы балалар Ә'!E148</f>
        <v>0</v>
      </c>
    </row>
    <row r="217" spans="2:7" ht="15" customHeight="1" x14ac:dyDescent="0.25">
      <c r="B217" s="572"/>
      <c r="C217" s="452">
        <f>'2 жастағы балалар Ф'!I148</f>
        <v>0</v>
      </c>
      <c r="D217" s="452">
        <f>'2 жастағы балалар К'!I148</f>
        <v>0</v>
      </c>
      <c r="E217" s="452">
        <f>'2 жастағы балалар Т'!F148</f>
        <v>0</v>
      </c>
      <c r="F217" s="452">
        <f>'2 жастағы балалар Ш'!I148</f>
        <v>0</v>
      </c>
      <c r="G217" s="452">
        <f>'2 жастағы балалар Ә'!F148</f>
        <v>0</v>
      </c>
    </row>
    <row r="218" spans="2:7" ht="15" customHeight="1" x14ac:dyDescent="0.25">
      <c r="B218" s="570">
        <v>3</v>
      </c>
      <c r="C218" s="452">
        <f>'2 жастағы балалар Ф'!J148</f>
        <v>0</v>
      </c>
      <c r="D218" s="452">
        <f>'2 жастағы балалар К'!J148</f>
        <v>0</v>
      </c>
      <c r="E218" s="452">
        <f>'2 жастағы балалар Т'!G148</f>
        <v>0</v>
      </c>
      <c r="F218" s="452">
        <f>'2 жастағы балалар Ш'!J148</f>
        <v>0</v>
      </c>
      <c r="G218" s="452">
        <f>'2 жастағы балалар Ә'!G148</f>
        <v>0</v>
      </c>
    </row>
    <row r="219" spans="2:7" x14ac:dyDescent="0.25">
      <c r="B219" s="571"/>
      <c r="C219" s="452">
        <f>'2 жастағы балалар Ф'!K148</f>
        <v>0</v>
      </c>
      <c r="D219" s="452">
        <f>'2 жастағы балалар К'!K148</f>
        <v>0</v>
      </c>
      <c r="E219" s="452">
        <f>'2 жастағы балалар Т'!H148</f>
        <v>0</v>
      </c>
      <c r="F219" s="452">
        <f>'2 жастағы балалар Ш'!K148</f>
        <v>0</v>
      </c>
      <c r="G219" s="452">
        <f>'2 жастағы балалар Ә'!H148</f>
        <v>0</v>
      </c>
    </row>
    <row r="220" spans="2:7" x14ac:dyDescent="0.25">
      <c r="B220" s="572"/>
      <c r="C220" s="452">
        <f>'2 жастағы балалар Ф'!L148</f>
        <v>0</v>
      </c>
      <c r="D220" s="452">
        <f>'2 жастағы балалар К'!L148</f>
        <v>0</v>
      </c>
      <c r="E220" s="452">
        <f>'2 жастағы балалар Т'!I148</f>
        <v>0</v>
      </c>
      <c r="F220" s="452">
        <f>'2 жастағы балалар Ш'!L148</f>
        <v>0</v>
      </c>
      <c r="G220" s="452">
        <f>'2 жастағы балалар Ә'!I148</f>
        <v>0</v>
      </c>
    </row>
    <row r="221" spans="2:7" x14ac:dyDescent="0.25">
      <c r="B221" s="570">
        <v>4</v>
      </c>
      <c r="C221" s="452">
        <f>'2 жастағы балалар Ф'!M148</f>
        <v>0</v>
      </c>
      <c r="D221" s="452">
        <f>'2 жастағы балалар К'!M148</f>
        <v>0</v>
      </c>
      <c r="E221" s="452">
        <f>'2 жастағы балалар Т'!J148</f>
        <v>0</v>
      </c>
      <c r="F221" s="452">
        <f>'2 жастағы балалар Ш'!M148</f>
        <v>0</v>
      </c>
      <c r="G221" s="452">
        <f>'2 жастағы балалар Ә'!J148</f>
        <v>0</v>
      </c>
    </row>
    <row r="222" spans="2:7" x14ac:dyDescent="0.25">
      <c r="B222" s="571"/>
      <c r="C222" s="452">
        <f>'2 жастағы балалар Ф'!N148</f>
        <v>0</v>
      </c>
      <c r="D222" s="452">
        <f>'2 жастағы балалар К'!N148</f>
        <v>0</v>
      </c>
      <c r="E222" s="452">
        <f>'2 жастағы балалар Т'!K148</f>
        <v>0</v>
      </c>
      <c r="F222" s="452">
        <f>'2 жастағы балалар Ш'!N148</f>
        <v>0</v>
      </c>
      <c r="G222" s="452">
        <f>'2 жастағы балалар Ә'!K148</f>
        <v>0</v>
      </c>
    </row>
    <row r="223" spans="2:7" x14ac:dyDescent="0.25">
      <c r="B223" s="572"/>
      <c r="C223" s="452">
        <f>'2 жастағы балалар Ф'!O148</f>
        <v>0</v>
      </c>
      <c r="D223" s="452">
        <f>'2 жастағы балалар К'!O148</f>
        <v>0</v>
      </c>
      <c r="E223" s="452">
        <f>'2 жастағы балалар Т'!L148</f>
        <v>0</v>
      </c>
      <c r="F223" s="452">
        <f>'2 жастағы балалар Ш'!O148</f>
        <v>0</v>
      </c>
      <c r="G223" s="452">
        <f>'2 жастағы балалар Ә'!L148</f>
        <v>0</v>
      </c>
    </row>
    <row r="224" spans="2:7" x14ac:dyDescent="0.25">
      <c r="B224" s="570">
        <v>5</v>
      </c>
      <c r="C224" s="452" t="e">
        <f>'2 жастағы балалар Ф'!#REF!</f>
        <v>#REF!</v>
      </c>
      <c r="D224" s="452" t="e">
        <f>'2 жастағы балалар К'!#REF!</f>
        <v>#REF!</v>
      </c>
      <c r="E224" s="452">
        <f>'2 жастағы балалар Т'!M148</f>
        <v>0</v>
      </c>
      <c r="F224" s="452">
        <f>'2 жастағы балалар Ш'!P148</f>
        <v>0</v>
      </c>
      <c r="G224" s="452">
        <f>'2 жастағы балалар Ә'!M148</f>
        <v>0</v>
      </c>
    </row>
    <row r="225" spans="2:7" x14ac:dyDescent="0.25">
      <c r="B225" s="571"/>
      <c r="C225" s="452" t="e">
        <f>'2 жастағы балалар Ф'!#REF!</f>
        <v>#REF!</v>
      </c>
      <c r="D225" s="452" t="e">
        <f>'2 жастағы балалар К'!#REF!</f>
        <v>#REF!</v>
      </c>
      <c r="E225" s="452">
        <f>'2 жастағы балалар Т'!N148</f>
        <v>0</v>
      </c>
      <c r="F225" s="452">
        <f>'2 жастағы балалар Ш'!Q148</f>
        <v>0</v>
      </c>
      <c r="G225" s="452">
        <f>'2 жастағы балалар Ә'!N148</f>
        <v>0</v>
      </c>
    </row>
    <row r="226" spans="2:7" x14ac:dyDescent="0.25">
      <c r="B226" s="572"/>
      <c r="C226" s="452" t="e">
        <f>'2 жастағы балалар Ф'!#REF!</f>
        <v>#REF!</v>
      </c>
      <c r="D226" s="452" t="e">
        <f>'2 жастағы балалар К'!#REF!</f>
        <v>#REF!</v>
      </c>
      <c r="E226" s="452">
        <f>'2 жастағы балалар Т'!O148</f>
        <v>0</v>
      </c>
      <c r="F226" s="452">
        <f>'2 жастағы балалар Ш'!R148</f>
        <v>0</v>
      </c>
      <c r="G226" s="452">
        <f>'2 жастағы балалар Ә'!O148</f>
        <v>0</v>
      </c>
    </row>
    <row r="227" spans="2:7" x14ac:dyDescent="0.25">
      <c r="B227" s="570">
        <v>6</v>
      </c>
      <c r="C227" s="798"/>
      <c r="D227" s="452">
        <f>'2 жастағы балалар К'!P148</f>
        <v>0</v>
      </c>
      <c r="E227" s="798"/>
      <c r="F227" s="452" t="e">
        <f>'2 жастағы балалар Ш'!#REF!</f>
        <v>#REF!</v>
      </c>
      <c r="G227" s="798"/>
    </row>
    <row r="228" spans="2:7" x14ac:dyDescent="0.25">
      <c r="B228" s="571"/>
      <c r="C228" s="799"/>
      <c r="D228" s="452">
        <f>'2 жастағы балалар К'!Q148</f>
        <v>0</v>
      </c>
      <c r="E228" s="799"/>
      <c r="F228" s="452" t="e">
        <f>'2 жастағы балалар Ш'!#REF!</f>
        <v>#REF!</v>
      </c>
      <c r="G228" s="799"/>
    </row>
    <row r="229" spans="2:7" x14ac:dyDescent="0.25">
      <c r="B229" s="572"/>
      <c r="C229" s="799"/>
      <c r="D229" s="452">
        <f>'2 жастағы балалар К'!R148</f>
        <v>0</v>
      </c>
      <c r="E229" s="799"/>
      <c r="F229" s="452" t="e">
        <f>'2 жастағы балалар Ш'!#REF!</f>
        <v>#REF!</v>
      </c>
      <c r="G229" s="799"/>
    </row>
    <row r="230" spans="2:7" x14ac:dyDescent="0.25">
      <c r="B230" s="570">
        <v>7</v>
      </c>
      <c r="C230" s="799"/>
      <c r="D230" s="452">
        <f>'2 жастағы балалар К'!S148</f>
        <v>0</v>
      </c>
      <c r="E230" s="799"/>
      <c r="F230" s="452" t="e">
        <f>'2 жастағы балалар Ш'!#REF!</f>
        <v>#REF!</v>
      </c>
      <c r="G230" s="799"/>
    </row>
    <row r="231" spans="2:7" x14ac:dyDescent="0.25">
      <c r="B231" s="571"/>
      <c r="C231" s="799"/>
      <c r="D231" s="452">
        <f>'2 жастағы балалар К'!T148</f>
        <v>0</v>
      </c>
      <c r="E231" s="799"/>
      <c r="F231" s="452" t="e">
        <f>'2 жастағы балалар Ш'!#REF!</f>
        <v>#REF!</v>
      </c>
      <c r="G231" s="799"/>
    </row>
    <row r="232" spans="2:7" x14ac:dyDescent="0.25">
      <c r="B232" s="572"/>
      <c r="C232" s="799"/>
      <c r="D232" s="452">
        <f>'2 жастағы балалар К'!U148</f>
        <v>0</v>
      </c>
      <c r="E232" s="799"/>
      <c r="F232" s="452" t="e">
        <f>'2 жастағы балалар Ш'!#REF!</f>
        <v>#REF!</v>
      </c>
      <c r="G232" s="799"/>
    </row>
    <row r="233" spans="2:7" x14ac:dyDescent="0.25">
      <c r="B233" s="570">
        <v>8</v>
      </c>
      <c r="C233" s="799"/>
      <c r="D233" s="452">
        <f>'2 жастағы балалар К'!V148</f>
        <v>0</v>
      </c>
      <c r="E233" s="799"/>
      <c r="F233" s="452" t="e">
        <f>'2 жастағы балалар Ш'!#REF!</f>
        <v>#REF!</v>
      </c>
      <c r="G233" s="799"/>
    </row>
    <row r="234" spans="2:7" x14ac:dyDescent="0.25">
      <c r="B234" s="571"/>
      <c r="C234" s="799"/>
      <c r="D234" s="452">
        <f>'2 жастағы балалар К'!W148</f>
        <v>0</v>
      </c>
      <c r="E234" s="799"/>
      <c r="F234" s="452" t="e">
        <f>'2 жастағы балалар Ш'!#REF!</f>
        <v>#REF!</v>
      </c>
      <c r="G234" s="799"/>
    </row>
    <row r="235" spans="2:7" x14ac:dyDescent="0.25">
      <c r="B235" s="572"/>
      <c r="C235" s="799"/>
      <c r="D235" s="452">
        <f>'2 жастағы балалар К'!X148</f>
        <v>0</v>
      </c>
      <c r="E235" s="799"/>
      <c r="F235" s="452" t="e">
        <f>'2 жастағы балалар Ш'!#REF!</f>
        <v>#REF!</v>
      </c>
      <c r="G235" s="799"/>
    </row>
    <row r="236" spans="2:7" x14ac:dyDescent="0.25">
      <c r="B236" s="570">
        <v>9</v>
      </c>
      <c r="C236" s="799"/>
      <c r="D236" s="452">
        <f>'2 жастағы балалар К'!Y148</f>
        <v>0</v>
      </c>
      <c r="E236" s="799"/>
      <c r="F236" s="452" t="e">
        <f>'2 жастағы балалар Ш'!#REF!</f>
        <v>#REF!</v>
      </c>
      <c r="G236" s="799"/>
    </row>
    <row r="237" spans="2:7" x14ac:dyDescent="0.25">
      <c r="B237" s="571"/>
      <c r="C237" s="799"/>
      <c r="D237" s="452">
        <f>'2 жастағы балалар К'!Z148</f>
        <v>0</v>
      </c>
      <c r="E237" s="799"/>
      <c r="F237" s="452" t="e">
        <f>'2 жастағы балалар Ш'!#REF!</f>
        <v>#REF!</v>
      </c>
      <c r="G237" s="799"/>
    </row>
    <row r="238" spans="2:7" x14ac:dyDescent="0.25">
      <c r="B238" s="572"/>
      <c r="C238" s="799"/>
      <c r="D238" s="452">
        <f>'2 жастағы балалар К'!AA148</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Ш'!S148</f>
        <v>0</v>
      </c>
      <c r="G242" s="799"/>
    </row>
    <row r="243" spans="2:7" x14ac:dyDescent="0.25">
      <c r="B243" s="607"/>
      <c r="C243" s="799"/>
      <c r="D243" s="452" t="e">
        <f>'2 жастағы балалар К'!#REF!</f>
        <v>#REF!</v>
      </c>
      <c r="E243" s="799"/>
      <c r="F243" s="398">
        <f>'2 жастағы балалар Ш'!T148</f>
        <v>0</v>
      </c>
      <c r="G243" s="799"/>
    </row>
    <row r="244" spans="2:7" x14ac:dyDescent="0.25">
      <c r="B244" s="607"/>
      <c r="C244" s="799"/>
      <c r="D244" s="452" t="e">
        <f>'2 жастағы балалар К'!#REF!</f>
        <v>#REF!</v>
      </c>
      <c r="E244" s="799"/>
      <c r="F244" s="398">
        <f>'2 жастағы балалар Ш'!U148</f>
        <v>0</v>
      </c>
      <c r="G244" s="799"/>
    </row>
    <row r="245" spans="2:7" x14ac:dyDescent="0.25">
      <c r="B245" s="607">
        <v>12</v>
      </c>
      <c r="C245" s="799"/>
      <c r="D245" s="452" t="e">
        <f>'2 жастағы балалар К'!#REF!</f>
        <v>#REF!</v>
      </c>
      <c r="E245" s="799"/>
      <c r="F245" s="398">
        <f>'2 жастағы балалар Ш'!V148</f>
        <v>0</v>
      </c>
      <c r="G245" s="799"/>
    </row>
    <row r="246" spans="2:7" x14ac:dyDescent="0.25">
      <c r="B246" s="607"/>
      <c r="C246" s="799"/>
      <c r="D246" s="452" t="e">
        <f>'2 жастағы балалар К'!#REF!</f>
        <v>#REF!</v>
      </c>
      <c r="E246" s="799"/>
      <c r="F246" s="398">
        <f>'2 жастағы балалар Ш'!W148</f>
        <v>0</v>
      </c>
      <c r="G246" s="799"/>
    </row>
    <row r="247" spans="2:7" x14ac:dyDescent="0.25">
      <c r="B247" s="607"/>
      <c r="C247" s="799"/>
      <c r="D247" s="452" t="e">
        <f>'2 жастағы балалар К'!#REF!</f>
        <v>#REF!</v>
      </c>
      <c r="E247" s="799"/>
      <c r="F247" s="398">
        <f>'2 жастағы балалар Ш'!X148</f>
        <v>0</v>
      </c>
      <c r="G247" s="799"/>
    </row>
    <row r="248" spans="2:7" x14ac:dyDescent="0.25">
      <c r="B248" s="607">
        <v>13</v>
      </c>
      <c r="C248" s="799"/>
      <c r="D248" s="452" t="e">
        <f>'2 жастағы балалар К'!#REF!</f>
        <v>#REF!</v>
      </c>
      <c r="E248" s="799"/>
      <c r="F248" s="398">
        <f>'2 жастағы балалар Ш'!Y148</f>
        <v>0</v>
      </c>
      <c r="G248" s="799"/>
    </row>
    <row r="249" spans="2:7" x14ac:dyDescent="0.25">
      <c r="B249" s="607"/>
      <c r="C249" s="799"/>
      <c r="D249" s="452" t="e">
        <f>'2 жастағы балалар К'!#REF!</f>
        <v>#REF!</v>
      </c>
      <c r="E249" s="799"/>
      <c r="F249" s="398">
        <f>'2 жастағы балалар Ш'!Z148</f>
        <v>0</v>
      </c>
      <c r="G249" s="799"/>
    </row>
    <row r="250" spans="2:7" x14ac:dyDescent="0.25">
      <c r="B250" s="607"/>
      <c r="C250" s="799"/>
      <c r="D250" s="452" t="e">
        <f>'2 жастағы балалар К'!#REF!</f>
        <v>#REF!</v>
      </c>
      <c r="E250" s="799"/>
      <c r="F250" s="398">
        <f>'2 жастағы балалар Ш'!AA148</f>
        <v>0</v>
      </c>
      <c r="G250" s="799"/>
    </row>
    <row r="251" spans="2:7" x14ac:dyDescent="0.25">
      <c r="B251" s="607">
        <v>14</v>
      </c>
      <c r="C251" s="799"/>
      <c r="D251" s="452" t="e">
        <f>'2 жастағы балалар К'!#REF!</f>
        <v>#REF!</v>
      </c>
      <c r="E251" s="799"/>
      <c r="F251" s="398">
        <f>'2 жастағы балалар Ш'!AB148</f>
        <v>0</v>
      </c>
      <c r="G251" s="799"/>
    </row>
    <row r="252" spans="2:7" x14ac:dyDescent="0.25">
      <c r="B252" s="607"/>
      <c r="C252" s="799"/>
      <c r="D252" s="452" t="e">
        <f>'2 жастағы балалар К'!#REF!</f>
        <v>#REF!</v>
      </c>
      <c r="E252" s="799"/>
      <c r="F252" s="398">
        <f>'2 жастағы балалар Ш'!AC148</f>
        <v>0</v>
      </c>
      <c r="G252" s="799"/>
    </row>
    <row r="253" spans="2:7" x14ac:dyDescent="0.25">
      <c r="B253" s="607"/>
      <c r="C253" s="799"/>
      <c r="D253" s="452" t="e">
        <f>'2 жастағы балалар К'!#REF!</f>
        <v>#REF!</v>
      </c>
      <c r="E253" s="799"/>
      <c r="F253" s="398">
        <f>'2 жастағы балалар Ш'!AD148</f>
        <v>0</v>
      </c>
      <c r="G253" s="799"/>
    </row>
    <row r="254" spans="2:7" x14ac:dyDescent="0.25">
      <c r="B254" s="607">
        <v>15</v>
      </c>
      <c r="C254" s="799"/>
      <c r="D254" s="452" t="e">
        <f>'2 жастағы балалар К'!#REF!</f>
        <v>#REF!</v>
      </c>
      <c r="E254" s="799"/>
      <c r="F254" s="398">
        <f>'2 жастағы балалар Ш'!AE148</f>
        <v>0</v>
      </c>
      <c r="G254" s="799"/>
    </row>
    <row r="255" spans="2:7" x14ac:dyDescent="0.25">
      <c r="B255" s="607"/>
      <c r="C255" s="799"/>
      <c r="D255" s="452" t="e">
        <f>'2 жастағы балалар К'!#REF!</f>
        <v>#REF!</v>
      </c>
      <c r="E255" s="799"/>
      <c r="F255" s="398">
        <f>'2 жастағы балалар Ш'!AF148</f>
        <v>0</v>
      </c>
      <c r="G255" s="799"/>
    </row>
    <row r="256" spans="2:7" x14ac:dyDescent="0.25">
      <c r="B256" s="607"/>
      <c r="C256" s="799"/>
      <c r="D256" s="452" t="e">
        <f>'2 жастағы балалар К'!#REF!</f>
        <v>#REF!</v>
      </c>
      <c r="E256" s="799"/>
      <c r="F256" s="398">
        <f>'2 жастағы балалар Ш'!AG148</f>
        <v>0</v>
      </c>
      <c r="G256" s="799"/>
    </row>
    <row r="257" spans="2:7" x14ac:dyDescent="0.25">
      <c r="B257" s="607">
        <v>16</v>
      </c>
      <c r="C257" s="799"/>
      <c r="D257" s="798"/>
      <c r="E257" s="799"/>
      <c r="F257" s="398">
        <f>'2 жастағы балалар Ш'!AH148</f>
        <v>0</v>
      </c>
      <c r="G257" s="799"/>
    </row>
    <row r="258" spans="2:7" x14ac:dyDescent="0.25">
      <c r="B258" s="607"/>
      <c r="C258" s="799"/>
      <c r="D258" s="799"/>
      <c r="E258" s="799"/>
      <c r="F258" s="398">
        <f>'2 жастағы балалар Ш'!AI148</f>
        <v>0</v>
      </c>
      <c r="G258" s="799"/>
    </row>
    <row r="259" spans="2:7" x14ac:dyDescent="0.25">
      <c r="B259" s="607"/>
      <c r="C259" s="799"/>
      <c r="D259" s="799"/>
      <c r="E259" s="799"/>
      <c r="F259" s="398">
        <f>'2 жастағы балалар Ш'!AJ148</f>
        <v>0</v>
      </c>
      <c r="G259" s="799"/>
    </row>
    <row r="260" spans="2:7" x14ac:dyDescent="0.25">
      <c r="B260" s="607">
        <v>17</v>
      </c>
      <c r="C260" s="799"/>
      <c r="D260" s="799"/>
      <c r="E260" s="799"/>
      <c r="F260" s="398">
        <f>'2 жастағы балалар Ш'!AK148</f>
        <v>0</v>
      </c>
      <c r="G260" s="799"/>
    </row>
    <row r="261" spans="2:7" x14ac:dyDescent="0.25">
      <c r="B261" s="607"/>
      <c r="C261" s="799"/>
      <c r="D261" s="799"/>
      <c r="E261" s="799"/>
      <c r="F261" s="398">
        <f>'2 жастағы балалар Ш'!AL148</f>
        <v>0</v>
      </c>
      <c r="G261" s="799"/>
    </row>
    <row r="262" spans="2:7" x14ac:dyDescent="0.25">
      <c r="B262" s="607"/>
      <c r="C262" s="799"/>
      <c r="D262" s="799"/>
      <c r="E262" s="799"/>
      <c r="F262" s="398">
        <f>'2 жастағы балалар Ш'!AM148</f>
        <v>0</v>
      </c>
      <c r="G262" s="799"/>
    </row>
    <row r="263" spans="2:7" x14ac:dyDescent="0.25">
      <c r="B263" s="607">
        <v>18</v>
      </c>
      <c r="C263" s="799"/>
      <c r="D263" s="799"/>
      <c r="E263" s="799"/>
      <c r="F263" s="398">
        <f>'2 жастағы балалар Ш'!AN148</f>
        <v>0</v>
      </c>
      <c r="G263" s="799"/>
    </row>
    <row r="264" spans="2:7" x14ac:dyDescent="0.25">
      <c r="B264" s="607"/>
      <c r="C264" s="799"/>
      <c r="D264" s="799"/>
      <c r="E264" s="799"/>
      <c r="F264" s="398">
        <f>'2 жастағы балалар Ш'!AO148</f>
        <v>0</v>
      </c>
      <c r="G264" s="799"/>
    </row>
    <row r="265" spans="2:7" x14ac:dyDescent="0.25">
      <c r="B265" s="607"/>
      <c r="C265" s="799"/>
      <c r="D265" s="799"/>
      <c r="E265" s="799"/>
      <c r="F265" s="398">
        <f>'2 жастағы балалар Ш'!AP148</f>
        <v>0</v>
      </c>
      <c r="G265" s="799"/>
    </row>
    <row r="266" spans="2:7" x14ac:dyDescent="0.25">
      <c r="B266" s="607">
        <v>19</v>
      </c>
      <c r="C266" s="799"/>
      <c r="D266" s="799"/>
      <c r="E266" s="799"/>
      <c r="F266" s="398">
        <f>'2 жастағы балалар Ш'!AQ148</f>
        <v>0</v>
      </c>
      <c r="G266" s="799"/>
    </row>
    <row r="267" spans="2:7" x14ac:dyDescent="0.25">
      <c r="B267" s="607"/>
      <c r="C267" s="799"/>
      <c r="D267" s="799"/>
      <c r="E267" s="799"/>
      <c r="F267" s="398">
        <f>'2 жастағы балалар Ш'!AR148</f>
        <v>0</v>
      </c>
      <c r="G267" s="799"/>
    </row>
    <row r="268" spans="2:7" x14ac:dyDescent="0.25">
      <c r="B268" s="607"/>
      <c r="C268" s="799"/>
      <c r="D268" s="799"/>
      <c r="E268" s="799"/>
      <c r="F268" s="398">
        <f>'2 жастағы балалар Ш'!AS148</f>
        <v>0</v>
      </c>
      <c r="G268" s="799"/>
    </row>
    <row r="269" spans="2:7" x14ac:dyDescent="0.25">
      <c r="B269" s="607">
        <v>20</v>
      </c>
      <c r="C269" s="799"/>
      <c r="D269" s="799"/>
      <c r="E269" s="799"/>
      <c r="F269" s="398">
        <f>'2 жастағы балалар Ш'!AT148</f>
        <v>0</v>
      </c>
      <c r="G269" s="799"/>
    </row>
    <row r="270" spans="2:7" x14ac:dyDescent="0.25">
      <c r="B270" s="607"/>
      <c r="C270" s="799"/>
      <c r="D270" s="799"/>
      <c r="E270" s="799"/>
      <c r="F270" s="398">
        <f>'2 жастағы балалар Ш'!AU148</f>
        <v>0</v>
      </c>
      <c r="G270" s="799"/>
    </row>
    <row r="271" spans="2:7" x14ac:dyDescent="0.25">
      <c r="B271" s="607"/>
      <c r="C271" s="799"/>
      <c r="D271" s="799"/>
      <c r="E271" s="799"/>
      <c r="F271" s="398">
        <f>'2 жастағы балалар Ш'!AV148</f>
        <v>0</v>
      </c>
      <c r="G271" s="799"/>
    </row>
    <row r="272" spans="2:7" x14ac:dyDescent="0.25">
      <c r="B272" s="607">
        <v>21</v>
      </c>
      <c r="C272" s="799"/>
      <c r="D272" s="799"/>
      <c r="E272" s="799"/>
      <c r="F272" s="398">
        <f>'2 жастағы балалар Ш'!AW148</f>
        <v>0</v>
      </c>
      <c r="G272" s="799"/>
    </row>
    <row r="273" spans="2:7" x14ac:dyDescent="0.25">
      <c r="B273" s="607"/>
      <c r="C273" s="799"/>
      <c r="D273" s="799"/>
      <c r="E273" s="799"/>
      <c r="F273" s="398">
        <f>'2 жастағы балалар Ш'!AX148</f>
        <v>0</v>
      </c>
      <c r="G273" s="799"/>
    </row>
    <row r="274" spans="2:7" x14ac:dyDescent="0.25">
      <c r="B274" s="607"/>
      <c r="C274" s="799"/>
      <c r="D274" s="799"/>
      <c r="E274" s="799"/>
      <c r="F274" s="398">
        <f>'2 жастағы балалар Ш'!AY148</f>
        <v>0</v>
      </c>
      <c r="G274" s="799"/>
    </row>
    <row r="275" spans="2:7" x14ac:dyDescent="0.25">
      <c r="B275" s="607">
        <v>22</v>
      </c>
      <c r="C275" s="799"/>
      <c r="D275" s="799"/>
      <c r="E275" s="799"/>
      <c r="F275" s="398">
        <f>'2 жастағы балалар Ш'!AZ148</f>
        <v>0</v>
      </c>
      <c r="G275" s="799"/>
    </row>
    <row r="276" spans="2:7" x14ac:dyDescent="0.25">
      <c r="B276" s="607"/>
      <c r="C276" s="799"/>
      <c r="D276" s="799"/>
      <c r="E276" s="799"/>
      <c r="F276" s="398">
        <f>'2 жастағы балалар Ш'!BA148</f>
        <v>0</v>
      </c>
      <c r="G276" s="799"/>
    </row>
    <row r="277" spans="2:7" x14ac:dyDescent="0.25">
      <c r="B277" s="607"/>
      <c r="C277" s="799"/>
      <c r="D277" s="799"/>
      <c r="E277" s="799"/>
      <c r="F277" s="398">
        <f>'2 жастағы балалар Ш'!BB148</f>
        <v>0</v>
      </c>
      <c r="G277" s="799"/>
    </row>
    <row r="278" spans="2:7" x14ac:dyDescent="0.25">
      <c r="B278" s="607">
        <v>23</v>
      </c>
      <c r="C278" s="799"/>
      <c r="D278" s="799"/>
      <c r="E278" s="799"/>
      <c r="F278" s="398">
        <f>'2 жастағы балалар Ш'!BC148</f>
        <v>0</v>
      </c>
      <c r="G278" s="799"/>
    </row>
    <row r="279" spans="2:7" x14ac:dyDescent="0.25">
      <c r="B279" s="607"/>
      <c r="C279" s="799"/>
      <c r="D279" s="799"/>
      <c r="E279" s="799"/>
      <c r="F279" s="398">
        <f>'2 жастағы балалар Ш'!BD148</f>
        <v>0</v>
      </c>
      <c r="G279" s="799"/>
    </row>
    <row r="280" spans="2:7" x14ac:dyDescent="0.25">
      <c r="B280" s="607"/>
      <c r="C280" s="799"/>
      <c r="D280" s="799"/>
      <c r="E280" s="799"/>
      <c r="F280" s="398">
        <f>'2 жастағы балалар Ш'!BE148</f>
        <v>0</v>
      </c>
      <c r="G280" s="799"/>
    </row>
    <row r="281" spans="2:7" x14ac:dyDescent="0.25">
      <c r="B281" s="607">
        <v>24</v>
      </c>
      <c r="C281" s="799"/>
      <c r="D281" s="799"/>
      <c r="E281" s="799"/>
      <c r="F281" s="398">
        <f>'2 жастағы балалар Ш'!BF148</f>
        <v>0</v>
      </c>
      <c r="G281" s="799"/>
    </row>
    <row r="282" spans="2:7" x14ac:dyDescent="0.25">
      <c r="B282" s="607"/>
      <c r="C282" s="799"/>
      <c r="D282" s="799"/>
      <c r="E282" s="799"/>
      <c r="F282" s="398">
        <f>'2 жастағы балалар Ш'!BG148</f>
        <v>0</v>
      </c>
      <c r="G282" s="799"/>
    </row>
    <row r="283" spans="2:7" x14ac:dyDescent="0.25">
      <c r="B283" s="607"/>
      <c r="C283" s="799"/>
      <c r="D283" s="799"/>
      <c r="E283" s="799"/>
      <c r="F283" s="398">
        <f>'2 жастағы балалар Ш'!BH148</f>
        <v>0</v>
      </c>
      <c r="G283" s="799"/>
    </row>
    <row r="284" spans="2:7" x14ac:dyDescent="0.25">
      <c r="B284" s="607">
        <v>25</v>
      </c>
      <c r="C284" s="799"/>
      <c r="D284" s="799"/>
      <c r="E284" s="799"/>
      <c r="F284" s="398">
        <f>'2 жастағы балалар Ш'!BI148</f>
        <v>0</v>
      </c>
      <c r="G284" s="799"/>
    </row>
    <row r="285" spans="2:7" x14ac:dyDescent="0.25">
      <c r="B285" s="607"/>
      <c r="C285" s="799"/>
      <c r="D285" s="799"/>
      <c r="E285" s="799"/>
      <c r="F285" s="398">
        <f>'2 жастағы балалар Ш'!BJ148</f>
        <v>0</v>
      </c>
      <c r="G285" s="799"/>
    </row>
    <row r="286" spans="2:7" x14ac:dyDescent="0.25">
      <c r="B286" s="607"/>
      <c r="C286" s="800"/>
      <c r="D286" s="800"/>
      <c r="E286" s="800"/>
      <c r="F286" s="398">
        <f>'2 жастағы балалар Ш'!BK148</f>
        <v>0</v>
      </c>
      <c r="G286" s="800"/>
    </row>
    <row r="287" spans="2:7" x14ac:dyDescent="0.25">
      <c r="B287" s="389">
        <f>СВОД3!V43</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2" ht="267.75" customHeight="1" x14ac:dyDescent="0.25"/>
    <row r="748" ht="220.5" customHeight="1" x14ac:dyDescent="0.25"/>
    <row r="755" spans="13:66" ht="15.75" thickBot="1" x14ac:dyDescent="0.3"/>
    <row r="756" spans="13:66" ht="267.75" x14ac:dyDescent="0.25">
      <c r="M756" s="151">
        <v>1</v>
      </c>
      <c r="N756" s="152" t="s">
        <v>36</v>
      </c>
      <c r="O756" s="153">
        <v>1</v>
      </c>
      <c r="P756" s="152" t="s">
        <v>37</v>
      </c>
      <c r="Q756" s="153">
        <v>1</v>
      </c>
      <c r="R756" s="154" t="s">
        <v>38</v>
      </c>
      <c r="S756" s="151">
        <v>1</v>
      </c>
      <c r="T756" s="152" t="s">
        <v>39</v>
      </c>
      <c r="U756" s="153">
        <v>1</v>
      </c>
      <c r="V756" s="152" t="s">
        <v>40</v>
      </c>
      <c r="W756" s="153">
        <v>1</v>
      </c>
      <c r="X756" s="154" t="s">
        <v>41</v>
      </c>
      <c r="Y756" s="151">
        <v>1</v>
      </c>
      <c r="Z756" s="152" t="s">
        <v>42</v>
      </c>
      <c r="AA756" s="153">
        <v>1</v>
      </c>
      <c r="AB756" s="152" t="s">
        <v>43</v>
      </c>
      <c r="AC756" s="153">
        <v>1</v>
      </c>
      <c r="AD756" s="154" t="s">
        <v>44</v>
      </c>
      <c r="AE756" s="151">
        <v>1</v>
      </c>
      <c r="AF756" s="152" t="s">
        <v>45</v>
      </c>
      <c r="AG756" s="153">
        <v>1</v>
      </c>
      <c r="AH756" s="152" t="s">
        <v>46</v>
      </c>
      <c r="AI756" s="153">
        <v>1</v>
      </c>
      <c r="AJ756" s="154" t="s">
        <v>47</v>
      </c>
      <c r="AK756" s="151">
        <v>1</v>
      </c>
      <c r="AL756" s="152" t="s">
        <v>48</v>
      </c>
      <c r="AM756" s="153">
        <v>1</v>
      </c>
      <c r="AN756" s="152" t="s">
        <v>49</v>
      </c>
      <c r="AO756" s="153">
        <v>1</v>
      </c>
      <c r="AP756" s="154" t="s">
        <v>50</v>
      </c>
      <c r="AQ756" s="155">
        <v>1</v>
      </c>
      <c r="AR756" s="159" t="s">
        <v>51</v>
      </c>
      <c r="AS756" s="157">
        <v>1</v>
      </c>
      <c r="AT756" s="159" t="s">
        <v>52</v>
      </c>
      <c r="AU756" s="157">
        <v>1</v>
      </c>
      <c r="AV756" s="160" t="s">
        <v>53</v>
      </c>
      <c r="AW756" s="155">
        <v>1</v>
      </c>
      <c r="AX756" s="159" t="s">
        <v>54</v>
      </c>
      <c r="AY756" s="157">
        <v>1</v>
      </c>
      <c r="AZ756" s="159" t="s">
        <v>55</v>
      </c>
      <c r="BA756" s="157">
        <v>1</v>
      </c>
      <c r="BB756" s="160" t="s">
        <v>56</v>
      </c>
      <c r="BC756" s="155">
        <v>1</v>
      </c>
      <c r="BD756" s="159" t="s">
        <v>57</v>
      </c>
      <c r="BE756" s="157">
        <v>1</v>
      </c>
      <c r="BF756" s="159" t="s">
        <v>58</v>
      </c>
      <c r="BG756" s="157">
        <v>1</v>
      </c>
      <c r="BH756" s="160" t="s">
        <v>59</v>
      </c>
      <c r="BI756" s="155">
        <v>1</v>
      </c>
      <c r="BJ756" s="159" t="s">
        <v>60</v>
      </c>
      <c r="BK756" s="157">
        <v>1</v>
      </c>
      <c r="BL756" s="159" t="s">
        <v>61</v>
      </c>
      <c r="BM756" s="157">
        <v>1</v>
      </c>
      <c r="BN756" s="160" t="s">
        <v>62</v>
      </c>
    </row>
    <row r="757" spans="13:66" ht="15.75" x14ac:dyDescent="0.25">
      <c r="M757" s="155"/>
      <c r="N757" s="156"/>
      <c r="O757" s="157"/>
      <c r="P757" s="156"/>
      <c r="Q757" s="157"/>
      <c r="R757" s="158"/>
      <c r="S757" s="155"/>
      <c r="T757" s="156"/>
      <c r="U757" s="157"/>
      <c r="V757" s="159"/>
      <c r="W757" s="157"/>
      <c r="X757" s="160"/>
      <c r="Y757" s="155"/>
      <c r="Z757" s="156"/>
      <c r="AA757" s="157"/>
      <c r="AB757" s="156"/>
      <c r="AC757" s="157"/>
      <c r="AD757" s="158"/>
      <c r="AE757" s="155"/>
      <c r="AF757" s="156"/>
      <c r="AG757" s="157"/>
      <c r="AH757" s="156"/>
      <c r="AI757" s="157"/>
      <c r="AJ757" s="158"/>
      <c r="AK757" s="155"/>
      <c r="AL757" s="156"/>
      <c r="AM757" s="157"/>
      <c r="AN757" s="159"/>
      <c r="AO757" s="157"/>
      <c r="AP757" s="160"/>
      <c r="AQ757" s="155"/>
      <c r="AR757" s="156"/>
      <c r="AS757" s="157"/>
      <c r="AT757" s="156"/>
      <c r="AU757" s="157"/>
      <c r="AV757" s="158"/>
      <c r="AW757" s="155"/>
      <c r="AX757" s="156"/>
      <c r="AY757" s="157"/>
      <c r="AZ757" s="156"/>
      <c r="BA757" s="157"/>
      <c r="BB757" s="158"/>
      <c r="BC757" s="155"/>
      <c r="BD757" s="156"/>
      <c r="BE757" s="157"/>
      <c r="BF757" s="159"/>
      <c r="BG757" s="157"/>
      <c r="BH757" s="160"/>
      <c r="BI757" s="155"/>
      <c r="BJ757" s="156"/>
      <c r="BK757" s="157"/>
      <c r="BL757" s="156"/>
      <c r="BM757" s="157"/>
      <c r="BN757" s="158"/>
    </row>
    <row r="758" spans="13:66" ht="15.75" x14ac:dyDescent="0.25">
      <c r="M758" s="155"/>
      <c r="N758" s="156"/>
      <c r="O758" s="157"/>
      <c r="P758" s="156"/>
      <c r="Q758" s="157"/>
      <c r="R758" s="158"/>
      <c r="S758" s="155"/>
      <c r="T758" s="156"/>
      <c r="U758" s="157"/>
      <c r="V758" s="159"/>
      <c r="W758" s="157"/>
      <c r="X758" s="160"/>
      <c r="Y758" s="155"/>
      <c r="Z758" s="156"/>
      <c r="AA758" s="157"/>
      <c r="AB758" s="156"/>
      <c r="AC758" s="157"/>
      <c r="AD758" s="158"/>
      <c r="AE758" s="155"/>
      <c r="AF758" s="156"/>
      <c r="AG758" s="157"/>
      <c r="AH758" s="156"/>
      <c r="AI758" s="157"/>
      <c r="AJ758" s="158"/>
      <c r="AK758" s="155"/>
      <c r="AL758" s="156"/>
      <c r="AM758" s="157"/>
      <c r="AN758" s="159"/>
      <c r="AO758" s="157"/>
      <c r="AP758" s="160"/>
      <c r="AQ758" s="155"/>
      <c r="AR758" s="156"/>
      <c r="AS758" s="157"/>
      <c r="AT758" s="156"/>
      <c r="AU758" s="157"/>
      <c r="AV758" s="158"/>
      <c r="AW758" s="155"/>
      <c r="AX758" s="156"/>
      <c r="AY758" s="157"/>
      <c r="AZ758" s="156"/>
      <c r="BA758" s="157"/>
      <c r="BB758" s="158"/>
      <c r="BC758" s="155"/>
      <c r="BD758" s="156"/>
      <c r="BE758" s="157"/>
      <c r="BF758" s="159"/>
      <c r="BG758" s="157"/>
      <c r="BH758" s="160"/>
      <c r="BI758" s="155"/>
      <c r="BJ758" s="156"/>
      <c r="BK758" s="157"/>
      <c r="BL758" s="156"/>
      <c r="BM758" s="157"/>
      <c r="BN758" s="158"/>
    </row>
    <row r="759" spans="13:66" ht="15.75" x14ac:dyDescent="0.25">
      <c r="M759" s="161"/>
      <c r="N759" s="162"/>
      <c r="O759" s="163"/>
      <c r="P759" s="162"/>
      <c r="Q759" s="163"/>
      <c r="R759" s="164"/>
      <c r="S759" s="161"/>
      <c r="T759" s="162"/>
      <c r="U759" s="163"/>
      <c r="V759" s="162"/>
      <c r="W759" s="163"/>
      <c r="X759" s="164"/>
      <c r="Y759" s="161"/>
      <c r="Z759" s="162"/>
      <c r="AA759" s="163"/>
      <c r="AB759" s="162"/>
      <c r="AC759" s="163"/>
      <c r="AD759" s="164"/>
      <c r="AE759" s="161"/>
      <c r="AF759" s="162"/>
      <c r="AG759" s="163"/>
      <c r="AH759" s="162"/>
      <c r="AI759" s="163"/>
      <c r="AJ759" s="164"/>
      <c r="AK759" s="161"/>
      <c r="AL759" s="162"/>
      <c r="AM759" s="163"/>
      <c r="AN759" s="162"/>
      <c r="AO759" s="163"/>
      <c r="AP759" s="164"/>
      <c r="AQ759" s="161"/>
      <c r="AR759" s="162"/>
      <c r="AS759" s="163"/>
      <c r="AT759" s="162"/>
      <c r="AU759" s="163"/>
      <c r="AV759" s="164"/>
      <c r="AW759" s="161"/>
      <c r="AX759" s="162"/>
      <c r="AY759" s="163"/>
      <c r="AZ759" s="162"/>
      <c r="BA759" s="163"/>
      <c r="BB759" s="164"/>
      <c r="BC759" s="161"/>
      <c r="BD759" s="162"/>
      <c r="BE759" s="163"/>
      <c r="BF759" s="162"/>
      <c r="BG759" s="163"/>
      <c r="BH759" s="164"/>
      <c r="BI759" s="161"/>
      <c r="BJ759" s="162"/>
      <c r="BK759" s="163"/>
      <c r="BL759" s="162"/>
      <c r="BM759" s="163"/>
      <c r="BN759" s="164"/>
    </row>
    <row r="760" spans="13:66" ht="267.75" x14ac:dyDescent="0.25">
      <c r="M760" s="155">
        <v>1</v>
      </c>
      <c r="N760" s="159" t="s">
        <v>63</v>
      </c>
      <c r="O760" s="157">
        <v>1</v>
      </c>
      <c r="P760" s="159" t="s">
        <v>64</v>
      </c>
      <c r="Q760" s="157">
        <v>1</v>
      </c>
      <c r="R760" s="160" t="s">
        <v>65</v>
      </c>
      <c r="S760" s="155">
        <v>1</v>
      </c>
      <c r="T760" s="159" t="s">
        <v>66</v>
      </c>
      <c r="U760" s="157">
        <v>1</v>
      </c>
      <c r="V760" s="159" t="s">
        <v>67</v>
      </c>
      <c r="W760" s="157">
        <v>1</v>
      </c>
      <c r="X760" s="160" t="s">
        <v>68</v>
      </c>
      <c r="Y760" s="155">
        <v>1</v>
      </c>
      <c r="Z760" s="159" t="s">
        <v>69</v>
      </c>
      <c r="AA760" s="157">
        <v>1</v>
      </c>
      <c r="AB760" s="159" t="s">
        <v>70</v>
      </c>
      <c r="AC760" s="157">
        <v>1</v>
      </c>
      <c r="AD760" s="160" t="s">
        <v>71</v>
      </c>
      <c r="AE760" s="155">
        <v>1</v>
      </c>
      <c r="AF760" s="159" t="s">
        <v>72</v>
      </c>
      <c r="AG760" s="157">
        <v>1</v>
      </c>
      <c r="AH760" s="159" t="s">
        <v>73</v>
      </c>
      <c r="AI760" s="157">
        <v>1</v>
      </c>
      <c r="AJ760" s="160" t="s">
        <v>74</v>
      </c>
      <c r="AK760" s="155">
        <v>1</v>
      </c>
      <c r="AL760" s="159" t="s">
        <v>75</v>
      </c>
      <c r="AM760" s="157">
        <v>1</v>
      </c>
      <c r="AN760" s="159" t="s">
        <v>76</v>
      </c>
      <c r="AO760" s="157">
        <v>1</v>
      </c>
      <c r="AP760" s="160" t="s">
        <v>77</v>
      </c>
      <c r="AQ760" s="155">
        <v>1</v>
      </c>
      <c r="AR760" s="159" t="s">
        <v>78</v>
      </c>
      <c r="AS760" s="157">
        <v>1</v>
      </c>
      <c r="AT760" s="159" t="s">
        <v>79</v>
      </c>
      <c r="AU760" s="157">
        <v>1</v>
      </c>
      <c r="AV760" s="160" t="s">
        <v>80</v>
      </c>
      <c r="AW760" s="155">
        <v>1</v>
      </c>
      <c r="AX760" s="159" t="s">
        <v>81</v>
      </c>
      <c r="AY760" s="157">
        <v>1</v>
      </c>
      <c r="AZ760" s="159" t="s">
        <v>82</v>
      </c>
      <c r="BA760" s="157">
        <v>1</v>
      </c>
      <c r="BB760" s="160" t="s">
        <v>83</v>
      </c>
      <c r="BC760" s="155">
        <v>1</v>
      </c>
      <c r="BD760" s="159" t="s">
        <v>84</v>
      </c>
      <c r="BE760" s="157">
        <v>1</v>
      </c>
      <c r="BF760" s="159" t="s">
        <v>85</v>
      </c>
      <c r="BG760" s="157">
        <v>1</v>
      </c>
      <c r="BH760" s="160" t="s">
        <v>86</v>
      </c>
      <c r="BI760" s="155">
        <v>1</v>
      </c>
      <c r="BJ760" s="159" t="s">
        <v>87</v>
      </c>
      <c r="BK760" s="157">
        <v>1</v>
      </c>
      <c r="BL760" s="159" t="s">
        <v>88</v>
      </c>
      <c r="BM760" s="157">
        <v>1</v>
      </c>
      <c r="BN760" s="158" t="s">
        <v>89</v>
      </c>
    </row>
    <row r="761" spans="13:66" ht="15.75" x14ac:dyDescent="0.25">
      <c r="M761" s="155"/>
      <c r="N761" s="156"/>
      <c r="O761" s="157"/>
      <c r="P761" s="156"/>
      <c r="Q761" s="157"/>
      <c r="R761" s="158"/>
      <c r="S761" s="155"/>
      <c r="T761" s="156"/>
      <c r="U761" s="157"/>
      <c r="V761" s="156"/>
      <c r="W761" s="157"/>
      <c r="X761" s="158"/>
      <c r="Y761" s="155"/>
      <c r="Z761" s="156"/>
      <c r="AA761" s="157"/>
      <c r="AB761" s="156"/>
      <c r="AC761" s="157"/>
      <c r="AD761" s="158"/>
      <c r="AE761" s="155"/>
      <c r="AF761" s="156"/>
      <c r="AG761" s="157"/>
      <c r="AH761" s="156"/>
      <c r="AI761" s="157"/>
      <c r="AJ761" s="158"/>
      <c r="AK761" s="155"/>
      <c r="AL761" s="156"/>
      <c r="AM761" s="157"/>
      <c r="AN761" s="156"/>
      <c r="AO761" s="157"/>
      <c r="AP761" s="158"/>
      <c r="AQ761" s="155"/>
      <c r="AR761" s="156"/>
      <c r="AS761" s="157"/>
      <c r="AT761" s="156"/>
      <c r="AU761" s="157"/>
      <c r="AV761" s="158"/>
      <c r="AW761" s="155"/>
      <c r="AX761" s="156"/>
      <c r="AY761" s="157"/>
      <c r="AZ761" s="156"/>
      <c r="BA761" s="157"/>
      <c r="BB761" s="158"/>
      <c r="BC761" s="155"/>
      <c r="BD761" s="156"/>
      <c r="BE761" s="157"/>
      <c r="BF761" s="156"/>
      <c r="BG761" s="157"/>
      <c r="BH761" s="158"/>
      <c r="BI761" s="155"/>
      <c r="BJ761" s="156"/>
      <c r="BK761" s="157"/>
      <c r="BL761" s="156"/>
      <c r="BM761" s="157"/>
      <c r="BN761" s="158"/>
    </row>
    <row r="762" spans="13:66" ht="15.75" x14ac:dyDescent="0.25">
      <c r="M762" s="155"/>
      <c r="N762" s="156"/>
      <c r="O762" s="157"/>
      <c r="P762" s="156"/>
      <c r="Q762" s="157"/>
      <c r="R762" s="158"/>
      <c r="S762" s="155"/>
      <c r="T762" s="156"/>
      <c r="U762" s="157"/>
      <c r="V762" s="156"/>
      <c r="W762" s="157"/>
      <c r="X762" s="158"/>
      <c r="Y762" s="155"/>
      <c r="Z762" s="156"/>
      <c r="AA762" s="157"/>
      <c r="AB762" s="156"/>
      <c r="AC762" s="157"/>
      <c r="AD762" s="158"/>
      <c r="AE762" s="155"/>
      <c r="AF762" s="156"/>
      <c r="AG762" s="157"/>
      <c r="AH762" s="156"/>
      <c r="AI762" s="157"/>
      <c r="AJ762" s="158"/>
      <c r="AK762" s="155"/>
      <c r="AL762" s="156"/>
      <c r="AM762" s="157"/>
      <c r="AN762" s="156"/>
      <c r="AO762" s="157"/>
      <c r="AP762" s="158"/>
      <c r="AQ762" s="155"/>
      <c r="AR762" s="156"/>
      <c r="AS762" s="157"/>
      <c r="AT762" s="156"/>
      <c r="AU762" s="157"/>
      <c r="AV762" s="158"/>
      <c r="AW762" s="155"/>
      <c r="AX762" s="156"/>
      <c r="AY762" s="157"/>
      <c r="AZ762" s="156"/>
      <c r="BA762" s="157"/>
      <c r="BB762" s="158"/>
      <c r="BC762" s="155"/>
      <c r="BD762" s="156"/>
      <c r="BE762" s="157"/>
      <c r="BF762" s="156"/>
      <c r="BG762" s="157"/>
      <c r="BH762" s="158"/>
      <c r="BI762" s="155"/>
      <c r="BJ762" s="156"/>
      <c r="BK762" s="157"/>
      <c r="BL762" s="156"/>
      <c r="BM762" s="157"/>
      <c r="BN762" s="158"/>
    </row>
    <row r="763" spans="13:66" ht="15.75" x14ac:dyDescent="0.25">
      <c r="M763" s="157"/>
      <c r="N763" s="156"/>
      <c r="O763" s="157"/>
      <c r="P763" s="156"/>
      <c r="Q763" s="157"/>
      <c r="R763" s="156"/>
      <c r="S763" s="157"/>
      <c r="T763" s="156"/>
      <c r="U763" s="157"/>
      <c r="V763" s="156"/>
      <c r="W763" s="157"/>
      <c r="X763" s="156"/>
      <c r="Y763" s="157"/>
      <c r="Z763" s="156"/>
      <c r="AA763" s="157"/>
      <c r="AB763" s="156"/>
      <c r="AC763" s="157"/>
      <c r="AD763" s="156"/>
      <c r="AE763" s="157"/>
      <c r="AF763" s="156"/>
      <c r="AG763" s="157"/>
      <c r="AH763" s="156"/>
      <c r="AI763" s="157"/>
      <c r="AJ763" s="156"/>
      <c r="AK763" s="157"/>
      <c r="AL763" s="156"/>
      <c r="AM763" s="157"/>
      <c r="AN763" s="156"/>
      <c r="AO763" s="157"/>
      <c r="AP763" s="156"/>
      <c r="AQ763" s="163"/>
      <c r="AR763" s="162"/>
      <c r="AS763" s="163"/>
      <c r="AT763" s="162"/>
      <c r="AU763" s="163"/>
      <c r="AV763" s="164"/>
      <c r="AW763" s="161"/>
      <c r="AX763" s="162"/>
      <c r="AY763" s="163"/>
      <c r="AZ763" s="162"/>
      <c r="BA763" s="163"/>
      <c r="BB763" s="164"/>
      <c r="BC763" s="161"/>
      <c r="BD763" s="162"/>
      <c r="BE763" s="163"/>
      <c r="BF763" s="162"/>
      <c r="BG763" s="163"/>
      <c r="BH763" s="164"/>
      <c r="BI763" s="161"/>
      <c r="BJ763" s="162"/>
      <c r="BK763" s="163"/>
      <c r="BL763" s="162"/>
      <c r="BM763" s="163"/>
      <c r="BN763" s="164"/>
    </row>
    <row r="764" spans="13:66" ht="157.5" x14ac:dyDescent="0.25">
      <c r="M764" s="157">
        <v>1</v>
      </c>
      <c r="N764" s="159" t="s">
        <v>90</v>
      </c>
      <c r="O764" s="157">
        <v>1</v>
      </c>
      <c r="P764" s="159" t="s">
        <v>91</v>
      </c>
      <c r="Q764" s="157">
        <v>1</v>
      </c>
      <c r="R764" s="159" t="s">
        <v>92</v>
      </c>
      <c r="S764" s="98"/>
      <c r="T764" s="98"/>
      <c r="U764" s="98"/>
      <c r="V764" s="98"/>
      <c r="W764" s="98"/>
      <c r="X764" s="98"/>
      <c r="Y764" s="98"/>
      <c r="Z764" s="98"/>
      <c r="AA764" s="98"/>
      <c r="AB764" s="98"/>
      <c r="AC764" s="98"/>
      <c r="AD764" s="98"/>
      <c r="AE764" s="98"/>
      <c r="AF764" s="98"/>
      <c r="AG764" s="98"/>
      <c r="AH764" s="98"/>
      <c r="AI764" s="98"/>
      <c r="AJ764" s="98"/>
      <c r="AK764" s="98"/>
      <c r="AL764" s="98"/>
      <c r="AM764" s="98"/>
      <c r="AN764" s="98"/>
      <c r="AO764" s="98"/>
      <c r="AP764" s="98"/>
      <c r="AQ764" s="268"/>
      <c r="AR764" s="159"/>
      <c r="AS764" s="157"/>
      <c r="AT764" s="159"/>
      <c r="AU764" s="157"/>
      <c r="AV764" s="160"/>
      <c r="AW764" s="155"/>
      <c r="AX764" s="159"/>
      <c r="AY764" s="157"/>
      <c r="AZ764" s="159"/>
      <c r="BA764" s="157"/>
      <c r="BB764" s="160"/>
      <c r="BC764" s="155"/>
      <c r="BD764" s="159"/>
      <c r="BE764" s="157"/>
      <c r="BF764" s="159"/>
      <c r="BG764" s="157"/>
      <c r="BH764" s="160"/>
      <c r="BI764" s="155"/>
      <c r="BJ764" s="159"/>
      <c r="BK764" s="157"/>
      <c r="BL764" s="159"/>
      <c r="BM764" s="157"/>
      <c r="BN764" s="160"/>
    </row>
    <row r="765" spans="13:66" ht="15.75" x14ac:dyDescent="0.25">
      <c r="M765" s="157"/>
      <c r="N765" s="156"/>
      <c r="O765" s="157"/>
      <c r="P765" s="156"/>
      <c r="Q765" s="157"/>
      <c r="R765" s="156"/>
      <c r="S765" s="98"/>
      <c r="T765" s="98"/>
      <c r="U765" s="98"/>
      <c r="V765" s="98"/>
      <c r="W765" s="98"/>
      <c r="X765" s="98"/>
      <c r="Y765" s="157"/>
      <c r="Z765" s="156"/>
      <c r="AA765" s="157"/>
      <c r="AB765" s="156"/>
      <c r="AC765" s="157"/>
      <c r="AD765" s="156"/>
      <c r="AE765" s="157"/>
      <c r="AF765" s="156"/>
      <c r="AG765" s="157"/>
      <c r="AH765" s="156"/>
      <c r="AI765" s="157"/>
      <c r="AJ765" s="156"/>
      <c r="AK765" s="157"/>
      <c r="AL765" s="156"/>
      <c r="AM765" s="157"/>
      <c r="AN765" s="156"/>
      <c r="AO765" s="157"/>
      <c r="AP765" s="156"/>
      <c r="AQ765" s="268"/>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268"/>
      <c r="AR766" s="156"/>
      <c r="AS766" s="157"/>
      <c r="AT766" s="156"/>
      <c r="AU766" s="157"/>
      <c r="AV766" s="158"/>
      <c r="AW766" s="155"/>
      <c r="AX766" s="156"/>
      <c r="AY766" s="157"/>
      <c r="AZ766" s="156"/>
      <c r="BA766" s="157"/>
      <c r="BB766" s="158"/>
      <c r="BC766" s="155"/>
      <c r="BD766" s="156"/>
      <c r="BE766" s="157"/>
      <c r="BF766" s="156"/>
      <c r="BG766" s="157"/>
      <c r="BH766" s="158"/>
      <c r="BI766" s="155"/>
      <c r="BJ766" s="156"/>
      <c r="BK766" s="157"/>
      <c r="BL766" s="156"/>
      <c r="BM766" s="157"/>
      <c r="BN766" s="158"/>
    </row>
    <row r="767" spans="13:66" ht="15.75" x14ac:dyDescent="0.25">
      <c r="M767" s="157"/>
      <c r="N767" s="156"/>
      <c r="O767" s="157"/>
      <c r="P767" s="156"/>
      <c r="Q767" s="157"/>
      <c r="R767" s="156"/>
      <c r="S767" s="157"/>
      <c r="T767" s="156"/>
      <c r="U767" s="157"/>
      <c r="V767" s="156"/>
      <c r="W767" s="157"/>
      <c r="X767" s="156"/>
      <c r="Y767" s="157"/>
      <c r="Z767" s="156"/>
      <c r="AA767" s="157"/>
      <c r="AB767" s="156"/>
      <c r="AC767" s="157"/>
      <c r="AD767" s="156"/>
      <c r="AE767" s="157"/>
      <c r="AF767" s="156"/>
      <c r="AG767" s="157"/>
      <c r="AH767" s="156"/>
      <c r="AI767" s="157"/>
      <c r="AJ767" s="156"/>
      <c r="AK767" s="157"/>
      <c r="AL767" s="156"/>
      <c r="AM767" s="157"/>
      <c r="AN767" s="156"/>
      <c r="AO767" s="157"/>
      <c r="AP767" s="156"/>
      <c r="AQ767" s="163"/>
      <c r="AR767" s="162"/>
      <c r="AS767" s="163"/>
      <c r="AT767" s="162"/>
      <c r="AU767" s="163"/>
      <c r="AV767" s="164"/>
      <c r="AW767" s="161"/>
      <c r="AX767" s="162"/>
      <c r="AY767" s="163"/>
      <c r="AZ767" s="162"/>
      <c r="BA767" s="163"/>
      <c r="BB767" s="164"/>
      <c r="BC767" s="161"/>
      <c r="BD767" s="162"/>
      <c r="BE767" s="163"/>
      <c r="BF767" s="162"/>
      <c r="BG767" s="163"/>
      <c r="BH767" s="164"/>
      <c r="BI767" s="161"/>
      <c r="BJ767" s="162"/>
      <c r="BK767" s="163"/>
      <c r="BL767" s="162"/>
      <c r="BM767" s="163"/>
      <c r="BN767" s="164"/>
    </row>
    <row r="768" spans="13:66" ht="409.5" x14ac:dyDescent="0.25">
      <c r="M768" s="169">
        <v>1</v>
      </c>
      <c r="N768" s="170" t="s">
        <v>93</v>
      </c>
      <c r="O768" s="171">
        <v>1</v>
      </c>
      <c r="P768" s="170" t="s">
        <v>94</v>
      </c>
      <c r="Q768" s="171">
        <v>1</v>
      </c>
      <c r="R768" s="172" t="s">
        <v>95</v>
      </c>
      <c r="S768" s="169">
        <v>1</v>
      </c>
      <c r="T768" s="170" t="s">
        <v>96</v>
      </c>
      <c r="U768" s="171">
        <v>1</v>
      </c>
      <c r="V768" s="170" t="s">
        <v>97</v>
      </c>
      <c r="W768" s="171">
        <v>1</v>
      </c>
      <c r="X768" s="172" t="s">
        <v>98</v>
      </c>
      <c r="Y768" s="169">
        <v>1</v>
      </c>
      <c r="Z768" s="170" t="s">
        <v>99</v>
      </c>
      <c r="AA768" s="171">
        <v>1</v>
      </c>
      <c r="AB768" s="170" t="s">
        <v>100</v>
      </c>
      <c r="AC768" s="171">
        <v>1</v>
      </c>
      <c r="AD768" s="172" t="s">
        <v>101</v>
      </c>
      <c r="AE768" s="169">
        <v>1</v>
      </c>
      <c r="AF768" s="170" t="s">
        <v>102</v>
      </c>
      <c r="AG768" s="171">
        <v>1</v>
      </c>
      <c r="AH768" s="170" t="s">
        <v>103</v>
      </c>
      <c r="AI768" s="171">
        <v>1</v>
      </c>
      <c r="AJ768" s="172" t="s">
        <v>104</v>
      </c>
      <c r="AK768" s="169">
        <v>1</v>
      </c>
      <c r="AL768" s="179" t="s">
        <v>105</v>
      </c>
      <c r="AM768" s="171">
        <v>1</v>
      </c>
      <c r="AN768" s="170" t="s">
        <v>106</v>
      </c>
      <c r="AO768" s="171">
        <v>1</v>
      </c>
      <c r="AP768" s="172" t="s">
        <v>107</v>
      </c>
      <c r="AQ768" s="169">
        <v>1</v>
      </c>
      <c r="AR768" s="170" t="s">
        <v>108</v>
      </c>
      <c r="AS768" s="171">
        <v>1</v>
      </c>
      <c r="AT768" s="170" t="s">
        <v>109</v>
      </c>
      <c r="AU768" s="171">
        <v>1</v>
      </c>
      <c r="AV768" s="172" t="s">
        <v>110</v>
      </c>
      <c r="AW768" s="169">
        <v>1</v>
      </c>
      <c r="AX768" s="170" t="s">
        <v>111</v>
      </c>
      <c r="AY768" s="171">
        <v>1</v>
      </c>
      <c r="AZ768" s="170" t="s">
        <v>112</v>
      </c>
      <c r="BA768" s="171">
        <v>1</v>
      </c>
      <c r="BB768" s="172" t="s">
        <v>113</v>
      </c>
      <c r="BC768" s="169">
        <v>1</v>
      </c>
      <c r="BD768" s="170" t="s">
        <v>114</v>
      </c>
      <c r="BE768" s="171">
        <v>1</v>
      </c>
      <c r="BF768" s="170" t="s">
        <v>115</v>
      </c>
      <c r="BG768" s="171">
        <v>1</v>
      </c>
      <c r="BH768" s="172" t="s">
        <v>116</v>
      </c>
      <c r="BI768" s="169">
        <v>1</v>
      </c>
      <c r="BJ768" s="170" t="s">
        <v>117</v>
      </c>
      <c r="BK768" s="171">
        <v>1</v>
      </c>
      <c r="BL768" s="170" t="s">
        <v>118</v>
      </c>
      <c r="BM768" s="171">
        <v>1</v>
      </c>
      <c r="BN768" s="172" t="s">
        <v>119</v>
      </c>
    </row>
    <row r="769" spans="13:66" ht="15.75" x14ac:dyDescent="0.25">
      <c r="M769" s="169"/>
      <c r="N769" s="173"/>
      <c r="O769" s="171"/>
      <c r="P769" s="173"/>
      <c r="Q769" s="171"/>
      <c r="R769" s="174"/>
      <c r="S769" s="169"/>
      <c r="T769" s="173"/>
      <c r="U769" s="171"/>
      <c r="V769" s="173"/>
      <c r="W769" s="171"/>
      <c r="X769" s="174"/>
      <c r="Y769" s="169"/>
      <c r="Z769" s="173"/>
      <c r="AA769" s="171"/>
      <c r="AB769" s="173"/>
      <c r="AC769" s="171"/>
      <c r="AD769" s="174"/>
      <c r="AE769" s="169"/>
      <c r="AF769" s="173"/>
      <c r="AG769" s="171"/>
      <c r="AH769" s="173"/>
      <c r="AI769" s="171"/>
      <c r="AJ769" s="174"/>
      <c r="AK769" s="169"/>
      <c r="AL769" s="173"/>
      <c r="AM769" s="171"/>
      <c r="AN769" s="173"/>
      <c r="AO769" s="171"/>
      <c r="AP769" s="174"/>
      <c r="AQ769" s="169"/>
      <c r="AR769" s="173"/>
      <c r="AS769" s="171"/>
      <c r="AT769" s="173"/>
      <c r="AU769" s="171"/>
      <c r="AV769" s="174"/>
      <c r="AW769" s="169"/>
      <c r="AX769" s="173"/>
      <c r="AY769" s="171"/>
      <c r="AZ769" s="173"/>
      <c r="BA769" s="171"/>
      <c r="BB769" s="174"/>
      <c r="BC769" s="169"/>
      <c r="BD769" s="173"/>
      <c r="BE769" s="171"/>
      <c r="BF769" s="173"/>
      <c r="BG769" s="171"/>
      <c r="BH769" s="174"/>
      <c r="BI769" s="169"/>
      <c r="BJ769" s="173"/>
      <c r="BK769" s="171"/>
      <c r="BL769" s="173"/>
      <c r="BM769" s="171"/>
      <c r="BN769" s="174"/>
    </row>
    <row r="770" spans="13:66" ht="15.75" x14ac:dyDescent="0.25">
      <c r="M770" s="169"/>
      <c r="N770" s="173"/>
      <c r="O770" s="171"/>
      <c r="P770" s="173"/>
      <c r="Q770" s="171"/>
      <c r="R770" s="174"/>
      <c r="S770" s="169"/>
      <c r="T770" s="173"/>
      <c r="U770" s="171"/>
      <c r="V770" s="173"/>
      <c r="W770" s="171"/>
      <c r="X770" s="174"/>
      <c r="Y770" s="169"/>
      <c r="Z770" s="173"/>
      <c r="AA770" s="171"/>
      <c r="AB770" s="173"/>
      <c r="AC770" s="171"/>
      <c r="AD770" s="174"/>
      <c r="AE770" s="169"/>
      <c r="AF770" s="173"/>
      <c r="AG770" s="171"/>
      <c r="AH770" s="173"/>
      <c r="AI770" s="171"/>
      <c r="AJ770" s="174"/>
      <c r="AK770" s="169"/>
      <c r="AL770" s="173"/>
      <c r="AM770" s="171"/>
      <c r="AN770" s="173"/>
      <c r="AO770" s="171"/>
      <c r="AP770" s="174"/>
      <c r="AQ770" s="169"/>
      <c r="AR770" s="173"/>
      <c r="AS770" s="171"/>
      <c r="AT770" s="173"/>
      <c r="AU770" s="171"/>
      <c r="AV770" s="174"/>
      <c r="AW770" s="169"/>
      <c r="AX770" s="173"/>
      <c r="AY770" s="171"/>
      <c r="AZ770" s="173"/>
      <c r="BA770" s="171"/>
      <c r="BB770" s="174"/>
      <c r="BC770" s="169"/>
      <c r="BD770" s="173"/>
      <c r="BE770" s="171"/>
      <c r="BF770" s="173"/>
      <c r="BG770" s="171"/>
      <c r="BH770" s="174"/>
      <c r="BI770" s="169"/>
      <c r="BJ770" s="173"/>
      <c r="BK770" s="171"/>
      <c r="BL770" s="173"/>
      <c r="BM770" s="171"/>
      <c r="BN770" s="174"/>
    </row>
    <row r="771" spans="13:66" ht="15.75" x14ac:dyDescent="0.25">
      <c r="M771" s="175"/>
      <c r="N771" s="176"/>
      <c r="O771" s="177"/>
      <c r="P771" s="176"/>
      <c r="Q771" s="177"/>
      <c r="R771" s="178"/>
      <c r="S771" s="175"/>
      <c r="T771" s="176"/>
      <c r="U771" s="177"/>
      <c r="V771" s="176"/>
      <c r="W771" s="177"/>
      <c r="X771" s="178"/>
      <c r="Y771" s="175"/>
      <c r="Z771" s="176"/>
      <c r="AA771" s="177"/>
      <c r="AB771" s="176"/>
      <c r="AC771" s="177"/>
      <c r="AD771" s="178"/>
      <c r="AE771" s="175"/>
      <c r="AF771" s="176"/>
      <c r="AG771" s="177"/>
      <c r="AH771" s="176"/>
      <c r="AI771" s="177"/>
      <c r="AJ771" s="178"/>
      <c r="AK771" s="175"/>
      <c r="AL771" s="176"/>
      <c r="AM771" s="177"/>
      <c r="AN771" s="176"/>
      <c r="AO771" s="177"/>
      <c r="AP771" s="178"/>
      <c r="AQ771" s="175"/>
      <c r="AR771" s="176"/>
      <c r="AS771" s="177"/>
      <c r="AT771" s="176"/>
      <c r="AU771" s="177"/>
      <c r="AV771" s="178"/>
      <c r="AW771" s="175"/>
      <c r="AX771" s="176"/>
      <c r="AY771" s="177"/>
      <c r="AZ771" s="176"/>
      <c r="BA771" s="177"/>
      <c r="BB771" s="178"/>
      <c r="BC771" s="175"/>
      <c r="BD771" s="176"/>
      <c r="BE771" s="177"/>
      <c r="BF771" s="176"/>
      <c r="BG771" s="177"/>
      <c r="BH771" s="178"/>
      <c r="BI771" s="175"/>
      <c r="BJ771" s="176"/>
      <c r="BK771" s="177"/>
      <c r="BL771" s="176"/>
      <c r="BM771" s="177"/>
      <c r="BN771" s="178"/>
    </row>
    <row r="772" spans="13:66" ht="315" x14ac:dyDescent="0.25">
      <c r="M772" s="169">
        <v>1</v>
      </c>
      <c r="N772" s="170" t="s">
        <v>120</v>
      </c>
      <c r="O772" s="171">
        <v>1</v>
      </c>
      <c r="P772" s="170" t="s">
        <v>121</v>
      </c>
      <c r="Q772" s="171">
        <v>1</v>
      </c>
      <c r="R772" s="172" t="s">
        <v>122</v>
      </c>
      <c r="S772" s="169">
        <v>1</v>
      </c>
      <c r="T772" s="170" t="s">
        <v>123</v>
      </c>
      <c r="U772" s="171">
        <v>1</v>
      </c>
      <c r="V772" s="170" t="s">
        <v>124</v>
      </c>
      <c r="W772" s="171">
        <v>1</v>
      </c>
      <c r="X772" s="172" t="s">
        <v>125</v>
      </c>
      <c r="Y772" s="169">
        <v>1</v>
      </c>
      <c r="Z772" s="170" t="s">
        <v>126</v>
      </c>
      <c r="AA772" s="171">
        <v>1</v>
      </c>
      <c r="AB772" s="181" t="s">
        <v>127</v>
      </c>
      <c r="AC772" s="171">
        <v>1</v>
      </c>
      <c r="AD772" s="182" t="s">
        <v>128</v>
      </c>
      <c r="AE772" s="169">
        <v>1</v>
      </c>
      <c r="AF772" s="170" t="s">
        <v>129</v>
      </c>
      <c r="AG772" s="171">
        <v>1</v>
      </c>
      <c r="AH772" s="170" t="s">
        <v>130</v>
      </c>
      <c r="AI772" s="171">
        <v>1</v>
      </c>
      <c r="AJ772" s="172" t="s">
        <v>131</v>
      </c>
      <c r="AK772" s="169">
        <v>1</v>
      </c>
      <c r="AL772" s="170" t="s">
        <v>132</v>
      </c>
      <c r="AM772" s="171">
        <v>1</v>
      </c>
      <c r="AN772" s="170" t="s">
        <v>133</v>
      </c>
      <c r="AO772" s="171">
        <v>1</v>
      </c>
      <c r="AP772" s="172" t="s">
        <v>134</v>
      </c>
      <c r="AQ772" s="169">
        <v>1</v>
      </c>
      <c r="AR772" s="170" t="s">
        <v>135</v>
      </c>
      <c r="AS772" s="171">
        <v>1</v>
      </c>
      <c r="AT772" s="170" t="s">
        <v>136</v>
      </c>
      <c r="AU772" s="171">
        <v>1</v>
      </c>
      <c r="AV772" s="172" t="s">
        <v>137</v>
      </c>
      <c r="AW772" s="169">
        <v>1</v>
      </c>
      <c r="AX772" s="170" t="s">
        <v>138</v>
      </c>
      <c r="AY772" s="171">
        <v>1</v>
      </c>
      <c r="AZ772" s="170" t="s">
        <v>139</v>
      </c>
      <c r="BA772" s="171">
        <v>1</v>
      </c>
      <c r="BB772" s="172" t="s">
        <v>140</v>
      </c>
      <c r="BC772" s="169">
        <v>1</v>
      </c>
      <c r="BD772" s="170" t="s">
        <v>141</v>
      </c>
      <c r="BE772" s="171">
        <v>1</v>
      </c>
      <c r="BF772" s="170" t="s">
        <v>142</v>
      </c>
      <c r="BG772" s="171">
        <v>1</v>
      </c>
      <c r="BH772" s="172" t="s">
        <v>143</v>
      </c>
      <c r="BI772" s="169">
        <v>1</v>
      </c>
      <c r="BJ772" s="170" t="s">
        <v>144</v>
      </c>
      <c r="BK772" s="171">
        <v>1</v>
      </c>
      <c r="BL772" s="170" t="s">
        <v>145</v>
      </c>
      <c r="BM772" s="171">
        <v>1</v>
      </c>
      <c r="BN772" s="172" t="s">
        <v>146</v>
      </c>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69"/>
      <c r="N774" s="173"/>
      <c r="O774" s="171"/>
      <c r="P774" s="173"/>
      <c r="Q774" s="171"/>
      <c r="R774" s="174"/>
      <c r="S774" s="169"/>
      <c r="T774" s="173"/>
      <c r="U774" s="171"/>
      <c r="V774" s="173"/>
      <c r="W774" s="171"/>
      <c r="X774" s="174"/>
      <c r="Y774" s="169"/>
      <c r="Z774" s="173"/>
      <c r="AA774" s="171"/>
      <c r="AB774" s="173"/>
      <c r="AC774" s="171"/>
      <c r="AD774" s="174"/>
      <c r="AE774" s="169"/>
      <c r="AF774" s="173"/>
      <c r="AG774" s="171"/>
      <c r="AH774" s="173"/>
      <c r="AI774" s="171"/>
      <c r="AJ774" s="174"/>
      <c r="AK774" s="169"/>
      <c r="AL774" s="173"/>
      <c r="AM774" s="171"/>
      <c r="AN774" s="173"/>
      <c r="AO774" s="171"/>
      <c r="AP774" s="174"/>
      <c r="AQ774" s="169"/>
      <c r="AR774" s="173"/>
      <c r="AS774" s="171"/>
      <c r="AT774" s="173"/>
      <c r="AU774" s="171"/>
      <c r="AV774" s="174"/>
      <c r="AW774" s="169"/>
      <c r="AX774" s="173"/>
      <c r="AY774" s="171"/>
      <c r="AZ774" s="173"/>
      <c r="BA774" s="171"/>
      <c r="BB774" s="174"/>
      <c r="BC774" s="169"/>
      <c r="BD774" s="173"/>
      <c r="BE774" s="171"/>
      <c r="BF774" s="173"/>
      <c r="BG774" s="171"/>
      <c r="BH774" s="174"/>
      <c r="BI774" s="169"/>
      <c r="BJ774" s="173"/>
      <c r="BK774" s="171"/>
      <c r="BL774" s="173"/>
      <c r="BM774" s="171"/>
      <c r="BN774" s="174"/>
    </row>
    <row r="775" spans="13:66" ht="15.75" x14ac:dyDescent="0.25">
      <c r="M775" s="175"/>
      <c r="N775" s="176"/>
      <c r="O775" s="177"/>
      <c r="P775" s="176"/>
      <c r="Q775" s="177"/>
      <c r="R775" s="178"/>
      <c r="S775" s="175"/>
      <c r="T775" s="176"/>
      <c r="U775" s="177"/>
      <c r="V775" s="176"/>
      <c r="W775" s="177"/>
      <c r="X775" s="178"/>
      <c r="Y775" s="175"/>
      <c r="Z775" s="176"/>
      <c r="AA775" s="177"/>
      <c r="AB775" s="176"/>
      <c r="AC775" s="177"/>
      <c r="AD775" s="178"/>
      <c r="AE775" s="175"/>
      <c r="AF775" s="176"/>
      <c r="AG775" s="177"/>
      <c r="AH775" s="176"/>
      <c r="AI775" s="177"/>
      <c r="AJ775" s="178"/>
      <c r="AK775" s="175"/>
      <c r="AL775" s="176"/>
      <c r="AM775" s="177"/>
      <c r="AN775" s="176"/>
      <c r="AO775" s="177"/>
      <c r="AP775" s="178"/>
      <c r="AQ775" s="175"/>
      <c r="AR775" s="176"/>
      <c r="AS775" s="177"/>
      <c r="AT775" s="176"/>
      <c r="AU775" s="177"/>
      <c r="AV775" s="178"/>
      <c r="AW775" s="175"/>
      <c r="AX775" s="176"/>
      <c r="AY775" s="177"/>
      <c r="AZ775" s="176"/>
      <c r="BA775" s="177"/>
      <c r="BB775" s="178"/>
      <c r="BC775" s="175"/>
      <c r="BD775" s="176"/>
      <c r="BE775" s="177"/>
      <c r="BF775" s="176"/>
      <c r="BG775" s="177"/>
      <c r="BH775" s="178"/>
      <c r="BI775" s="175"/>
      <c r="BJ775" s="176"/>
      <c r="BK775" s="177"/>
      <c r="BL775" s="176"/>
      <c r="BM775" s="177"/>
      <c r="BN775" s="178"/>
    </row>
    <row r="776" spans="13:66" ht="330.75" customHeight="1" x14ac:dyDescent="0.25">
      <c r="M776" s="169">
        <v>1</v>
      </c>
      <c r="N776" s="170" t="s">
        <v>147</v>
      </c>
      <c r="O776" s="171">
        <v>1</v>
      </c>
      <c r="P776" s="170" t="s">
        <v>148</v>
      </c>
      <c r="Q776" s="171">
        <v>1</v>
      </c>
      <c r="R776" s="172" t="s">
        <v>149</v>
      </c>
      <c r="S776" s="169">
        <v>1</v>
      </c>
      <c r="T776" s="170" t="s">
        <v>150</v>
      </c>
      <c r="U776" s="171">
        <v>1</v>
      </c>
      <c r="V776" s="170" t="s">
        <v>151</v>
      </c>
      <c r="W776" s="171">
        <v>1</v>
      </c>
      <c r="X776" s="269" t="s">
        <v>152</v>
      </c>
      <c r="Y776" s="270"/>
      <c r="Z776" s="270"/>
      <c r="AA776" s="270"/>
      <c r="AB776" s="270"/>
      <c r="AC776" s="270"/>
      <c r="AD776" s="270"/>
      <c r="AE776" s="171"/>
      <c r="AF776" s="170"/>
      <c r="AG776" s="171"/>
      <c r="AH776" s="170"/>
      <c r="AI776" s="171"/>
      <c r="AJ776" s="172"/>
      <c r="AK776" s="169"/>
      <c r="AL776" s="170"/>
      <c r="AM776" s="171"/>
      <c r="AN776" s="170"/>
      <c r="AO776" s="171"/>
      <c r="AP776" s="172"/>
      <c r="AQ776" s="169"/>
      <c r="AR776" s="170"/>
      <c r="AS776" s="171"/>
      <c r="AT776" s="170"/>
      <c r="AU776" s="171"/>
      <c r="AV776" s="172"/>
      <c r="AW776" s="169"/>
      <c r="AX776" s="170"/>
      <c r="AY776" s="171"/>
      <c r="AZ776" s="170"/>
      <c r="BA776" s="171"/>
      <c r="BB776" s="172"/>
      <c r="BC776" s="169"/>
      <c r="BD776" s="170"/>
      <c r="BE776" s="171"/>
      <c r="BF776" s="170"/>
      <c r="BG776" s="171"/>
      <c r="BH776" s="172"/>
      <c r="BI776" s="169"/>
      <c r="BJ776" s="170"/>
      <c r="BK776" s="171"/>
      <c r="BL776" s="170"/>
      <c r="BM776" s="171"/>
      <c r="BN776" s="172"/>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69"/>
      <c r="N778" s="173"/>
      <c r="O778" s="171"/>
      <c r="P778" s="173"/>
      <c r="Q778" s="171"/>
      <c r="R778" s="174"/>
      <c r="S778" s="169"/>
      <c r="T778" s="173"/>
      <c r="U778" s="171"/>
      <c r="V778" s="173"/>
      <c r="W778" s="171"/>
      <c r="X778" s="174"/>
      <c r="Y778" s="169"/>
      <c r="Z778" s="173"/>
      <c r="AA778" s="171"/>
      <c r="AB778" s="173"/>
      <c r="AC778" s="171"/>
      <c r="AD778" s="174"/>
      <c r="AE778" s="169"/>
      <c r="AF778" s="173"/>
      <c r="AG778" s="171"/>
      <c r="AH778" s="173"/>
      <c r="AI778" s="171"/>
      <c r="AJ778" s="174"/>
      <c r="AK778" s="169"/>
      <c r="AL778" s="173"/>
      <c r="AM778" s="171"/>
      <c r="AN778" s="173"/>
      <c r="AO778" s="171"/>
      <c r="AP778" s="174"/>
      <c r="AQ778" s="169"/>
      <c r="AR778" s="173"/>
      <c r="AS778" s="171"/>
      <c r="AT778" s="173"/>
      <c r="AU778" s="171"/>
      <c r="AV778" s="174"/>
      <c r="AW778" s="169"/>
      <c r="AX778" s="173"/>
      <c r="AY778" s="171"/>
      <c r="AZ778" s="173"/>
      <c r="BA778" s="171"/>
      <c r="BB778" s="174"/>
      <c r="BC778" s="169"/>
      <c r="BD778" s="173"/>
      <c r="BE778" s="171"/>
      <c r="BF778" s="173"/>
      <c r="BG778" s="171"/>
      <c r="BH778" s="174"/>
      <c r="BI778" s="169"/>
      <c r="BJ778" s="173"/>
      <c r="BK778" s="171"/>
      <c r="BL778" s="173"/>
      <c r="BM778" s="171"/>
      <c r="BN778" s="174"/>
    </row>
    <row r="779" spans="13:66" ht="15.75" x14ac:dyDescent="0.25">
      <c r="M779" s="175"/>
      <c r="N779" s="176"/>
      <c r="O779" s="177"/>
      <c r="P779" s="176"/>
      <c r="Q779" s="177"/>
      <c r="R779" s="178"/>
      <c r="S779" s="175"/>
      <c r="T779" s="176"/>
      <c r="U779" s="177"/>
      <c r="V779" s="176"/>
      <c r="W779" s="177"/>
      <c r="X779" s="178"/>
      <c r="Y779" s="175"/>
      <c r="Z779" s="176"/>
      <c r="AA779" s="177"/>
      <c r="AB779" s="177"/>
      <c r="AC779" s="177"/>
      <c r="AD779" s="180"/>
      <c r="AE779" s="175"/>
      <c r="AF779" s="176"/>
      <c r="AG779" s="177"/>
      <c r="AH779" s="176"/>
      <c r="AI779" s="177"/>
      <c r="AJ779" s="178"/>
      <c r="AK779" s="175"/>
      <c r="AL779" s="176"/>
      <c r="AM779" s="177"/>
      <c r="AN779" s="176"/>
      <c r="AO779" s="177"/>
      <c r="AP779" s="178"/>
      <c r="AQ779" s="175"/>
      <c r="AR779" s="176"/>
      <c r="AS779" s="177"/>
      <c r="AT779" s="177"/>
      <c r="AU779" s="177"/>
      <c r="AV779" s="180"/>
      <c r="AW779" s="175"/>
      <c r="AX779" s="176"/>
      <c r="AY779" s="177"/>
      <c r="AZ779" s="176"/>
      <c r="BA779" s="177"/>
      <c r="BB779" s="178"/>
      <c r="BC779" s="175"/>
      <c r="BD779" s="176"/>
      <c r="BE779" s="177"/>
      <c r="BF779" s="176"/>
      <c r="BG779" s="177"/>
      <c r="BH779" s="178"/>
      <c r="BI779" s="175"/>
      <c r="BJ779" s="176"/>
      <c r="BK779" s="177"/>
      <c r="BL779" s="177"/>
      <c r="BM779" s="177"/>
      <c r="BN779" s="180"/>
    </row>
    <row r="780" spans="13:66" ht="346.5" x14ac:dyDescent="0.25">
      <c r="M780" s="185">
        <v>1</v>
      </c>
      <c r="N780" s="186" t="s">
        <v>153</v>
      </c>
      <c r="O780" s="187">
        <v>1</v>
      </c>
      <c r="P780" s="186" t="s">
        <v>154</v>
      </c>
      <c r="Q780" s="187">
        <v>1</v>
      </c>
      <c r="R780" s="188" t="s">
        <v>155</v>
      </c>
      <c r="S780" s="185">
        <v>1</v>
      </c>
      <c r="T780" s="186" t="s">
        <v>156</v>
      </c>
      <c r="U780" s="187">
        <v>1</v>
      </c>
      <c r="V780" s="186" t="s">
        <v>157</v>
      </c>
      <c r="W780" s="187">
        <v>1</v>
      </c>
      <c r="X780" s="188" t="s">
        <v>158</v>
      </c>
      <c r="Y780" s="185">
        <v>1</v>
      </c>
      <c r="Z780" s="186" t="s">
        <v>159</v>
      </c>
      <c r="AA780" s="187">
        <v>1</v>
      </c>
      <c r="AB780" s="186" t="s">
        <v>160</v>
      </c>
      <c r="AC780" s="187">
        <v>1</v>
      </c>
      <c r="AD780" s="188" t="s">
        <v>161</v>
      </c>
      <c r="AE780" s="185">
        <v>1</v>
      </c>
      <c r="AF780" s="186" t="s">
        <v>162</v>
      </c>
      <c r="AG780" s="187">
        <v>1</v>
      </c>
      <c r="AH780" s="186" t="s">
        <v>163</v>
      </c>
      <c r="AI780" s="187">
        <v>1</v>
      </c>
      <c r="AJ780" s="186" t="s">
        <v>164</v>
      </c>
      <c r="AK780" s="185">
        <v>1</v>
      </c>
      <c r="AL780" s="186" t="s">
        <v>165</v>
      </c>
      <c r="AM780" s="187">
        <v>1</v>
      </c>
      <c r="AN780" s="186" t="s">
        <v>166</v>
      </c>
      <c r="AO780" s="187">
        <v>1</v>
      </c>
      <c r="AP780" s="188" t="s">
        <v>167</v>
      </c>
      <c r="AQ780" s="185">
        <v>1</v>
      </c>
      <c r="AR780" s="186" t="s">
        <v>168</v>
      </c>
      <c r="AS780" s="187">
        <v>1</v>
      </c>
      <c r="AT780" s="186" t="s">
        <v>169</v>
      </c>
      <c r="AU780" s="187">
        <v>1</v>
      </c>
      <c r="AV780" s="186" t="s">
        <v>170</v>
      </c>
      <c r="AW780" s="185">
        <v>1</v>
      </c>
      <c r="AX780" s="186" t="s">
        <v>171</v>
      </c>
      <c r="AY780" s="187">
        <v>1</v>
      </c>
      <c r="AZ780" s="186" t="s">
        <v>172</v>
      </c>
      <c r="BA780" s="187">
        <v>1</v>
      </c>
      <c r="BB780" s="186" t="s">
        <v>173</v>
      </c>
      <c r="BC780" s="185">
        <v>1</v>
      </c>
      <c r="BD780" s="186" t="s">
        <v>174</v>
      </c>
      <c r="BE780" s="187">
        <v>1</v>
      </c>
      <c r="BF780" s="186" t="s">
        <v>175</v>
      </c>
      <c r="BG780" s="187">
        <v>1</v>
      </c>
      <c r="BH780" s="186" t="s">
        <v>176</v>
      </c>
      <c r="BI780" s="185">
        <v>1</v>
      </c>
      <c r="BJ780" s="186" t="s">
        <v>177</v>
      </c>
      <c r="BK780" s="187">
        <v>1</v>
      </c>
      <c r="BL780" s="186" t="s">
        <v>178</v>
      </c>
      <c r="BM780" s="187">
        <v>1</v>
      </c>
      <c r="BN780" s="186" t="s">
        <v>179</v>
      </c>
    </row>
    <row r="781" spans="13:66" ht="15.75" x14ac:dyDescent="0.25">
      <c r="M781" s="185"/>
      <c r="N781" s="189"/>
      <c r="O781" s="187"/>
      <c r="P781" s="189"/>
      <c r="Q781" s="187"/>
      <c r="R781" s="190"/>
      <c r="S781" s="185"/>
      <c r="T781" s="189"/>
      <c r="U781" s="187"/>
      <c r="V781" s="189"/>
      <c r="W781" s="187"/>
      <c r="X781" s="190"/>
      <c r="Y781" s="185"/>
      <c r="Z781" s="189"/>
      <c r="AA781" s="187"/>
      <c r="AB781" s="189"/>
      <c r="AC781" s="187"/>
      <c r="AD781" s="190"/>
      <c r="AE781" s="185"/>
      <c r="AF781" s="189"/>
      <c r="AG781" s="187"/>
      <c r="AH781" s="189"/>
      <c r="AI781" s="187"/>
      <c r="AJ781" s="190"/>
      <c r="AK781" s="185"/>
      <c r="AL781" s="189"/>
      <c r="AM781" s="187"/>
      <c r="AN781" s="189"/>
      <c r="AO781" s="187"/>
      <c r="AP781" s="190"/>
      <c r="AQ781" s="185"/>
      <c r="AR781" s="189"/>
      <c r="AS781" s="187"/>
      <c r="AT781" s="189"/>
      <c r="AU781" s="187"/>
      <c r="AV781" s="190"/>
      <c r="AW781" s="185"/>
      <c r="AX781" s="189"/>
      <c r="AY781" s="187"/>
      <c r="AZ781" s="189"/>
      <c r="BA781" s="187"/>
      <c r="BB781" s="190"/>
      <c r="BC781" s="185"/>
      <c r="BD781" s="189"/>
      <c r="BE781" s="187"/>
      <c r="BF781" s="189"/>
      <c r="BG781" s="187"/>
      <c r="BH781" s="190"/>
      <c r="BI781" s="185"/>
      <c r="BJ781" s="189"/>
      <c r="BK781" s="187"/>
      <c r="BL781" s="189"/>
      <c r="BM781" s="187"/>
      <c r="BN781" s="190"/>
    </row>
    <row r="782" spans="13:66" ht="15.75" x14ac:dyDescent="0.25">
      <c r="M782" s="185"/>
      <c r="N782" s="189"/>
      <c r="O782" s="187"/>
      <c r="P782" s="189"/>
      <c r="Q782" s="187"/>
      <c r="R782" s="190"/>
      <c r="S782" s="185"/>
      <c r="T782" s="189"/>
      <c r="U782" s="187"/>
      <c r="V782" s="189"/>
      <c r="W782" s="187"/>
      <c r="X782" s="190"/>
      <c r="Y782" s="185"/>
      <c r="Z782" s="189"/>
      <c r="AA782" s="187"/>
      <c r="AB782" s="189"/>
      <c r="AC782" s="187"/>
      <c r="AD782" s="190"/>
      <c r="AE782" s="185"/>
      <c r="AF782" s="189"/>
      <c r="AG782" s="187"/>
      <c r="AH782" s="189"/>
      <c r="AI782" s="187"/>
      <c r="AJ782" s="190"/>
      <c r="AK782" s="185"/>
      <c r="AL782" s="189"/>
      <c r="AM782" s="187"/>
      <c r="AN782" s="189"/>
      <c r="AO782" s="187"/>
      <c r="AP782" s="190"/>
      <c r="AQ782" s="185"/>
      <c r="AR782" s="189"/>
      <c r="AS782" s="187"/>
      <c r="AT782" s="189"/>
      <c r="AU782" s="187"/>
      <c r="AV782" s="190"/>
      <c r="AW782" s="185"/>
      <c r="AX782" s="189"/>
      <c r="AY782" s="187"/>
      <c r="AZ782" s="189"/>
      <c r="BA782" s="187"/>
      <c r="BB782" s="190"/>
      <c r="BC782" s="185"/>
      <c r="BD782" s="189"/>
      <c r="BE782" s="187"/>
      <c r="BF782" s="189"/>
      <c r="BG782" s="187"/>
      <c r="BH782" s="190"/>
      <c r="BI782" s="185"/>
      <c r="BJ782" s="189"/>
      <c r="BK782" s="187"/>
      <c r="BL782" s="189"/>
      <c r="BM782" s="187"/>
      <c r="BN782" s="190"/>
    </row>
    <row r="783" spans="13:66" ht="15.75" x14ac:dyDescent="0.25">
      <c r="M783" s="191"/>
      <c r="N783" s="192"/>
      <c r="O783" s="193"/>
      <c r="P783" s="192"/>
      <c r="Q783" s="193"/>
      <c r="R783" s="194"/>
      <c r="S783" s="191"/>
      <c r="T783" s="192"/>
      <c r="U783" s="193"/>
      <c r="V783" s="192"/>
      <c r="W783" s="193"/>
      <c r="X783" s="194"/>
      <c r="Y783" s="191"/>
      <c r="Z783" s="192"/>
      <c r="AA783" s="193"/>
      <c r="AB783" s="192"/>
      <c r="AC783" s="193"/>
      <c r="AD783" s="194"/>
      <c r="AE783" s="191"/>
      <c r="AF783" s="192"/>
      <c r="AG783" s="193"/>
      <c r="AH783" s="192"/>
      <c r="AI783" s="193"/>
      <c r="AJ783" s="194"/>
      <c r="AK783" s="191"/>
      <c r="AL783" s="192"/>
      <c r="AM783" s="193"/>
      <c r="AN783" s="192"/>
      <c r="AO783" s="193"/>
      <c r="AP783" s="194"/>
      <c r="AQ783" s="191"/>
      <c r="AR783" s="192"/>
      <c r="AS783" s="193"/>
      <c r="AT783" s="192"/>
      <c r="AU783" s="193"/>
      <c r="AV783" s="194"/>
      <c r="AW783" s="191"/>
      <c r="AX783" s="192"/>
      <c r="AY783" s="193"/>
      <c r="AZ783" s="192"/>
      <c r="BA783" s="193"/>
      <c r="BB783" s="194"/>
      <c r="BC783" s="191"/>
      <c r="BD783" s="192"/>
      <c r="BE783" s="193"/>
      <c r="BF783" s="192"/>
      <c r="BG783" s="193"/>
      <c r="BH783" s="194"/>
      <c r="BI783" s="191"/>
      <c r="BJ783" s="192"/>
      <c r="BK783" s="193"/>
      <c r="BL783" s="192"/>
      <c r="BM783" s="193"/>
      <c r="BN783" s="194"/>
    </row>
    <row r="784" spans="13:66" ht="330.75" customHeight="1" x14ac:dyDescent="0.25">
      <c r="M784" s="195">
        <v>1</v>
      </c>
      <c r="N784" s="196" t="s">
        <v>180</v>
      </c>
      <c r="O784" s="197">
        <v>1</v>
      </c>
      <c r="P784" s="196" t="s">
        <v>181</v>
      </c>
      <c r="Q784" s="197">
        <v>1</v>
      </c>
      <c r="R784" s="196" t="s">
        <v>182</v>
      </c>
      <c r="S784" s="195">
        <v>1</v>
      </c>
      <c r="T784" s="196" t="s">
        <v>183</v>
      </c>
      <c r="U784" s="197">
        <v>1</v>
      </c>
      <c r="V784" s="196" t="s">
        <v>184</v>
      </c>
      <c r="W784" s="197">
        <v>1</v>
      </c>
      <c r="X784" s="196" t="s">
        <v>185</v>
      </c>
      <c r="Y784" s="195">
        <v>1</v>
      </c>
      <c r="Z784" s="196" t="s">
        <v>186</v>
      </c>
      <c r="AA784" s="197">
        <v>1</v>
      </c>
      <c r="AB784" s="196" t="s">
        <v>187</v>
      </c>
      <c r="AC784" s="197">
        <v>1</v>
      </c>
      <c r="AD784" s="196" t="s">
        <v>188</v>
      </c>
      <c r="AE784" s="195">
        <v>1</v>
      </c>
      <c r="AF784" s="196" t="s">
        <v>189</v>
      </c>
      <c r="AG784" s="197">
        <v>1</v>
      </c>
      <c r="AH784" s="196" t="s">
        <v>190</v>
      </c>
      <c r="AI784" s="197">
        <v>1</v>
      </c>
      <c r="AJ784" s="196" t="s">
        <v>191</v>
      </c>
      <c r="AK784" s="195">
        <v>1</v>
      </c>
      <c r="AL784" s="196" t="s">
        <v>192</v>
      </c>
      <c r="AM784" s="197">
        <v>1</v>
      </c>
      <c r="AN784" s="196" t="s">
        <v>193</v>
      </c>
      <c r="AO784" s="197">
        <v>1</v>
      </c>
      <c r="AP784" s="196" t="s">
        <v>194</v>
      </c>
      <c r="AQ784" s="195">
        <v>1</v>
      </c>
      <c r="AR784" s="196" t="s">
        <v>195</v>
      </c>
      <c r="AS784" s="197">
        <v>1</v>
      </c>
      <c r="AT784" s="196" t="s">
        <v>196</v>
      </c>
      <c r="AU784" s="197">
        <v>1</v>
      </c>
      <c r="AV784" s="196" t="s">
        <v>197</v>
      </c>
      <c r="AW784" s="195">
        <v>1</v>
      </c>
      <c r="AX784" s="196" t="s">
        <v>198</v>
      </c>
      <c r="AY784" s="197">
        <v>1</v>
      </c>
      <c r="AZ784" s="196" t="s">
        <v>199</v>
      </c>
      <c r="BA784" s="197">
        <v>1</v>
      </c>
      <c r="BB784" s="196" t="s">
        <v>200</v>
      </c>
      <c r="BC784" s="195">
        <v>1</v>
      </c>
      <c r="BD784" s="196" t="s">
        <v>201</v>
      </c>
      <c r="BE784" s="197">
        <v>1</v>
      </c>
      <c r="BF784" s="196" t="s">
        <v>202</v>
      </c>
      <c r="BG784" s="197">
        <v>1</v>
      </c>
      <c r="BH784" s="196" t="s">
        <v>203</v>
      </c>
      <c r="BI784" s="195">
        <v>1</v>
      </c>
      <c r="BJ784" s="196" t="s">
        <v>204</v>
      </c>
      <c r="BK784" s="197">
        <v>1</v>
      </c>
      <c r="BL784" s="196" t="s">
        <v>205</v>
      </c>
      <c r="BM784" s="197">
        <v>1</v>
      </c>
      <c r="BN784" s="196" t="s">
        <v>206</v>
      </c>
    </row>
    <row r="785" spans="13:97" ht="15.75" x14ac:dyDescent="0.25">
      <c r="M785" s="195"/>
      <c r="N785" s="199"/>
      <c r="O785" s="197"/>
      <c r="P785" s="199"/>
      <c r="Q785" s="197"/>
      <c r="R785" s="200"/>
      <c r="S785" s="195"/>
      <c r="T785" s="199"/>
      <c r="U785" s="197"/>
      <c r="V785" s="196"/>
      <c r="W785" s="197"/>
      <c r="X785" s="198"/>
      <c r="Y785" s="195"/>
      <c r="Z785" s="199"/>
      <c r="AA785" s="197"/>
      <c r="AB785" s="199"/>
      <c r="AC785" s="197"/>
      <c r="AD785" s="200"/>
      <c r="AE785" s="195"/>
      <c r="AF785" s="199"/>
      <c r="AG785" s="197"/>
      <c r="AH785" s="199"/>
      <c r="AI785" s="197"/>
      <c r="AJ785" s="200"/>
      <c r="AK785" s="195"/>
      <c r="AL785" s="199"/>
      <c r="AM785" s="197"/>
      <c r="AN785" s="196"/>
      <c r="AO785" s="197"/>
      <c r="AP785" s="198"/>
      <c r="AQ785" s="195"/>
      <c r="AR785" s="199"/>
      <c r="AS785" s="197"/>
      <c r="AT785" s="199"/>
      <c r="AU785" s="197"/>
      <c r="AV785" s="200"/>
      <c r="AW785" s="195"/>
      <c r="AX785" s="199"/>
      <c r="AY785" s="197"/>
      <c r="AZ785" s="199"/>
      <c r="BA785" s="197"/>
      <c r="BB785" s="200"/>
      <c r="BC785" s="195"/>
      <c r="BD785" s="199"/>
      <c r="BE785" s="197"/>
      <c r="BF785" s="196"/>
      <c r="BG785" s="197"/>
      <c r="BH785" s="198"/>
      <c r="BI785" s="195"/>
      <c r="BJ785" s="199"/>
      <c r="BK785" s="197"/>
      <c r="BL785" s="199"/>
      <c r="BM785" s="197"/>
      <c r="BN785" s="200"/>
    </row>
    <row r="786" spans="13:97" ht="15.75" x14ac:dyDescent="0.25">
      <c r="M786" s="195"/>
      <c r="N786" s="199"/>
      <c r="O786" s="197"/>
      <c r="P786" s="199"/>
      <c r="Q786" s="197"/>
      <c r="R786" s="200"/>
      <c r="S786" s="195"/>
      <c r="T786" s="199"/>
      <c r="U786" s="197"/>
      <c r="V786" s="196"/>
      <c r="W786" s="197"/>
      <c r="X786" s="198"/>
      <c r="Y786" s="195"/>
      <c r="Z786" s="199"/>
      <c r="AA786" s="197"/>
      <c r="AB786" s="199"/>
      <c r="AC786" s="197"/>
      <c r="AD786" s="200"/>
      <c r="AE786" s="195"/>
      <c r="AF786" s="199"/>
      <c r="AG786" s="197"/>
      <c r="AH786" s="199"/>
      <c r="AI786" s="197"/>
      <c r="AJ786" s="200"/>
      <c r="AK786" s="195"/>
      <c r="AL786" s="199"/>
      <c r="AM786" s="197"/>
      <c r="AN786" s="196"/>
      <c r="AO786" s="197"/>
      <c r="AP786" s="198"/>
      <c r="AQ786" s="195"/>
      <c r="AR786" s="199"/>
      <c r="AS786" s="197"/>
      <c r="AT786" s="199"/>
      <c r="AU786" s="197"/>
      <c r="AV786" s="200"/>
      <c r="AW786" s="195"/>
      <c r="AX786" s="199"/>
      <c r="AY786" s="197"/>
      <c r="AZ786" s="199"/>
      <c r="BA786" s="197"/>
      <c r="BB786" s="200"/>
      <c r="BC786" s="195"/>
      <c r="BD786" s="199"/>
      <c r="BE786" s="197"/>
      <c r="BF786" s="196"/>
      <c r="BG786" s="197"/>
      <c r="BH786" s="198"/>
      <c r="BI786" s="195"/>
      <c r="BJ786" s="199"/>
      <c r="BK786" s="197"/>
      <c r="BL786" s="199"/>
      <c r="BM786" s="197"/>
      <c r="BN786" s="200"/>
    </row>
    <row r="787" spans="13:97" ht="15.75" x14ac:dyDescent="0.25">
      <c r="M787" s="201"/>
      <c r="N787" s="202"/>
      <c r="O787" s="203"/>
      <c r="P787" s="202"/>
      <c r="Q787" s="203"/>
      <c r="R787" s="204"/>
      <c r="S787" s="201"/>
      <c r="T787" s="202"/>
      <c r="U787" s="203"/>
      <c r="V787" s="202"/>
      <c r="W787" s="203"/>
      <c r="X787" s="204"/>
      <c r="Y787" s="201"/>
      <c r="Z787" s="202"/>
      <c r="AA787" s="203"/>
      <c r="AB787" s="202"/>
      <c r="AC787" s="203"/>
      <c r="AD787" s="204"/>
      <c r="AE787" s="201"/>
      <c r="AF787" s="202"/>
      <c r="AG787" s="203"/>
      <c r="AH787" s="202"/>
      <c r="AI787" s="203"/>
      <c r="AJ787" s="204"/>
      <c r="AK787" s="201"/>
      <c r="AL787" s="202"/>
      <c r="AM787" s="203"/>
      <c r="AN787" s="202"/>
      <c r="AO787" s="203"/>
      <c r="AP787" s="204"/>
      <c r="AQ787" s="201"/>
      <c r="AR787" s="202"/>
      <c r="AS787" s="203"/>
      <c r="AT787" s="202"/>
      <c r="AU787" s="203"/>
      <c r="AV787" s="204"/>
      <c r="AW787" s="201"/>
      <c r="AX787" s="202"/>
      <c r="AY787" s="203"/>
      <c r="AZ787" s="202"/>
      <c r="BA787" s="203"/>
      <c r="BB787" s="204"/>
      <c r="BC787" s="201"/>
      <c r="BD787" s="202"/>
      <c r="BE787" s="203"/>
      <c r="BF787" s="202"/>
      <c r="BG787" s="203"/>
      <c r="BH787" s="204"/>
      <c r="BI787" s="201"/>
      <c r="BJ787" s="202"/>
      <c r="BK787" s="203"/>
      <c r="BL787" s="202"/>
      <c r="BM787" s="203"/>
      <c r="BN787" s="204"/>
    </row>
    <row r="788" spans="13:97" ht="378" x14ac:dyDescent="0.25">
      <c r="M788" s="195">
        <v>1</v>
      </c>
      <c r="N788" s="196" t="s">
        <v>207</v>
      </c>
      <c r="O788" s="197">
        <v>1</v>
      </c>
      <c r="P788" s="196" t="s">
        <v>208</v>
      </c>
      <c r="Q788" s="197">
        <v>1</v>
      </c>
      <c r="R788" s="196" t="s">
        <v>209</v>
      </c>
      <c r="S788" s="195">
        <v>1</v>
      </c>
      <c r="T788" s="196" t="s">
        <v>210</v>
      </c>
      <c r="U788" s="197">
        <v>1</v>
      </c>
      <c r="V788" s="196" t="s">
        <v>211</v>
      </c>
      <c r="W788" s="197">
        <v>1</v>
      </c>
      <c r="X788" s="196" t="s">
        <v>212</v>
      </c>
      <c r="Y788" s="195">
        <v>1</v>
      </c>
      <c r="Z788" s="196" t="s">
        <v>213</v>
      </c>
      <c r="AA788" s="197">
        <v>1</v>
      </c>
      <c r="AB788" s="196" t="s">
        <v>214</v>
      </c>
      <c r="AC788" s="197">
        <v>1</v>
      </c>
      <c r="AD788" s="196" t="s">
        <v>215</v>
      </c>
      <c r="AE788" s="195">
        <v>1</v>
      </c>
      <c r="AF788" s="196" t="s">
        <v>216</v>
      </c>
      <c r="AG788" s="197">
        <v>1</v>
      </c>
      <c r="AH788" s="196" t="s">
        <v>217</v>
      </c>
      <c r="AI788" s="197">
        <v>1</v>
      </c>
      <c r="AJ788" s="196" t="s">
        <v>218</v>
      </c>
      <c r="AK788" s="195">
        <v>1</v>
      </c>
      <c r="AL788" s="196" t="s">
        <v>219</v>
      </c>
      <c r="AM788" s="197">
        <v>1</v>
      </c>
      <c r="AN788" s="196" t="s">
        <v>220</v>
      </c>
      <c r="AO788" s="197">
        <v>1</v>
      </c>
      <c r="AP788" s="196" t="s">
        <v>221</v>
      </c>
      <c r="AQ788" s="195">
        <v>1</v>
      </c>
      <c r="AR788" s="196" t="s">
        <v>222</v>
      </c>
      <c r="AS788" s="197">
        <v>1</v>
      </c>
      <c r="AT788" s="196" t="s">
        <v>223</v>
      </c>
      <c r="AU788" s="197">
        <v>1</v>
      </c>
      <c r="AV788" s="196" t="s">
        <v>224</v>
      </c>
      <c r="AW788" s="195">
        <v>1</v>
      </c>
      <c r="AX788" s="196" t="s">
        <v>225</v>
      </c>
      <c r="AY788" s="197">
        <v>1</v>
      </c>
      <c r="AZ788" s="196" t="s">
        <v>226</v>
      </c>
      <c r="BA788" s="197">
        <v>1</v>
      </c>
      <c r="BB788" s="196" t="s">
        <v>227</v>
      </c>
      <c r="BC788" s="195">
        <v>1</v>
      </c>
      <c r="BD788" s="196" t="s">
        <v>228</v>
      </c>
      <c r="BE788" s="197">
        <v>1</v>
      </c>
      <c r="BF788" s="196" t="s">
        <v>229</v>
      </c>
      <c r="BG788" s="197">
        <v>1</v>
      </c>
      <c r="BH788" s="196" t="s">
        <v>230</v>
      </c>
      <c r="BI788" s="195">
        <v>1</v>
      </c>
      <c r="BJ788" s="196" t="s">
        <v>231</v>
      </c>
      <c r="BK788" s="197">
        <v>1</v>
      </c>
      <c r="BL788" s="196" t="s">
        <v>232</v>
      </c>
      <c r="BM788" s="197">
        <v>1</v>
      </c>
      <c r="BN788" s="196" t="s">
        <v>233</v>
      </c>
    </row>
    <row r="789" spans="13:97" ht="15.75" x14ac:dyDescent="0.25">
      <c r="M789" s="195"/>
      <c r="N789" s="199"/>
      <c r="O789" s="197"/>
      <c r="P789" s="199"/>
      <c r="Q789" s="197"/>
      <c r="R789" s="200"/>
      <c r="S789" s="195"/>
      <c r="T789" s="199"/>
      <c r="U789" s="197"/>
      <c r="V789" s="199"/>
      <c r="W789" s="197"/>
      <c r="X789" s="200"/>
      <c r="Y789" s="195"/>
      <c r="Z789" s="199"/>
      <c r="AA789" s="197"/>
      <c r="AB789" s="199"/>
      <c r="AC789" s="197"/>
      <c r="AD789" s="200"/>
      <c r="AE789" s="195"/>
      <c r="AF789" s="199"/>
      <c r="AG789" s="197"/>
      <c r="AH789" s="199"/>
      <c r="AI789" s="197"/>
      <c r="AJ789" s="200"/>
      <c r="AK789" s="195"/>
      <c r="AL789" s="199"/>
      <c r="AM789" s="197"/>
      <c r="AN789" s="199"/>
      <c r="AO789" s="197"/>
      <c r="AP789" s="200"/>
      <c r="AQ789" s="195"/>
      <c r="AR789" s="199"/>
      <c r="AS789" s="197"/>
      <c r="AT789" s="199"/>
      <c r="AU789" s="197"/>
      <c r="AV789" s="200"/>
      <c r="AW789" s="195"/>
      <c r="AX789" s="199"/>
      <c r="AY789" s="197"/>
      <c r="AZ789" s="199"/>
      <c r="BA789" s="197"/>
      <c r="BB789" s="200"/>
      <c r="BC789" s="195"/>
      <c r="BD789" s="199"/>
      <c r="BE789" s="197"/>
      <c r="BF789" s="199"/>
      <c r="BG789" s="197"/>
      <c r="BH789" s="200"/>
      <c r="BI789" s="195"/>
      <c r="BJ789" s="199"/>
      <c r="BK789" s="197"/>
      <c r="BL789" s="199"/>
      <c r="BM789" s="197"/>
      <c r="BN789" s="200"/>
    </row>
    <row r="790" spans="13:97" ht="15.75" x14ac:dyDescent="0.25">
      <c r="M790" s="195"/>
      <c r="N790" s="199"/>
      <c r="O790" s="197"/>
      <c r="P790" s="199"/>
      <c r="Q790" s="197"/>
      <c r="R790" s="200"/>
      <c r="S790" s="195"/>
      <c r="T790" s="199"/>
      <c r="U790" s="197"/>
      <c r="V790" s="199"/>
      <c r="W790" s="197"/>
      <c r="X790" s="200"/>
      <c r="Y790" s="195"/>
      <c r="Z790" s="199"/>
      <c r="AA790" s="197"/>
      <c r="AB790" s="199"/>
      <c r="AC790" s="197"/>
      <c r="AD790" s="200"/>
      <c r="AE790" s="195"/>
      <c r="AF790" s="199"/>
      <c r="AG790" s="197"/>
      <c r="AH790" s="199"/>
      <c r="AI790" s="197"/>
      <c r="AJ790" s="200"/>
      <c r="AK790" s="195"/>
      <c r="AL790" s="199"/>
      <c r="AM790" s="197"/>
      <c r="AN790" s="199"/>
      <c r="AO790" s="197"/>
      <c r="AP790" s="200"/>
      <c r="AQ790" s="195"/>
      <c r="AR790" s="199"/>
      <c r="AS790" s="197"/>
      <c r="AT790" s="199"/>
      <c r="AU790" s="197"/>
      <c r="AV790" s="200"/>
      <c r="AW790" s="195"/>
      <c r="AX790" s="199"/>
      <c r="AY790" s="197"/>
      <c r="AZ790" s="199"/>
      <c r="BA790" s="197"/>
      <c r="BB790" s="200"/>
      <c r="BC790" s="195"/>
      <c r="BD790" s="199"/>
      <c r="BE790" s="197"/>
      <c r="BF790" s="199"/>
      <c r="BG790" s="197"/>
      <c r="BH790" s="200"/>
      <c r="BI790" s="195"/>
      <c r="BJ790" s="199"/>
      <c r="BK790" s="197"/>
      <c r="BL790" s="199"/>
      <c r="BM790" s="197"/>
      <c r="BN790" s="200"/>
    </row>
    <row r="791" spans="13:97" ht="15.75" x14ac:dyDescent="0.25">
      <c r="M791" s="201"/>
      <c r="N791" s="202"/>
      <c r="O791" s="203"/>
      <c r="P791" s="202"/>
      <c r="Q791" s="203"/>
      <c r="R791" s="204"/>
      <c r="S791" s="201"/>
      <c r="T791" s="202"/>
      <c r="U791" s="203"/>
      <c r="V791" s="202"/>
      <c r="W791" s="203"/>
      <c r="X791" s="204"/>
      <c r="Y791" s="201"/>
      <c r="Z791" s="202"/>
      <c r="AA791" s="203"/>
      <c r="AB791" s="202"/>
      <c r="AC791" s="203"/>
      <c r="AD791" s="204"/>
      <c r="AE791" s="201"/>
      <c r="AF791" s="202"/>
      <c r="AG791" s="203"/>
      <c r="AH791" s="202"/>
      <c r="AI791" s="203"/>
      <c r="AJ791" s="204"/>
      <c r="AK791" s="201"/>
      <c r="AL791" s="202"/>
      <c r="AM791" s="203"/>
      <c r="AN791" s="202"/>
      <c r="AO791" s="203"/>
      <c r="AP791" s="204"/>
      <c r="AQ791" s="201"/>
      <c r="AR791" s="202"/>
      <c r="AS791" s="203"/>
      <c r="AT791" s="202"/>
      <c r="AU791" s="203"/>
      <c r="AV791" s="204"/>
      <c r="AW791" s="201"/>
      <c r="AX791" s="202"/>
      <c r="AY791" s="203"/>
      <c r="AZ791" s="202"/>
      <c r="BA791" s="203"/>
      <c r="BB791" s="204"/>
      <c r="BC791" s="201"/>
      <c r="BD791" s="202"/>
      <c r="BE791" s="203"/>
      <c r="BF791" s="202"/>
      <c r="BG791" s="203"/>
      <c r="BH791" s="204"/>
      <c r="BI791" s="201"/>
      <c r="BJ791" s="202"/>
      <c r="BK791" s="203"/>
      <c r="BL791" s="202"/>
      <c r="BM791" s="203"/>
      <c r="BN791" s="204"/>
    </row>
    <row r="792" spans="13:97" ht="299.25" x14ac:dyDescent="0.25">
      <c r="M792" s="195">
        <v>1</v>
      </c>
      <c r="N792" s="196" t="s">
        <v>234</v>
      </c>
      <c r="O792" s="197">
        <v>1</v>
      </c>
      <c r="P792" s="196" t="s">
        <v>235</v>
      </c>
      <c r="Q792" s="197">
        <v>1</v>
      </c>
      <c r="R792" s="196" t="s">
        <v>236</v>
      </c>
      <c r="S792" s="195">
        <v>1</v>
      </c>
      <c r="T792" s="196" t="s">
        <v>237</v>
      </c>
      <c r="U792" s="197">
        <v>1</v>
      </c>
      <c r="V792" s="196" t="s">
        <v>238</v>
      </c>
      <c r="W792" s="197">
        <v>1</v>
      </c>
      <c r="X792" s="196" t="s">
        <v>239</v>
      </c>
      <c r="Y792" s="195">
        <v>1</v>
      </c>
      <c r="Z792" s="196" t="s">
        <v>240</v>
      </c>
      <c r="AA792" s="197">
        <v>1</v>
      </c>
      <c r="AB792" s="196" t="s">
        <v>241</v>
      </c>
      <c r="AC792" s="197">
        <v>1</v>
      </c>
      <c r="AD792" s="196" t="s">
        <v>242</v>
      </c>
      <c r="AE792" s="195">
        <v>1</v>
      </c>
      <c r="AF792" s="196" t="s">
        <v>243</v>
      </c>
      <c r="AG792" s="197">
        <v>1</v>
      </c>
      <c r="AH792" s="196" t="s">
        <v>244</v>
      </c>
      <c r="AI792" s="197">
        <v>1</v>
      </c>
      <c r="AJ792" s="196" t="s">
        <v>245</v>
      </c>
      <c r="AK792" s="195">
        <v>1</v>
      </c>
      <c r="AL792" s="196" t="s">
        <v>246</v>
      </c>
      <c r="AM792" s="197">
        <v>1</v>
      </c>
      <c r="AN792" s="196" t="s">
        <v>247</v>
      </c>
      <c r="AO792" s="197">
        <v>1</v>
      </c>
      <c r="AP792" s="196" t="s">
        <v>248</v>
      </c>
      <c r="AQ792" s="195">
        <v>1</v>
      </c>
      <c r="AR792" s="196" t="s">
        <v>249</v>
      </c>
      <c r="AS792" s="197">
        <v>1</v>
      </c>
      <c r="AT792" s="196" t="s">
        <v>250</v>
      </c>
      <c r="AU792" s="197">
        <v>1</v>
      </c>
      <c r="AV792" s="196" t="s">
        <v>251</v>
      </c>
      <c r="AW792" s="195">
        <v>1</v>
      </c>
      <c r="AX792" s="196" t="s">
        <v>252</v>
      </c>
      <c r="AY792" s="197">
        <v>1</v>
      </c>
      <c r="AZ792" s="196" t="s">
        <v>253</v>
      </c>
      <c r="BA792" s="197">
        <v>1</v>
      </c>
      <c r="BB792" s="196" t="s">
        <v>254</v>
      </c>
      <c r="BC792" s="195">
        <v>1</v>
      </c>
      <c r="BD792" s="196" t="s">
        <v>255</v>
      </c>
      <c r="BE792" s="197">
        <v>1</v>
      </c>
      <c r="BF792" s="196" t="s">
        <v>256</v>
      </c>
      <c r="BG792" s="197">
        <v>1</v>
      </c>
      <c r="BH792" s="196" t="s">
        <v>257</v>
      </c>
      <c r="BI792" s="195">
        <v>1</v>
      </c>
      <c r="BJ792" s="196" t="s">
        <v>258</v>
      </c>
      <c r="BK792" s="197">
        <v>1</v>
      </c>
      <c r="BL792" s="196" t="s">
        <v>259</v>
      </c>
      <c r="BM792" s="197">
        <v>1</v>
      </c>
      <c r="BN792" s="196" t="s">
        <v>260</v>
      </c>
    </row>
    <row r="793" spans="13:97" ht="16.5" thickBot="1" x14ac:dyDescent="0.3">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 customHeight="1" x14ac:dyDescent="0.25">
      <c r="M794" s="195"/>
      <c r="N794" s="199"/>
      <c r="O794" s="197"/>
      <c r="P794" s="199"/>
      <c r="Q794" s="197"/>
      <c r="R794" s="200"/>
      <c r="S794" s="195"/>
      <c r="T794" s="199"/>
      <c r="U794" s="197"/>
      <c r="V794" s="199"/>
      <c r="W794" s="197"/>
      <c r="X794" s="200"/>
      <c r="Y794" s="195"/>
      <c r="Z794" s="199"/>
      <c r="AA794" s="197"/>
      <c r="AB794" s="199"/>
      <c r="AC794" s="197"/>
      <c r="AD794" s="200"/>
      <c r="AE794" s="195"/>
      <c r="AF794" s="199"/>
      <c r="AG794" s="197"/>
      <c r="AH794" s="199"/>
      <c r="AI794" s="197"/>
      <c r="AJ794" s="200"/>
      <c r="AK794" s="195"/>
      <c r="AL794" s="199"/>
      <c r="AM794" s="197"/>
      <c r="AN794" s="199"/>
      <c r="AO794" s="197"/>
      <c r="AP794" s="200"/>
      <c r="AQ794" s="195"/>
      <c r="AR794" s="199"/>
      <c r="AS794" s="197"/>
      <c r="AT794" s="199"/>
      <c r="AU794" s="197"/>
      <c r="AV794" s="200"/>
      <c r="AW794" s="195"/>
      <c r="AX794" s="199"/>
      <c r="AY794" s="197"/>
      <c r="AZ794" s="199"/>
      <c r="BA794" s="197"/>
      <c r="BB794" s="200"/>
      <c r="BC794" s="195"/>
      <c r="BD794" s="199"/>
      <c r="BE794" s="197"/>
      <c r="BF794" s="199"/>
      <c r="BG794" s="197"/>
      <c r="BH794" s="200"/>
      <c r="BI794" s="195"/>
      <c r="BJ794" s="199"/>
      <c r="BK794" s="197"/>
      <c r="BL794" s="199"/>
      <c r="BM794" s="197"/>
      <c r="BN794" s="200"/>
      <c r="BQ794" s="152" t="s">
        <v>48</v>
      </c>
      <c r="BR794" s="153">
        <v>1</v>
      </c>
      <c r="BS794" s="152" t="s">
        <v>49</v>
      </c>
      <c r="BT794" s="153">
        <v>1</v>
      </c>
      <c r="BU794" s="154" t="s">
        <v>50</v>
      </c>
      <c r="BV794" s="151"/>
      <c r="BW794" s="152"/>
      <c r="BX794" s="153"/>
      <c r="BY794" s="152"/>
      <c r="BZ794" s="153"/>
      <c r="CA794" s="154"/>
      <c r="CB794" s="151"/>
      <c r="CC794" s="152"/>
      <c r="CD794" s="153"/>
      <c r="CE794" s="152"/>
      <c r="CF794" s="153"/>
      <c r="CG794" s="154"/>
      <c r="CH794" s="151"/>
      <c r="CI794" s="152"/>
      <c r="CJ794" s="153"/>
      <c r="CK794" s="152"/>
      <c r="CL794" s="153"/>
      <c r="CM794" s="154"/>
      <c r="CN794" s="151"/>
      <c r="CO794" s="152"/>
      <c r="CP794" s="153"/>
      <c r="CQ794" s="152"/>
      <c r="CR794" s="153"/>
      <c r="CS794" s="154"/>
    </row>
    <row r="795" spans="13:97" ht="15" customHeight="1" x14ac:dyDescent="0.25">
      <c r="M795" s="201"/>
      <c r="N795" s="202"/>
      <c r="O795" s="203"/>
      <c r="P795" s="202"/>
      <c r="Q795" s="203"/>
      <c r="R795" s="204"/>
      <c r="S795" s="201"/>
      <c r="T795" s="202"/>
      <c r="U795" s="203"/>
      <c r="V795" s="202"/>
      <c r="W795" s="203"/>
      <c r="X795" s="204"/>
      <c r="Y795" s="201"/>
      <c r="Z795" s="202"/>
      <c r="AA795" s="203"/>
      <c r="AB795" s="202"/>
      <c r="AC795" s="203"/>
      <c r="AD795" s="204"/>
      <c r="AE795" s="201"/>
      <c r="AF795" s="202"/>
      <c r="AG795" s="203"/>
      <c r="AH795" s="202"/>
      <c r="AI795" s="203"/>
      <c r="AJ795" s="204"/>
      <c r="AK795" s="201"/>
      <c r="AL795" s="202"/>
      <c r="AM795" s="203"/>
      <c r="AN795" s="202"/>
      <c r="AO795" s="203"/>
      <c r="AP795" s="204"/>
      <c r="AQ795" s="201"/>
      <c r="AR795" s="202"/>
      <c r="AS795" s="203"/>
      <c r="AT795" s="202"/>
      <c r="AU795" s="203"/>
      <c r="AV795" s="204"/>
      <c r="AW795" s="201"/>
      <c r="AX795" s="202"/>
      <c r="AY795" s="203"/>
      <c r="AZ795" s="202"/>
      <c r="BA795" s="203"/>
      <c r="BB795" s="204"/>
      <c r="BC795" s="201"/>
      <c r="BD795" s="202"/>
      <c r="BE795" s="203"/>
      <c r="BF795" s="202"/>
      <c r="BG795" s="203"/>
      <c r="BH795" s="204"/>
      <c r="BI795" s="201"/>
      <c r="BJ795" s="202"/>
      <c r="BK795" s="203"/>
      <c r="BL795" s="202"/>
      <c r="BM795" s="203"/>
      <c r="BN795" s="204"/>
      <c r="BQ795" s="156"/>
      <c r="BR795" s="157"/>
      <c r="BS795" s="159"/>
      <c r="BT795" s="157"/>
      <c r="BU795" s="160"/>
      <c r="BV795" s="155"/>
      <c r="BW795" s="156"/>
      <c r="BX795" s="157"/>
      <c r="BY795" s="156"/>
      <c r="BZ795" s="157"/>
      <c r="CA795" s="158"/>
      <c r="CB795" s="155"/>
      <c r="CC795" s="156"/>
      <c r="CD795" s="157"/>
      <c r="CE795" s="156"/>
      <c r="CF795" s="157"/>
      <c r="CG795" s="158"/>
      <c r="CH795" s="155"/>
      <c r="CI795" s="156"/>
      <c r="CJ795" s="157"/>
      <c r="CK795" s="159"/>
      <c r="CL795" s="157"/>
      <c r="CM795" s="160"/>
      <c r="CN795" s="155"/>
      <c r="CO795" s="156"/>
      <c r="CP795" s="157"/>
      <c r="CQ795" s="156"/>
      <c r="CR795" s="157"/>
      <c r="CS795" s="158"/>
    </row>
    <row r="796" spans="13:97" ht="15" customHeight="1" x14ac:dyDescent="0.25">
      <c r="M796" s="195">
        <v>1</v>
      </c>
      <c r="N796" s="196" t="s">
        <v>261</v>
      </c>
      <c r="O796" s="197">
        <v>1</v>
      </c>
      <c r="P796" s="196" t="s">
        <v>262</v>
      </c>
      <c r="Q796" s="197">
        <v>1</v>
      </c>
      <c r="R796" s="196" t="s">
        <v>263</v>
      </c>
      <c r="S796" s="195">
        <v>1</v>
      </c>
      <c r="T796" s="196" t="s">
        <v>264</v>
      </c>
      <c r="U796" s="197">
        <v>1</v>
      </c>
      <c r="V796" s="196" t="s">
        <v>265</v>
      </c>
      <c r="W796" s="197">
        <v>1</v>
      </c>
      <c r="X796" s="196" t="s">
        <v>266</v>
      </c>
      <c r="Y796" s="195">
        <v>1</v>
      </c>
      <c r="Z796" s="196" t="s">
        <v>267</v>
      </c>
      <c r="AA796" s="197">
        <v>1</v>
      </c>
      <c r="AB796" s="196" t="s">
        <v>268</v>
      </c>
      <c r="AC796" s="197">
        <v>1</v>
      </c>
      <c r="AD796" s="196" t="s">
        <v>269</v>
      </c>
      <c r="AE796" s="195">
        <v>1</v>
      </c>
      <c r="AF796" s="196" t="s">
        <v>270</v>
      </c>
      <c r="AG796" s="197">
        <v>1</v>
      </c>
      <c r="AH796" s="196" t="s">
        <v>271</v>
      </c>
      <c r="AI796" s="197">
        <v>1</v>
      </c>
      <c r="AJ796" s="196" t="s">
        <v>272</v>
      </c>
      <c r="AK796" s="195">
        <v>1</v>
      </c>
      <c r="AL796" s="196" t="s">
        <v>273</v>
      </c>
      <c r="AM796" s="197">
        <v>1</v>
      </c>
      <c r="AN796" s="196" t="s">
        <v>274</v>
      </c>
      <c r="AO796" s="197">
        <v>1</v>
      </c>
      <c r="AP796" s="196" t="s">
        <v>275</v>
      </c>
      <c r="AQ796" s="205">
        <v>1</v>
      </c>
      <c r="AR796" s="196" t="s">
        <v>276</v>
      </c>
      <c r="AS796" s="207">
        <v>1</v>
      </c>
      <c r="AT796" s="196" t="s">
        <v>277</v>
      </c>
      <c r="AU796" s="207">
        <v>1</v>
      </c>
      <c r="AV796" s="196" t="s">
        <v>278</v>
      </c>
      <c r="AW796" s="195">
        <v>1</v>
      </c>
      <c r="AX796" s="196" t="s">
        <v>279</v>
      </c>
      <c r="AY796" s="197">
        <v>1</v>
      </c>
      <c r="AZ796" s="196" t="s">
        <v>280</v>
      </c>
      <c r="BA796" s="197">
        <v>1</v>
      </c>
      <c r="BB796" s="196" t="s">
        <v>281</v>
      </c>
      <c r="BC796" s="195">
        <v>1</v>
      </c>
      <c r="BD796" s="196" t="s">
        <v>282</v>
      </c>
      <c r="BE796" s="197">
        <v>1</v>
      </c>
      <c r="BF796" s="196" t="s">
        <v>283</v>
      </c>
      <c r="BG796" s="197">
        <v>1</v>
      </c>
      <c r="BH796" s="196" t="s">
        <v>284</v>
      </c>
      <c r="BI796" s="205">
        <v>1</v>
      </c>
      <c r="BJ796" s="196" t="s">
        <v>285</v>
      </c>
      <c r="BK796" s="207">
        <v>1</v>
      </c>
      <c r="BL796" s="196" t="s">
        <v>286</v>
      </c>
      <c r="BM796" s="207">
        <v>1</v>
      </c>
      <c r="BN796" s="196" t="s">
        <v>287</v>
      </c>
      <c r="BQ796" s="156"/>
      <c r="BR796" s="157"/>
      <c r="BS796" s="159"/>
      <c r="BT796" s="157"/>
      <c r="BU796" s="160"/>
      <c r="BV796" s="155"/>
      <c r="BW796" s="156"/>
      <c r="BX796" s="157"/>
      <c r="BY796" s="156"/>
      <c r="BZ796" s="157"/>
      <c r="CA796" s="158"/>
      <c r="CB796" s="155"/>
      <c r="CC796" s="156"/>
      <c r="CD796" s="157"/>
      <c r="CE796" s="156"/>
      <c r="CF796" s="157"/>
      <c r="CG796" s="158"/>
      <c r="CH796" s="155"/>
      <c r="CI796" s="156"/>
      <c r="CJ796" s="157"/>
      <c r="CK796" s="159"/>
      <c r="CL796" s="157"/>
      <c r="CM796" s="160"/>
      <c r="CN796" s="155"/>
      <c r="CO796" s="156"/>
      <c r="CP796" s="157"/>
      <c r="CQ796" s="156"/>
      <c r="CR796" s="157"/>
      <c r="CS796" s="158"/>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62"/>
      <c r="BR797" s="163"/>
      <c r="BS797" s="162"/>
      <c r="BT797" s="163"/>
      <c r="BU797" s="164"/>
      <c r="BV797" s="161"/>
      <c r="BW797" s="162"/>
      <c r="BX797" s="163"/>
      <c r="BY797" s="162"/>
      <c r="BZ797" s="163"/>
      <c r="CA797" s="164"/>
      <c r="CB797" s="161"/>
      <c r="CC797" s="162"/>
      <c r="CD797" s="163"/>
      <c r="CE797" s="162"/>
      <c r="CF797" s="163"/>
      <c r="CG797" s="164"/>
      <c r="CH797" s="161"/>
      <c r="CI797" s="162"/>
      <c r="CJ797" s="163"/>
      <c r="CK797" s="162"/>
      <c r="CL797" s="163"/>
      <c r="CM797" s="164"/>
      <c r="CN797" s="161"/>
      <c r="CO797" s="162"/>
      <c r="CP797" s="163"/>
      <c r="CQ797" s="162"/>
      <c r="CR797" s="163"/>
      <c r="CS797" s="164"/>
    </row>
    <row r="798" spans="13:97" ht="15" customHeight="1" x14ac:dyDescent="0.25">
      <c r="M798" s="205"/>
      <c r="N798" s="206"/>
      <c r="O798" s="207"/>
      <c r="P798" s="206"/>
      <c r="Q798" s="207"/>
      <c r="R798" s="208"/>
      <c r="S798" s="205"/>
      <c r="T798" s="206"/>
      <c r="U798" s="207"/>
      <c r="V798" s="206"/>
      <c r="W798" s="207"/>
      <c r="X798" s="208"/>
      <c r="Y798" s="205"/>
      <c r="Z798" s="206"/>
      <c r="AA798" s="207"/>
      <c r="AB798" s="206"/>
      <c r="AC798" s="207"/>
      <c r="AD798" s="208"/>
      <c r="AE798" s="205"/>
      <c r="AF798" s="206"/>
      <c r="AG798" s="207"/>
      <c r="AH798" s="206"/>
      <c r="AI798" s="207"/>
      <c r="AJ798" s="208"/>
      <c r="AK798" s="205"/>
      <c r="AL798" s="206"/>
      <c r="AM798" s="207"/>
      <c r="AN798" s="206"/>
      <c r="AO798" s="207"/>
      <c r="AP798" s="208"/>
      <c r="AQ798" s="205"/>
      <c r="AR798" s="206"/>
      <c r="AS798" s="207"/>
      <c r="AT798" s="206"/>
      <c r="AU798" s="207"/>
      <c r="AV798" s="208"/>
      <c r="AW798" s="205"/>
      <c r="AX798" s="206"/>
      <c r="AY798" s="207"/>
      <c r="AZ798" s="206"/>
      <c r="BA798" s="207"/>
      <c r="BB798" s="208"/>
      <c r="BC798" s="205"/>
      <c r="BD798" s="206"/>
      <c r="BE798" s="207"/>
      <c r="BF798" s="206"/>
      <c r="BG798" s="207"/>
      <c r="BH798" s="208"/>
      <c r="BI798" s="205"/>
      <c r="BJ798" s="206"/>
      <c r="BK798" s="207"/>
      <c r="BL798" s="206"/>
      <c r="BM798" s="207"/>
      <c r="BN798" s="208"/>
      <c r="BQ798" s="159" t="s">
        <v>63</v>
      </c>
      <c r="BR798" s="157">
        <v>1</v>
      </c>
      <c r="BS798" s="159" t="s">
        <v>64</v>
      </c>
      <c r="BT798" s="157">
        <v>1</v>
      </c>
      <c r="BU798" s="160" t="s">
        <v>65</v>
      </c>
      <c r="BV798" s="155"/>
      <c r="BW798" s="159"/>
      <c r="BX798" s="157"/>
      <c r="BY798" s="159"/>
      <c r="BZ798" s="157"/>
      <c r="CA798" s="160"/>
      <c r="CB798" s="155"/>
      <c r="CC798" s="159"/>
      <c r="CD798" s="157"/>
      <c r="CE798" s="159"/>
      <c r="CF798" s="157"/>
      <c r="CG798" s="160"/>
      <c r="CH798" s="155"/>
      <c r="CI798" s="159"/>
      <c r="CJ798" s="157"/>
      <c r="CK798" s="159"/>
      <c r="CL798" s="157"/>
      <c r="CM798" s="160"/>
      <c r="CN798" s="155"/>
      <c r="CO798" s="159"/>
      <c r="CP798" s="157"/>
      <c r="CQ798" s="159"/>
      <c r="CR798" s="157"/>
      <c r="CS798" s="160"/>
    </row>
    <row r="799" spans="13:97" ht="15" customHeight="1" x14ac:dyDescent="0.25">
      <c r="M799" s="209"/>
      <c r="N799" s="210"/>
      <c r="O799" s="211"/>
      <c r="P799" s="210"/>
      <c r="Q799" s="211"/>
      <c r="R799" s="210"/>
      <c r="S799" s="207"/>
      <c r="T799" s="206"/>
      <c r="U799" s="207"/>
      <c r="V799" s="206"/>
      <c r="W799" s="207"/>
      <c r="X799" s="206"/>
      <c r="Y799" s="207"/>
      <c r="Z799" s="206"/>
      <c r="AA799" s="207"/>
      <c r="AB799" s="206"/>
      <c r="AC799" s="207"/>
      <c r="AD799" s="206"/>
      <c r="AE799" s="207"/>
      <c r="AF799" s="206"/>
      <c r="AG799" s="207"/>
      <c r="AH799" s="206"/>
      <c r="AI799" s="207"/>
      <c r="AJ799" s="206"/>
      <c r="AK799" s="207"/>
      <c r="AL799" s="206"/>
      <c r="AM799" s="207"/>
      <c r="AN799" s="206"/>
      <c r="AO799" s="207"/>
      <c r="AP799" s="206"/>
      <c r="AQ799" s="207"/>
      <c r="AR799" s="206"/>
      <c r="AS799" s="207"/>
      <c r="AT799" s="206"/>
      <c r="AU799" s="207"/>
      <c r="AV799" s="206"/>
      <c r="AW799" s="207"/>
      <c r="AX799" s="206"/>
      <c r="AY799" s="207"/>
      <c r="AZ799" s="206"/>
      <c r="BA799" s="207"/>
      <c r="BB799" s="206"/>
      <c r="BC799" s="207"/>
      <c r="BD799" s="206"/>
      <c r="BE799" s="207"/>
      <c r="BF799" s="206"/>
      <c r="BG799" s="207"/>
      <c r="BH799" s="206"/>
      <c r="BI799" s="207"/>
      <c r="BJ799" s="206"/>
      <c r="BK799" s="207"/>
      <c r="BL799" s="206"/>
      <c r="BM799" s="207"/>
      <c r="BN799" s="206"/>
      <c r="BQ799" s="156"/>
      <c r="BR799" s="157"/>
      <c r="BS799" s="156"/>
      <c r="BT799" s="157"/>
      <c r="BU799" s="158"/>
      <c r="BV799" s="155"/>
      <c r="BW799" s="156"/>
      <c r="BX799" s="157"/>
      <c r="BY799" s="156"/>
      <c r="BZ799" s="157"/>
      <c r="CA799" s="158"/>
      <c r="CB799" s="155"/>
      <c r="CC799" s="156"/>
      <c r="CD799" s="157"/>
      <c r="CE799" s="156"/>
      <c r="CF799" s="157"/>
      <c r="CG799" s="158"/>
      <c r="CH799" s="155"/>
      <c r="CI799" s="156"/>
      <c r="CJ799" s="157"/>
      <c r="CK799" s="156"/>
      <c r="CL799" s="157"/>
      <c r="CM799" s="158"/>
      <c r="CN799" s="155"/>
      <c r="CO799" s="156"/>
      <c r="CP799" s="157"/>
      <c r="CQ799" s="156"/>
      <c r="CR799" s="157"/>
      <c r="CS799" s="158"/>
    </row>
    <row r="800" spans="13:97" ht="15" customHeight="1" x14ac:dyDescent="0.25">
      <c r="M800" s="195">
        <v>1</v>
      </c>
      <c r="N800" s="196" t="s">
        <v>288</v>
      </c>
      <c r="O800" s="197">
        <v>1</v>
      </c>
      <c r="P800" s="196" t="s">
        <v>289</v>
      </c>
      <c r="Q800" s="197">
        <v>1</v>
      </c>
      <c r="R800" s="271" t="s">
        <v>290</v>
      </c>
      <c r="S800" s="272"/>
      <c r="T800" s="272"/>
      <c r="U800" s="272"/>
      <c r="V800" s="272"/>
      <c r="W800" s="272"/>
      <c r="X800" s="272"/>
      <c r="Y800" s="272"/>
      <c r="Z800" s="272"/>
      <c r="AA800" s="272"/>
      <c r="AB800" s="272"/>
      <c r="AC800" s="272"/>
      <c r="AD800" s="272"/>
      <c r="AE800" s="272"/>
      <c r="AF800" s="272"/>
      <c r="AG800" s="272"/>
      <c r="AH800" s="272"/>
      <c r="AI800" s="272"/>
      <c r="AJ800" s="272"/>
      <c r="AK800" s="272"/>
      <c r="AL800" s="272"/>
      <c r="AM800" s="272"/>
      <c r="AN800" s="272"/>
      <c r="AO800" s="272"/>
      <c r="AP800" s="272"/>
      <c r="AQ800" s="272"/>
      <c r="AR800" s="272"/>
      <c r="AS800" s="272"/>
      <c r="AT800" s="272"/>
      <c r="AU800" s="272"/>
      <c r="AV800" s="272"/>
      <c r="AW800" s="272"/>
      <c r="AX800" s="272"/>
      <c r="AY800" s="272"/>
      <c r="AZ800" s="272"/>
      <c r="BA800" s="272"/>
      <c r="BB800" s="272"/>
      <c r="BC800" s="197"/>
      <c r="BD800" s="196"/>
      <c r="BE800" s="197"/>
      <c r="BF800" s="196"/>
      <c r="BG800" s="197"/>
      <c r="BH800" s="196"/>
      <c r="BI800" s="207"/>
      <c r="BJ800" s="213"/>
      <c r="BK800" s="207"/>
      <c r="BL800" s="213"/>
      <c r="BM800" s="207"/>
      <c r="BN800" s="213"/>
      <c r="BQ800" s="156"/>
      <c r="BR800" s="157"/>
      <c r="BS800" s="156"/>
      <c r="BT800" s="157"/>
      <c r="BU800" s="158"/>
      <c r="BV800" s="155"/>
      <c r="BW800" s="156"/>
      <c r="BX800" s="157"/>
      <c r="BY800" s="156"/>
      <c r="BZ800" s="157"/>
      <c r="CA800" s="158"/>
      <c r="CB800" s="155"/>
      <c r="CC800" s="156"/>
      <c r="CD800" s="157"/>
      <c r="CE800" s="156"/>
      <c r="CF800" s="157"/>
      <c r="CG800" s="158"/>
      <c r="CH800" s="155"/>
      <c r="CI800" s="156"/>
      <c r="CJ800" s="157"/>
      <c r="CK800" s="156"/>
      <c r="CL800" s="157"/>
      <c r="CM800" s="158"/>
      <c r="CN800" s="155"/>
      <c r="CO800" s="156"/>
      <c r="CP800" s="157"/>
      <c r="CQ800" s="156"/>
      <c r="CR800" s="157"/>
      <c r="CS800" s="158"/>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62"/>
      <c r="BR801" s="163"/>
      <c r="BS801" s="162"/>
      <c r="BT801" s="163"/>
      <c r="BU801" s="164"/>
      <c r="BV801" s="161"/>
      <c r="BW801" s="162"/>
      <c r="BX801" s="163"/>
      <c r="BY801" s="162"/>
      <c r="BZ801" s="163"/>
      <c r="CA801" s="164"/>
      <c r="CB801" s="161"/>
      <c r="CC801" s="162"/>
      <c r="CD801" s="163"/>
      <c r="CE801" s="162"/>
      <c r="CF801" s="163"/>
      <c r="CG801" s="164"/>
      <c r="CH801" s="161"/>
      <c r="CI801" s="162"/>
      <c r="CJ801" s="163"/>
      <c r="CK801" s="162"/>
      <c r="CL801" s="163"/>
      <c r="CM801" s="164"/>
      <c r="CN801" s="161"/>
      <c r="CO801" s="162"/>
      <c r="CP801" s="163"/>
      <c r="CQ801" s="162"/>
      <c r="CR801" s="163"/>
      <c r="CS801" s="164"/>
    </row>
    <row r="802" spans="13:97" ht="15" customHeight="1" x14ac:dyDescent="0.25">
      <c r="M802" s="205"/>
      <c r="N802" s="206"/>
      <c r="O802" s="207"/>
      <c r="P802" s="206"/>
      <c r="Q802" s="207"/>
      <c r="R802" s="208"/>
      <c r="S802" s="205"/>
      <c r="T802" s="206"/>
      <c r="U802" s="207"/>
      <c r="V802" s="206"/>
      <c r="W802" s="207"/>
      <c r="X802" s="208"/>
      <c r="Y802" s="205"/>
      <c r="Z802" s="206"/>
      <c r="AA802" s="207"/>
      <c r="AB802" s="206"/>
      <c r="AC802" s="207"/>
      <c r="AD802" s="208"/>
      <c r="AE802" s="205"/>
      <c r="AF802" s="206"/>
      <c r="AG802" s="207"/>
      <c r="AH802" s="206"/>
      <c r="AI802" s="207"/>
      <c r="AJ802" s="208"/>
      <c r="AK802" s="205"/>
      <c r="AL802" s="206"/>
      <c r="AM802" s="207"/>
      <c r="AN802" s="206"/>
      <c r="AO802" s="207"/>
      <c r="AP802" s="208"/>
      <c r="AQ802" s="205"/>
      <c r="AR802" s="206"/>
      <c r="AS802" s="207"/>
      <c r="AT802" s="206"/>
      <c r="AU802" s="207"/>
      <c r="AV802" s="208"/>
      <c r="AW802" s="205"/>
      <c r="AX802" s="206"/>
      <c r="AY802" s="207"/>
      <c r="AZ802" s="206"/>
      <c r="BA802" s="207"/>
      <c r="BB802" s="208"/>
      <c r="BC802" s="205"/>
      <c r="BD802" s="206"/>
      <c r="BE802" s="207"/>
      <c r="BF802" s="206"/>
      <c r="BG802" s="207"/>
      <c r="BH802" s="208"/>
      <c r="BI802" s="205"/>
      <c r="BJ802" s="206"/>
      <c r="BK802" s="207"/>
      <c r="BL802" s="206"/>
      <c r="BM802" s="207"/>
      <c r="BN802" s="208"/>
      <c r="BQ802" s="159" t="s">
        <v>78</v>
      </c>
      <c r="BR802" s="157">
        <v>1</v>
      </c>
      <c r="BS802" s="159" t="s">
        <v>79</v>
      </c>
      <c r="BT802" s="157">
        <v>1</v>
      </c>
      <c r="BU802" s="160" t="s">
        <v>80</v>
      </c>
      <c r="BV802" s="155"/>
      <c r="BW802" s="159"/>
      <c r="BX802" s="157"/>
      <c r="BY802" s="159"/>
      <c r="BZ802" s="157"/>
      <c r="CA802" s="160"/>
      <c r="CB802" s="155"/>
      <c r="CC802" s="159"/>
      <c r="CD802" s="157"/>
      <c r="CE802" s="159"/>
      <c r="CF802" s="157"/>
      <c r="CG802" s="160"/>
      <c r="CH802" s="155"/>
      <c r="CI802" s="159"/>
      <c r="CJ802" s="157"/>
      <c r="CK802" s="159"/>
      <c r="CL802" s="157"/>
      <c r="CM802" s="160"/>
      <c r="CN802" s="155"/>
      <c r="CO802" s="159"/>
      <c r="CP802" s="157"/>
      <c r="CQ802" s="159"/>
      <c r="CR802" s="157"/>
      <c r="CS802" s="160"/>
    </row>
    <row r="803" spans="13:97" ht="15" customHeight="1" x14ac:dyDescent="0.25">
      <c r="M803" s="122"/>
      <c r="N803" s="123"/>
      <c r="O803" s="124"/>
      <c r="P803" s="123"/>
      <c r="Q803" s="124"/>
      <c r="R803" s="125"/>
      <c r="S803" s="122"/>
      <c r="T803" s="123"/>
      <c r="U803" s="124"/>
      <c r="V803" s="123"/>
      <c r="W803" s="124"/>
      <c r="X803" s="125"/>
      <c r="Y803" s="122"/>
      <c r="Z803" s="123"/>
      <c r="AA803" s="124"/>
      <c r="AB803" s="123"/>
      <c r="AC803" s="124"/>
      <c r="AD803" s="125"/>
      <c r="AE803" s="122"/>
      <c r="AF803" s="123"/>
      <c r="AG803" s="124"/>
      <c r="AH803" s="123"/>
      <c r="AI803" s="124"/>
      <c r="AJ803" s="125"/>
      <c r="AK803" s="122"/>
      <c r="AL803" s="123"/>
      <c r="AM803" s="124"/>
      <c r="AN803" s="123"/>
      <c r="AO803" s="124"/>
      <c r="AP803" s="125"/>
      <c r="AQ803" s="122"/>
      <c r="AR803" s="123"/>
      <c r="AS803" s="124"/>
      <c r="AT803" s="123"/>
      <c r="AU803" s="124"/>
      <c r="AV803" s="125"/>
      <c r="AW803" s="122"/>
      <c r="AX803" s="123"/>
      <c r="AY803" s="124"/>
      <c r="AZ803" s="123"/>
      <c r="BA803" s="124"/>
      <c r="BB803" s="125"/>
      <c r="BC803" s="122"/>
      <c r="BD803" s="123"/>
      <c r="BE803" s="124"/>
      <c r="BF803" s="123"/>
      <c r="BG803" s="124"/>
      <c r="BH803" s="125"/>
      <c r="BI803" s="122"/>
      <c r="BJ803" s="123"/>
      <c r="BK803" s="124"/>
      <c r="BL803" s="123"/>
      <c r="BM803" s="124"/>
      <c r="BN803" s="125"/>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15">
        <v>1</v>
      </c>
      <c r="N804" s="216" t="s">
        <v>291</v>
      </c>
      <c r="O804" s="217">
        <v>1</v>
      </c>
      <c r="P804" s="216" t="s">
        <v>292</v>
      </c>
      <c r="Q804" s="217">
        <v>1</v>
      </c>
      <c r="R804" s="216" t="s">
        <v>293</v>
      </c>
      <c r="S804" s="215">
        <v>1</v>
      </c>
      <c r="T804" s="216" t="s">
        <v>294</v>
      </c>
      <c r="U804" s="217">
        <v>1</v>
      </c>
      <c r="V804" s="216" t="s">
        <v>295</v>
      </c>
      <c r="W804" s="217">
        <v>1</v>
      </c>
      <c r="X804" s="216" t="s">
        <v>296</v>
      </c>
      <c r="Y804" s="215">
        <v>1</v>
      </c>
      <c r="Z804" s="216" t="s">
        <v>297</v>
      </c>
      <c r="AA804" s="217">
        <v>1</v>
      </c>
      <c r="AB804" s="216" t="s">
        <v>298</v>
      </c>
      <c r="AC804" s="217">
        <v>1</v>
      </c>
      <c r="AD804" s="216" t="s">
        <v>299</v>
      </c>
      <c r="AE804" s="215">
        <v>1</v>
      </c>
      <c r="AF804" s="216" t="s">
        <v>300</v>
      </c>
      <c r="AG804" s="217">
        <v>1</v>
      </c>
      <c r="AH804" s="216" t="s">
        <v>301</v>
      </c>
      <c r="AI804" s="217">
        <v>1</v>
      </c>
      <c r="AJ804" s="216" t="s">
        <v>302</v>
      </c>
      <c r="AK804" s="215">
        <v>1</v>
      </c>
      <c r="AL804" s="216" t="s">
        <v>303</v>
      </c>
      <c r="AM804" s="217">
        <v>1</v>
      </c>
      <c r="AN804" s="216" t="s">
        <v>304</v>
      </c>
      <c r="AO804" s="217">
        <v>1</v>
      </c>
      <c r="AP804" s="216" t="s">
        <v>305</v>
      </c>
      <c r="AQ804" s="215">
        <v>1</v>
      </c>
      <c r="AR804" s="216" t="s">
        <v>306</v>
      </c>
      <c r="AS804" s="217">
        <v>1</v>
      </c>
      <c r="AT804" s="216" t="s">
        <v>307</v>
      </c>
      <c r="AU804" s="217">
        <v>1</v>
      </c>
      <c r="AV804" s="216" t="s">
        <v>308</v>
      </c>
      <c r="AW804" s="215">
        <v>1</v>
      </c>
      <c r="AX804" s="216" t="s">
        <v>309</v>
      </c>
      <c r="AY804" s="217">
        <v>1</v>
      </c>
      <c r="AZ804" s="216" t="s">
        <v>310</v>
      </c>
      <c r="BA804" s="217">
        <v>1</v>
      </c>
      <c r="BB804" s="216" t="s">
        <v>311</v>
      </c>
      <c r="BC804" s="215">
        <v>1</v>
      </c>
      <c r="BD804" s="216" t="s">
        <v>312</v>
      </c>
      <c r="BE804" s="217">
        <v>1</v>
      </c>
      <c r="BF804" s="216" t="s">
        <v>313</v>
      </c>
      <c r="BG804" s="217">
        <v>1</v>
      </c>
      <c r="BH804" s="216" t="s">
        <v>314</v>
      </c>
      <c r="BI804" s="215">
        <v>1</v>
      </c>
      <c r="BJ804" s="216" t="s">
        <v>315</v>
      </c>
      <c r="BK804" s="217">
        <v>1</v>
      </c>
      <c r="BL804" s="216" t="s">
        <v>316</v>
      </c>
      <c r="BM804" s="217">
        <v>1</v>
      </c>
      <c r="BN804" s="216" t="s">
        <v>317</v>
      </c>
      <c r="BQ804" s="156"/>
      <c r="BR804" s="157"/>
      <c r="BS804" s="156"/>
      <c r="BT804" s="157"/>
      <c r="BU804" s="158"/>
      <c r="BV804" s="155"/>
      <c r="BW804" s="156"/>
      <c r="BX804" s="157"/>
      <c r="BY804" s="156"/>
      <c r="BZ804" s="157"/>
      <c r="CA804" s="158"/>
      <c r="CB804" s="155"/>
      <c r="CC804" s="156"/>
      <c r="CD804" s="157"/>
      <c r="CE804" s="156"/>
      <c r="CF804" s="157"/>
      <c r="CG804" s="158"/>
      <c r="CH804" s="155"/>
      <c r="CI804" s="156"/>
      <c r="CJ804" s="157"/>
      <c r="CK804" s="156"/>
      <c r="CL804" s="157"/>
      <c r="CM804" s="158"/>
      <c r="CN804" s="155"/>
      <c r="CO804" s="156"/>
      <c r="CP804" s="157"/>
      <c r="CQ804" s="156"/>
      <c r="CR804" s="157"/>
      <c r="CS804" s="158"/>
    </row>
    <row r="805" spans="13:97" ht="15" customHeight="1" x14ac:dyDescent="0.25">
      <c r="M805" s="215"/>
      <c r="N805" s="219"/>
      <c r="O805" s="217"/>
      <c r="P805" s="219"/>
      <c r="Q805" s="217"/>
      <c r="R805" s="220"/>
      <c r="S805" s="215"/>
      <c r="T805" s="219"/>
      <c r="U805" s="217"/>
      <c r="V805" s="219"/>
      <c r="W805" s="217"/>
      <c r="X805" s="220"/>
      <c r="Y805" s="215"/>
      <c r="Z805" s="219"/>
      <c r="AA805" s="217"/>
      <c r="AB805" s="219"/>
      <c r="AC805" s="217"/>
      <c r="AD805" s="220"/>
      <c r="AE805" s="215"/>
      <c r="AF805" s="219"/>
      <c r="AG805" s="217"/>
      <c r="AH805" s="219"/>
      <c r="AI805" s="217"/>
      <c r="AJ805" s="220"/>
      <c r="AK805" s="215"/>
      <c r="AL805" s="219"/>
      <c r="AM805" s="217"/>
      <c r="AN805" s="219"/>
      <c r="AO805" s="217"/>
      <c r="AP805" s="220"/>
      <c r="AQ805" s="215"/>
      <c r="AR805" s="219"/>
      <c r="AS805" s="217"/>
      <c r="AT805" s="219"/>
      <c r="AU805" s="217"/>
      <c r="AV805" s="220"/>
      <c r="AW805" s="215"/>
      <c r="AX805" s="219"/>
      <c r="AY805" s="217"/>
      <c r="AZ805" s="219"/>
      <c r="BA805" s="217"/>
      <c r="BB805" s="220"/>
      <c r="BC805" s="215"/>
      <c r="BD805" s="219"/>
      <c r="BE805" s="217"/>
      <c r="BF805" s="219"/>
      <c r="BG805" s="217"/>
      <c r="BH805" s="220"/>
      <c r="BI805" s="215"/>
      <c r="BJ805" s="219"/>
      <c r="BK805" s="217"/>
      <c r="BL805" s="219"/>
      <c r="BM805" s="217"/>
      <c r="BN805" s="220"/>
      <c r="BQ805" s="162"/>
      <c r="BR805" s="163"/>
      <c r="BS805" s="162"/>
      <c r="BT805" s="163"/>
      <c r="BU805" s="164"/>
      <c r="BV805" s="161"/>
      <c r="BW805" s="162"/>
      <c r="BX805" s="163"/>
      <c r="BY805" s="162"/>
      <c r="BZ805" s="163"/>
      <c r="CA805" s="164"/>
      <c r="CB805" s="161"/>
      <c r="CC805" s="162"/>
      <c r="CD805" s="163"/>
      <c r="CE805" s="162"/>
      <c r="CF805" s="163"/>
      <c r="CG805" s="164"/>
      <c r="CH805" s="161"/>
      <c r="CI805" s="162"/>
      <c r="CJ805" s="163"/>
      <c r="CK805" s="162"/>
      <c r="CL805" s="163"/>
      <c r="CM805" s="164"/>
      <c r="CN805" s="161"/>
      <c r="CO805" s="162"/>
      <c r="CP805" s="163"/>
      <c r="CQ805" s="162"/>
      <c r="CR805" s="163"/>
      <c r="CS805" s="164"/>
    </row>
    <row r="806" spans="13:97" ht="15" customHeight="1" x14ac:dyDescent="0.25">
      <c r="M806" s="215"/>
      <c r="N806" s="219"/>
      <c r="O806" s="217"/>
      <c r="P806" s="219"/>
      <c r="Q806" s="217"/>
      <c r="R806" s="220"/>
      <c r="S806" s="215"/>
      <c r="T806" s="219"/>
      <c r="U806" s="217"/>
      <c r="V806" s="219"/>
      <c r="W806" s="217"/>
      <c r="X806" s="220"/>
      <c r="Y806" s="215"/>
      <c r="Z806" s="219"/>
      <c r="AA806" s="217"/>
      <c r="AB806" s="219"/>
      <c r="AC806" s="217"/>
      <c r="AD806" s="220"/>
      <c r="AE806" s="215"/>
      <c r="AF806" s="219"/>
      <c r="AG806" s="217"/>
      <c r="AH806" s="219"/>
      <c r="AI806" s="217"/>
      <c r="AJ806" s="220"/>
      <c r="AK806" s="215"/>
      <c r="AL806" s="219"/>
      <c r="AM806" s="217"/>
      <c r="AN806" s="219"/>
      <c r="AO806" s="217"/>
      <c r="AP806" s="220"/>
      <c r="AQ806" s="215"/>
      <c r="AR806" s="219"/>
      <c r="AS806" s="217"/>
      <c r="AT806" s="219"/>
      <c r="AU806" s="217"/>
      <c r="AV806" s="220"/>
      <c r="AW806" s="215"/>
      <c r="AX806" s="219"/>
      <c r="AY806" s="217"/>
      <c r="AZ806" s="219"/>
      <c r="BA806" s="217"/>
      <c r="BB806" s="220"/>
      <c r="BC806" s="215"/>
      <c r="BD806" s="219"/>
      <c r="BE806" s="217"/>
      <c r="BF806" s="219"/>
      <c r="BG806" s="217"/>
      <c r="BH806" s="220"/>
      <c r="BI806" s="215"/>
      <c r="BJ806" s="219"/>
      <c r="BK806" s="217"/>
      <c r="BL806" s="219"/>
      <c r="BM806" s="217"/>
      <c r="BN806" s="220"/>
      <c r="BQ806" s="159"/>
      <c r="BR806" s="157"/>
      <c r="BS806" s="159"/>
      <c r="BT806" s="157"/>
      <c r="BU806" s="160"/>
      <c r="BV806" s="155"/>
      <c r="BW806" s="159"/>
      <c r="BX806" s="157"/>
      <c r="BY806" s="159"/>
      <c r="BZ806" s="157"/>
      <c r="CA806" s="158"/>
      <c r="CB806" s="155"/>
      <c r="CC806" s="159"/>
      <c r="CD806" s="157"/>
      <c r="CE806" s="159"/>
      <c r="CF806" s="157"/>
      <c r="CG806" s="160"/>
      <c r="CH806" s="155"/>
      <c r="CI806" s="159"/>
      <c r="CJ806" s="157"/>
      <c r="CK806" s="159"/>
      <c r="CL806" s="157"/>
      <c r="CM806" s="160"/>
      <c r="CN806" s="155"/>
      <c r="CO806" s="159"/>
      <c r="CP806" s="157"/>
      <c r="CQ806" s="159"/>
      <c r="CR806" s="157"/>
      <c r="CS806" s="158"/>
    </row>
    <row r="807" spans="13:97" ht="15" customHeight="1" x14ac:dyDescent="0.25">
      <c r="M807" s="221"/>
      <c r="N807" s="222"/>
      <c r="O807" s="223"/>
      <c r="P807" s="222"/>
      <c r="Q807" s="223"/>
      <c r="R807" s="224"/>
      <c r="S807" s="221"/>
      <c r="T807" s="222"/>
      <c r="U807" s="223"/>
      <c r="V807" s="222"/>
      <c r="W807" s="223"/>
      <c r="X807" s="224"/>
      <c r="Y807" s="221"/>
      <c r="Z807" s="222"/>
      <c r="AA807" s="223"/>
      <c r="AB807" s="222"/>
      <c r="AC807" s="223"/>
      <c r="AD807" s="224"/>
      <c r="AE807" s="221"/>
      <c r="AF807" s="222"/>
      <c r="AG807" s="223"/>
      <c r="AH807" s="222"/>
      <c r="AI807" s="223"/>
      <c r="AJ807" s="224"/>
      <c r="AK807" s="221"/>
      <c r="AL807" s="222"/>
      <c r="AM807" s="223"/>
      <c r="AN807" s="222"/>
      <c r="AO807" s="223"/>
      <c r="AP807" s="224"/>
      <c r="AQ807" s="221"/>
      <c r="AR807" s="222"/>
      <c r="AS807" s="223"/>
      <c r="AT807" s="222"/>
      <c r="AU807" s="223"/>
      <c r="AV807" s="224"/>
      <c r="AW807" s="221"/>
      <c r="AX807" s="222"/>
      <c r="AY807" s="223"/>
      <c r="AZ807" s="222"/>
      <c r="BA807" s="223"/>
      <c r="BB807" s="224"/>
      <c r="BC807" s="221"/>
      <c r="BD807" s="222"/>
      <c r="BE807" s="223"/>
      <c r="BF807" s="222"/>
      <c r="BG807" s="223"/>
      <c r="BH807" s="224"/>
      <c r="BI807" s="221"/>
      <c r="BJ807" s="222"/>
      <c r="BK807" s="223"/>
      <c r="BL807" s="222"/>
      <c r="BM807" s="223"/>
      <c r="BN807" s="224"/>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v>1</v>
      </c>
      <c r="N808" s="216" t="s">
        <v>318</v>
      </c>
      <c r="O808" s="217">
        <v>1</v>
      </c>
      <c r="P808" s="216" t="s">
        <v>319</v>
      </c>
      <c r="Q808" s="217">
        <v>1</v>
      </c>
      <c r="R808" s="216" t="s">
        <v>320</v>
      </c>
      <c r="S808" s="215">
        <v>1</v>
      </c>
      <c r="T808" s="216" t="s">
        <v>321</v>
      </c>
      <c r="U808" s="217">
        <v>1</v>
      </c>
      <c r="V808" s="216" t="s">
        <v>322</v>
      </c>
      <c r="W808" s="217">
        <v>1</v>
      </c>
      <c r="X808" s="216" t="s">
        <v>323</v>
      </c>
      <c r="Y808" s="215">
        <v>1</v>
      </c>
      <c r="Z808" s="216" t="s">
        <v>324</v>
      </c>
      <c r="AA808" s="217">
        <v>1</v>
      </c>
      <c r="AB808" s="216" t="s">
        <v>325</v>
      </c>
      <c r="AC808" s="217">
        <v>1</v>
      </c>
      <c r="AD808" s="216" t="s">
        <v>326</v>
      </c>
      <c r="AE808" s="215">
        <v>1</v>
      </c>
      <c r="AF808" s="216" t="s">
        <v>327</v>
      </c>
      <c r="AG808" s="217">
        <v>1</v>
      </c>
      <c r="AH808" s="216" t="s">
        <v>328</v>
      </c>
      <c r="AI808" s="217">
        <v>1</v>
      </c>
      <c r="AJ808" s="216" t="s">
        <v>329</v>
      </c>
      <c r="AK808" s="215">
        <v>1</v>
      </c>
      <c r="AL808" s="216" t="s">
        <v>330</v>
      </c>
      <c r="AM808" s="217">
        <v>1</v>
      </c>
      <c r="AN808" s="216" t="s">
        <v>331</v>
      </c>
      <c r="AO808" s="217">
        <v>1</v>
      </c>
      <c r="AP808" s="216" t="s">
        <v>332</v>
      </c>
      <c r="AQ808" s="215">
        <v>1</v>
      </c>
      <c r="AR808" s="216" t="s">
        <v>333</v>
      </c>
      <c r="AS808" s="217">
        <v>1</v>
      </c>
      <c r="AT808" s="216" t="s">
        <v>334</v>
      </c>
      <c r="AU808" s="217">
        <v>1</v>
      </c>
      <c r="AV808" s="216" t="s">
        <v>335</v>
      </c>
      <c r="AW808" s="215">
        <v>1</v>
      </c>
      <c r="AX808" s="216" t="s">
        <v>336</v>
      </c>
      <c r="AY808" s="217">
        <v>1</v>
      </c>
      <c r="AZ808" s="216" t="s">
        <v>337</v>
      </c>
      <c r="BA808" s="217">
        <v>1</v>
      </c>
      <c r="BB808" s="216" t="s">
        <v>338</v>
      </c>
      <c r="BC808" s="215">
        <v>1</v>
      </c>
      <c r="BD808" s="216" t="s">
        <v>339</v>
      </c>
      <c r="BE808" s="217">
        <v>1</v>
      </c>
      <c r="BF808" s="216" t="s">
        <v>340</v>
      </c>
      <c r="BG808" s="217">
        <v>1</v>
      </c>
      <c r="BH808" s="216" t="s">
        <v>341</v>
      </c>
      <c r="BI808" s="215">
        <v>1</v>
      </c>
      <c r="BJ808" s="216" t="s">
        <v>342</v>
      </c>
      <c r="BK808" s="217">
        <v>1</v>
      </c>
      <c r="BL808" s="216" t="s">
        <v>343</v>
      </c>
      <c r="BM808" s="217">
        <v>1</v>
      </c>
      <c r="BN808" s="216" t="s">
        <v>344</v>
      </c>
      <c r="BQ808" s="166"/>
      <c r="BR808" s="167"/>
      <c r="BS808" s="166"/>
      <c r="BT808" s="167"/>
      <c r="BU808" s="168"/>
      <c r="BV808" s="165"/>
      <c r="BW808" s="166"/>
      <c r="BX808" s="167"/>
      <c r="BY808" s="166"/>
      <c r="BZ808" s="167"/>
      <c r="CA808" s="168"/>
      <c r="CB808" s="165"/>
      <c r="CC808" s="166"/>
      <c r="CD808" s="167"/>
      <c r="CE808" s="166"/>
      <c r="CF808" s="167"/>
      <c r="CG808" s="168"/>
      <c r="CH808" s="165"/>
      <c r="CI808" s="166"/>
      <c r="CJ808" s="167"/>
      <c r="CK808" s="166"/>
      <c r="CL808" s="167"/>
      <c r="CM808" s="168"/>
      <c r="CN808" s="165"/>
      <c r="CO808" s="166"/>
      <c r="CP808" s="167"/>
      <c r="CQ808" s="166"/>
      <c r="CR808" s="167"/>
      <c r="CS808" s="168"/>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23"/>
      <c r="BR809" s="124"/>
      <c r="BS809" s="123"/>
      <c r="BT809" s="124"/>
      <c r="BU809" s="125"/>
      <c r="BV809" s="122"/>
      <c r="BW809" s="123"/>
      <c r="BX809" s="124"/>
      <c r="BY809" s="123"/>
      <c r="BZ809" s="124"/>
      <c r="CA809" s="125"/>
      <c r="CB809" s="122"/>
      <c r="CC809" s="123"/>
      <c r="CD809" s="124"/>
      <c r="CE809" s="123"/>
      <c r="CF809" s="124"/>
      <c r="CG809" s="125"/>
      <c r="CH809" s="122"/>
      <c r="CI809" s="123"/>
      <c r="CJ809" s="124"/>
      <c r="CK809" s="123"/>
      <c r="CL809" s="124"/>
      <c r="CM809" s="125"/>
      <c r="CN809" s="122"/>
      <c r="CO809" s="123"/>
      <c r="CP809" s="124"/>
      <c r="CQ809" s="123"/>
      <c r="CR809" s="124"/>
      <c r="CS809" s="125"/>
    </row>
    <row r="810" spans="13:97" ht="15" customHeight="1" x14ac:dyDescent="0.25">
      <c r="M810" s="215"/>
      <c r="N810" s="219"/>
      <c r="O810" s="217"/>
      <c r="P810" s="219"/>
      <c r="Q810" s="217"/>
      <c r="R810" s="220"/>
      <c r="S810" s="215"/>
      <c r="T810" s="219"/>
      <c r="U810" s="217"/>
      <c r="V810" s="219"/>
      <c r="W810" s="217"/>
      <c r="X810" s="220"/>
      <c r="Y810" s="215"/>
      <c r="Z810" s="219"/>
      <c r="AA810" s="217"/>
      <c r="AB810" s="219"/>
      <c r="AC810" s="217"/>
      <c r="AD810" s="220"/>
      <c r="AE810" s="215"/>
      <c r="AF810" s="219"/>
      <c r="AG810" s="217"/>
      <c r="AH810" s="219"/>
      <c r="AI810" s="217"/>
      <c r="AJ810" s="220"/>
      <c r="AK810" s="215"/>
      <c r="AL810" s="219"/>
      <c r="AM810" s="217"/>
      <c r="AN810" s="219"/>
      <c r="AO810" s="217"/>
      <c r="AP810" s="220"/>
      <c r="AQ810" s="215"/>
      <c r="AR810" s="219"/>
      <c r="AS810" s="217"/>
      <c r="AT810" s="219"/>
      <c r="AU810" s="217"/>
      <c r="AV810" s="220"/>
      <c r="AW810" s="215"/>
      <c r="AX810" s="219"/>
      <c r="AY810" s="217"/>
      <c r="AZ810" s="219"/>
      <c r="BA810" s="217"/>
      <c r="BB810" s="220"/>
      <c r="BC810" s="215"/>
      <c r="BD810" s="219"/>
      <c r="BE810" s="217"/>
      <c r="BF810" s="219"/>
      <c r="BG810" s="217"/>
      <c r="BH810" s="220"/>
      <c r="BI810" s="215"/>
      <c r="BJ810" s="219"/>
      <c r="BK810" s="217"/>
      <c r="BL810" s="219"/>
      <c r="BM810" s="217"/>
      <c r="BN810" s="220"/>
      <c r="BQ810" s="170"/>
      <c r="BR810" s="171"/>
      <c r="BS810" s="170"/>
      <c r="BT810" s="171"/>
      <c r="BU810" s="172"/>
      <c r="BV810" s="169"/>
      <c r="BW810" s="170"/>
      <c r="BX810" s="171"/>
      <c r="BY810" s="170"/>
      <c r="BZ810" s="171"/>
      <c r="CA810" s="172"/>
      <c r="CB810" s="169"/>
      <c r="CC810" s="170"/>
      <c r="CD810" s="171"/>
      <c r="CE810" s="170"/>
      <c r="CF810" s="171"/>
      <c r="CG810" s="172"/>
      <c r="CH810" s="169"/>
      <c r="CI810" s="170"/>
      <c r="CJ810" s="171"/>
      <c r="CK810" s="170"/>
      <c r="CL810" s="171"/>
      <c r="CM810" s="172"/>
      <c r="CN810" s="169"/>
      <c r="CO810" s="170"/>
      <c r="CP810" s="171"/>
      <c r="CQ810" s="170"/>
      <c r="CR810" s="171"/>
      <c r="CS810" s="172"/>
    </row>
    <row r="811" spans="13:97" ht="15" customHeight="1" x14ac:dyDescent="0.25">
      <c r="M811" s="221"/>
      <c r="N811" s="222"/>
      <c r="O811" s="223"/>
      <c r="P811" s="222"/>
      <c r="Q811" s="223"/>
      <c r="R811" s="224"/>
      <c r="S811" s="221"/>
      <c r="T811" s="222"/>
      <c r="U811" s="223"/>
      <c r="V811" s="222"/>
      <c r="W811" s="223"/>
      <c r="X811" s="224"/>
      <c r="Y811" s="221"/>
      <c r="Z811" s="222"/>
      <c r="AA811" s="223"/>
      <c r="AB811" s="223"/>
      <c r="AC811" s="223"/>
      <c r="AD811" s="225"/>
      <c r="AE811" s="221"/>
      <c r="AF811" s="222"/>
      <c r="AG811" s="223"/>
      <c r="AH811" s="222"/>
      <c r="AI811" s="223"/>
      <c r="AJ811" s="224"/>
      <c r="AK811" s="221"/>
      <c r="AL811" s="222"/>
      <c r="AM811" s="223"/>
      <c r="AN811" s="222"/>
      <c r="AO811" s="223"/>
      <c r="AP811" s="224"/>
      <c r="AQ811" s="221"/>
      <c r="AR811" s="222"/>
      <c r="AS811" s="223"/>
      <c r="AT811" s="223"/>
      <c r="AU811" s="223"/>
      <c r="AV811" s="225"/>
      <c r="AW811" s="221"/>
      <c r="AX811" s="222"/>
      <c r="AY811" s="223"/>
      <c r="AZ811" s="222"/>
      <c r="BA811" s="223"/>
      <c r="BB811" s="224"/>
      <c r="BC811" s="221"/>
      <c r="BD811" s="222"/>
      <c r="BE811" s="223"/>
      <c r="BF811" s="222"/>
      <c r="BG811" s="223"/>
      <c r="BH811" s="224"/>
      <c r="BI811" s="221"/>
      <c r="BJ811" s="222"/>
      <c r="BK811" s="223"/>
      <c r="BL811" s="223"/>
      <c r="BM811" s="223"/>
      <c r="BN811" s="225"/>
      <c r="BQ811" s="173"/>
      <c r="BR811" s="171"/>
      <c r="BS811" s="173"/>
      <c r="BT811" s="171"/>
      <c r="BU811" s="174"/>
      <c r="BV811" s="169"/>
      <c r="BW811" s="173"/>
      <c r="BX811" s="171"/>
      <c r="BY811" s="173"/>
      <c r="BZ811" s="171"/>
      <c r="CA811" s="174"/>
      <c r="CB811" s="169"/>
      <c r="CC811" s="173"/>
      <c r="CD811" s="171"/>
      <c r="CE811" s="173"/>
      <c r="CF811" s="171"/>
      <c r="CG811" s="174"/>
      <c r="CH811" s="169"/>
      <c r="CI811" s="173"/>
      <c r="CJ811" s="171"/>
      <c r="CK811" s="173"/>
      <c r="CL811" s="171"/>
      <c r="CM811" s="174"/>
      <c r="CN811" s="169"/>
      <c r="CO811" s="173"/>
      <c r="CP811" s="171"/>
      <c r="CQ811" s="173"/>
      <c r="CR811" s="171"/>
      <c r="CS811" s="174"/>
    </row>
    <row r="812" spans="13:97" ht="15" customHeight="1" x14ac:dyDescent="0.25">
      <c r="M812" s="215">
        <v>1</v>
      </c>
      <c r="N812" s="216" t="s">
        <v>345</v>
      </c>
      <c r="O812" s="217">
        <v>1</v>
      </c>
      <c r="P812" s="216" t="s">
        <v>346</v>
      </c>
      <c r="Q812" s="217">
        <v>1</v>
      </c>
      <c r="R812" s="216" t="s">
        <v>347</v>
      </c>
      <c r="S812" s="215">
        <v>1</v>
      </c>
      <c r="T812" s="216" t="s">
        <v>348</v>
      </c>
      <c r="U812" s="217">
        <v>1</v>
      </c>
      <c r="V812" s="216" t="s">
        <v>349</v>
      </c>
      <c r="W812" s="217">
        <v>1</v>
      </c>
      <c r="X812" s="273" t="s">
        <v>350</v>
      </c>
      <c r="Y812" s="275"/>
      <c r="Z812" s="275"/>
      <c r="AA812" s="275"/>
      <c r="AB812" s="275"/>
      <c r="AC812" s="275"/>
      <c r="AD812" s="275"/>
      <c r="AE812" s="275"/>
      <c r="AF812" s="275"/>
      <c r="AG812" s="275"/>
      <c r="AH812" s="275"/>
      <c r="AI812" s="275"/>
      <c r="AJ812" s="275"/>
      <c r="AK812" s="217"/>
      <c r="AL812" s="216"/>
      <c r="AM812" s="217"/>
      <c r="AN812" s="216"/>
      <c r="AO812" s="217"/>
      <c r="AP812" s="218"/>
      <c r="AQ812" s="215"/>
      <c r="AR812" s="216"/>
      <c r="AS812" s="217"/>
      <c r="AT812" s="216"/>
      <c r="AU812" s="217"/>
      <c r="AV812" s="218"/>
      <c r="AW812" s="215"/>
      <c r="AX812" s="216"/>
      <c r="AY812" s="217"/>
      <c r="AZ812" s="216"/>
      <c r="BA812" s="217"/>
      <c r="BB812" s="218"/>
      <c r="BC812" s="215"/>
      <c r="BD812" s="216"/>
      <c r="BE812" s="217"/>
      <c r="BF812" s="216"/>
      <c r="BG812" s="217"/>
      <c r="BH812" s="218"/>
      <c r="BI812" s="215"/>
      <c r="BJ812" s="216"/>
      <c r="BK812" s="217"/>
      <c r="BL812" s="216"/>
      <c r="BM812" s="217"/>
      <c r="BN812" s="218"/>
      <c r="BQ812" s="173"/>
      <c r="BR812" s="171"/>
      <c r="BS812" s="173"/>
      <c r="BT812" s="171"/>
      <c r="BU812" s="174"/>
      <c r="BV812" s="169"/>
      <c r="BW812" s="173"/>
      <c r="BX812" s="171"/>
      <c r="BY812" s="173"/>
      <c r="BZ812" s="171"/>
      <c r="CA812" s="174"/>
      <c r="CB812" s="169"/>
      <c r="CC812" s="173"/>
      <c r="CD812" s="171"/>
      <c r="CE812" s="173"/>
      <c r="CF812" s="171"/>
      <c r="CG812" s="174"/>
      <c r="CH812" s="169"/>
      <c r="CI812" s="173"/>
      <c r="CJ812" s="171"/>
      <c r="CK812" s="173"/>
      <c r="CL812" s="171"/>
      <c r="CM812" s="174"/>
      <c r="CN812" s="169"/>
      <c r="CO812" s="173"/>
      <c r="CP812" s="171"/>
      <c r="CQ812" s="173"/>
      <c r="CR812" s="171"/>
      <c r="CS812" s="174"/>
    </row>
    <row r="813" spans="13:97" ht="15" customHeight="1" x14ac:dyDescent="0.25">
      <c r="M813" s="215"/>
      <c r="N813" s="219"/>
      <c r="O813" s="217"/>
      <c r="P813" s="219"/>
      <c r="Q813" s="217"/>
      <c r="R813" s="220"/>
      <c r="S813" s="215"/>
      <c r="T813" s="219"/>
      <c r="U813" s="217"/>
      <c r="V813" s="219"/>
      <c r="W813" s="217"/>
      <c r="X813" s="274"/>
      <c r="Y813" s="217"/>
      <c r="Z813" s="219"/>
      <c r="AA813" s="217"/>
      <c r="AB813" s="217"/>
      <c r="AC813" s="217"/>
      <c r="AD813" s="217"/>
      <c r="AE813" s="217"/>
      <c r="AF813" s="219"/>
      <c r="AG813" s="217"/>
      <c r="AH813" s="219"/>
      <c r="AI813" s="217"/>
      <c r="AJ813" s="219"/>
      <c r="AK813" s="217"/>
      <c r="AL813" s="219"/>
      <c r="AM813" s="217"/>
      <c r="AN813" s="219"/>
      <c r="AO813" s="217"/>
      <c r="AP813" s="220"/>
      <c r="AQ813" s="215"/>
      <c r="AR813" s="219"/>
      <c r="AS813" s="217"/>
      <c r="AT813" s="217"/>
      <c r="AU813" s="217"/>
      <c r="AV813" s="226"/>
      <c r="AW813" s="215"/>
      <c r="AX813" s="219"/>
      <c r="AY813" s="217"/>
      <c r="AZ813" s="219"/>
      <c r="BA813" s="217"/>
      <c r="BB813" s="220"/>
      <c r="BC813" s="215"/>
      <c r="BD813" s="219"/>
      <c r="BE813" s="217"/>
      <c r="BF813" s="219"/>
      <c r="BG813" s="217"/>
      <c r="BH813" s="220"/>
      <c r="BI813" s="215"/>
      <c r="BJ813" s="219"/>
      <c r="BK813" s="217"/>
      <c r="BL813" s="217"/>
      <c r="BM813" s="217"/>
      <c r="BN813" s="226"/>
      <c r="BQ813" s="176"/>
      <c r="BR813" s="177"/>
      <c r="BS813" s="176"/>
      <c r="BT813" s="177"/>
      <c r="BU813" s="178"/>
      <c r="BV813" s="175"/>
      <c r="BW813" s="176"/>
      <c r="BX813" s="177"/>
      <c r="BY813" s="176"/>
      <c r="BZ813" s="177"/>
      <c r="CA813" s="178"/>
      <c r="CB813" s="175"/>
      <c r="CC813" s="176"/>
      <c r="CD813" s="177"/>
      <c r="CE813" s="176"/>
      <c r="CF813" s="177"/>
      <c r="CG813" s="178"/>
      <c r="CH813" s="175"/>
      <c r="CI813" s="176"/>
      <c r="CJ813" s="177"/>
      <c r="CK813" s="176"/>
      <c r="CL813" s="177"/>
      <c r="CM813" s="178"/>
      <c r="CN813" s="175"/>
      <c r="CO813" s="176"/>
      <c r="CP813" s="177"/>
      <c r="CQ813" s="176"/>
      <c r="CR813" s="177"/>
      <c r="CS813" s="178"/>
    </row>
    <row r="814" spans="13:97" ht="15" customHeight="1" x14ac:dyDescent="0.25">
      <c r="M814" s="215"/>
      <c r="N814" s="219"/>
      <c r="O814" s="217"/>
      <c r="P814" s="219"/>
      <c r="Q814" s="217"/>
      <c r="R814" s="220"/>
      <c r="S814" s="215"/>
      <c r="T814" s="219"/>
      <c r="U814" s="217"/>
      <c r="V814" s="219"/>
      <c r="W814" s="217"/>
      <c r="X814" s="220"/>
      <c r="Y814" s="215"/>
      <c r="Z814" s="219"/>
      <c r="AA814" s="217"/>
      <c r="AB814" s="217"/>
      <c r="AC814" s="217"/>
      <c r="AD814" s="226"/>
      <c r="AE814" s="215"/>
      <c r="AF814" s="219"/>
      <c r="AG814" s="217"/>
      <c r="AH814" s="219"/>
      <c r="AI814" s="217"/>
      <c r="AJ814" s="220"/>
      <c r="AK814" s="215"/>
      <c r="AL814" s="219"/>
      <c r="AM814" s="217"/>
      <c r="AN814" s="219"/>
      <c r="AO814" s="217"/>
      <c r="AP814" s="220"/>
      <c r="AQ814" s="215"/>
      <c r="AR814" s="219"/>
      <c r="AS814" s="217"/>
      <c r="AT814" s="217"/>
      <c r="AU814" s="217"/>
      <c r="AV814" s="226"/>
      <c r="AW814" s="215"/>
      <c r="AX814" s="219"/>
      <c r="AY814" s="217"/>
      <c r="AZ814" s="219"/>
      <c r="BA814" s="217"/>
      <c r="BB814" s="220"/>
      <c r="BC814" s="215"/>
      <c r="BD814" s="219"/>
      <c r="BE814" s="217"/>
      <c r="BF814" s="219"/>
      <c r="BG814" s="217"/>
      <c r="BH814" s="220"/>
      <c r="BI814" s="215"/>
      <c r="BJ814" s="219"/>
      <c r="BK814" s="217"/>
      <c r="BL814" s="217"/>
      <c r="BM814" s="217"/>
      <c r="BN814" s="226"/>
      <c r="BQ814" s="170"/>
      <c r="BR814" s="171"/>
      <c r="BS814" s="170"/>
      <c r="BT814" s="171"/>
      <c r="BU814" s="172"/>
      <c r="BV814" s="169"/>
      <c r="BW814" s="170"/>
      <c r="BX814" s="171"/>
      <c r="BY814" s="170"/>
      <c r="BZ814" s="171"/>
      <c r="CA814" s="172"/>
      <c r="CB814" s="169"/>
      <c r="CC814" s="170"/>
      <c r="CD814" s="171"/>
      <c r="CE814" s="170"/>
      <c r="CF814" s="171"/>
      <c r="CG814" s="172"/>
      <c r="CH814" s="169"/>
      <c r="CI814" s="170"/>
      <c r="CJ814" s="171"/>
      <c r="CK814" s="170"/>
      <c r="CL814" s="171"/>
      <c r="CM814" s="172"/>
      <c r="CN814" s="169"/>
      <c r="CO814" s="170"/>
      <c r="CP814" s="171"/>
      <c r="CQ814" s="170"/>
      <c r="CR814" s="171"/>
      <c r="CS814" s="172"/>
    </row>
    <row r="815" spans="13:97" ht="15" customHeight="1" x14ac:dyDescent="0.25">
      <c r="M815" s="122"/>
      <c r="N815" s="123"/>
      <c r="O815" s="124"/>
      <c r="P815" s="123"/>
      <c r="Q815" s="124"/>
      <c r="R815" s="125"/>
      <c r="S815" s="122"/>
      <c r="T815" s="123"/>
      <c r="U815" s="124"/>
      <c r="V815" s="123"/>
      <c r="W815" s="124"/>
      <c r="X815" s="125"/>
      <c r="Y815" s="122"/>
      <c r="Z815" s="123"/>
      <c r="AA815" s="124"/>
      <c r="AB815" s="123"/>
      <c r="AC815" s="124"/>
      <c r="AD815" s="125"/>
      <c r="AE815" s="122"/>
      <c r="AF815" s="123"/>
      <c r="AG815" s="124"/>
      <c r="AH815" s="123"/>
      <c r="AI815" s="124"/>
      <c r="AJ815" s="125"/>
      <c r="AK815" s="122"/>
      <c r="AL815" s="123"/>
      <c r="AM815" s="124"/>
      <c r="AN815" s="123"/>
      <c r="AO815" s="124"/>
      <c r="AP815" s="125"/>
      <c r="AQ815" s="122"/>
      <c r="AR815" s="123"/>
      <c r="AS815" s="124"/>
      <c r="AT815" s="123"/>
      <c r="AU815" s="124"/>
      <c r="AV815" s="125"/>
      <c r="AW815" s="122"/>
      <c r="AX815" s="123"/>
      <c r="AY815" s="124"/>
      <c r="AZ815" s="123"/>
      <c r="BA815" s="124"/>
      <c r="BB815" s="125"/>
      <c r="BC815" s="122"/>
      <c r="BD815" s="123"/>
      <c r="BE815" s="124"/>
      <c r="BF815" s="123"/>
      <c r="BG815" s="124"/>
      <c r="BH815" s="125"/>
      <c r="BI815" s="122"/>
      <c r="BJ815" s="123"/>
      <c r="BK815" s="124"/>
      <c r="BL815" s="123"/>
      <c r="BM815" s="124"/>
      <c r="BN815" s="125"/>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118">
        <v>1</v>
      </c>
      <c r="N816" s="145" t="s">
        <v>351</v>
      </c>
      <c r="O816" s="120"/>
      <c r="P816" s="150"/>
      <c r="Q816" s="120"/>
      <c r="R816" s="150"/>
      <c r="S816" s="118"/>
      <c r="T816" s="145"/>
      <c r="U816" s="120"/>
      <c r="V816" s="145"/>
      <c r="W816" s="120"/>
      <c r="X816" s="146"/>
      <c r="Y816" s="118"/>
      <c r="Z816" s="145"/>
      <c r="AA816" s="120"/>
      <c r="AB816" s="145"/>
      <c r="AC816" s="120"/>
      <c r="AD816" s="121"/>
      <c r="AE816" s="118"/>
      <c r="AF816" s="145"/>
      <c r="AG816" s="120"/>
      <c r="AH816" s="150"/>
      <c r="AI816" s="120"/>
      <c r="AJ816" s="150"/>
      <c r="AK816" s="118"/>
      <c r="AL816" s="145"/>
      <c r="AM816" s="120"/>
      <c r="AN816" s="145"/>
      <c r="AO816" s="120"/>
      <c r="AP816" s="146"/>
      <c r="AQ816" s="118"/>
      <c r="AR816" s="145"/>
      <c r="AS816" s="120"/>
      <c r="AT816" s="145"/>
      <c r="AU816" s="120"/>
      <c r="AV816" s="121"/>
      <c r="AW816" s="118"/>
      <c r="AX816" s="145"/>
      <c r="AY816" s="120"/>
      <c r="AZ816" s="150"/>
      <c r="BA816" s="120"/>
      <c r="BB816" s="150"/>
      <c r="BC816" s="118"/>
      <c r="BD816" s="145"/>
      <c r="BE816" s="120"/>
      <c r="BF816" s="145"/>
      <c r="BG816" s="120"/>
      <c r="BH816" s="146"/>
      <c r="BI816" s="118"/>
      <c r="BJ816" s="145"/>
      <c r="BK816" s="120"/>
      <c r="BL816" s="145"/>
      <c r="BM816" s="120"/>
      <c r="BN816" s="121"/>
      <c r="BQ816" s="173"/>
      <c r="BR816" s="171"/>
      <c r="BS816" s="173"/>
      <c r="BT816" s="171"/>
      <c r="BU816" s="174"/>
      <c r="BV816" s="169"/>
      <c r="BW816" s="173"/>
      <c r="BX816" s="171"/>
      <c r="BY816" s="173"/>
      <c r="BZ816" s="171"/>
      <c r="CA816" s="174"/>
      <c r="CB816" s="169"/>
      <c r="CC816" s="173"/>
      <c r="CD816" s="171"/>
      <c r="CE816" s="173"/>
      <c r="CF816" s="171"/>
      <c r="CG816" s="174"/>
      <c r="CH816" s="169"/>
      <c r="CI816" s="173"/>
      <c r="CJ816" s="171"/>
      <c r="CK816" s="173"/>
      <c r="CL816" s="171"/>
      <c r="CM816" s="174"/>
      <c r="CN816" s="169"/>
      <c r="CO816" s="173"/>
      <c r="CP816" s="171"/>
      <c r="CQ816" s="173"/>
      <c r="CR816" s="171"/>
      <c r="CS816" s="174"/>
    </row>
    <row r="817" spans="13:97" ht="15" customHeight="1" x14ac:dyDescent="0.25">
      <c r="M817" s="118">
        <v>2</v>
      </c>
      <c r="N817" s="145" t="s">
        <v>352</v>
      </c>
      <c r="O817" s="120"/>
      <c r="P817" s="119"/>
      <c r="Q817" s="120"/>
      <c r="R817" s="121"/>
      <c r="S817" s="118"/>
      <c r="T817" s="119"/>
      <c r="U817" s="120"/>
      <c r="V817" s="119"/>
      <c r="W817" s="120"/>
      <c r="X817" s="121"/>
      <c r="Y817" s="118"/>
      <c r="Z817" s="119"/>
      <c r="AA817" s="120"/>
      <c r="AB817" s="119"/>
      <c r="AC817" s="120"/>
      <c r="AD817" s="121"/>
      <c r="AE817" s="118"/>
      <c r="AF817" s="145"/>
      <c r="AG817" s="120"/>
      <c r="AH817" s="119"/>
      <c r="AI817" s="120"/>
      <c r="AJ817" s="121"/>
      <c r="AK817" s="118"/>
      <c r="AL817" s="119"/>
      <c r="AM817" s="120"/>
      <c r="AN817" s="119"/>
      <c r="AO817" s="120"/>
      <c r="AP817" s="121"/>
      <c r="AQ817" s="118"/>
      <c r="AR817" s="119"/>
      <c r="AS817" s="120"/>
      <c r="AT817" s="119"/>
      <c r="AU817" s="120"/>
      <c r="AV817" s="121"/>
      <c r="AW817" s="118"/>
      <c r="AX817" s="145"/>
      <c r="AY817" s="120"/>
      <c r="AZ817" s="119"/>
      <c r="BA817" s="120"/>
      <c r="BB817" s="121"/>
      <c r="BC817" s="118"/>
      <c r="BD817" s="119"/>
      <c r="BE817" s="120"/>
      <c r="BF817" s="119"/>
      <c r="BG817" s="120"/>
      <c r="BH817" s="121"/>
      <c r="BI817" s="118"/>
      <c r="BJ817" s="119"/>
      <c r="BK817" s="120"/>
      <c r="BL817" s="119"/>
      <c r="BM817" s="120"/>
      <c r="BN817" s="121"/>
      <c r="BQ817" s="176"/>
      <c r="BR817" s="177"/>
      <c r="BS817" s="176"/>
      <c r="BT817" s="177"/>
      <c r="BU817" s="178"/>
      <c r="BV817" s="175"/>
      <c r="BW817" s="176"/>
      <c r="BX817" s="177"/>
      <c r="BY817" s="176"/>
      <c r="BZ817" s="177"/>
      <c r="CA817" s="178"/>
      <c r="CB817" s="175"/>
      <c r="CC817" s="176"/>
      <c r="CD817" s="177"/>
      <c r="CE817" s="176"/>
      <c r="CF817" s="177"/>
      <c r="CG817" s="178"/>
      <c r="CH817" s="175"/>
      <c r="CI817" s="176"/>
      <c r="CJ817" s="177"/>
      <c r="CK817" s="176"/>
      <c r="CL817" s="177"/>
      <c r="CM817" s="178"/>
      <c r="CN817" s="175"/>
      <c r="CO817" s="176"/>
      <c r="CP817" s="177"/>
      <c r="CQ817" s="176"/>
      <c r="CR817" s="177"/>
      <c r="CS817" s="178"/>
    </row>
    <row r="818" spans="13:97" ht="15" customHeight="1" x14ac:dyDescent="0.25">
      <c r="M818" s="118">
        <v>3</v>
      </c>
      <c r="N818" s="146" t="s">
        <v>353</v>
      </c>
      <c r="O818" s="120"/>
      <c r="P818" s="119"/>
      <c r="Q818" s="120"/>
      <c r="R818" s="121"/>
      <c r="S818" s="118"/>
      <c r="T818" s="119"/>
      <c r="U818" s="120"/>
      <c r="V818" s="119"/>
      <c r="W818" s="120"/>
      <c r="X818" s="121"/>
      <c r="Y818" s="118"/>
      <c r="Z818" s="119"/>
      <c r="AA818" s="120"/>
      <c r="AB818" s="119"/>
      <c r="AC818" s="120"/>
      <c r="AD818" s="121"/>
      <c r="AE818" s="118"/>
      <c r="AF818" s="146"/>
      <c r="AG818" s="120"/>
      <c r="AH818" s="119"/>
      <c r="AI818" s="120"/>
      <c r="AJ818" s="121"/>
      <c r="AK818" s="118"/>
      <c r="AL818" s="119"/>
      <c r="AM818" s="120"/>
      <c r="AN818" s="119"/>
      <c r="AO818" s="120"/>
      <c r="AP818" s="121"/>
      <c r="AQ818" s="118"/>
      <c r="AR818" s="119"/>
      <c r="AS818" s="120"/>
      <c r="AT818" s="119"/>
      <c r="AU818" s="120"/>
      <c r="AV818" s="121"/>
      <c r="AW818" s="118"/>
      <c r="AX818" s="146"/>
      <c r="AY818" s="120"/>
      <c r="AZ818" s="119"/>
      <c r="BA818" s="120"/>
      <c r="BB818" s="121"/>
      <c r="BC818" s="118"/>
      <c r="BD818" s="119"/>
      <c r="BE818" s="120"/>
      <c r="BF818" s="119"/>
      <c r="BG818" s="120"/>
      <c r="BH818" s="121"/>
      <c r="BI818" s="118"/>
      <c r="BJ818" s="119"/>
      <c r="BK818" s="120"/>
      <c r="BL818" s="119"/>
      <c r="BM818" s="120"/>
      <c r="BN818" s="121"/>
      <c r="BQ818" s="170"/>
      <c r="BR818" s="171"/>
      <c r="BS818" s="170"/>
      <c r="BT818" s="171"/>
      <c r="BU818" s="172"/>
      <c r="BV818" s="169"/>
      <c r="BW818" s="170"/>
      <c r="BX818" s="171"/>
      <c r="BY818" s="170"/>
      <c r="BZ818" s="171"/>
      <c r="CA818" s="172"/>
      <c r="CB818" s="169"/>
      <c r="CC818" s="170"/>
      <c r="CD818" s="171"/>
      <c r="CE818" s="170"/>
      <c r="CF818" s="171"/>
      <c r="CG818" s="172"/>
      <c r="CH818" s="169"/>
      <c r="CI818" s="170"/>
      <c r="CJ818" s="171"/>
      <c r="CK818" s="170"/>
      <c r="CL818" s="171"/>
      <c r="CM818" s="172"/>
      <c r="CN818" s="169"/>
      <c r="CO818" s="170"/>
      <c r="CP818" s="171"/>
      <c r="CQ818" s="170"/>
      <c r="CR818" s="171"/>
      <c r="CS818" s="172"/>
    </row>
    <row r="819" spans="13:97" ht="15" customHeight="1" x14ac:dyDescent="0.25">
      <c r="M819" s="44"/>
      <c r="N819" s="45"/>
      <c r="O819" s="46"/>
      <c r="P819" s="45"/>
      <c r="Q819" s="46"/>
      <c r="R819" s="47"/>
      <c r="S819" s="44"/>
      <c r="T819" s="45"/>
      <c r="U819" s="46"/>
      <c r="V819" s="45"/>
      <c r="W819" s="46"/>
      <c r="X819" s="47"/>
      <c r="Y819" s="44"/>
      <c r="Z819" s="45"/>
      <c r="AA819" s="46"/>
      <c r="AB819" s="45"/>
      <c r="AC819" s="46"/>
      <c r="AD819" s="47"/>
      <c r="AE819" s="44"/>
      <c r="AF819" s="45"/>
      <c r="AG819" s="46"/>
      <c r="AH819" s="45"/>
      <c r="AI819" s="46"/>
      <c r="AJ819" s="47"/>
      <c r="AK819" s="44"/>
      <c r="AL819" s="45"/>
      <c r="AM819" s="46"/>
      <c r="AN819" s="45"/>
      <c r="AO819" s="46"/>
      <c r="AP819" s="47"/>
      <c r="AQ819" s="44"/>
      <c r="AR819" s="45"/>
      <c r="AS819" s="46"/>
      <c r="AT819" s="45"/>
      <c r="AU819" s="46"/>
      <c r="AV819" s="47"/>
      <c r="AW819" s="44"/>
      <c r="AX819" s="45"/>
      <c r="AY819" s="46"/>
      <c r="AZ819" s="45"/>
      <c r="BA819" s="46"/>
      <c r="BB819" s="47"/>
      <c r="BC819" s="44"/>
      <c r="BD819" s="45"/>
      <c r="BE819" s="46"/>
      <c r="BF819" s="45"/>
      <c r="BG819" s="46"/>
      <c r="BH819" s="47"/>
      <c r="BI819" s="44"/>
      <c r="BJ819" s="45"/>
      <c r="BK819" s="46"/>
      <c r="BL819" s="45"/>
      <c r="BM819" s="46"/>
      <c r="BN819" s="47"/>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BQ820" s="173"/>
      <c r="BR820" s="171"/>
      <c r="BS820" s="173"/>
      <c r="BT820" s="171"/>
      <c r="BU820" s="174"/>
      <c r="BV820" s="169"/>
      <c r="BW820" s="173"/>
      <c r="BX820" s="171"/>
      <c r="BY820" s="173"/>
      <c r="BZ820" s="171"/>
      <c r="CA820" s="174"/>
      <c r="CB820" s="169"/>
      <c r="CC820" s="173"/>
      <c r="CD820" s="171"/>
      <c r="CE820" s="173"/>
      <c r="CF820" s="171"/>
      <c r="CG820" s="174"/>
      <c r="CH820" s="169"/>
      <c r="CI820" s="173"/>
      <c r="CJ820" s="171"/>
      <c r="CK820" s="173"/>
      <c r="CL820" s="171"/>
      <c r="CM820" s="174"/>
      <c r="CN820" s="169"/>
      <c r="CO820" s="173"/>
      <c r="CP820" s="171"/>
      <c r="CQ820" s="173"/>
      <c r="CR820" s="171"/>
      <c r="CS820" s="174"/>
    </row>
    <row r="821" spans="13:97" ht="15" customHeight="1" x14ac:dyDescent="0.25">
      <c r="BQ821" s="176"/>
      <c r="BR821" s="177"/>
      <c r="BS821" s="176"/>
      <c r="BT821" s="177"/>
      <c r="BU821" s="178"/>
      <c r="BV821" s="175"/>
      <c r="BW821" s="176"/>
      <c r="BX821" s="177"/>
      <c r="BY821" s="177"/>
      <c r="BZ821" s="177"/>
      <c r="CA821" s="180"/>
      <c r="CB821" s="175"/>
      <c r="CC821" s="176"/>
      <c r="CD821" s="177"/>
      <c r="CE821" s="176"/>
      <c r="CF821" s="177"/>
      <c r="CG821" s="178"/>
      <c r="CH821" s="175"/>
      <c r="CI821" s="176"/>
      <c r="CJ821" s="177"/>
      <c r="CK821" s="176"/>
      <c r="CL821" s="177"/>
      <c r="CM821" s="178"/>
      <c r="CN821" s="175"/>
      <c r="CO821" s="176"/>
      <c r="CP821" s="177"/>
      <c r="CQ821" s="177"/>
      <c r="CR821" s="177"/>
      <c r="CS821" s="180"/>
    </row>
    <row r="822" spans="13:97" ht="15" customHeight="1" x14ac:dyDescent="0.25">
      <c r="BQ822" s="170"/>
      <c r="BR822" s="171"/>
      <c r="BS822" s="170"/>
      <c r="BT822" s="171"/>
      <c r="BU822" s="172"/>
      <c r="BV822" s="169"/>
      <c r="BW822" s="170"/>
      <c r="BX822" s="171"/>
      <c r="BY822" s="171"/>
      <c r="BZ822" s="171"/>
      <c r="CA822" s="183"/>
      <c r="CB822" s="169"/>
      <c r="CC822" s="170"/>
      <c r="CD822" s="171"/>
      <c r="CE822" s="170"/>
      <c r="CF822" s="171"/>
      <c r="CG822" s="172"/>
      <c r="CH822" s="169"/>
      <c r="CI822" s="170"/>
      <c r="CJ822" s="171"/>
      <c r="CK822" s="170"/>
      <c r="CL822" s="171"/>
      <c r="CM822" s="172"/>
      <c r="CN822" s="169"/>
      <c r="CO822" s="170"/>
      <c r="CP822" s="171"/>
      <c r="CQ822" s="171"/>
      <c r="CR822" s="171"/>
      <c r="CS822" s="183"/>
    </row>
    <row r="823" spans="13:97" ht="15" customHeight="1" x14ac:dyDescent="0.25">
      <c r="BQ823" s="173"/>
      <c r="BR823" s="171"/>
      <c r="BS823" s="173"/>
      <c r="BT823" s="171"/>
      <c r="BU823" s="174"/>
      <c r="BV823" s="169"/>
      <c r="BW823" s="173"/>
      <c r="BX823" s="171"/>
      <c r="BY823" s="171"/>
      <c r="BZ823" s="171"/>
      <c r="CA823" s="184"/>
      <c r="CB823" s="169"/>
      <c r="CC823" s="173"/>
      <c r="CD823" s="171"/>
      <c r="CE823" s="173"/>
      <c r="CF823" s="171"/>
      <c r="CG823" s="174"/>
      <c r="CH823" s="169"/>
      <c r="CI823" s="173"/>
      <c r="CJ823" s="171"/>
      <c r="CK823" s="173"/>
      <c r="CL823" s="171"/>
      <c r="CM823" s="174"/>
      <c r="CN823" s="169"/>
      <c r="CO823" s="173"/>
      <c r="CP823" s="171"/>
      <c r="CQ823" s="171"/>
      <c r="CR823" s="171"/>
      <c r="CS823" s="184"/>
    </row>
    <row r="824" spans="13:97" ht="15" customHeight="1" x14ac:dyDescent="0.25">
      <c r="BQ824" s="173"/>
      <c r="BR824" s="171"/>
      <c r="BS824" s="173"/>
      <c r="BT824" s="171"/>
      <c r="BU824" s="174"/>
      <c r="BV824" s="169"/>
      <c r="BW824" s="173"/>
      <c r="BX824" s="171"/>
      <c r="BY824" s="171"/>
      <c r="BZ824" s="171"/>
      <c r="CA824" s="184"/>
      <c r="CB824" s="169"/>
      <c r="CC824" s="173"/>
      <c r="CD824" s="171"/>
      <c r="CE824" s="173"/>
      <c r="CF824" s="171"/>
      <c r="CG824" s="174"/>
      <c r="CH824" s="169"/>
      <c r="CI824" s="173"/>
      <c r="CJ824" s="171"/>
      <c r="CK824" s="173"/>
      <c r="CL824" s="171"/>
      <c r="CM824" s="174"/>
      <c r="CN824" s="169"/>
      <c r="CO824" s="173"/>
      <c r="CP824" s="171"/>
      <c r="CQ824" s="171"/>
      <c r="CR824" s="171"/>
      <c r="CS824" s="184"/>
    </row>
    <row r="825" spans="13:97" ht="15" customHeight="1" thickBot="1" x14ac:dyDescent="0.3">
      <c r="BQ825" s="177"/>
      <c r="BR825" s="177"/>
      <c r="BS825" s="177"/>
      <c r="BT825" s="177"/>
      <c r="BU825" s="180"/>
      <c r="BV825" s="175"/>
      <c r="BW825" s="177"/>
      <c r="BX825" s="177"/>
      <c r="BY825" s="177"/>
      <c r="BZ825" s="177"/>
      <c r="CA825" s="180"/>
      <c r="CB825" s="175"/>
      <c r="CC825" s="177"/>
      <c r="CD825" s="177"/>
      <c r="CE825" s="177"/>
      <c r="CF825" s="177"/>
      <c r="CG825" s="180"/>
      <c r="CH825" s="175"/>
      <c r="CI825" s="177"/>
      <c r="CJ825" s="177"/>
      <c r="CK825" s="177"/>
      <c r="CL825" s="177"/>
      <c r="CM825" s="180"/>
      <c r="CN825" s="175"/>
      <c r="CO825" s="177"/>
      <c r="CP825" s="177"/>
      <c r="CQ825" s="177"/>
      <c r="CR825" s="177"/>
      <c r="CS825" s="180"/>
    </row>
    <row r="826" spans="13:97" ht="15" customHeight="1" x14ac:dyDescent="0.25">
      <c r="M826" s="151">
        <v>1</v>
      </c>
      <c r="N826" s="276" t="s">
        <v>357</v>
      </c>
      <c r="O826" s="153">
        <v>1</v>
      </c>
      <c r="P826" s="152" t="s">
        <v>358</v>
      </c>
      <c r="Q826" s="153">
        <v>1</v>
      </c>
      <c r="R826" s="154" t="s">
        <v>359</v>
      </c>
      <c r="S826" s="151">
        <v>1</v>
      </c>
      <c r="T826" s="276" t="s">
        <v>360</v>
      </c>
      <c r="U826" s="153">
        <v>1</v>
      </c>
      <c r="V826" s="152" t="s">
        <v>361</v>
      </c>
      <c r="W826" s="153">
        <v>1</v>
      </c>
      <c r="X826" s="154" t="s">
        <v>362</v>
      </c>
      <c r="Y826" s="151">
        <v>1</v>
      </c>
      <c r="Z826" s="276" t="s">
        <v>363</v>
      </c>
      <c r="AA826" s="153">
        <v>1</v>
      </c>
      <c r="AB826" s="152" t="s">
        <v>364</v>
      </c>
      <c r="AC826" s="153">
        <v>1</v>
      </c>
      <c r="AD826" s="154" t="s">
        <v>365</v>
      </c>
      <c r="AE826" s="151">
        <v>1</v>
      </c>
      <c r="AF826" s="276" t="s">
        <v>366</v>
      </c>
      <c r="AG826" s="153">
        <v>1</v>
      </c>
      <c r="AH826" s="152" t="s">
        <v>367</v>
      </c>
      <c r="AI826" s="153">
        <v>1</v>
      </c>
      <c r="AJ826" s="154" t="s">
        <v>368</v>
      </c>
      <c r="AK826" s="151">
        <v>1</v>
      </c>
      <c r="AL826" s="276" t="s">
        <v>369</v>
      </c>
      <c r="AM826" s="153">
        <v>1</v>
      </c>
      <c r="AN826" s="152" t="s">
        <v>370</v>
      </c>
      <c r="AO826" s="153">
        <v>1</v>
      </c>
      <c r="AP826" s="154" t="s">
        <v>371</v>
      </c>
      <c r="AQ826" s="151">
        <v>1</v>
      </c>
      <c r="AR826" s="276" t="s">
        <v>372</v>
      </c>
      <c r="AS826" s="153">
        <v>1</v>
      </c>
      <c r="AT826" s="152" t="s">
        <v>373</v>
      </c>
      <c r="AU826" s="153">
        <v>1</v>
      </c>
      <c r="AV826" s="154" t="s">
        <v>374</v>
      </c>
      <c r="AW826" s="151">
        <v>1</v>
      </c>
      <c r="AX826" s="276" t="s">
        <v>375</v>
      </c>
      <c r="AY826" s="153">
        <v>1</v>
      </c>
      <c r="AZ826" s="152" t="s">
        <v>376</v>
      </c>
      <c r="BA826" s="153">
        <v>1</v>
      </c>
      <c r="BB826" s="154" t="s">
        <v>377</v>
      </c>
      <c r="BC826" s="151">
        <v>1</v>
      </c>
      <c r="BD826" s="276" t="s">
        <v>378</v>
      </c>
      <c r="BE826" s="153">
        <v>1</v>
      </c>
      <c r="BF826" s="152" t="s">
        <v>379</v>
      </c>
      <c r="BG826" s="153">
        <v>1</v>
      </c>
      <c r="BH826" s="154" t="s">
        <v>380</v>
      </c>
      <c r="BI826" s="151">
        <v>1</v>
      </c>
      <c r="BJ826" s="276" t="s">
        <v>381</v>
      </c>
      <c r="BK826" s="153">
        <v>1</v>
      </c>
      <c r="BL826" s="152" t="s">
        <v>382</v>
      </c>
      <c r="BM826" s="153">
        <v>1</v>
      </c>
      <c r="BN826" s="154" t="s">
        <v>383</v>
      </c>
      <c r="BQ826" s="170"/>
      <c r="BR826" s="171"/>
      <c r="BS826" s="170"/>
      <c r="BT826" s="171"/>
      <c r="BU826" s="172"/>
      <c r="BV826" s="169"/>
      <c r="BW826" s="170"/>
      <c r="BX826" s="171"/>
      <c r="BY826" s="170"/>
      <c r="BZ826" s="171"/>
      <c r="CA826" s="172"/>
      <c r="CB826" s="169"/>
      <c r="CC826" s="170"/>
      <c r="CD826" s="171"/>
      <c r="CE826" s="170"/>
      <c r="CF826" s="171"/>
      <c r="CG826" s="172"/>
      <c r="CH826" s="169"/>
      <c r="CI826" s="170"/>
      <c r="CJ826" s="171"/>
      <c r="CK826" s="170"/>
      <c r="CL826" s="171"/>
      <c r="CM826" s="172"/>
      <c r="CN826" s="169"/>
      <c r="CO826" s="170"/>
      <c r="CP826" s="171"/>
      <c r="CQ826" s="170"/>
      <c r="CR826" s="171"/>
      <c r="CS826" s="172"/>
    </row>
    <row r="827" spans="13:97" ht="15" customHeight="1" x14ac:dyDescent="0.25">
      <c r="M827" s="155"/>
      <c r="N827" s="277"/>
      <c r="O827" s="157"/>
      <c r="P827" s="156"/>
      <c r="Q827" s="157"/>
      <c r="R827" s="158"/>
      <c r="S827" s="155"/>
      <c r="T827" s="277"/>
      <c r="U827" s="157"/>
      <c r="V827" s="159"/>
      <c r="W827" s="157"/>
      <c r="X827" s="160"/>
      <c r="Y827" s="155"/>
      <c r="Z827" s="277"/>
      <c r="AA827" s="157"/>
      <c r="AB827" s="156"/>
      <c r="AC827" s="157"/>
      <c r="AD827" s="158"/>
      <c r="AE827" s="155"/>
      <c r="AF827" s="277"/>
      <c r="AG827" s="157"/>
      <c r="AH827" s="156"/>
      <c r="AI827" s="157"/>
      <c r="AJ827" s="158"/>
      <c r="AK827" s="155"/>
      <c r="AL827" s="277"/>
      <c r="AM827" s="157"/>
      <c r="AN827" s="159"/>
      <c r="AO827" s="157"/>
      <c r="AP827" s="160"/>
      <c r="AQ827" s="155"/>
      <c r="AR827" s="277"/>
      <c r="AS827" s="157"/>
      <c r="AT827" s="156"/>
      <c r="AU827" s="157"/>
      <c r="AV827" s="158"/>
      <c r="AW827" s="155"/>
      <c r="AX827" s="277"/>
      <c r="AY827" s="157"/>
      <c r="AZ827" s="156"/>
      <c r="BA827" s="157"/>
      <c r="BB827" s="158"/>
      <c r="BC827" s="155"/>
      <c r="BD827" s="277"/>
      <c r="BE827" s="157"/>
      <c r="BF827" s="159"/>
      <c r="BG827" s="157"/>
      <c r="BH827" s="160"/>
      <c r="BI827" s="155"/>
      <c r="BJ827" s="277"/>
      <c r="BK827" s="157"/>
      <c r="BL827" s="156"/>
      <c r="BM827" s="157"/>
      <c r="BN827" s="158"/>
      <c r="BQ827" s="173"/>
      <c r="BR827" s="171"/>
      <c r="BS827" s="170"/>
      <c r="BT827" s="171"/>
      <c r="BU827" s="172"/>
      <c r="BV827" s="169"/>
      <c r="BW827" s="173"/>
      <c r="BX827" s="171"/>
      <c r="BY827" s="173"/>
      <c r="BZ827" s="171"/>
      <c r="CA827" s="174"/>
      <c r="CB827" s="169"/>
      <c r="CC827" s="173"/>
      <c r="CD827" s="171"/>
      <c r="CE827" s="173"/>
      <c r="CF827" s="171"/>
      <c r="CG827" s="174"/>
      <c r="CH827" s="169"/>
      <c r="CI827" s="173"/>
      <c r="CJ827" s="171"/>
      <c r="CK827" s="170"/>
      <c r="CL827" s="171"/>
      <c r="CM827" s="172"/>
      <c r="CN827" s="169"/>
      <c r="CO827" s="173"/>
      <c r="CP827" s="171"/>
      <c r="CQ827" s="173"/>
      <c r="CR827" s="171"/>
      <c r="CS827" s="174"/>
    </row>
    <row r="828" spans="13:97" ht="15" customHeight="1" x14ac:dyDescent="0.25">
      <c r="M828" s="155"/>
      <c r="N828" s="277"/>
      <c r="O828" s="157"/>
      <c r="P828" s="156"/>
      <c r="Q828" s="157"/>
      <c r="R828" s="158"/>
      <c r="S828" s="155"/>
      <c r="T828" s="277"/>
      <c r="U828" s="157"/>
      <c r="V828" s="159"/>
      <c r="W828" s="157"/>
      <c r="X828" s="160"/>
      <c r="Y828" s="155"/>
      <c r="Z828" s="277"/>
      <c r="AA828" s="157"/>
      <c r="AB828" s="156"/>
      <c r="AC828" s="157"/>
      <c r="AD828" s="158"/>
      <c r="AE828" s="155"/>
      <c r="AF828" s="277"/>
      <c r="AG828" s="157"/>
      <c r="AH828" s="156"/>
      <c r="AI828" s="157"/>
      <c r="AJ828" s="158"/>
      <c r="AK828" s="155"/>
      <c r="AL828" s="277"/>
      <c r="AM828" s="157"/>
      <c r="AN828" s="159"/>
      <c r="AO828" s="157"/>
      <c r="AP828" s="160"/>
      <c r="AQ828" s="155"/>
      <c r="AR828" s="277"/>
      <c r="AS828" s="157"/>
      <c r="AT828" s="156"/>
      <c r="AU828" s="157"/>
      <c r="AV828" s="158"/>
      <c r="AW828" s="155"/>
      <c r="AX828" s="277"/>
      <c r="AY828" s="157"/>
      <c r="AZ828" s="156"/>
      <c r="BA828" s="157"/>
      <c r="BB828" s="158"/>
      <c r="BC828" s="155"/>
      <c r="BD828" s="277"/>
      <c r="BE828" s="157"/>
      <c r="BF828" s="159"/>
      <c r="BG828" s="157"/>
      <c r="BH828" s="160"/>
      <c r="BI828" s="155"/>
      <c r="BJ828" s="277"/>
      <c r="BK828" s="157"/>
      <c r="BL828" s="156"/>
      <c r="BM828" s="157"/>
      <c r="BN828" s="158"/>
      <c r="BQ828" s="173"/>
      <c r="BR828" s="171"/>
      <c r="BS828" s="170"/>
      <c r="BT828" s="171"/>
      <c r="BU828" s="172"/>
      <c r="BV828" s="169"/>
      <c r="BW828" s="173"/>
      <c r="BX828" s="171"/>
      <c r="BY828" s="173"/>
      <c r="BZ828" s="171"/>
      <c r="CA828" s="174"/>
      <c r="CB828" s="169"/>
      <c r="CC828" s="173"/>
      <c r="CD828" s="171"/>
      <c r="CE828" s="173"/>
      <c r="CF828" s="171"/>
      <c r="CG828" s="174"/>
      <c r="CH828" s="169"/>
      <c r="CI828" s="173"/>
      <c r="CJ828" s="171"/>
      <c r="CK828" s="170"/>
      <c r="CL828" s="171"/>
      <c r="CM828" s="172"/>
      <c r="CN828" s="169"/>
      <c r="CO828" s="173"/>
      <c r="CP828" s="171"/>
      <c r="CQ828" s="173"/>
      <c r="CR828" s="171"/>
      <c r="CS828" s="174"/>
    </row>
    <row r="829" spans="13:97" ht="15" customHeight="1" x14ac:dyDescent="0.25">
      <c r="M829" s="161"/>
      <c r="N829" s="278"/>
      <c r="O829" s="163"/>
      <c r="P829" s="162"/>
      <c r="Q829" s="163"/>
      <c r="R829" s="164"/>
      <c r="S829" s="161"/>
      <c r="T829" s="278"/>
      <c r="U829" s="163"/>
      <c r="V829" s="162"/>
      <c r="W829" s="163"/>
      <c r="X829" s="164"/>
      <c r="Y829" s="161"/>
      <c r="Z829" s="278"/>
      <c r="AA829" s="163"/>
      <c r="AB829" s="162"/>
      <c r="AC829" s="163"/>
      <c r="AD829" s="164"/>
      <c r="AE829" s="161"/>
      <c r="AF829" s="278"/>
      <c r="AG829" s="163"/>
      <c r="AH829" s="162"/>
      <c r="AI829" s="163"/>
      <c r="AJ829" s="164"/>
      <c r="AK829" s="161"/>
      <c r="AL829" s="278"/>
      <c r="AM829" s="163"/>
      <c r="AN829" s="162"/>
      <c r="AO829" s="163"/>
      <c r="AP829" s="164"/>
      <c r="AQ829" s="161"/>
      <c r="AR829" s="278"/>
      <c r="AS829" s="163"/>
      <c r="AT829" s="162"/>
      <c r="AU829" s="163"/>
      <c r="AV829" s="164"/>
      <c r="AW829" s="161"/>
      <c r="AX829" s="278"/>
      <c r="AY829" s="163"/>
      <c r="AZ829" s="162"/>
      <c r="BA829" s="163"/>
      <c r="BB829" s="164"/>
      <c r="BC829" s="161"/>
      <c r="BD829" s="278"/>
      <c r="BE829" s="163"/>
      <c r="BF829" s="162"/>
      <c r="BG829" s="163"/>
      <c r="BH829" s="164"/>
      <c r="BI829" s="161"/>
      <c r="BJ829" s="278"/>
      <c r="BK829" s="163"/>
      <c r="BL829" s="162"/>
      <c r="BM829" s="163"/>
      <c r="BN829" s="164"/>
      <c r="BQ829" s="176"/>
      <c r="BR829" s="177"/>
      <c r="BS829" s="176"/>
      <c r="BT829" s="177"/>
      <c r="BU829" s="178"/>
      <c r="BV829" s="175"/>
      <c r="BW829" s="176"/>
      <c r="BX829" s="177"/>
      <c r="BY829" s="176"/>
      <c r="BZ829" s="177"/>
      <c r="CA829" s="178"/>
      <c r="CB829" s="175"/>
      <c r="CC829" s="176"/>
      <c r="CD829" s="177"/>
      <c r="CE829" s="176"/>
      <c r="CF829" s="177"/>
      <c r="CG829" s="178"/>
      <c r="CH829" s="175"/>
      <c r="CI829" s="176"/>
      <c r="CJ829" s="177"/>
      <c r="CK829" s="176"/>
      <c r="CL829" s="177"/>
      <c r="CM829" s="178"/>
      <c r="CN829" s="175"/>
      <c r="CO829" s="176"/>
      <c r="CP829" s="177"/>
      <c r="CQ829" s="176"/>
      <c r="CR829" s="177"/>
      <c r="CS829" s="178"/>
    </row>
    <row r="830" spans="13:97" ht="15" customHeight="1" x14ac:dyDescent="0.25">
      <c r="M830" s="155">
        <v>1</v>
      </c>
      <c r="N830" s="276" t="s">
        <v>384</v>
      </c>
      <c r="O830" s="157">
        <v>1</v>
      </c>
      <c r="P830" s="159" t="s">
        <v>385</v>
      </c>
      <c r="Q830" s="157">
        <v>1</v>
      </c>
      <c r="R830" s="160" t="s">
        <v>386</v>
      </c>
      <c r="S830" s="155">
        <v>1</v>
      </c>
      <c r="T830" s="276" t="s">
        <v>387</v>
      </c>
      <c r="U830" s="157">
        <v>1</v>
      </c>
      <c r="V830" s="159" t="s">
        <v>388</v>
      </c>
      <c r="W830" s="157">
        <v>1</v>
      </c>
      <c r="X830" s="160" t="s">
        <v>389</v>
      </c>
      <c r="Y830" s="155">
        <v>1</v>
      </c>
      <c r="Z830" s="276" t="s">
        <v>390</v>
      </c>
      <c r="AA830" s="157">
        <v>1</v>
      </c>
      <c r="AB830" s="159" t="s">
        <v>391</v>
      </c>
      <c r="AC830" s="157">
        <v>1</v>
      </c>
      <c r="AD830" s="160" t="s">
        <v>392</v>
      </c>
      <c r="AE830" s="155">
        <v>1</v>
      </c>
      <c r="AF830" s="276" t="s">
        <v>393</v>
      </c>
      <c r="AG830" s="157">
        <v>1</v>
      </c>
      <c r="AH830" s="159" t="s">
        <v>394</v>
      </c>
      <c r="AI830" s="157">
        <v>1</v>
      </c>
      <c r="AJ830" s="160" t="s">
        <v>395</v>
      </c>
      <c r="AK830" s="155">
        <v>1</v>
      </c>
      <c r="AL830" s="276" t="s">
        <v>396</v>
      </c>
      <c r="AM830" s="157">
        <v>1</v>
      </c>
      <c r="AN830" s="159" t="s">
        <v>397</v>
      </c>
      <c r="AO830" s="157">
        <v>1</v>
      </c>
      <c r="AP830" s="160" t="s">
        <v>398</v>
      </c>
      <c r="AQ830" s="155">
        <v>1</v>
      </c>
      <c r="AR830" s="276" t="s">
        <v>399</v>
      </c>
      <c r="AS830" s="157">
        <v>1</v>
      </c>
      <c r="AT830" s="159" t="s">
        <v>400</v>
      </c>
      <c r="AU830" s="157">
        <v>1</v>
      </c>
      <c r="AV830" s="160" t="s">
        <v>401</v>
      </c>
      <c r="AW830" s="155">
        <v>1</v>
      </c>
      <c r="AX830" s="276" t="s">
        <v>402</v>
      </c>
      <c r="AY830" s="157">
        <v>1</v>
      </c>
      <c r="AZ830" s="159" t="s">
        <v>403</v>
      </c>
      <c r="BA830" s="157">
        <v>1</v>
      </c>
      <c r="BB830" s="160" t="s">
        <v>404</v>
      </c>
      <c r="BC830" s="155">
        <v>1</v>
      </c>
      <c r="BD830" s="276" t="s">
        <v>405</v>
      </c>
      <c r="BE830" s="157">
        <v>1</v>
      </c>
      <c r="BF830" s="159" t="s">
        <v>406</v>
      </c>
      <c r="BG830" s="157">
        <v>1</v>
      </c>
      <c r="BH830" s="160" t="s">
        <v>407</v>
      </c>
      <c r="BI830" s="155">
        <v>1</v>
      </c>
      <c r="BJ830" s="276" t="s">
        <v>408</v>
      </c>
      <c r="BK830" s="157">
        <v>1</v>
      </c>
      <c r="BL830" s="159" t="s">
        <v>409</v>
      </c>
      <c r="BM830" s="157">
        <v>1</v>
      </c>
      <c r="BN830" s="160" t="s">
        <v>410</v>
      </c>
      <c r="BQ830" s="170"/>
      <c r="BR830" s="171"/>
      <c r="BS830" s="170"/>
      <c r="BT830" s="171"/>
      <c r="BU830" s="172"/>
      <c r="BV830" s="169"/>
      <c r="BW830" s="170"/>
      <c r="BX830" s="171"/>
      <c r="BY830" s="170"/>
      <c r="BZ830" s="171"/>
      <c r="CA830" s="172"/>
      <c r="CB830" s="169"/>
      <c r="CC830" s="170"/>
      <c r="CD830" s="171"/>
      <c r="CE830" s="170"/>
      <c r="CF830" s="171"/>
      <c r="CG830" s="172"/>
      <c r="CH830" s="169"/>
      <c r="CI830" s="170"/>
      <c r="CJ830" s="171"/>
      <c r="CK830" s="170"/>
      <c r="CL830" s="171"/>
      <c r="CM830" s="172"/>
      <c r="CN830" s="169"/>
      <c r="CO830" s="170"/>
      <c r="CP830" s="171"/>
      <c r="CQ830" s="170"/>
      <c r="CR830" s="171"/>
      <c r="CS830" s="172"/>
    </row>
    <row r="831" spans="13:97" ht="15" customHeight="1" x14ac:dyDescent="0.25">
      <c r="M831" s="155"/>
      <c r="N831" s="277"/>
      <c r="O831" s="157"/>
      <c r="P831" s="156"/>
      <c r="Q831" s="157"/>
      <c r="R831" s="158"/>
      <c r="S831" s="155"/>
      <c r="T831" s="277"/>
      <c r="U831" s="157"/>
      <c r="V831" s="156"/>
      <c r="W831" s="157"/>
      <c r="X831" s="158"/>
      <c r="Y831" s="155"/>
      <c r="Z831" s="277"/>
      <c r="AA831" s="157"/>
      <c r="AB831" s="156"/>
      <c r="AC831" s="157"/>
      <c r="AD831" s="158"/>
      <c r="AE831" s="155"/>
      <c r="AF831" s="277"/>
      <c r="AG831" s="157"/>
      <c r="AH831" s="156"/>
      <c r="AI831" s="157"/>
      <c r="AJ831" s="158"/>
      <c r="AK831" s="155"/>
      <c r="AL831" s="277"/>
      <c r="AM831" s="157"/>
      <c r="AN831" s="156"/>
      <c r="AO831" s="157"/>
      <c r="AP831" s="158"/>
      <c r="AQ831" s="155"/>
      <c r="AR831" s="277"/>
      <c r="AS831" s="157"/>
      <c r="AT831" s="156"/>
      <c r="AU831" s="157"/>
      <c r="AV831" s="158"/>
      <c r="AW831" s="155"/>
      <c r="AX831" s="277"/>
      <c r="AY831" s="157"/>
      <c r="AZ831" s="156"/>
      <c r="BA831" s="157"/>
      <c r="BB831" s="158"/>
      <c r="BC831" s="155"/>
      <c r="BD831" s="277"/>
      <c r="BE831" s="157"/>
      <c r="BF831" s="156"/>
      <c r="BG831" s="157"/>
      <c r="BH831" s="158"/>
      <c r="BI831" s="155"/>
      <c r="BJ831" s="277"/>
      <c r="BK831" s="157"/>
      <c r="BL831" s="156"/>
      <c r="BM831" s="157"/>
      <c r="BN831" s="158"/>
      <c r="BQ831" s="173"/>
      <c r="BR831" s="171"/>
      <c r="BS831" s="173"/>
      <c r="BT831" s="171"/>
      <c r="BU831" s="174"/>
      <c r="BV831" s="169"/>
      <c r="BW831" s="173"/>
      <c r="BX831" s="171"/>
      <c r="BY831" s="173"/>
      <c r="BZ831" s="171"/>
      <c r="CA831" s="174"/>
      <c r="CB831" s="169"/>
      <c r="CC831" s="173"/>
      <c r="CD831" s="171"/>
      <c r="CE831" s="173"/>
      <c r="CF831" s="171"/>
      <c r="CG831" s="174"/>
      <c r="CH831" s="169"/>
      <c r="CI831" s="173"/>
      <c r="CJ831" s="171"/>
      <c r="CK831" s="173"/>
      <c r="CL831" s="171"/>
      <c r="CM831" s="174"/>
      <c r="CN831" s="169"/>
      <c r="CO831" s="173"/>
      <c r="CP831" s="171"/>
      <c r="CQ831" s="173"/>
      <c r="CR831" s="171"/>
      <c r="CS831" s="174"/>
    </row>
    <row r="832" spans="13:97" ht="15" customHeight="1" x14ac:dyDescent="0.25">
      <c r="M832" s="155"/>
      <c r="N832" s="277"/>
      <c r="O832" s="157"/>
      <c r="P832" s="156"/>
      <c r="Q832" s="157"/>
      <c r="R832" s="158"/>
      <c r="S832" s="155"/>
      <c r="T832" s="277"/>
      <c r="U832" s="157"/>
      <c r="V832" s="156"/>
      <c r="W832" s="157"/>
      <c r="X832" s="158"/>
      <c r="Y832" s="155"/>
      <c r="Z832" s="277"/>
      <c r="AA832" s="157"/>
      <c r="AB832" s="156"/>
      <c r="AC832" s="157"/>
      <c r="AD832" s="158"/>
      <c r="AE832" s="155"/>
      <c r="AF832" s="277"/>
      <c r="AG832" s="157"/>
      <c r="AH832" s="156"/>
      <c r="AI832" s="157"/>
      <c r="AJ832" s="158"/>
      <c r="AK832" s="155"/>
      <c r="AL832" s="277"/>
      <c r="AM832" s="157"/>
      <c r="AN832" s="156"/>
      <c r="AO832" s="157"/>
      <c r="AP832" s="158"/>
      <c r="AQ832" s="155"/>
      <c r="AR832" s="277"/>
      <c r="AS832" s="157"/>
      <c r="AT832" s="156"/>
      <c r="AU832" s="157"/>
      <c r="AV832" s="158"/>
      <c r="AW832" s="155"/>
      <c r="AX832" s="277"/>
      <c r="AY832" s="157"/>
      <c r="AZ832" s="156"/>
      <c r="BA832" s="157"/>
      <c r="BB832" s="158"/>
      <c r="BC832" s="155"/>
      <c r="BD832" s="277"/>
      <c r="BE832" s="157"/>
      <c r="BF832" s="156"/>
      <c r="BG832" s="157"/>
      <c r="BH832" s="158"/>
      <c r="BI832" s="155"/>
      <c r="BJ832" s="277"/>
      <c r="BK832" s="157"/>
      <c r="BL832" s="156"/>
      <c r="BM832" s="157"/>
      <c r="BN832" s="158"/>
      <c r="BQ832" s="173"/>
      <c r="BR832" s="171"/>
      <c r="BS832" s="173"/>
      <c r="BT832" s="171"/>
      <c r="BU832" s="174"/>
      <c r="BV832" s="169"/>
      <c r="BW832" s="173"/>
      <c r="BX832" s="171"/>
      <c r="BY832" s="173"/>
      <c r="BZ832" s="171"/>
      <c r="CA832" s="174"/>
      <c r="CB832" s="169"/>
      <c r="CC832" s="173"/>
      <c r="CD832" s="171"/>
      <c r="CE832" s="173"/>
      <c r="CF832" s="171"/>
      <c r="CG832" s="174"/>
      <c r="CH832" s="169"/>
      <c r="CI832" s="173"/>
      <c r="CJ832" s="171"/>
      <c r="CK832" s="173"/>
      <c r="CL832" s="171"/>
      <c r="CM832" s="174"/>
      <c r="CN832" s="169"/>
      <c r="CO832" s="173"/>
      <c r="CP832" s="171"/>
      <c r="CQ832" s="173"/>
      <c r="CR832" s="171"/>
      <c r="CS832" s="174"/>
    </row>
    <row r="833" spans="13:97" ht="15" customHeight="1" x14ac:dyDescent="0.25">
      <c r="M833" s="161"/>
      <c r="N833" s="278"/>
      <c r="O833" s="163"/>
      <c r="P833" s="162"/>
      <c r="Q833" s="163"/>
      <c r="R833" s="164"/>
      <c r="S833" s="161"/>
      <c r="T833" s="278"/>
      <c r="U833" s="163"/>
      <c r="V833" s="162"/>
      <c r="W833" s="163"/>
      <c r="X833" s="164"/>
      <c r="Y833" s="161"/>
      <c r="Z833" s="278"/>
      <c r="AA833" s="163"/>
      <c r="AB833" s="162"/>
      <c r="AC833" s="163"/>
      <c r="AD833" s="164"/>
      <c r="AE833" s="161"/>
      <c r="AF833" s="278"/>
      <c r="AG833" s="163"/>
      <c r="AH833" s="162"/>
      <c r="AI833" s="163"/>
      <c r="AJ833" s="164"/>
      <c r="AK833" s="161"/>
      <c r="AL833" s="278"/>
      <c r="AM833" s="163"/>
      <c r="AN833" s="162"/>
      <c r="AO833" s="163"/>
      <c r="AP833" s="164"/>
      <c r="AQ833" s="161"/>
      <c r="AR833" s="278"/>
      <c r="AS833" s="163"/>
      <c r="AT833" s="162"/>
      <c r="AU833" s="163"/>
      <c r="AV833" s="164"/>
      <c r="AW833" s="161"/>
      <c r="AX833" s="278"/>
      <c r="AY833" s="163"/>
      <c r="AZ833" s="162"/>
      <c r="BA833" s="163"/>
      <c r="BB833" s="164"/>
      <c r="BC833" s="161"/>
      <c r="BD833" s="278"/>
      <c r="BE833" s="163"/>
      <c r="BF833" s="162"/>
      <c r="BG833" s="163"/>
      <c r="BH833" s="164"/>
      <c r="BI833" s="161"/>
      <c r="BJ833" s="278"/>
      <c r="BK833" s="163"/>
      <c r="BL833" s="162"/>
      <c r="BM833" s="163"/>
      <c r="BN833" s="164"/>
      <c r="BQ833" s="176"/>
      <c r="BR833" s="177"/>
      <c r="BS833" s="176"/>
      <c r="BT833" s="177"/>
      <c r="BU833" s="178"/>
      <c r="BV833" s="175"/>
      <c r="BW833" s="176"/>
      <c r="BX833" s="177"/>
      <c r="BY833" s="176"/>
      <c r="BZ833" s="177"/>
      <c r="CA833" s="178"/>
      <c r="CB833" s="175"/>
      <c r="CC833" s="176"/>
      <c r="CD833" s="177"/>
      <c r="CE833" s="176"/>
      <c r="CF833" s="177"/>
      <c r="CG833" s="178"/>
      <c r="CH833" s="175"/>
      <c r="CI833" s="176"/>
      <c r="CJ833" s="177"/>
      <c r="CK833" s="176"/>
      <c r="CL833" s="177"/>
      <c r="CM833" s="178"/>
      <c r="CN833" s="175"/>
      <c r="CO833" s="176"/>
      <c r="CP833" s="177"/>
      <c r="CQ833" s="176"/>
      <c r="CR833" s="177"/>
      <c r="CS833" s="178"/>
    </row>
    <row r="834" spans="13:97" ht="15" customHeight="1" x14ac:dyDescent="0.25">
      <c r="M834" s="155">
        <v>1</v>
      </c>
      <c r="N834" s="276" t="s">
        <v>411</v>
      </c>
      <c r="O834" s="157">
        <v>1</v>
      </c>
      <c r="P834" s="159" t="s">
        <v>412</v>
      </c>
      <c r="Q834" s="157">
        <v>1</v>
      </c>
      <c r="R834" s="160" t="s">
        <v>413</v>
      </c>
      <c r="S834" s="155">
        <v>1</v>
      </c>
      <c r="T834" s="276" t="s">
        <v>414</v>
      </c>
      <c r="U834" s="157">
        <v>1</v>
      </c>
      <c r="V834" s="159" t="s">
        <v>415</v>
      </c>
      <c r="W834" s="157">
        <v>1</v>
      </c>
      <c r="X834" s="160" t="s">
        <v>416</v>
      </c>
      <c r="Y834" s="155"/>
      <c r="Z834" s="279"/>
      <c r="AA834" s="157"/>
      <c r="AB834" s="159"/>
      <c r="AC834" s="157"/>
      <c r="AD834" s="160"/>
      <c r="AE834" s="155"/>
      <c r="AF834" s="279"/>
      <c r="AG834" s="157"/>
      <c r="AH834" s="159"/>
      <c r="AI834" s="157"/>
      <c r="AJ834" s="160"/>
      <c r="AK834" s="155"/>
      <c r="AL834" s="279"/>
      <c r="AM834" s="157"/>
      <c r="AN834" s="159"/>
      <c r="AO834" s="157"/>
      <c r="AP834" s="160"/>
      <c r="AQ834" s="155"/>
      <c r="AR834" s="279"/>
      <c r="AS834" s="157"/>
      <c r="AT834" s="159"/>
      <c r="AU834" s="157"/>
      <c r="AV834" s="160"/>
      <c r="AW834" s="155"/>
      <c r="AX834" s="279"/>
      <c r="AY834" s="157"/>
      <c r="AZ834" s="159"/>
      <c r="BA834" s="157"/>
      <c r="BB834" s="160"/>
      <c r="BC834" s="155"/>
      <c r="BD834" s="279"/>
      <c r="BE834" s="157"/>
      <c r="BF834" s="159"/>
      <c r="BG834" s="157"/>
      <c r="BH834" s="160"/>
      <c r="BI834" s="155"/>
      <c r="BJ834" s="279"/>
      <c r="BK834" s="157"/>
      <c r="BL834" s="159"/>
      <c r="BM834" s="157"/>
      <c r="BN834" s="160"/>
      <c r="BQ834" s="170"/>
      <c r="BR834" s="171"/>
      <c r="BS834" s="170"/>
      <c r="BT834" s="171"/>
      <c r="BU834" s="172"/>
      <c r="BV834" s="169"/>
      <c r="BW834" s="170"/>
      <c r="BX834" s="171"/>
      <c r="BY834" s="170"/>
      <c r="BZ834" s="171"/>
      <c r="CA834" s="172"/>
      <c r="CB834" s="169"/>
      <c r="CC834" s="170"/>
      <c r="CD834" s="171"/>
      <c r="CE834" s="170"/>
      <c r="CF834" s="171"/>
      <c r="CG834" s="172"/>
      <c r="CH834" s="169"/>
      <c r="CI834" s="170"/>
      <c r="CJ834" s="171"/>
      <c r="CK834" s="170"/>
      <c r="CL834" s="171"/>
      <c r="CM834" s="172"/>
      <c r="CN834" s="169"/>
      <c r="CO834" s="170"/>
      <c r="CP834" s="171"/>
      <c r="CQ834" s="170"/>
      <c r="CR834" s="171"/>
      <c r="CS834" s="172"/>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55"/>
      <c r="N836" s="277"/>
      <c r="O836" s="157"/>
      <c r="P836" s="156"/>
      <c r="Q836" s="157"/>
      <c r="R836" s="158"/>
      <c r="S836" s="155"/>
      <c r="T836" s="277"/>
      <c r="U836" s="157"/>
      <c r="V836" s="156"/>
      <c r="W836" s="157"/>
      <c r="X836" s="158"/>
      <c r="Y836" s="155"/>
      <c r="Z836" s="277"/>
      <c r="AA836" s="157"/>
      <c r="AB836" s="156"/>
      <c r="AC836" s="157"/>
      <c r="AD836" s="158"/>
      <c r="AE836" s="155"/>
      <c r="AF836" s="277"/>
      <c r="AG836" s="157"/>
      <c r="AH836" s="156"/>
      <c r="AI836" s="157"/>
      <c r="AJ836" s="158"/>
      <c r="AK836" s="155"/>
      <c r="AL836" s="277"/>
      <c r="AM836" s="157"/>
      <c r="AN836" s="156"/>
      <c r="AO836" s="157"/>
      <c r="AP836" s="158"/>
      <c r="AQ836" s="155"/>
      <c r="AR836" s="277"/>
      <c r="AS836" s="157"/>
      <c r="AT836" s="156"/>
      <c r="AU836" s="157"/>
      <c r="AV836" s="158"/>
      <c r="AW836" s="155"/>
      <c r="AX836" s="277"/>
      <c r="AY836" s="157"/>
      <c r="AZ836" s="156"/>
      <c r="BA836" s="157"/>
      <c r="BB836" s="158"/>
      <c r="BC836" s="155"/>
      <c r="BD836" s="277"/>
      <c r="BE836" s="157"/>
      <c r="BF836" s="156"/>
      <c r="BG836" s="157"/>
      <c r="BH836" s="158"/>
      <c r="BI836" s="155"/>
      <c r="BJ836" s="277"/>
      <c r="BK836" s="157"/>
      <c r="BL836" s="156"/>
      <c r="BM836" s="157"/>
      <c r="BN836" s="158"/>
      <c r="BQ836" s="127"/>
      <c r="BR836" s="128"/>
      <c r="BS836" s="127"/>
      <c r="BT836" s="128"/>
      <c r="BU836" s="129"/>
      <c r="BV836" s="126"/>
      <c r="BW836" s="127"/>
      <c r="BX836" s="128"/>
      <c r="BY836" s="127"/>
      <c r="BZ836" s="128"/>
      <c r="CA836" s="129"/>
      <c r="CB836" s="126"/>
      <c r="CC836" s="127"/>
      <c r="CD836" s="128"/>
      <c r="CE836" s="127"/>
      <c r="CF836" s="128"/>
      <c r="CG836" s="129"/>
      <c r="CH836" s="126"/>
      <c r="CI836" s="127"/>
      <c r="CJ836" s="128"/>
      <c r="CK836" s="127"/>
      <c r="CL836" s="128"/>
      <c r="CM836" s="129"/>
      <c r="CN836" s="126"/>
      <c r="CO836" s="127"/>
      <c r="CP836" s="128"/>
      <c r="CQ836" s="127"/>
      <c r="CR836" s="128"/>
      <c r="CS836" s="129"/>
    </row>
    <row r="837" spans="13:97" ht="15" customHeight="1" x14ac:dyDescent="0.25">
      <c r="M837" s="122"/>
      <c r="N837" s="280"/>
      <c r="O837" s="124"/>
      <c r="P837" s="123"/>
      <c r="Q837" s="124"/>
      <c r="R837" s="125"/>
      <c r="S837" s="122"/>
      <c r="T837" s="280"/>
      <c r="U837" s="124"/>
      <c r="V837" s="123"/>
      <c r="W837" s="124"/>
      <c r="X837" s="125"/>
      <c r="Y837" s="122"/>
      <c r="Z837" s="280"/>
      <c r="AA837" s="124"/>
      <c r="AB837" s="123"/>
      <c r="AC837" s="124"/>
      <c r="AD837" s="125"/>
      <c r="AE837" s="122"/>
      <c r="AF837" s="280"/>
      <c r="AG837" s="124"/>
      <c r="AH837" s="123"/>
      <c r="AI837" s="124"/>
      <c r="AJ837" s="125"/>
      <c r="AK837" s="122"/>
      <c r="AL837" s="280"/>
      <c r="AM837" s="124"/>
      <c r="AN837" s="123"/>
      <c r="AO837" s="124"/>
      <c r="AP837" s="125"/>
      <c r="AQ837" s="122"/>
      <c r="AR837" s="280"/>
      <c r="AS837" s="124"/>
      <c r="AT837" s="123"/>
      <c r="AU837" s="124"/>
      <c r="AV837" s="125"/>
      <c r="AW837" s="122"/>
      <c r="AX837" s="280"/>
      <c r="AY837" s="124"/>
      <c r="AZ837" s="123"/>
      <c r="BA837" s="124"/>
      <c r="BB837" s="125"/>
      <c r="BC837" s="122"/>
      <c r="BD837" s="280"/>
      <c r="BE837" s="124"/>
      <c r="BF837" s="123"/>
      <c r="BG837" s="124"/>
      <c r="BH837" s="125"/>
      <c r="BI837" s="122"/>
      <c r="BJ837" s="280"/>
      <c r="BK837" s="124"/>
      <c r="BL837" s="123"/>
      <c r="BM837" s="124"/>
      <c r="BN837" s="125"/>
      <c r="BQ837" s="131"/>
      <c r="BR837" s="132"/>
      <c r="BS837" s="131"/>
      <c r="BT837" s="132"/>
      <c r="BU837" s="133"/>
      <c r="BV837" s="130"/>
      <c r="BW837" s="131"/>
      <c r="BX837" s="132"/>
      <c r="BY837" s="131"/>
      <c r="BZ837" s="132"/>
      <c r="CA837" s="133"/>
      <c r="CB837" s="130"/>
      <c r="CC837" s="131"/>
      <c r="CD837" s="132"/>
      <c r="CE837" s="131"/>
      <c r="CF837" s="132"/>
      <c r="CG837" s="133"/>
      <c r="CH837" s="130"/>
      <c r="CI837" s="131"/>
      <c r="CJ837" s="132"/>
      <c r="CK837" s="131"/>
      <c r="CL837" s="132"/>
      <c r="CM837" s="133"/>
      <c r="CN837" s="130"/>
      <c r="CO837" s="131"/>
      <c r="CP837" s="132"/>
      <c r="CQ837" s="131"/>
      <c r="CR837" s="132"/>
      <c r="CS837" s="133"/>
    </row>
    <row r="838" spans="13:97" ht="15" customHeight="1" x14ac:dyDescent="0.25">
      <c r="M838" s="169">
        <v>1</v>
      </c>
      <c r="N838" s="281" t="s">
        <v>417</v>
      </c>
      <c r="O838" s="171">
        <v>1</v>
      </c>
      <c r="P838" s="170" t="s">
        <v>418</v>
      </c>
      <c r="Q838" s="171">
        <v>1</v>
      </c>
      <c r="R838" s="172" t="s">
        <v>419</v>
      </c>
      <c r="S838" s="169">
        <v>1</v>
      </c>
      <c r="T838" s="281" t="s">
        <v>420</v>
      </c>
      <c r="U838" s="171">
        <v>1</v>
      </c>
      <c r="V838" s="170" t="s">
        <v>421</v>
      </c>
      <c r="W838" s="171">
        <v>1</v>
      </c>
      <c r="X838" s="172" t="s">
        <v>422</v>
      </c>
      <c r="Y838" s="169">
        <v>1</v>
      </c>
      <c r="Z838" s="281" t="s">
        <v>423</v>
      </c>
      <c r="AA838" s="171">
        <v>1</v>
      </c>
      <c r="AB838" s="170" t="s">
        <v>424</v>
      </c>
      <c r="AC838" s="171">
        <v>1</v>
      </c>
      <c r="AD838" s="172" t="s">
        <v>425</v>
      </c>
      <c r="AE838" s="169">
        <v>1</v>
      </c>
      <c r="AF838" s="281" t="s">
        <v>426</v>
      </c>
      <c r="AG838" s="171">
        <v>1</v>
      </c>
      <c r="AH838" s="170" t="s">
        <v>427</v>
      </c>
      <c r="AI838" s="171">
        <v>1</v>
      </c>
      <c r="AJ838" s="172" t="s">
        <v>428</v>
      </c>
      <c r="AK838" s="169">
        <v>1</v>
      </c>
      <c r="AL838" s="281" t="s">
        <v>429</v>
      </c>
      <c r="AM838" s="171">
        <v>1</v>
      </c>
      <c r="AN838" s="170" t="s">
        <v>430</v>
      </c>
      <c r="AO838" s="171">
        <v>1</v>
      </c>
      <c r="AP838" s="172" t="s">
        <v>431</v>
      </c>
      <c r="AQ838" s="169">
        <v>1</v>
      </c>
      <c r="AR838" s="281" t="s">
        <v>432</v>
      </c>
      <c r="AS838" s="171">
        <v>1</v>
      </c>
      <c r="AT838" s="170" t="s">
        <v>433</v>
      </c>
      <c r="AU838" s="171">
        <v>1</v>
      </c>
      <c r="AV838" s="172" t="s">
        <v>434</v>
      </c>
      <c r="AW838" s="169">
        <v>1</v>
      </c>
      <c r="AX838" s="281" t="s">
        <v>435</v>
      </c>
      <c r="AY838" s="171">
        <v>1</v>
      </c>
      <c r="AZ838" s="170" t="s">
        <v>436</v>
      </c>
      <c r="BA838" s="171">
        <v>1</v>
      </c>
      <c r="BB838" s="172" t="s">
        <v>437</v>
      </c>
      <c r="BC838" s="169">
        <v>1</v>
      </c>
      <c r="BD838" s="281" t="s">
        <v>438</v>
      </c>
      <c r="BE838" s="171">
        <v>1</v>
      </c>
      <c r="BF838" s="170" t="s">
        <v>439</v>
      </c>
      <c r="BG838" s="171">
        <v>1</v>
      </c>
      <c r="BH838" s="172" t="s">
        <v>440</v>
      </c>
      <c r="BI838" s="169">
        <v>1</v>
      </c>
      <c r="BJ838" s="281" t="s">
        <v>441</v>
      </c>
      <c r="BK838" s="171">
        <v>1</v>
      </c>
      <c r="BL838" s="170" t="s">
        <v>442</v>
      </c>
      <c r="BM838" s="171">
        <v>1</v>
      </c>
      <c r="BN838" s="172" t="s">
        <v>443</v>
      </c>
      <c r="BQ838" s="134"/>
      <c r="BR838" s="128"/>
      <c r="BS838" s="134"/>
      <c r="BT838" s="128"/>
      <c r="BU838" s="135"/>
      <c r="BV838" s="126"/>
      <c r="BW838" s="134"/>
      <c r="BX838" s="128"/>
      <c r="BY838" s="134"/>
      <c r="BZ838" s="128"/>
      <c r="CA838" s="129"/>
      <c r="CB838" s="114"/>
      <c r="CC838" s="116"/>
      <c r="CD838" s="128"/>
      <c r="CE838" s="134"/>
      <c r="CF838" s="128"/>
      <c r="CG838" s="135"/>
      <c r="CH838" s="126"/>
      <c r="CI838" s="134"/>
      <c r="CJ838" s="128"/>
      <c r="CK838" s="134"/>
      <c r="CL838" s="128"/>
      <c r="CM838" s="135"/>
      <c r="CN838" s="126"/>
      <c r="CO838" s="134"/>
      <c r="CP838" s="128"/>
      <c r="CQ838" s="134"/>
      <c r="CR838" s="128"/>
      <c r="CS838" s="129"/>
    </row>
    <row r="839" spans="13:97" ht="15" customHeight="1" x14ac:dyDescent="0.25">
      <c r="M839" s="169"/>
      <c r="N839" s="181"/>
      <c r="O839" s="171"/>
      <c r="P839" s="173"/>
      <c r="Q839" s="171"/>
      <c r="R839" s="174"/>
      <c r="S839" s="169"/>
      <c r="T839" s="181"/>
      <c r="U839" s="171"/>
      <c r="V839" s="173"/>
      <c r="W839" s="171"/>
      <c r="X839" s="174"/>
      <c r="Y839" s="169"/>
      <c r="Z839" s="181"/>
      <c r="AA839" s="171"/>
      <c r="AB839" s="173"/>
      <c r="AC839" s="171"/>
      <c r="AD839" s="174"/>
      <c r="AE839" s="169"/>
      <c r="AF839" s="181"/>
      <c r="AG839" s="171"/>
      <c r="AH839" s="173"/>
      <c r="AI839" s="171"/>
      <c r="AJ839" s="174"/>
      <c r="AK839" s="169"/>
      <c r="AL839" s="181"/>
      <c r="AM839" s="171"/>
      <c r="AN839" s="173"/>
      <c r="AO839" s="171"/>
      <c r="AP839" s="174"/>
      <c r="AQ839" s="169"/>
      <c r="AR839" s="181"/>
      <c r="AS839" s="171"/>
      <c r="AT839" s="173"/>
      <c r="AU839" s="171"/>
      <c r="AV839" s="174"/>
      <c r="AW839" s="169"/>
      <c r="AX839" s="181"/>
      <c r="AY839" s="171"/>
      <c r="AZ839" s="173"/>
      <c r="BA839" s="171"/>
      <c r="BB839" s="174"/>
      <c r="BC839" s="169"/>
      <c r="BD839" s="181"/>
      <c r="BE839" s="171"/>
      <c r="BF839" s="173"/>
      <c r="BG839" s="171"/>
      <c r="BH839" s="174"/>
      <c r="BI839" s="169"/>
      <c r="BJ839" s="181"/>
      <c r="BK839" s="171"/>
      <c r="BL839" s="173"/>
      <c r="BM839" s="171"/>
      <c r="BN839" s="174"/>
      <c r="BQ839" s="137"/>
      <c r="BR839" s="138"/>
      <c r="BS839" s="137"/>
      <c r="BT839" s="138"/>
      <c r="BU839" s="139"/>
      <c r="BV839" s="136"/>
      <c r="BW839" s="137"/>
      <c r="BX839" s="138"/>
      <c r="BY839" s="137"/>
      <c r="BZ839" s="138"/>
      <c r="CA839" s="139"/>
      <c r="CB839" s="136"/>
      <c r="CC839" s="137"/>
      <c r="CD839" s="138"/>
      <c r="CE839" s="137"/>
      <c r="CF839" s="138"/>
      <c r="CG839" s="139"/>
      <c r="CH839" s="136"/>
      <c r="CI839" s="137"/>
      <c r="CJ839" s="138"/>
      <c r="CK839" s="137"/>
      <c r="CL839" s="138"/>
      <c r="CM839" s="139"/>
      <c r="CN839" s="136"/>
      <c r="CO839" s="137"/>
      <c r="CP839" s="138"/>
      <c r="CQ839" s="137"/>
      <c r="CR839" s="138"/>
      <c r="CS839" s="139"/>
    </row>
    <row r="840" spans="13:97" ht="15" customHeight="1" x14ac:dyDescent="0.25">
      <c r="M840" s="169"/>
      <c r="N840" s="181"/>
      <c r="O840" s="171"/>
      <c r="P840" s="173"/>
      <c r="Q840" s="171"/>
      <c r="R840" s="174"/>
      <c r="S840" s="169"/>
      <c r="T840" s="181"/>
      <c r="U840" s="171"/>
      <c r="V840" s="173"/>
      <c r="W840" s="171"/>
      <c r="X840" s="174"/>
      <c r="Y840" s="169"/>
      <c r="Z840" s="181"/>
      <c r="AA840" s="171"/>
      <c r="AB840" s="173"/>
      <c r="AC840" s="171"/>
      <c r="AD840" s="174"/>
      <c r="AE840" s="169"/>
      <c r="AF840" s="181"/>
      <c r="AG840" s="171"/>
      <c r="AH840" s="173"/>
      <c r="AI840" s="171"/>
      <c r="AJ840" s="174"/>
      <c r="AK840" s="169"/>
      <c r="AL840" s="181"/>
      <c r="AM840" s="171"/>
      <c r="AN840" s="173"/>
      <c r="AO840" s="171"/>
      <c r="AP840" s="174"/>
      <c r="AQ840" s="169"/>
      <c r="AR840" s="181"/>
      <c r="AS840" s="171"/>
      <c r="AT840" s="173"/>
      <c r="AU840" s="171"/>
      <c r="AV840" s="174"/>
      <c r="AW840" s="169"/>
      <c r="AX840" s="181"/>
      <c r="AY840" s="171"/>
      <c r="AZ840" s="173"/>
      <c r="BA840" s="171"/>
      <c r="BB840" s="174"/>
      <c r="BC840" s="169"/>
      <c r="BD840" s="181"/>
      <c r="BE840" s="171"/>
      <c r="BF840" s="173"/>
      <c r="BG840" s="171"/>
      <c r="BH840" s="174"/>
      <c r="BI840" s="169"/>
      <c r="BJ840" s="181"/>
      <c r="BK840" s="171"/>
      <c r="BL840" s="173"/>
      <c r="BM840" s="171"/>
      <c r="BN840" s="174"/>
      <c r="BQ840" s="137"/>
      <c r="BR840" s="138"/>
      <c r="BS840" s="137"/>
      <c r="BT840" s="138"/>
      <c r="BU840" s="139"/>
      <c r="BV840" s="136"/>
      <c r="BW840" s="137"/>
      <c r="BX840" s="138"/>
      <c r="BY840" s="137"/>
      <c r="BZ840" s="138"/>
      <c r="CA840" s="139"/>
      <c r="CB840" s="136"/>
      <c r="CC840" s="137"/>
      <c r="CD840" s="138"/>
      <c r="CE840" s="137"/>
      <c r="CF840" s="138"/>
      <c r="CG840" s="139"/>
      <c r="CH840" s="136"/>
      <c r="CI840" s="137"/>
      <c r="CJ840" s="138"/>
      <c r="CK840" s="137"/>
      <c r="CL840" s="138"/>
      <c r="CM840" s="139"/>
      <c r="CN840" s="136"/>
      <c r="CO840" s="137"/>
      <c r="CP840" s="138"/>
      <c r="CQ840" s="137"/>
      <c r="CR840" s="138"/>
      <c r="CS840" s="139"/>
    </row>
    <row r="841" spans="13:97" ht="15" customHeight="1" x14ac:dyDescent="0.25">
      <c r="M841" s="175"/>
      <c r="N841" s="282"/>
      <c r="O841" s="177"/>
      <c r="P841" s="176"/>
      <c r="Q841" s="177"/>
      <c r="R841" s="178"/>
      <c r="S841" s="175"/>
      <c r="T841" s="282"/>
      <c r="U841" s="177"/>
      <c r="V841" s="176"/>
      <c r="W841" s="177"/>
      <c r="X841" s="178"/>
      <c r="Y841" s="175"/>
      <c r="Z841" s="282"/>
      <c r="AA841" s="177"/>
      <c r="AB841" s="176"/>
      <c r="AC841" s="177"/>
      <c r="AD841" s="178"/>
      <c r="AE841" s="175"/>
      <c r="AF841" s="282"/>
      <c r="AG841" s="177"/>
      <c r="AH841" s="176"/>
      <c r="AI841" s="177"/>
      <c r="AJ841" s="178"/>
      <c r="AK841" s="175"/>
      <c r="AL841" s="282"/>
      <c r="AM841" s="177"/>
      <c r="AN841" s="176"/>
      <c r="AO841" s="177"/>
      <c r="AP841" s="178"/>
      <c r="AQ841" s="175"/>
      <c r="AR841" s="282"/>
      <c r="AS841" s="177"/>
      <c r="AT841" s="176"/>
      <c r="AU841" s="177"/>
      <c r="AV841" s="178"/>
      <c r="AW841" s="175"/>
      <c r="AX841" s="282"/>
      <c r="AY841" s="177"/>
      <c r="AZ841" s="176"/>
      <c r="BA841" s="177"/>
      <c r="BB841" s="178"/>
      <c r="BC841" s="175"/>
      <c r="BD841" s="282"/>
      <c r="BE841" s="177"/>
      <c r="BF841" s="176"/>
      <c r="BG841" s="177"/>
      <c r="BH841" s="178"/>
      <c r="BI841" s="175"/>
      <c r="BJ841" s="282"/>
      <c r="BK841" s="177"/>
      <c r="BL841" s="176"/>
      <c r="BM841" s="177"/>
      <c r="BN841" s="178"/>
      <c r="BQ841" s="123"/>
      <c r="BR841" s="124"/>
      <c r="BS841" s="123"/>
      <c r="BT841" s="124"/>
      <c r="BU841" s="125"/>
      <c r="BV841" s="122"/>
      <c r="BW841" s="123"/>
      <c r="BX841" s="124"/>
      <c r="BY841" s="123"/>
      <c r="BZ841" s="124"/>
      <c r="CA841" s="125"/>
      <c r="CB841" s="122"/>
      <c r="CC841" s="123"/>
      <c r="CD841" s="124"/>
      <c r="CE841" s="123"/>
      <c r="CF841" s="124"/>
      <c r="CG841" s="125"/>
      <c r="CH841" s="122"/>
      <c r="CI841" s="123"/>
      <c r="CJ841" s="124"/>
      <c r="CK841" s="123"/>
      <c r="CL841" s="124"/>
      <c r="CM841" s="125"/>
      <c r="CN841" s="122"/>
      <c r="CO841" s="123"/>
      <c r="CP841" s="124"/>
      <c r="CQ841" s="123"/>
      <c r="CR841" s="124"/>
      <c r="CS841" s="125"/>
    </row>
    <row r="842" spans="13:97" ht="15" customHeight="1" x14ac:dyDescent="0.25">
      <c r="M842" s="169">
        <v>1</v>
      </c>
      <c r="N842" s="276" t="s">
        <v>444</v>
      </c>
      <c r="O842" s="171">
        <v>1</v>
      </c>
      <c r="P842" s="170" t="s">
        <v>445</v>
      </c>
      <c r="Q842" s="171">
        <v>1</v>
      </c>
      <c r="R842" s="172" t="s">
        <v>446</v>
      </c>
      <c r="S842" s="169">
        <v>1</v>
      </c>
      <c r="T842" s="281" t="s">
        <v>447</v>
      </c>
      <c r="U842" s="171">
        <v>1</v>
      </c>
      <c r="V842" s="170" t="s">
        <v>448</v>
      </c>
      <c r="W842" s="171">
        <v>1</v>
      </c>
      <c r="X842" s="172" t="s">
        <v>449</v>
      </c>
      <c r="Y842" s="169">
        <v>1</v>
      </c>
      <c r="Z842" s="281" t="s">
        <v>450</v>
      </c>
      <c r="AA842" s="171">
        <v>1</v>
      </c>
      <c r="AB842" s="170" t="s">
        <v>451</v>
      </c>
      <c r="AC842" s="171">
        <v>1</v>
      </c>
      <c r="AD842" s="172" t="s">
        <v>452</v>
      </c>
      <c r="AE842" s="169">
        <v>1</v>
      </c>
      <c r="AF842" s="281" t="s">
        <v>453</v>
      </c>
      <c r="AG842" s="171">
        <v>1</v>
      </c>
      <c r="AH842" s="170" t="s">
        <v>454</v>
      </c>
      <c r="AI842" s="171">
        <v>1</v>
      </c>
      <c r="AJ842" s="172" t="s">
        <v>455</v>
      </c>
      <c r="AK842" s="169">
        <v>1</v>
      </c>
      <c r="AL842" s="281" t="s">
        <v>456</v>
      </c>
      <c r="AM842" s="171">
        <v>1</v>
      </c>
      <c r="AN842" s="170" t="s">
        <v>457</v>
      </c>
      <c r="AO842" s="171">
        <v>1</v>
      </c>
      <c r="AP842" s="172" t="s">
        <v>458</v>
      </c>
      <c r="AQ842" s="169">
        <v>1</v>
      </c>
      <c r="AR842" s="281" t="s">
        <v>459</v>
      </c>
      <c r="AS842" s="171">
        <v>1</v>
      </c>
      <c r="AT842" s="170" t="s">
        <v>460</v>
      </c>
      <c r="AU842" s="171">
        <v>1</v>
      </c>
      <c r="AV842" s="172" t="s">
        <v>461</v>
      </c>
      <c r="AW842" s="169">
        <v>1</v>
      </c>
      <c r="AX842" s="281" t="s">
        <v>462</v>
      </c>
      <c r="AY842" s="171">
        <v>1</v>
      </c>
      <c r="AZ842" s="170" t="s">
        <v>463</v>
      </c>
      <c r="BA842" s="171">
        <v>1</v>
      </c>
      <c r="BB842" s="172" t="s">
        <v>464</v>
      </c>
      <c r="BC842" s="169">
        <v>1</v>
      </c>
      <c r="BD842" s="281" t="s">
        <v>465</v>
      </c>
      <c r="BE842" s="171">
        <v>1</v>
      </c>
      <c r="BF842" s="170" t="s">
        <v>466</v>
      </c>
      <c r="BG842" s="171">
        <v>1</v>
      </c>
      <c r="BH842" s="172" t="s">
        <v>467</v>
      </c>
      <c r="BI842" s="169">
        <v>1</v>
      </c>
      <c r="BJ842" s="281" t="s">
        <v>468</v>
      </c>
      <c r="BK842" s="171">
        <v>1</v>
      </c>
      <c r="BL842" s="170" t="s">
        <v>469</v>
      </c>
      <c r="BM842" s="171">
        <v>1</v>
      </c>
      <c r="BN842" s="172" t="s">
        <v>470</v>
      </c>
      <c r="BQ842" s="186"/>
      <c r="BR842" s="187"/>
      <c r="BS842" s="186"/>
      <c r="BT842" s="187"/>
      <c r="BU842" s="188"/>
      <c r="BV842" s="185"/>
      <c r="BW842" s="186"/>
      <c r="BX842" s="187"/>
      <c r="BY842" s="186"/>
      <c r="BZ842" s="187"/>
      <c r="CA842" s="188"/>
      <c r="CB842" s="185"/>
      <c r="CC842" s="186"/>
      <c r="CD842" s="187"/>
      <c r="CE842" s="186"/>
      <c r="CF842" s="187"/>
      <c r="CG842" s="188"/>
      <c r="CH842" s="185"/>
      <c r="CI842" s="186"/>
      <c r="CJ842" s="187"/>
      <c r="CK842" s="186"/>
      <c r="CL842" s="187"/>
      <c r="CM842" s="188"/>
      <c r="CN842" s="185"/>
      <c r="CO842" s="186"/>
      <c r="CP842" s="187"/>
      <c r="CQ842" s="186"/>
      <c r="CR842" s="187"/>
      <c r="CS842" s="188"/>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89"/>
      <c r="BR843" s="187"/>
      <c r="BS843" s="189"/>
      <c r="BT843" s="187"/>
      <c r="BU843" s="190"/>
      <c r="BV843" s="185"/>
      <c r="BW843" s="189"/>
      <c r="BX843" s="187"/>
      <c r="BY843" s="189"/>
      <c r="BZ843" s="187"/>
      <c r="CA843" s="190"/>
      <c r="CB843" s="185"/>
      <c r="CC843" s="189"/>
      <c r="CD843" s="187"/>
      <c r="CE843" s="189"/>
      <c r="CF843" s="187"/>
      <c r="CG843" s="190"/>
      <c r="CH843" s="185"/>
      <c r="CI843" s="189"/>
      <c r="CJ843" s="187"/>
      <c r="CK843" s="189"/>
      <c r="CL843" s="187"/>
      <c r="CM843" s="190"/>
      <c r="CN843" s="185"/>
      <c r="CO843" s="189"/>
      <c r="CP843" s="187"/>
      <c r="CQ843" s="189"/>
      <c r="CR843" s="187"/>
      <c r="CS843" s="190"/>
    </row>
    <row r="844" spans="13:97" ht="15" customHeight="1" x14ac:dyDescent="0.25">
      <c r="M844" s="169"/>
      <c r="N844" s="181"/>
      <c r="O844" s="171"/>
      <c r="P844" s="173"/>
      <c r="Q844" s="171"/>
      <c r="R844" s="174"/>
      <c r="S844" s="169"/>
      <c r="T844" s="181"/>
      <c r="U844" s="171"/>
      <c r="V844" s="173"/>
      <c r="W844" s="171"/>
      <c r="X844" s="174"/>
      <c r="Y844" s="169"/>
      <c r="Z844" s="181"/>
      <c r="AA844" s="171"/>
      <c r="AB844" s="173"/>
      <c r="AC844" s="171"/>
      <c r="AD844" s="174"/>
      <c r="AE844" s="169"/>
      <c r="AF844" s="181"/>
      <c r="AG844" s="171"/>
      <c r="AH844" s="173"/>
      <c r="AI844" s="171"/>
      <c r="AJ844" s="174"/>
      <c r="AK844" s="169"/>
      <c r="AL844" s="181"/>
      <c r="AM844" s="171"/>
      <c r="AN844" s="173"/>
      <c r="AO844" s="171"/>
      <c r="AP844" s="174"/>
      <c r="AQ844" s="169"/>
      <c r="AR844" s="181"/>
      <c r="AS844" s="171"/>
      <c r="AT844" s="173"/>
      <c r="AU844" s="171"/>
      <c r="AV844" s="174"/>
      <c r="AW844" s="169"/>
      <c r="AX844" s="181"/>
      <c r="AY844" s="171"/>
      <c r="AZ844" s="173"/>
      <c r="BA844" s="171"/>
      <c r="BB844" s="174"/>
      <c r="BC844" s="169"/>
      <c r="BD844" s="181"/>
      <c r="BE844" s="171"/>
      <c r="BF844" s="173"/>
      <c r="BG844" s="171"/>
      <c r="BH844" s="174"/>
      <c r="BI844" s="169"/>
      <c r="BJ844" s="181"/>
      <c r="BK844" s="171"/>
      <c r="BL844" s="173"/>
      <c r="BM844" s="171"/>
      <c r="BN844" s="174"/>
      <c r="BQ844" s="189"/>
      <c r="BR844" s="187"/>
      <c r="BS844" s="189"/>
      <c r="BT844" s="187"/>
      <c r="BU844" s="190"/>
      <c r="BV844" s="185"/>
      <c r="BW844" s="189"/>
      <c r="BX844" s="187"/>
      <c r="BY844" s="189"/>
      <c r="BZ844" s="187"/>
      <c r="CA844" s="190"/>
      <c r="CB844" s="185"/>
      <c r="CC844" s="189"/>
      <c r="CD844" s="187"/>
      <c r="CE844" s="189"/>
      <c r="CF844" s="187"/>
      <c r="CG844" s="190"/>
      <c r="CH844" s="185"/>
      <c r="CI844" s="189"/>
      <c r="CJ844" s="187"/>
      <c r="CK844" s="189"/>
      <c r="CL844" s="187"/>
      <c r="CM844" s="190"/>
      <c r="CN844" s="185"/>
      <c r="CO844" s="189"/>
      <c r="CP844" s="187"/>
      <c r="CQ844" s="189"/>
      <c r="CR844" s="187"/>
      <c r="CS844" s="190"/>
    </row>
    <row r="845" spans="13:97" ht="15" customHeight="1" x14ac:dyDescent="0.25">
      <c r="M845" s="175"/>
      <c r="N845" s="282"/>
      <c r="O845" s="177"/>
      <c r="P845" s="176"/>
      <c r="Q845" s="177"/>
      <c r="R845" s="178"/>
      <c r="S845" s="175"/>
      <c r="T845" s="282"/>
      <c r="U845" s="177"/>
      <c r="V845" s="176"/>
      <c r="W845" s="177"/>
      <c r="X845" s="178"/>
      <c r="Y845" s="175"/>
      <c r="Z845" s="282"/>
      <c r="AA845" s="177"/>
      <c r="AB845" s="176"/>
      <c r="AC845" s="177"/>
      <c r="AD845" s="178"/>
      <c r="AE845" s="175"/>
      <c r="AF845" s="282"/>
      <c r="AG845" s="177"/>
      <c r="AH845" s="176"/>
      <c r="AI845" s="177"/>
      <c r="AJ845" s="178"/>
      <c r="AK845" s="175"/>
      <c r="AL845" s="282"/>
      <c r="AM845" s="177"/>
      <c r="AN845" s="176"/>
      <c r="AO845" s="177"/>
      <c r="AP845" s="178"/>
      <c r="AQ845" s="175"/>
      <c r="AR845" s="282"/>
      <c r="AS845" s="177"/>
      <c r="AT845" s="176"/>
      <c r="AU845" s="177"/>
      <c r="AV845" s="178"/>
      <c r="AW845" s="175"/>
      <c r="AX845" s="282"/>
      <c r="AY845" s="177"/>
      <c r="AZ845" s="176"/>
      <c r="BA845" s="177"/>
      <c r="BB845" s="178"/>
      <c r="BC845" s="175"/>
      <c r="BD845" s="282"/>
      <c r="BE845" s="177"/>
      <c r="BF845" s="176"/>
      <c r="BG845" s="177"/>
      <c r="BH845" s="178"/>
      <c r="BI845" s="175"/>
      <c r="BJ845" s="282"/>
      <c r="BK845" s="177"/>
      <c r="BL845" s="176"/>
      <c r="BM845" s="177"/>
      <c r="BN845" s="178"/>
      <c r="BQ845" s="192"/>
      <c r="BR845" s="193"/>
      <c r="BS845" s="192"/>
      <c r="BT845" s="193"/>
      <c r="BU845" s="194"/>
      <c r="BV845" s="191"/>
      <c r="BW845" s="192"/>
      <c r="BX845" s="193"/>
      <c r="BY845" s="192"/>
      <c r="BZ845" s="193"/>
      <c r="CA845" s="194"/>
      <c r="CB845" s="191"/>
      <c r="CC845" s="192"/>
      <c r="CD845" s="193"/>
      <c r="CE845" s="192"/>
      <c r="CF845" s="193"/>
      <c r="CG845" s="194"/>
      <c r="CH845" s="191"/>
      <c r="CI845" s="192"/>
      <c r="CJ845" s="193"/>
      <c r="CK845" s="192"/>
      <c r="CL845" s="193"/>
      <c r="CM845" s="194"/>
      <c r="CN845" s="191"/>
      <c r="CO845" s="192"/>
      <c r="CP845" s="193"/>
      <c r="CQ845" s="192"/>
      <c r="CR845" s="193"/>
      <c r="CS845" s="194"/>
    </row>
    <row r="846" spans="13:97" ht="15" customHeight="1" x14ac:dyDescent="0.25">
      <c r="M846" s="169">
        <v>1</v>
      </c>
      <c r="N846" s="281" t="s">
        <v>471</v>
      </c>
      <c r="O846" s="171">
        <v>1</v>
      </c>
      <c r="P846" s="170" t="s">
        <v>472</v>
      </c>
      <c r="Q846" s="171">
        <v>1</v>
      </c>
      <c r="R846" s="172" t="s">
        <v>473</v>
      </c>
      <c r="S846" s="169">
        <v>1</v>
      </c>
      <c r="T846" s="281" t="s">
        <v>474</v>
      </c>
      <c r="U846" s="171">
        <v>1</v>
      </c>
      <c r="V846" s="170" t="s">
        <v>475</v>
      </c>
      <c r="W846" s="171">
        <v>1</v>
      </c>
      <c r="X846" s="172" t="s">
        <v>476</v>
      </c>
      <c r="Y846" s="169">
        <v>1</v>
      </c>
      <c r="Z846" s="281" t="s">
        <v>477</v>
      </c>
      <c r="AA846" s="171">
        <v>1</v>
      </c>
      <c r="AB846" s="170" t="s">
        <v>478</v>
      </c>
      <c r="AC846" s="171">
        <v>1</v>
      </c>
      <c r="AD846" s="172" t="s">
        <v>479</v>
      </c>
      <c r="AE846" s="169">
        <v>1</v>
      </c>
      <c r="AF846" s="281" t="s">
        <v>480</v>
      </c>
      <c r="AG846" s="171">
        <v>1</v>
      </c>
      <c r="AH846" s="170" t="s">
        <v>480</v>
      </c>
      <c r="AI846" s="171">
        <v>1</v>
      </c>
      <c r="AJ846" s="172" t="s">
        <v>480</v>
      </c>
      <c r="AK846" s="169">
        <v>1</v>
      </c>
      <c r="AL846" s="281" t="s">
        <v>481</v>
      </c>
      <c r="AM846" s="171">
        <v>1</v>
      </c>
      <c r="AN846" s="170" t="s">
        <v>482</v>
      </c>
      <c r="AO846" s="171">
        <v>1</v>
      </c>
      <c r="AP846" s="172" t="s">
        <v>483</v>
      </c>
      <c r="AQ846" s="169">
        <v>1</v>
      </c>
      <c r="AR846" s="281" t="s">
        <v>484</v>
      </c>
      <c r="AS846" s="171">
        <v>1</v>
      </c>
      <c r="AT846" s="170" t="s">
        <v>485</v>
      </c>
      <c r="AU846" s="171">
        <v>1</v>
      </c>
      <c r="AV846" s="172" t="s">
        <v>486</v>
      </c>
      <c r="AW846" s="169">
        <v>1</v>
      </c>
      <c r="AX846" s="276" t="s">
        <v>487</v>
      </c>
      <c r="AY846" s="171">
        <v>1</v>
      </c>
      <c r="AZ846" s="170" t="s">
        <v>488</v>
      </c>
      <c r="BA846" s="171">
        <v>1</v>
      </c>
      <c r="BB846" s="172" t="s">
        <v>489</v>
      </c>
      <c r="BC846" s="169"/>
      <c r="BD846" s="283"/>
      <c r="BE846" s="171"/>
      <c r="BF846" s="170"/>
      <c r="BG846" s="171"/>
      <c r="BH846" s="172"/>
      <c r="BI846" s="169"/>
      <c r="BJ846" s="283"/>
      <c r="BK846" s="171"/>
      <c r="BL846" s="170"/>
      <c r="BM846" s="171"/>
      <c r="BN846" s="172"/>
      <c r="BQ846" s="186"/>
      <c r="BR846" s="187"/>
      <c r="BS846" s="186"/>
      <c r="BT846" s="187"/>
      <c r="BU846" s="188"/>
      <c r="BV846" s="185"/>
      <c r="BW846" s="186"/>
      <c r="BX846" s="187"/>
      <c r="BY846" s="186"/>
      <c r="BZ846" s="187"/>
      <c r="CA846" s="188"/>
      <c r="CB846" s="185"/>
      <c r="CC846" s="186"/>
      <c r="CD846" s="187"/>
      <c r="CE846" s="186"/>
      <c r="CF846" s="187"/>
      <c r="CG846" s="188"/>
      <c r="CH846" s="185"/>
      <c r="CI846" s="186"/>
      <c r="CJ846" s="187"/>
      <c r="CK846" s="186"/>
      <c r="CL846" s="187"/>
      <c r="CM846" s="188"/>
      <c r="CN846" s="185"/>
      <c r="CO846" s="186"/>
      <c r="CP846" s="187"/>
      <c r="CQ846" s="186"/>
      <c r="CR846" s="187"/>
      <c r="CS846" s="188"/>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69"/>
      <c r="N848" s="181"/>
      <c r="O848" s="171"/>
      <c r="P848" s="173"/>
      <c r="Q848" s="171"/>
      <c r="R848" s="174"/>
      <c r="S848" s="169"/>
      <c r="T848" s="181"/>
      <c r="U848" s="171"/>
      <c r="V848" s="173"/>
      <c r="W848" s="171"/>
      <c r="X848" s="174"/>
      <c r="Y848" s="169"/>
      <c r="Z848" s="181"/>
      <c r="AA848" s="171"/>
      <c r="AB848" s="173"/>
      <c r="AC848" s="171"/>
      <c r="AD848" s="174"/>
      <c r="AE848" s="169"/>
      <c r="AF848" s="181"/>
      <c r="AG848" s="171"/>
      <c r="AH848" s="173"/>
      <c r="AI848" s="171"/>
      <c r="AJ848" s="174"/>
      <c r="AK848" s="169"/>
      <c r="AL848" s="181"/>
      <c r="AM848" s="171"/>
      <c r="AN848" s="173"/>
      <c r="AO848" s="171"/>
      <c r="AP848" s="174"/>
      <c r="AQ848" s="169"/>
      <c r="AR848" s="181"/>
      <c r="AS848" s="171"/>
      <c r="AT848" s="173"/>
      <c r="AU848" s="171"/>
      <c r="AV848" s="174"/>
      <c r="AW848" s="169"/>
      <c r="AX848" s="181"/>
      <c r="AY848" s="171"/>
      <c r="AZ848" s="173"/>
      <c r="BA848" s="171"/>
      <c r="BB848" s="174"/>
      <c r="BC848" s="169"/>
      <c r="BD848" s="181"/>
      <c r="BE848" s="171"/>
      <c r="BF848" s="173"/>
      <c r="BG848" s="171"/>
      <c r="BH848" s="174"/>
      <c r="BI848" s="169"/>
      <c r="BJ848" s="181"/>
      <c r="BK848" s="171"/>
      <c r="BL848" s="173"/>
      <c r="BM848" s="171"/>
      <c r="BN848" s="174"/>
      <c r="BQ848" s="189"/>
      <c r="BR848" s="187"/>
      <c r="BS848" s="189"/>
      <c r="BT848" s="187"/>
      <c r="BU848" s="190"/>
      <c r="BV848" s="185"/>
      <c r="BW848" s="189"/>
      <c r="BX848" s="187"/>
      <c r="BY848" s="189"/>
      <c r="BZ848" s="187"/>
      <c r="CA848" s="190"/>
      <c r="CB848" s="185"/>
      <c r="CC848" s="189"/>
      <c r="CD848" s="187"/>
      <c r="CE848" s="189"/>
      <c r="CF848" s="187"/>
      <c r="CG848" s="190"/>
      <c r="CH848" s="185"/>
      <c r="CI848" s="189"/>
      <c r="CJ848" s="187"/>
      <c r="CK848" s="189"/>
      <c r="CL848" s="187"/>
      <c r="CM848" s="190"/>
      <c r="CN848" s="185"/>
      <c r="CO848" s="189"/>
      <c r="CP848" s="187"/>
      <c r="CQ848" s="189"/>
      <c r="CR848" s="187"/>
      <c r="CS848" s="190"/>
    </row>
    <row r="849" spans="13:97" ht="15" customHeight="1" x14ac:dyDescent="0.25">
      <c r="M849" s="122"/>
      <c r="N849" s="280"/>
      <c r="O849" s="124"/>
      <c r="P849" s="123"/>
      <c r="Q849" s="124"/>
      <c r="R849" s="125"/>
      <c r="S849" s="122"/>
      <c r="T849" s="280"/>
      <c r="U849" s="124"/>
      <c r="V849" s="123"/>
      <c r="W849" s="124"/>
      <c r="X849" s="125"/>
      <c r="Y849" s="122"/>
      <c r="Z849" s="280"/>
      <c r="AA849" s="124"/>
      <c r="AB849" s="123"/>
      <c r="AC849" s="124"/>
      <c r="AD849" s="125"/>
      <c r="AE849" s="122"/>
      <c r="AF849" s="280"/>
      <c r="AG849" s="124"/>
      <c r="AH849" s="123"/>
      <c r="AI849" s="124"/>
      <c r="AJ849" s="125"/>
      <c r="AK849" s="122"/>
      <c r="AL849" s="280"/>
      <c r="AM849" s="124"/>
      <c r="AN849" s="123"/>
      <c r="AO849" s="124"/>
      <c r="AP849" s="125"/>
      <c r="AQ849" s="122"/>
      <c r="AR849" s="280"/>
      <c r="AS849" s="124"/>
      <c r="AT849" s="123"/>
      <c r="AU849" s="124"/>
      <c r="AV849" s="125"/>
      <c r="AW849" s="122"/>
      <c r="AX849" s="280"/>
      <c r="AY849" s="124"/>
      <c r="AZ849" s="123"/>
      <c r="BA849" s="124"/>
      <c r="BB849" s="125"/>
      <c r="BC849" s="122"/>
      <c r="BD849" s="280"/>
      <c r="BE849" s="124"/>
      <c r="BF849" s="123"/>
      <c r="BG849" s="124"/>
      <c r="BH849" s="125"/>
      <c r="BI849" s="122"/>
      <c r="BJ849" s="280"/>
      <c r="BK849" s="124"/>
      <c r="BL849" s="123"/>
      <c r="BM849" s="124"/>
      <c r="BN849" s="125"/>
      <c r="BQ849" s="192"/>
      <c r="BR849" s="193"/>
      <c r="BS849" s="192"/>
      <c r="BT849" s="193"/>
      <c r="BU849" s="194"/>
      <c r="BV849" s="191"/>
      <c r="BW849" s="192"/>
      <c r="BX849" s="193"/>
      <c r="BY849" s="192"/>
      <c r="BZ849" s="193"/>
      <c r="CA849" s="194"/>
      <c r="CB849" s="191"/>
      <c r="CC849" s="192"/>
      <c r="CD849" s="193"/>
      <c r="CE849" s="192"/>
      <c r="CF849" s="193"/>
      <c r="CG849" s="194"/>
      <c r="CH849" s="191"/>
      <c r="CI849" s="192"/>
      <c r="CJ849" s="193"/>
      <c r="CK849" s="192"/>
      <c r="CL849" s="193"/>
      <c r="CM849" s="194"/>
      <c r="CN849" s="191"/>
      <c r="CO849" s="192"/>
      <c r="CP849" s="193"/>
      <c r="CQ849" s="192"/>
      <c r="CR849" s="193"/>
      <c r="CS849" s="194"/>
    </row>
    <row r="850" spans="13:97" ht="15" customHeight="1" x14ac:dyDescent="0.25">
      <c r="M850" s="185">
        <v>1</v>
      </c>
      <c r="N850" s="281" t="s">
        <v>490</v>
      </c>
      <c r="O850" s="187">
        <v>1</v>
      </c>
      <c r="P850" s="186" t="s">
        <v>491</v>
      </c>
      <c r="Q850" s="187">
        <v>1</v>
      </c>
      <c r="R850" s="188" t="s">
        <v>492</v>
      </c>
      <c r="S850" s="185">
        <v>1</v>
      </c>
      <c r="T850" s="281" t="s">
        <v>493</v>
      </c>
      <c r="U850" s="187">
        <v>1</v>
      </c>
      <c r="V850" s="186" t="s">
        <v>494</v>
      </c>
      <c r="W850" s="187">
        <v>1</v>
      </c>
      <c r="X850" s="188" t="s">
        <v>495</v>
      </c>
      <c r="Y850" s="185">
        <v>1</v>
      </c>
      <c r="Z850" s="281" t="s">
        <v>496</v>
      </c>
      <c r="AA850" s="187">
        <v>1</v>
      </c>
      <c r="AB850" s="186" t="s">
        <v>497</v>
      </c>
      <c r="AC850" s="187">
        <v>1</v>
      </c>
      <c r="AD850" s="188" t="s">
        <v>498</v>
      </c>
      <c r="AE850" s="185">
        <v>1</v>
      </c>
      <c r="AF850" s="281" t="s">
        <v>499</v>
      </c>
      <c r="AG850" s="187">
        <v>1</v>
      </c>
      <c r="AH850" s="186" t="s">
        <v>500</v>
      </c>
      <c r="AI850" s="187">
        <v>1</v>
      </c>
      <c r="AJ850" s="188" t="s">
        <v>501</v>
      </c>
      <c r="AK850" s="185">
        <v>1</v>
      </c>
      <c r="AL850" s="281" t="s">
        <v>502</v>
      </c>
      <c r="AM850" s="187">
        <v>1</v>
      </c>
      <c r="AN850" s="186" t="s">
        <v>503</v>
      </c>
      <c r="AO850" s="187">
        <v>1</v>
      </c>
      <c r="AP850" s="188" t="s">
        <v>504</v>
      </c>
      <c r="AQ850" s="185">
        <v>1</v>
      </c>
      <c r="AR850" s="281" t="s">
        <v>505</v>
      </c>
      <c r="AS850" s="187">
        <v>1</v>
      </c>
      <c r="AT850" s="186" t="s">
        <v>506</v>
      </c>
      <c r="AU850" s="187">
        <v>1</v>
      </c>
      <c r="AV850" s="188" t="s">
        <v>507</v>
      </c>
      <c r="AW850" s="185">
        <v>1</v>
      </c>
      <c r="AX850" s="281" t="s">
        <v>508</v>
      </c>
      <c r="AY850" s="187">
        <v>1</v>
      </c>
      <c r="AZ850" s="186" t="s">
        <v>509</v>
      </c>
      <c r="BA850" s="187">
        <v>1</v>
      </c>
      <c r="BB850" s="188" t="s">
        <v>510</v>
      </c>
      <c r="BC850" s="185">
        <v>1</v>
      </c>
      <c r="BD850" s="281" t="s">
        <v>511</v>
      </c>
      <c r="BE850" s="187">
        <v>1</v>
      </c>
      <c r="BF850" s="186" t="s">
        <v>512</v>
      </c>
      <c r="BG850" s="187">
        <v>1</v>
      </c>
      <c r="BH850" s="188" t="s">
        <v>513</v>
      </c>
      <c r="BI850" s="185">
        <v>1</v>
      </c>
      <c r="BJ850" s="281" t="s">
        <v>514</v>
      </c>
      <c r="BK850" s="187">
        <v>1</v>
      </c>
      <c r="BL850" s="186" t="s">
        <v>515</v>
      </c>
      <c r="BM850" s="187">
        <v>1</v>
      </c>
      <c r="BN850" s="188" t="s">
        <v>516</v>
      </c>
      <c r="BQ850" s="186"/>
      <c r="BR850" s="187"/>
      <c r="BS850" s="186"/>
      <c r="BT850" s="187"/>
      <c r="BU850" s="188"/>
      <c r="BV850" s="185"/>
      <c r="BW850" s="186"/>
      <c r="BX850" s="187"/>
      <c r="BY850" s="186"/>
      <c r="BZ850" s="187"/>
      <c r="CA850" s="188"/>
      <c r="CB850" s="185"/>
      <c r="CC850" s="186"/>
      <c r="CD850" s="187"/>
      <c r="CE850" s="186"/>
      <c r="CF850" s="187"/>
      <c r="CG850" s="188"/>
      <c r="CH850" s="185"/>
      <c r="CI850" s="186"/>
      <c r="CJ850" s="187"/>
      <c r="CK850" s="186"/>
      <c r="CL850" s="187"/>
      <c r="CM850" s="188"/>
      <c r="CN850" s="185"/>
      <c r="CO850" s="186"/>
      <c r="CP850" s="187"/>
      <c r="CQ850" s="186"/>
      <c r="CR850" s="187"/>
      <c r="CS850" s="188"/>
    </row>
    <row r="851" spans="13:97" ht="15" customHeight="1" x14ac:dyDescent="0.25">
      <c r="M851" s="185"/>
      <c r="N851" s="284"/>
      <c r="O851" s="187"/>
      <c r="P851" s="189"/>
      <c r="Q851" s="187"/>
      <c r="R851" s="190"/>
      <c r="S851" s="185"/>
      <c r="T851" s="284"/>
      <c r="U851" s="187"/>
      <c r="V851" s="189"/>
      <c r="W851" s="187"/>
      <c r="X851" s="190"/>
      <c r="Y851" s="185"/>
      <c r="Z851" s="284"/>
      <c r="AA851" s="187"/>
      <c r="AB851" s="189"/>
      <c r="AC851" s="187"/>
      <c r="AD851" s="190"/>
      <c r="AE851" s="185"/>
      <c r="AF851" s="284"/>
      <c r="AG851" s="187"/>
      <c r="AH851" s="189"/>
      <c r="AI851" s="187"/>
      <c r="AJ851" s="190"/>
      <c r="AK851" s="185"/>
      <c r="AL851" s="284"/>
      <c r="AM851" s="187"/>
      <c r="AN851" s="189"/>
      <c r="AO851" s="187"/>
      <c r="AP851" s="190"/>
      <c r="AQ851" s="185"/>
      <c r="AR851" s="284"/>
      <c r="AS851" s="187"/>
      <c r="AT851" s="189"/>
      <c r="AU851" s="187"/>
      <c r="AV851" s="190"/>
      <c r="AW851" s="185"/>
      <c r="AX851" s="284"/>
      <c r="AY851" s="187"/>
      <c r="AZ851" s="189"/>
      <c r="BA851" s="187"/>
      <c r="BB851" s="190"/>
      <c r="BC851" s="185"/>
      <c r="BD851" s="284"/>
      <c r="BE851" s="187"/>
      <c r="BF851" s="189"/>
      <c r="BG851" s="187"/>
      <c r="BH851" s="190"/>
      <c r="BI851" s="185"/>
      <c r="BJ851" s="284"/>
      <c r="BK851" s="187"/>
      <c r="BL851" s="189"/>
      <c r="BM851" s="187"/>
      <c r="BN851" s="190"/>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85"/>
      <c r="N852" s="284"/>
      <c r="O852" s="187"/>
      <c r="P852" s="189"/>
      <c r="Q852" s="187"/>
      <c r="R852" s="190"/>
      <c r="S852" s="185"/>
      <c r="T852" s="284"/>
      <c r="U852" s="187"/>
      <c r="V852" s="189"/>
      <c r="W852" s="187"/>
      <c r="X852" s="190"/>
      <c r="Y852" s="185"/>
      <c r="Z852" s="284"/>
      <c r="AA852" s="187"/>
      <c r="AB852" s="189"/>
      <c r="AC852" s="187"/>
      <c r="AD852" s="190"/>
      <c r="AE852" s="185"/>
      <c r="AF852" s="284"/>
      <c r="AG852" s="187"/>
      <c r="AH852" s="189"/>
      <c r="AI852" s="187"/>
      <c r="AJ852" s="190"/>
      <c r="AK852" s="185"/>
      <c r="AL852" s="284"/>
      <c r="AM852" s="187"/>
      <c r="AN852" s="189"/>
      <c r="AO852" s="187"/>
      <c r="AP852" s="190"/>
      <c r="AQ852" s="185"/>
      <c r="AR852" s="284"/>
      <c r="AS852" s="187"/>
      <c r="AT852" s="189"/>
      <c r="AU852" s="187"/>
      <c r="AV852" s="190"/>
      <c r="AW852" s="185"/>
      <c r="AX852" s="284"/>
      <c r="AY852" s="187"/>
      <c r="AZ852" s="189"/>
      <c r="BA852" s="187"/>
      <c r="BB852" s="190"/>
      <c r="BC852" s="185"/>
      <c r="BD852" s="284"/>
      <c r="BE852" s="187"/>
      <c r="BF852" s="189"/>
      <c r="BG852" s="187"/>
      <c r="BH852" s="190"/>
      <c r="BI852" s="185"/>
      <c r="BJ852" s="284"/>
      <c r="BK852" s="187"/>
      <c r="BL852" s="189"/>
      <c r="BM852" s="187"/>
      <c r="BN852" s="190"/>
      <c r="BQ852" s="119"/>
      <c r="BR852" s="120"/>
      <c r="BS852" s="119"/>
      <c r="BT852" s="120"/>
      <c r="BU852" s="121"/>
      <c r="BV852" s="118"/>
      <c r="BW852" s="119"/>
      <c r="BX852" s="120"/>
      <c r="BY852" s="119"/>
      <c r="BZ852" s="120"/>
      <c r="CA852" s="121"/>
      <c r="CB852" s="118"/>
      <c r="CC852" s="119"/>
      <c r="CD852" s="120"/>
      <c r="CE852" s="119"/>
      <c r="CF852" s="120"/>
      <c r="CG852" s="121"/>
      <c r="CH852" s="118"/>
      <c r="CI852" s="119"/>
      <c r="CJ852" s="120"/>
      <c r="CK852" s="119"/>
      <c r="CL852" s="120"/>
      <c r="CM852" s="121"/>
      <c r="CN852" s="118"/>
      <c r="CO852" s="119"/>
      <c r="CP852" s="120"/>
      <c r="CQ852" s="119"/>
      <c r="CR852" s="120"/>
      <c r="CS852" s="121"/>
    </row>
    <row r="853" spans="13:97" ht="15" customHeight="1" x14ac:dyDescent="0.25">
      <c r="M853" s="122"/>
      <c r="N853" s="285"/>
      <c r="O853" s="124"/>
      <c r="P853" s="124"/>
      <c r="Q853" s="124"/>
      <c r="R853" s="149"/>
      <c r="S853" s="122"/>
      <c r="T853" s="285"/>
      <c r="U853" s="124"/>
      <c r="V853" s="124"/>
      <c r="W853" s="124"/>
      <c r="X853" s="149"/>
      <c r="Y853" s="122"/>
      <c r="Z853" s="285"/>
      <c r="AA853" s="124"/>
      <c r="AB853" s="124"/>
      <c r="AC853" s="124"/>
      <c r="AD853" s="149"/>
      <c r="AE853" s="122"/>
      <c r="AF853" s="285"/>
      <c r="AG853" s="124"/>
      <c r="AH853" s="124"/>
      <c r="AI853" s="124"/>
      <c r="AJ853" s="149"/>
      <c r="AK853" s="122"/>
      <c r="AL853" s="285"/>
      <c r="AM853" s="124"/>
      <c r="AN853" s="124"/>
      <c r="AO853" s="124"/>
      <c r="AP853" s="149"/>
      <c r="AQ853" s="122"/>
      <c r="AR853" s="285"/>
      <c r="AS853" s="124"/>
      <c r="AT853" s="124"/>
      <c r="AU853" s="124"/>
      <c r="AV853" s="149"/>
      <c r="AW853" s="122"/>
      <c r="AX853" s="285"/>
      <c r="AY853" s="124"/>
      <c r="AZ853" s="124"/>
      <c r="BA853" s="124"/>
      <c r="BB853" s="149"/>
      <c r="BC853" s="122"/>
      <c r="BD853" s="285"/>
      <c r="BE853" s="124"/>
      <c r="BF853" s="124"/>
      <c r="BG853" s="124"/>
      <c r="BH853" s="149"/>
      <c r="BI853" s="122"/>
      <c r="BJ853" s="285"/>
      <c r="BK853" s="124"/>
      <c r="BL853" s="124"/>
      <c r="BM853" s="124"/>
      <c r="BN853" s="149"/>
      <c r="BQ853" s="141"/>
      <c r="BR853" s="142"/>
      <c r="BS853" s="141"/>
      <c r="BT853" s="142"/>
      <c r="BU853" s="143"/>
      <c r="BV853" s="140"/>
      <c r="BW853" s="141"/>
      <c r="BX853" s="142"/>
      <c r="BY853" s="142"/>
      <c r="BZ853" s="142"/>
      <c r="CA853" s="144"/>
      <c r="CB853" s="140"/>
      <c r="CC853" s="141"/>
      <c r="CD853" s="142"/>
      <c r="CE853" s="141"/>
      <c r="CF853" s="142"/>
      <c r="CG853" s="143"/>
      <c r="CH853" s="140"/>
      <c r="CI853" s="141"/>
      <c r="CJ853" s="142"/>
      <c r="CK853" s="141"/>
      <c r="CL853" s="142"/>
      <c r="CM853" s="143"/>
      <c r="CN853" s="140"/>
      <c r="CO853" s="141"/>
      <c r="CP853" s="142"/>
      <c r="CQ853" s="142"/>
      <c r="CR853" s="142"/>
      <c r="CS853" s="144"/>
    </row>
    <row r="854" spans="13:97" ht="15" customHeight="1" x14ac:dyDescent="0.25">
      <c r="M854" s="195">
        <v>1</v>
      </c>
      <c r="N854" s="281" t="s">
        <v>517</v>
      </c>
      <c r="O854" s="197">
        <v>1</v>
      </c>
      <c r="P854" s="196" t="s">
        <v>518</v>
      </c>
      <c r="Q854" s="197">
        <v>1</v>
      </c>
      <c r="R854" s="196" t="s">
        <v>519</v>
      </c>
      <c r="S854" s="195">
        <v>1</v>
      </c>
      <c r="T854" s="281" t="s">
        <v>520</v>
      </c>
      <c r="U854" s="197">
        <v>1</v>
      </c>
      <c r="V854" s="196" t="s">
        <v>521</v>
      </c>
      <c r="W854" s="197">
        <v>1</v>
      </c>
      <c r="X854" s="196" t="s">
        <v>522</v>
      </c>
      <c r="Y854" s="195">
        <v>1</v>
      </c>
      <c r="Z854" s="281" t="s">
        <v>523</v>
      </c>
      <c r="AA854" s="197">
        <v>1</v>
      </c>
      <c r="AB854" s="196" t="s">
        <v>524</v>
      </c>
      <c r="AC854" s="197">
        <v>1</v>
      </c>
      <c r="AD854" s="196" t="s">
        <v>525</v>
      </c>
      <c r="AE854" s="195">
        <v>1</v>
      </c>
      <c r="AF854" s="281" t="s">
        <v>526</v>
      </c>
      <c r="AG854" s="197">
        <v>1</v>
      </c>
      <c r="AH854" s="196" t="s">
        <v>527</v>
      </c>
      <c r="AI854" s="197">
        <v>1</v>
      </c>
      <c r="AJ854" s="196" t="s">
        <v>528</v>
      </c>
      <c r="AK854" s="195">
        <v>1</v>
      </c>
      <c r="AL854" s="281" t="s">
        <v>529</v>
      </c>
      <c r="AM854" s="197">
        <v>1</v>
      </c>
      <c r="AN854" s="196" t="s">
        <v>530</v>
      </c>
      <c r="AO854" s="197">
        <v>1</v>
      </c>
      <c r="AP854" s="196" t="s">
        <v>531</v>
      </c>
      <c r="AQ854" s="195">
        <v>1</v>
      </c>
      <c r="AR854" s="281" t="s">
        <v>532</v>
      </c>
      <c r="AS854" s="197">
        <v>1</v>
      </c>
      <c r="AT854" s="196" t="s">
        <v>533</v>
      </c>
      <c r="AU854" s="197">
        <v>1</v>
      </c>
      <c r="AV854" s="196" t="s">
        <v>534</v>
      </c>
      <c r="AW854" s="195">
        <v>1</v>
      </c>
      <c r="AX854" s="281" t="s">
        <v>535</v>
      </c>
      <c r="AY854" s="197">
        <v>1</v>
      </c>
      <c r="AZ854" s="196" t="s">
        <v>535</v>
      </c>
      <c r="BA854" s="197">
        <v>1</v>
      </c>
      <c r="BB854" s="196" t="s">
        <v>535</v>
      </c>
      <c r="BC854" s="195">
        <v>1</v>
      </c>
      <c r="BD854" s="281" t="s">
        <v>536</v>
      </c>
      <c r="BE854" s="197">
        <v>1</v>
      </c>
      <c r="BF854" s="196" t="s">
        <v>537</v>
      </c>
      <c r="BG854" s="197">
        <v>1</v>
      </c>
      <c r="BH854" s="196" t="s">
        <v>538</v>
      </c>
      <c r="BI854" s="195">
        <v>1</v>
      </c>
      <c r="BJ854" s="281" t="s">
        <v>539</v>
      </c>
      <c r="BK854" s="197">
        <v>1</v>
      </c>
      <c r="BL854" s="196" t="s">
        <v>540</v>
      </c>
      <c r="BM854" s="197">
        <v>1</v>
      </c>
      <c r="BN854" s="196" t="s">
        <v>541</v>
      </c>
      <c r="BQ854" s="145"/>
      <c r="BR854" s="120"/>
      <c r="BS854" s="145"/>
      <c r="BT854" s="120"/>
      <c r="BU854" s="146"/>
      <c r="BV854" s="118"/>
      <c r="BW854" s="145"/>
      <c r="BX854" s="120"/>
      <c r="BY854" s="120"/>
      <c r="BZ854" s="120"/>
      <c r="CA854" s="147"/>
      <c r="CB854" s="114"/>
      <c r="CC854" s="116"/>
      <c r="CD854" s="115"/>
      <c r="CE854" s="116"/>
      <c r="CF854" s="115"/>
      <c r="CG854" s="117"/>
      <c r="CH854" s="118"/>
      <c r="CI854" s="145"/>
      <c r="CJ854" s="120"/>
      <c r="CK854" s="145"/>
      <c r="CL854" s="120"/>
      <c r="CM854" s="146"/>
      <c r="CN854" s="118"/>
      <c r="CO854" s="145"/>
      <c r="CP854" s="120"/>
      <c r="CQ854" s="120"/>
      <c r="CR854" s="120"/>
      <c r="CS854" s="147"/>
    </row>
    <row r="855" spans="13:97" ht="15" customHeight="1" x14ac:dyDescent="0.25">
      <c r="M855" s="195"/>
      <c r="N855" s="286"/>
      <c r="O855" s="197"/>
      <c r="P855" s="199"/>
      <c r="Q855" s="197"/>
      <c r="R855" s="200"/>
      <c r="S855" s="195"/>
      <c r="T855" s="286"/>
      <c r="U855" s="197"/>
      <c r="V855" s="196"/>
      <c r="W855" s="197"/>
      <c r="X855" s="198"/>
      <c r="Y855" s="195"/>
      <c r="Z855" s="286"/>
      <c r="AA855" s="197"/>
      <c r="AB855" s="199"/>
      <c r="AC855" s="197"/>
      <c r="AD855" s="200"/>
      <c r="AE855" s="195"/>
      <c r="AF855" s="286"/>
      <c r="AG855" s="197"/>
      <c r="AH855" s="199"/>
      <c r="AI855" s="197"/>
      <c r="AJ855" s="200"/>
      <c r="AK855" s="195"/>
      <c r="AL855" s="286"/>
      <c r="AM855" s="197"/>
      <c r="AN855" s="196"/>
      <c r="AO855" s="197"/>
      <c r="AP855" s="198"/>
      <c r="AQ855" s="195"/>
      <c r="AR855" s="286"/>
      <c r="AS855" s="197"/>
      <c r="AT855" s="199"/>
      <c r="AU855" s="197"/>
      <c r="AV855" s="200"/>
      <c r="AW855" s="195"/>
      <c r="AX855" s="286"/>
      <c r="AY855" s="197"/>
      <c r="AZ855" s="199"/>
      <c r="BA855" s="197"/>
      <c r="BB855" s="200"/>
      <c r="BC855" s="195"/>
      <c r="BD855" s="286"/>
      <c r="BE855" s="197"/>
      <c r="BF855" s="196"/>
      <c r="BG855" s="197"/>
      <c r="BH855" s="198"/>
      <c r="BI855" s="195"/>
      <c r="BJ855" s="286"/>
      <c r="BK855" s="197"/>
      <c r="BL855" s="199"/>
      <c r="BM855" s="197"/>
      <c r="BN855" s="200"/>
      <c r="BQ855" s="137"/>
      <c r="BR855" s="138"/>
      <c r="BS855" s="137"/>
      <c r="BT855" s="138"/>
      <c r="BU855" s="139"/>
      <c r="BV855" s="136"/>
      <c r="BW855" s="137"/>
      <c r="BX855" s="138"/>
      <c r="BY855" s="138"/>
      <c r="BZ855" s="138"/>
      <c r="CA855" s="148"/>
      <c r="CB855" s="136"/>
      <c r="CC855" s="137"/>
      <c r="CD855" s="138"/>
      <c r="CE855" s="137"/>
      <c r="CF855" s="138"/>
      <c r="CG855" s="139"/>
      <c r="CH855" s="136"/>
      <c r="CI855" s="137"/>
      <c r="CJ855" s="138"/>
      <c r="CK855" s="137"/>
      <c r="CL855" s="138"/>
      <c r="CM855" s="139"/>
      <c r="CN855" s="136"/>
      <c r="CO855" s="137"/>
      <c r="CP855" s="138"/>
      <c r="CQ855" s="138"/>
      <c r="CR855" s="138"/>
      <c r="CS855" s="148"/>
    </row>
    <row r="856" spans="13:97" ht="15" customHeight="1" x14ac:dyDescent="0.25">
      <c r="M856" s="195"/>
      <c r="N856" s="286"/>
      <c r="O856" s="197"/>
      <c r="P856" s="199"/>
      <c r="Q856" s="197"/>
      <c r="R856" s="200"/>
      <c r="S856" s="195"/>
      <c r="T856" s="286"/>
      <c r="U856" s="197"/>
      <c r="V856" s="196"/>
      <c r="W856" s="197"/>
      <c r="X856" s="198"/>
      <c r="Y856" s="195"/>
      <c r="Z856" s="286"/>
      <c r="AA856" s="197"/>
      <c r="AB856" s="199"/>
      <c r="AC856" s="197"/>
      <c r="AD856" s="200"/>
      <c r="AE856" s="195"/>
      <c r="AF856" s="286"/>
      <c r="AG856" s="197"/>
      <c r="AH856" s="199"/>
      <c r="AI856" s="197"/>
      <c r="AJ856" s="200"/>
      <c r="AK856" s="195"/>
      <c r="AL856" s="286"/>
      <c r="AM856" s="197"/>
      <c r="AN856" s="196"/>
      <c r="AO856" s="197"/>
      <c r="AP856" s="198"/>
      <c r="AQ856" s="195"/>
      <c r="AR856" s="286"/>
      <c r="AS856" s="197"/>
      <c r="AT856" s="199"/>
      <c r="AU856" s="197"/>
      <c r="AV856" s="200"/>
      <c r="AW856" s="195"/>
      <c r="AX856" s="286"/>
      <c r="AY856" s="197"/>
      <c r="AZ856" s="199"/>
      <c r="BA856" s="197"/>
      <c r="BB856" s="200"/>
      <c r="BC856" s="195"/>
      <c r="BD856" s="286"/>
      <c r="BE856" s="197"/>
      <c r="BF856" s="196"/>
      <c r="BG856" s="197"/>
      <c r="BH856" s="198"/>
      <c r="BI856" s="195"/>
      <c r="BJ856" s="286"/>
      <c r="BK856" s="197"/>
      <c r="BL856" s="199"/>
      <c r="BM856" s="197"/>
      <c r="BN856" s="200"/>
      <c r="BQ856" s="137"/>
      <c r="BR856" s="138"/>
      <c r="BS856" s="137"/>
      <c r="BT856" s="138"/>
      <c r="BU856" s="139"/>
      <c r="BV856" s="136"/>
      <c r="BW856" s="137"/>
      <c r="BX856" s="138"/>
      <c r="BY856" s="138"/>
      <c r="BZ856" s="138"/>
      <c r="CA856" s="148"/>
      <c r="CB856" s="136"/>
      <c r="CC856" s="137"/>
      <c r="CD856" s="138"/>
      <c r="CE856" s="137"/>
      <c r="CF856" s="138"/>
      <c r="CG856" s="139"/>
      <c r="CH856" s="136"/>
      <c r="CI856" s="137"/>
      <c r="CJ856" s="138"/>
      <c r="CK856" s="137"/>
      <c r="CL856" s="138"/>
      <c r="CM856" s="139"/>
      <c r="CN856" s="136"/>
      <c r="CO856" s="137"/>
      <c r="CP856" s="138"/>
      <c r="CQ856" s="138"/>
      <c r="CR856" s="138"/>
      <c r="CS856" s="148"/>
    </row>
    <row r="857" spans="13:97" ht="15" customHeight="1" x14ac:dyDescent="0.25">
      <c r="M857" s="201"/>
      <c r="N857" s="287"/>
      <c r="O857" s="203"/>
      <c r="P857" s="202"/>
      <c r="Q857" s="203"/>
      <c r="R857" s="204"/>
      <c r="S857" s="201"/>
      <c r="T857" s="287"/>
      <c r="U857" s="203"/>
      <c r="V857" s="202"/>
      <c r="W857" s="203"/>
      <c r="X857" s="204"/>
      <c r="Y857" s="201"/>
      <c r="Z857" s="287"/>
      <c r="AA857" s="203"/>
      <c r="AB857" s="202"/>
      <c r="AC857" s="203"/>
      <c r="AD857" s="204"/>
      <c r="AE857" s="201"/>
      <c r="AF857" s="287"/>
      <c r="AG857" s="203"/>
      <c r="AH857" s="202"/>
      <c r="AI857" s="203"/>
      <c r="AJ857" s="204"/>
      <c r="AK857" s="201"/>
      <c r="AL857" s="287"/>
      <c r="AM857" s="203"/>
      <c r="AN857" s="202"/>
      <c r="AO857" s="203"/>
      <c r="AP857" s="204"/>
      <c r="AQ857" s="201"/>
      <c r="AR857" s="287"/>
      <c r="AS857" s="203"/>
      <c r="AT857" s="202"/>
      <c r="AU857" s="203"/>
      <c r="AV857" s="204"/>
      <c r="AW857" s="201"/>
      <c r="AX857" s="287"/>
      <c r="AY857" s="203"/>
      <c r="AZ857" s="202"/>
      <c r="BA857" s="203"/>
      <c r="BB857" s="204"/>
      <c r="BC857" s="201"/>
      <c r="BD857" s="287"/>
      <c r="BE857" s="203"/>
      <c r="BF857" s="202"/>
      <c r="BG857" s="203"/>
      <c r="BH857" s="204"/>
      <c r="BI857" s="201"/>
      <c r="BJ857" s="287"/>
      <c r="BK857" s="203"/>
      <c r="BL857" s="202"/>
      <c r="BM857" s="203"/>
      <c r="BN857" s="204"/>
      <c r="BQ857" s="124"/>
      <c r="BR857" s="124"/>
      <c r="BS857" s="124"/>
      <c r="BT857" s="124"/>
      <c r="BU857" s="149"/>
      <c r="BV857" s="122"/>
      <c r="BW857" s="124"/>
      <c r="BX857" s="124"/>
      <c r="BY857" s="124"/>
      <c r="BZ857" s="124"/>
      <c r="CA857" s="149"/>
      <c r="CB857" s="122"/>
      <c r="CC857" s="124"/>
      <c r="CD857" s="124"/>
      <c r="CE857" s="124"/>
      <c r="CF857" s="124"/>
      <c r="CG857" s="149"/>
      <c r="CH857" s="122"/>
      <c r="CI857" s="124"/>
      <c r="CJ857" s="124"/>
      <c r="CK857" s="124"/>
      <c r="CL857" s="124"/>
      <c r="CM857" s="149"/>
      <c r="CN857" s="122"/>
      <c r="CO857" s="124"/>
      <c r="CP857" s="124"/>
      <c r="CQ857" s="124"/>
      <c r="CR857" s="124"/>
      <c r="CS857" s="149"/>
    </row>
    <row r="858" spans="13:97" ht="15" customHeight="1" x14ac:dyDescent="0.25">
      <c r="M858" s="195">
        <v>1</v>
      </c>
      <c r="N858" s="281" t="s">
        <v>542</v>
      </c>
      <c r="O858" s="197">
        <v>1</v>
      </c>
      <c r="P858" s="196" t="s">
        <v>542</v>
      </c>
      <c r="Q858" s="197">
        <v>1</v>
      </c>
      <c r="R858" s="196" t="s">
        <v>542</v>
      </c>
      <c r="S858" s="195">
        <v>1</v>
      </c>
      <c r="T858" s="281" t="s">
        <v>543</v>
      </c>
      <c r="U858" s="197">
        <v>1</v>
      </c>
      <c r="V858" s="196" t="s">
        <v>544</v>
      </c>
      <c r="W858" s="197">
        <v>1</v>
      </c>
      <c r="X858" s="196" t="s">
        <v>545</v>
      </c>
      <c r="Y858" s="195">
        <v>1</v>
      </c>
      <c r="Z858" s="281" t="s">
        <v>546</v>
      </c>
      <c r="AA858" s="197">
        <v>1</v>
      </c>
      <c r="AB858" s="196" t="s">
        <v>547</v>
      </c>
      <c r="AC858" s="197">
        <v>1</v>
      </c>
      <c r="AD858" s="196" t="s">
        <v>548</v>
      </c>
      <c r="AE858" s="195">
        <v>1</v>
      </c>
      <c r="AF858" s="281" t="s">
        <v>549</v>
      </c>
      <c r="AG858" s="197">
        <v>1</v>
      </c>
      <c r="AH858" s="196" t="s">
        <v>550</v>
      </c>
      <c r="AI858" s="197">
        <v>1</v>
      </c>
      <c r="AJ858" s="196" t="s">
        <v>551</v>
      </c>
      <c r="AK858" s="195">
        <v>1</v>
      </c>
      <c r="AL858" s="281" t="s">
        <v>552</v>
      </c>
      <c r="AM858" s="197">
        <v>1</v>
      </c>
      <c r="AN858" s="196" t="s">
        <v>553</v>
      </c>
      <c r="AO858" s="197">
        <v>1</v>
      </c>
      <c r="AP858" s="196" t="s">
        <v>554</v>
      </c>
      <c r="AQ858" s="195">
        <v>1</v>
      </c>
      <c r="AR858" s="281" t="s">
        <v>555</v>
      </c>
      <c r="AS858" s="197">
        <v>1</v>
      </c>
      <c r="AT858" s="196" t="s">
        <v>556</v>
      </c>
      <c r="AU858" s="197">
        <v>1</v>
      </c>
      <c r="AV858" s="196" t="s">
        <v>557</v>
      </c>
      <c r="AW858" s="195">
        <v>1</v>
      </c>
      <c r="AX858" s="281" t="s">
        <v>558</v>
      </c>
      <c r="AY858" s="197">
        <v>1</v>
      </c>
      <c r="AZ858" s="196" t="s">
        <v>558</v>
      </c>
      <c r="BA858" s="197">
        <v>1</v>
      </c>
      <c r="BB858" s="196" t="s">
        <v>558</v>
      </c>
      <c r="BC858" s="195">
        <v>1</v>
      </c>
      <c r="BD858" s="281" t="s">
        <v>559</v>
      </c>
      <c r="BE858" s="197">
        <v>1</v>
      </c>
      <c r="BF858" s="196" t="s">
        <v>560</v>
      </c>
      <c r="BG858" s="197">
        <v>1</v>
      </c>
      <c r="BH858" s="196" t="s">
        <v>561</v>
      </c>
      <c r="BI858" s="195">
        <v>1</v>
      </c>
      <c r="BJ858" s="281" t="s">
        <v>562</v>
      </c>
      <c r="BK858" s="197">
        <v>1</v>
      </c>
      <c r="BL858" s="196" t="s">
        <v>563</v>
      </c>
      <c r="BM858" s="197">
        <v>1</v>
      </c>
      <c r="BN858" s="196" t="s">
        <v>564</v>
      </c>
      <c r="BQ858" s="196" t="s">
        <v>192</v>
      </c>
      <c r="BR858" s="197">
        <v>1</v>
      </c>
      <c r="BS858" s="196" t="s">
        <v>193</v>
      </c>
      <c r="BT858" s="197">
        <v>1</v>
      </c>
      <c r="BU858" s="196" t="s">
        <v>194</v>
      </c>
      <c r="BV858" s="195">
        <v>1</v>
      </c>
      <c r="BW858" s="196" t="s">
        <v>195</v>
      </c>
      <c r="BX858" s="197">
        <v>1</v>
      </c>
      <c r="BY858" s="196" t="s">
        <v>196</v>
      </c>
      <c r="BZ858" s="197">
        <v>1</v>
      </c>
      <c r="CA858" s="196" t="s">
        <v>197</v>
      </c>
      <c r="CB858" s="195">
        <v>1</v>
      </c>
      <c r="CC858" s="196" t="s">
        <v>198</v>
      </c>
      <c r="CD858" s="197">
        <v>1</v>
      </c>
      <c r="CE858" s="196" t="s">
        <v>199</v>
      </c>
      <c r="CF858" s="197">
        <v>1</v>
      </c>
      <c r="CG858" s="196" t="s">
        <v>200</v>
      </c>
      <c r="CH858" s="195">
        <v>1</v>
      </c>
      <c r="CI858" s="196" t="s">
        <v>201</v>
      </c>
      <c r="CJ858" s="197">
        <v>1</v>
      </c>
      <c r="CK858" s="196" t="s">
        <v>202</v>
      </c>
      <c r="CL858" s="197">
        <v>1</v>
      </c>
      <c r="CM858" s="196" t="s">
        <v>203</v>
      </c>
      <c r="CN858" s="195"/>
      <c r="CO858" s="196"/>
      <c r="CP858" s="197"/>
      <c r="CQ858" s="196"/>
      <c r="CR858" s="197"/>
      <c r="CS858" s="198"/>
    </row>
    <row r="859" spans="13:97" ht="15" customHeight="1" x14ac:dyDescent="0.25">
      <c r="M859" s="195"/>
      <c r="N859" s="286"/>
      <c r="O859" s="197"/>
      <c r="P859" s="199"/>
      <c r="Q859" s="197"/>
      <c r="R859" s="200"/>
      <c r="S859" s="195"/>
      <c r="T859" s="286"/>
      <c r="U859" s="197"/>
      <c r="V859" s="199"/>
      <c r="W859" s="197"/>
      <c r="X859" s="200"/>
      <c r="Y859" s="195"/>
      <c r="Z859" s="286"/>
      <c r="AA859" s="197"/>
      <c r="AB859" s="199"/>
      <c r="AC859" s="197"/>
      <c r="AD859" s="200"/>
      <c r="AE859" s="195"/>
      <c r="AF859" s="286"/>
      <c r="AG859" s="197"/>
      <c r="AH859" s="199"/>
      <c r="AI859" s="197"/>
      <c r="AJ859" s="200"/>
      <c r="AK859" s="195"/>
      <c r="AL859" s="286"/>
      <c r="AM859" s="197"/>
      <c r="AN859" s="199"/>
      <c r="AO859" s="197"/>
      <c r="AP859" s="200"/>
      <c r="AQ859" s="195"/>
      <c r="AR859" s="286"/>
      <c r="AS859" s="197"/>
      <c r="AT859" s="199"/>
      <c r="AU859" s="197"/>
      <c r="AV859" s="200"/>
      <c r="AW859" s="195"/>
      <c r="AX859" s="286"/>
      <c r="AY859" s="197"/>
      <c r="AZ859" s="199"/>
      <c r="BA859" s="197"/>
      <c r="BB859" s="200"/>
      <c r="BC859" s="195"/>
      <c r="BD859" s="286"/>
      <c r="BE859" s="197"/>
      <c r="BF859" s="199"/>
      <c r="BG859" s="197"/>
      <c r="BH859" s="200"/>
      <c r="BI859" s="195"/>
      <c r="BJ859" s="286"/>
      <c r="BK859" s="197"/>
      <c r="BL859" s="199"/>
      <c r="BM859" s="197"/>
      <c r="BN859" s="200"/>
      <c r="BQ859" s="199"/>
      <c r="BR859" s="197"/>
      <c r="BS859" s="196"/>
      <c r="BT859" s="197"/>
      <c r="BU859" s="198"/>
      <c r="BV859" s="195"/>
      <c r="BW859" s="199"/>
      <c r="BX859" s="197"/>
      <c r="BY859" s="199"/>
      <c r="BZ859" s="197"/>
      <c r="CA859" s="200"/>
      <c r="CB859" s="195"/>
      <c r="CC859" s="199"/>
      <c r="CD859" s="197"/>
      <c r="CE859" s="199"/>
      <c r="CF859" s="197"/>
      <c r="CG859" s="200"/>
      <c r="CH859" s="195"/>
      <c r="CI859" s="199"/>
      <c r="CJ859" s="197"/>
      <c r="CK859" s="196"/>
      <c r="CL859" s="197"/>
      <c r="CM859" s="198"/>
      <c r="CN859" s="195"/>
      <c r="CO859" s="199"/>
      <c r="CP859" s="197"/>
      <c r="CQ859" s="199"/>
      <c r="CR859" s="197"/>
      <c r="CS859" s="200"/>
    </row>
    <row r="860" spans="13:97" ht="15" customHeight="1" x14ac:dyDescent="0.25">
      <c r="M860" s="195"/>
      <c r="N860" s="286"/>
      <c r="O860" s="197"/>
      <c r="P860" s="199"/>
      <c r="Q860" s="197"/>
      <c r="R860" s="200"/>
      <c r="S860" s="195"/>
      <c r="T860" s="286"/>
      <c r="U860" s="197"/>
      <c r="V860" s="199"/>
      <c r="W860" s="197"/>
      <c r="X860" s="200"/>
      <c r="Y860" s="195"/>
      <c r="Z860" s="286"/>
      <c r="AA860" s="197"/>
      <c r="AB860" s="199"/>
      <c r="AC860" s="197"/>
      <c r="AD860" s="200"/>
      <c r="AE860" s="195"/>
      <c r="AF860" s="286"/>
      <c r="AG860" s="197"/>
      <c r="AH860" s="199"/>
      <c r="AI860" s="197"/>
      <c r="AJ860" s="200"/>
      <c r="AK860" s="195"/>
      <c r="AL860" s="286"/>
      <c r="AM860" s="197"/>
      <c r="AN860" s="199"/>
      <c r="AO860" s="197"/>
      <c r="AP860" s="200"/>
      <c r="AQ860" s="195"/>
      <c r="AR860" s="286"/>
      <c r="AS860" s="197"/>
      <c r="AT860" s="199"/>
      <c r="AU860" s="197"/>
      <c r="AV860" s="200"/>
      <c r="AW860" s="195"/>
      <c r="AX860" s="286"/>
      <c r="AY860" s="197"/>
      <c r="AZ860" s="199"/>
      <c r="BA860" s="197"/>
      <c r="BB860" s="200"/>
      <c r="BC860" s="195"/>
      <c r="BD860" s="286"/>
      <c r="BE860" s="197"/>
      <c r="BF860" s="199"/>
      <c r="BG860" s="197"/>
      <c r="BH860" s="200"/>
      <c r="BI860" s="195"/>
      <c r="BJ860" s="286"/>
      <c r="BK860" s="197"/>
      <c r="BL860" s="199"/>
      <c r="BM860" s="197"/>
      <c r="BN860" s="200"/>
      <c r="BQ860" s="199"/>
      <c r="BR860" s="197"/>
      <c r="BS860" s="196"/>
      <c r="BT860" s="197"/>
      <c r="BU860" s="198"/>
      <c r="BV860" s="195"/>
      <c r="BW860" s="199"/>
      <c r="BX860" s="197"/>
      <c r="BY860" s="199"/>
      <c r="BZ860" s="197"/>
      <c r="CA860" s="200"/>
      <c r="CB860" s="195"/>
      <c r="CC860" s="199"/>
      <c r="CD860" s="197"/>
      <c r="CE860" s="199"/>
      <c r="CF860" s="197"/>
      <c r="CG860" s="200"/>
      <c r="CH860" s="195"/>
      <c r="CI860" s="199"/>
      <c r="CJ860" s="197"/>
      <c r="CK860" s="196"/>
      <c r="CL860" s="197"/>
      <c r="CM860" s="198"/>
      <c r="CN860" s="195"/>
      <c r="CO860" s="199"/>
      <c r="CP860" s="197"/>
      <c r="CQ860" s="199"/>
      <c r="CR860" s="197"/>
      <c r="CS860" s="200"/>
    </row>
    <row r="861" spans="13:97" ht="15" customHeight="1" x14ac:dyDescent="0.25">
      <c r="M861" s="201"/>
      <c r="N861" s="287"/>
      <c r="O861" s="203"/>
      <c r="P861" s="202"/>
      <c r="Q861" s="203"/>
      <c r="R861" s="204"/>
      <c r="S861" s="201"/>
      <c r="T861" s="287"/>
      <c r="U861" s="203"/>
      <c r="V861" s="202"/>
      <c r="W861" s="203"/>
      <c r="X861" s="204"/>
      <c r="Y861" s="201"/>
      <c r="Z861" s="287"/>
      <c r="AA861" s="203"/>
      <c r="AB861" s="202"/>
      <c r="AC861" s="203"/>
      <c r="AD861" s="204"/>
      <c r="AE861" s="201"/>
      <c r="AF861" s="287"/>
      <c r="AG861" s="203"/>
      <c r="AH861" s="202"/>
      <c r="AI861" s="203"/>
      <c r="AJ861" s="204"/>
      <c r="AK861" s="201"/>
      <c r="AL861" s="287"/>
      <c r="AM861" s="203"/>
      <c r="AN861" s="202"/>
      <c r="AO861" s="203"/>
      <c r="AP861" s="204"/>
      <c r="AQ861" s="201"/>
      <c r="AR861" s="287"/>
      <c r="AS861" s="203"/>
      <c r="AT861" s="202"/>
      <c r="AU861" s="203"/>
      <c r="AV861" s="204"/>
      <c r="AW861" s="201"/>
      <c r="AX861" s="287"/>
      <c r="AY861" s="203"/>
      <c r="AZ861" s="202"/>
      <c r="BA861" s="203"/>
      <c r="BB861" s="204"/>
      <c r="BC861" s="201"/>
      <c r="BD861" s="287"/>
      <c r="BE861" s="203"/>
      <c r="BF861" s="202"/>
      <c r="BG861" s="203"/>
      <c r="BH861" s="204"/>
      <c r="BI861" s="201"/>
      <c r="BJ861" s="287"/>
      <c r="BK861" s="203"/>
      <c r="BL861" s="202"/>
      <c r="BM861" s="203"/>
      <c r="BN861" s="204"/>
      <c r="BQ861" s="202"/>
      <c r="BR861" s="203"/>
      <c r="BS861" s="202"/>
      <c r="BT861" s="203"/>
      <c r="BU861" s="204"/>
      <c r="BV861" s="201"/>
      <c r="BW861" s="202"/>
      <c r="BX861" s="203"/>
      <c r="BY861" s="202"/>
      <c r="BZ861" s="203"/>
      <c r="CA861" s="204"/>
      <c r="CB861" s="201"/>
      <c r="CC861" s="202"/>
      <c r="CD861" s="203"/>
      <c r="CE861" s="202"/>
      <c r="CF861" s="203"/>
      <c r="CG861" s="204"/>
      <c r="CH861" s="201"/>
      <c r="CI861" s="202"/>
      <c r="CJ861" s="203"/>
      <c r="CK861" s="202"/>
      <c r="CL861" s="203"/>
      <c r="CM861" s="204"/>
      <c r="CN861" s="201"/>
      <c r="CO861" s="202"/>
      <c r="CP861" s="203"/>
      <c r="CQ861" s="202"/>
      <c r="CR861" s="203"/>
      <c r="CS861" s="204"/>
    </row>
    <row r="862" spans="13:97" ht="15" customHeight="1" x14ac:dyDescent="0.25">
      <c r="M862" s="195">
        <v>1</v>
      </c>
      <c r="N862" s="281" t="s">
        <v>565</v>
      </c>
      <c r="O862" s="197">
        <v>1</v>
      </c>
      <c r="P862" s="196" t="s">
        <v>566</v>
      </c>
      <c r="Q862" s="197">
        <v>1</v>
      </c>
      <c r="R862" s="196" t="s">
        <v>567</v>
      </c>
      <c r="S862" s="195">
        <v>1</v>
      </c>
      <c r="T862" s="281" t="s">
        <v>568</v>
      </c>
      <c r="U862" s="197">
        <v>1</v>
      </c>
      <c r="V862" s="196" t="s">
        <v>569</v>
      </c>
      <c r="W862" s="197">
        <v>1</v>
      </c>
      <c r="X862" s="196" t="s">
        <v>570</v>
      </c>
      <c r="Y862" s="195">
        <v>1</v>
      </c>
      <c r="Z862" s="281" t="s">
        <v>571</v>
      </c>
      <c r="AA862" s="197">
        <v>1</v>
      </c>
      <c r="AB862" s="196" t="s">
        <v>572</v>
      </c>
      <c r="AC862" s="197">
        <v>1</v>
      </c>
      <c r="AD862" s="196" t="s">
        <v>573</v>
      </c>
      <c r="AE862" s="195">
        <v>1</v>
      </c>
      <c r="AF862" s="281" t="s">
        <v>574</v>
      </c>
      <c r="AG862" s="197">
        <v>1</v>
      </c>
      <c r="AH862" s="196" t="s">
        <v>575</v>
      </c>
      <c r="AI862" s="197">
        <v>1</v>
      </c>
      <c r="AJ862" s="196" t="s">
        <v>576</v>
      </c>
      <c r="AK862" s="195">
        <v>1</v>
      </c>
      <c r="AL862" s="281" t="s">
        <v>577</v>
      </c>
      <c r="AM862" s="197">
        <v>1</v>
      </c>
      <c r="AN862" s="196" t="s">
        <v>578</v>
      </c>
      <c r="AO862" s="197">
        <v>1</v>
      </c>
      <c r="AP862" s="196" t="s">
        <v>579</v>
      </c>
      <c r="AQ862" s="195">
        <v>1</v>
      </c>
      <c r="AR862" s="281" t="s">
        <v>580</v>
      </c>
      <c r="AS862" s="197">
        <v>1</v>
      </c>
      <c r="AT862" s="196" t="s">
        <v>581</v>
      </c>
      <c r="AU862" s="197">
        <v>1</v>
      </c>
      <c r="AV862" s="196" t="s">
        <v>582</v>
      </c>
      <c r="AW862" s="195">
        <v>1</v>
      </c>
      <c r="AX862" s="281" t="s">
        <v>583</v>
      </c>
      <c r="AY862" s="197">
        <v>1</v>
      </c>
      <c r="AZ862" s="196" t="s">
        <v>584</v>
      </c>
      <c r="BA862" s="197">
        <v>1</v>
      </c>
      <c r="BB862" s="196" t="s">
        <v>585</v>
      </c>
      <c r="BC862" s="195">
        <v>1</v>
      </c>
      <c r="BD862" s="281" t="s">
        <v>586</v>
      </c>
      <c r="BE862" s="197">
        <v>1</v>
      </c>
      <c r="BF862" s="196" t="s">
        <v>587</v>
      </c>
      <c r="BG862" s="197">
        <v>1</v>
      </c>
      <c r="BH862" s="196" t="s">
        <v>588</v>
      </c>
      <c r="BI862" s="195">
        <v>1</v>
      </c>
      <c r="BJ862" s="281" t="s">
        <v>589</v>
      </c>
      <c r="BK862" s="197">
        <v>1</v>
      </c>
      <c r="BL862" s="196" t="s">
        <v>590</v>
      </c>
      <c r="BM862" s="197">
        <v>1</v>
      </c>
      <c r="BN862" s="196" t="s">
        <v>591</v>
      </c>
      <c r="BQ862" s="196" t="s">
        <v>216</v>
      </c>
      <c r="BR862" s="197">
        <v>1</v>
      </c>
      <c r="BS862" s="196" t="s">
        <v>217</v>
      </c>
      <c r="BT862" s="197">
        <v>1</v>
      </c>
      <c r="BU862" s="196" t="s">
        <v>218</v>
      </c>
      <c r="BV862" s="195">
        <v>1</v>
      </c>
      <c r="BW862" s="196" t="s">
        <v>219</v>
      </c>
      <c r="BX862" s="197">
        <v>1</v>
      </c>
      <c r="BY862" s="196" t="s">
        <v>220</v>
      </c>
      <c r="BZ862" s="197">
        <v>1</v>
      </c>
      <c r="CA862" s="196" t="s">
        <v>221</v>
      </c>
      <c r="CB862" s="195">
        <v>1</v>
      </c>
      <c r="CC862" s="196" t="s">
        <v>222</v>
      </c>
      <c r="CD862" s="197">
        <v>1</v>
      </c>
      <c r="CE862" s="196" t="s">
        <v>223</v>
      </c>
      <c r="CF862" s="197">
        <v>1</v>
      </c>
      <c r="CG862" s="196" t="s">
        <v>224</v>
      </c>
      <c r="CH862" s="195">
        <v>1</v>
      </c>
      <c r="CI862" s="196" t="s">
        <v>225</v>
      </c>
      <c r="CJ862" s="197">
        <v>1</v>
      </c>
      <c r="CK862" s="196" t="s">
        <v>226</v>
      </c>
      <c r="CL862" s="197">
        <v>1</v>
      </c>
      <c r="CM862" s="196" t="s">
        <v>227</v>
      </c>
      <c r="CN862" s="195"/>
      <c r="CO862" s="196"/>
      <c r="CP862" s="197"/>
      <c r="CQ862" s="196"/>
      <c r="CR862" s="197"/>
      <c r="CS862" s="198"/>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9"/>
      <c r="BT863" s="197"/>
      <c r="BU863" s="200"/>
      <c r="BV863" s="195"/>
      <c r="BW863" s="199"/>
      <c r="BX863" s="197"/>
      <c r="BY863" s="199"/>
      <c r="BZ863" s="197"/>
      <c r="CA863" s="200"/>
      <c r="CB863" s="195"/>
      <c r="CC863" s="199"/>
      <c r="CD863" s="197"/>
      <c r="CE863" s="199"/>
      <c r="CF863" s="197"/>
      <c r="CG863" s="200"/>
      <c r="CH863" s="195"/>
      <c r="CI863" s="199"/>
      <c r="CJ863" s="197"/>
      <c r="CK863" s="199"/>
      <c r="CL863" s="197"/>
      <c r="CM863" s="200"/>
      <c r="CN863" s="195"/>
      <c r="CO863" s="199"/>
      <c r="CP863" s="197"/>
      <c r="CQ863" s="199"/>
      <c r="CR863" s="197"/>
      <c r="CS863" s="200"/>
    </row>
    <row r="864" spans="13:97" ht="15" customHeight="1" x14ac:dyDescent="0.25">
      <c r="M864" s="195"/>
      <c r="N864" s="286"/>
      <c r="O864" s="197"/>
      <c r="P864" s="199"/>
      <c r="Q864" s="197"/>
      <c r="R864" s="200"/>
      <c r="S864" s="195"/>
      <c r="T864" s="286"/>
      <c r="U864" s="197"/>
      <c r="V864" s="199"/>
      <c r="W864" s="197"/>
      <c r="X864" s="200"/>
      <c r="Y864" s="195"/>
      <c r="Z864" s="286"/>
      <c r="AA864" s="197"/>
      <c r="AB864" s="199"/>
      <c r="AC864" s="197"/>
      <c r="AD864" s="200"/>
      <c r="AE864" s="195"/>
      <c r="AF864" s="286"/>
      <c r="AG864" s="197"/>
      <c r="AH864" s="199"/>
      <c r="AI864" s="197"/>
      <c r="AJ864" s="200"/>
      <c r="AK864" s="195"/>
      <c r="AL864" s="286"/>
      <c r="AM864" s="197"/>
      <c r="AN864" s="199"/>
      <c r="AO864" s="197"/>
      <c r="AP864" s="200"/>
      <c r="AQ864" s="195"/>
      <c r="AR864" s="286"/>
      <c r="AS864" s="197"/>
      <c r="AT864" s="199"/>
      <c r="AU864" s="197"/>
      <c r="AV864" s="200"/>
      <c r="AW864" s="195"/>
      <c r="AX864" s="286"/>
      <c r="AY864" s="197"/>
      <c r="AZ864" s="199"/>
      <c r="BA864" s="197"/>
      <c r="BB864" s="200"/>
      <c r="BC864" s="195"/>
      <c r="BD864" s="286"/>
      <c r="BE864" s="197"/>
      <c r="BF864" s="199"/>
      <c r="BG864" s="197"/>
      <c r="BH864" s="200"/>
      <c r="BI864" s="195"/>
      <c r="BJ864" s="286"/>
      <c r="BK864" s="197"/>
      <c r="BL864" s="199"/>
      <c r="BM864" s="197"/>
      <c r="BN864" s="200"/>
      <c r="BQ864" s="199"/>
      <c r="BR864" s="197"/>
      <c r="BS864" s="199"/>
      <c r="BT864" s="197"/>
      <c r="BU864" s="200"/>
      <c r="BV864" s="195"/>
      <c r="BW864" s="199"/>
      <c r="BX864" s="197"/>
      <c r="BY864" s="199"/>
      <c r="BZ864" s="197"/>
      <c r="CA864" s="200"/>
      <c r="CB864" s="195"/>
      <c r="CC864" s="199"/>
      <c r="CD864" s="197"/>
      <c r="CE864" s="199"/>
      <c r="CF864" s="197"/>
      <c r="CG864" s="200"/>
      <c r="CH864" s="195"/>
      <c r="CI864" s="199"/>
      <c r="CJ864" s="197"/>
      <c r="CK864" s="199"/>
      <c r="CL864" s="197"/>
      <c r="CM864" s="200"/>
      <c r="CN864" s="195"/>
      <c r="CO864" s="199"/>
      <c r="CP864" s="197"/>
      <c r="CQ864" s="199"/>
      <c r="CR864" s="197"/>
      <c r="CS864" s="200"/>
    </row>
    <row r="865" spans="13:97" ht="15" customHeight="1" x14ac:dyDescent="0.25">
      <c r="M865" s="201"/>
      <c r="N865" s="287"/>
      <c r="O865" s="203"/>
      <c r="P865" s="202"/>
      <c r="Q865" s="203"/>
      <c r="R865" s="204"/>
      <c r="S865" s="201"/>
      <c r="T865" s="287"/>
      <c r="U865" s="203"/>
      <c r="V865" s="202"/>
      <c r="W865" s="203"/>
      <c r="X865" s="204"/>
      <c r="Y865" s="201"/>
      <c r="Z865" s="287"/>
      <c r="AA865" s="203"/>
      <c r="AB865" s="202"/>
      <c r="AC865" s="203"/>
      <c r="AD865" s="204"/>
      <c r="AE865" s="201"/>
      <c r="AF865" s="287"/>
      <c r="AG865" s="203"/>
      <c r="AH865" s="202"/>
      <c r="AI865" s="203"/>
      <c r="AJ865" s="204"/>
      <c r="AK865" s="201"/>
      <c r="AL865" s="287"/>
      <c r="AM865" s="203"/>
      <c r="AN865" s="202"/>
      <c r="AO865" s="203"/>
      <c r="AP865" s="204"/>
      <c r="AQ865" s="201"/>
      <c r="AR865" s="287"/>
      <c r="AS865" s="203"/>
      <c r="AT865" s="202"/>
      <c r="AU865" s="203"/>
      <c r="AV865" s="204"/>
      <c r="AW865" s="201"/>
      <c r="AX865" s="287"/>
      <c r="AY865" s="203"/>
      <c r="AZ865" s="202"/>
      <c r="BA865" s="203"/>
      <c r="BB865" s="204"/>
      <c r="BC865" s="201"/>
      <c r="BD865" s="287"/>
      <c r="BE865" s="203"/>
      <c r="BF865" s="202"/>
      <c r="BG865" s="203"/>
      <c r="BH865" s="204"/>
      <c r="BI865" s="201"/>
      <c r="BJ865" s="287"/>
      <c r="BK865" s="203"/>
      <c r="BL865" s="202"/>
      <c r="BM865" s="203"/>
      <c r="BN865" s="204"/>
      <c r="BQ865" s="202"/>
      <c r="BR865" s="203"/>
      <c r="BS865" s="202"/>
      <c r="BT865" s="203"/>
      <c r="BU865" s="204"/>
      <c r="BV865" s="201"/>
      <c r="BW865" s="202"/>
      <c r="BX865" s="203"/>
      <c r="BY865" s="202"/>
      <c r="BZ865" s="203"/>
      <c r="CA865" s="204"/>
      <c r="CB865" s="201"/>
      <c r="CC865" s="202"/>
      <c r="CD865" s="203"/>
      <c r="CE865" s="202"/>
      <c r="CF865" s="203"/>
      <c r="CG865" s="204"/>
      <c r="CH865" s="201"/>
      <c r="CI865" s="202"/>
      <c r="CJ865" s="203"/>
      <c r="CK865" s="202"/>
      <c r="CL865" s="203"/>
      <c r="CM865" s="204"/>
      <c r="CN865" s="201"/>
      <c r="CO865" s="202"/>
      <c r="CP865" s="203"/>
      <c r="CQ865" s="202"/>
      <c r="CR865" s="203"/>
      <c r="CS865" s="204"/>
    </row>
    <row r="866" spans="13:97" ht="15" customHeight="1" x14ac:dyDescent="0.25">
      <c r="M866" s="195">
        <v>1</v>
      </c>
      <c r="N866" s="281" t="s">
        <v>592</v>
      </c>
      <c r="O866" s="197">
        <v>1</v>
      </c>
      <c r="P866" s="196" t="s">
        <v>593</v>
      </c>
      <c r="Q866" s="197">
        <v>1</v>
      </c>
      <c r="R866" s="196" t="s">
        <v>594</v>
      </c>
      <c r="S866" s="195">
        <v>1</v>
      </c>
      <c r="T866" s="281" t="s">
        <v>595</v>
      </c>
      <c r="U866" s="197">
        <v>1</v>
      </c>
      <c r="V866" s="196" t="s">
        <v>596</v>
      </c>
      <c r="W866" s="197">
        <v>1</v>
      </c>
      <c r="X866" s="196" t="s">
        <v>597</v>
      </c>
      <c r="Y866" s="195">
        <v>1</v>
      </c>
      <c r="Z866" s="281" t="s">
        <v>598</v>
      </c>
      <c r="AA866" s="197">
        <v>1</v>
      </c>
      <c r="AB866" s="196" t="s">
        <v>599</v>
      </c>
      <c r="AC866" s="197">
        <v>1</v>
      </c>
      <c r="AD866" s="196" t="s">
        <v>600</v>
      </c>
      <c r="AE866" s="195">
        <v>1</v>
      </c>
      <c r="AF866" s="281" t="s">
        <v>601</v>
      </c>
      <c r="AG866" s="197">
        <v>1</v>
      </c>
      <c r="AH866" s="196" t="s">
        <v>602</v>
      </c>
      <c r="AI866" s="197">
        <v>1</v>
      </c>
      <c r="AJ866" s="196" t="s">
        <v>603</v>
      </c>
      <c r="AK866" s="195">
        <v>1</v>
      </c>
      <c r="AL866" s="281" t="s">
        <v>604</v>
      </c>
      <c r="AM866" s="197">
        <v>1</v>
      </c>
      <c r="AN866" s="196" t="s">
        <v>605</v>
      </c>
      <c r="AO866" s="197">
        <v>1</v>
      </c>
      <c r="AP866" s="196" t="s">
        <v>606</v>
      </c>
      <c r="AQ866" s="195">
        <v>1</v>
      </c>
      <c r="AR866" s="281" t="s">
        <v>607</v>
      </c>
      <c r="AS866" s="197">
        <v>1</v>
      </c>
      <c r="AT866" s="196" t="s">
        <v>608</v>
      </c>
      <c r="AU866" s="197">
        <v>1</v>
      </c>
      <c r="AV866" s="196" t="s">
        <v>609</v>
      </c>
      <c r="AW866" s="195">
        <v>1</v>
      </c>
      <c r="AX866" s="281" t="s">
        <v>610</v>
      </c>
      <c r="AY866" s="197">
        <v>1</v>
      </c>
      <c r="AZ866" s="196" t="s">
        <v>611</v>
      </c>
      <c r="BA866" s="197">
        <v>1</v>
      </c>
      <c r="BB866" s="196" t="s">
        <v>612</v>
      </c>
      <c r="BC866" s="195">
        <v>1</v>
      </c>
      <c r="BD866" s="281" t="s">
        <v>613</v>
      </c>
      <c r="BE866" s="197">
        <v>1</v>
      </c>
      <c r="BF866" s="196" t="s">
        <v>614</v>
      </c>
      <c r="BG866" s="197">
        <v>1</v>
      </c>
      <c r="BH866" s="196" t="s">
        <v>615</v>
      </c>
      <c r="BI866" s="195">
        <v>1</v>
      </c>
      <c r="BJ866" s="281" t="s">
        <v>616</v>
      </c>
      <c r="BK866" s="197">
        <v>1</v>
      </c>
      <c r="BL866" s="196" t="s">
        <v>617</v>
      </c>
      <c r="BM866" s="197">
        <v>1</v>
      </c>
      <c r="BN866" s="196" t="s">
        <v>618</v>
      </c>
      <c r="BQ866" s="196" t="s">
        <v>240</v>
      </c>
      <c r="BR866" s="197">
        <v>1</v>
      </c>
      <c r="BS866" s="196" t="s">
        <v>241</v>
      </c>
      <c r="BT866" s="197">
        <v>1</v>
      </c>
      <c r="BU866" s="196" t="s">
        <v>242</v>
      </c>
      <c r="BV866" s="195">
        <v>1</v>
      </c>
      <c r="BW866" s="196" t="s">
        <v>243</v>
      </c>
      <c r="BX866" s="197">
        <v>1</v>
      </c>
      <c r="BY866" s="196" t="s">
        <v>244</v>
      </c>
      <c r="BZ866" s="197">
        <v>1</v>
      </c>
      <c r="CA866" s="196" t="s">
        <v>245</v>
      </c>
      <c r="CB866" s="195">
        <v>1</v>
      </c>
      <c r="CC866" s="196" t="s">
        <v>246</v>
      </c>
      <c r="CD866" s="197">
        <v>1</v>
      </c>
      <c r="CE866" s="196" t="s">
        <v>247</v>
      </c>
      <c r="CF866" s="197">
        <v>1</v>
      </c>
      <c r="CG866" s="196" t="s">
        <v>248</v>
      </c>
      <c r="CH866" s="195"/>
      <c r="CI866" s="196"/>
      <c r="CJ866" s="197"/>
      <c r="CK866" s="196"/>
      <c r="CL866" s="197"/>
      <c r="CM866" s="198"/>
      <c r="CN866" s="195"/>
      <c r="CO866" s="196"/>
      <c r="CP866" s="197"/>
      <c r="CQ866" s="196"/>
      <c r="CR866" s="197"/>
      <c r="CS866" s="198"/>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5"/>
      <c r="N868" s="288"/>
      <c r="O868" s="207"/>
      <c r="P868" s="206"/>
      <c r="Q868" s="207"/>
      <c r="R868" s="208"/>
      <c r="S868" s="205"/>
      <c r="T868" s="288"/>
      <c r="U868" s="207"/>
      <c r="V868" s="206"/>
      <c r="W868" s="207"/>
      <c r="X868" s="208"/>
      <c r="Y868" s="205"/>
      <c r="Z868" s="288"/>
      <c r="AA868" s="207"/>
      <c r="AB868" s="206"/>
      <c r="AC868" s="207"/>
      <c r="AD868" s="208"/>
      <c r="AE868" s="205"/>
      <c r="AF868" s="288"/>
      <c r="AG868" s="207"/>
      <c r="AH868" s="206"/>
      <c r="AI868" s="207"/>
      <c r="AJ868" s="208"/>
      <c r="AK868" s="205"/>
      <c r="AL868" s="288"/>
      <c r="AM868" s="207"/>
      <c r="AN868" s="206"/>
      <c r="AO868" s="207"/>
      <c r="AP868" s="208"/>
      <c r="AQ868" s="205"/>
      <c r="AR868" s="288"/>
      <c r="AS868" s="207"/>
      <c r="AT868" s="206"/>
      <c r="AU868" s="207"/>
      <c r="AV868" s="208"/>
      <c r="AW868" s="205"/>
      <c r="AX868" s="288"/>
      <c r="AY868" s="207"/>
      <c r="AZ868" s="206"/>
      <c r="BA868" s="207"/>
      <c r="BB868" s="208"/>
      <c r="BC868" s="205"/>
      <c r="BD868" s="288"/>
      <c r="BE868" s="207"/>
      <c r="BF868" s="206"/>
      <c r="BG868" s="207"/>
      <c r="BH868" s="208"/>
      <c r="BI868" s="205"/>
      <c r="BJ868" s="288"/>
      <c r="BK868" s="207"/>
      <c r="BL868" s="206"/>
      <c r="BM868" s="207"/>
      <c r="BN868" s="208"/>
      <c r="BQ868" s="199"/>
      <c r="BR868" s="197"/>
      <c r="BS868" s="199"/>
      <c r="BT868" s="197"/>
      <c r="BU868" s="200"/>
      <c r="BV868" s="195"/>
      <c r="BW868" s="199"/>
      <c r="BX868" s="197"/>
      <c r="BY868" s="199"/>
      <c r="BZ868" s="197"/>
      <c r="CA868" s="200"/>
      <c r="CB868" s="195"/>
      <c r="CC868" s="199"/>
      <c r="CD868" s="197"/>
      <c r="CE868" s="199"/>
      <c r="CF868" s="197"/>
      <c r="CG868" s="200"/>
      <c r="CH868" s="195"/>
      <c r="CI868" s="199"/>
      <c r="CJ868" s="197"/>
      <c r="CK868" s="199"/>
      <c r="CL868" s="197"/>
      <c r="CM868" s="200"/>
      <c r="CN868" s="195"/>
      <c r="CO868" s="199"/>
      <c r="CP868" s="197"/>
      <c r="CQ868" s="199"/>
      <c r="CR868" s="197"/>
      <c r="CS868" s="200"/>
    </row>
    <row r="869" spans="13:97" ht="15" customHeight="1" x14ac:dyDescent="0.25">
      <c r="M869" s="209"/>
      <c r="N869" s="289"/>
      <c r="O869" s="211"/>
      <c r="P869" s="210"/>
      <c r="Q869" s="211"/>
      <c r="R869" s="212"/>
      <c r="S869" s="209"/>
      <c r="T869" s="289"/>
      <c r="U869" s="211"/>
      <c r="V869" s="210"/>
      <c r="W869" s="211"/>
      <c r="X869" s="212"/>
      <c r="Y869" s="209"/>
      <c r="Z869" s="289"/>
      <c r="AA869" s="211"/>
      <c r="AB869" s="210"/>
      <c r="AC869" s="211"/>
      <c r="AD869" s="212"/>
      <c r="AE869" s="209"/>
      <c r="AF869" s="289"/>
      <c r="AG869" s="211"/>
      <c r="AH869" s="210"/>
      <c r="AI869" s="211"/>
      <c r="AJ869" s="212"/>
      <c r="AK869" s="209"/>
      <c r="AL869" s="289"/>
      <c r="AM869" s="211"/>
      <c r="AN869" s="210"/>
      <c r="AO869" s="211"/>
      <c r="AP869" s="212"/>
      <c r="AQ869" s="209"/>
      <c r="AR869" s="289"/>
      <c r="AS869" s="211"/>
      <c r="AT869" s="210"/>
      <c r="AU869" s="211"/>
      <c r="AV869" s="212"/>
      <c r="AW869" s="209"/>
      <c r="AX869" s="289"/>
      <c r="AY869" s="211"/>
      <c r="AZ869" s="210"/>
      <c r="BA869" s="211"/>
      <c r="BB869" s="212"/>
      <c r="BC869" s="209"/>
      <c r="BD869" s="289"/>
      <c r="BE869" s="211"/>
      <c r="BF869" s="210"/>
      <c r="BG869" s="211"/>
      <c r="BH869" s="212"/>
      <c r="BI869" s="209"/>
      <c r="BJ869" s="289"/>
      <c r="BK869" s="211"/>
      <c r="BL869" s="210"/>
      <c r="BM869" s="211"/>
      <c r="BN869" s="212"/>
      <c r="BQ869" s="202"/>
      <c r="BR869" s="203"/>
      <c r="BS869" s="202"/>
      <c r="BT869" s="203"/>
      <c r="BU869" s="204"/>
      <c r="BV869" s="201"/>
      <c r="BW869" s="202"/>
      <c r="BX869" s="203"/>
      <c r="BY869" s="202"/>
      <c r="BZ869" s="203"/>
      <c r="CA869" s="204"/>
      <c r="CB869" s="201"/>
      <c r="CC869" s="202"/>
      <c r="CD869" s="203"/>
      <c r="CE869" s="202"/>
      <c r="CF869" s="203"/>
      <c r="CG869" s="204"/>
      <c r="CH869" s="201"/>
      <c r="CI869" s="202"/>
      <c r="CJ869" s="203"/>
      <c r="CK869" s="202"/>
      <c r="CL869" s="203"/>
      <c r="CM869" s="204"/>
      <c r="CN869" s="201"/>
      <c r="CO869" s="202"/>
      <c r="CP869" s="203"/>
      <c r="CQ869" s="202"/>
      <c r="CR869" s="203"/>
      <c r="CS869" s="204"/>
    </row>
    <row r="870" spans="13:97" ht="15" customHeight="1" x14ac:dyDescent="0.25">
      <c r="M870" s="195">
        <v>1</v>
      </c>
      <c r="N870" s="281" t="s">
        <v>619</v>
      </c>
      <c r="O870" s="197">
        <v>1</v>
      </c>
      <c r="P870" s="196" t="s">
        <v>620</v>
      </c>
      <c r="Q870" s="197">
        <v>1</v>
      </c>
      <c r="R870" s="196" t="s">
        <v>621</v>
      </c>
      <c r="S870" s="195">
        <v>1</v>
      </c>
      <c r="T870" s="281" t="s">
        <v>622</v>
      </c>
      <c r="U870" s="197">
        <v>1</v>
      </c>
      <c r="V870" s="196" t="s">
        <v>623</v>
      </c>
      <c r="W870" s="197">
        <v>1</v>
      </c>
      <c r="X870" s="196" t="s">
        <v>624</v>
      </c>
      <c r="Y870" s="205">
        <v>1</v>
      </c>
      <c r="Z870" s="281" t="s">
        <v>625</v>
      </c>
      <c r="AA870" s="207">
        <v>1</v>
      </c>
      <c r="AB870" s="196" t="s">
        <v>626</v>
      </c>
      <c r="AC870" s="207">
        <v>1</v>
      </c>
      <c r="AD870" s="196" t="s">
        <v>627</v>
      </c>
      <c r="AE870" s="195">
        <v>1</v>
      </c>
      <c r="AF870" s="281" t="s">
        <v>628</v>
      </c>
      <c r="AG870" s="197">
        <v>1</v>
      </c>
      <c r="AH870" s="196" t="s">
        <v>629</v>
      </c>
      <c r="AI870" s="197">
        <v>1</v>
      </c>
      <c r="AJ870" s="196" t="s">
        <v>630</v>
      </c>
      <c r="AK870" s="195">
        <v>1</v>
      </c>
      <c r="AL870" s="281" t="s">
        <v>631</v>
      </c>
      <c r="AM870" s="197">
        <v>1</v>
      </c>
      <c r="AN870" s="196" t="s">
        <v>632</v>
      </c>
      <c r="AO870" s="197">
        <v>1</v>
      </c>
      <c r="AP870" s="196" t="s">
        <v>633</v>
      </c>
      <c r="AQ870" s="205">
        <v>1</v>
      </c>
      <c r="AR870" s="281" t="s">
        <v>634</v>
      </c>
      <c r="AS870" s="207">
        <v>1</v>
      </c>
      <c r="AT870" s="196" t="s">
        <v>635</v>
      </c>
      <c r="AU870" s="207">
        <v>1</v>
      </c>
      <c r="AV870" s="196" t="s">
        <v>636</v>
      </c>
      <c r="AW870" s="195">
        <v>1</v>
      </c>
      <c r="AX870" s="281" t="s">
        <v>637</v>
      </c>
      <c r="AY870" s="197">
        <v>1</v>
      </c>
      <c r="AZ870" s="196" t="s">
        <v>638</v>
      </c>
      <c r="BA870" s="197">
        <v>1</v>
      </c>
      <c r="BB870" s="196" t="s">
        <v>639</v>
      </c>
      <c r="BC870" s="195">
        <v>1</v>
      </c>
      <c r="BD870" s="281" t="s">
        <v>640</v>
      </c>
      <c r="BE870" s="197">
        <v>1</v>
      </c>
      <c r="BF870" s="196" t="s">
        <v>641</v>
      </c>
      <c r="BG870" s="197">
        <v>1</v>
      </c>
      <c r="BH870" s="196" t="s">
        <v>642</v>
      </c>
      <c r="BI870" s="195">
        <v>1</v>
      </c>
      <c r="BJ870" s="281" t="s">
        <v>643</v>
      </c>
      <c r="BK870" s="197">
        <v>1</v>
      </c>
      <c r="BL870" s="196" t="s">
        <v>644</v>
      </c>
      <c r="BM870" s="197">
        <v>1</v>
      </c>
      <c r="BN870" s="196" t="s">
        <v>645</v>
      </c>
      <c r="BQ870" s="196" t="s">
        <v>261</v>
      </c>
      <c r="BR870" s="197">
        <v>1</v>
      </c>
      <c r="BS870" s="196" t="s">
        <v>262</v>
      </c>
      <c r="BT870" s="197">
        <v>1</v>
      </c>
      <c r="BU870" s="196" t="s">
        <v>263</v>
      </c>
      <c r="BV870" s="195">
        <v>1</v>
      </c>
      <c r="BW870" s="196" t="s">
        <v>264</v>
      </c>
      <c r="BX870" s="197">
        <v>1</v>
      </c>
      <c r="BY870" s="196" t="s">
        <v>265</v>
      </c>
      <c r="BZ870" s="197">
        <v>1</v>
      </c>
      <c r="CA870" s="196" t="s">
        <v>266</v>
      </c>
      <c r="CB870" s="195">
        <v>1</v>
      </c>
      <c r="CC870" s="196" t="s">
        <v>267</v>
      </c>
      <c r="CD870" s="197">
        <v>1</v>
      </c>
      <c r="CE870" s="196" t="s">
        <v>268</v>
      </c>
      <c r="CF870" s="197">
        <v>1</v>
      </c>
      <c r="CG870" s="196" t="s">
        <v>269</v>
      </c>
      <c r="CH870" s="195"/>
      <c r="CI870" s="196"/>
      <c r="CJ870" s="197"/>
      <c r="CK870" s="196"/>
      <c r="CL870" s="197"/>
      <c r="CM870" s="198"/>
      <c r="CN870" s="195"/>
      <c r="CO870" s="196"/>
      <c r="CP870" s="197"/>
      <c r="CQ870" s="196"/>
      <c r="CR870" s="197"/>
      <c r="CS870" s="198"/>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5"/>
      <c r="N872" s="288"/>
      <c r="O872" s="207"/>
      <c r="P872" s="206"/>
      <c r="Q872" s="207"/>
      <c r="R872" s="208"/>
      <c r="S872" s="205"/>
      <c r="T872" s="288"/>
      <c r="U872" s="207"/>
      <c r="V872" s="206"/>
      <c r="W872" s="207"/>
      <c r="X872" s="208"/>
      <c r="Y872" s="205"/>
      <c r="Z872" s="288"/>
      <c r="AA872" s="207"/>
      <c r="AB872" s="206"/>
      <c r="AC872" s="207"/>
      <c r="AD872" s="208"/>
      <c r="AE872" s="205"/>
      <c r="AF872" s="288"/>
      <c r="AG872" s="207"/>
      <c r="AH872" s="206"/>
      <c r="AI872" s="207"/>
      <c r="AJ872" s="208"/>
      <c r="AK872" s="205"/>
      <c r="AL872" s="288"/>
      <c r="AM872" s="207"/>
      <c r="AN872" s="206"/>
      <c r="AO872" s="207"/>
      <c r="AP872" s="208"/>
      <c r="AQ872" s="205"/>
      <c r="AR872" s="288"/>
      <c r="AS872" s="207"/>
      <c r="AT872" s="206"/>
      <c r="AU872" s="207"/>
      <c r="AV872" s="208"/>
      <c r="AW872" s="205"/>
      <c r="AX872" s="288"/>
      <c r="AY872" s="207"/>
      <c r="AZ872" s="206"/>
      <c r="BA872" s="207"/>
      <c r="BB872" s="208"/>
      <c r="BC872" s="205"/>
      <c r="BD872" s="288"/>
      <c r="BE872" s="207"/>
      <c r="BF872" s="206"/>
      <c r="BG872" s="207"/>
      <c r="BH872" s="208"/>
      <c r="BI872" s="205"/>
      <c r="BJ872" s="288"/>
      <c r="BK872" s="207"/>
      <c r="BL872" s="206"/>
      <c r="BM872" s="207"/>
      <c r="BN872" s="208"/>
      <c r="BQ872" s="206"/>
      <c r="BR872" s="207"/>
      <c r="BS872" s="206"/>
      <c r="BT872" s="207"/>
      <c r="BU872" s="208"/>
      <c r="BV872" s="205"/>
      <c r="BW872" s="206"/>
      <c r="BX872" s="207"/>
      <c r="BY872" s="206"/>
      <c r="BZ872" s="207"/>
      <c r="CA872" s="208"/>
      <c r="CB872" s="205"/>
      <c r="CC872" s="206"/>
      <c r="CD872" s="207"/>
      <c r="CE872" s="206"/>
      <c r="CF872" s="207"/>
      <c r="CG872" s="208"/>
      <c r="CH872" s="205"/>
      <c r="CI872" s="206"/>
      <c r="CJ872" s="207"/>
      <c r="CK872" s="206"/>
      <c r="CL872" s="207"/>
      <c r="CM872" s="208"/>
      <c r="CN872" s="205"/>
      <c r="CO872" s="206"/>
      <c r="CP872" s="207"/>
      <c r="CQ872" s="206"/>
      <c r="CR872" s="207"/>
      <c r="CS872" s="208"/>
    </row>
    <row r="873" spans="13:97" ht="15" customHeight="1" x14ac:dyDescent="0.25">
      <c r="M873" s="122"/>
      <c r="N873" s="280"/>
      <c r="O873" s="124"/>
      <c r="P873" s="123"/>
      <c r="Q873" s="124"/>
      <c r="R873" s="125"/>
      <c r="S873" s="122"/>
      <c r="T873" s="280"/>
      <c r="U873" s="124"/>
      <c r="V873" s="123"/>
      <c r="W873" s="124"/>
      <c r="X873" s="125"/>
      <c r="Y873" s="122"/>
      <c r="Z873" s="280"/>
      <c r="AA873" s="124"/>
      <c r="AB873" s="123"/>
      <c r="AC873" s="124"/>
      <c r="AD873" s="125"/>
      <c r="AE873" s="122"/>
      <c r="AF873" s="280"/>
      <c r="AG873" s="124"/>
      <c r="AH873" s="123"/>
      <c r="AI873" s="124"/>
      <c r="AJ873" s="125"/>
      <c r="AK873" s="122"/>
      <c r="AL873" s="280"/>
      <c r="AM873" s="124"/>
      <c r="AN873" s="123"/>
      <c r="AO873" s="124"/>
      <c r="AP873" s="125"/>
      <c r="AQ873" s="122"/>
      <c r="AR873" s="280"/>
      <c r="AS873" s="124"/>
      <c r="AT873" s="123"/>
      <c r="AU873" s="124"/>
      <c r="AV873" s="125"/>
      <c r="AW873" s="122"/>
      <c r="AX873" s="280"/>
      <c r="AY873" s="124"/>
      <c r="AZ873" s="123"/>
      <c r="BA873" s="124"/>
      <c r="BB873" s="125"/>
      <c r="BC873" s="122"/>
      <c r="BD873" s="280"/>
      <c r="BE873" s="124"/>
      <c r="BF873" s="123"/>
      <c r="BG873" s="124"/>
      <c r="BH873" s="125"/>
      <c r="BI873" s="122"/>
      <c r="BJ873" s="280"/>
      <c r="BK873" s="124"/>
      <c r="BL873" s="123"/>
      <c r="BM873" s="124"/>
      <c r="BN873" s="125"/>
      <c r="BQ873" s="210"/>
      <c r="BR873" s="211"/>
      <c r="BS873" s="210"/>
      <c r="BT873" s="211"/>
      <c r="BU873" s="212"/>
      <c r="BV873" s="209"/>
      <c r="BW873" s="210"/>
      <c r="BX873" s="211"/>
      <c r="BY873" s="210"/>
      <c r="BZ873" s="211"/>
      <c r="CA873" s="212"/>
      <c r="CB873" s="209"/>
      <c r="CC873" s="210"/>
      <c r="CD873" s="211"/>
      <c r="CE873" s="210"/>
      <c r="CF873" s="211"/>
      <c r="CG873" s="212"/>
      <c r="CH873" s="209"/>
      <c r="CI873" s="210"/>
      <c r="CJ873" s="211"/>
      <c r="CK873" s="210"/>
      <c r="CL873" s="211"/>
      <c r="CM873" s="212"/>
      <c r="CN873" s="209"/>
      <c r="CO873" s="210"/>
      <c r="CP873" s="211"/>
      <c r="CQ873" s="210"/>
      <c r="CR873" s="211"/>
      <c r="CS873" s="212"/>
    </row>
    <row r="874" spans="13:97" ht="15" customHeight="1" x14ac:dyDescent="0.25">
      <c r="M874" s="215">
        <v>1</v>
      </c>
      <c r="N874" s="281" t="s">
        <v>646</v>
      </c>
      <c r="O874" s="217">
        <v>1</v>
      </c>
      <c r="P874" s="216" t="s">
        <v>647</v>
      </c>
      <c r="Q874" s="217">
        <v>1</v>
      </c>
      <c r="R874" s="216" t="s">
        <v>648</v>
      </c>
      <c r="S874" s="215">
        <v>1</v>
      </c>
      <c r="T874" s="281" t="s">
        <v>649</v>
      </c>
      <c r="U874" s="217">
        <v>1</v>
      </c>
      <c r="V874" s="216" t="s">
        <v>650</v>
      </c>
      <c r="W874" s="217">
        <v>1</v>
      </c>
      <c r="X874" s="216" t="s">
        <v>651</v>
      </c>
      <c r="Y874" s="215">
        <v>1</v>
      </c>
      <c r="Z874" s="276" t="s">
        <v>652</v>
      </c>
      <c r="AA874" s="217">
        <v>1</v>
      </c>
      <c r="AB874" s="216" t="s">
        <v>653</v>
      </c>
      <c r="AC874" s="217">
        <v>1</v>
      </c>
      <c r="AD874" s="216" t="s">
        <v>654</v>
      </c>
      <c r="AE874" s="215">
        <v>1</v>
      </c>
      <c r="AF874" s="276" t="s">
        <v>655</v>
      </c>
      <c r="AG874" s="217">
        <v>1</v>
      </c>
      <c r="AH874" s="216" t="s">
        <v>656</v>
      </c>
      <c r="AI874" s="217">
        <v>1</v>
      </c>
      <c r="AJ874" s="216" t="s">
        <v>657</v>
      </c>
      <c r="AK874" s="215">
        <v>1</v>
      </c>
      <c r="AL874" s="281" t="s">
        <v>658</v>
      </c>
      <c r="AM874" s="217">
        <v>1</v>
      </c>
      <c r="AN874" s="216" t="s">
        <v>659</v>
      </c>
      <c r="AO874" s="217">
        <v>1</v>
      </c>
      <c r="AP874" s="216" t="s">
        <v>660</v>
      </c>
      <c r="AQ874" s="215">
        <v>1</v>
      </c>
      <c r="AR874" s="281" t="s">
        <v>661</v>
      </c>
      <c r="AS874" s="217">
        <v>1</v>
      </c>
      <c r="AT874" s="216" t="s">
        <v>662</v>
      </c>
      <c r="AU874" s="217">
        <v>1</v>
      </c>
      <c r="AV874" s="216" t="s">
        <v>663</v>
      </c>
      <c r="AW874" s="215">
        <v>1</v>
      </c>
      <c r="AX874" s="281" t="s">
        <v>664</v>
      </c>
      <c r="AY874" s="217">
        <v>1</v>
      </c>
      <c r="AZ874" s="216" t="s">
        <v>665</v>
      </c>
      <c r="BA874" s="217">
        <v>1</v>
      </c>
      <c r="BB874" s="216" t="s">
        <v>666</v>
      </c>
      <c r="BC874" s="215">
        <v>1</v>
      </c>
      <c r="BD874" s="281" t="s">
        <v>667</v>
      </c>
      <c r="BE874" s="217">
        <v>1</v>
      </c>
      <c r="BF874" s="216" t="s">
        <v>668</v>
      </c>
      <c r="BG874" s="217">
        <v>1</v>
      </c>
      <c r="BH874" s="218" t="s">
        <v>669</v>
      </c>
      <c r="BI874" s="215">
        <v>1</v>
      </c>
      <c r="BJ874" s="281" t="s">
        <v>670</v>
      </c>
      <c r="BK874" s="217">
        <v>1</v>
      </c>
      <c r="BL874" s="216" t="s">
        <v>671</v>
      </c>
      <c r="BM874" s="217">
        <v>1</v>
      </c>
      <c r="BN874" s="218" t="s">
        <v>670</v>
      </c>
      <c r="BQ874" s="196" t="s">
        <v>282</v>
      </c>
      <c r="BR874" s="197">
        <v>1</v>
      </c>
      <c r="BS874" s="196" t="s">
        <v>283</v>
      </c>
      <c r="BT874" s="197">
        <v>1</v>
      </c>
      <c r="BU874" s="196" t="s">
        <v>284</v>
      </c>
      <c r="BV874" s="205">
        <v>1</v>
      </c>
      <c r="BW874" s="196" t="s">
        <v>285</v>
      </c>
      <c r="BX874" s="207">
        <v>1</v>
      </c>
      <c r="BY874" s="196" t="s">
        <v>286</v>
      </c>
      <c r="BZ874" s="207">
        <v>1</v>
      </c>
      <c r="CA874" s="196" t="s">
        <v>287</v>
      </c>
      <c r="CB874" s="195">
        <v>1</v>
      </c>
      <c r="CC874" s="196" t="s">
        <v>288</v>
      </c>
      <c r="CD874" s="197">
        <v>1</v>
      </c>
      <c r="CE874" s="196" t="s">
        <v>289</v>
      </c>
      <c r="CF874" s="197">
        <v>1</v>
      </c>
      <c r="CG874" s="196" t="s">
        <v>290</v>
      </c>
      <c r="CH874" s="195"/>
      <c r="CI874" s="196"/>
      <c r="CJ874" s="197"/>
      <c r="CK874" s="196"/>
      <c r="CL874" s="197"/>
      <c r="CM874" s="198"/>
      <c r="CN874" s="205"/>
      <c r="CO874" s="213"/>
      <c r="CP874" s="207"/>
      <c r="CQ874" s="213"/>
      <c r="CR874" s="207"/>
      <c r="CS874" s="214"/>
    </row>
    <row r="875" spans="13:97" ht="15" customHeight="1" x14ac:dyDescent="0.25">
      <c r="M875" s="215"/>
      <c r="N875" s="290"/>
      <c r="O875" s="217"/>
      <c r="P875" s="219"/>
      <c r="Q875" s="217"/>
      <c r="R875" s="220"/>
      <c r="S875" s="215"/>
      <c r="T875" s="290"/>
      <c r="U875" s="217"/>
      <c r="V875" s="219"/>
      <c r="W875" s="217"/>
      <c r="X875" s="220"/>
      <c r="Y875" s="215"/>
      <c r="Z875" s="290"/>
      <c r="AA875" s="217"/>
      <c r="AB875" s="219"/>
      <c r="AC875" s="217"/>
      <c r="AD875" s="220"/>
      <c r="AE875" s="215"/>
      <c r="AF875" s="290"/>
      <c r="AG875" s="217"/>
      <c r="AH875" s="219"/>
      <c r="AI875" s="217"/>
      <c r="AJ875" s="220"/>
      <c r="AK875" s="215"/>
      <c r="AL875" s="290"/>
      <c r="AM875" s="217"/>
      <c r="AN875" s="219"/>
      <c r="AO875" s="217"/>
      <c r="AP875" s="220"/>
      <c r="AQ875" s="215"/>
      <c r="AR875" s="290"/>
      <c r="AS875" s="217"/>
      <c r="AT875" s="219"/>
      <c r="AU875" s="217"/>
      <c r="AV875" s="220"/>
      <c r="AW875" s="215"/>
      <c r="AX875" s="290"/>
      <c r="AY875" s="217"/>
      <c r="AZ875" s="219"/>
      <c r="BA875" s="217"/>
      <c r="BB875" s="220"/>
      <c r="BC875" s="215"/>
      <c r="BD875" s="290"/>
      <c r="BE875" s="217"/>
      <c r="BF875" s="219"/>
      <c r="BG875" s="217"/>
      <c r="BH875" s="220"/>
      <c r="BI875" s="215"/>
      <c r="BJ875" s="290"/>
      <c r="BK875" s="217"/>
      <c r="BL875" s="219"/>
      <c r="BM875" s="217"/>
      <c r="BN875" s="220"/>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215"/>
      <c r="N876" s="290"/>
      <c r="O876" s="217"/>
      <c r="P876" s="219"/>
      <c r="Q876" s="217"/>
      <c r="R876" s="220"/>
      <c r="S876" s="215"/>
      <c r="T876" s="290"/>
      <c r="U876" s="217"/>
      <c r="V876" s="219"/>
      <c r="W876" s="217"/>
      <c r="X876" s="220"/>
      <c r="Y876" s="215"/>
      <c r="Z876" s="290"/>
      <c r="AA876" s="217"/>
      <c r="AB876" s="219"/>
      <c r="AC876" s="217"/>
      <c r="AD876" s="220"/>
      <c r="AE876" s="215"/>
      <c r="AF876" s="290"/>
      <c r="AG876" s="217"/>
      <c r="AH876" s="219"/>
      <c r="AI876" s="217"/>
      <c r="AJ876" s="220"/>
      <c r="AK876" s="215"/>
      <c r="AL876" s="290"/>
      <c r="AM876" s="217"/>
      <c r="AN876" s="219"/>
      <c r="AO876" s="217"/>
      <c r="AP876" s="220"/>
      <c r="AQ876" s="215"/>
      <c r="AR876" s="290"/>
      <c r="AS876" s="217"/>
      <c r="AT876" s="219"/>
      <c r="AU876" s="217"/>
      <c r="AV876" s="220"/>
      <c r="AW876" s="215"/>
      <c r="AX876" s="290"/>
      <c r="AY876" s="217"/>
      <c r="AZ876" s="219"/>
      <c r="BA876" s="217"/>
      <c r="BB876" s="220"/>
      <c r="BC876" s="215"/>
      <c r="BD876" s="290"/>
      <c r="BE876" s="217"/>
      <c r="BF876" s="219"/>
      <c r="BG876" s="217"/>
      <c r="BH876" s="220"/>
      <c r="BI876" s="215"/>
      <c r="BJ876" s="290"/>
      <c r="BK876" s="217"/>
      <c r="BL876" s="219"/>
      <c r="BM876" s="217"/>
      <c r="BN876" s="220"/>
      <c r="BQ876" s="206"/>
      <c r="BR876" s="207"/>
      <c r="BS876" s="206"/>
      <c r="BT876" s="207"/>
      <c r="BU876" s="208"/>
      <c r="BV876" s="205"/>
      <c r="BW876" s="206"/>
      <c r="BX876" s="207"/>
      <c r="BY876" s="206"/>
      <c r="BZ876" s="207"/>
      <c r="CA876" s="208"/>
      <c r="CB876" s="205"/>
      <c r="CC876" s="206"/>
      <c r="CD876" s="207"/>
      <c r="CE876" s="206"/>
      <c r="CF876" s="207"/>
      <c r="CG876" s="208"/>
      <c r="CH876" s="205"/>
      <c r="CI876" s="206"/>
      <c r="CJ876" s="207"/>
      <c r="CK876" s="206"/>
      <c r="CL876" s="207"/>
      <c r="CM876" s="208"/>
      <c r="CN876" s="205"/>
      <c r="CO876" s="206"/>
      <c r="CP876" s="207"/>
      <c r="CQ876" s="206"/>
      <c r="CR876" s="207"/>
      <c r="CS876" s="208"/>
    </row>
    <row r="877" spans="13:97" ht="15" customHeight="1" x14ac:dyDescent="0.25">
      <c r="M877" s="221"/>
      <c r="N877" s="291"/>
      <c r="O877" s="223"/>
      <c r="P877" s="222"/>
      <c r="Q877" s="223"/>
      <c r="R877" s="224"/>
      <c r="S877" s="221"/>
      <c r="T877" s="291"/>
      <c r="U877" s="223"/>
      <c r="V877" s="222"/>
      <c r="W877" s="223"/>
      <c r="X877" s="224"/>
      <c r="Y877" s="221"/>
      <c r="Z877" s="291"/>
      <c r="AA877" s="223"/>
      <c r="AB877" s="222"/>
      <c r="AC877" s="223"/>
      <c r="AD877" s="224"/>
      <c r="AE877" s="221"/>
      <c r="AF877" s="291"/>
      <c r="AG877" s="223"/>
      <c r="AH877" s="222"/>
      <c r="AI877" s="223"/>
      <c r="AJ877" s="224"/>
      <c r="AK877" s="221"/>
      <c r="AL877" s="291"/>
      <c r="AM877" s="223"/>
      <c r="AN877" s="222"/>
      <c r="AO877" s="223"/>
      <c r="AP877" s="224"/>
      <c r="AQ877" s="221"/>
      <c r="AR877" s="291"/>
      <c r="AS877" s="223"/>
      <c r="AT877" s="222"/>
      <c r="AU877" s="223"/>
      <c r="AV877" s="224"/>
      <c r="AW877" s="221"/>
      <c r="AX877" s="291"/>
      <c r="AY877" s="223"/>
      <c r="AZ877" s="222"/>
      <c r="BA877" s="223"/>
      <c r="BB877" s="224"/>
      <c r="BC877" s="221"/>
      <c r="BD877" s="291"/>
      <c r="BE877" s="223"/>
      <c r="BF877" s="222"/>
      <c r="BG877" s="223"/>
      <c r="BH877" s="224"/>
      <c r="BI877" s="221"/>
      <c r="BJ877" s="291"/>
      <c r="BK877" s="223"/>
      <c r="BL877" s="222"/>
      <c r="BM877" s="223"/>
      <c r="BN877" s="224"/>
      <c r="BQ877" s="123"/>
      <c r="BR877" s="124"/>
      <c r="BS877" s="123"/>
      <c r="BT877" s="124"/>
      <c r="BU877" s="125"/>
      <c r="BV877" s="122"/>
      <c r="BW877" s="123"/>
      <c r="BX877" s="124"/>
      <c r="BY877" s="123"/>
      <c r="BZ877" s="124"/>
      <c r="CA877" s="125"/>
      <c r="CB877" s="122"/>
      <c r="CC877" s="123"/>
      <c r="CD877" s="124"/>
      <c r="CE877" s="123"/>
      <c r="CF877" s="124"/>
      <c r="CG877" s="125"/>
      <c r="CH877" s="122"/>
      <c r="CI877" s="123"/>
      <c r="CJ877" s="124"/>
      <c r="CK877" s="123"/>
      <c r="CL877" s="124"/>
      <c r="CM877" s="125"/>
      <c r="CN877" s="122"/>
      <c r="CO877" s="123"/>
      <c r="CP877" s="124"/>
      <c r="CQ877" s="123"/>
      <c r="CR877" s="124"/>
      <c r="CS877" s="125"/>
    </row>
    <row r="878" spans="13:97" ht="15" customHeight="1" x14ac:dyDescent="0.25">
      <c r="M878" s="215">
        <v>1</v>
      </c>
      <c r="N878" s="281" t="s">
        <v>672</v>
      </c>
      <c r="O878" s="217">
        <v>1</v>
      </c>
      <c r="P878" s="216" t="s">
        <v>673</v>
      </c>
      <c r="Q878" s="217">
        <v>1</v>
      </c>
      <c r="R878" s="216" t="s">
        <v>674</v>
      </c>
      <c r="S878" s="215">
        <v>1</v>
      </c>
      <c r="T878" s="281" t="s">
        <v>675</v>
      </c>
      <c r="U878" s="217">
        <v>1</v>
      </c>
      <c r="V878" s="216" t="s">
        <v>676</v>
      </c>
      <c r="W878" s="217">
        <v>1</v>
      </c>
      <c r="X878" s="216" t="s">
        <v>677</v>
      </c>
      <c r="Y878" s="215">
        <v>1</v>
      </c>
      <c r="Z878" s="281" t="s">
        <v>678</v>
      </c>
      <c r="AA878" s="217">
        <v>1</v>
      </c>
      <c r="AB878" s="216" t="s">
        <v>679</v>
      </c>
      <c r="AC878" s="217">
        <v>1</v>
      </c>
      <c r="AD878" s="216" t="s">
        <v>680</v>
      </c>
      <c r="AE878" s="215">
        <v>1</v>
      </c>
      <c r="AF878" s="281" t="s">
        <v>681</v>
      </c>
      <c r="AG878" s="217">
        <v>1</v>
      </c>
      <c r="AH878" s="216" t="s">
        <v>682</v>
      </c>
      <c r="AI878" s="217">
        <v>1</v>
      </c>
      <c r="AJ878" s="216" t="s">
        <v>683</v>
      </c>
      <c r="AK878" s="215">
        <v>1</v>
      </c>
      <c r="AL878" s="281" t="s">
        <v>684</v>
      </c>
      <c r="AM878" s="217">
        <v>1</v>
      </c>
      <c r="AN878" s="216" t="s">
        <v>685</v>
      </c>
      <c r="AO878" s="217">
        <v>1</v>
      </c>
      <c r="AP878" s="216" t="s">
        <v>686</v>
      </c>
      <c r="AQ878" s="215">
        <v>1</v>
      </c>
      <c r="AR878" s="281" t="s">
        <v>687</v>
      </c>
      <c r="AS878" s="217">
        <v>1</v>
      </c>
      <c r="AT878" s="216" t="s">
        <v>688</v>
      </c>
      <c r="AU878" s="217">
        <v>1</v>
      </c>
      <c r="AV878" s="216" t="s">
        <v>689</v>
      </c>
      <c r="AW878" s="215">
        <v>1</v>
      </c>
      <c r="AX878" s="281" t="s">
        <v>690</v>
      </c>
      <c r="AY878" s="217">
        <v>1</v>
      </c>
      <c r="AZ878" s="216" t="s">
        <v>691</v>
      </c>
      <c r="BA878" s="217">
        <v>1</v>
      </c>
      <c r="BB878" s="216" t="s">
        <v>692</v>
      </c>
      <c r="BC878" s="215">
        <v>1</v>
      </c>
      <c r="BD878" s="281" t="s">
        <v>693</v>
      </c>
      <c r="BE878" s="217">
        <v>1</v>
      </c>
      <c r="BF878" s="216" t="s">
        <v>694</v>
      </c>
      <c r="BG878" s="217">
        <v>1</v>
      </c>
      <c r="BH878" s="218" t="s">
        <v>695</v>
      </c>
      <c r="BI878" s="215">
        <v>1</v>
      </c>
      <c r="BJ878" s="281" t="s">
        <v>696</v>
      </c>
      <c r="BK878" s="217">
        <v>1</v>
      </c>
      <c r="BL878" s="216" t="s">
        <v>697</v>
      </c>
      <c r="BM878" s="217">
        <v>1</v>
      </c>
      <c r="BN878" s="218" t="s">
        <v>698</v>
      </c>
      <c r="BQ878" s="216"/>
      <c r="BR878" s="217"/>
      <c r="BS878" s="216"/>
      <c r="BT878" s="217"/>
      <c r="BU878" s="218"/>
      <c r="BV878" s="215"/>
      <c r="BW878" s="216"/>
      <c r="BX878" s="217"/>
      <c r="BY878" s="216"/>
      <c r="BZ878" s="217"/>
      <c r="CA878" s="218"/>
      <c r="CB878" s="215"/>
      <c r="CC878" s="216"/>
      <c r="CD878" s="217"/>
      <c r="CE878" s="216"/>
      <c r="CF878" s="217"/>
      <c r="CG878" s="218"/>
      <c r="CH878" s="215"/>
      <c r="CI878" s="216"/>
      <c r="CJ878" s="217"/>
      <c r="CK878" s="216"/>
      <c r="CL878" s="217"/>
      <c r="CM878" s="218"/>
      <c r="CN878" s="215"/>
      <c r="CO878" s="216"/>
      <c r="CP878" s="217"/>
      <c r="CQ878" s="216"/>
      <c r="CR878" s="217"/>
      <c r="CS878" s="21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19"/>
      <c r="BR879" s="217"/>
      <c r="BS879" s="219"/>
      <c r="BT879" s="217"/>
      <c r="BU879" s="220"/>
      <c r="BV879" s="215"/>
      <c r="BW879" s="219"/>
      <c r="BX879" s="217"/>
      <c r="BY879" s="219"/>
      <c r="BZ879" s="217"/>
      <c r="CA879" s="220"/>
      <c r="CB879" s="215"/>
      <c r="CC879" s="219"/>
      <c r="CD879" s="217"/>
      <c r="CE879" s="219"/>
      <c r="CF879" s="217"/>
      <c r="CG879" s="220"/>
      <c r="CH879" s="215"/>
      <c r="CI879" s="219"/>
      <c r="CJ879" s="217"/>
      <c r="CK879" s="219"/>
      <c r="CL879" s="217"/>
      <c r="CM879" s="220"/>
      <c r="CN879" s="215"/>
      <c r="CO879" s="219"/>
      <c r="CP879" s="217"/>
      <c r="CQ879" s="219"/>
      <c r="CR879" s="217"/>
      <c r="CS879" s="220"/>
    </row>
    <row r="880" spans="13:97" ht="15" customHeight="1" x14ac:dyDescent="0.25">
      <c r="M880" s="215"/>
      <c r="N880" s="290"/>
      <c r="O880" s="217"/>
      <c r="P880" s="219"/>
      <c r="Q880" s="217"/>
      <c r="R880" s="220"/>
      <c r="S880" s="215"/>
      <c r="T880" s="290"/>
      <c r="U880" s="217"/>
      <c r="V880" s="219"/>
      <c r="W880" s="217"/>
      <c r="X880" s="220"/>
      <c r="Y880" s="215"/>
      <c r="Z880" s="290"/>
      <c r="AA880" s="217"/>
      <c r="AB880" s="219"/>
      <c r="AC880" s="217"/>
      <c r="AD880" s="220"/>
      <c r="AE880" s="215"/>
      <c r="AF880" s="290"/>
      <c r="AG880" s="217"/>
      <c r="AH880" s="219"/>
      <c r="AI880" s="217"/>
      <c r="AJ880" s="220"/>
      <c r="AK880" s="215"/>
      <c r="AL880" s="290"/>
      <c r="AM880" s="217"/>
      <c r="AN880" s="219"/>
      <c r="AO880" s="217"/>
      <c r="AP880" s="220"/>
      <c r="AQ880" s="215"/>
      <c r="AR880" s="290"/>
      <c r="AS880" s="217"/>
      <c r="AT880" s="219"/>
      <c r="AU880" s="217"/>
      <c r="AV880" s="220"/>
      <c r="AW880" s="215"/>
      <c r="AX880" s="290"/>
      <c r="AY880" s="217"/>
      <c r="AZ880" s="219"/>
      <c r="BA880" s="217"/>
      <c r="BB880" s="220"/>
      <c r="BC880" s="215"/>
      <c r="BD880" s="290"/>
      <c r="BE880" s="217"/>
      <c r="BF880" s="219"/>
      <c r="BG880" s="217"/>
      <c r="BH880" s="220"/>
      <c r="BI880" s="215"/>
      <c r="BJ880" s="290"/>
      <c r="BK880" s="217"/>
      <c r="BL880" s="219"/>
      <c r="BM880" s="217"/>
      <c r="BN880" s="220"/>
      <c r="BQ880" s="219"/>
      <c r="BR880" s="217"/>
      <c r="BS880" s="219"/>
      <c r="BT880" s="217"/>
      <c r="BU880" s="220"/>
      <c r="BV880" s="215"/>
      <c r="BW880" s="219"/>
      <c r="BX880" s="217"/>
      <c r="BY880" s="219"/>
      <c r="BZ880" s="217"/>
      <c r="CA880" s="220"/>
      <c r="CB880" s="215"/>
      <c r="CC880" s="219"/>
      <c r="CD880" s="217"/>
      <c r="CE880" s="219"/>
      <c r="CF880" s="217"/>
      <c r="CG880" s="220"/>
      <c r="CH880" s="215"/>
      <c r="CI880" s="219"/>
      <c r="CJ880" s="217"/>
      <c r="CK880" s="219"/>
      <c r="CL880" s="217"/>
      <c r="CM880" s="220"/>
      <c r="CN880" s="215"/>
      <c r="CO880" s="219"/>
      <c r="CP880" s="217"/>
      <c r="CQ880" s="219"/>
      <c r="CR880" s="217"/>
      <c r="CS880" s="220"/>
    </row>
    <row r="881" spans="13:97" ht="15" customHeight="1" x14ac:dyDescent="0.25">
      <c r="M881" s="221"/>
      <c r="N881" s="291"/>
      <c r="O881" s="223"/>
      <c r="P881" s="222"/>
      <c r="Q881" s="223"/>
      <c r="R881" s="224"/>
      <c r="S881" s="221"/>
      <c r="T881" s="291"/>
      <c r="U881" s="223"/>
      <c r="V881" s="222"/>
      <c r="W881" s="223"/>
      <c r="X881" s="224"/>
      <c r="Y881" s="221"/>
      <c r="Z881" s="291"/>
      <c r="AA881" s="223"/>
      <c r="AB881" s="223"/>
      <c r="AC881" s="223"/>
      <c r="AD881" s="225"/>
      <c r="AE881" s="221"/>
      <c r="AF881" s="291"/>
      <c r="AG881" s="223"/>
      <c r="AH881" s="222"/>
      <c r="AI881" s="223"/>
      <c r="AJ881" s="224"/>
      <c r="AK881" s="221"/>
      <c r="AL881" s="291"/>
      <c r="AM881" s="223"/>
      <c r="AN881" s="222"/>
      <c r="AO881" s="223"/>
      <c r="AP881" s="224"/>
      <c r="AQ881" s="221"/>
      <c r="AR881" s="291"/>
      <c r="AS881" s="223"/>
      <c r="AT881" s="223"/>
      <c r="AU881" s="223"/>
      <c r="AV881" s="225"/>
      <c r="AW881" s="221"/>
      <c r="AX881" s="291"/>
      <c r="AY881" s="223"/>
      <c r="AZ881" s="222"/>
      <c r="BA881" s="223"/>
      <c r="BB881" s="224"/>
      <c r="BC881" s="221"/>
      <c r="BD881" s="291"/>
      <c r="BE881" s="223"/>
      <c r="BF881" s="222"/>
      <c r="BG881" s="223"/>
      <c r="BH881" s="224"/>
      <c r="BI881" s="221"/>
      <c r="BJ881" s="291"/>
      <c r="BK881" s="223"/>
      <c r="BL881" s="223"/>
      <c r="BM881" s="223"/>
      <c r="BN881" s="225"/>
      <c r="BQ881" s="222"/>
      <c r="BR881" s="223"/>
      <c r="BS881" s="222"/>
      <c r="BT881" s="223"/>
      <c r="BU881" s="224"/>
      <c r="BV881" s="221"/>
      <c r="BW881" s="222"/>
      <c r="BX881" s="223"/>
      <c r="BY881" s="222"/>
      <c r="BZ881" s="223"/>
      <c r="CA881" s="224"/>
      <c r="CB881" s="221"/>
      <c r="CC881" s="222"/>
      <c r="CD881" s="223"/>
      <c r="CE881" s="222"/>
      <c r="CF881" s="223"/>
      <c r="CG881" s="224"/>
      <c r="CH881" s="221"/>
      <c r="CI881" s="222"/>
      <c r="CJ881" s="223"/>
      <c r="CK881" s="222"/>
      <c r="CL881" s="223"/>
      <c r="CM881" s="224"/>
      <c r="CN881" s="221"/>
      <c r="CO881" s="222"/>
      <c r="CP881" s="223"/>
      <c r="CQ881" s="222"/>
      <c r="CR881" s="223"/>
      <c r="CS881" s="224"/>
    </row>
    <row r="882" spans="13:97" ht="15" customHeight="1" x14ac:dyDescent="0.25">
      <c r="M882" s="215">
        <v>1</v>
      </c>
      <c r="N882" s="281" t="s">
        <v>699</v>
      </c>
      <c r="O882" s="217">
        <v>1</v>
      </c>
      <c r="P882" s="216" t="s">
        <v>700</v>
      </c>
      <c r="Q882" s="217">
        <v>1</v>
      </c>
      <c r="R882" s="216" t="s">
        <v>701</v>
      </c>
      <c r="S882" s="215">
        <v>1</v>
      </c>
      <c r="T882" s="276" t="s">
        <v>702</v>
      </c>
      <c r="U882" s="217">
        <v>1</v>
      </c>
      <c r="V882" s="216" t="s">
        <v>703</v>
      </c>
      <c r="W882" s="217">
        <v>1</v>
      </c>
      <c r="X882" s="216" t="s">
        <v>704</v>
      </c>
      <c r="Y882" s="215">
        <v>1</v>
      </c>
      <c r="Z882" s="276" t="s">
        <v>705</v>
      </c>
      <c r="AA882" s="217">
        <v>1</v>
      </c>
      <c r="AB882" s="216" t="s">
        <v>706</v>
      </c>
      <c r="AC882" s="217">
        <v>1</v>
      </c>
      <c r="AD882" s="216" t="s">
        <v>707</v>
      </c>
      <c r="AE882" s="215"/>
      <c r="AF882" s="292"/>
      <c r="AG882" s="217"/>
      <c r="AH882" s="216"/>
      <c r="AI882" s="217"/>
      <c r="AJ882" s="216"/>
      <c r="AK882" s="215"/>
      <c r="AL882" s="292"/>
      <c r="AM882" s="217"/>
      <c r="AN882" s="216"/>
      <c r="AO882" s="217"/>
      <c r="AP882" s="216"/>
      <c r="AQ882" s="215"/>
      <c r="AR882" s="292"/>
      <c r="AS882" s="217"/>
      <c r="AT882" s="216"/>
      <c r="AU882" s="217"/>
      <c r="AV882" s="216"/>
      <c r="AW882" s="215"/>
      <c r="AX882" s="292"/>
      <c r="AY882" s="217"/>
      <c r="AZ882" s="216"/>
      <c r="BA882" s="217"/>
      <c r="BB882" s="216"/>
      <c r="BC882" s="215"/>
      <c r="BD882" s="292"/>
      <c r="BE882" s="217"/>
      <c r="BF882" s="216"/>
      <c r="BG882" s="217"/>
      <c r="BH882" s="218"/>
      <c r="BI882" s="215"/>
      <c r="BJ882" s="292"/>
      <c r="BK882" s="217"/>
      <c r="BL882" s="216"/>
      <c r="BM882" s="217"/>
      <c r="BN882" s="218"/>
      <c r="BQ882" s="216"/>
      <c r="BR882" s="217"/>
      <c r="BS882" s="216"/>
      <c r="BT882" s="217"/>
      <c r="BU882" s="218"/>
      <c r="BV882" s="215"/>
      <c r="BW882" s="216"/>
      <c r="BX882" s="217"/>
      <c r="BY882" s="216"/>
      <c r="BZ882" s="217"/>
      <c r="CA882" s="218"/>
      <c r="CB882" s="215"/>
      <c r="CC882" s="216"/>
      <c r="CD882" s="217"/>
      <c r="CE882" s="216"/>
      <c r="CF882" s="217"/>
      <c r="CG882" s="218"/>
      <c r="CH882" s="215"/>
      <c r="CI882" s="216"/>
      <c r="CJ882" s="217"/>
      <c r="CK882" s="216"/>
      <c r="CL882" s="217"/>
      <c r="CM882" s="218"/>
      <c r="CN882" s="215"/>
      <c r="CO882" s="216"/>
      <c r="CP882" s="217"/>
      <c r="CQ882" s="216"/>
      <c r="CR882" s="217"/>
      <c r="CS882" s="218"/>
    </row>
    <row r="883" spans="13:97" ht="15" customHeight="1" x14ac:dyDescent="0.25">
      <c r="M883" s="215"/>
      <c r="N883" s="219"/>
      <c r="O883" s="217"/>
      <c r="P883" s="219"/>
      <c r="Q883" s="217"/>
      <c r="R883" s="220"/>
      <c r="S883" s="215"/>
      <c r="T883" s="219"/>
      <c r="U883" s="217"/>
      <c r="V883" s="219"/>
      <c r="W883" s="217"/>
      <c r="X883" s="220"/>
      <c r="Y883" s="215"/>
      <c r="Z883" s="219"/>
      <c r="AA883" s="217"/>
      <c r="AB883" s="217"/>
      <c r="AC883" s="217"/>
      <c r="AD883" s="226"/>
      <c r="AE883" s="215"/>
      <c r="AF883" s="219"/>
      <c r="AG883" s="217"/>
      <c r="AH883" s="219"/>
      <c r="AI883" s="217"/>
      <c r="AJ883" s="220"/>
      <c r="AK883" s="215"/>
      <c r="AL883" s="290"/>
      <c r="AM883" s="217"/>
      <c r="AN883" s="219"/>
      <c r="AO883" s="217"/>
      <c r="AP883" s="220"/>
      <c r="AQ883" s="215"/>
      <c r="AR883" s="290"/>
      <c r="AS883" s="217"/>
      <c r="AT883" s="217"/>
      <c r="AU883" s="217"/>
      <c r="AV883" s="226"/>
      <c r="AW883" s="215"/>
      <c r="AX883" s="290"/>
      <c r="AY883" s="217"/>
      <c r="AZ883" s="219"/>
      <c r="BA883" s="217"/>
      <c r="BB883" s="220"/>
      <c r="BC883" s="215"/>
      <c r="BD883" s="290"/>
      <c r="BE883" s="217"/>
      <c r="BF883" s="219"/>
      <c r="BG883" s="217"/>
      <c r="BH883" s="220"/>
      <c r="BI883" s="215"/>
      <c r="BJ883" s="290"/>
      <c r="BK883" s="217"/>
      <c r="BL883" s="217"/>
      <c r="BM883" s="217"/>
      <c r="BN883" s="226"/>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15"/>
      <c r="N884" s="219"/>
      <c r="O884" s="217"/>
      <c r="P884" s="219"/>
      <c r="Q884" s="217"/>
      <c r="R884" s="220"/>
      <c r="S884" s="215"/>
      <c r="T884" s="219"/>
      <c r="U884" s="217"/>
      <c r="V884" s="219"/>
      <c r="W884" s="217"/>
      <c r="X884" s="220"/>
      <c r="Y884" s="215"/>
      <c r="Z884" s="219"/>
      <c r="AA884" s="217"/>
      <c r="AB884" s="217"/>
      <c r="AC884" s="217"/>
      <c r="AD884" s="226"/>
      <c r="AE884" s="215"/>
      <c r="AF884" s="219"/>
      <c r="AG884" s="217"/>
      <c r="AH884" s="219"/>
      <c r="AI884" s="217"/>
      <c r="AJ884" s="220"/>
      <c r="AK884" s="215"/>
      <c r="AL884" s="290"/>
      <c r="AM884" s="217"/>
      <c r="AN884" s="219"/>
      <c r="AO884" s="217"/>
      <c r="AP884" s="220"/>
      <c r="AQ884" s="215"/>
      <c r="AR884" s="290"/>
      <c r="AS884" s="217"/>
      <c r="AT884" s="217"/>
      <c r="AU884" s="217"/>
      <c r="AV884" s="226"/>
      <c r="AW884" s="215"/>
      <c r="AX884" s="219"/>
      <c r="AY884" s="217"/>
      <c r="AZ884" s="219"/>
      <c r="BA884" s="217"/>
      <c r="BB884" s="220"/>
      <c r="BC884" s="215"/>
      <c r="BD884" s="290"/>
      <c r="BE884" s="217"/>
      <c r="BF884" s="219"/>
      <c r="BG884" s="217"/>
      <c r="BH884" s="220"/>
      <c r="BI884" s="215"/>
      <c r="BJ884" s="219"/>
      <c r="BK884" s="217"/>
      <c r="BL884" s="217"/>
      <c r="BM884" s="217"/>
      <c r="BN884" s="226"/>
      <c r="BQ884" s="219"/>
      <c r="BR884" s="217"/>
      <c r="BS884" s="219"/>
      <c r="BT884" s="217"/>
      <c r="BU884" s="220"/>
      <c r="BV884" s="215"/>
      <c r="BW884" s="219"/>
      <c r="BX884" s="217"/>
      <c r="BY884" s="219"/>
      <c r="BZ884" s="217"/>
      <c r="CA884" s="220"/>
      <c r="CB884" s="215"/>
      <c r="CC884" s="219"/>
      <c r="CD884" s="217"/>
      <c r="CE884" s="219"/>
      <c r="CF884" s="217"/>
      <c r="CG884" s="220"/>
      <c r="CH884" s="215"/>
      <c r="CI884" s="219"/>
      <c r="CJ884" s="217"/>
      <c r="CK884" s="219"/>
      <c r="CL884" s="217"/>
      <c r="CM884" s="220"/>
      <c r="CN884" s="215"/>
      <c r="CO884" s="219"/>
      <c r="CP884" s="217"/>
      <c r="CQ884" s="219"/>
      <c r="CR884" s="217"/>
      <c r="CS884" s="220"/>
    </row>
    <row r="885" spans="13:97" ht="15" customHeight="1" x14ac:dyDescent="0.25">
      <c r="M885" s="122"/>
      <c r="N885" s="123"/>
      <c r="O885" s="124"/>
      <c r="P885" s="123"/>
      <c r="Q885" s="124"/>
      <c r="R885" s="125"/>
      <c r="S885" s="122"/>
      <c r="T885" s="123"/>
      <c r="U885" s="124"/>
      <c r="V885" s="123"/>
      <c r="W885" s="124"/>
      <c r="X885" s="125"/>
      <c r="Y885" s="122"/>
      <c r="Z885" s="123"/>
      <c r="AA885" s="124"/>
      <c r="AB885" s="123"/>
      <c r="AC885" s="124"/>
      <c r="AD885" s="125"/>
      <c r="AE885" s="122"/>
      <c r="AF885" s="123"/>
      <c r="AG885" s="124"/>
      <c r="AH885" s="123"/>
      <c r="AI885" s="124"/>
      <c r="AJ885" s="125"/>
      <c r="AK885" s="122"/>
      <c r="AL885" s="123"/>
      <c r="AM885" s="124"/>
      <c r="AN885" s="123"/>
      <c r="AO885" s="124"/>
      <c r="AP885" s="125"/>
      <c r="AQ885" s="122"/>
      <c r="AR885" s="123"/>
      <c r="AS885" s="124"/>
      <c r="AT885" s="123"/>
      <c r="AU885" s="124"/>
      <c r="AV885" s="125"/>
      <c r="AW885" s="122"/>
      <c r="AX885" s="123"/>
      <c r="AY885" s="124"/>
      <c r="AZ885" s="123"/>
      <c r="BA885" s="124"/>
      <c r="BB885" s="125"/>
      <c r="BC885" s="122"/>
      <c r="BD885" s="123"/>
      <c r="BE885" s="124"/>
      <c r="BF885" s="123"/>
      <c r="BG885" s="124"/>
      <c r="BH885" s="125"/>
      <c r="BI885" s="122"/>
      <c r="BJ885" s="123"/>
      <c r="BK885" s="124"/>
      <c r="BL885" s="123"/>
      <c r="BM885" s="124"/>
      <c r="BN885" s="125"/>
      <c r="BQ885" s="222"/>
      <c r="BR885" s="223"/>
      <c r="BS885" s="222"/>
      <c r="BT885" s="223"/>
      <c r="BU885" s="224"/>
      <c r="BV885" s="221"/>
      <c r="BW885" s="222"/>
      <c r="BX885" s="223"/>
      <c r="BY885" s="223"/>
      <c r="BZ885" s="223"/>
      <c r="CA885" s="225"/>
      <c r="CB885" s="221"/>
      <c r="CC885" s="222"/>
      <c r="CD885" s="223"/>
      <c r="CE885" s="222"/>
      <c r="CF885" s="223"/>
      <c r="CG885" s="224"/>
      <c r="CH885" s="221"/>
      <c r="CI885" s="222"/>
      <c r="CJ885" s="223"/>
      <c r="CK885" s="222"/>
      <c r="CL885" s="223"/>
      <c r="CM885" s="224"/>
      <c r="CN885" s="221"/>
      <c r="CO885" s="222"/>
      <c r="CP885" s="223"/>
      <c r="CQ885" s="223"/>
      <c r="CR885" s="223"/>
      <c r="CS885" s="225"/>
    </row>
    <row r="886" spans="13:97" ht="15" customHeight="1" x14ac:dyDescent="0.25">
      <c r="M886" s="118">
        <v>1</v>
      </c>
      <c r="N886" s="145" t="s">
        <v>708</v>
      </c>
      <c r="O886" s="120"/>
      <c r="P886" s="150"/>
      <c r="Q886" s="120"/>
      <c r="R886" s="150"/>
      <c r="S886" s="118"/>
      <c r="T886" s="145"/>
      <c r="U886" s="120"/>
      <c r="V886" s="145"/>
      <c r="W886" s="120"/>
      <c r="X886" s="146"/>
      <c r="Y886" s="118"/>
      <c r="Z886" s="145"/>
      <c r="AA886" s="120"/>
      <c r="AB886" s="145"/>
      <c r="AC886" s="120"/>
      <c r="AD886" s="121"/>
      <c r="AE886" s="118"/>
      <c r="AF886" s="145"/>
      <c r="AG886" s="120"/>
      <c r="AH886" s="150"/>
      <c r="AI886" s="120"/>
      <c r="AJ886" s="150"/>
      <c r="AK886" s="118"/>
      <c r="AL886" s="145"/>
      <c r="AM886" s="120"/>
      <c r="AN886" s="145"/>
      <c r="AO886" s="120"/>
      <c r="AP886" s="146"/>
      <c r="AQ886" s="118"/>
      <c r="AR886" s="145"/>
      <c r="AS886" s="120"/>
      <c r="AT886" s="145"/>
      <c r="AU886" s="120"/>
      <c r="AV886" s="121"/>
      <c r="AW886" s="118"/>
      <c r="AX886" s="145"/>
      <c r="AY886" s="120"/>
      <c r="AZ886" s="150"/>
      <c r="BA886" s="120"/>
      <c r="BB886" s="150"/>
      <c r="BC886" s="118"/>
      <c r="BD886" s="145"/>
      <c r="BE886" s="120"/>
      <c r="BF886" s="145"/>
      <c r="BG886" s="120"/>
      <c r="BH886" s="146"/>
      <c r="BI886" s="118"/>
      <c r="BJ886" s="145"/>
      <c r="BK886" s="120"/>
      <c r="BL886" s="145"/>
      <c r="BM886" s="120"/>
      <c r="BN886" s="121"/>
      <c r="BQ886" s="216"/>
      <c r="BR886" s="217"/>
      <c r="BS886" s="216"/>
      <c r="BT886" s="217"/>
      <c r="BU886" s="218"/>
      <c r="BV886" s="215"/>
      <c r="BW886" s="216"/>
      <c r="BX886" s="217"/>
      <c r="BY886" s="216"/>
      <c r="BZ886" s="217"/>
      <c r="CA886" s="218"/>
      <c r="CB886" s="215"/>
      <c r="CC886" s="216"/>
      <c r="CD886" s="217"/>
      <c r="CE886" s="216"/>
      <c r="CF886" s="217"/>
      <c r="CG886" s="218"/>
      <c r="CH886" s="215"/>
      <c r="CI886" s="216"/>
      <c r="CJ886" s="217"/>
      <c r="CK886" s="216"/>
      <c r="CL886" s="217"/>
      <c r="CM886" s="218"/>
      <c r="CN886" s="215"/>
      <c r="CO886" s="216"/>
      <c r="CP886" s="217"/>
      <c r="CQ886" s="216"/>
      <c r="CR886" s="217"/>
      <c r="CS886" s="218"/>
    </row>
    <row r="887" spans="13:97" ht="15" customHeight="1" x14ac:dyDescent="0.25">
      <c r="M887" s="118">
        <v>2</v>
      </c>
      <c r="N887" s="145" t="s">
        <v>709</v>
      </c>
      <c r="O887" s="120"/>
      <c r="P887" s="119"/>
      <c r="Q887" s="120"/>
      <c r="R887" s="121"/>
      <c r="S887" s="118"/>
      <c r="T887" s="119"/>
      <c r="U887" s="120"/>
      <c r="V887" s="119"/>
      <c r="W887" s="120"/>
      <c r="X887" s="121"/>
      <c r="Y887" s="118"/>
      <c r="Z887" s="119"/>
      <c r="AA887" s="120"/>
      <c r="AB887" s="119"/>
      <c r="AC887" s="120"/>
      <c r="AD887" s="121"/>
      <c r="AE887" s="118"/>
      <c r="AF887" s="145"/>
      <c r="AG887" s="120"/>
      <c r="AH887" s="119"/>
      <c r="AI887" s="120"/>
      <c r="AJ887" s="121"/>
      <c r="AK887" s="118"/>
      <c r="AL887" s="119"/>
      <c r="AM887" s="120"/>
      <c r="AN887" s="119"/>
      <c r="AO887" s="120"/>
      <c r="AP887" s="121"/>
      <c r="AQ887" s="118"/>
      <c r="AR887" s="119"/>
      <c r="AS887" s="120"/>
      <c r="AT887" s="119"/>
      <c r="AU887" s="120"/>
      <c r="AV887" s="121"/>
      <c r="AW887" s="118"/>
      <c r="AX887" s="145"/>
      <c r="AY887" s="120"/>
      <c r="AZ887" s="119"/>
      <c r="BA887" s="120"/>
      <c r="BB887" s="121"/>
      <c r="BC887" s="118"/>
      <c r="BD887" s="119"/>
      <c r="BE887" s="120"/>
      <c r="BF887" s="119"/>
      <c r="BG887" s="120"/>
      <c r="BH887" s="121"/>
      <c r="BI887" s="118"/>
      <c r="BJ887" s="119"/>
      <c r="BK887" s="120"/>
      <c r="BL887" s="119"/>
      <c r="BM887" s="120"/>
      <c r="BN887" s="121"/>
      <c r="BQ887" s="219"/>
      <c r="BR887" s="217"/>
      <c r="BS887" s="219"/>
      <c r="BT887" s="217"/>
      <c r="BU887" s="220"/>
      <c r="BV887" s="215"/>
      <c r="BW887" s="219"/>
      <c r="BX887" s="217"/>
      <c r="BY887" s="217"/>
      <c r="BZ887" s="217"/>
      <c r="CA887" s="226"/>
      <c r="CB887" s="215"/>
      <c r="CC887" s="219"/>
      <c r="CD887" s="217"/>
      <c r="CE887" s="219"/>
      <c r="CF887" s="217"/>
      <c r="CG887" s="220"/>
      <c r="CH887" s="215"/>
      <c r="CI887" s="219"/>
      <c r="CJ887" s="217"/>
      <c r="CK887" s="219"/>
      <c r="CL887" s="217"/>
      <c r="CM887" s="220"/>
      <c r="CN887" s="215"/>
      <c r="CO887" s="219"/>
      <c r="CP887" s="217"/>
      <c r="CQ887" s="217"/>
      <c r="CR887" s="217"/>
      <c r="CS887" s="226"/>
    </row>
    <row r="888" spans="13:97" ht="15" customHeight="1" x14ac:dyDescent="0.25">
      <c r="M888" s="118">
        <v>3</v>
      </c>
      <c r="N888" s="146" t="s">
        <v>710</v>
      </c>
      <c r="O888" s="120"/>
      <c r="P888" s="119"/>
      <c r="Q888" s="120"/>
      <c r="R888" s="121"/>
      <c r="S888" s="118"/>
      <c r="T888" s="119"/>
      <c r="U888" s="120"/>
      <c r="V888" s="119"/>
      <c r="W888" s="120"/>
      <c r="X888" s="121"/>
      <c r="Y888" s="118"/>
      <c r="Z888" s="119"/>
      <c r="AA888" s="120"/>
      <c r="AB888" s="119"/>
      <c r="AC888" s="120"/>
      <c r="AD888" s="121"/>
      <c r="AE888" s="118"/>
      <c r="AF888" s="146"/>
      <c r="AG888" s="120"/>
      <c r="AH888" s="119"/>
      <c r="AI888" s="120"/>
      <c r="AJ888" s="121"/>
      <c r="AK888" s="118"/>
      <c r="AL888" s="119"/>
      <c r="AM888" s="120"/>
      <c r="AN888" s="119"/>
      <c r="AO888" s="120"/>
      <c r="AP888" s="121"/>
      <c r="AQ888" s="118"/>
      <c r="AR888" s="119"/>
      <c r="AS888" s="120"/>
      <c r="AT888" s="119"/>
      <c r="AU888" s="120"/>
      <c r="AV888" s="121"/>
      <c r="AW888" s="118"/>
      <c r="AX888" s="146"/>
      <c r="AY888" s="120"/>
      <c r="AZ888" s="119"/>
      <c r="BA888" s="120"/>
      <c r="BB888" s="121"/>
      <c r="BC888" s="118"/>
      <c r="BD888" s="119"/>
      <c r="BE888" s="120"/>
      <c r="BF888" s="119"/>
      <c r="BG888" s="120"/>
      <c r="BH888" s="121"/>
      <c r="BI888" s="118"/>
      <c r="BJ888" s="119"/>
      <c r="BK888" s="120"/>
      <c r="BL888" s="119"/>
      <c r="BM888" s="120"/>
      <c r="BN888" s="121"/>
      <c r="BQ888" s="219"/>
      <c r="BR888" s="217"/>
      <c r="BS888" s="219"/>
      <c r="BT888" s="217"/>
      <c r="BU888" s="220"/>
      <c r="BV888" s="215"/>
      <c r="BW888" s="219"/>
      <c r="BX888" s="217"/>
      <c r="BY888" s="217"/>
      <c r="BZ888" s="217"/>
      <c r="CA888" s="226"/>
      <c r="CB888" s="215"/>
      <c r="CC888" s="219"/>
      <c r="CD888" s="217"/>
      <c r="CE888" s="219"/>
      <c r="CF888" s="217"/>
      <c r="CG888" s="220"/>
      <c r="CH888" s="215"/>
      <c r="CI888" s="219"/>
      <c r="CJ888" s="217"/>
      <c r="CK888" s="219"/>
      <c r="CL888" s="217"/>
      <c r="CM888" s="220"/>
      <c r="CN888" s="215"/>
      <c r="CO888" s="219"/>
      <c r="CP888" s="217"/>
      <c r="CQ888" s="217"/>
      <c r="CR888" s="217"/>
      <c r="CS888" s="226"/>
    </row>
    <row r="889" spans="13:97" ht="15" customHeight="1" x14ac:dyDescent="0.25">
      <c r="M889" s="44"/>
      <c r="N889" s="45"/>
      <c r="O889" s="46"/>
      <c r="P889" s="45"/>
      <c r="Q889" s="46"/>
      <c r="R889" s="47"/>
      <c r="S889" s="44"/>
      <c r="T889" s="45"/>
      <c r="U889" s="46"/>
      <c r="V889" s="45"/>
      <c r="W889" s="46"/>
      <c r="X889" s="47"/>
      <c r="Y889" s="44"/>
      <c r="Z889" s="45"/>
      <c r="AA889" s="46"/>
      <c r="AB889" s="45"/>
      <c r="AC889" s="46"/>
      <c r="AD889" s="47"/>
      <c r="AE889" s="44"/>
      <c r="AF889" s="45"/>
      <c r="AG889" s="46"/>
      <c r="AH889" s="45"/>
      <c r="AI889" s="46"/>
      <c r="AJ889" s="47"/>
      <c r="AK889" s="44"/>
      <c r="AL889" s="45"/>
      <c r="AM889" s="46"/>
      <c r="AN889" s="45"/>
      <c r="AO889" s="46"/>
      <c r="AP889" s="47"/>
      <c r="AQ889" s="44"/>
      <c r="AR889" s="45"/>
      <c r="AS889" s="46"/>
      <c r="AT889" s="45"/>
      <c r="AU889" s="46"/>
      <c r="AV889" s="47"/>
      <c r="AW889" s="44"/>
      <c r="AX889" s="45"/>
      <c r="AY889" s="46"/>
      <c r="AZ889" s="45"/>
      <c r="BA889" s="46"/>
      <c r="BB889" s="47"/>
      <c r="BC889" s="44"/>
      <c r="BD889" s="45"/>
      <c r="BE889" s="46"/>
      <c r="BF889" s="45"/>
      <c r="BG889" s="46"/>
      <c r="BH889" s="47"/>
      <c r="BI889" s="44"/>
      <c r="BJ889" s="45"/>
      <c r="BK889" s="46"/>
      <c r="BL889" s="45"/>
      <c r="BM889" s="46"/>
      <c r="BN889" s="47"/>
      <c r="BQ889" s="223"/>
      <c r="BR889" s="223"/>
      <c r="BS889" s="223"/>
      <c r="BT889" s="223"/>
      <c r="BU889" s="225"/>
      <c r="BV889" s="221"/>
      <c r="BW889" s="223"/>
      <c r="BX889" s="223"/>
      <c r="BY889" s="223"/>
      <c r="BZ889" s="223"/>
      <c r="CA889" s="225"/>
      <c r="CB889" s="221"/>
      <c r="CC889" s="223"/>
      <c r="CD889" s="223"/>
      <c r="CE889" s="223"/>
      <c r="CF889" s="223"/>
      <c r="CG889" s="225"/>
      <c r="CH889" s="221"/>
      <c r="CI889" s="223"/>
      <c r="CJ889" s="223"/>
      <c r="CK889" s="223"/>
      <c r="CL889" s="223"/>
      <c r="CM889" s="225"/>
      <c r="CN889" s="221"/>
      <c r="CO889" s="223"/>
      <c r="CP889" s="223"/>
      <c r="CQ889" s="223"/>
      <c r="CR889" s="223"/>
      <c r="CS889" s="225"/>
    </row>
    <row r="890" spans="13:97" ht="15" customHeight="1" x14ac:dyDescent="0.25">
      <c r="BQ890" s="216"/>
      <c r="BR890" s="217"/>
      <c r="BS890" s="216"/>
      <c r="BT890" s="217"/>
      <c r="BU890" s="218"/>
      <c r="BV890" s="215"/>
      <c r="BW890" s="216"/>
      <c r="BX890" s="217"/>
      <c r="BY890" s="216"/>
      <c r="BZ890" s="217"/>
      <c r="CA890" s="218"/>
      <c r="CB890" s="215"/>
      <c r="CC890" s="216"/>
      <c r="CD890" s="217"/>
      <c r="CE890" s="216"/>
      <c r="CF890" s="217"/>
      <c r="CG890" s="218"/>
      <c r="CH890" s="215"/>
      <c r="CI890" s="216"/>
      <c r="CJ890" s="217"/>
      <c r="CK890" s="216"/>
      <c r="CL890" s="217"/>
      <c r="CM890" s="218"/>
      <c r="CN890" s="215"/>
      <c r="CO890" s="216"/>
      <c r="CP890" s="217"/>
      <c r="CQ890" s="216"/>
      <c r="CR890" s="217"/>
      <c r="CS890" s="218"/>
    </row>
    <row r="891" spans="13:97" ht="15" customHeight="1" x14ac:dyDescent="0.25">
      <c r="BQ891" s="219"/>
      <c r="BR891" s="217"/>
      <c r="BS891" s="216"/>
      <c r="BT891" s="217"/>
      <c r="BU891" s="218"/>
      <c r="BV891" s="215"/>
      <c r="BW891" s="219"/>
      <c r="BX891" s="217"/>
      <c r="BY891" s="219"/>
      <c r="BZ891" s="217"/>
      <c r="CA891" s="220"/>
      <c r="CB891" s="215"/>
      <c r="CC891" s="219"/>
      <c r="CD891" s="217"/>
      <c r="CE891" s="219"/>
      <c r="CF891" s="217"/>
      <c r="CG891" s="220"/>
      <c r="CH891" s="215"/>
      <c r="CI891" s="219"/>
      <c r="CJ891" s="217"/>
      <c r="CK891" s="216"/>
      <c r="CL891" s="217"/>
      <c r="CM891" s="218"/>
      <c r="CN891" s="215"/>
      <c r="CO891" s="219"/>
      <c r="CP891" s="217"/>
      <c r="CQ891" s="219"/>
      <c r="CR891" s="217"/>
      <c r="CS891" s="220"/>
    </row>
    <row r="892" spans="13:97" ht="15" customHeight="1" x14ac:dyDescent="0.25">
      <c r="BQ892" s="219"/>
      <c r="BR892" s="217"/>
      <c r="BS892" s="216"/>
      <c r="BT892" s="217"/>
      <c r="BU892" s="218"/>
      <c r="BV892" s="215"/>
      <c r="BW892" s="219"/>
      <c r="BX892" s="217"/>
      <c r="BY892" s="219"/>
      <c r="BZ892" s="217"/>
      <c r="CA892" s="220"/>
      <c r="CB892" s="215"/>
      <c r="CC892" s="219"/>
      <c r="CD892" s="217"/>
      <c r="CE892" s="219"/>
      <c r="CF892" s="217"/>
      <c r="CG892" s="220"/>
      <c r="CH892" s="215"/>
      <c r="CI892" s="219"/>
      <c r="CJ892" s="217"/>
      <c r="CK892" s="216"/>
      <c r="CL892" s="217"/>
      <c r="CM892" s="218"/>
      <c r="CN892" s="215"/>
      <c r="CO892" s="219"/>
      <c r="CP892" s="217"/>
      <c r="CQ892" s="219"/>
      <c r="CR892" s="217"/>
      <c r="CS892" s="220"/>
    </row>
    <row r="893" spans="13:97" ht="15" customHeight="1" x14ac:dyDescent="0.25">
      <c r="Y893" s="54"/>
      <c r="Z893" s="55"/>
      <c r="AA893" s="56"/>
      <c r="AB893" s="55"/>
      <c r="AC893" s="56"/>
      <c r="AD893" s="57"/>
      <c r="AE893" s="54"/>
      <c r="AF893" s="55"/>
      <c r="AG893" s="56"/>
      <c r="AH893" s="55"/>
      <c r="AI893" s="56"/>
      <c r="AJ893" s="57"/>
      <c r="AK893" s="54"/>
      <c r="AL893" s="55"/>
      <c r="AM893" s="56"/>
      <c r="AN893" s="55"/>
      <c r="AO893" s="56"/>
      <c r="AP893" s="57"/>
      <c r="AR893" s="221"/>
      <c r="AS893" s="222"/>
      <c r="AT893" s="223"/>
      <c r="AU893" s="222"/>
      <c r="AV893" s="223"/>
      <c r="AW893" s="224"/>
      <c r="AX893" s="221"/>
      <c r="AY893" s="222"/>
      <c r="AZ893" s="223"/>
      <c r="BA893" s="222"/>
      <c r="BB893" s="223"/>
      <c r="BC893" s="224"/>
      <c r="BD893" s="221"/>
      <c r="BE893" s="222"/>
      <c r="BF893" s="223"/>
      <c r="BG893" s="222"/>
      <c r="BH893" s="223"/>
      <c r="BI893" s="224"/>
      <c r="BJ893" s="221"/>
      <c r="BK893" s="222"/>
      <c r="BL893" s="223"/>
      <c r="BM893" s="222"/>
      <c r="BN893" s="223"/>
      <c r="BO893" s="224"/>
      <c r="BP893" s="221"/>
      <c r="BQ893" s="222"/>
      <c r="BR893" s="223"/>
      <c r="BS893" s="222"/>
      <c r="BT893" s="223"/>
      <c r="BU893" s="224"/>
      <c r="BV893" s="221"/>
      <c r="BW893" s="222"/>
      <c r="BX893" s="223"/>
      <c r="BY893" s="222"/>
      <c r="BZ893" s="223"/>
      <c r="CA893" s="224"/>
      <c r="CB893" s="221"/>
      <c r="CC893" s="222"/>
      <c r="CD893" s="223"/>
      <c r="CE893" s="222"/>
      <c r="CF893" s="223"/>
      <c r="CG893" s="224"/>
      <c r="CH893" s="221"/>
      <c r="CI893" s="222"/>
      <c r="CJ893" s="223"/>
      <c r="CK893" s="222"/>
      <c r="CL893" s="223"/>
      <c r="CM893" s="224"/>
      <c r="CN893" s="221"/>
      <c r="CO893" s="222"/>
      <c r="CP893" s="223"/>
      <c r="CQ893" s="222"/>
      <c r="CR893" s="223"/>
      <c r="CS893" s="224"/>
    </row>
    <row r="894" spans="13:97" ht="15" customHeight="1" x14ac:dyDescent="0.25">
      <c r="Y894" s="48">
        <v>1</v>
      </c>
      <c r="Z894" s="49" t="s">
        <v>10</v>
      </c>
      <c r="AA894" s="50">
        <v>1</v>
      </c>
      <c r="AB894" s="49" t="s">
        <v>11</v>
      </c>
      <c r="AC894" s="50">
        <v>1</v>
      </c>
      <c r="AD894" s="51" t="s">
        <v>12</v>
      </c>
      <c r="AE894" s="48">
        <v>1</v>
      </c>
      <c r="AF894" s="49" t="s">
        <v>13</v>
      </c>
      <c r="AG894" s="50">
        <v>1</v>
      </c>
      <c r="AH894" s="49" t="s">
        <v>14</v>
      </c>
      <c r="AI894" s="50">
        <v>1</v>
      </c>
      <c r="AJ894" s="51" t="s">
        <v>15</v>
      </c>
      <c r="AK894" s="48">
        <v>1</v>
      </c>
      <c r="AL894" s="49" t="s">
        <v>16</v>
      </c>
      <c r="AM894" s="50">
        <v>1</v>
      </c>
      <c r="AN894" s="49" t="s">
        <v>17</v>
      </c>
      <c r="AO894" s="50">
        <v>1</v>
      </c>
      <c r="AP894" s="51" t="s">
        <v>18</v>
      </c>
      <c r="AR894" s="215">
        <v>1</v>
      </c>
      <c r="AS894" s="216" t="s">
        <v>339</v>
      </c>
      <c r="AT894" s="217">
        <v>1</v>
      </c>
      <c r="AU894" s="216" t="s">
        <v>340</v>
      </c>
      <c r="AV894" s="217">
        <v>1</v>
      </c>
      <c r="AW894" s="216" t="s">
        <v>341</v>
      </c>
      <c r="AX894" s="215">
        <v>1</v>
      </c>
      <c r="AY894" s="216" t="s">
        <v>342</v>
      </c>
      <c r="AZ894" s="217">
        <v>1</v>
      </c>
      <c r="BA894" s="216" t="s">
        <v>343</v>
      </c>
      <c r="BB894" s="217">
        <v>1</v>
      </c>
      <c r="BC894" s="216" t="s">
        <v>344</v>
      </c>
      <c r="BD894" s="215">
        <v>1</v>
      </c>
      <c r="BE894" s="216" t="s">
        <v>345</v>
      </c>
      <c r="BF894" s="217">
        <v>1</v>
      </c>
      <c r="BG894" s="216" t="s">
        <v>346</v>
      </c>
      <c r="BH894" s="217">
        <v>1</v>
      </c>
      <c r="BI894" s="216" t="s">
        <v>347</v>
      </c>
      <c r="BJ894" s="215">
        <v>1</v>
      </c>
      <c r="BK894" s="216" t="s">
        <v>348</v>
      </c>
      <c r="BL894" s="217">
        <v>1</v>
      </c>
      <c r="BM894" s="216" t="s">
        <v>349</v>
      </c>
      <c r="BN894" s="217">
        <v>1</v>
      </c>
      <c r="BO894" s="216" t="s">
        <v>350</v>
      </c>
      <c r="BP894" s="215"/>
      <c r="BQ894" s="216"/>
      <c r="BR894" s="217"/>
      <c r="BS894" s="216"/>
      <c r="BT894" s="217"/>
      <c r="BU894" s="218"/>
      <c r="BV894" s="215"/>
      <c r="BW894" s="216"/>
      <c r="BX894" s="217"/>
      <c r="BY894" s="216"/>
      <c r="BZ894" s="217"/>
      <c r="CA894" s="218"/>
      <c r="CB894" s="215"/>
      <c r="CC894" s="216"/>
      <c r="CD894" s="217"/>
      <c r="CE894" s="216"/>
      <c r="CF894" s="217"/>
      <c r="CG894" s="218"/>
      <c r="CH894" s="215"/>
      <c r="CI894" s="216"/>
      <c r="CJ894" s="217"/>
      <c r="CK894" s="216"/>
      <c r="CL894" s="217"/>
      <c r="CM894" s="218"/>
      <c r="CN894" s="215"/>
      <c r="CO894" s="216"/>
      <c r="CP894" s="217"/>
      <c r="CQ894" s="216"/>
      <c r="CR894" s="217"/>
      <c r="CS894" s="218"/>
    </row>
    <row r="895" spans="13:97" ht="15" customHeight="1" x14ac:dyDescent="0.25">
      <c r="Y895" s="48"/>
      <c r="Z895" s="52"/>
      <c r="AA895" s="50"/>
      <c r="AB895" s="52"/>
      <c r="AC895" s="50"/>
      <c r="AD895" s="53"/>
      <c r="AE895" s="48"/>
      <c r="AF895" s="52"/>
      <c r="AG895" s="50"/>
      <c r="AH895" s="52"/>
      <c r="AI895" s="50"/>
      <c r="AJ895" s="53"/>
      <c r="AK895" s="48"/>
      <c r="AL895" s="52"/>
      <c r="AM895" s="50"/>
      <c r="AN895" s="52"/>
      <c r="AO895" s="50"/>
      <c r="AP895" s="53"/>
      <c r="AR895" s="215"/>
      <c r="AS895" s="219"/>
      <c r="AT895" s="217"/>
      <c r="AU895" s="219"/>
      <c r="AV895" s="217"/>
      <c r="AW895" s="220"/>
      <c r="AX895" s="215"/>
      <c r="AY895" s="219"/>
      <c r="AZ895" s="217"/>
      <c r="BA895" s="219"/>
      <c r="BB895" s="217"/>
      <c r="BC895" s="220"/>
      <c r="BD895" s="215"/>
      <c r="BE895" s="219"/>
      <c r="BF895" s="217"/>
      <c r="BG895" s="219"/>
      <c r="BH895" s="217"/>
      <c r="BI895" s="220"/>
      <c r="BJ895" s="215"/>
      <c r="BK895" s="219"/>
      <c r="BL895" s="217"/>
      <c r="BM895" s="219"/>
      <c r="BN895" s="217"/>
      <c r="BO895" s="220"/>
      <c r="BP895" s="215"/>
      <c r="BQ895" s="219"/>
      <c r="BR895" s="217"/>
      <c r="BS895" s="219"/>
      <c r="BT895" s="217"/>
      <c r="BU895" s="220"/>
      <c r="BV895" s="215"/>
      <c r="BW895" s="219"/>
      <c r="BX895" s="217"/>
      <c r="BY895" s="219"/>
      <c r="BZ895" s="217"/>
      <c r="CA895" s="220"/>
      <c r="CB895" s="215"/>
      <c r="CC895" s="219"/>
      <c r="CD895" s="217"/>
      <c r="CE895" s="219"/>
      <c r="CF895" s="217"/>
      <c r="CG895" s="220"/>
      <c r="CH895" s="215"/>
      <c r="CI895" s="219"/>
      <c r="CJ895" s="217"/>
      <c r="CK895" s="219"/>
      <c r="CL895" s="217"/>
      <c r="CM895" s="220"/>
      <c r="CN895" s="215"/>
      <c r="CO895" s="219"/>
      <c r="CP895" s="217"/>
      <c r="CQ895" s="219"/>
      <c r="CR895" s="217"/>
      <c r="CS895" s="220"/>
    </row>
    <row r="896" spans="13:97" ht="15" customHeight="1" x14ac:dyDescent="0.25">
      <c r="Y896" s="48"/>
      <c r="Z896" s="52"/>
      <c r="AA896" s="50"/>
      <c r="AB896" s="52"/>
      <c r="AC896" s="50"/>
      <c r="AD896" s="53"/>
      <c r="AE896" s="48"/>
      <c r="AF896" s="52"/>
      <c r="AG896" s="50"/>
      <c r="AH896" s="52"/>
      <c r="AI896" s="50"/>
      <c r="AJ896" s="53"/>
      <c r="AK896" s="48"/>
      <c r="AL896" s="52"/>
      <c r="AM896" s="50"/>
      <c r="AN896" s="52"/>
      <c r="AO896" s="50"/>
      <c r="AP896" s="53"/>
      <c r="AR896" s="215"/>
      <c r="AS896" s="219"/>
      <c r="AT896" s="217"/>
      <c r="AU896" s="219"/>
      <c r="AV896" s="217"/>
      <c r="AW896" s="220"/>
      <c r="AX896" s="215"/>
      <c r="AY896" s="219"/>
      <c r="AZ896" s="217"/>
      <c r="BA896" s="219"/>
      <c r="BB896" s="217"/>
      <c r="BC896" s="220"/>
      <c r="BD896" s="215"/>
      <c r="BE896" s="219"/>
      <c r="BF896" s="217"/>
      <c r="BG896" s="219"/>
      <c r="BH896" s="217"/>
      <c r="BI896" s="220"/>
      <c r="BJ896" s="215"/>
      <c r="BK896" s="219"/>
      <c r="BL896" s="217"/>
      <c r="BM896" s="219"/>
      <c r="BN896" s="217"/>
      <c r="BO896" s="220"/>
      <c r="BP896" s="215"/>
      <c r="BQ896" s="219"/>
      <c r="BR896" s="217"/>
      <c r="BS896" s="219"/>
      <c r="BT896" s="217"/>
      <c r="BU896" s="220"/>
      <c r="BV896" s="215"/>
      <c r="BW896" s="219"/>
      <c r="BX896" s="217"/>
      <c r="BY896" s="219"/>
      <c r="BZ896" s="217"/>
      <c r="CA896" s="220"/>
      <c r="CB896" s="215"/>
      <c r="CC896" s="219"/>
      <c r="CD896" s="217"/>
      <c r="CE896" s="219"/>
      <c r="CF896" s="217"/>
      <c r="CG896" s="220"/>
      <c r="CH896" s="215"/>
      <c r="CI896" s="219"/>
      <c r="CJ896" s="217"/>
      <c r="CK896" s="219"/>
      <c r="CL896" s="217"/>
      <c r="CM896" s="220"/>
      <c r="CN896" s="215"/>
      <c r="CO896" s="219"/>
      <c r="CP896" s="217"/>
      <c r="CQ896" s="219"/>
      <c r="CR896" s="217"/>
      <c r="CS896" s="220"/>
    </row>
    <row r="897" spans="25:97" ht="15" customHeight="1" x14ac:dyDescent="0.25">
      <c r="Y897" s="58"/>
      <c r="Z897" s="59"/>
      <c r="AA897" s="60"/>
      <c r="AB897" s="59"/>
      <c r="AC897" s="60"/>
      <c r="AD897" s="61"/>
      <c r="AE897" s="58"/>
      <c r="AF897" s="59"/>
      <c r="AG897" s="60"/>
      <c r="AH897" s="59"/>
      <c r="AI897" s="60"/>
      <c r="AJ897" s="61"/>
      <c r="AK897" s="44"/>
      <c r="AL897" s="45"/>
      <c r="AM897" s="46"/>
      <c r="AN897" s="45"/>
      <c r="AO897" s="46"/>
      <c r="AP897" s="47"/>
      <c r="AR897" s="227"/>
      <c r="AS897" s="228"/>
      <c r="AT897" s="229"/>
      <c r="AU897" s="228"/>
      <c r="AV897" s="229"/>
      <c r="AW897" s="230"/>
      <c r="AX897" s="227"/>
      <c r="AY897" s="228"/>
      <c r="AZ897" s="229"/>
      <c r="BA897" s="228"/>
      <c r="BB897" s="229"/>
      <c r="BC897" s="230"/>
      <c r="BD897" s="227"/>
      <c r="BE897" s="228"/>
      <c r="BF897" s="229"/>
      <c r="BG897" s="228"/>
      <c r="BH897" s="229"/>
      <c r="BI897" s="230"/>
      <c r="BJ897" s="227"/>
      <c r="BK897" s="228"/>
      <c r="BL897" s="229"/>
      <c r="BM897" s="228"/>
      <c r="BN897" s="229"/>
      <c r="BO897" s="230"/>
      <c r="BP897" s="227"/>
      <c r="BQ897" s="228"/>
      <c r="BR897" s="229"/>
      <c r="BS897" s="228"/>
      <c r="BT897" s="229"/>
      <c r="BU897" s="230"/>
      <c r="BV897" s="227"/>
      <c r="BW897" s="228"/>
      <c r="BX897" s="229"/>
      <c r="BY897" s="228"/>
      <c r="BZ897" s="229"/>
      <c r="CA897" s="230"/>
      <c r="CB897" s="227"/>
      <c r="CC897" s="228"/>
      <c r="CD897" s="229"/>
      <c r="CE897" s="228"/>
      <c r="CF897" s="229"/>
      <c r="CG897" s="230"/>
      <c r="CH897" s="227"/>
      <c r="CI897" s="228"/>
      <c r="CJ897" s="229"/>
      <c r="CK897" s="228"/>
      <c r="CL897" s="229"/>
      <c r="CM897" s="230"/>
      <c r="CN897" s="227"/>
      <c r="CO897" s="228"/>
      <c r="CP897" s="229"/>
      <c r="CQ897" s="228"/>
      <c r="CR897" s="229"/>
      <c r="CS897" s="230"/>
    </row>
    <row r="898" spans="25:97" ht="15" customHeight="1" x14ac:dyDescent="0.25">
      <c r="Y898" s="48">
        <v>1</v>
      </c>
      <c r="Z898" s="49" t="s">
        <v>19</v>
      </c>
      <c r="AA898" s="50">
        <v>1</v>
      </c>
      <c r="AB898" s="49" t="s">
        <v>20</v>
      </c>
      <c r="AC898" s="50">
        <v>1</v>
      </c>
      <c r="AD898" s="51" t="s">
        <v>21</v>
      </c>
      <c r="AE898" s="48">
        <v>1</v>
      </c>
      <c r="AF898" s="49" t="s">
        <v>22</v>
      </c>
      <c r="AG898" s="50">
        <v>1</v>
      </c>
      <c r="AH898" s="49" t="s">
        <v>23</v>
      </c>
      <c r="AI898" s="50">
        <v>1</v>
      </c>
      <c r="AJ898" s="51" t="s">
        <v>24</v>
      </c>
      <c r="AK898" s="38"/>
      <c r="AL898" s="42"/>
      <c r="AM898" s="40"/>
      <c r="AN898" s="42"/>
      <c r="AO898" s="40"/>
      <c r="AP898" s="43"/>
      <c r="AR898" s="215"/>
      <c r="AS898" s="216"/>
      <c r="AT898" s="217"/>
      <c r="AU898" s="216"/>
      <c r="AV898" s="217"/>
      <c r="AW898" s="218"/>
      <c r="AX898" s="215"/>
      <c r="AY898" s="216"/>
      <c r="AZ898" s="217"/>
      <c r="BA898" s="216"/>
      <c r="BB898" s="217"/>
      <c r="BC898" s="218"/>
      <c r="BD898" s="231"/>
      <c r="BE898" s="232"/>
      <c r="BF898" s="233"/>
      <c r="BG898" s="232"/>
      <c r="BH898" s="233"/>
      <c r="BI898" s="234"/>
      <c r="BJ898" s="215"/>
      <c r="BK898" s="216"/>
      <c r="BL898" s="217"/>
      <c r="BM898" s="216"/>
      <c r="BN898" s="217"/>
      <c r="BO898" s="218"/>
      <c r="BP898" s="215"/>
      <c r="BQ898" s="216"/>
      <c r="BR898" s="217"/>
      <c r="BS898" s="216"/>
      <c r="BT898" s="217"/>
      <c r="BU898" s="218"/>
      <c r="BV898" s="231"/>
      <c r="BW898" s="232"/>
      <c r="BX898" s="233"/>
      <c r="BY898" s="232"/>
      <c r="BZ898" s="233"/>
      <c r="CA898" s="234"/>
      <c r="CB898" s="215"/>
      <c r="CC898" s="216"/>
      <c r="CD898" s="217"/>
      <c r="CE898" s="216"/>
      <c r="CF898" s="217"/>
      <c r="CG898" s="218"/>
      <c r="CH898" s="215"/>
      <c r="CI898" s="216"/>
      <c r="CJ898" s="217"/>
      <c r="CK898" s="216"/>
      <c r="CL898" s="217"/>
      <c r="CM898" s="218"/>
      <c r="CN898" s="231"/>
      <c r="CO898" s="232"/>
      <c r="CP898" s="233"/>
      <c r="CQ898" s="232"/>
      <c r="CR898" s="233"/>
      <c r="CS898" s="234"/>
    </row>
    <row r="899" spans="25:97" ht="15" customHeight="1" x14ac:dyDescent="0.25">
      <c r="Y899" s="38"/>
      <c r="Z899" s="39"/>
      <c r="AA899" s="40"/>
      <c r="AB899" s="39"/>
      <c r="AC899" s="40"/>
      <c r="AD899" s="41"/>
      <c r="AE899" s="38"/>
      <c r="AF899" s="39"/>
      <c r="AG899" s="40"/>
      <c r="AH899" s="39"/>
      <c r="AI899" s="40"/>
      <c r="AJ899" s="41"/>
      <c r="AK899" s="38"/>
      <c r="AL899" s="39"/>
      <c r="AM899" s="40"/>
      <c r="AN899" s="39"/>
      <c r="AO899" s="40"/>
      <c r="AP899" s="41"/>
      <c r="AR899" s="231"/>
      <c r="AS899" s="235"/>
      <c r="AT899" s="233"/>
      <c r="AU899" s="235"/>
      <c r="AV899" s="233"/>
      <c r="AW899" s="236"/>
      <c r="AX899" s="231"/>
      <c r="AY899" s="235"/>
      <c r="AZ899" s="233"/>
      <c r="BA899" s="235"/>
      <c r="BB899" s="233"/>
      <c r="BC899" s="236"/>
      <c r="BD899" s="231"/>
      <c r="BE899" s="235"/>
      <c r="BF899" s="233"/>
      <c r="BG899" s="235"/>
      <c r="BH899" s="233"/>
      <c r="BI899" s="236"/>
      <c r="BJ899" s="231"/>
      <c r="BK899" s="235"/>
      <c r="BL899" s="233"/>
      <c r="BM899" s="235"/>
      <c r="BN899" s="233"/>
      <c r="BO899" s="236"/>
      <c r="BP899" s="231"/>
      <c r="BQ899" s="235"/>
      <c r="BR899" s="233"/>
      <c r="BS899" s="235"/>
      <c r="BT899" s="233"/>
      <c r="BU899" s="236"/>
      <c r="BV899" s="231"/>
      <c r="BW899" s="235"/>
      <c r="BX899" s="233"/>
      <c r="BY899" s="235"/>
      <c r="BZ899" s="233"/>
      <c r="CA899" s="236"/>
      <c r="CB899" s="231"/>
      <c r="CC899" s="235"/>
      <c r="CD899" s="233"/>
      <c r="CE899" s="235"/>
      <c r="CF899" s="233"/>
      <c r="CG899" s="236"/>
      <c r="CH899" s="231"/>
      <c r="CI899" s="235"/>
      <c r="CJ899" s="233"/>
      <c r="CK899" s="235"/>
      <c r="CL899" s="233"/>
      <c r="CM899" s="236"/>
      <c r="CN899" s="231"/>
      <c r="CO899" s="235"/>
      <c r="CP899" s="233"/>
      <c r="CQ899" s="235"/>
      <c r="CR899" s="233"/>
      <c r="CS899" s="236"/>
    </row>
    <row r="900" spans="25:97" ht="15" customHeight="1" x14ac:dyDescent="0.25">
      <c r="Y900" s="38"/>
      <c r="Z900" s="39"/>
      <c r="AA900" s="40"/>
      <c r="AB900" s="39"/>
      <c r="AC900" s="40"/>
      <c r="AD900" s="41"/>
      <c r="AE900" s="38"/>
      <c r="AF900" s="39"/>
      <c r="AG900" s="40"/>
      <c r="AH900" s="39"/>
      <c r="AI900" s="40"/>
      <c r="AJ900" s="41"/>
      <c r="AK900" s="38"/>
      <c r="AL900" s="39"/>
      <c r="AM900" s="40"/>
      <c r="AN900" s="39"/>
      <c r="AO900" s="40"/>
      <c r="AP900" s="41"/>
      <c r="AR900" s="231"/>
      <c r="AS900" s="235"/>
      <c r="AT900" s="233"/>
      <c r="AU900" s="235"/>
      <c r="AV900" s="233"/>
      <c r="AW900" s="236"/>
      <c r="AX900" s="231"/>
      <c r="AY900" s="235"/>
      <c r="AZ900" s="233"/>
      <c r="BA900" s="235"/>
      <c r="BB900" s="233"/>
      <c r="BC900" s="236"/>
      <c r="BD900" s="231"/>
      <c r="BE900" s="235"/>
      <c r="BF900" s="233"/>
      <c r="BG900" s="235"/>
      <c r="BH900" s="233"/>
      <c r="BI900" s="236"/>
      <c r="BJ900" s="231"/>
      <c r="BK900" s="235"/>
      <c r="BL900" s="233"/>
      <c r="BM900" s="235"/>
      <c r="BN900" s="233"/>
      <c r="BO900" s="236"/>
      <c r="BP900" s="231"/>
      <c r="BQ900" s="235"/>
      <c r="BR900" s="233"/>
      <c r="BS900" s="235"/>
      <c r="BT900" s="233"/>
      <c r="BU900" s="236"/>
      <c r="BV900" s="231"/>
      <c r="BW900" s="235"/>
      <c r="BX900" s="233"/>
      <c r="BY900" s="235"/>
      <c r="BZ900" s="233"/>
      <c r="CA900" s="236"/>
      <c r="CB900" s="231"/>
      <c r="CC900" s="235"/>
      <c r="CD900" s="233"/>
      <c r="CE900" s="235"/>
      <c r="CF900" s="233"/>
      <c r="CG900" s="236"/>
      <c r="CH900" s="231"/>
      <c r="CI900" s="235"/>
      <c r="CJ900" s="233"/>
      <c r="CK900" s="235"/>
      <c r="CL900" s="233"/>
      <c r="CM900" s="236"/>
      <c r="CN900" s="231"/>
      <c r="CO900" s="235"/>
      <c r="CP900" s="233"/>
      <c r="CQ900" s="235"/>
      <c r="CR900" s="233"/>
      <c r="CS900" s="236"/>
    </row>
    <row r="901" spans="25:97" ht="15" customHeight="1" x14ac:dyDescent="0.25">
      <c r="Y901" s="36"/>
      <c r="Z901" s="23"/>
      <c r="AA901" s="1"/>
      <c r="AB901" s="23"/>
      <c r="AC901" s="1"/>
      <c r="AD901" s="37"/>
      <c r="AE901" s="36"/>
      <c r="AF901" s="23"/>
      <c r="AG901" s="1"/>
      <c r="AH901" s="23"/>
      <c r="AI901" s="1"/>
      <c r="AJ901" s="37"/>
      <c r="AK901" s="36"/>
      <c r="AL901" s="23"/>
      <c r="AM901" s="1"/>
      <c r="AN901" s="23"/>
      <c r="AO901" s="1"/>
      <c r="AP901" s="37"/>
      <c r="AR901" s="122"/>
      <c r="AS901" s="123"/>
      <c r="AT901" s="124"/>
      <c r="AU901" s="123"/>
      <c r="AV901" s="124"/>
      <c r="AW901" s="125"/>
      <c r="AX901" s="122"/>
      <c r="AY901" s="123"/>
      <c r="AZ901" s="124"/>
      <c r="BA901" s="123"/>
      <c r="BB901" s="124"/>
      <c r="BC901" s="125"/>
      <c r="BD901" s="122"/>
      <c r="BE901" s="123"/>
      <c r="BF901" s="124"/>
      <c r="BG901" s="123"/>
      <c r="BH901" s="124"/>
      <c r="BI901" s="125"/>
      <c r="BJ901" s="122"/>
      <c r="BK901" s="123"/>
      <c r="BL901" s="124"/>
      <c r="BM901" s="123"/>
      <c r="BN901" s="124"/>
      <c r="BO901" s="125"/>
      <c r="BP901" s="122"/>
      <c r="BQ901" s="123"/>
      <c r="BR901" s="124"/>
      <c r="BS901" s="123"/>
      <c r="BT901" s="124"/>
      <c r="BU901" s="125"/>
      <c r="BV901" s="122"/>
      <c r="BW901" s="123"/>
      <c r="BX901" s="124"/>
      <c r="BY901" s="123"/>
      <c r="BZ901" s="124"/>
      <c r="CA901" s="125"/>
      <c r="CB901" s="122"/>
      <c r="CC901" s="123"/>
      <c r="CD901" s="124"/>
      <c r="CE901" s="123"/>
      <c r="CF901" s="124"/>
      <c r="CG901" s="125"/>
      <c r="CH901" s="122"/>
      <c r="CI901" s="123"/>
      <c r="CJ901" s="124"/>
      <c r="CK901" s="123"/>
      <c r="CL901" s="124"/>
      <c r="CM901" s="125"/>
      <c r="CN901" s="122"/>
      <c r="CO901" s="123"/>
      <c r="CP901" s="124"/>
      <c r="CQ901" s="123"/>
      <c r="CR901" s="124"/>
      <c r="CS901" s="125"/>
    </row>
    <row r="902" spans="25:97" ht="15" customHeight="1" x14ac:dyDescent="0.25">
      <c r="Y902" s="38">
        <v>1</v>
      </c>
      <c r="Z902" s="42" t="s">
        <v>25</v>
      </c>
      <c r="AA902" s="40"/>
      <c r="AC902" s="40"/>
      <c r="AE902" s="38"/>
      <c r="AF902" s="42"/>
      <c r="AG902" s="40"/>
      <c r="AH902" s="42"/>
      <c r="AI902" s="40"/>
      <c r="AJ902" s="43"/>
      <c r="AK902" s="38"/>
      <c r="AL902" s="42"/>
      <c r="AM902" s="40"/>
      <c r="AN902" s="42"/>
      <c r="AO902" s="40"/>
      <c r="AP902" s="41"/>
      <c r="AR902" s="118">
        <v>1</v>
      </c>
      <c r="AS902" s="145" t="s">
        <v>351</v>
      </c>
      <c r="AT902" s="120"/>
      <c r="AU902" s="150"/>
      <c r="AV902" s="120"/>
      <c r="AW902" s="150"/>
      <c r="AX902" s="118"/>
      <c r="AY902" s="145"/>
      <c r="AZ902" s="120"/>
      <c r="BA902" s="145"/>
      <c r="BB902" s="120"/>
      <c r="BC902" s="146"/>
      <c r="BD902" s="118"/>
      <c r="BE902" s="145"/>
      <c r="BF902" s="120"/>
      <c r="BG902" s="145"/>
      <c r="BH902" s="120"/>
      <c r="BI902" s="121"/>
      <c r="BJ902" s="118"/>
      <c r="BK902" s="145"/>
      <c r="BL902" s="120"/>
      <c r="BM902" s="150"/>
      <c r="BN902" s="120"/>
      <c r="BO902" s="150"/>
      <c r="BP902" s="118"/>
      <c r="BQ902" s="145"/>
      <c r="BR902" s="120"/>
      <c r="BS902" s="145"/>
      <c r="BT902" s="120"/>
      <c r="BU902" s="146"/>
      <c r="BV902" s="118"/>
      <c r="BW902" s="145"/>
      <c r="BX902" s="120"/>
      <c r="BY902" s="145"/>
      <c r="BZ902" s="120"/>
      <c r="CA902" s="121"/>
      <c r="CB902" s="118"/>
      <c r="CC902" s="145"/>
      <c r="CD902" s="120"/>
      <c r="CE902" s="150"/>
      <c r="CF902" s="120"/>
      <c r="CG902" s="150"/>
      <c r="CH902" s="118"/>
      <c r="CI902" s="145"/>
      <c r="CJ902" s="120"/>
      <c r="CK902" s="145"/>
      <c r="CL902" s="120"/>
      <c r="CM902" s="146"/>
      <c r="CN902" s="118"/>
      <c r="CO902" s="145"/>
      <c r="CP902" s="120"/>
      <c r="CQ902" s="145"/>
      <c r="CR902" s="120"/>
      <c r="CS902" s="121"/>
    </row>
    <row r="903" spans="25:97" ht="15" customHeight="1" x14ac:dyDescent="0.25">
      <c r="Y903" s="38">
        <v>2</v>
      </c>
      <c r="Z903" s="42" t="s">
        <v>26</v>
      </c>
      <c r="AA903" s="40"/>
      <c r="AB903" s="39"/>
      <c r="AC903" s="40"/>
      <c r="AD903" s="41"/>
      <c r="AE903" s="38"/>
      <c r="AF903" s="39"/>
      <c r="AG903" s="40"/>
      <c r="AH903" s="39"/>
      <c r="AI903" s="40"/>
      <c r="AJ903" s="41"/>
      <c r="AK903" s="38"/>
      <c r="AL903" s="39"/>
      <c r="AM903" s="40"/>
      <c r="AN903" s="39"/>
      <c r="AO903" s="40"/>
      <c r="AP903" s="41"/>
      <c r="AR903" s="118">
        <v>2</v>
      </c>
      <c r="AS903" s="145" t="s">
        <v>352</v>
      </c>
      <c r="AT903" s="120"/>
      <c r="AU903" s="119"/>
      <c r="AV903" s="120"/>
      <c r="AW903" s="121"/>
      <c r="AX903" s="118"/>
      <c r="AY903" s="119"/>
      <c r="AZ903" s="120"/>
      <c r="BA903" s="119"/>
      <c r="BB903" s="120"/>
      <c r="BC903" s="121"/>
      <c r="BD903" s="118"/>
      <c r="BE903" s="119"/>
      <c r="BF903" s="120"/>
      <c r="BG903" s="119"/>
      <c r="BH903" s="120"/>
      <c r="BI903" s="121"/>
      <c r="BJ903" s="118"/>
      <c r="BK903" s="145"/>
      <c r="BL903" s="120"/>
      <c r="BM903" s="119"/>
      <c r="BN903" s="120"/>
      <c r="BO903" s="121"/>
      <c r="BP903" s="118"/>
      <c r="BQ903" s="119"/>
      <c r="BR903" s="120"/>
      <c r="BS903" s="119"/>
      <c r="BT903" s="120"/>
      <c r="BU903" s="121"/>
      <c r="BV903" s="118"/>
      <c r="BW903" s="119"/>
      <c r="BX903" s="120"/>
      <c r="BY903" s="119"/>
      <c r="BZ903" s="120"/>
      <c r="CA903" s="121"/>
      <c r="CB903" s="118"/>
      <c r="CC903" s="145"/>
      <c r="CD903" s="120"/>
      <c r="CE903" s="119"/>
      <c r="CF903" s="120"/>
      <c r="CG903" s="121"/>
      <c r="CH903" s="118"/>
      <c r="CI903" s="119"/>
      <c r="CJ903" s="120"/>
      <c r="CK903" s="119"/>
      <c r="CL903" s="120"/>
      <c r="CM903" s="121"/>
      <c r="CN903" s="118"/>
      <c r="CO903" s="119"/>
      <c r="CP903" s="120"/>
      <c r="CQ903" s="119"/>
      <c r="CR903" s="120"/>
      <c r="CS903" s="121"/>
    </row>
    <row r="904" spans="25:97" ht="15" customHeight="1" x14ac:dyDescent="0.25">
      <c r="Y904" s="38">
        <v>3</v>
      </c>
      <c r="Z904" s="43" t="s">
        <v>27</v>
      </c>
      <c r="AA904" s="40"/>
      <c r="AB904" s="39"/>
      <c r="AC904" s="40"/>
      <c r="AD904" s="41"/>
      <c r="AE904" s="38"/>
      <c r="AF904" s="39"/>
      <c r="AG904" s="40"/>
      <c r="AH904" s="39"/>
      <c r="AI904" s="40"/>
      <c r="AJ904" s="41"/>
      <c r="AK904" s="38"/>
      <c r="AL904" s="39"/>
      <c r="AM904" s="40"/>
      <c r="AN904" s="39"/>
      <c r="AO904" s="40"/>
      <c r="AP904" s="41"/>
      <c r="AR904" s="118">
        <v>3</v>
      </c>
      <c r="AS904" s="146" t="s">
        <v>353</v>
      </c>
      <c r="AT904" s="120"/>
      <c r="AU904" s="119"/>
      <c r="AV904" s="120"/>
      <c r="AW904" s="121"/>
      <c r="AX904" s="118"/>
      <c r="AY904" s="119"/>
      <c r="AZ904" s="120"/>
      <c r="BA904" s="119"/>
      <c r="BB904" s="120"/>
      <c r="BC904" s="121"/>
      <c r="BD904" s="118"/>
      <c r="BE904" s="119"/>
      <c r="BF904" s="120"/>
      <c r="BG904" s="119"/>
      <c r="BH904" s="120"/>
      <c r="BI904" s="121"/>
      <c r="BJ904" s="118"/>
      <c r="BK904" s="146"/>
      <c r="BL904" s="120"/>
      <c r="BM904" s="119"/>
      <c r="BN904" s="120"/>
      <c r="BO904" s="121"/>
      <c r="BP904" s="118"/>
      <c r="BQ904" s="119"/>
      <c r="BR904" s="120"/>
      <c r="BS904" s="119"/>
      <c r="BT904" s="120"/>
      <c r="BU904" s="121"/>
      <c r="BV904" s="118"/>
      <c r="BW904" s="119"/>
      <c r="BX904" s="120"/>
      <c r="BY904" s="119"/>
      <c r="BZ904" s="120"/>
      <c r="CA904" s="121"/>
      <c r="CB904" s="118"/>
      <c r="CC904" s="146"/>
      <c r="CD904" s="120"/>
      <c r="CE904" s="119"/>
      <c r="CF904" s="120"/>
      <c r="CG904" s="121"/>
      <c r="CH904" s="118"/>
      <c r="CI904" s="119"/>
      <c r="CJ904" s="120"/>
      <c r="CK904" s="119"/>
      <c r="CL904" s="120"/>
      <c r="CM904" s="121"/>
      <c r="CN904" s="118"/>
      <c r="CO904" s="119"/>
      <c r="CP904" s="120"/>
      <c r="CQ904" s="119"/>
      <c r="CR904" s="120"/>
      <c r="CS904" s="121"/>
    </row>
    <row r="905" spans="25:97" ht="15.75" x14ac:dyDescent="0.25">
      <c r="Y905" s="44"/>
      <c r="Z905" s="45"/>
      <c r="AA905" s="46"/>
      <c r="AB905" s="45"/>
      <c r="AC905" s="46"/>
      <c r="AD905" s="47"/>
      <c r="AE905" s="44"/>
      <c r="AF905" s="45"/>
      <c r="AG905" s="46"/>
      <c r="AH905" s="45"/>
      <c r="AI905" s="46"/>
      <c r="AJ905" s="47"/>
      <c r="AK905" s="44"/>
      <c r="AL905" s="45"/>
      <c r="AM905" s="46"/>
      <c r="AN905" s="45"/>
      <c r="AO905" s="46"/>
      <c r="AP905" s="47"/>
      <c r="AR905" s="44"/>
      <c r="AS905" s="45"/>
      <c r="AT905" s="46"/>
      <c r="AU905" s="45"/>
      <c r="AV905" s="46"/>
      <c r="AW905" s="47"/>
      <c r="AX905" s="44"/>
      <c r="AY905" s="45"/>
      <c r="AZ905" s="46"/>
      <c r="BA905" s="45"/>
      <c r="BB905" s="46"/>
      <c r="BC905" s="47"/>
      <c r="BD905" s="44"/>
      <c r="BE905" s="45"/>
      <c r="BF905" s="46"/>
      <c r="BG905" s="45"/>
      <c r="BH905" s="46"/>
      <c r="BI905" s="47"/>
      <c r="BJ905" s="44"/>
      <c r="BK905" s="45"/>
      <c r="BL905" s="46"/>
      <c r="BM905" s="45"/>
      <c r="BN905" s="46"/>
      <c r="BO905" s="47"/>
      <c r="BP905" s="44"/>
      <c r="BQ905" s="45"/>
      <c r="BR905" s="46"/>
      <c r="BS905" s="45"/>
      <c r="BT905" s="46"/>
      <c r="BU905" s="47"/>
      <c r="BV905" s="44"/>
      <c r="BW905" s="45"/>
      <c r="BX905" s="46"/>
      <c r="BY905" s="45"/>
      <c r="BZ905" s="46"/>
      <c r="CA905" s="47"/>
      <c r="CB905" s="44"/>
      <c r="CC905" s="45"/>
      <c r="CD905" s="46"/>
      <c r="CE905" s="45"/>
      <c r="CF905" s="46"/>
      <c r="CG905" s="47"/>
      <c r="CH905" s="44"/>
      <c r="CI905" s="45"/>
      <c r="CJ905" s="46"/>
      <c r="CK905" s="45"/>
      <c r="CL905" s="46"/>
      <c r="CM905" s="47"/>
      <c r="CN905" s="44"/>
      <c r="CO905" s="45"/>
      <c r="CP905" s="46"/>
      <c r="CQ905" s="45"/>
      <c r="CR905" s="46"/>
      <c r="CS905" s="47"/>
    </row>
    <row r="906" spans="25:97" ht="15.75" x14ac:dyDescent="0.25">
      <c r="Z906" s="22"/>
      <c r="AB906" s="22"/>
      <c r="AD906" s="22"/>
      <c r="AF906" s="22"/>
      <c r="AH906" s="22"/>
      <c r="AJ906" s="22"/>
      <c r="AL906" s="22"/>
      <c r="AN906" s="22"/>
      <c r="AP906" s="22"/>
    </row>
  </sheetData>
  <sheetProtection password="CC4B" sheet="1" selectLockedCells="1"/>
  <mergeCells count="100">
    <mergeCell ref="B284:B286"/>
    <mergeCell ref="M567:AP567"/>
    <mergeCell ref="B260:B262"/>
    <mergeCell ref="B263:B265"/>
    <mergeCell ref="B266:B268"/>
    <mergeCell ref="B269:B271"/>
    <mergeCell ref="B272:B274"/>
    <mergeCell ref="B205:B207"/>
    <mergeCell ref="B210:G210"/>
    <mergeCell ref="C227:C286"/>
    <mergeCell ref="E227:E286"/>
    <mergeCell ref="G227:G286"/>
    <mergeCell ref="B245:B247"/>
    <mergeCell ref="B248:B250"/>
    <mergeCell ref="B251:B253"/>
    <mergeCell ref="B254:B256"/>
    <mergeCell ref="B278:B280"/>
    <mergeCell ref="E148:E207"/>
    <mergeCell ref="G148:G207"/>
    <mergeCell ref="B151:B153"/>
    <mergeCell ref="B154:B156"/>
    <mergeCell ref="B157:B159"/>
    <mergeCell ref="B160:B162"/>
    <mergeCell ref="B181:B183"/>
    <mergeCell ref="B184:B186"/>
    <mergeCell ref="B257:B259"/>
    <mergeCell ref="B187:B189"/>
    <mergeCell ref="B190:B192"/>
    <mergeCell ref="B193:B195"/>
    <mergeCell ref="B196:B198"/>
    <mergeCell ref="B199:B201"/>
    <mergeCell ref="B202:B204"/>
    <mergeCell ref="B233:B235"/>
    <mergeCell ref="B227:B229"/>
    <mergeCell ref="B224:B226"/>
    <mergeCell ref="B236:B238"/>
    <mergeCell ref="B212:B214"/>
    <mergeCell ref="B215:B217"/>
    <mergeCell ref="B218:B220"/>
    <mergeCell ref="B163:B165"/>
    <mergeCell ref="B166:B168"/>
    <mergeCell ref="B169:B171"/>
    <mergeCell ref="B172:B174"/>
    <mergeCell ref="B133:B135"/>
    <mergeCell ref="B142:B144"/>
    <mergeCell ref="B145:B147"/>
    <mergeCell ref="B93:B95"/>
    <mergeCell ref="B105:B107"/>
    <mergeCell ref="B111:B113"/>
    <mergeCell ref="D93:D128"/>
    <mergeCell ref="B96:B98"/>
    <mergeCell ref="B99:B101"/>
    <mergeCell ref="B102:B104"/>
    <mergeCell ref="B108:B110"/>
    <mergeCell ref="B117:B119"/>
    <mergeCell ref="B123:B125"/>
    <mergeCell ref="B126:B128"/>
    <mergeCell ref="C81:C128"/>
    <mergeCell ref="L10:L64"/>
    <mergeCell ref="B15:B29"/>
    <mergeCell ref="B30:B34"/>
    <mergeCell ref="B35:B59"/>
    <mergeCell ref="B60:B64"/>
    <mergeCell ref="D178:D207"/>
    <mergeCell ref="B148:B150"/>
    <mergeCell ref="B78:B80"/>
    <mergeCell ref="B81:B83"/>
    <mergeCell ref="B10:B14"/>
    <mergeCell ref="B67:G67"/>
    <mergeCell ref="B69:B71"/>
    <mergeCell ref="C10:E64"/>
    <mergeCell ref="B131:G131"/>
    <mergeCell ref="E81:E128"/>
    <mergeCell ref="G81:G128"/>
    <mergeCell ref="B84:B86"/>
    <mergeCell ref="B87:B89"/>
    <mergeCell ref="B90:B92"/>
    <mergeCell ref="B114:B116"/>
    <mergeCell ref="B120:B122"/>
    <mergeCell ref="B4:C4"/>
    <mergeCell ref="B5:C5"/>
    <mergeCell ref="B6:C6"/>
    <mergeCell ref="B7:C7"/>
    <mergeCell ref="C9:E9"/>
    <mergeCell ref="B230:B232"/>
    <mergeCell ref="B275:B277"/>
    <mergeCell ref="B281:B283"/>
    <mergeCell ref="B72:B74"/>
    <mergeCell ref="I9:K9"/>
    <mergeCell ref="F9:H9"/>
    <mergeCell ref="D257:D286"/>
    <mergeCell ref="B239:B241"/>
    <mergeCell ref="B242:B244"/>
    <mergeCell ref="B221:B223"/>
    <mergeCell ref="C148:C207"/>
    <mergeCell ref="B175:B177"/>
    <mergeCell ref="B178:B180"/>
    <mergeCell ref="B75:B77"/>
    <mergeCell ref="B136:B138"/>
    <mergeCell ref="B139:B141"/>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CV906"/>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4.25" customHeight="1" x14ac:dyDescent="0.3">
      <c r="B4" s="801" t="s">
        <v>928</v>
      </c>
      <c r="C4" s="801"/>
      <c r="D4" s="26">
        <f>'2 жастағы балалар Ф'!C90</f>
        <v>0</v>
      </c>
      <c r="E4" s="29"/>
      <c r="F4" s="29"/>
      <c r="G4" s="24"/>
      <c r="H4" s="24"/>
    </row>
    <row r="5" spans="2:12" ht="18.75" x14ac:dyDescent="0.3">
      <c r="B5" s="802" t="s">
        <v>905</v>
      </c>
      <c r="C5" s="802"/>
      <c r="D5" s="27">
        <f>'2 жастағы балалар Ф'!A90</f>
        <v>0</v>
      </c>
      <c r="E5" s="27"/>
      <c r="F5" s="27"/>
      <c r="G5" s="24"/>
      <c r="H5" s="24"/>
    </row>
    <row r="6" spans="2:12" ht="86.2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824" t="str">
        <f>IF(C69="","",VLOOKUP(C69,$M$509:$N$511,2,TRUE))</f>
        <v/>
      </c>
      <c r="D10" s="825"/>
      <c r="E10" s="826"/>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827"/>
      <c r="D11" s="828"/>
      <c r="E11" s="829"/>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827"/>
      <c r="D12" s="828"/>
      <c r="E12" s="829"/>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827"/>
      <c r="D13" s="828"/>
      <c r="E13" s="829"/>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27"/>
      <c r="D14" s="828"/>
      <c r="E14" s="829"/>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827"/>
      <c r="D15" s="828"/>
      <c r="E15" s="829"/>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827"/>
      <c r="D16" s="828"/>
      <c r="E16" s="829"/>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827"/>
      <c r="D17" s="828"/>
      <c r="E17" s="829"/>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827"/>
      <c r="D18" s="828"/>
      <c r="E18" s="829"/>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827"/>
      <c r="D19" s="828"/>
      <c r="E19" s="829"/>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827"/>
      <c r="D20" s="828"/>
      <c r="E20" s="829"/>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827"/>
      <c r="D21" s="828"/>
      <c r="E21" s="829"/>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827"/>
      <c r="D22" s="828"/>
      <c r="E22" s="829"/>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827"/>
      <c r="D23" s="828"/>
      <c r="E23" s="829"/>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827"/>
      <c r="D24" s="828"/>
      <c r="E24" s="829"/>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827"/>
      <c r="D25" s="828"/>
      <c r="E25" s="829"/>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827"/>
      <c r="D26" s="828"/>
      <c r="E26" s="829"/>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827"/>
      <c r="D27" s="828"/>
      <c r="E27" s="829"/>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827"/>
      <c r="D28" s="828"/>
      <c r="E28" s="829"/>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827"/>
      <c r="D29" s="828"/>
      <c r="E29" s="829"/>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827"/>
      <c r="D30" s="828"/>
      <c r="E30" s="829"/>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827"/>
      <c r="D31" s="828"/>
      <c r="E31" s="829"/>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827"/>
      <c r="D32" s="828"/>
      <c r="E32" s="829"/>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827"/>
      <c r="D33" s="828"/>
      <c r="E33" s="829"/>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7"/>
      <c r="D34" s="828"/>
      <c r="E34" s="829"/>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827"/>
      <c r="D35" s="828"/>
      <c r="E35" s="829"/>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827"/>
      <c r="D36" s="828"/>
      <c r="E36" s="829"/>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827"/>
      <c r="D37" s="828"/>
      <c r="E37" s="829"/>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827"/>
      <c r="D38" s="828"/>
      <c r="E38" s="829"/>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827"/>
      <c r="D39" s="828"/>
      <c r="E39" s="829"/>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827"/>
      <c r="D40" s="828"/>
      <c r="E40" s="829"/>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827"/>
      <c r="D41" s="828"/>
      <c r="E41" s="829"/>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827"/>
      <c r="D42" s="828"/>
      <c r="E42" s="829"/>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827"/>
      <c r="D43" s="828"/>
      <c r="E43" s="829"/>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827"/>
      <c r="D44" s="828"/>
      <c r="E44" s="829"/>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27"/>
      <c r="D45" s="828"/>
      <c r="E45" s="82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27"/>
      <c r="D46" s="828"/>
      <c r="E46" s="829"/>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27"/>
      <c r="D47" s="828"/>
      <c r="E47" s="829"/>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27"/>
      <c r="D48" s="828"/>
      <c r="E48" s="829"/>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27"/>
      <c r="D49" s="828"/>
      <c r="E49" s="829"/>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27"/>
      <c r="D50" s="828"/>
      <c r="E50" s="829"/>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27"/>
      <c r="D51" s="828"/>
      <c r="E51" s="829"/>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27"/>
      <c r="D52" s="828"/>
      <c r="E52" s="829"/>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27"/>
      <c r="D53" s="828"/>
      <c r="E53" s="829"/>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27"/>
      <c r="D54" s="828"/>
      <c r="E54" s="829"/>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27"/>
      <c r="D55" s="828"/>
      <c r="E55" s="829"/>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27"/>
      <c r="D56" s="828"/>
      <c r="E56" s="829"/>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27"/>
      <c r="D57" s="828"/>
      <c r="E57" s="829"/>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27"/>
      <c r="D58" s="828"/>
      <c r="E58" s="829"/>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27"/>
      <c r="D59" s="828"/>
      <c r="E59" s="829"/>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827"/>
      <c r="D60" s="828"/>
      <c r="E60" s="829"/>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827"/>
      <c r="D61" s="828"/>
      <c r="E61" s="829"/>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827"/>
      <c r="D62" s="828"/>
      <c r="E62" s="829"/>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827"/>
      <c r="D63" s="828"/>
      <c r="E63" s="829"/>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30"/>
      <c r="D64" s="831"/>
      <c r="E64" s="832"/>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43.5" customHeight="1" x14ac:dyDescent="0.25">
      <c r="B68" s="35"/>
      <c r="C68" s="21" t="s">
        <v>915</v>
      </c>
      <c r="D68" s="21" t="s">
        <v>733</v>
      </c>
      <c r="E68" s="21" t="s">
        <v>916</v>
      </c>
      <c r="F68" s="21" t="s">
        <v>904</v>
      </c>
      <c r="G68" s="62" t="s">
        <v>917</v>
      </c>
    </row>
    <row r="69" spans="2:7" ht="15" customHeight="1" x14ac:dyDescent="0.25">
      <c r="B69" s="570">
        <v>1</v>
      </c>
      <c r="C69" s="452"/>
      <c r="D69" s="452"/>
      <c r="E69" s="452"/>
      <c r="F69" s="452"/>
      <c r="G69" s="452"/>
    </row>
    <row r="70" spans="2:7" ht="15" customHeight="1" x14ac:dyDescent="0.25">
      <c r="B70" s="571"/>
      <c r="C70" s="452"/>
      <c r="D70" s="452"/>
      <c r="E70" s="452"/>
      <c r="F70" s="452"/>
      <c r="G70" s="452"/>
    </row>
    <row r="71" spans="2:7" ht="15" customHeight="1" x14ac:dyDescent="0.25">
      <c r="B71" s="572"/>
      <c r="C71" s="452"/>
      <c r="D71" s="452"/>
      <c r="E71" s="452"/>
      <c r="F71" s="452"/>
      <c r="G71" s="452"/>
    </row>
    <row r="72" spans="2:7" ht="15" customHeight="1" x14ac:dyDescent="0.25">
      <c r="B72" s="570">
        <v>2</v>
      </c>
      <c r="C72" s="452"/>
      <c r="D72" s="452"/>
      <c r="E72" s="452"/>
      <c r="F72" s="452"/>
      <c r="G72" s="452"/>
    </row>
    <row r="73" spans="2:7" ht="15" customHeight="1" x14ac:dyDescent="0.25">
      <c r="B73" s="571"/>
      <c r="C73" s="452"/>
      <c r="D73" s="452"/>
      <c r="E73" s="452"/>
      <c r="F73" s="452"/>
      <c r="G73" s="452"/>
    </row>
    <row r="74" spans="2:7" ht="15" customHeight="1" x14ac:dyDescent="0.25">
      <c r="B74" s="572"/>
      <c r="C74" s="452"/>
      <c r="D74" s="452"/>
      <c r="E74" s="452"/>
      <c r="F74" s="452"/>
      <c r="G74" s="452"/>
    </row>
    <row r="75" spans="2:7" ht="15" customHeight="1" x14ac:dyDescent="0.25">
      <c r="B75" s="570">
        <v>3</v>
      </c>
      <c r="C75" s="452"/>
      <c r="D75" s="452"/>
      <c r="E75" s="452"/>
      <c r="F75" s="452"/>
      <c r="G75" s="452"/>
    </row>
    <row r="76" spans="2:7" ht="15" customHeight="1" x14ac:dyDescent="0.25">
      <c r="B76" s="571"/>
      <c r="C76" s="452"/>
      <c r="D76" s="452"/>
      <c r="E76" s="452"/>
      <c r="F76" s="452"/>
      <c r="G76" s="452"/>
    </row>
    <row r="77" spans="2:7" ht="15" customHeight="1" x14ac:dyDescent="0.25">
      <c r="B77" s="572"/>
      <c r="C77" s="452"/>
      <c r="D77" s="452"/>
      <c r="E77" s="452"/>
      <c r="F77" s="452"/>
      <c r="G77" s="452"/>
    </row>
    <row r="78" spans="2:7" ht="15" customHeight="1" x14ac:dyDescent="0.25">
      <c r="B78" s="570">
        <v>4</v>
      </c>
      <c r="C78" s="452"/>
      <c r="D78" s="452"/>
      <c r="E78" s="452"/>
      <c r="F78" s="452"/>
      <c r="G78" s="452"/>
    </row>
    <row r="79" spans="2:7" ht="15" customHeight="1" x14ac:dyDescent="0.25">
      <c r="B79" s="571"/>
      <c r="C79" s="452"/>
      <c r="D79" s="452"/>
      <c r="E79" s="452"/>
      <c r="F79" s="452"/>
      <c r="G79" s="452"/>
    </row>
    <row r="80" spans="2:7" ht="15" customHeight="1" x14ac:dyDescent="0.25">
      <c r="B80" s="572"/>
      <c r="C80" s="452"/>
      <c r="D80" s="452"/>
      <c r="E80" s="452"/>
      <c r="F80" s="452"/>
      <c r="G80" s="452"/>
    </row>
    <row r="81" spans="2:7" ht="15" customHeight="1" x14ac:dyDescent="0.25">
      <c r="B81" s="570">
        <v>5</v>
      </c>
      <c r="C81" s="798"/>
      <c r="D81" s="452"/>
      <c r="E81" s="798"/>
      <c r="F81" s="452"/>
      <c r="G81" s="798"/>
    </row>
    <row r="82" spans="2:7" ht="15" customHeight="1" x14ac:dyDescent="0.25">
      <c r="B82" s="571"/>
      <c r="C82" s="799"/>
      <c r="D82" s="452"/>
      <c r="E82" s="799"/>
      <c r="F82" s="452"/>
      <c r="G82" s="799"/>
    </row>
    <row r="83" spans="2:7" ht="15" customHeight="1" x14ac:dyDescent="0.25">
      <c r="B83" s="572"/>
      <c r="C83" s="799"/>
      <c r="D83" s="452"/>
      <c r="E83" s="799"/>
      <c r="F83" s="452"/>
      <c r="G83" s="799"/>
    </row>
    <row r="84" spans="2:7" ht="15" customHeight="1" x14ac:dyDescent="0.25">
      <c r="B84" s="570">
        <v>6</v>
      </c>
      <c r="C84" s="799"/>
      <c r="D84" s="452"/>
      <c r="E84" s="799"/>
      <c r="F84" s="452"/>
      <c r="G84" s="799"/>
    </row>
    <row r="85" spans="2:7" ht="15" customHeight="1" x14ac:dyDescent="0.25">
      <c r="B85" s="571"/>
      <c r="C85" s="799"/>
      <c r="D85" s="452"/>
      <c r="E85" s="799"/>
      <c r="F85" s="452"/>
      <c r="G85" s="799"/>
    </row>
    <row r="86" spans="2:7" ht="15" customHeight="1" x14ac:dyDescent="0.25">
      <c r="B86" s="572"/>
      <c r="C86" s="799"/>
      <c r="D86" s="452"/>
      <c r="E86" s="799"/>
      <c r="F86" s="452"/>
      <c r="G86" s="799"/>
    </row>
    <row r="87" spans="2:7" ht="15" customHeight="1" x14ac:dyDescent="0.25">
      <c r="B87" s="570">
        <v>7</v>
      </c>
      <c r="C87" s="799"/>
      <c r="D87" s="452"/>
      <c r="E87" s="799"/>
      <c r="F87" s="452"/>
      <c r="G87" s="799"/>
    </row>
    <row r="88" spans="2:7" ht="15" customHeight="1" x14ac:dyDescent="0.25">
      <c r="B88" s="571"/>
      <c r="C88" s="799"/>
      <c r="D88" s="452"/>
      <c r="E88" s="799"/>
      <c r="F88" s="452"/>
      <c r="G88" s="799"/>
    </row>
    <row r="89" spans="2:7" ht="15" customHeight="1" x14ac:dyDescent="0.25">
      <c r="B89" s="572"/>
      <c r="C89" s="799"/>
      <c r="D89" s="452"/>
      <c r="E89" s="799"/>
      <c r="F89" s="452"/>
      <c r="G89" s="799"/>
    </row>
    <row r="90" spans="2:7" ht="15" customHeight="1" x14ac:dyDescent="0.25">
      <c r="B90" s="570">
        <v>8</v>
      </c>
      <c r="C90" s="799"/>
      <c r="D90" s="452"/>
      <c r="E90" s="799"/>
      <c r="F90" s="452"/>
      <c r="G90" s="799"/>
    </row>
    <row r="91" spans="2:7" ht="15" customHeight="1" x14ac:dyDescent="0.25">
      <c r="B91" s="571"/>
      <c r="C91" s="799"/>
      <c r="D91" s="452"/>
      <c r="E91" s="799"/>
      <c r="F91" s="452"/>
      <c r="G91" s="799"/>
    </row>
    <row r="92" spans="2:7" ht="15" customHeight="1" x14ac:dyDescent="0.25">
      <c r="B92" s="572"/>
      <c r="C92" s="799"/>
      <c r="D92" s="452"/>
      <c r="E92" s="799"/>
      <c r="F92" s="452"/>
      <c r="G92" s="799"/>
    </row>
    <row r="93" spans="2:7" ht="15" customHeight="1" x14ac:dyDescent="0.25">
      <c r="B93" s="570">
        <v>9</v>
      </c>
      <c r="C93" s="799"/>
      <c r="D93" s="798"/>
      <c r="E93" s="799"/>
      <c r="F93" s="452"/>
      <c r="G93" s="799"/>
    </row>
    <row r="94" spans="2:7" ht="15" customHeight="1" x14ac:dyDescent="0.25">
      <c r="B94" s="571"/>
      <c r="C94" s="799"/>
      <c r="D94" s="799"/>
      <c r="E94" s="799"/>
      <c r="F94" s="452"/>
      <c r="G94" s="799"/>
    </row>
    <row r="95" spans="2:7" ht="15" customHeight="1" x14ac:dyDescent="0.25">
      <c r="B95" s="572"/>
      <c r="C95" s="799"/>
      <c r="D95" s="799"/>
      <c r="E95" s="799"/>
      <c r="F95" s="398"/>
      <c r="G95" s="799"/>
    </row>
    <row r="96" spans="2:7" ht="15" customHeight="1" x14ac:dyDescent="0.25">
      <c r="B96" s="607">
        <v>10</v>
      </c>
      <c r="C96" s="799"/>
      <c r="D96" s="799"/>
      <c r="E96" s="799"/>
      <c r="F96" s="398"/>
      <c r="G96" s="799"/>
    </row>
    <row r="97" spans="2:7" ht="15" customHeight="1" x14ac:dyDescent="0.25">
      <c r="B97" s="607"/>
      <c r="C97" s="799"/>
      <c r="D97" s="799"/>
      <c r="E97" s="799"/>
      <c r="F97" s="398"/>
      <c r="G97" s="799"/>
    </row>
    <row r="98" spans="2:7" ht="15" customHeight="1" x14ac:dyDescent="0.25">
      <c r="B98" s="607"/>
      <c r="C98" s="799"/>
      <c r="D98" s="799"/>
      <c r="E98" s="799"/>
      <c r="F98" s="398"/>
      <c r="G98" s="799"/>
    </row>
    <row r="99" spans="2:7" ht="15" customHeight="1" x14ac:dyDescent="0.25">
      <c r="B99" s="607">
        <v>11</v>
      </c>
      <c r="C99" s="799"/>
      <c r="D99" s="799"/>
      <c r="E99" s="799"/>
      <c r="F99" s="398"/>
      <c r="G99" s="799"/>
    </row>
    <row r="100" spans="2:7" ht="15" customHeight="1" x14ac:dyDescent="0.25">
      <c r="B100" s="607"/>
      <c r="C100" s="799"/>
      <c r="D100" s="799"/>
      <c r="E100" s="799"/>
      <c r="F100" s="398"/>
      <c r="G100" s="799"/>
    </row>
    <row r="101" spans="2:7" ht="15" customHeight="1" x14ac:dyDescent="0.25">
      <c r="B101" s="607"/>
      <c r="C101" s="799"/>
      <c r="D101" s="799"/>
      <c r="E101" s="799"/>
      <c r="F101" s="398"/>
      <c r="G101" s="799"/>
    </row>
    <row r="102" spans="2:7" ht="15" customHeight="1" x14ac:dyDescent="0.25">
      <c r="B102" s="607">
        <v>12</v>
      </c>
      <c r="C102" s="799"/>
      <c r="D102" s="799"/>
      <c r="E102" s="799"/>
      <c r="F102" s="398"/>
      <c r="G102" s="799"/>
    </row>
    <row r="103" spans="2:7" ht="15" customHeight="1" x14ac:dyDescent="0.25">
      <c r="B103" s="607"/>
      <c r="C103" s="799"/>
      <c r="D103" s="799"/>
      <c r="E103" s="799"/>
      <c r="F103" s="398"/>
      <c r="G103" s="799"/>
    </row>
    <row r="104" spans="2:7" ht="15" customHeight="1" x14ac:dyDescent="0.25">
      <c r="B104" s="607"/>
      <c r="C104" s="799"/>
      <c r="D104" s="799"/>
      <c r="E104" s="799"/>
      <c r="F104" s="398"/>
      <c r="G104" s="799"/>
    </row>
    <row r="105" spans="2:7" ht="15" customHeight="1" x14ac:dyDescent="0.25">
      <c r="B105" s="607">
        <v>13</v>
      </c>
      <c r="C105" s="799"/>
      <c r="D105" s="799"/>
      <c r="E105" s="799"/>
      <c r="F105" s="398"/>
      <c r="G105" s="799"/>
    </row>
    <row r="106" spans="2:7" ht="15" customHeight="1" x14ac:dyDescent="0.25">
      <c r="B106" s="607"/>
      <c r="C106" s="799"/>
      <c r="D106" s="799"/>
      <c r="E106" s="799"/>
      <c r="F106" s="398"/>
      <c r="G106" s="799"/>
    </row>
    <row r="107" spans="2:7" ht="15" customHeight="1" x14ac:dyDescent="0.25">
      <c r="B107" s="607"/>
      <c r="C107" s="799"/>
      <c r="D107" s="799"/>
      <c r="E107" s="799"/>
      <c r="F107" s="398"/>
      <c r="G107" s="799"/>
    </row>
    <row r="108" spans="2:7" ht="15" customHeight="1" x14ac:dyDescent="0.25">
      <c r="B108" s="607">
        <v>14</v>
      </c>
      <c r="C108" s="799"/>
      <c r="D108" s="799"/>
      <c r="E108" s="799"/>
      <c r="F108" s="398"/>
      <c r="G108" s="799"/>
    </row>
    <row r="109" spans="2:7" ht="15" customHeight="1" x14ac:dyDescent="0.25">
      <c r="B109" s="607"/>
      <c r="C109" s="799"/>
      <c r="D109" s="799"/>
      <c r="E109" s="799"/>
      <c r="F109" s="398"/>
      <c r="G109" s="799"/>
    </row>
    <row r="110" spans="2:7" ht="15" customHeight="1" x14ac:dyDescent="0.25">
      <c r="B110" s="607"/>
      <c r="C110" s="799"/>
      <c r="D110" s="799"/>
      <c r="E110" s="799"/>
      <c r="F110" s="398"/>
      <c r="G110" s="799"/>
    </row>
    <row r="111" spans="2:7" ht="15" customHeight="1" x14ac:dyDescent="0.25">
      <c r="B111" s="607">
        <v>15</v>
      </c>
      <c r="C111" s="799"/>
      <c r="D111" s="799"/>
      <c r="E111" s="799"/>
      <c r="F111" s="398"/>
      <c r="G111" s="799"/>
    </row>
    <row r="112" spans="2:7" ht="15" customHeight="1" x14ac:dyDescent="0.25">
      <c r="B112" s="607"/>
      <c r="C112" s="799"/>
      <c r="D112" s="799"/>
      <c r="E112" s="799"/>
      <c r="F112" s="398"/>
      <c r="G112" s="799"/>
    </row>
    <row r="113" spans="2:7" ht="15" customHeight="1" x14ac:dyDescent="0.25">
      <c r="B113" s="607"/>
      <c r="C113" s="799"/>
      <c r="D113" s="799"/>
      <c r="E113" s="799"/>
      <c r="F113" s="398"/>
      <c r="G113" s="799"/>
    </row>
    <row r="114" spans="2:7" ht="15" customHeight="1" x14ac:dyDescent="0.25">
      <c r="B114" s="607">
        <v>16</v>
      </c>
      <c r="C114" s="799"/>
      <c r="D114" s="799"/>
      <c r="E114" s="799"/>
      <c r="F114" s="398"/>
      <c r="G114" s="799"/>
    </row>
    <row r="115" spans="2:7" ht="15" customHeight="1" x14ac:dyDescent="0.25">
      <c r="B115" s="607"/>
      <c r="C115" s="799"/>
      <c r="D115" s="799"/>
      <c r="E115" s="799"/>
      <c r="F115" s="398"/>
      <c r="G115" s="799"/>
    </row>
    <row r="116" spans="2:7" ht="15" customHeight="1" x14ac:dyDescent="0.25">
      <c r="B116" s="607"/>
      <c r="C116" s="799"/>
      <c r="D116" s="799"/>
      <c r="E116" s="799"/>
      <c r="F116" s="398"/>
      <c r="G116" s="799"/>
    </row>
    <row r="117" spans="2:7" ht="15" customHeight="1" x14ac:dyDescent="0.25">
      <c r="B117" s="607">
        <v>17</v>
      </c>
      <c r="C117" s="799"/>
      <c r="D117" s="799"/>
      <c r="E117" s="799"/>
      <c r="F117" s="398"/>
      <c r="G117" s="799"/>
    </row>
    <row r="118" spans="2:7" ht="15" customHeight="1" x14ac:dyDescent="0.25">
      <c r="B118" s="607"/>
      <c r="C118" s="799"/>
      <c r="D118" s="799"/>
      <c r="E118" s="799"/>
      <c r="F118" s="398"/>
      <c r="G118" s="799"/>
    </row>
    <row r="119" spans="2:7" ht="15" customHeight="1" x14ac:dyDescent="0.25">
      <c r="B119" s="607"/>
      <c r="C119" s="799"/>
      <c r="D119" s="799"/>
      <c r="E119" s="799"/>
      <c r="F119" s="398"/>
      <c r="G119" s="799"/>
    </row>
    <row r="120" spans="2:7" ht="15" customHeight="1" x14ac:dyDescent="0.25">
      <c r="B120" s="607">
        <v>18</v>
      </c>
      <c r="C120" s="799"/>
      <c r="D120" s="799"/>
      <c r="E120" s="799"/>
      <c r="F120" s="398"/>
      <c r="G120" s="799"/>
    </row>
    <row r="121" spans="2:7" ht="15" customHeight="1" x14ac:dyDescent="0.25">
      <c r="B121" s="607"/>
      <c r="C121" s="799"/>
      <c r="D121" s="799"/>
      <c r="E121" s="799"/>
      <c r="F121" s="398"/>
      <c r="G121" s="799"/>
    </row>
    <row r="122" spans="2:7" ht="15" customHeight="1" x14ac:dyDescent="0.25">
      <c r="B122" s="607"/>
      <c r="C122" s="799"/>
      <c r="D122" s="799"/>
      <c r="E122" s="799"/>
      <c r="F122" s="398"/>
      <c r="G122" s="799"/>
    </row>
    <row r="123" spans="2:7" ht="15" customHeight="1" x14ac:dyDescent="0.25">
      <c r="B123" s="607">
        <v>19</v>
      </c>
      <c r="C123" s="799"/>
      <c r="D123" s="799"/>
      <c r="E123" s="799"/>
      <c r="F123" s="398"/>
      <c r="G123" s="799"/>
    </row>
    <row r="124" spans="2:7" ht="15" customHeight="1" x14ac:dyDescent="0.25">
      <c r="B124" s="607"/>
      <c r="C124" s="799"/>
      <c r="D124" s="799"/>
      <c r="E124" s="799"/>
      <c r="F124" s="398"/>
      <c r="G124" s="799"/>
    </row>
    <row r="125" spans="2:7" ht="15" customHeight="1" x14ac:dyDescent="0.25">
      <c r="B125" s="607"/>
      <c r="C125" s="799"/>
      <c r="D125" s="799"/>
      <c r="E125" s="799"/>
      <c r="F125" s="398"/>
      <c r="G125" s="799"/>
    </row>
    <row r="126" spans="2:7" ht="15" customHeight="1" x14ac:dyDescent="0.25">
      <c r="B126" s="607">
        <v>20</v>
      </c>
      <c r="C126" s="799"/>
      <c r="D126" s="799"/>
      <c r="E126" s="799"/>
      <c r="F126" s="398"/>
      <c r="G126" s="799"/>
    </row>
    <row r="127" spans="2:7" ht="15" customHeight="1" x14ac:dyDescent="0.25">
      <c r="B127" s="607"/>
      <c r="C127" s="799"/>
      <c r="D127" s="799"/>
      <c r="E127" s="799"/>
      <c r="F127" s="398"/>
      <c r="G127" s="799"/>
    </row>
    <row r="128" spans="2:7" ht="15" customHeight="1" x14ac:dyDescent="0.25">
      <c r="B128" s="607"/>
      <c r="C128" s="800"/>
      <c r="D128" s="800"/>
      <c r="E128" s="800"/>
      <c r="F128" s="398"/>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Ф'!D90</f>
        <v>0</v>
      </c>
      <c r="D133" s="452">
        <f>'2 жастағы балалар К'!D90</f>
        <v>0</v>
      </c>
      <c r="E133" s="452" t="e">
        <f>'2 жастағы балалар Т'!#REF!</f>
        <v>#REF!</v>
      </c>
      <c r="F133" s="452">
        <f>'2 жастағы балалар Ш'!D90</f>
        <v>0</v>
      </c>
      <c r="G133" s="452" t="e">
        <f>'2 жастағы балалар Ә'!#REF!</f>
        <v>#REF!</v>
      </c>
    </row>
    <row r="134" spans="2:7" x14ac:dyDescent="0.25">
      <c r="B134" s="571"/>
      <c r="C134" s="452">
        <f>'2 жастағы балалар Ф'!E90</f>
        <v>0</v>
      </c>
      <c r="D134" s="452">
        <f>'2 жастағы балалар К'!E90</f>
        <v>0</v>
      </c>
      <c r="E134" s="452" t="e">
        <f>'2 жастағы балалар Т'!#REF!</f>
        <v>#REF!</v>
      </c>
      <c r="F134" s="452">
        <f>'2 жастағы балалар Ш'!E90</f>
        <v>0</v>
      </c>
      <c r="G134" s="452" t="e">
        <f>'2 жастағы балалар Ә'!#REF!</f>
        <v>#REF!</v>
      </c>
    </row>
    <row r="135" spans="2:7" x14ac:dyDescent="0.25">
      <c r="B135" s="572"/>
      <c r="C135" s="452">
        <f>'2 жастағы балалар Ф'!F90</f>
        <v>0</v>
      </c>
      <c r="D135" s="452">
        <f>'2 жастағы балалар К'!F90</f>
        <v>0</v>
      </c>
      <c r="E135" s="452" t="e">
        <f>'2 жастағы балалар Т'!#REF!</f>
        <v>#REF!</v>
      </c>
      <c r="F135" s="452">
        <f>'2 жастағы балалар Ш'!F90</f>
        <v>0</v>
      </c>
      <c r="G135" s="452" t="e">
        <f>'2 жастағы балалар Ә'!#REF!</f>
        <v>#REF!</v>
      </c>
    </row>
    <row r="136" spans="2:7" x14ac:dyDescent="0.25">
      <c r="B136" s="570">
        <v>2</v>
      </c>
      <c r="C136" s="452">
        <f>'2 жастағы балалар Ф'!G90</f>
        <v>0</v>
      </c>
      <c r="D136" s="452">
        <f>'2 жастағы балалар К'!G90</f>
        <v>0</v>
      </c>
      <c r="E136" s="452">
        <f>'2 жастағы балалар Т'!D90</f>
        <v>0</v>
      </c>
      <c r="F136" s="452">
        <f>'2 жастағы балалар Ш'!G90</f>
        <v>0</v>
      </c>
      <c r="G136" s="452">
        <f>'2 жастағы балалар Ә'!D90</f>
        <v>0</v>
      </c>
    </row>
    <row r="137" spans="2:7" x14ac:dyDescent="0.25">
      <c r="B137" s="571"/>
      <c r="C137" s="452">
        <f>'2 жастағы балалар Ф'!H90</f>
        <v>0</v>
      </c>
      <c r="D137" s="452">
        <f>'2 жастағы балалар К'!H90</f>
        <v>0</v>
      </c>
      <c r="E137" s="452">
        <f>'2 жастағы балалар Т'!E90</f>
        <v>0</v>
      </c>
      <c r="F137" s="452">
        <f>'2 жастағы балалар Ш'!H90</f>
        <v>0</v>
      </c>
      <c r="G137" s="452">
        <f>'2 жастағы балалар Ә'!E90</f>
        <v>0</v>
      </c>
    </row>
    <row r="138" spans="2:7" x14ac:dyDescent="0.25">
      <c r="B138" s="572"/>
      <c r="C138" s="452">
        <f>'2 жастағы балалар Ф'!I90</f>
        <v>0</v>
      </c>
      <c r="D138" s="452">
        <f>'2 жастағы балалар К'!I90</f>
        <v>0</v>
      </c>
      <c r="E138" s="452">
        <f>'2 жастағы балалар Т'!F90</f>
        <v>0</v>
      </c>
      <c r="F138" s="452">
        <f>'2 жастағы балалар Ш'!I90</f>
        <v>0</v>
      </c>
      <c r="G138" s="452">
        <f>'2 жастағы балалар Ә'!F90</f>
        <v>0</v>
      </c>
    </row>
    <row r="139" spans="2:7" x14ac:dyDescent="0.25">
      <c r="B139" s="570">
        <v>3</v>
      </c>
      <c r="C139" s="452">
        <f>'2 жастағы балалар Ф'!J90</f>
        <v>0</v>
      </c>
      <c r="D139" s="452">
        <f>'2 жастағы балалар К'!J90</f>
        <v>0</v>
      </c>
      <c r="E139" s="452">
        <f>'2 жастағы балалар Т'!G90</f>
        <v>0</v>
      </c>
      <c r="F139" s="452">
        <f>'2 жастағы балалар Ш'!J90</f>
        <v>0</v>
      </c>
      <c r="G139" s="452">
        <f>'2 жастағы балалар Ә'!G90</f>
        <v>0</v>
      </c>
    </row>
    <row r="140" spans="2:7" x14ac:dyDescent="0.25">
      <c r="B140" s="571"/>
      <c r="C140" s="452">
        <f>'2 жастағы балалар Ф'!K90</f>
        <v>0</v>
      </c>
      <c r="D140" s="452">
        <f>'2 жастағы балалар К'!K90</f>
        <v>0</v>
      </c>
      <c r="E140" s="452">
        <f>'2 жастағы балалар Т'!H90</f>
        <v>0</v>
      </c>
      <c r="F140" s="452">
        <f>'2 жастағы балалар Ш'!K90</f>
        <v>0</v>
      </c>
      <c r="G140" s="452">
        <f>'2 жастағы балалар Ә'!H90</f>
        <v>0</v>
      </c>
    </row>
    <row r="141" spans="2:7" x14ac:dyDescent="0.25">
      <c r="B141" s="572"/>
      <c r="C141" s="452">
        <f>'2 жастағы балалар Ф'!L90</f>
        <v>0</v>
      </c>
      <c r="D141" s="452">
        <f>'2 жастағы балалар К'!L90</f>
        <v>0</v>
      </c>
      <c r="E141" s="452">
        <f>'2 жастағы балалар Т'!I90</f>
        <v>0</v>
      </c>
      <c r="F141" s="452">
        <f>'2 жастағы балалар Ш'!L90</f>
        <v>0</v>
      </c>
      <c r="G141" s="452">
        <f>'2 жастағы балалар Ә'!I90</f>
        <v>0</v>
      </c>
    </row>
    <row r="142" spans="2:7" x14ac:dyDescent="0.25">
      <c r="B142" s="570">
        <v>4</v>
      </c>
      <c r="C142" s="452">
        <f>'2 жастағы балалар Ф'!M90</f>
        <v>0</v>
      </c>
      <c r="D142" s="452">
        <f>'2 жастағы балалар К'!M90</f>
        <v>0</v>
      </c>
      <c r="E142" s="452">
        <f>'2 жастағы балалар Т'!J90</f>
        <v>0</v>
      </c>
      <c r="F142" s="452">
        <f>'2 жастағы балалар Ш'!M90</f>
        <v>0</v>
      </c>
      <c r="G142" s="452">
        <f>'2 жастағы балалар Ә'!J90</f>
        <v>0</v>
      </c>
    </row>
    <row r="143" spans="2:7" x14ac:dyDescent="0.25">
      <c r="B143" s="571"/>
      <c r="C143" s="452">
        <f>'2 жастағы балалар Ф'!N90</f>
        <v>0</v>
      </c>
      <c r="D143" s="452">
        <f>'2 жастағы балалар К'!N90</f>
        <v>0</v>
      </c>
      <c r="E143" s="452">
        <f>'2 жастағы балалар Т'!K90</f>
        <v>0</v>
      </c>
      <c r="F143" s="452">
        <f>'2 жастағы балалар Ш'!N90</f>
        <v>0</v>
      </c>
      <c r="G143" s="452">
        <f>'2 жастағы балалар Ә'!K90</f>
        <v>0</v>
      </c>
    </row>
    <row r="144" spans="2:7" x14ac:dyDescent="0.25">
      <c r="B144" s="572"/>
      <c r="C144" s="452">
        <f>'2 жастағы балалар Ф'!O90</f>
        <v>0</v>
      </c>
      <c r="D144" s="452">
        <f>'2 жастағы балалар К'!O90</f>
        <v>0</v>
      </c>
      <c r="E144" s="452">
        <f>'2 жастағы балалар Т'!L90</f>
        <v>0</v>
      </c>
      <c r="F144" s="452">
        <f>'2 жастағы балалар Ш'!O90</f>
        <v>0</v>
      </c>
      <c r="G144" s="452">
        <f>'2 жастағы балалар Ә'!L90</f>
        <v>0</v>
      </c>
    </row>
    <row r="145" spans="2:7" x14ac:dyDescent="0.25">
      <c r="B145" s="570">
        <v>5</v>
      </c>
      <c r="C145" s="452" t="e">
        <f>'2 жастағы балалар Ф'!#REF!</f>
        <v>#REF!</v>
      </c>
      <c r="D145" s="452" t="e">
        <f>'2 жастағы балалар К'!#REF!</f>
        <v>#REF!</v>
      </c>
      <c r="E145" s="452">
        <f>'2 жастағы балалар Т'!M90</f>
        <v>0</v>
      </c>
      <c r="F145" s="452">
        <f>'2 жастағы балалар Ш'!P90</f>
        <v>0</v>
      </c>
      <c r="G145" s="452">
        <f>'2 жастағы балалар Ә'!M90</f>
        <v>0</v>
      </c>
    </row>
    <row r="146" spans="2:7" x14ac:dyDescent="0.25">
      <c r="B146" s="571"/>
      <c r="C146" s="452" t="e">
        <f>'2 жастағы балалар Ф'!#REF!</f>
        <v>#REF!</v>
      </c>
      <c r="D146" s="452" t="e">
        <f>'2 жастағы балалар К'!#REF!</f>
        <v>#REF!</v>
      </c>
      <c r="E146" s="452">
        <f>'2 жастағы балалар Т'!N90</f>
        <v>0</v>
      </c>
      <c r="F146" s="452">
        <f>'2 жастағы балалар Ш'!Q90</f>
        <v>0</v>
      </c>
      <c r="G146" s="452">
        <f>'2 жастағы балалар Ә'!N90</f>
        <v>0</v>
      </c>
    </row>
    <row r="147" spans="2:7" x14ac:dyDescent="0.25">
      <c r="B147" s="572"/>
      <c r="C147" s="452" t="e">
        <f>'2 жастағы балалар Ф'!#REF!</f>
        <v>#REF!</v>
      </c>
      <c r="D147" s="452" t="e">
        <f>'2 жастағы балалар К'!#REF!</f>
        <v>#REF!</v>
      </c>
      <c r="E147" s="452">
        <f>'2 жастағы балалар Т'!O90</f>
        <v>0</v>
      </c>
      <c r="F147" s="452">
        <f>'2 жастағы балалар Ш'!R90</f>
        <v>0</v>
      </c>
      <c r="G147" s="452">
        <f>'2 жастағы балалар Ә'!O90</f>
        <v>0</v>
      </c>
    </row>
    <row r="148" spans="2:7" x14ac:dyDescent="0.25">
      <c r="B148" s="570">
        <v>6</v>
      </c>
      <c r="C148" s="798"/>
      <c r="D148" s="452">
        <f>'2 жастағы балалар К'!P90</f>
        <v>0</v>
      </c>
      <c r="E148" s="798"/>
      <c r="F148" s="452" t="e">
        <f>'2 жастағы балалар Ш'!#REF!</f>
        <v>#REF!</v>
      </c>
      <c r="G148" s="798"/>
    </row>
    <row r="149" spans="2:7" x14ac:dyDescent="0.25">
      <c r="B149" s="571"/>
      <c r="C149" s="799"/>
      <c r="D149" s="452">
        <f>'2 жастағы балалар К'!Q90</f>
        <v>0</v>
      </c>
      <c r="E149" s="799"/>
      <c r="F149" s="452" t="e">
        <f>'2 жастағы балалар Ш'!#REF!</f>
        <v>#REF!</v>
      </c>
      <c r="G149" s="799"/>
    </row>
    <row r="150" spans="2:7" x14ac:dyDescent="0.25">
      <c r="B150" s="572"/>
      <c r="C150" s="799"/>
      <c r="D150" s="452">
        <f>'2 жастағы балалар К'!R90</f>
        <v>0</v>
      </c>
      <c r="E150" s="799"/>
      <c r="F150" s="452" t="e">
        <f>'2 жастағы балалар Ш'!#REF!</f>
        <v>#REF!</v>
      </c>
      <c r="G150" s="799"/>
    </row>
    <row r="151" spans="2:7" x14ac:dyDescent="0.25">
      <c r="B151" s="570">
        <v>7</v>
      </c>
      <c r="C151" s="799"/>
      <c r="D151" s="452">
        <f>'2 жастағы балалар К'!S90</f>
        <v>0</v>
      </c>
      <c r="E151" s="799"/>
      <c r="F151" s="452" t="e">
        <f>'2 жастағы балалар Ш'!#REF!</f>
        <v>#REF!</v>
      </c>
      <c r="G151" s="799"/>
    </row>
    <row r="152" spans="2:7" x14ac:dyDescent="0.25">
      <c r="B152" s="571"/>
      <c r="C152" s="799"/>
      <c r="D152" s="452">
        <f>'2 жастағы балалар К'!T90</f>
        <v>0</v>
      </c>
      <c r="E152" s="799"/>
      <c r="F152" s="452" t="e">
        <f>'2 жастағы балалар Ш'!#REF!</f>
        <v>#REF!</v>
      </c>
      <c r="G152" s="799"/>
    </row>
    <row r="153" spans="2:7" x14ac:dyDescent="0.25">
      <c r="B153" s="572"/>
      <c r="C153" s="799"/>
      <c r="D153" s="452">
        <f>'2 жастағы балалар К'!U90</f>
        <v>0</v>
      </c>
      <c r="E153" s="799"/>
      <c r="F153" s="452" t="e">
        <f>'2 жастағы балалар Ш'!#REF!</f>
        <v>#REF!</v>
      </c>
      <c r="G153" s="799"/>
    </row>
    <row r="154" spans="2:7" x14ac:dyDescent="0.25">
      <c r="B154" s="570">
        <v>8</v>
      </c>
      <c r="C154" s="799"/>
      <c r="D154" s="452">
        <f>'2 жастағы балалар К'!V90</f>
        <v>0</v>
      </c>
      <c r="E154" s="799"/>
      <c r="F154" s="452" t="e">
        <f>'2 жастағы балалар Ш'!#REF!</f>
        <v>#REF!</v>
      </c>
      <c r="G154" s="799"/>
    </row>
    <row r="155" spans="2:7" x14ac:dyDescent="0.25">
      <c r="B155" s="571"/>
      <c r="C155" s="799"/>
      <c r="D155" s="452">
        <f>'2 жастағы балалар К'!W90</f>
        <v>0</v>
      </c>
      <c r="E155" s="799"/>
      <c r="F155" s="452" t="e">
        <f>'2 жастағы балалар Ш'!#REF!</f>
        <v>#REF!</v>
      </c>
      <c r="G155" s="799"/>
    </row>
    <row r="156" spans="2:7" x14ac:dyDescent="0.25">
      <c r="B156" s="572"/>
      <c r="C156" s="799"/>
      <c r="D156" s="452">
        <f>'2 жастағы балалар К'!X90</f>
        <v>0</v>
      </c>
      <c r="E156" s="799"/>
      <c r="F156" s="452" t="e">
        <f>'2 жастағы балалар Ш'!#REF!</f>
        <v>#REF!</v>
      </c>
      <c r="G156" s="799"/>
    </row>
    <row r="157" spans="2:7" x14ac:dyDescent="0.25">
      <c r="B157" s="570">
        <v>9</v>
      </c>
      <c r="C157" s="799"/>
      <c r="D157" s="452">
        <f>'2 жастағы балалар К'!Y90</f>
        <v>0</v>
      </c>
      <c r="E157" s="799"/>
      <c r="F157" s="452" t="e">
        <f>'2 жастағы балалар Ш'!#REF!</f>
        <v>#REF!</v>
      </c>
      <c r="G157" s="799"/>
    </row>
    <row r="158" spans="2:7" x14ac:dyDescent="0.25">
      <c r="B158" s="571"/>
      <c r="C158" s="799"/>
      <c r="D158" s="452">
        <f>'2 жастағы балалар К'!Z90</f>
        <v>0</v>
      </c>
      <c r="E158" s="799"/>
      <c r="F158" s="452" t="e">
        <f>'2 жастағы балалар Ш'!#REF!</f>
        <v>#REF!</v>
      </c>
      <c r="G158" s="799"/>
    </row>
    <row r="159" spans="2:7" x14ac:dyDescent="0.25">
      <c r="B159" s="572"/>
      <c r="C159" s="799"/>
      <c r="D159" s="452">
        <f>'2 жастағы балалар К'!AA90</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Ш'!S90</f>
        <v>0</v>
      </c>
      <c r="G163" s="799"/>
    </row>
    <row r="164" spans="2:7" x14ac:dyDescent="0.25">
      <c r="B164" s="607"/>
      <c r="C164" s="799"/>
      <c r="D164" s="452" t="e">
        <f>'2 жастағы балалар К'!#REF!</f>
        <v>#REF!</v>
      </c>
      <c r="E164" s="799"/>
      <c r="F164" s="398">
        <f>'2 жастағы балалар Ш'!T90</f>
        <v>0</v>
      </c>
      <c r="G164" s="799"/>
    </row>
    <row r="165" spans="2:7" x14ac:dyDescent="0.25">
      <c r="B165" s="607"/>
      <c r="C165" s="799"/>
      <c r="D165" s="452" t="e">
        <f>'2 жастағы балалар К'!#REF!</f>
        <v>#REF!</v>
      </c>
      <c r="E165" s="799"/>
      <c r="F165" s="398">
        <f>'2 жастағы балалар Ш'!U90</f>
        <v>0</v>
      </c>
      <c r="G165" s="799"/>
    </row>
    <row r="166" spans="2:7" x14ac:dyDescent="0.25">
      <c r="B166" s="607">
        <v>12</v>
      </c>
      <c r="C166" s="799"/>
      <c r="D166" s="452" t="e">
        <f>'2 жастағы балалар К'!#REF!</f>
        <v>#REF!</v>
      </c>
      <c r="E166" s="799"/>
      <c r="F166" s="398">
        <f>'2 жастағы балалар Ш'!V90</f>
        <v>0</v>
      </c>
      <c r="G166" s="799"/>
    </row>
    <row r="167" spans="2:7" x14ac:dyDescent="0.25">
      <c r="B167" s="607"/>
      <c r="C167" s="799"/>
      <c r="D167" s="452" t="e">
        <f>'2 жастағы балалар К'!#REF!</f>
        <v>#REF!</v>
      </c>
      <c r="E167" s="799"/>
      <c r="F167" s="398">
        <f>'2 жастағы балалар Ш'!W90</f>
        <v>0</v>
      </c>
      <c r="G167" s="799"/>
    </row>
    <row r="168" spans="2:7" x14ac:dyDescent="0.25">
      <c r="B168" s="607"/>
      <c r="C168" s="799"/>
      <c r="D168" s="452" t="e">
        <f>'2 жастағы балалар К'!#REF!</f>
        <v>#REF!</v>
      </c>
      <c r="E168" s="799"/>
      <c r="F168" s="398">
        <f>'2 жастағы балалар Ш'!X90</f>
        <v>0</v>
      </c>
      <c r="G168" s="799"/>
    </row>
    <row r="169" spans="2:7" x14ac:dyDescent="0.25">
      <c r="B169" s="607">
        <v>13</v>
      </c>
      <c r="C169" s="799"/>
      <c r="D169" s="452" t="e">
        <f>'2 жастағы балалар К'!#REF!</f>
        <v>#REF!</v>
      </c>
      <c r="E169" s="799"/>
      <c r="F169" s="398">
        <f>'2 жастағы балалар Ш'!Y90</f>
        <v>0</v>
      </c>
      <c r="G169" s="799"/>
    </row>
    <row r="170" spans="2:7" x14ac:dyDescent="0.25">
      <c r="B170" s="607"/>
      <c r="C170" s="799"/>
      <c r="D170" s="452" t="e">
        <f>'2 жастағы балалар К'!#REF!</f>
        <v>#REF!</v>
      </c>
      <c r="E170" s="799"/>
      <c r="F170" s="398">
        <f>'2 жастағы балалар Ш'!Z90</f>
        <v>0</v>
      </c>
      <c r="G170" s="799"/>
    </row>
    <row r="171" spans="2:7" x14ac:dyDescent="0.25">
      <c r="B171" s="607"/>
      <c r="C171" s="799"/>
      <c r="D171" s="452" t="e">
        <f>'2 жастағы балалар К'!#REF!</f>
        <v>#REF!</v>
      </c>
      <c r="E171" s="799"/>
      <c r="F171" s="398">
        <f>'2 жастағы балалар Ш'!AA90</f>
        <v>0</v>
      </c>
      <c r="G171" s="799"/>
    </row>
    <row r="172" spans="2:7" x14ac:dyDescent="0.25">
      <c r="B172" s="607">
        <v>14</v>
      </c>
      <c r="C172" s="799"/>
      <c r="D172" s="452" t="e">
        <f>'2 жастағы балалар К'!#REF!</f>
        <v>#REF!</v>
      </c>
      <c r="E172" s="799"/>
      <c r="F172" s="398">
        <f>'2 жастағы балалар Ш'!AB90</f>
        <v>0</v>
      </c>
      <c r="G172" s="799"/>
    </row>
    <row r="173" spans="2:7" x14ac:dyDescent="0.25">
      <c r="B173" s="607"/>
      <c r="C173" s="799"/>
      <c r="D173" s="452" t="e">
        <f>'2 жастағы балалар К'!#REF!</f>
        <v>#REF!</v>
      </c>
      <c r="E173" s="799"/>
      <c r="F173" s="398">
        <f>'2 жастағы балалар Ш'!AC90</f>
        <v>0</v>
      </c>
      <c r="G173" s="799"/>
    </row>
    <row r="174" spans="2:7" x14ac:dyDescent="0.25">
      <c r="B174" s="607"/>
      <c r="C174" s="799"/>
      <c r="D174" s="452" t="e">
        <f>'2 жастағы балалар К'!#REF!</f>
        <v>#REF!</v>
      </c>
      <c r="E174" s="799"/>
      <c r="F174" s="398">
        <f>'2 жастағы балалар Ш'!AD90</f>
        <v>0</v>
      </c>
      <c r="G174" s="799"/>
    </row>
    <row r="175" spans="2:7" x14ac:dyDescent="0.25">
      <c r="B175" s="607">
        <v>15</v>
      </c>
      <c r="C175" s="799"/>
      <c r="D175" s="452" t="e">
        <f>'2 жастағы балалар К'!#REF!</f>
        <v>#REF!</v>
      </c>
      <c r="E175" s="799"/>
      <c r="F175" s="398">
        <f>'2 жастағы балалар Ш'!AE90</f>
        <v>0</v>
      </c>
      <c r="G175" s="799"/>
    </row>
    <row r="176" spans="2:7" x14ac:dyDescent="0.25">
      <c r="B176" s="607"/>
      <c r="C176" s="799"/>
      <c r="D176" s="452" t="e">
        <f>'2 жастағы балалар К'!#REF!</f>
        <v>#REF!</v>
      </c>
      <c r="E176" s="799"/>
      <c r="F176" s="398">
        <f>'2 жастағы балалар Ш'!AF90</f>
        <v>0</v>
      </c>
      <c r="G176" s="799"/>
    </row>
    <row r="177" spans="2:7" x14ac:dyDescent="0.25">
      <c r="B177" s="607"/>
      <c r="C177" s="799"/>
      <c r="D177" s="452" t="e">
        <f>'2 жастағы балалар К'!#REF!</f>
        <v>#REF!</v>
      </c>
      <c r="E177" s="799"/>
      <c r="F177" s="398">
        <f>'2 жастағы балалар Ш'!AG90</f>
        <v>0</v>
      </c>
      <c r="G177" s="799"/>
    </row>
    <row r="178" spans="2:7" x14ac:dyDescent="0.25">
      <c r="B178" s="607">
        <v>16</v>
      </c>
      <c r="C178" s="799"/>
      <c r="D178" s="798"/>
      <c r="E178" s="799"/>
      <c r="F178" s="398">
        <f>'2 жастағы балалар Ш'!AH90</f>
        <v>0</v>
      </c>
      <c r="G178" s="799"/>
    </row>
    <row r="179" spans="2:7" x14ac:dyDescent="0.25">
      <c r="B179" s="607"/>
      <c r="C179" s="799"/>
      <c r="D179" s="799"/>
      <c r="E179" s="799"/>
      <c r="F179" s="398">
        <f>'2 жастағы балалар Ш'!AI90</f>
        <v>0</v>
      </c>
      <c r="G179" s="799"/>
    </row>
    <row r="180" spans="2:7" x14ac:dyDescent="0.25">
      <c r="B180" s="607"/>
      <c r="C180" s="799"/>
      <c r="D180" s="799"/>
      <c r="E180" s="799"/>
      <c r="F180" s="398">
        <f>'2 жастағы балалар Ш'!AJ90</f>
        <v>0</v>
      </c>
      <c r="G180" s="799"/>
    </row>
    <row r="181" spans="2:7" x14ac:dyDescent="0.25">
      <c r="B181" s="607">
        <v>17</v>
      </c>
      <c r="C181" s="799"/>
      <c r="D181" s="799"/>
      <c r="E181" s="799"/>
      <c r="F181" s="398">
        <f>'2 жастағы балалар Ш'!AK90</f>
        <v>0</v>
      </c>
      <c r="G181" s="799"/>
    </row>
    <row r="182" spans="2:7" x14ac:dyDescent="0.25">
      <c r="B182" s="607"/>
      <c r="C182" s="799"/>
      <c r="D182" s="799"/>
      <c r="E182" s="799"/>
      <c r="F182" s="398">
        <f>'2 жастағы балалар Ш'!AL90</f>
        <v>0</v>
      </c>
      <c r="G182" s="799"/>
    </row>
    <row r="183" spans="2:7" x14ac:dyDescent="0.25">
      <c r="B183" s="607"/>
      <c r="C183" s="799"/>
      <c r="D183" s="799"/>
      <c r="E183" s="799"/>
      <c r="F183" s="398">
        <f>'2 жастағы балалар Ш'!AM90</f>
        <v>0</v>
      </c>
      <c r="G183" s="799"/>
    </row>
    <row r="184" spans="2:7" x14ac:dyDescent="0.25">
      <c r="B184" s="607">
        <v>18</v>
      </c>
      <c r="C184" s="799"/>
      <c r="D184" s="799"/>
      <c r="E184" s="799"/>
      <c r="F184" s="398">
        <f>'2 жастағы балалар Ш'!AN90</f>
        <v>0</v>
      </c>
      <c r="G184" s="799"/>
    </row>
    <row r="185" spans="2:7" x14ac:dyDescent="0.25">
      <c r="B185" s="607"/>
      <c r="C185" s="799"/>
      <c r="D185" s="799"/>
      <c r="E185" s="799"/>
      <c r="F185" s="398">
        <f>'2 жастағы балалар Ш'!AO90</f>
        <v>0</v>
      </c>
      <c r="G185" s="799"/>
    </row>
    <row r="186" spans="2:7" x14ac:dyDescent="0.25">
      <c r="B186" s="607"/>
      <c r="C186" s="799"/>
      <c r="D186" s="799"/>
      <c r="E186" s="799"/>
      <c r="F186" s="398">
        <f>'2 жастағы балалар Ш'!AP90</f>
        <v>0</v>
      </c>
      <c r="G186" s="799"/>
    </row>
    <row r="187" spans="2:7" x14ac:dyDescent="0.25">
      <c r="B187" s="607">
        <v>19</v>
      </c>
      <c r="C187" s="799"/>
      <c r="D187" s="799"/>
      <c r="E187" s="799"/>
      <c r="F187" s="398">
        <f>'2 жастағы балалар Ш'!AQ90</f>
        <v>0</v>
      </c>
      <c r="G187" s="799"/>
    </row>
    <row r="188" spans="2:7" x14ac:dyDescent="0.25">
      <c r="B188" s="607"/>
      <c r="C188" s="799"/>
      <c r="D188" s="799"/>
      <c r="E188" s="799"/>
      <c r="F188" s="398">
        <f>'2 жастағы балалар Ш'!AR90</f>
        <v>0</v>
      </c>
      <c r="G188" s="799"/>
    </row>
    <row r="189" spans="2:7" x14ac:dyDescent="0.25">
      <c r="B189" s="607"/>
      <c r="C189" s="799"/>
      <c r="D189" s="799"/>
      <c r="E189" s="799"/>
      <c r="F189" s="398">
        <f>'2 жастағы балалар Ш'!AS90</f>
        <v>0</v>
      </c>
      <c r="G189" s="799"/>
    </row>
    <row r="190" spans="2:7" x14ac:dyDescent="0.25">
      <c r="B190" s="607">
        <v>20</v>
      </c>
      <c r="C190" s="799"/>
      <c r="D190" s="799"/>
      <c r="E190" s="799"/>
      <c r="F190" s="398">
        <f>'2 жастағы балалар Ш'!AT90</f>
        <v>0</v>
      </c>
      <c r="G190" s="799"/>
    </row>
    <row r="191" spans="2:7" x14ac:dyDescent="0.25">
      <c r="B191" s="607"/>
      <c r="C191" s="799"/>
      <c r="D191" s="799"/>
      <c r="E191" s="799"/>
      <c r="F191" s="398">
        <f>'2 жастағы балалар Ш'!AU90</f>
        <v>0</v>
      </c>
      <c r="G191" s="799"/>
    </row>
    <row r="192" spans="2:7" x14ac:dyDescent="0.25">
      <c r="B192" s="607"/>
      <c r="C192" s="799"/>
      <c r="D192" s="799"/>
      <c r="E192" s="799"/>
      <c r="F192" s="398">
        <f>'2 жастағы балалар Ш'!AV90</f>
        <v>0</v>
      </c>
      <c r="G192" s="799"/>
    </row>
    <row r="193" spans="2:100" x14ac:dyDescent="0.25">
      <c r="B193" s="607">
        <v>21</v>
      </c>
      <c r="C193" s="799"/>
      <c r="D193" s="799"/>
      <c r="E193" s="799"/>
      <c r="F193" s="398">
        <f>'2 жастағы балалар Ш'!AW90</f>
        <v>0</v>
      </c>
      <c r="G193" s="799"/>
    </row>
    <row r="194" spans="2:100" x14ac:dyDescent="0.25">
      <c r="B194" s="607"/>
      <c r="C194" s="799"/>
      <c r="D194" s="799"/>
      <c r="E194" s="799"/>
      <c r="F194" s="398">
        <f>'2 жастағы балалар Ш'!AX90</f>
        <v>0</v>
      </c>
      <c r="G194" s="799"/>
      <c r="CN194" s="1"/>
      <c r="CO194" s="13"/>
      <c r="CP194" s="1"/>
      <c r="CQ194" s="13"/>
      <c r="CR194" s="1"/>
      <c r="CS194" s="13"/>
      <c r="CT194" s="1"/>
      <c r="CU194" s="13"/>
      <c r="CV194" s="1"/>
    </row>
    <row r="195" spans="2:100" x14ac:dyDescent="0.25">
      <c r="B195" s="607"/>
      <c r="C195" s="799"/>
      <c r="D195" s="799"/>
      <c r="E195" s="799"/>
      <c r="F195" s="398">
        <f>'2 жастағы балалар Ш'!AY90</f>
        <v>0</v>
      </c>
      <c r="G195" s="799"/>
      <c r="CN195" s="1"/>
      <c r="CO195" s="113"/>
      <c r="CP195" s="1"/>
      <c r="CQ195" s="113"/>
      <c r="CR195" s="1"/>
      <c r="CS195" s="113"/>
      <c r="CT195" s="1"/>
      <c r="CU195" s="113"/>
      <c r="CV195" s="1"/>
    </row>
    <row r="196" spans="2:100" x14ac:dyDescent="0.25">
      <c r="B196" s="607">
        <v>22</v>
      </c>
      <c r="C196" s="799"/>
      <c r="D196" s="799"/>
      <c r="E196" s="799"/>
      <c r="F196" s="398">
        <f>'2 жастағы балалар Ш'!AZ90</f>
        <v>0</v>
      </c>
      <c r="G196" s="799"/>
      <c r="CN196" s="1"/>
      <c r="CO196" s="113"/>
      <c r="CP196" s="1"/>
      <c r="CQ196" s="113"/>
      <c r="CR196" s="1"/>
      <c r="CS196" s="113"/>
      <c r="CT196" s="1"/>
      <c r="CU196" s="113"/>
      <c r="CV196" s="1"/>
    </row>
    <row r="197" spans="2:100" x14ac:dyDescent="0.25">
      <c r="B197" s="607"/>
      <c r="C197" s="799"/>
      <c r="D197" s="799"/>
      <c r="E197" s="799"/>
      <c r="F197" s="398">
        <f>'2 жастағы балалар Ш'!BA90</f>
        <v>0</v>
      </c>
      <c r="G197" s="799"/>
    </row>
    <row r="198" spans="2:100" x14ac:dyDescent="0.25">
      <c r="B198" s="607"/>
      <c r="C198" s="799"/>
      <c r="D198" s="799"/>
      <c r="E198" s="799"/>
      <c r="F198" s="398">
        <f>'2 жастағы балалар Ш'!BB90</f>
        <v>0</v>
      </c>
      <c r="G198" s="799"/>
    </row>
    <row r="199" spans="2:100" x14ac:dyDescent="0.25">
      <c r="B199" s="607">
        <v>23</v>
      </c>
      <c r="C199" s="799"/>
      <c r="D199" s="799"/>
      <c r="E199" s="799"/>
      <c r="F199" s="398">
        <f>'2 жастағы балалар Ш'!BC90</f>
        <v>0</v>
      </c>
      <c r="G199" s="799"/>
    </row>
    <row r="200" spans="2:100" x14ac:dyDescent="0.25">
      <c r="B200" s="607"/>
      <c r="C200" s="799"/>
      <c r="D200" s="799"/>
      <c r="E200" s="799"/>
      <c r="F200" s="398">
        <f>'2 жастағы балалар Ш'!BD90</f>
        <v>0</v>
      </c>
      <c r="G200" s="799"/>
    </row>
    <row r="201" spans="2:100" x14ac:dyDescent="0.25">
      <c r="B201" s="607"/>
      <c r="C201" s="799"/>
      <c r="D201" s="799"/>
      <c r="E201" s="799"/>
      <c r="F201" s="398">
        <f>'2 жастағы балалар Ш'!BE90</f>
        <v>0</v>
      </c>
      <c r="G201" s="799"/>
    </row>
    <row r="202" spans="2:100" x14ac:dyDescent="0.25">
      <c r="B202" s="607">
        <v>24</v>
      </c>
      <c r="C202" s="799"/>
      <c r="D202" s="799"/>
      <c r="E202" s="799"/>
      <c r="F202" s="398">
        <f>'2 жастағы балалар Ш'!BF90</f>
        <v>0</v>
      </c>
      <c r="G202" s="799"/>
    </row>
    <row r="203" spans="2:100" x14ac:dyDescent="0.25">
      <c r="B203" s="607"/>
      <c r="C203" s="799"/>
      <c r="D203" s="799"/>
      <c r="E203" s="799"/>
      <c r="F203" s="398">
        <f>'2 жастағы балалар Ш'!BG90</f>
        <v>0</v>
      </c>
      <c r="G203" s="799"/>
    </row>
    <row r="204" spans="2:100" x14ac:dyDescent="0.25">
      <c r="B204" s="607"/>
      <c r="C204" s="799"/>
      <c r="D204" s="799"/>
      <c r="E204" s="799"/>
      <c r="F204" s="398">
        <f>'2 жастағы балалар Ш'!BH90</f>
        <v>0</v>
      </c>
      <c r="G204" s="799"/>
    </row>
    <row r="205" spans="2:100" x14ac:dyDescent="0.25">
      <c r="B205" s="607">
        <v>25</v>
      </c>
      <c r="C205" s="799"/>
      <c r="D205" s="799"/>
      <c r="E205" s="799"/>
      <c r="F205" s="398">
        <f>'2 жастағы балалар Ш'!BI90</f>
        <v>0</v>
      </c>
      <c r="G205" s="799"/>
    </row>
    <row r="206" spans="2:100" x14ac:dyDescent="0.25">
      <c r="B206" s="607"/>
      <c r="C206" s="799"/>
      <c r="D206" s="799"/>
      <c r="E206" s="799"/>
      <c r="F206" s="398">
        <f>'2 жастағы балалар Ш'!BJ90</f>
        <v>0</v>
      </c>
      <c r="G206" s="799"/>
    </row>
    <row r="207" spans="2:100" x14ac:dyDescent="0.25">
      <c r="B207" s="607"/>
      <c r="C207" s="800"/>
      <c r="D207" s="800"/>
      <c r="E207" s="800"/>
      <c r="F207" s="398">
        <f>'2 жастағы балалар Ш'!BK90</f>
        <v>0</v>
      </c>
      <c r="G207" s="800"/>
    </row>
    <row r="210" spans="2:7" ht="15.75" x14ac:dyDescent="0.25">
      <c r="B210" s="816" t="s">
        <v>939</v>
      </c>
      <c r="C210" s="817"/>
      <c r="D210" s="817"/>
      <c r="E210" s="817"/>
      <c r="F210" s="817"/>
      <c r="G210" s="818"/>
    </row>
    <row r="211" spans="2:7" ht="28.5" x14ac:dyDescent="0.25">
      <c r="B211" s="35"/>
      <c r="C211" s="21" t="s">
        <v>915</v>
      </c>
      <c r="D211" s="21" t="s">
        <v>733</v>
      </c>
      <c r="E211" s="21" t="s">
        <v>916</v>
      </c>
      <c r="F211" s="21" t="s">
        <v>904</v>
      </c>
      <c r="G211" s="62" t="s">
        <v>917</v>
      </c>
    </row>
    <row r="212" spans="2:7" x14ac:dyDescent="0.25">
      <c r="B212" s="570">
        <v>1</v>
      </c>
      <c r="C212" s="452">
        <f>'2 жастағы балалар Ф'!D149</f>
        <v>0</v>
      </c>
      <c r="D212" s="452">
        <f>'2 жастағы балалар К'!D149</f>
        <v>0</v>
      </c>
      <c r="E212" s="452" t="e">
        <f>'2 жастағы балалар Т'!#REF!</f>
        <v>#REF!</v>
      </c>
      <c r="F212" s="452">
        <f>'2 жастағы балалар Ш'!D149</f>
        <v>0</v>
      </c>
      <c r="G212" s="452" t="e">
        <f>'2 жастағы балалар Ә'!#REF!</f>
        <v>#REF!</v>
      </c>
    </row>
    <row r="213" spans="2:7" x14ac:dyDescent="0.25">
      <c r="B213" s="571"/>
      <c r="C213" s="452">
        <f>'2 жастағы балалар Ф'!E149</f>
        <v>0</v>
      </c>
      <c r="D213" s="452">
        <f>'2 жастағы балалар К'!E149</f>
        <v>0</v>
      </c>
      <c r="E213" s="452" t="e">
        <f>'2 жастағы балалар Т'!#REF!</f>
        <v>#REF!</v>
      </c>
      <c r="F213" s="452">
        <f>'2 жастағы балалар Ш'!E149</f>
        <v>0</v>
      </c>
      <c r="G213" s="452" t="e">
        <f>'2 жастағы балалар Ә'!#REF!</f>
        <v>#REF!</v>
      </c>
    </row>
    <row r="214" spans="2:7" x14ac:dyDescent="0.25">
      <c r="B214" s="572"/>
      <c r="C214" s="452">
        <f>'2 жастағы балалар Ф'!F149</f>
        <v>0</v>
      </c>
      <c r="D214" s="452">
        <f>'2 жастағы балалар К'!F149</f>
        <v>0</v>
      </c>
      <c r="E214" s="452" t="e">
        <f>'2 жастағы балалар Т'!#REF!</f>
        <v>#REF!</v>
      </c>
      <c r="F214" s="452">
        <f>'2 жастағы балалар Ш'!F149</f>
        <v>0</v>
      </c>
      <c r="G214" s="452" t="e">
        <f>'2 жастағы балалар Ә'!#REF!</f>
        <v>#REF!</v>
      </c>
    </row>
    <row r="215" spans="2:7" x14ac:dyDescent="0.25">
      <c r="B215" s="570">
        <v>2</v>
      </c>
      <c r="C215" s="452">
        <f>'2 жастағы балалар Ф'!G149</f>
        <v>0</v>
      </c>
      <c r="D215" s="452">
        <f>'2 жастағы балалар К'!G149</f>
        <v>0</v>
      </c>
      <c r="E215" s="452">
        <f>'2 жастағы балалар Т'!D149</f>
        <v>0</v>
      </c>
      <c r="F215" s="452">
        <f>'2 жастағы балалар Ш'!G149</f>
        <v>0</v>
      </c>
      <c r="G215" s="452">
        <f>'2 жастағы балалар Ә'!D149</f>
        <v>0</v>
      </c>
    </row>
    <row r="216" spans="2:7" ht="15" customHeight="1" x14ac:dyDescent="0.25">
      <c r="B216" s="571"/>
      <c r="C216" s="452">
        <f>'2 жастағы балалар Ф'!H149</f>
        <v>0</v>
      </c>
      <c r="D216" s="452">
        <f>'2 жастағы балалар К'!H149</f>
        <v>0</v>
      </c>
      <c r="E216" s="452">
        <f>'2 жастағы балалар Т'!E149</f>
        <v>0</v>
      </c>
      <c r="F216" s="452">
        <f>'2 жастағы балалар Ш'!H149</f>
        <v>0</v>
      </c>
      <c r="G216" s="452">
        <f>'2 жастағы балалар Ә'!E149</f>
        <v>0</v>
      </c>
    </row>
    <row r="217" spans="2:7" ht="15" customHeight="1" x14ac:dyDescent="0.25">
      <c r="B217" s="572"/>
      <c r="C217" s="452">
        <f>'2 жастағы балалар Ф'!I149</f>
        <v>0</v>
      </c>
      <c r="D217" s="452">
        <f>'2 жастағы балалар К'!I149</f>
        <v>0</v>
      </c>
      <c r="E217" s="452">
        <f>'2 жастағы балалар Т'!F149</f>
        <v>0</v>
      </c>
      <c r="F217" s="452">
        <f>'2 жастағы балалар Ш'!I149</f>
        <v>0</v>
      </c>
      <c r="G217" s="452">
        <f>'2 жастағы балалар Ә'!F149</f>
        <v>0</v>
      </c>
    </row>
    <row r="218" spans="2:7" ht="15" customHeight="1" x14ac:dyDescent="0.25">
      <c r="B218" s="570">
        <v>3</v>
      </c>
      <c r="C218" s="452">
        <f>'2 жастағы балалар Ф'!J149</f>
        <v>0</v>
      </c>
      <c r="D218" s="452">
        <f>'2 жастағы балалар К'!J149</f>
        <v>0</v>
      </c>
      <c r="E218" s="452">
        <f>'2 жастағы балалар Т'!G149</f>
        <v>0</v>
      </c>
      <c r="F218" s="452">
        <f>'2 жастағы балалар Ш'!J149</f>
        <v>0</v>
      </c>
      <c r="G218" s="452">
        <f>'2 жастағы балалар Ә'!G149</f>
        <v>0</v>
      </c>
    </row>
    <row r="219" spans="2:7" x14ac:dyDescent="0.25">
      <c r="B219" s="571"/>
      <c r="C219" s="452">
        <f>'2 жастағы балалар Ф'!K149</f>
        <v>0</v>
      </c>
      <c r="D219" s="452">
        <f>'2 жастағы балалар К'!K149</f>
        <v>0</v>
      </c>
      <c r="E219" s="452">
        <f>'2 жастағы балалар Т'!H149</f>
        <v>0</v>
      </c>
      <c r="F219" s="452">
        <f>'2 жастағы балалар Ш'!K149</f>
        <v>0</v>
      </c>
      <c r="G219" s="452">
        <f>'2 жастағы балалар Ә'!H149</f>
        <v>0</v>
      </c>
    </row>
    <row r="220" spans="2:7" x14ac:dyDescent="0.25">
      <c r="B220" s="572"/>
      <c r="C220" s="452">
        <f>'2 жастағы балалар Ф'!L149</f>
        <v>0</v>
      </c>
      <c r="D220" s="452">
        <f>'2 жастағы балалар К'!L149</f>
        <v>0</v>
      </c>
      <c r="E220" s="452">
        <f>'2 жастағы балалар Т'!I149</f>
        <v>0</v>
      </c>
      <c r="F220" s="452">
        <f>'2 жастағы балалар Ш'!L149</f>
        <v>0</v>
      </c>
      <c r="G220" s="452">
        <f>'2 жастағы балалар Ә'!I149</f>
        <v>0</v>
      </c>
    </row>
    <row r="221" spans="2:7" x14ac:dyDescent="0.25">
      <c r="B221" s="570">
        <v>4</v>
      </c>
      <c r="C221" s="452">
        <f>'2 жастағы балалар Ф'!M149</f>
        <v>0</v>
      </c>
      <c r="D221" s="452">
        <f>'2 жастағы балалар К'!M149</f>
        <v>0</v>
      </c>
      <c r="E221" s="452">
        <f>'2 жастағы балалар Т'!J149</f>
        <v>0</v>
      </c>
      <c r="F221" s="452">
        <f>'2 жастағы балалар Ш'!M149</f>
        <v>0</v>
      </c>
      <c r="G221" s="452">
        <f>'2 жастағы балалар Ә'!J149</f>
        <v>0</v>
      </c>
    </row>
    <row r="222" spans="2:7" x14ac:dyDescent="0.25">
      <c r="B222" s="571"/>
      <c r="C222" s="452">
        <f>'2 жастағы балалар Ф'!N149</f>
        <v>0</v>
      </c>
      <c r="D222" s="452">
        <f>'2 жастағы балалар К'!N149</f>
        <v>0</v>
      </c>
      <c r="E222" s="452">
        <f>'2 жастағы балалар Т'!K149</f>
        <v>0</v>
      </c>
      <c r="F222" s="452">
        <f>'2 жастағы балалар Ш'!N149</f>
        <v>0</v>
      </c>
      <c r="G222" s="452">
        <f>'2 жастағы балалар Ә'!K149</f>
        <v>0</v>
      </c>
    </row>
    <row r="223" spans="2:7" x14ac:dyDescent="0.25">
      <c r="B223" s="572"/>
      <c r="C223" s="452">
        <f>'2 жастағы балалар Ф'!O149</f>
        <v>0</v>
      </c>
      <c r="D223" s="452">
        <f>'2 жастағы балалар К'!O149</f>
        <v>0</v>
      </c>
      <c r="E223" s="452">
        <f>'2 жастағы балалар Т'!L149</f>
        <v>0</v>
      </c>
      <c r="F223" s="452">
        <f>'2 жастағы балалар Ш'!O149</f>
        <v>0</v>
      </c>
      <c r="G223" s="452">
        <f>'2 жастағы балалар Ә'!L149</f>
        <v>0</v>
      </c>
    </row>
    <row r="224" spans="2:7" x14ac:dyDescent="0.25">
      <c r="B224" s="570">
        <v>5</v>
      </c>
      <c r="C224" s="452" t="e">
        <f>'2 жастағы балалар Ф'!#REF!</f>
        <v>#REF!</v>
      </c>
      <c r="D224" s="452" t="e">
        <f>'2 жастағы балалар К'!#REF!</f>
        <v>#REF!</v>
      </c>
      <c r="E224" s="452">
        <f>'2 жастағы балалар Т'!M149</f>
        <v>0</v>
      </c>
      <c r="F224" s="452">
        <f>'2 жастағы балалар Ш'!P149</f>
        <v>0</v>
      </c>
      <c r="G224" s="452">
        <f>'2 жастағы балалар Ә'!M149</f>
        <v>0</v>
      </c>
    </row>
    <row r="225" spans="2:7" x14ac:dyDescent="0.25">
      <c r="B225" s="571"/>
      <c r="C225" s="452" t="e">
        <f>'2 жастағы балалар Ф'!#REF!</f>
        <v>#REF!</v>
      </c>
      <c r="D225" s="452" t="e">
        <f>'2 жастағы балалар К'!#REF!</f>
        <v>#REF!</v>
      </c>
      <c r="E225" s="452">
        <f>'2 жастағы балалар Т'!N149</f>
        <v>0</v>
      </c>
      <c r="F225" s="452">
        <f>'2 жастағы балалар Ш'!Q149</f>
        <v>0</v>
      </c>
      <c r="G225" s="452">
        <f>'2 жастағы балалар Ә'!N149</f>
        <v>0</v>
      </c>
    </row>
    <row r="226" spans="2:7" x14ac:dyDescent="0.25">
      <c r="B226" s="572"/>
      <c r="C226" s="452" t="e">
        <f>'2 жастағы балалар Ф'!#REF!</f>
        <v>#REF!</v>
      </c>
      <c r="D226" s="452" t="e">
        <f>'2 жастағы балалар К'!#REF!</f>
        <v>#REF!</v>
      </c>
      <c r="E226" s="452">
        <f>'2 жастағы балалар Т'!O149</f>
        <v>0</v>
      </c>
      <c r="F226" s="452">
        <f>'2 жастағы балалар Ш'!R149</f>
        <v>0</v>
      </c>
      <c r="G226" s="452">
        <f>'2 жастағы балалар Ә'!O149</f>
        <v>0</v>
      </c>
    </row>
    <row r="227" spans="2:7" x14ac:dyDescent="0.25">
      <c r="B227" s="570">
        <v>6</v>
      </c>
      <c r="C227" s="798"/>
      <c r="D227" s="452">
        <f>'2 жастағы балалар К'!P149</f>
        <v>0</v>
      </c>
      <c r="E227" s="798"/>
      <c r="F227" s="452" t="e">
        <f>'2 жастағы балалар Ш'!#REF!</f>
        <v>#REF!</v>
      </c>
      <c r="G227" s="798"/>
    </row>
    <row r="228" spans="2:7" x14ac:dyDescent="0.25">
      <c r="B228" s="571"/>
      <c r="C228" s="799"/>
      <c r="D228" s="452">
        <f>'2 жастағы балалар К'!Q149</f>
        <v>0</v>
      </c>
      <c r="E228" s="799"/>
      <c r="F228" s="452" t="e">
        <f>'2 жастағы балалар Ш'!#REF!</f>
        <v>#REF!</v>
      </c>
      <c r="G228" s="799"/>
    </row>
    <row r="229" spans="2:7" x14ac:dyDescent="0.25">
      <c r="B229" s="572"/>
      <c r="C229" s="799"/>
      <c r="D229" s="452">
        <f>'2 жастағы балалар К'!R149</f>
        <v>0</v>
      </c>
      <c r="E229" s="799"/>
      <c r="F229" s="452" t="e">
        <f>'2 жастағы балалар Ш'!#REF!</f>
        <v>#REF!</v>
      </c>
      <c r="G229" s="799"/>
    </row>
    <row r="230" spans="2:7" x14ac:dyDescent="0.25">
      <c r="B230" s="570">
        <v>7</v>
      </c>
      <c r="C230" s="799"/>
      <c r="D230" s="452">
        <f>'2 жастағы балалар К'!S149</f>
        <v>0</v>
      </c>
      <c r="E230" s="799"/>
      <c r="F230" s="452" t="e">
        <f>'2 жастағы балалар Ш'!#REF!</f>
        <v>#REF!</v>
      </c>
      <c r="G230" s="799"/>
    </row>
    <row r="231" spans="2:7" x14ac:dyDescent="0.25">
      <c r="B231" s="571"/>
      <c r="C231" s="799"/>
      <c r="D231" s="452">
        <f>'2 жастағы балалар К'!T149</f>
        <v>0</v>
      </c>
      <c r="E231" s="799"/>
      <c r="F231" s="452" t="e">
        <f>'2 жастағы балалар Ш'!#REF!</f>
        <v>#REF!</v>
      </c>
      <c r="G231" s="799"/>
    </row>
    <row r="232" spans="2:7" x14ac:dyDescent="0.25">
      <c r="B232" s="572"/>
      <c r="C232" s="799"/>
      <c r="D232" s="452">
        <f>'2 жастағы балалар К'!U149</f>
        <v>0</v>
      </c>
      <c r="E232" s="799"/>
      <c r="F232" s="452" t="e">
        <f>'2 жастағы балалар Ш'!#REF!</f>
        <v>#REF!</v>
      </c>
      <c r="G232" s="799"/>
    </row>
    <row r="233" spans="2:7" x14ac:dyDescent="0.25">
      <c r="B233" s="570">
        <v>8</v>
      </c>
      <c r="C233" s="799"/>
      <c r="D233" s="452">
        <f>'2 жастағы балалар К'!V149</f>
        <v>0</v>
      </c>
      <c r="E233" s="799"/>
      <c r="F233" s="452" t="e">
        <f>'2 жастағы балалар Ш'!#REF!</f>
        <v>#REF!</v>
      </c>
      <c r="G233" s="799"/>
    </row>
    <row r="234" spans="2:7" x14ac:dyDescent="0.25">
      <c r="B234" s="571"/>
      <c r="C234" s="799"/>
      <c r="D234" s="452">
        <f>'2 жастағы балалар К'!W149</f>
        <v>0</v>
      </c>
      <c r="E234" s="799"/>
      <c r="F234" s="452" t="e">
        <f>'2 жастағы балалар Ш'!#REF!</f>
        <v>#REF!</v>
      </c>
      <c r="G234" s="799"/>
    </row>
    <row r="235" spans="2:7" x14ac:dyDescent="0.25">
      <c r="B235" s="572"/>
      <c r="C235" s="799"/>
      <c r="D235" s="452">
        <f>'2 жастағы балалар К'!X149</f>
        <v>0</v>
      </c>
      <c r="E235" s="799"/>
      <c r="F235" s="452" t="e">
        <f>'2 жастағы балалар Ш'!#REF!</f>
        <v>#REF!</v>
      </c>
      <c r="G235" s="799"/>
    </row>
    <row r="236" spans="2:7" x14ac:dyDescent="0.25">
      <c r="B236" s="570">
        <v>9</v>
      </c>
      <c r="C236" s="799"/>
      <c r="D236" s="452">
        <f>'2 жастағы балалар К'!Y149</f>
        <v>0</v>
      </c>
      <c r="E236" s="799"/>
      <c r="F236" s="452" t="e">
        <f>'2 жастағы балалар Ш'!#REF!</f>
        <v>#REF!</v>
      </c>
      <c r="G236" s="799"/>
    </row>
    <row r="237" spans="2:7" x14ac:dyDescent="0.25">
      <c r="B237" s="571"/>
      <c r="C237" s="799"/>
      <c r="D237" s="452">
        <f>'2 жастағы балалар К'!Z149</f>
        <v>0</v>
      </c>
      <c r="E237" s="799"/>
      <c r="F237" s="452" t="e">
        <f>'2 жастағы балалар Ш'!#REF!</f>
        <v>#REF!</v>
      </c>
      <c r="G237" s="799"/>
    </row>
    <row r="238" spans="2:7" x14ac:dyDescent="0.25">
      <c r="B238" s="572"/>
      <c r="C238" s="799"/>
      <c r="D238" s="452">
        <f>'2 жастағы балалар К'!AA149</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Ш'!S149</f>
        <v>0</v>
      </c>
      <c r="G242" s="799"/>
    </row>
    <row r="243" spans="2:7" x14ac:dyDescent="0.25">
      <c r="B243" s="607"/>
      <c r="C243" s="799"/>
      <c r="D243" s="452" t="e">
        <f>'2 жастағы балалар К'!#REF!</f>
        <v>#REF!</v>
      </c>
      <c r="E243" s="799"/>
      <c r="F243" s="398">
        <f>'2 жастағы балалар Ш'!T149</f>
        <v>0</v>
      </c>
      <c r="G243" s="799"/>
    </row>
    <row r="244" spans="2:7" x14ac:dyDescent="0.25">
      <c r="B244" s="607"/>
      <c r="C244" s="799"/>
      <c r="D244" s="452" t="e">
        <f>'2 жастағы балалар К'!#REF!</f>
        <v>#REF!</v>
      </c>
      <c r="E244" s="799"/>
      <c r="F244" s="398">
        <f>'2 жастағы балалар Ш'!U149</f>
        <v>0</v>
      </c>
      <c r="G244" s="799"/>
    </row>
    <row r="245" spans="2:7" x14ac:dyDescent="0.25">
      <c r="B245" s="607">
        <v>12</v>
      </c>
      <c r="C245" s="799"/>
      <c r="D245" s="452" t="e">
        <f>'2 жастағы балалар К'!#REF!</f>
        <v>#REF!</v>
      </c>
      <c r="E245" s="799"/>
      <c r="F245" s="398">
        <f>'2 жастағы балалар Ш'!V149</f>
        <v>0</v>
      </c>
      <c r="G245" s="799"/>
    </row>
    <row r="246" spans="2:7" x14ac:dyDescent="0.25">
      <c r="B246" s="607"/>
      <c r="C246" s="799"/>
      <c r="D246" s="452" t="e">
        <f>'2 жастағы балалар К'!#REF!</f>
        <v>#REF!</v>
      </c>
      <c r="E246" s="799"/>
      <c r="F246" s="398">
        <f>'2 жастағы балалар Ш'!W149</f>
        <v>0</v>
      </c>
      <c r="G246" s="799"/>
    </row>
    <row r="247" spans="2:7" x14ac:dyDescent="0.25">
      <c r="B247" s="607"/>
      <c r="C247" s="799"/>
      <c r="D247" s="452" t="e">
        <f>'2 жастағы балалар К'!#REF!</f>
        <v>#REF!</v>
      </c>
      <c r="E247" s="799"/>
      <c r="F247" s="398">
        <f>'2 жастағы балалар Ш'!X149</f>
        <v>0</v>
      </c>
      <c r="G247" s="799"/>
    </row>
    <row r="248" spans="2:7" x14ac:dyDescent="0.25">
      <c r="B248" s="607">
        <v>13</v>
      </c>
      <c r="C248" s="799"/>
      <c r="D248" s="452" t="e">
        <f>'2 жастағы балалар К'!#REF!</f>
        <v>#REF!</v>
      </c>
      <c r="E248" s="799"/>
      <c r="F248" s="398">
        <f>'2 жастағы балалар Ш'!Y149</f>
        <v>0</v>
      </c>
      <c r="G248" s="799"/>
    </row>
    <row r="249" spans="2:7" x14ac:dyDescent="0.25">
      <c r="B249" s="607"/>
      <c r="C249" s="799"/>
      <c r="D249" s="452" t="e">
        <f>'2 жастағы балалар К'!#REF!</f>
        <v>#REF!</v>
      </c>
      <c r="E249" s="799"/>
      <c r="F249" s="398">
        <f>'2 жастағы балалар Ш'!Z149</f>
        <v>0</v>
      </c>
      <c r="G249" s="799"/>
    </row>
    <row r="250" spans="2:7" x14ac:dyDescent="0.25">
      <c r="B250" s="607"/>
      <c r="C250" s="799"/>
      <c r="D250" s="452" t="e">
        <f>'2 жастағы балалар К'!#REF!</f>
        <v>#REF!</v>
      </c>
      <c r="E250" s="799"/>
      <c r="F250" s="398">
        <f>'2 жастағы балалар Ш'!AA149</f>
        <v>0</v>
      </c>
      <c r="G250" s="799"/>
    </row>
    <row r="251" spans="2:7" x14ac:dyDescent="0.25">
      <c r="B251" s="607">
        <v>14</v>
      </c>
      <c r="C251" s="799"/>
      <c r="D251" s="452" t="e">
        <f>'2 жастағы балалар К'!#REF!</f>
        <v>#REF!</v>
      </c>
      <c r="E251" s="799"/>
      <c r="F251" s="398">
        <f>'2 жастағы балалар Ш'!AB149</f>
        <v>0</v>
      </c>
      <c r="G251" s="799"/>
    </row>
    <row r="252" spans="2:7" x14ac:dyDescent="0.25">
      <c r="B252" s="607"/>
      <c r="C252" s="799"/>
      <c r="D252" s="452" t="e">
        <f>'2 жастағы балалар К'!#REF!</f>
        <v>#REF!</v>
      </c>
      <c r="E252" s="799"/>
      <c r="F252" s="398">
        <f>'2 жастағы балалар Ш'!AC149</f>
        <v>0</v>
      </c>
      <c r="G252" s="799"/>
    </row>
    <row r="253" spans="2:7" x14ac:dyDescent="0.25">
      <c r="B253" s="607"/>
      <c r="C253" s="799"/>
      <c r="D253" s="452" t="e">
        <f>'2 жастағы балалар К'!#REF!</f>
        <v>#REF!</v>
      </c>
      <c r="E253" s="799"/>
      <c r="F253" s="398">
        <f>'2 жастағы балалар Ш'!AD149</f>
        <v>0</v>
      </c>
      <c r="G253" s="799"/>
    </row>
    <row r="254" spans="2:7" x14ac:dyDescent="0.25">
      <c r="B254" s="607">
        <v>15</v>
      </c>
      <c r="C254" s="799"/>
      <c r="D254" s="452" t="e">
        <f>'2 жастағы балалар К'!#REF!</f>
        <v>#REF!</v>
      </c>
      <c r="E254" s="799"/>
      <c r="F254" s="398">
        <f>'2 жастағы балалар Ш'!AE149</f>
        <v>0</v>
      </c>
      <c r="G254" s="799"/>
    </row>
    <row r="255" spans="2:7" x14ac:dyDescent="0.25">
      <c r="B255" s="607"/>
      <c r="C255" s="799"/>
      <c r="D255" s="452" t="e">
        <f>'2 жастағы балалар К'!#REF!</f>
        <v>#REF!</v>
      </c>
      <c r="E255" s="799"/>
      <c r="F255" s="398">
        <f>'2 жастағы балалар Ш'!AF149</f>
        <v>0</v>
      </c>
      <c r="G255" s="799"/>
    </row>
    <row r="256" spans="2:7" x14ac:dyDescent="0.25">
      <c r="B256" s="607"/>
      <c r="C256" s="799"/>
      <c r="D256" s="452" t="e">
        <f>'2 жастағы балалар К'!#REF!</f>
        <v>#REF!</v>
      </c>
      <c r="E256" s="799"/>
      <c r="F256" s="398">
        <f>'2 жастағы балалар Ш'!AG149</f>
        <v>0</v>
      </c>
      <c r="G256" s="799"/>
    </row>
    <row r="257" spans="2:7" x14ac:dyDescent="0.25">
      <c r="B257" s="607">
        <v>16</v>
      </c>
      <c r="C257" s="799"/>
      <c r="D257" s="798"/>
      <c r="E257" s="799"/>
      <c r="F257" s="398">
        <f>'2 жастағы балалар Ш'!AH149</f>
        <v>0</v>
      </c>
      <c r="G257" s="799"/>
    </row>
    <row r="258" spans="2:7" x14ac:dyDescent="0.25">
      <c r="B258" s="607"/>
      <c r="C258" s="799"/>
      <c r="D258" s="799"/>
      <c r="E258" s="799"/>
      <c r="F258" s="398">
        <f>'2 жастағы балалар Ш'!AI149</f>
        <v>0</v>
      </c>
      <c r="G258" s="799"/>
    </row>
    <row r="259" spans="2:7" x14ac:dyDescent="0.25">
      <c r="B259" s="607"/>
      <c r="C259" s="799"/>
      <c r="D259" s="799"/>
      <c r="E259" s="799"/>
      <c r="F259" s="398">
        <f>'2 жастағы балалар Ш'!AJ149</f>
        <v>0</v>
      </c>
      <c r="G259" s="799"/>
    </row>
    <row r="260" spans="2:7" x14ac:dyDescent="0.25">
      <c r="B260" s="607">
        <v>17</v>
      </c>
      <c r="C260" s="799"/>
      <c r="D260" s="799"/>
      <c r="E260" s="799"/>
      <c r="F260" s="398">
        <f>'2 жастағы балалар Ш'!AK149</f>
        <v>0</v>
      </c>
      <c r="G260" s="799"/>
    </row>
    <row r="261" spans="2:7" x14ac:dyDescent="0.25">
      <c r="B261" s="607"/>
      <c r="C261" s="799"/>
      <c r="D261" s="799"/>
      <c r="E261" s="799"/>
      <c r="F261" s="398">
        <f>'2 жастағы балалар Ш'!AL149</f>
        <v>0</v>
      </c>
      <c r="G261" s="799"/>
    </row>
    <row r="262" spans="2:7" x14ac:dyDescent="0.25">
      <c r="B262" s="607"/>
      <c r="C262" s="799"/>
      <c r="D262" s="799"/>
      <c r="E262" s="799"/>
      <c r="F262" s="398">
        <f>'2 жастағы балалар Ш'!AM149</f>
        <v>0</v>
      </c>
      <c r="G262" s="799"/>
    </row>
    <row r="263" spans="2:7" x14ac:dyDescent="0.25">
      <c r="B263" s="607">
        <v>18</v>
      </c>
      <c r="C263" s="799"/>
      <c r="D263" s="799"/>
      <c r="E263" s="799"/>
      <c r="F263" s="398">
        <f>'2 жастағы балалар Ш'!AN149</f>
        <v>0</v>
      </c>
      <c r="G263" s="799"/>
    </row>
    <row r="264" spans="2:7" x14ac:dyDescent="0.25">
      <c r="B264" s="607"/>
      <c r="C264" s="799"/>
      <c r="D264" s="799"/>
      <c r="E264" s="799"/>
      <c r="F264" s="398">
        <f>'2 жастағы балалар Ш'!AO149</f>
        <v>0</v>
      </c>
      <c r="G264" s="799"/>
    </row>
    <row r="265" spans="2:7" x14ac:dyDescent="0.25">
      <c r="B265" s="607"/>
      <c r="C265" s="799"/>
      <c r="D265" s="799"/>
      <c r="E265" s="799"/>
      <c r="F265" s="398">
        <f>'2 жастағы балалар Ш'!AP149</f>
        <v>0</v>
      </c>
      <c r="G265" s="799"/>
    </row>
    <row r="266" spans="2:7" x14ac:dyDescent="0.25">
      <c r="B266" s="607">
        <v>19</v>
      </c>
      <c r="C266" s="799"/>
      <c r="D266" s="799"/>
      <c r="E266" s="799"/>
      <c r="F266" s="398">
        <f>'2 жастағы балалар Ш'!AQ149</f>
        <v>0</v>
      </c>
      <c r="G266" s="799"/>
    </row>
    <row r="267" spans="2:7" x14ac:dyDescent="0.25">
      <c r="B267" s="607"/>
      <c r="C267" s="799"/>
      <c r="D267" s="799"/>
      <c r="E267" s="799"/>
      <c r="F267" s="398">
        <f>'2 жастағы балалар Ш'!AR149</f>
        <v>0</v>
      </c>
      <c r="G267" s="799"/>
    </row>
    <row r="268" spans="2:7" x14ac:dyDescent="0.25">
      <c r="B268" s="607"/>
      <c r="C268" s="799"/>
      <c r="D268" s="799"/>
      <c r="E268" s="799"/>
      <c r="F268" s="398">
        <f>'2 жастағы балалар Ш'!AS149</f>
        <v>0</v>
      </c>
      <c r="G268" s="799"/>
    </row>
    <row r="269" spans="2:7" x14ac:dyDescent="0.25">
      <c r="B269" s="607">
        <v>20</v>
      </c>
      <c r="C269" s="799"/>
      <c r="D269" s="799"/>
      <c r="E269" s="799"/>
      <c r="F269" s="398">
        <f>'2 жастағы балалар Ш'!AT149</f>
        <v>0</v>
      </c>
      <c r="G269" s="799"/>
    </row>
    <row r="270" spans="2:7" x14ac:dyDescent="0.25">
      <c r="B270" s="607"/>
      <c r="C270" s="799"/>
      <c r="D270" s="799"/>
      <c r="E270" s="799"/>
      <c r="F270" s="398">
        <f>'2 жастағы балалар Ш'!AU149</f>
        <v>0</v>
      </c>
      <c r="G270" s="799"/>
    </row>
    <row r="271" spans="2:7" x14ac:dyDescent="0.25">
      <c r="B271" s="607"/>
      <c r="C271" s="799"/>
      <c r="D271" s="799"/>
      <c r="E271" s="799"/>
      <c r="F271" s="398">
        <f>'2 жастағы балалар Ш'!AV149</f>
        <v>0</v>
      </c>
      <c r="G271" s="799"/>
    </row>
    <row r="272" spans="2:7" x14ac:dyDescent="0.25">
      <c r="B272" s="607">
        <v>21</v>
      </c>
      <c r="C272" s="799"/>
      <c r="D272" s="799"/>
      <c r="E272" s="799"/>
      <c r="F272" s="398">
        <f>'2 жастағы балалар Ш'!AW149</f>
        <v>0</v>
      </c>
      <c r="G272" s="799"/>
    </row>
    <row r="273" spans="2:7" x14ac:dyDescent="0.25">
      <c r="B273" s="607"/>
      <c r="C273" s="799"/>
      <c r="D273" s="799"/>
      <c r="E273" s="799"/>
      <c r="F273" s="398">
        <f>'2 жастағы балалар Ш'!AX149</f>
        <v>0</v>
      </c>
      <c r="G273" s="799"/>
    </row>
    <row r="274" spans="2:7" x14ac:dyDescent="0.25">
      <c r="B274" s="607"/>
      <c r="C274" s="799"/>
      <c r="D274" s="799"/>
      <c r="E274" s="799"/>
      <c r="F274" s="398">
        <f>'2 жастағы балалар Ш'!AY149</f>
        <v>0</v>
      </c>
      <c r="G274" s="799"/>
    </row>
    <row r="275" spans="2:7" x14ac:dyDescent="0.25">
      <c r="B275" s="607">
        <v>22</v>
      </c>
      <c r="C275" s="799"/>
      <c r="D275" s="799"/>
      <c r="E275" s="799"/>
      <c r="F275" s="398">
        <f>'2 жастағы балалар Ш'!AZ149</f>
        <v>0</v>
      </c>
      <c r="G275" s="799"/>
    </row>
    <row r="276" spans="2:7" x14ac:dyDescent="0.25">
      <c r="B276" s="607"/>
      <c r="C276" s="799"/>
      <c r="D276" s="799"/>
      <c r="E276" s="799"/>
      <c r="F276" s="398">
        <f>'2 жастағы балалар Ш'!BA149</f>
        <v>0</v>
      </c>
      <c r="G276" s="799"/>
    </row>
    <row r="277" spans="2:7" x14ac:dyDescent="0.25">
      <c r="B277" s="607"/>
      <c r="C277" s="799"/>
      <c r="D277" s="799"/>
      <c r="E277" s="799"/>
      <c r="F277" s="398">
        <f>'2 жастағы балалар Ш'!BB149</f>
        <v>0</v>
      </c>
      <c r="G277" s="799"/>
    </row>
    <row r="278" spans="2:7" x14ac:dyDescent="0.25">
      <c r="B278" s="607">
        <v>23</v>
      </c>
      <c r="C278" s="799"/>
      <c r="D278" s="799"/>
      <c r="E278" s="799"/>
      <c r="F278" s="398">
        <f>'2 жастағы балалар Ш'!BC149</f>
        <v>0</v>
      </c>
      <c r="G278" s="799"/>
    </row>
    <row r="279" spans="2:7" x14ac:dyDescent="0.25">
      <c r="B279" s="607"/>
      <c r="C279" s="799"/>
      <c r="D279" s="799"/>
      <c r="E279" s="799"/>
      <c r="F279" s="398">
        <f>'2 жастағы балалар Ш'!BD149</f>
        <v>0</v>
      </c>
      <c r="G279" s="799"/>
    </row>
    <row r="280" spans="2:7" x14ac:dyDescent="0.25">
      <c r="B280" s="607"/>
      <c r="C280" s="799"/>
      <c r="D280" s="799"/>
      <c r="E280" s="799"/>
      <c r="F280" s="398">
        <f>'2 жастағы балалар Ш'!BE149</f>
        <v>0</v>
      </c>
      <c r="G280" s="799"/>
    </row>
    <row r="281" spans="2:7" x14ac:dyDescent="0.25">
      <c r="B281" s="607">
        <v>24</v>
      </c>
      <c r="C281" s="799"/>
      <c r="D281" s="799"/>
      <c r="E281" s="799"/>
      <c r="F281" s="398">
        <f>'2 жастағы балалар Ш'!BF149</f>
        <v>0</v>
      </c>
      <c r="G281" s="799"/>
    </row>
    <row r="282" spans="2:7" x14ac:dyDescent="0.25">
      <c r="B282" s="607"/>
      <c r="C282" s="799"/>
      <c r="D282" s="799"/>
      <c r="E282" s="799"/>
      <c r="F282" s="398">
        <f>'2 жастағы балалар Ш'!BG149</f>
        <v>0</v>
      </c>
      <c r="G282" s="799"/>
    </row>
    <row r="283" spans="2:7" x14ac:dyDescent="0.25">
      <c r="B283" s="607"/>
      <c r="C283" s="799"/>
      <c r="D283" s="799"/>
      <c r="E283" s="799"/>
      <c r="F283" s="398">
        <f>'2 жастағы балалар Ш'!BH149</f>
        <v>0</v>
      </c>
      <c r="G283" s="799"/>
    </row>
    <row r="284" spans="2:7" x14ac:dyDescent="0.25">
      <c r="B284" s="607">
        <v>25</v>
      </c>
      <c r="C284" s="799"/>
      <c r="D284" s="799"/>
      <c r="E284" s="799"/>
      <c r="F284" s="398">
        <f>'2 жастағы балалар Ш'!BI149</f>
        <v>0</v>
      </c>
      <c r="G284" s="799"/>
    </row>
    <row r="285" spans="2:7" x14ac:dyDescent="0.25">
      <c r="B285" s="607"/>
      <c r="C285" s="799"/>
      <c r="D285" s="799"/>
      <c r="E285" s="799"/>
      <c r="F285" s="398">
        <f>'2 жастағы балалар Ш'!BJ149</f>
        <v>0</v>
      </c>
      <c r="G285" s="799"/>
    </row>
    <row r="286" spans="2:7" x14ac:dyDescent="0.25">
      <c r="B286" s="607"/>
      <c r="C286" s="800"/>
      <c r="D286" s="800"/>
      <c r="E286" s="800"/>
      <c r="F286" s="398">
        <f>'2 жастағы балалар Ш'!BK149</f>
        <v>0</v>
      </c>
      <c r="G286" s="800"/>
    </row>
    <row r="287" spans="2:7" x14ac:dyDescent="0.25">
      <c r="B287" s="389">
        <f>СВОД3!V44</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32" ht="267.75" customHeight="1" x14ac:dyDescent="0.25"/>
    <row r="748" ht="220.5" customHeight="1" x14ac:dyDescent="0.25"/>
    <row r="755" spans="13:66" ht="15.75" thickBot="1" x14ac:dyDescent="0.3"/>
    <row r="756" spans="13:66" ht="267.75" x14ac:dyDescent="0.25">
      <c r="M756" s="151">
        <v>1</v>
      </c>
      <c r="N756" s="152" t="s">
        <v>36</v>
      </c>
      <c r="O756" s="153">
        <v>1</v>
      </c>
      <c r="P756" s="152" t="s">
        <v>37</v>
      </c>
      <c r="Q756" s="153">
        <v>1</v>
      </c>
      <c r="R756" s="154" t="s">
        <v>38</v>
      </c>
      <c r="S756" s="151">
        <v>1</v>
      </c>
      <c r="T756" s="152" t="s">
        <v>39</v>
      </c>
      <c r="U756" s="153">
        <v>1</v>
      </c>
      <c r="V756" s="152" t="s">
        <v>40</v>
      </c>
      <c r="W756" s="153">
        <v>1</v>
      </c>
      <c r="X756" s="154" t="s">
        <v>41</v>
      </c>
      <c r="Y756" s="151">
        <v>1</v>
      </c>
      <c r="Z756" s="152" t="s">
        <v>42</v>
      </c>
      <c r="AA756" s="153">
        <v>1</v>
      </c>
      <c r="AB756" s="152" t="s">
        <v>43</v>
      </c>
      <c r="AC756" s="153">
        <v>1</v>
      </c>
      <c r="AD756" s="154" t="s">
        <v>44</v>
      </c>
      <c r="AE756" s="151">
        <v>1</v>
      </c>
      <c r="AF756" s="152" t="s">
        <v>45</v>
      </c>
      <c r="AG756" s="153">
        <v>1</v>
      </c>
      <c r="AH756" s="152" t="s">
        <v>46</v>
      </c>
      <c r="AI756" s="153">
        <v>1</v>
      </c>
      <c r="AJ756" s="154" t="s">
        <v>47</v>
      </c>
      <c r="AK756" s="151">
        <v>1</v>
      </c>
      <c r="AL756" s="152" t="s">
        <v>48</v>
      </c>
      <c r="AM756" s="153">
        <v>1</v>
      </c>
      <c r="AN756" s="152" t="s">
        <v>49</v>
      </c>
      <c r="AO756" s="153">
        <v>1</v>
      </c>
      <c r="AP756" s="154" t="s">
        <v>50</v>
      </c>
      <c r="AQ756" s="155">
        <v>1</v>
      </c>
      <c r="AR756" s="159" t="s">
        <v>51</v>
      </c>
      <c r="AS756" s="157">
        <v>1</v>
      </c>
      <c r="AT756" s="159" t="s">
        <v>52</v>
      </c>
      <c r="AU756" s="157">
        <v>1</v>
      </c>
      <c r="AV756" s="160" t="s">
        <v>53</v>
      </c>
      <c r="AW756" s="155">
        <v>1</v>
      </c>
      <c r="AX756" s="159" t="s">
        <v>54</v>
      </c>
      <c r="AY756" s="157">
        <v>1</v>
      </c>
      <c r="AZ756" s="159" t="s">
        <v>55</v>
      </c>
      <c r="BA756" s="157">
        <v>1</v>
      </c>
      <c r="BB756" s="160" t="s">
        <v>56</v>
      </c>
      <c r="BC756" s="155">
        <v>1</v>
      </c>
      <c r="BD756" s="159" t="s">
        <v>57</v>
      </c>
      <c r="BE756" s="157">
        <v>1</v>
      </c>
      <c r="BF756" s="159" t="s">
        <v>58</v>
      </c>
      <c r="BG756" s="157">
        <v>1</v>
      </c>
      <c r="BH756" s="160" t="s">
        <v>59</v>
      </c>
      <c r="BI756" s="155">
        <v>1</v>
      </c>
      <c r="BJ756" s="159" t="s">
        <v>60</v>
      </c>
      <c r="BK756" s="157">
        <v>1</v>
      </c>
      <c r="BL756" s="159" t="s">
        <v>61</v>
      </c>
      <c r="BM756" s="157">
        <v>1</v>
      </c>
      <c r="BN756" s="160" t="s">
        <v>62</v>
      </c>
    </row>
    <row r="757" spans="13:66" ht="15.75" x14ac:dyDescent="0.25">
      <c r="M757" s="155"/>
      <c r="N757" s="156"/>
      <c r="O757" s="157"/>
      <c r="P757" s="156"/>
      <c r="Q757" s="157"/>
      <c r="R757" s="158"/>
      <c r="S757" s="155"/>
      <c r="T757" s="156"/>
      <c r="U757" s="157"/>
      <c r="V757" s="159"/>
      <c r="W757" s="157"/>
      <c r="X757" s="160"/>
      <c r="Y757" s="155"/>
      <c r="Z757" s="156"/>
      <c r="AA757" s="157"/>
      <c r="AB757" s="156"/>
      <c r="AC757" s="157"/>
      <c r="AD757" s="158"/>
      <c r="AE757" s="155"/>
      <c r="AF757" s="156"/>
      <c r="AG757" s="157"/>
      <c r="AH757" s="156"/>
      <c r="AI757" s="157"/>
      <c r="AJ757" s="158"/>
      <c r="AK757" s="155"/>
      <c r="AL757" s="156"/>
      <c r="AM757" s="157"/>
      <c r="AN757" s="159"/>
      <c r="AO757" s="157"/>
      <c r="AP757" s="160"/>
      <c r="AQ757" s="155"/>
      <c r="AR757" s="156"/>
      <c r="AS757" s="157"/>
      <c r="AT757" s="156"/>
      <c r="AU757" s="157"/>
      <c r="AV757" s="158"/>
      <c r="AW757" s="155"/>
      <c r="AX757" s="156"/>
      <c r="AY757" s="157"/>
      <c r="AZ757" s="156"/>
      <c r="BA757" s="157"/>
      <c r="BB757" s="158"/>
      <c r="BC757" s="155"/>
      <c r="BD757" s="156"/>
      <c r="BE757" s="157"/>
      <c r="BF757" s="159"/>
      <c r="BG757" s="157"/>
      <c r="BH757" s="160"/>
      <c r="BI757" s="155"/>
      <c r="BJ757" s="156"/>
      <c r="BK757" s="157"/>
      <c r="BL757" s="156"/>
      <c r="BM757" s="157"/>
      <c r="BN757" s="158"/>
    </row>
    <row r="758" spans="13:66" ht="15.75" x14ac:dyDescent="0.25">
      <c r="M758" s="155"/>
      <c r="N758" s="156"/>
      <c r="O758" s="157"/>
      <c r="P758" s="156"/>
      <c r="Q758" s="157"/>
      <c r="R758" s="158"/>
      <c r="S758" s="155"/>
      <c r="T758" s="156"/>
      <c r="U758" s="157"/>
      <c r="V758" s="159"/>
      <c r="W758" s="157"/>
      <c r="X758" s="160"/>
      <c r="Y758" s="155"/>
      <c r="Z758" s="156"/>
      <c r="AA758" s="157"/>
      <c r="AB758" s="156"/>
      <c r="AC758" s="157"/>
      <c r="AD758" s="158"/>
      <c r="AE758" s="155"/>
      <c r="AF758" s="156"/>
      <c r="AG758" s="157"/>
      <c r="AH758" s="156"/>
      <c r="AI758" s="157"/>
      <c r="AJ758" s="158"/>
      <c r="AK758" s="155"/>
      <c r="AL758" s="156"/>
      <c r="AM758" s="157"/>
      <c r="AN758" s="159"/>
      <c r="AO758" s="157"/>
      <c r="AP758" s="160"/>
      <c r="AQ758" s="155"/>
      <c r="AR758" s="156"/>
      <c r="AS758" s="157"/>
      <c r="AT758" s="156"/>
      <c r="AU758" s="157"/>
      <c r="AV758" s="158"/>
      <c r="AW758" s="155"/>
      <c r="AX758" s="156"/>
      <c r="AY758" s="157"/>
      <c r="AZ758" s="156"/>
      <c r="BA758" s="157"/>
      <c r="BB758" s="158"/>
      <c r="BC758" s="155"/>
      <c r="BD758" s="156"/>
      <c r="BE758" s="157"/>
      <c r="BF758" s="159"/>
      <c r="BG758" s="157"/>
      <c r="BH758" s="160"/>
      <c r="BI758" s="155"/>
      <c r="BJ758" s="156"/>
      <c r="BK758" s="157"/>
      <c r="BL758" s="156"/>
      <c r="BM758" s="157"/>
      <c r="BN758" s="158"/>
    </row>
    <row r="759" spans="13:66" ht="15.75" x14ac:dyDescent="0.25">
      <c r="M759" s="161"/>
      <c r="N759" s="162"/>
      <c r="O759" s="163"/>
      <c r="P759" s="162"/>
      <c r="Q759" s="163"/>
      <c r="R759" s="164"/>
      <c r="S759" s="161"/>
      <c r="T759" s="162"/>
      <c r="U759" s="163"/>
      <c r="V759" s="162"/>
      <c r="W759" s="163"/>
      <c r="X759" s="164"/>
      <c r="Y759" s="161"/>
      <c r="Z759" s="162"/>
      <c r="AA759" s="163"/>
      <c r="AB759" s="162"/>
      <c r="AC759" s="163"/>
      <c r="AD759" s="164"/>
      <c r="AE759" s="161"/>
      <c r="AF759" s="162"/>
      <c r="AG759" s="163"/>
      <c r="AH759" s="162"/>
      <c r="AI759" s="163"/>
      <c r="AJ759" s="164"/>
      <c r="AK759" s="161"/>
      <c r="AL759" s="162"/>
      <c r="AM759" s="163"/>
      <c r="AN759" s="162"/>
      <c r="AO759" s="163"/>
      <c r="AP759" s="164"/>
      <c r="AQ759" s="161"/>
      <c r="AR759" s="162"/>
      <c r="AS759" s="163"/>
      <c r="AT759" s="162"/>
      <c r="AU759" s="163"/>
      <c r="AV759" s="164"/>
      <c r="AW759" s="161"/>
      <c r="AX759" s="162"/>
      <c r="AY759" s="163"/>
      <c r="AZ759" s="162"/>
      <c r="BA759" s="163"/>
      <c r="BB759" s="164"/>
      <c r="BC759" s="161"/>
      <c r="BD759" s="162"/>
      <c r="BE759" s="163"/>
      <c r="BF759" s="162"/>
      <c r="BG759" s="163"/>
      <c r="BH759" s="164"/>
      <c r="BI759" s="161"/>
      <c r="BJ759" s="162"/>
      <c r="BK759" s="163"/>
      <c r="BL759" s="162"/>
      <c r="BM759" s="163"/>
      <c r="BN759" s="164"/>
    </row>
    <row r="760" spans="13:66" ht="267.75" x14ac:dyDescent="0.25">
      <c r="M760" s="155">
        <v>1</v>
      </c>
      <c r="N760" s="159" t="s">
        <v>63</v>
      </c>
      <c r="O760" s="157">
        <v>1</v>
      </c>
      <c r="P760" s="159" t="s">
        <v>64</v>
      </c>
      <c r="Q760" s="157">
        <v>1</v>
      </c>
      <c r="R760" s="160" t="s">
        <v>65</v>
      </c>
      <c r="S760" s="155">
        <v>1</v>
      </c>
      <c r="T760" s="159" t="s">
        <v>66</v>
      </c>
      <c r="U760" s="157">
        <v>1</v>
      </c>
      <c r="V760" s="159" t="s">
        <v>67</v>
      </c>
      <c r="W760" s="157">
        <v>1</v>
      </c>
      <c r="X760" s="160" t="s">
        <v>68</v>
      </c>
      <c r="Y760" s="155">
        <v>1</v>
      </c>
      <c r="Z760" s="159" t="s">
        <v>69</v>
      </c>
      <c r="AA760" s="157">
        <v>1</v>
      </c>
      <c r="AB760" s="159" t="s">
        <v>70</v>
      </c>
      <c r="AC760" s="157">
        <v>1</v>
      </c>
      <c r="AD760" s="160" t="s">
        <v>71</v>
      </c>
      <c r="AE760" s="155">
        <v>1</v>
      </c>
      <c r="AF760" s="159" t="s">
        <v>72</v>
      </c>
      <c r="AG760" s="157">
        <v>1</v>
      </c>
      <c r="AH760" s="159" t="s">
        <v>73</v>
      </c>
      <c r="AI760" s="157">
        <v>1</v>
      </c>
      <c r="AJ760" s="160" t="s">
        <v>74</v>
      </c>
      <c r="AK760" s="155">
        <v>1</v>
      </c>
      <c r="AL760" s="159" t="s">
        <v>75</v>
      </c>
      <c r="AM760" s="157">
        <v>1</v>
      </c>
      <c r="AN760" s="159" t="s">
        <v>76</v>
      </c>
      <c r="AO760" s="157">
        <v>1</v>
      </c>
      <c r="AP760" s="160" t="s">
        <v>77</v>
      </c>
      <c r="AQ760" s="155">
        <v>1</v>
      </c>
      <c r="AR760" s="159" t="s">
        <v>78</v>
      </c>
      <c r="AS760" s="157">
        <v>1</v>
      </c>
      <c r="AT760" s="159" t="s">
        <v>79</v>
      </c>
      <c r="AU760" s="157">
        <v>1</v>
      </c>
      <c r="AV760" s="160" t="s">
        <v>80</v>
      </c>
      <c r="AW760" s="155">
        <v>1</v>
      </c>
      <c r="AX760" s="159" t="s">
        <v>81</v>
      </c>
      <c r="AY760" s="157">
        <v>1</v>
      </c>
      <c r="AZ760" s="159" t="s">
        <v>82</v>
      </c>
      <c r="BA760" s="157">
        <v>1</v>
      </c>
      <c r="BB760" s="160" t="s">
        <v>83</v>
      </c>
      <c r="BC760" s="155">
        <v>1</v>
      </c>
      <c r="BD760" s="159" t="s">
        <v>84</v>
      </c>
      <c r="BE760" s="157">
        <v>1</v>
      </c>
      <c r="BF760" s="159" t="s">
        <v>85</v>
      </c>
      <c r="BG760" s="157">
        <v>1</v>
      </c>
      <c r="BH760" s="160" t="s">
        <v>86</v>
      </c>
      <c r="BI760" s="155">
        <v>1</v>
      </c>
      <c r="BJ760" s="159" t="s">
        <v>87</v>
      </c>
      <c r="BK760" s="157">
        <v>1</v>
      </c>
      <c r="BL760" s="159" t="s">
        <v>88</v>
      </c>
      <c r="BM760" s="157">
        <v>1</v>
      </c>
      <c r="BN760" s="158" t="s">
        <v>89</v>
      </c>
    </row>
    <row r="761" spans="13:66" ht="15.75" x14ac:dyDescent="0.25">
      <c r="M761" s="155"/>
      <c r="N761" s="156"/>
      <c r="O761" s="157"/>
      <c r="P761" s="156"/>
      <c r="Q761" s="157"/>
      <c r="R761" s="158"/>
      <c r="S761" s="155"/>
      <c r="T761" s="156"/>
      <c r="U761" s="157"/>
      <c r="V761" s="156"/>
      <c r="W761" s="157"/>
      <c r="X761" s="158"/>
      <c r="Y761" s="155"/>
      <c r="Z761" s="156"/>
      <c r="AA761" s="157"/>
      <c r="AB761" s="156"/>
      <c r="AC761" s="157"/>
      <c r="AD761" s="158"/>
      <c r="AE761" s="155"/>
      <c r="AF761" s="156"/>
      <c r="AG761" s="157"/>
      <c r="AH761" s="156"/>
      <c r="AI761" s="157"/>
      <c r="AJ761" s="158"/>
      <c r="AK761" s="155"/>
      <c r="AL761" s="156"/>
      <c r="AM761" s="157"/>
      <c r="AN761" s="156"/>
      <c r="AO761" s="157"/>
      <c r="AP761" s="158"/>
      <c r="AQ761" s="155"/>
      <c r="AR761" s="156"/>
      <c r="AS761" s="157"/>
      <c r="AT761" s="156"/>
      <c r="AU761" s="157"/>
      <c r="AV761" s="158"/>
      <c r="AW761" s="155"/>
      <c r="AX761" s="156"/>
      <c r="AY761" s="157"/>
      <c r="AZ761" s="156"/>
      <c r="BA761" s="157"/>
      <c r="BB761" s="158"/>
      <c r="BC761" s="155"/>
      <c r="BD761" s="156"/>
      <c r="BE761" s="157"/>
      <c r="BF761" s="156"/>
      <c r="BG761" s="157"/>
      <c r="BH761" s="158"/>
      <c r="BI761" s="155"/>
      <c r="BJ761" s="156"/>
      <c r="BK761" s="157"/>
      <c r="BL761" s="156"/>
      <c r="BM761" s="157"/>
      <c r="BN761" s="158"/>
    </row>
    <row r="762" spans="13:66" ht="15.75" x14ac:dyDescent="0.25">
      <c r="M762" s="155"/>
      <c r="N762" s="156"/>
      <c r="O762" s="157"/>
      <c r="P762" s="156"/>
      <c r="Q762" s="157"/>
      <c r="R762" s="158"/>
      <c r="S762" s="155"/>
      <c r="T762" s="156"/>
      <c r="U762" s="157"/>
      <c r="V762" s="156"/>
      <c r="W762" s="157"/>
      <c r="X762" s="158"/>
      <c r="Y762" s="155"/>
      <c r="Z762" s="156"/>
      <c r="AA762" s="157"/>
      <c r="AB762" s="156"/>
      <c r="AC762" s="157"/>
      <c r="AD762" s="158"/>
      <c r="AE762" s="155"/>
      <c r="AF762" s="156"/>
      <c r="AG762" s="157"/>
      <c r="AH762" s="156"/>
      <c r="AI762" s="157"/>
      <c r="AJ762" s="158"/>
      <c r="AK762" s="155"/>
      <c r="AL762" s="156"/>
      <c r="AM762" s="157"/>
      <c r="AN762" s="156"/>
      <c r="AO762" s="157"/>
      <c r="AP762" s="158"/>
      <c r="AQ762" s="155"/>
      <c r="AR762" s="156"/>
      <c r="AS762" s="157"/>
      <c r="AT762" s="156"/>
      <c r="AU762" s="157"/>
      <c r="AV762" s="158"/>
      <c r="AW762" s="155"/>
      <c r="AX762" s="156"/>
      <c r="AY762" s="157"/>
      <c r="AZ762" s="156"/>
      <c r="BA762" s="157"/>
      <c r="BB762" s="158"/>
      <c r="BC762" s="155"/>
      <c r="BD762" s="156"/>
      <c r="BE762" s="157"/>
      <c r="BF762" s="156"/>
      <c r="BG762" s="157"/>
      <c r="BH762" s="158"/>
      <c r="BI762" s="155"/>
      <c r="BJ762" s="156"/>
      <c r="BK762" s="157"/>
      <c r="BL762" s="156"/>
      <c r="BM762" s="157"/>
      <c r="BN762" s="158"/>
    </row>
    <row r="763" spans="13:66" ht="15.75" x14ac:dyDescent="0.25">
      <c r="M763" s="157"/>
      <c r="N763" s="156"/>
      <c r="O763" s="157"/>
      <c r="P763" s="156"/>
      <c r="Q763" s="157"/>
      <c r="R763" s="156"/>
      <c r="S763" s="157"/>
      <c r="T763" s="156"/>
      <c r="U763" s="157"/>
      <c r="V763" s="156"/>
      <c r="W763" s="157"/>
      <c r="X763" s="156"/>
      <c r="Y763" s="157"/>
      <c r="Z763" s="156"/>
      <c r="AA763" s="157"/>
      <c r="AB763" s="156"/>
      <c r="AC763" s="157"/>
      <c r="AD763" s="156"/>
      <c r="AE763" s="157"/>
      <c r="AF763" s="156"/>
      <c r="AG763" s="157"/>
      <c r="AH763" s="156"/>
      <c r="AI763" s="157"/>
      <c r="AJ763" s="156"/>
      <c r="AK763" s="157"/>
      <c r="AL763" s="156"/>
      <c r="AM763" s="157"/>
      <c r="AN763" s="156"/>
      <c r="AO763" s="157"/>
      <c r="AP763" s="156"/>
      <c r="AQ763" s="163"/>
      <c r="AR763" s="162"/>
      <c r="AS763" s="163"/>
      <c r="AT763" s="162"/>
      <c r="AU763" s="163"/>
      <c r="AV763" s="164"/>
      <c r="AW763" s="161"/>
      <c r="AX763" s="162"/>
      <c r="AY763" s="163"/>
      <c r="AZ763" s="162"/>
      <c r="BA763" s="163"/>
      <c r="BB763" s="164"/>
      <c r="BC763" s="161"/>
      <c r="BD763" s="162"/>
      <c r="BE763" s="163"/>
      <c r="BF763" s="162"/>
      <c r="BG763" s="163"/>
      <c r="BH763" s="164"/>
      <c r="BI763" s="161"/>
      <c r="BJ763" s="162"/>
      <c r="BK763" s="163"/>
      <c r="BL763" s="162"/>
      <c r="BM763" s="163"/>
      <c r="BN763" s="164"/>
    </row>
    <row r="764" spans="13:66" ht="157.5" x14ac:dyDescent="0.25">
      <c r="M764" s="157">
        <v>1</v>
      </c>
      <c r="N764" s="159" t="s">
        <v>90</v>
      </c>
      <c r="O764" s="157">
        <v>1</v>
      </c>
      <c r="P764" s="159" t="s">
        <v>91</v>
      </c>
      <c r="Q764" s="157">
        <v>1</v>
      </c>
      <c r="R764" s="159" t="s">
        <v>92</v>
      </c>
      <c r="S764" s="98"/>
      <c r="T764" s="98"/>
      <c r="U764" s="98"/>
      <c r="V764" s="98"/>
      <c r="W764" s="98"/>
      <c r="X764" s="98"/>
      <c r="Y764" s="98"/>
      <c r="Z764" s="98"/>
      <c r="AA764" s="98"/>
      <c r="AB764" s="98"/>
      <c r="AC764" s="98"/>
      <c r="AD764" s="98"/>
      <c r="AE764" s="98"/>
      <c r="AF764" s="98"/>
      <c r="AG764" s="98"/>
      <c r="AH764" s="98"/>
      <c r="AI764" s="98"/>
      <c r="AJ764" s="98"/>
      <c r="AK764" s="98"/>
      <c r="AL764" s="98"/>
      <c r="AM764" s="98"/>
      <c r="AN764" s="98"/>
      <c r="AO764" s="98"/>
      <c r="AP764" s="98"/>
      <c r="AQ764" s="268"/>
      <c r="AR764" s="159"/>
      <c r="AS764" s="157"/>
      <c r="AT764" s="159"/>
      <c r="AU764" s="157"/>
      <c r="AV764" s="160"/>
      <c r="AW764" s="155"/>
      <c r="AX764" s="159"/>
      <c r="AY764" s="157"/>
      <c r="AZ764" s="159"/>
      <c r="BA764" s="157"/>
      <c r="BB764" s="160"/>
      <c r="BC764" s="155"/>
      <c r="BD764" s="159"/>
      <c r="BE764" s="157"/>
      <c r="BF764" s="159"/>
      <c r="BG764" s="157"/>
      <c r="BH764" s="160"/>
      <c r="BI764" s="155"/>
      <c r="BJ764" s="159"/>
      <c r="BK764" s="157"/>
      <c r="BL764" s="159"/>
      <c r="BM764" s="157"/>
      <c r="BN764" s="160"/>
    </row>
    <row r="765" spans="13:66" ht="15.75" x14ac:dyDescent="0.25">
      <c r="M765" s="157"/>
      <c r="N765" s="156"/>
      <c r="O765" s="157"/>
      <c r="P765" s="156"/>
      <c r="Q765" s="157"/>
      <c r="R765" s="156"/>
      <c r="S765" s="98"/>
      <c r="T765" s="98"/>
      <c r="U765" s="98"/>
      <c r="V765" s="98"/>
      <c r="W765" s="98"/>
      <c r="X765" s="98"/>
      <c r="Y765" s="157"/>
      <c r="Z765" s="156"/>
      <c r="AA765" s="157"/>
      <c r="AB765" s="156"/>
      <c r="AC765" s="157"/>
      <c r="AD765" s="156"/>
      <c r="AE765" s="157"/>
      <c r="AF765" s="156"/>
      <c r="AG765" s="157"/>
      <c r="AH765" s="156"/>
      <c r="AI765" s="157"/>
      <c r="AJ765" s="156"/>
      <c r="AK765" s="157"/>
      <c r="AL765" s="156"/>
      <c r="AM765" s="157"/>
      <c r="AN765" s="156"/>
      <c r="AO765" s="157"/>
      <c r="AP765" s="156"/>
      <c r="AQ765" s="268"/>
      <c r="AR765" s="156"/>
      <c r="AS765" s="157"/>
      <c r="AT765" s="156"/>
      <c r="AU765" s="157"/>
      <c r="AV765" s="158"/>
      <c r="AW765" s="155"/>
      <c r="AX765" s="156"/>
      <c r="AY765" s="157"/>
      <c r="AZ765" s="156"/>
      <c r="BA765" s="157"/>
      <c r="BB765" s="158"/>
      <c r="BC765" s="155"/>
      <c r="BD765" s="156"/>
      <c r="BE765" s="157"/>
      <c r="BF765" s="156"/>
      <c r="BG765" s="157"/>
      <c r="BH765" s="158"/>
      <c r="BI765" s="155"/>
      <c r="BJ765" s="156"/>
      <c r="BK765" s="157"/>
      <c r="BL765" s="156"/>
      <c r="BM765" s="157"/>
      <c r="BN765" s="158"/>
    </row>
    <row r="766" spans="13:66" ht="15.75" x14ac:dyDescent="0.25">
      <c r="M766" s="157"/>
      <c r="N766" s="156"/>
      <c r="O766" s="157"/>
      <c r="P766" s="156"/>
      <c r="Q766" s="157"/>
      <c r="R766" s="156"/>
      <c r="S766" s="157"/>
      <c r="T766" s="156"/>
      <c r="U766" s="157"/>
      <c r="V766" s="156"/>
      <c r="W766" s="157"/>
      <c r="X766" s="156"/>
      <c r="Y766" s="157"/>
      <c r="Z766" s="156"/>
      <c r="AA766" s="157"/>
      <c r="AB766" s="156"/>
      <c r="AC766" s="157"/>
      <c r="AD766" s="156"/>
      <c r="AE766" s="157"/>
      <c r="AF766" s="156"/>
      <c r="AG766" s="157"/>
      <c r="AH766" s="156"/>
      <c r="AI766" s="157"/>
      <c r="AJ766" s="156"/>
      <c r="AK766" s="157"/>
      <c r="AL766" s="156"/>
      <c r="AM766" s="157"/>
      <c r="AN766" s="156"/>
      <c r="AO766" s="157"/>
      <c r="AP766" s="156"/>
      <c r="AQ766" s="268"/>
      <c r="AR766" s="156"/>
      <c r="AS766" s="157"/>
      <c r="AT766" s="156"/>
      <c r="AU766" s="157"/>
      <c r="AV766" s="158"/>
      <c r="AW766" s="155"/>
      <c r="AX766" s="156"/>
      <c r="AY766" s="157"/>
      <c r="AZ766" s="156"/>
      <c r="BA766" s="157"/>
      <c r="BB766" s="158"/>
      <c r="BC766" s="155"/>
      <c r="BD766" s="156"/>
      <c r="BE766" s="157"/>
      <c r="BF766" s="156"/>
      <c r="BG766" s="157"/>
      <c r="BH766" s="158"/>
      <c r="BI766" s="155"/>
      <c r="BJ766" s="156"/>
      <c r="BK766" s="157"/>
      <c r="BL766" s="156"/>
      <c r="BM766" s="157"/>
      <c r="BN766" s="158"/>
    </row>
    <row r="767" spans="13:66" ht="15.75" x14ac:dyDescent="0.25">
      <c r="M767" s="157"/>
      <c r="N767" s="156"/>
      <c r="O767" s="157"/>
      <c r="P767" s="156"/>
      <c r="Q767" s="157"/>
      <c r="R767" s="156"/>
      <c r="S767" s="157"/>
      <c r="T767" s="156"/>
      <c r="U767" s="157"/>
      <c r="V767" s="156"/>
      <c r="W767" s="157"/>
      <c r="X767" s="156"/>
      <c r="Y767" s="157"/>
      <c r="Z767" s="156"/>
      <c r="AA767" s="157"/>
      <c r="AB767" s="156"/>
      <c r="AC767" s="157"/>
      <c r="AD767" s="156"/>
      <c r="AE767" s="157"/>
      <c r="AF767" s="156"/>
      <c r="AG767" s="157"/>
      <c r="AH767" s="156"/>
      <c r="AI767" s="157"/>
      <c r="AJ767" s="156"/>
      <c r="AK767" s="157"/>
      <c r="AL767" s="156"/>
      <c r="AM767" s="157"/>
      <c r="AN767" s="156"/>
      <c r="AO767" s="157"/>
      <c r="AP767" s="156"/>
      <c r="AQ767" s="163"/>
      <c r="AR767" s="162"/>
      <c r="AS767" s="163"/>
      <c r="AT767" s="162"/>
      <c r="AU767" s="163"/>
      <c r="AV767" s="164"/>
      <c r="AW767" s="161"/>
      <c r="AX767" s="162"/>
      <c r="AY767" s="163"/>
      <c r="AZ767" s="162"/>
      <c r="BA767" s="163"/>
      <c r="BB767" s="164"/>
      <c r="BC767" s="161"/>
      <c r="BD767" s="162"/>
      <c r="BE767" s="163"/>
      <c r="BF767" s="162"/>
      <c r="BG767" s="163"/>
      <c r="BH767" s="164"/>
      <c r="BI767" s="161"/>
      <c r="BJ767" s="162"/>
      <c r="BK767" s="163"/>
      <c r="BL767" s="162"/>
      <c r="BM767" s="163"/>
      <c r="BN767" s="164"/>
    </row>
    <row r="768" spans="13:66" ht="409.5" x14ac:dyDescent="0.25">
      <c r="M768" s="169">
        <v>1</v>
      </c>
      <c r="N768" s="170" t="s">
        <v>93</v>
      </c>
      <c r="O768" s="171">
        <v>1</v>
      </c>
      <c r="P768" s="170" t="s">
        <v>94</v>
      </c>
      <c r="Q768" s="171">
        <v>1</v>
      </c>
      <c r="R768" s="172" t="s">
        <v>95</v>
      </c>
      <c r="S768" s="169">
        <v>1</v>
      </c>
      <c r="T768" s="170" t="s">
        <v>96</v>
      </c>
      <c r="U768" s="171">
        <v>1</v>
      </c>
      <c r="V768" s="170" t="s">
        <v>97</v>
      </c>
      <c r="W768" s="171">
        <v>1</v>
      </c>
      <c r="X768" s="172" t="s">
        <v>98</v>
      </c>
      <c r="Y768" s="169">
        <v>1</v>
      </c>
      <c r="Z768" s="170" t="s">
        <v>99</v>
      </c>
      <c r="AA768" s="171">
        <v>1</v>
      </c>
      <c r="AB768" s="170" t="s">
        <v>100</v>
      </c>
      <c r="AC768" s="171">
        <v>1</v>
      </c>
      <c r="AD768" s="172" t="s">
        <v>101</v>
      </c>
      <c r="AE768" s="169">
        <v>1</v>
      </c>
      <c r="AF768" s="170" t="s">
        <v>102</v>
      </c>
      <c r="AG768" s="171">
        <v>1</v>
      </c>
      <c r="AH768" s="170" t="s">
        <v>103</v>
      </c>
      <c r="AI768" s="171">
        <v>1</v>
      </c>
      <c r="AJ768" s="172" t="s">
        <v>104</v>
      </c>
      <c r="AK768" s="169">
        <v>1</v>
      </c>
      <c r="AL768" s="179" t="s">
        <v>105</v>
      </c>
      <c r="AM768" s="171">
        <v>1</v>
      </c>
      <c r="AN768" s="170" t="s">
        <v>106</v>
      </c>
      <c r="AO768" s="171">
        <v>1</v>
      </c>
      <c r="AP768" s="172" t="s">
        <v>107</v>
      </c>
      <c r="AQ768" s="169">
        <v>1</v>
      </c>
      <c r="AR768" s="170" t="s">
        <v>108</v>
      </c>
      <c r="AS768" s="171">
        <v>1</v>
      </c>
      <c r="AT768" s="170" t="s">
        <v>109</v>
      </c>
      <c r="AU768" s="171">
        <v>1</v>
      </c>
      <c r="AV768" s="172" t="s">
        <v>110</v>
      </c>
      <c r="AW768" s="169">
        <v>1</v>
      </c>
      <c r="AX768" s="170" t="s">
        <v>111</v>
      </c>
      <c r="AY768" s="171">
        <v>1</v>
      </c>
      <c r="AZ768" s="170" t="s">
        <v>112</v>
      </c>
      <c r="BA768" s="171">
        <v>1</v>
      </c>
      <c r="BB768" s="172" t="s">
        <v>113</v>
      </c>
      <c r="BC768" s="169">
        <v>1</v>
      </c>
      <c r="BD768" s="170" t="s">
        <v>114</v>
      </c>
      <c r="BE768" s="171">
        <v>1</v>
      </c>
      <c r="BF768" s="170" t="s">
        <v>115</v>
      </c>
      <c r="BG768" s="171">
        <v>1</v>
      </c>
      <c r="BH768" s="172" t="s">
        <v>116</v>
      </c>
      <c r="BI768" s="169">
        <v>1</v>
      </c>
      <c r="BJ768" s="170" t="s">
        <v>117</v>
      </c>
      <c r="BK768" s="171">
        <v>1</v>
      </c>
      <c r="BL768" s="170" t="s">
        <v>118</v>
      </c>
      <c r="BM768" s="171">
        <v>1</v>
      </c>
      <c r="BN768" s="172" t="s">
        <v>119</v>
      </c>
    </row>
    <row r="769" spans="13:66" ht="15.75" x14ac:dyDescent="0.25">
      <c r="M769" s="169"/>
      <c r="N769" s="173"/>
      <c r="O769" s="171"/>
      <c r="P769" s="173"/>
      <c r="Q769" s="171"/>
      <c r="R769" s="174"/>
      <c r="S769" s="169"/>
      <c r="T769" s="173"/>
      <c r="U769" s="171"/>
      <c r="V769" s="173"/>
      <c r="W769" s="171"/>
      <c r="X769" s="174"/>
      <c r="Y769" s="169"/>
      <c r="Z769" s="173"/>
      <c r="AA769" s="171"/>
      <c r="AB769" s="173"/>
      <c r="AC769" s="171"/>
      <c r="AD769" s="174"/>
      <c r="AE769" s="169"/>
      <c r="AF769" s="173"/>
      <c r="AG769" s="171"/>
      <c r="AH769" s="173"/>
      <c r="AI769" s="171"/>
      <c r="AJ769" s="174"/>
      <c r="AK769" s="169"/>
      <c r="AL769" s="173"/>
      <c r="AM769" s="171"/>
      <c r="AN769" s="173"/>
      <c r="AO769" s="171"/>
      <c r="AP769" s="174"/>
      <c r="AQ769" s="169"/>
      <c r="AR769" s="173"/>
      <c r="AS769" s="171"/>
      <c r="AT769" s="173"/>
      <c r="AU769" s="171"/>
      <c r="AV769" s="174"/>
      <c r="AW769" s="169"/>
      <c r="AX769" s="173"/>
      <c r="AY769" s="171"/>
      <c r="AZ769" s="173"/>
      <c r="BA769" s="171"/>
      <c r="BB769" s="174"/>
      <c r="BC769" s="169"/>
      <c r="BD769" s="173"/>
      <c r="BE769" s="171"/>
      <c r="BF769" s="173"/>
      <c r="BG769" s="171"/>
      <c r="BH769" s="174"/>
      <c r="BI769" s="169"/>
      <c r="BJ769" s="173"/>
      <c r="BK769" s="171"/>
      <c r="BL769" s="173"/>
      <c r="BM769" s="171"/>
      <c r="BN769" s="174"/>
    </row>
    <row r="770" spans="13:66" ht="15.75" x14ac:dyDescent="0.25">
      <c r="M770" s="169"/>
      <c r="N770" s="173"/>
      <c r="O770" s="171"/>
      <c r="P770" s="173"/>
      <c r="Q770" s="171"/>
      <c r="R770" s="174"/>
      <c r="S770" s="169"/>
      <c r="T770" s="173"/>
      <c r="U770" s="171"/>
      <c r="V770" s="173"/>
      <c r="W770" s="171"/>
      <c r="X770" s="174"/>
      <c r="Y770" s="169"/>
      <c r="Z770" s="173"/>
      <c r="AA770" s="171"/>
      <c r="AB770" s="173"/>
      <c r="AC770" s="171"/>
      <c r="AD770" s="174"/>
      <c r="AE770" s="169"/>
      <c r="AF770" s="173"/>
      <c r="AG770" s="171"/>
      <c r="AH770" s="173"/>
      <c r="AI770" s="171"/>
      <c r="AJ770" s="174"/>
      <c r="AK770" s="169"/>
      <c r="AL770" s="173"/>
      <c r="AM770" s="171"/>
      <c r="AN770" s="173"/>
      <c r="AO770" s="171"/>
      <c r="AP770" s="174"/>
      <c r="AQ770" s="169"/>
      <c r="AR770" s="173"/>
      <c r="AS770" s="171"/>
      <c r="AT770" s="173"/>
      <c r="AU770" s="171"/>
      <c r="AV770" s="174"/>
      <c r="AW770" s="169"/>
      <c r="AX770" s="173"/>
      <c r="AY770" s="171"/>
      <c r="AZ770" s="173"/>
      <c r="BA770" s="171"/>
      <c r="BB770" s="174"/>
      <c r="BC770" s="169"/>
      <c r="BD770" s="173"/>
      <c r="BE770" s="171"/>
      <c r="BF770" s="173"/>
      <c r="BG770" s="171"/>
      <c r="BH770" s="174"/>
      <c r="BI770" s="169"/>
      <c r="BJ770" s="173"/>
      <c r="BK770" s="171"/>
      <c r="BL770" s="173"/>
      <c r="BM770" s="171"/>
      <c r="BN770" s="174"/>
    </row>
    <row r="771" spans="13:66" ht="15.75" x14ac:dyDescent="0.25">
      <c r="M771" s="175"/>
      <c r="N771" s="176"/>
      <c r="O771" s="177"/>
      <c r="P771" s="176"/>
      <c r="Q771" s="177"/>
      <c r="R771" s="178"/>
      <c r="S771" s="175"/>
      <c r="T771" s="176"/>
      <c r="U771" s="177"/>
      <c r="V771" s="176"/>
      <c r="W771" s="177"/>
      <c r="X771" s="178"/>
      <c r="Y771" s="175"/>
      <c r="Z771" s="176"/>
      <c r="AA771" s="177"/>
      <c r="AB771" s="176"/>
      <c r="AC771" s="177"/>
      <c r="AD771" s="178"/>
      <c r="AE771" s="175"/>
      <c r="AF771" s="176"/>
      <c r="AG771" s="177"/>
      <c r="AH771" s="176"/>
      <c r="AI771" s="177"/>
      <c r="AJ771" s="178"/>
      <c r="AK771" s="175"/>
      <c r="AL771" s="176"/>
      <c r="AM771" s="177"/>
      <c r="AN771" s="176"/>
      <c r="AO771" s="177"/>
      <c r="AP771" s="178"/>
      <c r="AQ771" s="175"/>
      <c r="AR771" s="176"/>
      <c r="AS771" s="177"/>
      <c r="AT771" s="176"/>
      <c r="AU771" s="177"/>
      <c r="AV771" s="178"/>
      <c r="AW771" s="175"/>
      <c r="AX771" s="176"/>
      <c r="AY771" s="177"/>
      <c r="AZ771" s="176"/>
      <c r="BA771" s="177"/>
      <c r="BB771" s="178"/>
      <c r="BC771" s="175"/>
      <c r="BD771" s="176"/>
      <c r="BE771" s="177"/>
      <c r="BF771" s="176"/>
      <c r="BG771" s="177"/>
      <c r="BH771" s="178"/>
      <c r="BI771" s="175"/>
      <c r="BJ771" s="176"/>
      <c r="BK771" s="177"/>
      <c r="BL771" s="176"/>
      <c r="BM771" s="177"/>
      <c r="BN771" s="178"/>
    </row>
    <row r="772" spans="13:66" ht="315" x14ac:dyDescent="0.25">
      <c r="M772" s="169">
        <v>1</v>
      </c>
      <c r="N772" s="170" t="s">
        <v>120</v>
      </c>
      <c r="O772" s="171">
        <v>1</v>
      </c>
      <c r="P772" s="170" t="s">
        <v>121</v>
      </c>
      <c r="Q772" s="171">
        <v>1</v>
      </c>
      <c r="R772" s="172" t="s">
        <v>122</v>
      </c>
      <c r="S772" s="169">
        <v>1</v>
      </c>
      <c r="T772" s="170" t="s">
        <v>123</v>
      </c>
      <c r="U772" s="171">
        <v>1</v>
      </c>
      <c r="V772" s="170" t="s">
        <v>124</v>
      </c>
      <c r="W772" s="171">
        <v>1</v>
      </c>
      <c r="X772" s="172" t="s">
        <v>125</v>
      </c>
      <c r="Y772" s="169">
        <v>1</v>
      </c>
      <c r="Z772" s="170" t="s">
        <v>126</v>
      </c>
      <c r="AA772" s="171">
        <v>1</v>
      </c>
      <c r="AB772" s="181" t="s">
        <v>127</v>
      </c>
      <c r="AC772" s="171">
        <v>1</v>
      </c>
      <c r="AD772" s="182" t="s">
        <v>128</v>
      </c>
      <c r="AE772" s="169">
        <v>1</v>
      </c>
      <c r="AF772" s="170" t="s">
        <v>129</v>
      </c>
      <c r="AG772" s="171">
        <v>1</v>
      </c>
      <c r="AH772" s="170" t="s">
        <v>130</v>
      </c>
      <c r="AI772" s="171">
        <v>1</v>
      </c>
      <c r="AJ772" s="172" t="s">
        <v>131</v>
      </c>
      <c r="AK772" s="169">
        <v>1</v>
      </c>
      <c r="AL772" s="170" t="s">
        <v>132</v>
      </c>
      <c r="AM772" s="171">
        <v>1</v>
      </c>
      <c r="AN772" s="170" t="s">
        <v>133</v>
      </c>
      <c r="AO772" s="171">
        <v>1</v>
      </c>
      <c r="AP772" s="172" t="s">
        <v>134</v>
      </c>
      <c r="AQ772" s="169">
        <v>1</v>
      </c>
      <c r="AR772" s="170" t="s">
        <v>135</v>
      </c>
      <c r="AS772" s="171">
        <v>1</v>
      </c>
      <c r="AT772" s="170" t="s">
        <v>136</v>
      </c>
      <c r="AU772" s="171">
        <v>1</v>
      </c>
      <c r="AV772" s="172" t="s">
        <v>137</v>
      </c>
      <c r="AW772" s="169">
        <v>1</v>
      </c>
      <c r="AX772" s="170" t="s">
        <v>138</v>
      </c>
      <c r="AY772" s="171">
        <v>1</v>
      </c>
      <c r="AZ772" s="170" t="s">
        <v>139</v>
      </c>
      <c r="BA772" s="171">
        <v>1</v>
      </c>
      <c r="BB772" s="172" t="s">
        <v>140</v>
      </c>
      <c r="BC772" s="169">
        <v>1</v>
      </c>
      <c r="BD772" s="170" t="s">
        <v>141</v>
      </c>
      <c r="BE772" s="171">
        <v>1</v>
      </c>
      <c r="BF772" s="170" t="s">
        <v>142</v>
      </c>
      <c r="BG772" s="171">
        <v>1</v>
      </c>
      <c r="BH772" s="172" t="s">
        <v>143</v>
      </c>
      <c r="BI772" s="169">
        <v>1</v>
      </c>
      <c r="BJ772" s="170" t="s">
        <v>144</v>
      </c>
      <c r="BK772" s="171">
        <v>1</v>
      </c>
      <c r="BL772" s="170" t="s">
        <v>145</v>
      </c>
      <c r="BM772" s="171">
        <v>1</v>
      </c>
      <c r="BN772" s="172" t="s">
        <v>146</v>
      </c>
    </row>
    <row r="773" spans="13:66" ht="15.75" x14ac:dyDescent="0.25">
      <c r="M773" s="169"/>
      <c r="N773" s="173"/>
      <c r="O773" s="171"/>
      <c r="P773" s="173"/>
      <c r="Q773" s="171"/>
      <c r="R773" s="174"/>
      <c r="S773" s="169"/>
      <c r="T773" s="173"/>
      <c r="U773" s="171"/>
      <c r="V773" s="173"/>
      <c r="W773" s="171"/>
      <c r="X773" s="174"/>
      <c r="Y773" s="169"/>
      <c r="Z773" s="173"/>
      <c r="AA773" s="171"/>
      <c r="AB773" s="173"/>
      <c r="AC773" s="171"/>
      <c r="AD773" s="174"/>
      <c r="AE773" s="169"/>
      <c r="AF773" s="173"/>
      <c r="AG773" s="171"/>
      <c r="AH773" s="173"/>
      <c r="AI773" s="171"/>
      <c r="AJ773" s="174"/>
      <c r="AK773" s="169"/>
      <c r="AL773" s="173"/>
      <c r="AM773" s="171"/>
      <c r="AN773" s="173"/>
      <c r="AO773" s="171"/>
      <c r="AP773" s="174"/>
      <c r="AQ773" s="169"/>
      <c r="AR773" s="173"/>
      <c r="AS773" s="171"/>
      <c r="AT773" s="173"/>
      <c r="AU773" s="171"/>
      <c r="AV773" s="174"/>
      <c r="AW773" s="169"/>
      <c r="AX773" s="173"/>
      <c r="AY773" s="171"/>
      <c r="AZ773" s="173"/>
      <c r="BA773" s="171"/>
      <c r="BB773" s="174"/>
      <c r="BC773" s="169"/>
      <c r="BD773" s="173"/>
      <c r="BE773" s="171"/>
      <c r="BF773" s="173"/>
      <c r="BG773" s="171"/>
      <c r="BH773" s="174"/>
      <c r="BI773" s="169"/>
      <c r="BJ773" s="173"/>
      <c r="BK773" s="171"/>
      <c r="BL773" s="173"/>
      <c r="BM773" s="171"/>
      <c r="BN773" s="174"/>
    </row>
    <row r="774" spans="13:66" ht="15.75" x14ac:dyDescent="0.25">
      <c r="M774" s="169"/>
      <c r="N774" s="173"/>
      <c r="O774" s="171"/>
      <c r="P774" s="173"/>
      <c r="Q774" s="171"/>
      <c r="R774" s="174"/>
      <c r="S774" s="169"/>
      <c r="T774" s="173"/>
      <c r="U774" s="171"/>
      <c r="V774" s="173"/>
      <c r="W774" s="171"/>
      <c r="X774" s="174"/>
      <c r="Y774" s="169"/>
      <c r="Z774" s="173"/>
      <c r="AA774" s="171"/>
      <c r="AB774" s="173"/>
      <c r="AC774" s="171"/>
      <c r="AD774" s="174"/>
      <c r="AE774" s="169"/>
      <c r="AF774" s="173"/>
      <c r="AG774" s="171"/>
      <c r="AH774" s="173"/>
      <c r="AI774" s="171"/>
      <c r="AJ774" s="174"/>
      <c r="AK774" s="169"/>
      <c r="AL774" s="173"/>
      <c r="AM774" s="171"/>
      <c r="AN774" s="173"/>
      <c r="AO774" s="171"/>
      <c r="AP774" s="174"/>
      <c r="AQ774" s="169"/>
      <c r="AR774" s="173"/>
      <c r="AS774" s="171"/>
      <c r="AT774" s="173"/>
      <c r="AU774" s="171"/>
      <c r="AV774" s="174"/>
      <c r="AW774" s="169"/>
      <c r="AX774" s="173"/>
      <c r="AY774" s="171"/>
      <c r="AZ774" s="173"/>
      <c r="BA774" s="171"/>
      <c r="BB774" s="174"/>
      <c r="BC774" s="169"/>
      <c r="BD774" s="173"/>
      <c r="BE774" s="171"/>
      <c r="BF774" s="173"/>
      <c r="BG774" s="171"/>
      <c r="BH774" s="174"/>
      <c r="BI774" s="169"/>
      <c r="BJ774" s="173"/>
      <c r="BK774" s="171"/>
      <c r="BL774" s="173"/>
      <c r="BM774" s="171"/>
      <c r="BN774" s="174"/>
    </row>
    <row r="775" spans="13:66" ht="15.75" x14ac:dyDescent="0.25">
      <c r="M775" s="175"/>
      <c r="N775" s="176"/>
      <c r="O775" s="177"/>
      <c r="P775" s="176"/>
      <c r="Q775" s="177"/>
      <c r="R775" s="178"/>
      <c r="S775" s="175"/>
      <c r="T775" s="176"/>
      <c r="U775" s="177"/>
      <c r="V775" s="176"/>
      <c r="W775" s="177"/>
      <c r="X775" s="178"/>
      <c r="Y775" s="175"/>
      <c r="Z775" s="176"/>
      <c r="AA775" s="177"/>
      <c r="AB775" s="176"/>
      <c r="AC775" s="177"/>
      <c r="AD775" s="178"/>
      <c r="AE775" s="175"/>
      <c r="AF775" s="176"/>
      <c r="AG775" s="177"/>
      <c r="AH775" s="176"/>
      <c r="AI775" s="177"/>
      <c r="AJ775" s="178"/>
      <c r="AK775" s="175"/>
      <c r="AL775" s="176"/>
      <c r="AM775" s="177"/>
      <c r="AN775" s="176"/>
      <c r="AO775" s="177"/>
      <c r="AP775" s="178"/>
      <c r="AQ775" s="175"/>
      <c r="AR775" s="176"/>
      <c r="AS775" s="177"/>
      <c r="AT775" s="176"/>
      <c r="AU775" s="177"/>
      <c r="AV775" s="178"/>
      <c r="AW775" s="175"/>
      <c r="AX775" s="176"/>
      <c r="AY775" s="177"/>
      <c r="AZ775" s="176"/>
      <c r="BA775" s="177"/>
      <c r="BB775" s="178"/>
      <c r="BC775" s="175"/>
      <c r="BD775" s="176"/>
      <c r="BE775" s="177"/>
      <c r="BF775" s="176"/>
      <c r="BG775" s="177"/>
      <c r="BH775" s="178"/>
      <c r="BI775" s="175"/>
      <c r="BJ775" s="176"/>
      <c r="BK775" s="177"/>
      <c r="BL775" s="176"/>
      <c r="BM775" s="177"/>
      <c r="BN775" s="178"/>
    </row>
    <row r="776" spans="13:66" ht="330.75" customHeight="1" x14ac:dyDescent="0.25">
      <c r="M776" s="169">
        <v>1</v>
      </c>
      <c r="N776" s="170" t="s">
        <v>147</v>
      </c>
      <c r="O776" s="171">
        <v>1</v>
      </c>
      <c r="P776" s="170" t="s">
        <v>148</v>
      </c>
      <c r="Q776" s="171">
        <v>1</v>
      </c>
      <c r="R776" s="172" t="s">
        <v>149</v>
      </c>
      <c r="S776" s="169">
        <v>1</v>
      </c>
      <c r="T776" s="170" t="s">
        <v>150</v>
      </c>
      <c r="U776" s="171">
        <v>1</v>
      </c>
      <c r="V776" s="170" t="s">
        <v>151</v>
      </c>
      <c r="W776" s="171">
        <v>1</v>
      </c>
      <c r="X776" s="269" t="s">
        <v>152</v>
      </c>
      <c r="Y776" s="270"/>
      <c r="Z776" s="270"/>
      <c r="AA776" s="270"/>
      <c r="AB776" s="270"/>
      <c r="AC776" s="270"/>
      <c r="AD776" s="270"/>
      <c r="AE776" s="171"/>
      <c r="AF776" s="170"/>
      <c r="AG776" s="171"/>
      <c r="AH776" s="170"/>
      <c r="AI776" s="171"/>
      <c r="AJ776" s="172"/>
      <c r="AK776" s="169"/>
      <c r="AL776" s="170"/>
      <c r="AM776" s="171"/>
      <c r="AN776" s="170"/>
      <c r="AO776" s="171"/>
      <c r="AP776" s="172"/>
      <c r="AQ776" s="169"/>
      <c r="AR776" s="170"/>
      <c r="AS776" s="171"/>
      <c r="AT776" s="170"/>
      <c r="AU776" s="171"/>
      <c r="AV776" s="172"/>
      <c r="AW776" s="169"/>
      <c r="AX776" s="170"/>
      <c r="AY776" s="171"/>
      <c r="AZ776" s="170"/>
      <c r="BA776" s="171"/>
      <c r="BB776" s="172"/>
      <c r="BC776" s="169"/>
      <c r="BD776" s="170"/>
      <c r="BE776" s="171"/>
      <c r="BF776" s="170"/>
      <c r="BG776" s="171"/>
      <c r="BH776" s="172"/>
      <c r="BI776" s="169"/>
      <c r="BJ776" s="170"/>
      <c r="BK776" s="171"/>
      <c r="BL776" s="170"/>
      <c r="BM776" s="171"/>
      <c r="BN776" s="172"/>
    </row>
    <row r="777" spans="13:66" ht="15.75" x14ac:dyDescent="0.25">
      <c r="M777" s="169"/>
      <c r="N777" s="173"/>
      <c r="O777" s="171"/>
      <c r="P777" s="173"/>
      <c r="Q777" s="171"/>
      <c r="R777" s="174"/>
      <c r="S777" s="169"/>
      <c r="T777" s="173"/>
      <c r="U777" s="171"/>
      <c r="V777" s="173"/>
      <c r="W777" s="171"/>
      <c r="X777" s="174"/>
      <c r="Y777" s="169"/>
      <c r="Z777" s="173"/>
      <c r="AA777" s="171"/>
      <c r="AB777" s="173"/>
      <c r="AC777" s="171"/>
      <c r="AD777" s="174"/>
      <c r="AE777" s="169"/>
      <c r="AF777" s="173"/>
      <c r="AG777" s="171"/>
      <c r="AH777" s="173"/>
      <c r="AI777" s="171"/>
      <c r="AJ777" s="174"/>
      <c r="AK777" s="169"/>
      <c r="AL777" s="173"/>
      <c r="AM777" s="171"/>
      <c r="AN777" s="173"/>
      <c r="AO777" s="171"/>
      <c r="AP777" s="174"/>
      <c r="AQ777" s="169"/>
      <c r="AR777" s="173"/>
      <c r="AS777" s="171"/>
      <c r="AT777" s="173"/>
      <c r="AU777" s="171"/>
      <c r="AV777" s="174"/>
      <c r="AW777" s="169"/>
      <c r="AX777" s="173"/>
      <c r="AY777" s="171"/>
      <c r="AZ777" s="173"/>
      <c r="BA777" s="171"/>
      <c r="BB777" s="174"/>
      <c r="BC777" s="169"/>
      <c r="BD777" s="173"/>
      <c r="BE777" s="171"/>
      <c r="BF777" s="173"/>
      <c r="BG777" s="171"/>
      <c r="BH777" s="174"/>
      <c r="BI777" s="169"/>
      <c r="BJ777" s="173"/>
      <c r="BK777" s="171"/>
      <c r="BL777" s="173"/>
      <c r="BM777" s="171"/>
      <c r="BN777" s="174"/>
    </row>
    <row r="778" spans="13:66" ht="15.75" x14ac:dyDescent="0.25">
      <c r="M778" s="169"/>
      <c r="N778" s="173"/>
      <c r="O778" s="171"/>
      <c r="P778" s="173"/>
      <c r="Q778" s="171"/>
      <c r="R778" s="174"/>
      <c r="S778" s="169"/>
      <c r="T778" s="173"/>
      <c r="U778" s="171"/>
      <c r="V778" s="173"/>
      <c r="W778" s="171"/>
      <c r="X778" s="174"/>
      <c r="Y778" s="169"/>
      <c r="Z778" s="173"/>
      <c r="AA778" s="171"/>
      <c r="AB778" s="173"/>
      <c r="AC778" s="171"/>
      <c r="AD778" s="174"/>
      <c r="AE778" s="169"/>
      <c r="AF778" s="173"/>
      <c r="AG778" s="171"/>
      <c r="AH778" s="173"/>
      <c r="AI778" s="171"/>
      <c r="AJ778" s="174"/>
      <c r="AK778" s="169"/>
      <c r="AL778" s="173"/>
      <c r="AM778" s="171"/>
      <c r="AN778" s="173"/>
      <c r="AO778" s="171"/>
      <c r="AP778" s="174"/>
      <c r="AQ778" s="169"/>
      <c r="AR778" s="173"/>
      <c r="AS778" s="171"/>
      <c r="AT778" s="173"/>
      <c r="AU778" s="171"/>
      <c r="AV778" s="174"/>
      <c r="AW778" s="169"/>
      <c r="AX778" s="173"/>
      <c r="AY778" s="171"/>
      <c r="AZ778" s="173"/>
      <c r="BA778" s="171"/>
      <c r="BB778" s="174"/>
      <c r="BC778" s="169"/>
      <c r="BD778" s="173"/>
      <c r="BE778" s="171"/>
      <c r="BF778" s="173"/>
      <c r="BG778" s="171"/>
      <c r="BH778" s="174"/>
      <c r="BI778" s="169"/>
      <c r="BJ778" s="173"/>
      <c r="BK778" s="171"/>
      <c r="BL778" s="173"/>
      <c r="BM778" s="171"/>
      <c r="BN778" s="174"/>
    </row>
    <row r="779" spans="13:66" ht="15.75" x14ac:dyDescent="0.25">
      <c r="M779" s="175"/>
      <c r="N779" s="176"/>
      <c r="O779" s="177"/>
      <c r="P779" s="176"/>
      <c r="Q779" s="177"/>
      <c r="R779" s="178"/>
      <c r="S779" s="175"/>
      <c r="T779" s="176"/>
      <c r="U779" s="177"/>
      <c r="V779" s="176"/>
      <c r="W779" s="177"/>
      <c r="X779" s="178"/>
      <c r="Y779" s="175"/>
      <c r="Z779" s="176"/>
      <c r="AA779" s="177"/>
      <c r="AB779" s="177"/>
      <c r="AC779" s="177"/>
      <c r="AD779" s="180"/>
      <c r="AE779" s="175"/>
      <c r="AF779" s="176"/>
      <c r="AG779" s="177"/>
      <c r="AH779" s="176"/>
      <c r="AI779" s="177"/>
      <c r="AJ779" s="178"/>
      <c r="AK779" s="175"/>
      <c r="AL779" s="176"/>
      <c r="AM779" s="177"/>
      <c r="AN779" s="176"/>
      <c r="AO779" s="177"/>
      <c r="AP779" s="178"/>
      <c r="AQ779" s="175"/>
      <c r="AR779" s="176"/>
      <c r="AS779" s="177"/>
      <c r="AT779" s="177"/>
      <c r="AU779" s="177"/>
      <c r="AV779" s="180"/>
      <c r="AW779" s="175"/>
      <c r="AX779" s="176"/>
      <c r="AY779" s="177"/>
      <c r="AZ779" s="176"/>
      <c r="BA779" s="177"/>
      <c r="BB779" s="178"/>
      <c r="BC779" s="175"/>
      <c r="BD779" s="176"/>
      <c r="BE779" s="177"/>
      <c r="BF779" s="176"/>
      <c r="BG779" s="177"/>
      <c r="BH779" s="178"/>
      <c r="BI779" s="175"/>
      <c r="BJ779" s="176"/>
      <c r="BK779" s="177"/>
      <c r="BL779" s="177"/>
      <c r="BM779" s="177"/>
      <c r="BN779" s="180"/>
    </row>
    <row r="780" spans="13:66" ht="346.5" x14ac:dyDescent="0.25">
      <c r="M780" s="185">
        <v>1</v>
      </c>
      <c r="N780" s="186" t="s">
        <v>153</v>
      </c>
      <c r="O780" s="187">
        <v>1</v>
      </c>
      <c r="P780" s="186" t="s">
        <v>154</v>
      </c>
      <c r="Q780" s="187">
        <v>1</v>
      </c>
      <c r="R780" s="188" t="s">
        <v>155</v>
      </c>
      <c r="S780" s="185">
        <v>1</v>
      </c>
      <c r="T780" s="186" t="s">
        <v>156</v>
      </c>
      <c r="U780" s="187">
        <v>1</v>
      </c>
      <c r="V780" s="186" t="s">
        <v>157</v>
      </c>
      <c r="W780" s="187">
        <v>1</v>
      </c>
      <c r="X780" s="188" t="s">
        <v>158</v>
      </c>
      <c r="Y780" s="185">
        <v>1</v>
      </c>
      <c r="Z780" s="186" t="s">
        <v>159</v>
      </c>
      <c r="AA780" s="187">
        <v>1</v>
      </c>
      <c r="AB780" s="186" t="s">
        <v>160</v>
      </c>
      <c r="AC780" s="187">
        <v>1</v>
      </c>
      <c r="AD780" s="188" t="s">
        <v>161</v>
      </c>
      <c r="AE780" s="185">
        <v>1</v>
      </c>
      <c r="AF780" s="186" t="s">
        <v>162</v>
      </c>
      <c r="AG780" s="187">
        <v>1</v>
      </c>
      <c r="AH780" s="186" t="s">
        <v>163</v>
      </c>
      <c r="AI780" s="187">
        <v>1</v>
      </c>
      <c r="AJ780" s="186" t="s">
        <v>164</v>
      </c>
      <c r="AK780" s="185">
        <v>1</v>
      </c>
      <c r="AL780" s="186" t="s">
        <v>165</v>
      </c>
      <c r="AM780" s="187">
        <v>1</v>
      </c>
      <c r="AN780" s="186" t="s">
        <v>166</v>
      </c>
      <c r="AO780" s="187">
        <v>1</v>
      </c>
      <c r="AP780" s="188" t="s">
        <v>167</v>
      </c>
      <c r="AQ780" s="185">
        <v>1</v>
      </c>
      <c r="AR780" s="186" t="s">
        <v>168</v>
      </c>
      <c r="AS780" s="187">
        <v>1</v>
      </c>
      <c r="AT780" s="186" t="s">
        <v>169</v>
      </c>
      <c r="AU780" s="187">
        <v>1</v>
      </c>
      <c r="AV780" s="186" t="s">
        <v>170</v>
      </c>
      <c r="AW780" s="185">
        <v>1</v>
      </c>
      <c r="AX780" s="186" t="s">
        <v>171</v>
      </c>
      <c r="AY780" s="187">
        <v>1</v>
      </c>
      <c r="AZ780" s="186" t="s">
        <v>172</v>
      </c>
      <c r="BA780" s="187">
        <v>1</v>
      </c>
      <c r="BB780" s="186" t="s">
        <v>173</v>
      </c>
      <c r="BC780" s="185">
        <v>1</v>
      </c>
      <c r="BD780" s="186" t="s">
        <v>174</v>
      </c>
      <c r="BE780" s="187">
        <v>1</v>
      </c>
      <c r="BF780" s="186" t="s">
        <v>175</v>
      </c>
      <c r="BG780" s="187">
        <v>1</v>
      </c>
      <c r="BH780" s="186" t="s">
        <v>176</v>
      </c>
      <c r="BI780" s="185">
        <v>1</v>
      </c>
      <c r="BJ780" s="186" t="s">
        <v>177</v>
      </c>
      <c r="BK780" s="187">
        <v>1</v>
      </c>
      <c r="BL780" s="186" t="s">
        <v>178</v>
      </c>
      <c r="BM780" s="187">
        <v>1</v>
      </c>
      <c r="BN780" s="186" t="s">
        <v>179</v>
      </c>
    </row>
    <row r="781" spans="13:66" ht="15.75" x14ac:dyDescent="0.25">
      <c r="M781" s="185"/>
      <c r="N781" s="189"/>
      <c r="O781" s="187"/>
      <c r="P781" s="189"/>
      <c r="Q781" s="187"/>
      <c r="R781" s="190"/>
      <c r="S781" s="185"/>
      <c r="T781" s="189"/>
      <c r="U781" s="187"/>
      <c r="V781" s="189"/>
      <c r="W781" s="187"/>
      <c r="X781" s="190"/>
      <c r="Y781" s="185"/>
      <c r="Z781" s="189"/>
      <c r="AA781" s="187"/>
      <c r="AB781" s="189"/>
      <c r="AC781" s="187"/>
      <c r="AD781" s="190"/>
      <c r="AE781" s="185"/>
      <c r="AF781" s="189"/>
      <c r="AG781" s="187"/>
      <c r="AH781" s="189"/>
      <c r="AI781" s="187"/>
      <c r="AJ781" s="190"/>
      <c r="AK781" s="185"/>
      <c r="AL781" s="189"/>
      <c r="AM781" s="187"/>
      <c r="AN781" s="189"/>
      <c r="AO781" s="187"/>
      <c r="AP781" s="190"/>
      <c r="AQ781" s="185"/>
      <c r="AR781" s="189"/>
      <c r="AS781" s="187"/>
      <c r="AT781" s="189"/>
      <c r="AU781" s="187"/>
      <c r="AV781" s="190"/>
      <c r="AW781" s="185"/>
      <c r="AX781" s="189"/>
      <c r="AY781" s="187"/>
      <c r="AZ781" s="189"/>
      <c r="BA781" s="187"/>
      <c r="BB781" s="190"/>
      <c r="BC781" s="185"/>
      <c r="BD781" s="189"/>
      <c r="BE781" s="187"/>
      <c r="BF781" s="189"/>
      <c r="BG781" s="187"/>
      <c r="BH781" s="190"/>
      <c r="BI781" s="185"/>
      <c r="BJ781" s="189"/>
      <c r="BK781" s="187"/>
      <c r="BL781" s="189"/>
      <c r="BM781" s="187"/>
      <c r="BN781" s="190"/>
    </row>
    <row r="782" spans="13:66" ht="15.75" x14ac:dyDescent="0.25">
      <c r="M782" s="185"/>
      <c r="N782" s="189"/>
      <c r="O782" s="187"/>
      <c r="P782" s="189"/>
      <c r="Q782" s="187"/>
      <c r="R782" s="190"/>
      <c r="S782" s="185"/>
      <c r="T782" s="189"/>
      <c r="U782" s="187"/>
      <c r="V782" s="189"/>
      <c r="W782" s="187"/>
      <c r="X782" s="190"/>
      <c r="Y782" s="185"/>
      <c r="Z782" s="189"/>
      <c r="AA782" s="187"/>
      <c r="AB782" s="189"/>
      <c r="AC782" s="187"/>
      <c r="AD782" s="190"/>
      <c r="AE782" s="185"/>
      <c r="AF782" s="189"/>
      <c r="AG782" s="187"/>
      <c r="AH782" s="189"/>
      <c r="AI782" s="187"/>
      <c r="AJ782" s="190"/>
      <c r="AK782" s="185"/>
      <c r="AL782" s="189"/>
      <c r="AM782" s="187"/>
      <c r="AN782" s="189"/>
      <c r="AO782" s="187"/>
      <c r="AP782" s="190"/>
      <c r="AQ782" s="185"/>
      <c r="AR782" s="189"/>
      <c r="AS782" s="187"/>
      <c r="AT782" s="189"/>
      <c r="AU782" s="187"/>
      <c r="AV782" s="190"/>
      <c r="AW782" s="185"/>
      <c r="AX782" s="189"/>
      <c r="AY782" s="187"/>
      <c r="AZ782" s="189"/>
      <c r="BA782" s="187"/>
      <c r="BB782" s="190"/>
      <c r="BC782" s="185"/>
      <c r="BD782" s="189"/>
      <c r="BE782" s="187"/>
      <c r="BF782" s="189"/>
      <c r="BG782" s="187"/>
      <c r="BH782" s="190"/>
      <c r="BI782" s="185"/>
      <c r="BJ782" s="189"/>
      <c r="BK782" s="187"/>
      <c r="BL782" s="189"/>
      <c r="BM782" s="187"/>
      <c r="BN782" s="190"/>
    </row>
    <row r="783" spans="13:66" ht="15.75" x14ac:dyDescent="0.25">
      <c r="M783" s="191"/>
      <c r="N783" s="192"/>
      <c r="O783" s="193"/>
      <c r="P783" s="192"/>
      <c r="Q783" s="193"/>
      <c r="R783" s="194"/>
      <c r="S783" s="191"/>
      <c r="T783" s="192"/>
      <c r="U783" s="193"/>
      <c r="V783" s="192"/>
      <c r="W783" s="193"/>
      <c r="X783" s="194"/>
      <c r="Y783" s="191"/>
      <c r="Z783" s="192"/>
      <c r="AA783" s="193"/>
      <c r="AB783" s="192"/>
      <c r="AC783" s="193"/>
      <c r="AD783" s="194"/>
      <c r="AE783" s="191"/>
      <c r="AF783" s="192"/>
      <c r="AG783" s="193"/>
      <c r="AH783" s="192"/>
      <c r="AI783" s="193"/>
      <c r="AJ783" s="194"/>
      <c r="AK783" s="191"/>
      <c r="AL783" s="192"/>
      <c r="AM783" s="193"/>
      <c r="AN783" s="192"/>
      <c r="AO783" s="193"/>
      <c r="AP783" s="194"/>
      <c r="AQ783" s="191"/>
      <c r="AR783" s="192"/>
      <c r="AS783" s="193"/>
      <c r="AT783" s="192"/>
      <c r="AU783" s="193"/>
      <c r="AV783" s="194"/>
      <c r="AW783" s="191"/>
      <c r="AX783" s="192"/>
      <c r="AY783" s="193"/>
      <c r="AZ783" s="192"/>
      <c r="BA783" s="193"/>
      <c r="BB783" s="194"/>
      <c r="BC783" s="191"/>
      <c r="BD783" s="192"/>
      <c r="BE783" s="193"/>
      <c r="BF783" s="192"/>
      <c r="BG783" s="193"/>
      <c r="BH783" s="194"/>
      <c r="BI783" s="191"/>
      <c r="BJ783" s="192"/>
      <c r="BK783" s="193"/>
      <c r="BL783" s="192"/>
      <c r="BM783" s="193"/>
      <c r="BN783" s="194"/>
    </row>
    <row r="784" spans="13:66" ht="330.75" customHeight="1" x14ac:dyDescent="0.25">
      <c r="M784" s="195">
        <v>1</v>
      </c>
      <c r="N784" s="196" t="s">
        <v>180</v>
      </c>
      <c r="O784" s="197">
        <v>1</v>
      </c>
      <c r="P784" s="196" t="s">
        <v>181</v>
      </c>
      <c r="Q784" s="197">
        <v>1</v>
      </c>
      <c r="R784" s="196" t="s">
        <v>182</v>
      </c>
      <c r="S784" s="195">
        <v>1</v>
      </c>
      <c r="T784" s="196" t="s">
        <v>183</v>
      </c>
      <c r="U784" s="197">
        <v>1</v>
      </c>
      <c r="V784" s="196" t="s">
        <v>184</v>
      </c>
      <c r="W784" s="197">
        <v>1</v>
      </c>
      <c r="X784" s="196" t="s">
        <v>185</v>
      </c>
      <c r="Y784" s="195">
        <v>1</v>
      </c>
      <c r="Z784" s="196" t="s">
        <v>186</v>
      </c>
      <c r="AA784" s="197">
        <v>1</v>
      </c>
      <c r="AB784" s="196" t="s">
        <v>187</v>
      </c>
      <c r="AC784" s="197">
        <v>1</v>
      </c>
      <c r="AD784" s="196" t="s">
        <v>188</v>
      </c>
      <c r="AE784" s="195">
        <v>1</v>
      </c>
      <c r="AF784" s="196" t="s">
        <v>189</v>
      </c>
      <c r="AG784" s="197">
        <v>1</v>
      </c>
      <c r="AH784" s="196" t="s">
        <v>190</v>
      </c>
      <c r="AI784" s="197">
        <v>1</v>
      </c>
      <c r="AJ784" s="196" t="s">
        <v>191</v>
      </c>
      <c r="AK784" s="195">
        <v>1</v>
      </c>
      <c r="AL784" s="196" t="s">
        <v>192</v>
      </c>
      <c r="AM784" s="197">
        <v>1</v>
      </c>
      <c r="AN784" s="196" t="s">
        <v>193</v>
      </c>
      <c r="AO784" s="197">
        <v>1</v>
      </c>
      <c r="AP784" s="196" t="s">
        <v>194</v>
      </c>
      <c r="AQ784" s="195">
        <v>1</v>
      </c>
      <c r="AR784" s="196" t="s">
        <v>195</v>
      </c>
      <c r="AS784" s="197">
        <v>1</v>
      </c>
      <c r="AT784" s="196" t="s">
        <v>196</v>
      </c>
      <c r="AU784" s="197">
        <v>1</v>
      </c>
      <c r="AV784" s="196" t="s">
        <v>197</v>
      </c>
      <c r="AW784" s="195">
        <v>1</v>
      </c>
      <c r="AX784" s="196" t="s">
        <v>198</v>
      </c>
      <c r="AY784" s="197">
        <v>1</v>
      </c>
      <c r="AZ784" s="196" t="s">
        <v>199</v>
      </c>
      <c r="BA784" s="197">
        <v>1</v>
      </c>
      <c r="BB784" s="196" t="s">
        <v>200</v>
      </c>
      <c r="BC784" s="195">
        <v>1</v>
      </c>
      <c r="BD784" s="196" t="s">
        <v>201</v>
      </c>
      <c r="BE784" s="197">
        <v>1</v>
      </c>
      <c r="BF784" s="196" t="s">
        <v>202</v>
      </c>
      <c r="BG784" s="197">
        <v>1</v>
      </c>
      <c r="BH784" s="196" t="s">
        <v>203</v>
      </c>
      <c r="BI784" s="195">
        <v>1</v>
      </c>
      <c r="BJ784" s="196" t="s">
        <v>204</v>
      </c>
      <c r="BK784" s="197">
        <v>1</v>
      </c>
      <c r="BL784" s="196" t="s">
        <v>205</v>
      </c>
      <c r="BM784" s="197">
        <v>1</v>
      </c>
      <c r="BN784" s="196" t="s">
        <v>206</v>
      </c>
    </row>
    <row r="785" spans="13:97" ht="15.75" x14ac:dyDescent="0.25">
      <c r="M785" s="195"/>
      <c r="N785" s="199"/>
      <c r="O785" s="197"/>
      <c r="P785" s="199"/>
      <c r="Q785" s="197"/>
      <c r="R785" s="200"/>
      <c r="S785" s="195"/>
      <c r="T785" s="199"/>
      <c r="U785" s="197"/>
      <c r="V785" s="196"/>
      <c r="W785" s="197"/>
      <c r="X785" s="198"/>
      <c r="Y785" s="195"/>
      <c r="Z785" s="199"/>
      <c r="AA785" s="197"/>
      <c r="AB785" s="199"/>
      <c r="AC785" s="197"/>
      <c r="AD785" s="200"/>
      <c r="AE785" s="195"/>
      <c r="AF785" s="199"/>
      <c r="AG785" s="197"/>
      <c r="AH785" s="199"/>
      <c r="AI785" s="197"/>
      <c r="AJ785" s="200"/>
      <c r="AK785" s="195"/>
      <c r="AL785" s="199"/>
      <c r="AM785" s="197"/>
      <c r="AN785" s="196"/>
      <c r="AO785" s="197"/>
      <c r="AP785" s="198"/>
      <c r="AQ785" s="195"/>
      <c r="AR785" s="199"/>
      <c r="AS785" s="197"/>
      <c r="AT785" s="199"/>
      <c r="AU785" s="197"/>
      <c r="AV785" s="200"/>
      <c r="AW785" s="195"/>
      <c r="AX785" s="199"/>
      <c r="AY785" s="197"/>
      <c r="AZ785" s="199"/>
      <c r="BA785" s="197"/>
      <c r="BB785" s="200"/>
      <c r="BC785" s="195"/>
      <c r="BD785" s="199"/>
      <c r="BE785" s="197"/>
      <c r="BF785" s="196"/>
      <c r="BG785" s="197"/>
      <c r="BH785" s="198"/>
      <c r="BI785" s="195"/>
      <c r="BJ785" s="199"/>
      <c r="BK785" s="197"/>
      <c r="BL785" s="199"/>
      <c r="BM785" s="197"/>
      <c r="BN785" s="200"/>
    </row>
    <row r="786" spans="13:97" ht="15.75" x14ac:dyDescent="0.25">
      <c r="M786" s="195"/>
      <c r="N786" s="199"/>
      <c r="O786" s="197"/>
      <c r="P786" s="199"/>
      <c r="Q786" s="197"/>
      <c r="R786" s="200"/>
      <c r="S786" s="195"/>
      <c r="T786" s="199"/>
      <c r="U786" s="197"/>
      <c r="V786" s="196"/>
      <c r="W786" s="197"/>
      <c r="X786" s="198"/>
      <c r="Y786" s="195"/>
      <c r="Z786" s="199"/>
      <c r="AA786" s="197"/>
      <c r="AB786" s="199"/>
      <c r="AC786" s="197"/>
      <c r="AD786" s="200"/>
      <c r="AE786" s="195"/>
      <c r="AF786" s="199"/>
      <c r="AG786" s="197"/>
      <c r="AH786" s="199"/>
      <c r="AI786" s="197"/>
      <c r="AJ786" s="200"/>
      <c r="AK786" s="195"/>
      <c r="AL786" s="199"/>
      <c r="AM786" s="197"/>
      <c r="AN786" s="196"/>
      <c r="AO786" s="197"/>
      <c r="AP786" s="198"/>
      <c r="AQ786" s="195"/>
      <c r="AR786" s="199"/>
      <c r="AS786" s="197"/>
      <c r="AT786" s="199"/>
      <c r="AU786" s="197"/>
      <c r="AV786" s="200"/>
      <c r="AW786" s="195"/>
      <c r="AX786" s="199"/>
      <c r="AY786" s="197"/>
      <c r="AZ786" s="199"/>
      <c r="BA786" s="197"/>
      <c r="BB786" s="200"/>
      <c r="BC786" s="195"/>
      <c r="BD786" s="199"/>
      <c r="BE786" s="197"/>
      <c r="BF786" s="196"/>
      <c r="BG786" s="197"/>
      <c r="BH786" s="198"/>
      <c r="BI786" s="195"/>
      <c r="BJ786" s="199"/>
      <c r="BK786" s="197"/>
      <c r="BL786" s="199"/>
      <c r="BM786" s="197"/>
      <c r="BN786" s="200"/>
    </row>
    <row r="787" spans="13:97" ht="15.75" x14ac:dyDescent="0.25">
      <c r="M787" s="201"/>
      <c r="N787" s="202"/>
      <c r="O787" s="203"/>
      <c r="P787" s="202"/>
      <c r="Q787" s="203"/>
      <c r="R787" s="204"/>
      <c r="S787" s="201"/>
      <c r="T787" s="202"/>
      <c r="U787" s="203"/>
      <c r="V787" s="202"/>
      <c r="W787" s="203"/>
      <c r="X787" s="204"/>
      <c r="Y787" s="201"/>
      <c r="Z787" s="202"/>
      <c r="AA787" s="203"/>
      <c r="AB787" s="202"/>
      <c r="AC787" s="203"/>
      <c r="AD787" s="204"/>
      <c r="AE787" s="201"/>
      <c r="AF787" s="202"/>
      <c r="AG787" s="203"/>
      <c r="AH787" s="202"/>
      <c r="AI787" s="203"/>
      <c r="AJ787" s="204"/>
      <c r="AK787" s="201"/>
      <c r="AL787" s="202"/>
      <c r="AM787" s="203"/>
      <c r="AN787" s="202"/>
      <c r="AO787" s="203"/>
      <c r="AP787" s="204"/>
      <c r="AQ787" s="201"/>
      <c r="AR787" s="202"/>
      <c r="AS787" s="203"/>
      <c r="AT787" s="202"/>
      <c r="AU787" s="203"/>
      <c r="AV787" s="204"/>
      <c r="AW787" s="201"/>
      <c r="AX787" s="202"/>
      <c r="AY787" s="203"/>
      <c r="AZ787" s="202"/>
      <c r="BA787" s="203"/>
      <c r="BB787" s="204"/>
      <c r="BC787" s="201"/>
      <c r="BD787" s="202"/>
      <c r="BE787" s="203"/>
      <c r="BF787" s="202"/>
      <c r="BG787" s="203"/>
      <c r="BH787" s="204"/>
      <c r="BI787" s="201"/>
      <c r="BJ787" s="202"/>
      <c r="BK787" s="203"/>
      <c r="BL787" s="202"/>
      <c r="BM787" s="203"/>
      <c r="BN787" s="204"/>
    </row>
    <row r="788" spans="13:97" ht="378" x14ac:dyDescent="0.25">
      <c r="M788" s="195">
        <v>1</v>
      </c>
      <c r="N788" s="196" t="s">
        <v>207</v>
      </c>
      <c r="O788" s="197">
        <v>1</v>
      </c>
      <c r="P788" s="196" t="s">
        <v>208</v>
      </c>
      <c r="Q788" s="197">
        <v>1</v>
      </c>
      <c r="R788" s="196" t="s">
        <v>209</v>
      </c>
      <c r="S788" s="195">
        <v>1</v>
      </c>
      <c r="T788" s="196" t="s">
        <v>210</v>
      </c>
      <c r="U788" s="197">
        <v>1</v>
      </c>
      <c r="V788" s="196" t="s">
        <v>211</v>
      </c>
      <c r="W788" s="197">
        <v>1</v>
      </c>
      <c r="X788" s="196" t="s">
        <v>212</v>
      </c>
      <c r="Y788" s="195">
        <v>1</v>
      </c>
      <c r="Z788" s="196" t="s">
        <v>213</v>
      </c>
      <c r="AA788" s="197">
        <v>1</v>
      </c>
      <c r="AB788" s="196" t="s">
        <v>214</v>
      </c>
      <c r="AC788" s="197">
        <v>1</v>
      </c>
      <c r="AD788" s="196" t="s">
        <v>215</v>
      </c>
      <c r="AE788" s="195">
        <v>1</v>
      </c>
      <c r="AF788" s="196" t="s">
        <v>216</v>
      </c>
      <c r="AG788" s="197">
        <v>1</v>
      </c>
      <c r="AH788" s="196" t="s">
        <v>217</v>
      </c>
      <c r="AI788" s="197">
        <v>1</v>
      </c>
      <c r="AJ788" s="196" t="s">
        <v>218</v>
      </c>
      <c r="AK788" s="195">
        <v>1</v>
      </c>
      <c r="AL788" s="196" t="s">
        <v>219</v>
      </c>
      <c r="AM788" s="197">
        <v>1</v>
      </c>
      <c r="AN788" s="196" t="s">
        <v>220</v>
      </c>
      <c r="AO788" s="197">
        <v>1</v>
      </c>
      <c r="AP788" s="196" t="s">
        <v>221</v>
      </c>
      <c r="AQ788" s="195">
        <v>1</v>
      </c>
      <c r="AR788" s="196" t="s">
        <v>222</v>
      </c>
      <c r="AS788" s="197">
        <v>1</v>
      </c>
      <c r="AT788" s="196" t="s">
        <v>223</v>
      </c>
      <c r="AU788" s="197">
        <v>1</v>
      </c>
      <c r="AV788" s="196" t="s">
        <v>224</v>
      </c>
      <c r="AW788" s="195">
        <v>1</v>
      </c>
      <c r="AX788" s="196" t="s">
        <v>225</v>
      </c>
      <c r="AY788" s="197">
        <v>1</v>
      </c>
      <c r="AZ788" s="196" t="s">
        <v>226</v>
      </c>
      <c r="BA788" s="197">
        <v>1</v>
      </c>
      <c r="BB788" s="196" t="s">
        <v>227</v>
      </c>
      <c r="BC788" s="195">
        <v>1</v>
      </c>
      <c r="BD788" s="196" t="s">
        <v>228</v>
      </c>
      <c r="BE788" s="197">
        <v>1</v>
      </c>
      <c r="BF788" s="196" t="s">
        <v>229</v>
      </c>
      <c r="BG788" s="197">
        <v>1</v>
      </c>
      <c r="BH788" s="196" t="s">
        <v>230</v>
      </c>
      <c r="BI788" s="195">
        <v>1</v>
      </c>
      <c r="BJ788" s="196" t="s">
        <v>231</v>
      </c>
      <c r="BK788" s="197">
        <v>1</v>
      </c>
      <c r="BL788" s="196" t="s">
        <v>232</v>
      </c>
      <c r="BM788" s="197">
        <v>1</v>
      </c>
      <c r="BN788" s="196" t="s">
        <v>233</v>
      </c>
    </row>
    <row r="789" spans="13:97" ht="15.75" x14ac:dyDescent="0.25">
      <c r="M789" s="195"/>
      <c r="N789" s="199"/>
      <c r="O789" s="197"/>
      <c r="P789" s="199"/>
      <c r="Q789" s="197"/>
      <c r="R789" s="200"/>
      <c r="S789" s="195"/>
      <c r="T789" s="199"/>
      <c r="U789" s="197"/>
      <c r="V789" s="199"/>
      <c r="W789" s="197"/>
      <c r="X789" s="200"/>
      <c r="Y789" s="195"/>
      <c r="Z789" s="199"/>
      <c r="AA789" s="197"/>
      <c r="AB789" s="199"/>
      <c r="AC789" s="197"/>
      <c r="AD789" s="200"/>
      <c r="AE789" s="195"/>
      <c r="AF789" s="199"/>
      <c r="AG789" s="197"/>
      <c r="AH789" s="199"/>
      <c r="AI789" s="197"/>
      <c r="AJ789" s="200"/>
      <c r="AK789" s="195"/>
      <c r="AL789" s="199"/>
      <c r="AM789" s="197"/>
      <c r="AN789" s="199"/>
      <c r="AO789" s="197"/>
      <c r="AP789" s="200"/>
      <c r="AQ789" s="195"/>
      <c r="AR789" s="199"/>
      <c r="AS789" s="197"/>
      <c r="AT789" s="199"/>
      <c r="AU789" s="197"/>
      <c r="AV789" s="200"/>
      <c r="AW789" s="195"/>
      <c r="AX789" s="199"/>
      <c r="AY789" s="197"/>
      <c r="AZ789" s="199"/>
      <c r="BA789" s="197"/>
      <c r="BB789" s="200"/>
      <c r="BC789" s="195"/>
      <c r="BD789" s="199"/>
      <c r="BE789" s="197"/>
      <c r="BF789" s="199"/>
      <c r="BG789" s="197"/>
      <c r="BH789" s="200"/>
      <c r="BI789" s="195"/>
      <c r="BJ789" s="199"/>
      <c r="BK789" s="197"/>
      <c r="BL789" s="199"/>
      <c r="BM789" s="197"/>
      <c r="BN789" s="200"/>
    </row>
    <row r="790" spans="13:97" ht="15.75" x14ac:dyDescent="0.25">
      <c r="M790" s="195"/>
      <c r="N790" s="199"/>
      <c r="O790" s="197"/>
      <c r="P790" s="199"/>
      <c r="Q790" s="197"/>
      <c r="R790" s="200"/>
      <c r="S790" s="195"/>
      <c r="T790" s="199"/>
      <c r="U790" s="197"/>
      <c r="V790" s="199"/>
      <c r="W790" s="197"/>
      <c r="X790" s="200"/>
      <c r="Y790" s="195"/>
      <c r="Z790" s="199"/>
      <c r="AA790" s="197"/>
      <c r="AB790" s="199"/>
      <c r="AC790" s="197"/>
      <c r="AD790" s="200"/>
      <c r="AE790" s="195"/>
      <c r="AF790" s="199"/>
      <c r="AG790" s="197"/>
      <c r="AH790" s="199"/>
      <c r="AI790" s="197"/>
      <c r="AJ790" s="200"/>
      <c r="AK790" s="195"/>
      <c r="AL790" s="199"/>
      <c r="AM790" s="197"/>
      <c r="AN790" s="199"/>
      <c r="AO790" s="197"/>
      <c r="AP790" s="200"/>
      <c r="AQ790" s="195"/>
      <c r="AR790" s="199"/>
      <c r="AS790" s="197"/>
      <c r="AT790" s="199"/>
      <c r="AU790" s="197"/>
      <c r="AV790" s="200"/>
      <c r="AW790" s="195"/>
      <c r="AX790" s="199"/>
      <c r="AY790" s="197"/>
      <c r="AZ790" s="199"/>
      <c r="BA790" s="197"/>
      <c r="BB790" s="200"/>
      <c r="BC790" s="195"/>
      <c r="BD790" s="199"/>
      <c r="BE790" s="197"/>
      <c r="BF790" s="199"/>
      <c r="BG790" s="197"/>
      <c r="BH790" s="200"/>
      <c r="BI790" s="195"/>
      <c r="BJ790" s="199"/>
      <c r="BK790" s="197"/>
      <c r="BL790" s="199"/>
      <c r="BM790" s="197"/>
      <c r="BN790" s="200"/>
    </row>
    <row r="791" spans="13:97" ht="15.75" x14ac:dyDescent="0.25">
      <c r="M791" s="201"/>
      <c r="N791" s="202"/>
      <c r="O791" s="203"/>
      <c r="P791" s="202"/>
      <c r="Q791" s="203"/>
      <c r="R791" s="204"/>
      <c r="S791" s="201"/>
      <c r="T791" s="202"/>
      <c r="U791" s="203"/>
      <c r="V791" s="202"/>
      <c r="W791" s="203"/>
      <c r="X791" s="204"/>
      <c r="Y791" s="201"/>
      <c r="Z791" s="202"/>
      <c r="AA791" s="203"/>
      <c r="AB791" s="202"/>
      <c r="AC791" s="203"/>
      <c r="AD791" s="204"/>
      <c r="AE791" s="201"/>
      <c r="AF791" s="202"/>
      <c r="AG791" s="203"/>
      <c r="AH791" s="202"/>
      <c r="AI791" s="203"/>
      <c r="AJ791" s="204"/>
      <c r="AK791" s="201"/>
      <c r="AL791" s="202"/>
      <c r="AM791" s="203"/>
      <c r="AN791" s="202"/>
      <c r="AO791" s="203"/>
      <c r="AP791" s="204"/>
      <c r="AQ791" s="201"/>
      <c r="AR791" s="202"/>
      <c r="AS791" s="203"/>
      <c r="AT791" s="202"/>
      <c r="AU791" s="203"/>
      <c r="AV791" s="204"/>
      <c r="AW791" s="201"/>
      <c r="AX791" s="202"/>
      <c r="AY791" s="203"/>
      <c r="AZ791" s="202"/>
      <c r="BA791" s="203"/>
      <c r="BB791" s="204"/>
      <c r="BC791" s="201"/>
      <c r="BD791" s="202"/>
      <c r="BE791" s="203"/>
      <c r="BF791" s="202"/>
      <c r="BG791" s="203"/>
      <c r="BH791" s="204"/>
      <c r="BI791" s="201"/>
      <c r="BJ791" s="202"/>
      <c r="BK791" s="203"/>
      <c r="BL791" s="202"/>
      <c r="BM791" s="203"/>
      <c r="BN791" s="204"/>
    </row>
    <row r="792" spans="13:97" ht="299.25" x14ac:dyDescent="0.25">
      <c r="M792" s="195">
        <v>1</v>
      </c>
      <c r="N792" s="196" t="s">
        <v>234</v>
      </c>
      <c r="O792" s="197">
        <v>1</v>
      </c>
      <c r="P792" s="196" t="s">
        <v>235</v>
      </c>
      <c r="Q792" s="197">
        <v>1</v>
      </c>
      <c r="R792" s="196" t="s">
        <v>236</v>
      </c>
      <c r="S792" s="195">
        <v>1</v>
      </c>
      <c r="T792" s="196" t="s">
        <v>237</v>
      </c>
      <c r="U792" s="197">
        <v>1</v>
      </c>
      <c r="V792" s="196" t="s">
        <v>238</v>
      </c>
      <c r="W792" s="197">
        <v>1</v>
      </c>
      <c r="X792" s="196" t="s">
        <v>239</v>
      </c>
      <c r="Y792" s="195">
        <v>1</v>
      </c>
      <c r="Z792" s="196" t="s">
        <v>240</v>
      </c>
      <c r="AA792" s="197">
        <v>1</v>
      </c>
      <c r="AB792" s="196" t="s">
        <v>241</v>
      </c>
      <c r="AC792" s="197">
        <v>1</v>
      </c>
      <c r="AD792" s="196" t="s">
        <v>242</v>
      </c>
      <c r="AE792" s="195">
        <v>1</v>
      </c>
      <c r="AF792" s="196" t="s">
        <v>243</v>
      </c>
      <c r="AG792" s="197">
        <v>1</v>
      </c>
      <c r="AH792" s="196" t="s">
        <v>244</v>
      </c>
      <c r="AI792" s="197">
        <v>1</v>
      </c>
      <c r="AJ792" s="196" t="s">
        <v>245</v>
      </c>
      <c r="AK792" s="195">
        <v>1</v>
      </c>
      <c r="AL792" s="196" t="s">
        <v>246</v>
      </c>
      <c r="AM792" s="197">
        <v>1</v>
      </c>
      <c r="AN792" s="196" t="s">
        <v>247</v>
      </c>
      <c r="AO792" s="197">
        <v>1</v>
      </c>
      <c r="AP792" s="196" t="s">
        <v>248</v>
      </c>
      <c r="AQ792" s="195">
        <v>1</v>
      </c>
      <c r="AR792" s="196" t="s">
        <v>249</v>
      </c>
      <c r="AS792" s="197">
        <v>1</v>
      </c>
      <c r="AT792" s="196" t="s">
        <v>250</v>
      </c>
      <c r="AU792" s="197">
        <v>1</v>
      </c>
      <c r="AV792" s="196" t="s">
        <v>251</v>
      </c>
      <c r="AW792" s="195">
        <v>1</v>
      </c>
      <c r="AX792" s="196" t="s">
        <v>252</v>
      </c>
      <c r="AY792" s="197">
        <v>1</v>
      </c>
      <c r="AZ792" s="196" t="s">
        <v>253</v>
      </c>
      <c r="BA792" s="197">
        <v>1</v>
      </c>
      <c r="BB792" s="196" t="s">
        <v>254</v>
      </c>
      <c r="BC792" s="195">
        <v>1</v>
      </c>
      <c r="BD792" s="196" t="s">
        <v>255</v>
      </c>
      <c r="BE792" s="197">
        <v>1</v>
      </c>
      <c r="BF792" s="196" t="s">
        <v>256</v>
      </c>
      <c r="BG792" s="197">
        <v>1</v>
      </c>
      <c r="BH792" s="196" t="s">
        <v>257</v>
      </c>
      <c r="BI792" s="195">
        <v>1</v>
      </c>
      <c r="BJ792" s="196" t="s">
        <v>258</v>
      </c>
      <c r="BK792" s="197">
        <v>1</v>
      </c>
      <c r="BL792" s="196" t="s">
        <v>259</v>
      </c>
      <c r="BM792" s="197">
        <v>1</v>
      </c>
      <c r="BN792" s="196" t="s">
        <v>260</v>
      </c>
    </row>
    <row r="793" spans="13:97" ht="16.5" thickBot="1" x14ac:dyDescent="0.3">
      <c r="M793" s="195"/>
      <c r="N793" s="199"/>
      <c r="O793" s="197"/>
      <c r="P793" s="199"/>
      <c r="Q793" s="197"/>
      <c r="R793" s="200"/>
      <c r="S793" s="195"/>
      <c r="T793" s="199"/>
      <c r="U793" s="197"/>
      <c r="V793" s="199"/>
      <c r="W793" s="197"/>
      <c r="X793" s="200"/>
      <c r="Y793" s="195"/>
      <c r="Z793" s="199"/>
      <c r="AA793" s="197"/>
      <c r="AB793" s="199"/>
      <c r="AC793" s="197"/>
      <c r="AD793" s="200"/>
      <c r="AE793" s="195"/>
      <c r="AF793" s="199"/>
      <c r="AG793" s="197"/>
      <c r="AH793" s="199"/>
      <c r="AI793" s="197"/>
      <c r="AJ793" s="200"/>
      <c r="AK793" s="195"/>
      <c r="AL793" s="199"/>
      <c r="AM793" s="197"/>
      <c r="AN793" s="199"/>
      <c r="AO793" s="197"/>
      <c r="AP793" s="200"/>
      <c r="AQ793" s="195"/>
      <c r="AR793" s="199"/>
      <c r="AS793" s="197"/>
      <c r="AT793" s="199"/>
      <c r="AU793" s="197"/>
      <c r="AV793" s="200"/>
      <c r="AW793" s="195"/>
      <c r="AX793" s="199"/>
      <c r="AY793" s="197"/>
      <c r="AZ793" s="199"/>
      <c r="BA793" s="197"/>
      <c r="BB793" s="200"/>
      <c r="BC793" s="195"/>
      <c r="BD793" s="199"/>
      <c r="BE793" s="197"/>
      <c r="BF793" s="199"/>
      <c r="BG793" s="197"/>
      <c r="BH793" s="200"/>
      <c r="BI793" s="195"/>
      <c r="BJ793" s="199"/>
      <c r="BK793" s="197"/>
      <c r="BL793" s="199"/>
      <c r="BM793" s="197"/>
      <c r="BN793" s="200"/>
    </row>
    <row r="794" spans="13:97" ht="15" customHeight="1" x14ac:dyDescent="0.25">
      <c r="M794" s="195"/>
      <c r="N794" s="199"/>
      <c r="O794" s="197"/>
      <c r="P794" s="199"/>
      <c r="Q794" s="197"/>
      <c r="R794" s="200"/>
      <c r="S794" s="195"/>
      <c r="T794" s="199"/>
      <c r="U794" s="197"/>
      <c r="V794" s="199"/>
      <c r="W794" s="197"/>
      <c r="X794" s="200"/>
      <c r="Y794" s="195"/>
      <c r="Z794" s="199"/>
      <c r="AA794" s="197"/>
      <c r="AB794" s="199"/>
      <c r="AC794" s="197"/>
      <c r="AD794" s="200"/>
      <c r="AE794" s="195"/>
      <c r="AF794" s="199"/>
      <c r="AG794" s="197"/>
      <c r="AH794" s="199"/>
      <c r="AI794" s="197"/>
      <c r="AJ794" s="200"/>
      <c r="AK794" s="195"/>
      <c r="AL794" s="199"/>
      <c r="AM794" s="197"/>
      <c r="AN794" s="199"/>
      <c r="AO794" s="197"/>
      <c r="AP794" s="200"/>
      <c r="AQ794" s="195"/>
      <c r="AR794" s="199"/>
      <c r="AS794" s="197"/>
      <c r="AT794" s="199"/>
      <c r="AU794" s="197"/>
      <c r="AV794" s="200"/>
      <c r="AW794" s="195"/>
      <c r="AX794" s="199"/>
      <c r="AY794" s="197"/>
      <c r="AZ794" s="199"/>
      <c r="BA794" s="197"/>
      <c r="BB794" s="200"/>
      <c r="BC794" s="195"/>
      <c r="BD794" s="199"/>
      <c r="BE794" s="197"/>
      <c r="BF794" s="199"/>
      <c r="BG794" s="197"/>
      <c r="BH794" s="200"/>
      <c r="BI794" s="195"/>
      <c r="BJ794" s="199"/>
      <c r="BK794" s="197"/>
      <c r="BL794" s="199"/>
      <c r="BM794" s="197"/>
      <c r="BN794" s="200"/>
      <c r="BQ794" s="152" t="s">
        <v>48</v>
      </c>
      <c r="BR794" s="153">
        <v>1</v>
      </c>
      <c r="BS794" s="152" t="s">
        <v>49</v>
      </c>
      <c r="BT794" s="153">
        <v>1</v>
      </c>
      <c r="BU794" s="154" t="s">
        <v>50</v>
      </c>
      <c r="BV794" s="151"/>
      <c r="BW794" s="152"/>
      <c r="BX794" s="153"/>
      <c r="BY794" s="152"/>
      <c r="BZ794" s="153"/>
      <c r="CA794" s="154"/>
      <c r="CB794" s="151"/>
      <c r="CC794" s="152"/>
      <c r="CD794" s="153"/>
      <c r="CE794" s="152"/>
      <c r="CF794" s="153"/>
      <c r="CG794" s="154"/>
      <c r="CH794" s="151"/>
      <c r="CI794" s="152"/>
      <c r="CJ794" s="153"/>
      <c r="CK794" s="152"/>
      <c r="CL794" s="153"/>
      <c r="CM794" s="154"/>
      <c r="CN794" s="151"/>
      <c r="CO794" s="152"/>
      <c r="CP794" s="153"/>
      <c r="CQ794" s="152"/>
      <c r="CR794" s="153"/>
      <c r="CS794" s="154"/>
    </row>
    <row r="795" spans="13:97" ht="15" customHeight="1" x14ac:dyDescent="0.25">
      <c r="M795" s="201"/>
      <c r="N795" s="202"/>
      <c r="O795" s="203"/>
      <c r="P795" s="202"/>
      <c r="Q795" s="203"/>
      <c r="R795" s="204"/>
      <c r="S795" s="201"/>
      <c r="T795" s="202"/>
      <c r="U795" s="203"/>
      <c r="V795" s="202"/>
      <c r="W795" s="203"/>
      <c r="X795" s="204"/>
      <c r="Y795" s="201"/>
      <c r="Z795" s="202"/>
      <c r="AA795" s="203"/>
      <c r="AB795" s="202"/>
      <c r="AC795" s="203"/>
      <c r="AD795" s="204"/>
      <c r="AE795" s="201"/>
      <c r="AF795" s="202"/>
      <c r="AG795" s="203"/>
      <c r="AH795" s="202"/>
      <c r="AI795" s="203"/>
      <c r="AJ795" s="204"/>
      <c r="AK795" s="201"/>
      <c r="AL795" s="202"/>
      <c r="AM795" s="203"/>
      <c r="AN795" s="202"/>
      <c r="AO795" s="203"/>
      <c r="AP795" s="204"/>
      <c r="AQ795" s="201"/>
      <c r="AR795" s="202"/>
      <c r="AS795" s="203"/>
      <c r="AT795" s="202"/>
      <c r="AU795" s="203"/>
      <c r="AV795" s="204"/>
      <c r="AW795" s="201"/>
      <c r="AX795" s="202"/>
      <c r="AY795" s="203"/>
      <c r="AZ795" s="202"/>
      <c r="BA795" s="203"/>
      <c r="BB795" s="204"/>
      <c r="BC795" s="201"/>
      <c r="BD795" s="202"/>
      <c r="BE795" s="203"/>
      <c r="BF795" s="202"/>
      <c r="BG795" s="203"/>
      <c r="BH795" s="204"/>
      <c r="BI795" s="201"/>
      <c r="BJ795" s="202"/>
      <c r="BK795" s="203"/>
      <c r="BL795" s="202"/>
      <c r="BM795" s="203"/>
      <c r="BN795" s="204"/>
      <c r="BQ795" s="156"/>
      <c r="BR795" s="157"/>
      <c r="BS795" s="159"/>
      <c r="BT795" s="157"/>
      <c r="BU795" s="160"/>
      <c r="BV795" s="155"/>
      <c r="BW795" s="156"/>
      <c r="BX795" s="157"/>
      <c r="BY795" s="156"/>
      <c r="BZ795" s="157"/>
      <c r="CA795" s="158"/>
      <c r="CB795" s="155"/>
      <c r="CC795" s="156"/>
      <c r="CD795" s="157"/>
      <c r="CE795" s="156"/>
      <c r="CF795" s="157"/>
      <c r="CG795" s="158"/>
      <c r="CH795" s="155"/>
      <c r="CI795" s="156"/>
      <c r="CJ795" s="157"/>
      <c r="CK795" s="159"/>
      <c r="CL795" s="157"/>
      <c r="CM795" s="160"/>
      <c r="CN795" s="155"/>
      <c r="CO795" s="156"/>
      <c r="CP795" s="157"/>
      <c r="CQ795" s="156"/>
      <c r="CR795" s="157"/>
      <c r="CS795" s="158"/>
    </row>
    <row r="796" spans="13:97" ht="15" customHeight="1" x14ac:dyDescent="0.25">
      <c r="M796" s="195">
        <v>1</v>
      </c>
      <c r="N796" s="196" t="s">
        <v>261</v>
      </c>
      <c r="O796" s="197">
        <v>1</v>
      </c>
      <c r="P796" s="196" t="s">
        <v>262</v>
      </c>
      <c r="Q796" s="197">
        <v>1</v>
      </c>
      <c r="R796" s="196" t="s">
        <v>263</v>
      </c>
      <c r="S796" s="195">
        <v>1</v>
      </c>
      <c r="T796" s="196" t="s">
        <v>264</v>
      </c>
      <c r="U796" s="197">
        <v>1</v>
      </c>
      <c r="V796" s="196" t="s">
        <v>265</v>
      </c>
      <c r="W796" s="197">
        <v>1</v>
      </c>
      <c r="X796" s="196" t="s">
        <v>266</v>
      </c>
      <c r="Y796" s="195">
        <v>1</v>
      </c>
      <c r="Z796" s="196" t="s">
        <v>267</v>
      </c>
      <c r="AA796" s="197">
        <v>1</v>
      </c>
      <c r="AB796" s="196" t="s">
        <v>268</v>
      </c>
      <c r="AC796" s="197">
        <v>1</v>
      </c>
      <c r="AD796" s="196" t="s">
        <v>269</v>
      </c>
      <c r="AE796" s="195">
        <v>1</v>
      </c>
      <c r="AF796" s="196" t="s">
        <v>270</v>
      </c>
      <c r="AG796" s="197">
        <v>1</v>
      </c>
      <c r="AH796" s="196" t="s">
        <v>271</v>
      </c>
      <c r="AI796" s="197">
        <v>1</v>
      </c>
      <c r="AJ796" s="196" t="s">
        <v>272</v>
      </c>
      <c r="AK796" s="195">
        <v>1</v>
      </c>
      <c r="AL796" s="196" t="s">
        <v>273</v>
      </c>
      <c r="AM796" s="197">
        <v>1</v>
      </c>
      <c r="AN796" s="196" t="s">
        <v>274</v>
      </c>
      <c r="AO796" s="197">
        <v>1</v>
      </c>
      <c r="AP796" s="196" t="s">
        <v>275</v>
      </c>
      <c r="AQ796" s="205">
        <v>1</v>
      </c>
      <c r="AR796" s="196" t="s">
        <v>276</v>
      </c>
      <c r="AS796" s="207">
        <v>1</v>
      </c>
      <c r="AT796" s="196" t="s">
        <v>277</v>
      </c>
      <c r="AU796" s="207">
        <v>1</v>
      </c>
      <c r="AV796" s="196" t="s">
        <v>278</v>
      </c>
      <c r="AW796" s="195">
        <v>1</v>
      </c>
      <c r="AX796" s="196" t="s">
        <v>279</v>
      </c>
      <c r="AY796" s="197">
        <v>1</v>
      </c>
      <c r="AZ796" s="196" t="s">
        <v>280</v>
      </c>
      <c r="BA796" s="197">
        <v>1</v>
      </c>
      <c r="BB796" s="196" t="s">
        <v>281</v>
      </c>
      <c r="BC796" s="195">
        <v>1</v>
      </c>
      <c r="BD796" s="196" t="s">
        <v>282</v>
      </c>
      <c r="BE796" s="197">
        <v>1</v>
      </c>
      <c r="BF796" s="196" t="s">
        <v>283</v>
      </c>
      <c r="BG796" s="197">
        <v>1</v>
      </c>
      <c r="BH796" s="196" t="s">
        <v>284</v>
      </c>
      <c r="BI796" s="205">
        <v>1</v>
      </c>
      <c r="BJ796" s="196" t="s">
        <v>285</v>
      </c>
      <c r="BK796" s="207">
        <v>1</v>
      </c>
      <c r="BL796" s="196" t="s">
        <v>286</v>
      </c>
      <c r="BM796" s="207">
        <v>1</v>
      </c>
      <c r="BN796" s="196" t="s">
        <v>287</v>
      </c>
      <c r="BQ796" s="156"/>
      <c r="BR796" s="157"/>
      <c r="BS796" s="159"/>
      <c r="BT796" s="157"/>
      <c r="BU796" s="160"/>
      <c r="BV796" s="155"/>
      <c r="BW796" s="156"/>
      <c r="BX796" s="157"/>
      <c r="BY796" s="156"/>
      <c r="BZ796" s="157"/>
      <c r="CA796" s="158"/>
      <c r="CB796" s="155"/>
      <c r="CC796" s="156"/>
      <c r="CD796" s="157"/>
      <c r="CE796" s="156"/>
      <c r="CF796" s="157"/>
      <c r="CG796" s="158"/>
      <c r="CH796" s="155"/>
      <c r="CI796" s="156"/>
      <c r="CJ796" s="157"/>
      <c r="CK796" s="159"/>
      <c r="CL796" s="157"/>
      <c r="CM796" s="160"/>
      <c r="CN796" s="155"/>
      <c r="CO796" s="156"/>
      <c r="CP796" s="157"/>
      <c r="CQ796" s="156"/>
      <c r="CR796" s="157"/>
      <c r="CS796" s="158"/>
    </row>
    <row r="797" spans="13:97" ht="15" customHeight="1" x14ac:dyDescent="0.25">
      <c r="M797" s="195"/>
      <c r="N797" s="199"/>
      <c r="O797" s="197"/>
      <c r="P797" s="199"/>
      <c r="Q797" s="197"/>
      <c r="R797" s="200"/>
      <c r="S797" s="195"/>
      <c r="T797" s="199"/>
      <c r="U797" s="197"/>
      <c r="V797" s="199"/>
      <c r="W797" s="197"/>
      <c r="X797" s="200"/>
      <c r="Y797" s="195"/>
      <c r="Z797" s="199"/>
      <c r="AA797" s="197"/>
      <c r="AB797" s="199"/>
      <c r="AC797" s="197"/>
      <c r="AD797" s="200"/>
      <c r="AE797" s="195"/>
      <c r="AF797" s="199"/>
      <c r="AG797" s="197"/>
      <c r="AH797" s="199"/>
      <c r="AI797" s="197"/>
      <c r="AJ797" s="200"/>
      <c r="AK797" s="195"/>
      <c r="AL797" s="199"/>
      <c r="AM797" s="197"/>
      <c r="AN797" s="199"/>
      <c r="AO797" s="197"/>
      <c r="AP797" s="200"/>
      <c r="AQ797" s="195"/>
      <c r="AR797" s="199"/>
      <c r="AS797" s="197"/>
      <c r="AT797" s="199"/>
      <c r="AU797" s="197"/>
      <c r="AV797" s="200"/>
      <c r="AW797" s="195"/>
      <c r="AX797" s="199"/>
      <c r="AY797" s="197"/>
      <c r="AZ797" s="199"/>
      <c r="BA797" s="197"/>
      <c r="BB797" s="200"/>
      <c r="BC797" s="195"/>
      <c r="BD797" s="199"/>
      <c r="BE797" s="197"/>
      <c r="BF797" s="199"/>
      <c r="BG797" s="197"/>
      <c r="BH797" s="200"/>
      <c r="BI797" s="195"/>
      <c r="BJ797" s="199"/>
      <c r="BK797" s="197"/>
      <c r="BL797" s="199"/>
      <c r="BM797" s="197"/>
      <c r="BN797" s="200"/>
      <c r="BQ797" s="162"/>
      <c r="BR797" s="163"/>
      <c r="BS797" s="162"/>
      <c r="BT797" s="163"/>
      <c r="BU797" s="164"/>
      <c r="BV797" s="161"/>
      <c r="BW797" s="162"/>
      <c r="BX797" s="163"/>
      <c r="BY797" s="162"/>
      <c r="BZ797" s="163"/>
      <c r="CA797" s="164"/>
      <c r="CB797" s="161"/>
      <c r="CC797" s="162"/>
      <c r="CD797" s="163"/>
      <c r="CE797" s="162"/>
      <c r="CF797" s="163"/>
      <c r="CG797" s="164"/>
      <c r="CH797" s="161"/>
      <c r="CI797" s="162"/>
      <c r="CJ797" s="163"/>
      <c r="CK797" s="162"/>
      <c r="CL797" s="163"/>
      <c r="CM797" s="164"/>
      <c r="CN797" s="161"/>
      <c r="CO797" s="162"/>
      <c r="CP797" s="163"/>
      <c r="CQ797" s="162"/>
      <c r="CR797" s="163"/>
      <c r="CS797" s="164"/>
    </row>
    <row r="798" spans="13:97" ht="15" customHeight="1" x14ac:dyDescent="0.25">
      <c r="M798" s="205"/>
      <c r="N798" s="206"/>
      <c r="O798" s="207"/>
      <c r="P798" s="206"/>
      <c r="Q798" s="207"/>
      <c r="R798" s="208"/>
      <c r="S798" s="205"/>
      <c r="T798" s="206"/>
      <c r="U798" s="207"/>
      <c r="V798" s="206"/>
      <c r="W798" s="207"/>
      <c r="X798" s="208"/>
      <c r="Y798" s="205"/>
      <c r="Z798" s="206"/>
      <c r="AA798" s="207"/>
      <c r="AB798" s="206"/>
      <c r="AC798" s="207"/>
      <c r="AD798" s="208"/>
      <c r="AE798" s="205"/>
      <c r="AF798" s="206"/>
      <c r="AG798" s="207"/>
      <c r="AH798" s="206"/>
      <c r="AI798" s="207"/>
      <c r="AJ798" s="208"/>
      <c r="AK798" s="205"/>
      <c r="AL798" s="206"/>
      <c r="AM798" s="207"/>
      <c r="AN798" s="206"/>
      <c r="AO798" s="207"/>
      <c r="AP798" s="208"/>
      <c r="AQ798" s="205"/>
      <c r="AR798" s="206"/>
      <c r="AS798" s="207"/>
      <c r="AT798" s="206"/>
      <c r="AU798" s="207"/>
      <c r="AV798" s="208"/>
      <c r="AW798" s="205"/>
      <c r="AX798" s="206"/>
      <c r="AY798" s="207"/>
      <c r="AZ798" s="206"/>
      <c r="BA798" s="207"/>
      <c r="BB798" s="208"/>
      <c r="BC798" s="205"/>
      <c r="BD798" s="206"/>
      <c r="BE798" s="207"/>
      <c r="BF798" s="206"/>
      <c r="BG798" s="207"/>
      <c r="BH798" s="208"/>
      <c r="BI798" s="205"/>
      <c r="BJ798" s="206"/>
      <c r="BK798" s="207"/>
      <c r="BL798" s="206"/>
      <c r="BM798" s="207"/>
      <c r="BN798" s="208"/>
      <c r="BQ798" s="159" t="s">
        <v>63</v>
      </c>
      <c r="BR798" s="157">
        <v>1</v>
      </c>
      <c r="BS798" s="159" t="s">
        <v>64</v>
      </c>
      <c r="BT798" s="157">
        <v>1</v>
      </c>
      <c r="BU798" s="160" t="s">
        <v>65</v>
      </c>
      <c r="BV798" s="155"/>
      <c r="BW798" s="159"/>
      <c r="BX798" s="157"/>
      <c r="BY798" s="159"/>
      <c r="BZ798" s="157"/>
      <c r="CA798" s="160"/>
      <c r="CB798" s="155"/>
      <c r="CC798" s="159"/>
      <c r="CD798" s="157"/>
      <c r="CE798" s="159"/>
      <c r="CF798" s="157"/>
      <c r="CG798" s="160"/>
      <c r="CH798" s="155"/>
      <c r="CI798" s="159"/>
      <c r="CJ798" s="157"/>
      <c r="CK798" s="159"/>
      <c r="CL798" s="157"/>
      <c r="CM798" s="160"/>
      <c r="CN798" s="155"/>
      <c r="CO798" s="159"/>
      <c r="CP798" s="157"/>
      <c r="CQ798" s="159"/>
      <c r="CR798" s="157"/>
      <c r="CS798" s="160"/>
    </row>
    <row r="799" spans="13:97" ht="15" customHeight="1" x14ac:dyDescent="0.25">
      <c r="M799" s="209"/>
      <c r="N799" s="210"/>
      <c r="O799" s="211"/>
      <c r="P799" s="210"/>
      <c r="Q799" s="211"/>
      <c r="R799" s="210"/>
      <c r="S799" s="207"/>
      <c r="T799" s="206"/>
      <c r="U799" s="207"/>
      <c r="V799" s="206"/>
      <c r="W799" s="207"/>
      <c r="X799" s="206"/>
      <c r="Y799" s="207"/>
      <c r="Z799" s="206"/>
      <c r="AA799" s="207"/>
      <c r="AB799" s="206"/>
      <c r="AC799" s="207"/>
      <c r="AD799" s="206"/>
      <c r="AE799" s="207"/>
      <c r="AF799" s="206"/>
      <c r="AG799" s="207"/>
      <c r="AH799" s="206"/>
      <c r="AI799" s="207"/>
      <c r="AJ799" s="206"/>
      <c r="AK799" s="207"/>
      <c r="AL799" s="206"/>
      <c r="AM799" s="207"/>
      <c r="AN799" s="206"/>
      <c r="AO799" s="207"/>
      <c r="AP799" s="206"/>
      <c r="AQ799" s="207"/>
      <c r="AR799" s="206"/>
      <c r="AS799" s="207"/>
      <c r="AT799" s="206"/>
      <c r="AU799" s="207"/>
      <c r="AV799" s="206"/>
      <c r="AW799" s="207"/>
      <c r="AX799" s="206"/>
      <c r="AY799" s="207"/>
      <c r="AZ799" s="206"/>
      <c r="BA799" s="207"/>
      <c r="BB799" s="206"/>
      <c r="BC799" s="207"/>
      <c r="BD799" s="206"/>
      <c r="BE799" s="207"/>
      <c r="BF799" s="206"/>
      <c r="BG799" s="207"/>
      <c r="BH799" s="206"/>
      <c r="BI799" s="207"/>
      <c r="BJ799" s="206"/>
      <c r="BK799" s="207"/>
      <c r="BL799" s="206"/>
      <c r="BM799" s="207"/>
      <c r="BN799" s="206"/>
      <c r="BQ799" s="156"/>
      <c r="BR799" s="157"/>
      <c r="BS799" s="156"/>
      <c r="BT799" s="157"/>
      <c r="BU799" s="158"/>
      <c r="BV799" s="155"/>
      <c r="BW799" s="156"/>
      <c r="BX799" s="157"/>
      <c r="BY799" s="156"/>
      <c r="BZ799" s="157"/>
      <c r="CA799" s="158"/>
      <c r="CB799" s="155"/>
      <c r="CC799" s="156"/>
      <c r="CD799" s="157"/>
      <c r="CE799" s="156"/>
      <c r="CF799" s="157"/>
      <c r="CG799" s="158"/>
      <c r="CH799" s="155"/>
      <c r="CI799" s="156"/>
      <c r="CJ799" s="157"/>
      <c r="CK799" s="156"/>
      <c r="CL799" s="157"/>
      <c r="CM799" s="158"/>
      <c r="CN799" s="155"/>
      <c r="CO799" s="156"/>
      <c r="CP799" s="157"/>
      <c r="CQ799" s="156"/>
      <c r="CR799" s="157"/>
      <c r="CS799" s="158"/>
    </row>
    <row r="800" spans="13:97" ht="15" customHeight="1" x14ac:dyDescent="0.25">
      <c r="M800" s="195">
        <v>1</v>
      </c>
      <c r="N800" s="196" t="s">
        <v>288</v>
      </c>
      <c r="O800" s="197">
        <v>1</v>
      </c>
      <c r="P800" s="196" t="s">
        <v>289</v>
      </c>
      <c r="Q800" s="197">
        <v>1</v>
      </c>
      <c r="R800" s="271" t="s">
        <v>290</v>
      </c>
      <c r="S800" s="272"/>
      <c r="T800" s="272"/>
      <c r="U800" s="272"/>
      <c r="V800" s="272"/>
      <c r="W800" s="272"/>
      <c r="X800" s="272"/>
      <c r="Y800" s="272"/>
      <c r="Z800" s="272"/>
      <c r="AA800" s="272"/>
      <c r="AB800" s="272"/>
      <c r="AC800" s="272"/>
      <c r="AD800" s="272"/>
      <c r="AE800" s="272"/>
      <c r="AF800" s="272"/>
      <c r="AG800" s="272"/>
      <c r="AH800" s="272"/>
      <c r="AI800" s="272"/>
      <c r="AJ800" s="272"/>
      <c r="AK800" s="272"/>
      <c r="AL800" s="272"/>
      <c r="AM800" s="272"/>
      <c r="AN800" s="272"/>
      <c r="AO800" s="272"/>
      <c r="AP800" s="272"/>
      <c r="AQ800" s="272"/>
      <c r="AR800" s="272"/>
      <c r="AS800" s="272"/>
      <c r="AT800" s="272"/>
      <c r="AU800" s="272"/>
      <c r="AV800" s="272"/>
      <c r="AW800" s="272"/>
      <c r="AX800" s="272"/>
      <c r="AY800" s="272"/>
      <c r="AZ800" s="272"/>
      <c r="BA800" s="272"/>
      <c r="BB800" s="272"/>
      <c r="BC800" s="197"/>
      <c r="BD800" s="196"/>
      <c r="BE800" s="197"/>
      <c r="BF800" s="196"/>
      <c r="BG800" s="197"/>
      <c r="BH800" s="196"/>
      <c r="BI800" s="207"/>
      <c r="BJ800" s="213"/>
      <c r="BK800" s="207"/>
      <c r="BL800" s="213"/>
      <c r="BM800" s="207"/>
      <c r="BN800" s="213"/>
      <c r="BQ800" s="156"/>
      <c r="BR800" s="157"/>
      <c r="BS800" s="156"/>
      <c r="BT800" s="157"/>
      <c r="BU800" s="158"/>
      <c r="BV800" s="155"/>
      <c r="BW800" s="156"/>
      <c r="BX800" s="157"/>
      <c r="BY800" s="156"/>
      <c r="BZ800" s="157"/>
      <c r="CA800" s="158"/>
      <c r="CB800" s="155"/>
      <c r="CC800" s="156"/>
      <c r="CD800" s="157"/>
      <c r="CE800" s="156"/>
      <c r="CF800" s="157"/>
      <c r="CG800" s="158"/>
      <c r="CH800" s="155"/>
      <c r="CI800" s="156"/>
      <c r="CJ800" s="157"/>
      <c r="CK800" s="156"/>
      <c r="CL800" s="157"/>
      <c r="CM800" s="158"/>
      <c r="CN800" s="155"/>
      <c r="CO800" s="156"/>
      <c r="CP800" s="157"/>
      <c r="CQ800" s="156"/>
      <c r="CR800" s="157"/>
      <c r="CS800" s="158"/>
    </row>
    <row r="801" spans="13:97" ht="15" customHeight="1" x14ac:dyDescent="0.25">
      <c r="M801" s="205"/>
      <c r="N801" s="206"/>
      <c r="O801" s="207"/>
      <c r="P801" s="206"/>
      <c r="Q801" s="207"/>
      <c r="R801" s="208"/>
      <c r="S801" s="205"/>
      <c r="T801" s="206"/>
      <c r="U801" s="207"/>
      <c r="V801" s="206"/>
      <c r="W801" s="207"/>
      <c r="X801" s="208"/>
      <c r="Y801" s="205"/>
      <c r="Z801" s="206"/>
      <c r="AA801" s="207"/>
      <c r="AB801" s="206"/>
      <c r="AC801" s="207"/>
      <c r="AD801" s="208"/>
      <c r="AE801" s="205"/>
      <c r="AF801" s="206"/>
      <c r="AG801" s="207"/>
      <c r="AH801" s="206"/>
      <c r="AI801" s="207"/>
      <c r="AJ801" s="208"/>
      <c r="AK801" s="205"/>
      <c r="AL801" s="206"/>
      <c r="AM801" s="207"/>
      <c r="AN801" s="206"/>
      <c r="AO801" s="207"/>
      <c r="AP801" s="208"/>
      <c r="AQ801" s="205"/>
      <c r="AR801" s="206"/>
      <c r="AS801" s="207"/>
      <c r="AT801" s="206"/>
      <c r="AU801" s="207"/>
      <c r="AV801" s="208"/>
      <c r="AW801" s="205"/>
      <c r="AX801" s="206"/>
      <c r="AY801" s="207"/>
      <c r="AZ801" s="206"/>
      <c r="BA801" s="207"/>
      <c r="BB801" s="208"/>
      <c r="BC801" s="205"/>
      <c r="BD801" s="206"/>
      <c r="BE801" s="207"/>
      <c r="BF801" s="206"/>
      <c r="BG801" s="207"/>
      <c r="BH801" s="208"/>
      <c r="BI801" s="205"/>
      <c r="BJ801" s="206"/>
      <c r="BK801" s="207"/>
      <c r="BL801" s="206"/>
      <c r="BM801" s="207"/>
      <c r="BN801" s="208"/>
      <c r="BQ801" s="162"/>
      <c r="BR801" s="163"/>
      <c r="BS801" s="162"/>
      <c r="BT801" s="163"/>
      <c r="BU801" s="164"/>
      <c r="BV801" s="161"/>
      <c r="BW801" s="162"/>
      <c r="BX801" s="163"/>
      <c r="BY801" s="162"/>
      <c r="BZ801" s="163"/>
      <c r="CA801" s="164"/>
      <c r="CB801" s="161"/>
      <c r="CC801" s="162"/>
      <c r="CD801" s="163"/>
      <c r="CE801" s="162"/>
      <c r="CF801" s="163"/>
      <c r="CG801" s="164"/>
      <c r="CH801" s="161"/>
      <c r="CI801" s="162"/>
      <c r="CJ801" s="163"/>
      <c r="CK801" s="162"/>
      <c r="CL801" s="163"/>
      <c r="CM801" s="164"/>
      <c r="CN801" s="161"/>
      <c r="CO801" s="162"/>
      <c r="CP801" s="163"/>
      <c r="CQ801" s="162"/>
      <c r="CR801" s="163"/>
      <c r="CS801" s="164"/>
    </row>
    <row r="802" spans="13:97" ht="15" customHeight="1" x14ac:dyDescent="0.25">
      <c r="M802" s="205"/>
      <c r="N802" s="206"/>
      <c r="O802" s="207"/>
      <c r="P802" s="206"/>
      <c r="Q802" s="207"/>
      <c r="R802" s="208"/>
      <c r="S802" s="205"/>
      <c r="T802" s="206"/>
      <c r="U802" s="207"/>
      <c r="V802" s="206"/>
      <c r="W802" s="207"/>
      <c r="X802" s="208"/>
      <c r="Y802" s="205"/>
      <c r="Z802" s="206"/>
      <c r="AA802" s="207"/>
      <c r="AB802" s="206"/>
      <c r="AC802" s="207"/>
      <c r="AD802" s="208"/>
      <c r="AE802" s="205"/>
      <c r="AF802" s="206"/>
      <c r="AG802" s="207"/>
      <c r="AH802" s="206"/>
      <c r="AI802" s="207"/>
      <c r="AJ802" s="208"/>
      <c r="AK802" s="205"/>
      <c r="AL802" s="206"/>
      <c r="AM802" s="207"/>
      <c r="AN802" s="206"/>
      <c r="AO802" s="207"/>
      <c r="AP802" s="208"/>
      <c r="AQ802" s="205"/>
      <c r="AR802" s="206"/>
      <c r="AS802" s="207"/>
      <c r="AT802" s="206"/>
      <c r="AU802" s="207"/>
      <c r="AV802" s="208"/>
      <c r="AW802" s="205"/>
      <c r="AX802" s="206"/>
      <c r="AY802" s="207"/>
      <c r="AZ802" s="206"/>
      <c r="BA802" s="207"/>
      <c r="BB802" s="208"/>
      <c r="BC802" s="205"/>
      <c r="BD802" s="206"/>
      <c r="BE802" s="207"/>
      <c r="BF802" s="206"/>
      <c r="BG802" s="207"/>
      <c r="BH802" s="208"/>
      <c r="BI802" s="205"/>
      <c r="BJ802" s="206"/>
      <c r="BK802" s="207"/>
      <c r="BL802" s="206"/>
      <c r="BM802" s="207"/>
      <c r="BN802" s="208"/>
      <c r="BQ802" s="159" t="s">
        <v>78</v>
      </c>
      <c r="BR802" s="157">
        <v>1</v>
      </c>
      <c r="BS802" s="159" t="s">
        <v>79</v>
      </c>
      <c r="BT802" s="157">
        <v>1</v>
      </c>
      <c r="BU802" s="160" t="s">
        <v>80</v>
      </c>
      <c r="BV802" s="155"/>
      <c r="BW802" s="159"/>
      <c r="BX802" s="157"/>
      <c r="BY802" s="159"/>
      <c r="BZ802" s="157"/>
      <c r="CA802" s="160"/>
      <c r="CB802" s="155"/>
      <c r="CC802" s="159"/>
      <c r="CD802" s="157"/>
      <c r="CE802" s="159"/>
      <c r="CF802" s="157"/>
      <c r="CG802" s="160"/>
      <c r="CH802" s="155"/>
      <c r="CI802" s="159"/>
      <c r="CJ802" s="157"/>
      <c r="CK802" s="159"/>
      <c r="CL802" s="157"/>
      <c r="CM802" s="160"/>
      <c r="CN802" s="155"/>
      <c r="CO802" s="159"/>
      <c r="CP802" s="157"/>
      <c r="CQ802" s="159"/>
      <c r="CR802" s="157"/>
      <c r="CS802" s="160"/>
    </row>
    <row r="803" spans="13:97" ht="15" customHeight="1" x14ac:dyDescent="0.25">
      <c r="M803" s="122"/>
      <c r="N803" s="123"/>
      <c r="O803" s="124"/>
      <c r="P803" s="123"/>
      <c r="Q803" s="124"/>
      <c r="R803" s="125"/>
      <c r="S803" s="122"/>
      <c r="T803" s="123"/>
      <c r="U803" s="124"/>
      <c r="V803" s="123"/>
      <c r="W803" s="124"/>
      <c r="X803" s="125"/>
      <c r="Y803" s="122"/>
      <c r="Z803" s="123"/>
      <c r="AA803" s="124"/>
      <c r="AB803" s="123"/>
      <c r="AC803" s="124"/>
      <c r="AD803" s="125"/>
      <c r="AE803" s="122"/>
      <c r="AF803" s="123"/>
      <c r="AG803" s="124"/>
      <c r="AH803" s="123"/>
      <c r="AI803" s="124"/>
      <c r="AJ803" s="125"/>
      <c r="AK803" s="122"/>
      <c r="AL803" s="123"/>
      <c r="AM803" s="124"/>
      <c r="AN803" s="123"/>
      <c r="AO803" s="124"/>
      <c r="AP803" s="125"/>
      <c r="AQ803" s="122"/>
      <c r="AR803" s="123"/>
      <c r="AS803" s="124"/>
      <c r="AT803" s="123"/>
      <c r="AU803" s="124"/>
      <c r="AV803" s="125"/>
      <c r="AW803" s="122"/>
      <c r="AX803" s="123"/>
      <c r="AY803" s="124"/>
      <c r="AZ803" s="123"/>
      <c r="BA803" s="124"/>
      <c r="BB803" s="125"/>
      <c r="BC803" s="122"/>
      <c r="BD803" s="123"/>
      <c r="BE803" s="124"/>
      <c r="BF803" s="123"/>
      <c r="BG803" s="124"/>
      <c r="BH803" s="125"/>
      <c r="BI803" s="122"/>
      <c r="BJ803" s="123"/>
      <c r="BK803" s="124"/>
      <c r="BL803" s="123"/>
      <c r="BM803" s="124"/>
      <c r="BN803" s="125"/>
      <c r="BQ803" s="156"/>
      <c r="BR803" s="157"/>
      <c r="BS803" s="156"/>
      <c r="BT803" s="157"/>
      <c r="BU803" s="158"/>
      <c r="BV803" s="155"/>
      <c r="BW803" s="156"/>
      <c r="BX803" s="157"/>
      <c r="BY803" s="156"/>
      <c r="BZ803" s="157"/>
      <c r="CA803" s="158"/>
      <c r="CB803" s="155"/>
      <c r="CC803" s="156"/>
      <c r="CD803" s="157"/>
      <c r="CE803" s="156"/>
      <c r="CF803" s="157"/>
      <c r="CG803" s="158"/>
      <c r="CH803" s="155"/>
      <c r="CI803" s="156"/>
      <c r="CJ803" s="157"/>
      <c r="CK803" s="156"/>
      <c r="CL803" s="157"/>
      <c r="CM803" s="158"/>
      <c r="CN803" s="155"/>
      <c r="CO803" s="156"/>
      <c r="CP803" s="157"/>
      <c r="CQ803" s="156"/>
      <c r="CR803" s="157"/>
      <c r="CS803" s="158"/>
    </row>
    <row r="804" spans="13:97" ht="15" customHeight="1" x14ac:dyDescent="0.25">
      <c r="M804" s="215">
        <v>1</v>
      </c>
      <c r="N804" s="216" t="s">
        <v>291</v>
      </c>
      <c r="O804" s="217">
        <v>1</v>
      </c>
      <c r="P804" s="216" t="s">
        <v>292</v>
      </c>
      <c r="Q804" s="217">
        <v>1</v>
      </c>
      <c r="R804" s="216" t="s">
        <v>293</v>
      </c>
      <c r="S804" s="215">
        <v>1</v>
      </c>
      <c r="T804" s="216" t="s">
        <v>294</v>
      </c>
      <c r="U804" s="217">
        <v>1</v>
      </c>
      <c r="V804" s="216" t="s">
        <v>295</v>
      </c>
      <c r="W804" s="217">
        <v>1</v>
      </c>
      <c r="X804" s="216" t="s">
        <v>296</v>
      </c>
      <c r="Y804" s="215">
        <v>1</v>
      </c>
      <c r="Z804" s="216" t="s">
        <v>297</v>
      </c>
      <c r="AA804" s="217">
        <v>1</v>
      </c>
      <c r="AB804" s="216" t="s">
        <v>298</v>
      </c>
      <c r="AC804" s="217">
        <v>1</v>
      </c>
      <c r="AD804" s="216" t="s">
        <v>299</v>
      </c>
      <c r="AE804" s="215">
        <v>1</v>
      </c>
      <c r="AF804" s="216" t="s">
        <v>300</v>
      </c>
      <c r="AG804" s="217">
        <v>1</v>
      </c>
      <c r="AH804" s="216" t="s">
        <v>301</v>
      </c>
      <c r="AI804" s="217">
        <v>1</v>
      </c>
      <c r="AJ804" s="216" t="s">
        <v>302</v>
      </c>
      <c r="AK804" s="215">
        <v>1</v>
      </c>
      <c r="AL804" s="216" t="s">
        <v>303</v>
      </c>
      <c r="AM804" s="217">
        <v>1</v>
      </c>
      <c r="AN804" s="216" t="s">
        <v>304</v>
      </c>
      <c r="AO804" s="217">
        <v>1</v>
      </c>
      <c r="AP804" s="216" t="s">
        <v>305</v>
      </c>
      <c r="AQ804" s="215">
        <v>1</v>
      </c>
      <c r="AR804" s="216" t="s">
        <v>306</v>
      </c>
      <c r="AS804" s="217">
        <v>1</v>
      </c>
      <c r="AT804" s="216" t="s">
        <v>307</v>
      </c>
      <c r="AU804" s="217">
        <v>1</v>
      </c>
      <c r="AV804" s="216" t="s">
        <v>308</v>
      </c>
      <c r="AW804" s="215">
        <v>1</v>
      </c>
      <c r="AX804" s="216" t="s">
        <v>309</v>
      </c>
      <c r="AY804" s="217">
        <v>1</v>
      </c>
      <c r="AZ804" s="216" t="s">
        <v>310</v>
      </c>
      <c r="BA804" s="217">
        <v>1</v>
      </c>
      <c r="BB804" s="216" t="s">
        <v>311</v>
      </c>
      <c r="BC804" s="215">
        <v>1</v>
      </c>
      <c r="BD804" s="216" t="s">
        <v>312</v>
      </c>
      <c r="BE804" s="217">
        <v>1</v>
      </c>
      <c r="BF804" s="216" t="s">
        <v>313</v>
      </c>
      <c r="BG804" s="217">
        <v>1</v>
      </c>
      <c r="BH804" s="216" t="s">
        <v>314</v>
      </c>
      <c r="BI804" s="215">
        <v>1</v>
      </c>
      <c r="BJ804" s="216" t="s">
        <v>315</v>
      </c>
      <c r="BK804" s="217">
        <v>1</v>
      </c>
      <c r="BL804" s="216" t="s">
        <v>316</v>
      </c>
      <c r="BM804" s="217">
        <v>1</v>
      </c>
      <c r="BN804" s="216" t="s">
        <v>317</v>
      </c>
      <c r="BQ804" s="156"/>
      <c r="BR804" s="157"/>
      <c r="BS804" s="156"/>
      <c r="BT804" s="157"/>
      <c r="BU804" s="158"/>
      <c r="BV804" s="155"/>
      <c r="BW804" s="156"/>
      <c r="BX804" s="157"/>
      <c r="BY804" s="156"/>
      <c r="BZ804" s="157"/>
      <c r="CA804" s="158"/>
      <c r="CB804" s="155"/>
      <c r="CC804" s="156"/>
      <c r="CD804" s="157"/>
      <c r="CE804" s="156"/>
      <c r="CF804" s="157"/>
      <c r="CG804" s="158"/>
      <c r="CH804" s="155"/>
      <c r="CI804" s="156"/>
      <c r="CJ804" s="157"/>
      <c r="CK804" s="156"/>
      <c r="CL804" s="157"/>
      <c r="CM804" s="158"/>
      <c r="CN804" s="155"/>
      <c r="CO804" s="156"/>
      <c r="CP804" s="157"/>
      <c r="CQ804" s="156"/>
      <c r="CR804" s="157"/>
      <c r="CS804" s="158"/>
    </row>
    <row r="805" spans="13:97" ht="15" customHeight="1" x14ac:dyDescent="0.25">
      <c r="M805" s="215"/>
      <c r="N805" s="219"/>
      <c r="O805" s="217"/>
      <c r="P805" s="219"/>
      <c r="Q805" s="217"/>
      <c r="R805" s="220"/>
      <c r="S805" s="215"/>
      <c r="T805" s="219"/>
      <c r="U805" s="217"/>
      <c r="V805" s="219"/>
      <c r="W805" s="217"/>
      <c r="X805" s="220"/>
      <c r="Y805" s="215"/>
      <c r="Z805" s="219"/>
      <c r="AA805" s="217"/>
      <c r="AB805" s="219"/>
      <c r="AC805" s="217"/>
      <c r="AD805" s="220"/>
      <c r="AE805" s="215"/>
      <c r="AF805" s="219"/>
      <c r="AG805" s="217"/>
      <c r="AH805" s="219"/>
      <c r="AI805" s="217"/>
      <c r="AJ805" s="220"/>
      <c r="AK805" s="215"/>
      <c r="AL805" s="219"/>
      <c r="AM805" s="217"/>
      <c r="AN805" s="219"/>
      <c r="AO805" s="217"/>
      <c r="AP805" s="220"/>
      <c r="AQ805" s="215"/>
      <c r="AR805" s="219"/>
      <c r="AS805" s="217"/>
      <c r="AT805" s="219"/>
      <c r="AU805" s="217"/>
      <c r="AV805" s="220"/>
      <c r="AW805" s="215"/>
      <c r="AX805" s="219"/>
      <c r="AY805" s="217"/>
      <c r="AZ805" s="219"/>
      <c r="BA805" s="217"/>
      <c r="BB805" s="220"/>
      <c r="BC805" s="215"/>
      <c r="BD805" s="219"/>
      <c r="BE805" s="217"/>
      <c r="BF805" s="219"/>
      <c r="BG805" s="217"/>
      <c r="BH805" s="220"/>
      <c r="BI805" s="215"/>
      <c r="BJ805" s="219"/>
      <c r="BK805" s="217"/>
      <c r="BL805" s="219"/>
      <c r="BM805" s="217"/>
      <c r="BN805" s="220"/>
      <c r="BQ805" s="162"/>
      <c r="BR805" s="163"/>
      <c r="BS805" s="162"/>
      <c r="BT805" s="163"/>
      <c r="BU805" s="164"/>
      <c r="BV805" s="161"/>
      <c r="BW805" s="162"/>
      <c r="BX805" s="163"/>
      <c r="BY805" s="162"/>
      <c r="BZ805" s="163"/>
      <c r="CA805" s="164"/>
      <c r="CB805" s="161"/>
      <c r="CC805" s="162"/>
      <c r="CD805" s="163"/>
      <c r="CE805" s="162"/>
      <c r="CF805" s="163"/>
      <c r="CG805" s="164"/>
      <c r="CH805" s="161"/>
      <c r="CI805" s="162"/>
      <c r="CJ805" s="163"/>
      <c r="CK805" s="162"/>
      <c r="CL805" s="163"/>
      <c r="CM805" s="164"/>
      <c r="CN805" s="161"/>
      <c r="CO805" s="162"/>
      <c r="CP805" s="163"/>
      <c r="CQ805" s="162"/>
      <c r="CR805" s="163"/>
      <c r="CS805" s="164"/>
    </row>
    <row r="806" spans="13:97" ht="15" customHeight="1" x14ac:dyDescent="0.25">
      <c r="M806" s="215"/>
      <c r="N806" s="219"/>
      <c r="O806" s="217"/>
      <c r="P806" s="219"/>
      <c r="Q806" s="217"/>
      <c r="R806" s="220"/>
      <c r="S806" s="215"/>
      <c r="T806" s="219"/>
      <c r="U806" s="217"/>
      <c r="V806" s="219"/>
      <c r="W806" s="217"/>
      <c r="X806" s="220"/>
      <c r="Y806" s="215"/>
      <c r="Z806" s="219"/>
      <c r="AA806" s="217"/>
      <c r="AB806" s="219"/>
      <c r="AC806" s="217"/>
      <c r="AD806" s="220"/>
      <c r="AE806" s="215"/>
      <c r="AF806" s="219"/>
      <c r="AG806" s="217"/>
      <c r="AH806" s="219"/>
      <c r="AI806" s="217"/>
      <c r="AJ806" s="220"/>
      <c r="AK806" s="215"/>
      <c r="AL806" s="219"/>
      <c r="AM806" s="217"/>
      <c r="AN806" s="219"/>
      <c r="AO806" s="217"/>
      <c r="AP806" s="220"/>
      <c r="AQ806" s="215"/>
      <c r="AR806" s="219"/>
      <c r="AS806" s="217"/>
      <c r="AT806" s="219"/>
      <c r="AU806" s="217"/>
      <c r="AV806" s="220"/>
      <c r="AW806" s="215"/>
      <c r="AX806" s="219"/>
      <c r="AY806" s="217"/>
      <c r="AZ806" s="219"/>
      <c r="BA806" s="217"/>
      <c r="BB806" s="220"/>
      <c r="BC806" s="215"/>
      <c r="BD806" s="219"/>
      <c r="BE806" s="217"/>
      <c r="BF806" s="219"/>
      <c r="BG806" s="217"/>
      <c r="BH806" s="220"/>
      <c r="BI806" s="215"/>
      <c r="BJ806" s="219"/>
      <c r="BK806" s="217"/>
      <c r="BL806" s="219"/>
      <c r="BM806" s="217"/>
      <c r="BN806" s="220"/>
      <c r="BQ806" s="159"/>
      <c r="BR806" s="157"/>
      <c r="BS806" s="159"/>
      <c r="BT806" s="157"/>
      <c r="BU806" s="160"/>
      <c r="BV806" s="155"/>
      <c r="BW806" s="159"/>
      <c r="BX806" s="157"/>
      <c r="BY806" s="159"/>
      <c r="BZ806" s="157"/>
      <c r="CA806" s="158"/>
      <c r="CB806" s="155"/>
      <c r="CC806" s="159"/>
      <c r="CD806" s="157"/>
      <c r="CE806" s="159"/>
      <c r="CF806" s="157"/>
      <c r="CG806" s="160"/>
      <c r="CH806" s="155"/>
      <c r="CI806" s="159"/>
      <c r="CJ806" s="157"/>
      <c r="CK806" s="159"/>
      <c r="CL806" s="157"/>
      <c r="CM806" s="160"/>
      <c r="CN806" s="155"/>
      <c r="CO806" s="159"/>
      <c r="CP806" s="157"/>
      <c r="CQ806" s="159"/>
      <c r="CR806" s="157"/>
      <c r="CS806" s="158"/>
    </row>
    <row r="807" spans="13:97" ht="15" customHeight="1" x14ac:dyDescent="0.25">
      <c r="M807" s="221"/>
      <c r="N807" s="222"/>
      <c r="O807" s="223"/>
      <c r="P807" s="222"/>
      <c r="Q807" s="223"/>
      <c r="R807" s="224"/>
      <c r="S807" s="221"/>
      <c r="T807" s="222"/>
      <c r="U807" s="223"/>
      <c r="V807" s="222"/>
      <c r="W807" s="223"/>
      <c r="X807" s="224"/>
      <c r="Y807" s="221"/>
      <c r="Z807" s="222"/>
      <c r="AA807" s="223"/>
      <c r="AB807" s="222"/>
      <c r="AC807" s="223"/>
      <c r="AD807" s="224"/>
      <c r="AE807" s="221"/>
      <c r="AF807" s="222"/>
      <c r="AG807" s="223"/>
      <c r="AH807" s="222"/>
      <c r="AI807" s="223"/>
      <c r="AJ807" s="224"/>
      <c r="AK807" s="221"/>
      <c r="AL807" s="222"/>
      <c r="AM807" s="223"/>
      <c r="AN807" s="222"/>
      <c r="AO807" s="223"/>
      <c r="AP807" s="224"/>
      <c r="AQ807" s="221"/>
      <c r="AR807" s="222"/>
      <c r="AS807" s="223"/>
      <c r="AT807" s="222"/>
      <c r="AU807" s="223"/>
      <c r="AV807" s="224"/>
      <c r="AW807" s="221"/>
      <c r="AX807" s="222"/>
      <c r="AY807" s="223"/>
      <c r="AZ807" s="222"/>
      <c r="BA807" s="223"/>
      <c r="BB807" s="224"/>
      <c r="BC807" s="221"/>
      <c r="BD807" s="222"/>
      <c r="BE807" s="223"/>
      <c r="BF807" s="222"/>
      <c r="BG807" s="223"/>
      <c r="BH807" s="224"/>
      <c r="BI807" s="221"/>
      <c r="BJ807" s="222"/>
      <c r="BK807" s="223"/>
      <c r="BL807" s="222"/>
      <c r="BM807" s="223"/>
      <c r="BN807" s="224"/>
      <c r="BQ807" s="156"/>
      <c r="BR807" s="157"/>
      <c r="BS807" s="156"/>
      <c r="BT807" s="157"/>
      <c r="BU807" s="158"/>
      <c r="BV807" s="155"/>
      <c r="BW807" s="156"/>
      <c r="BX807" s="157"/>
      <c r="BY807" s="156"/>
      <c r="BZ807" s="157"/>
      <c r="CA807" s="158"/>
      <c r="CB807" s="155"/>
      <c r="CC807" s="156"/>
      <c r="CD807" s="157"/>
      <c r="CE807" s="156"/>
      <c r="CF807" s="157"/>
      <c r="CG807" s="158"/>
      <c r="CH807" s="155"/>
      <c r="CI807" s="156"/>
      <c r="CJ807" s="157"/>
      <c r="CK807" s="156"/>
      <c r="CL807" s="157"/>
      <c r="CM807" s="158"/>
      <c r="CN807" s="155"/>
      <c r="CO807" s="156"/>
      <c r="CP807" s="157"/>
      <c r="CQ807" s="156"/>
      <c r="CR807" s="157"/>
      <c r="CS807" s="158"/>
    </row>
    <row r="808" spans="13:97" ht="15" customHeight="1" x14ac:dyDescent="0.25">
      <c r="M808" s="215">
        <v>1</v>
      </c>
      <c r="N808" s="216" t="s">
        <v>318</v>
      </c>
      <c r="O808" s="217">
        <v>1</v>
      </c>
      <c r="P808" s="216" t="s">
        <v>319</v>
      </c>
      <c r="Q808" s="217">
        <v>1</v>
      </c>
      <c r="R808" s="216" t="s">
        <v>320</v>
      </c>
      <c r="S808" s="215">
        <v>1</v>
      </c>
      <c r="T808" s="216" t="s">
        <v>321</v>
      </c>
      <c r="U808" s="217">
        <v>1</v>
      </c>
      <c r="V808" s="216" t="s">
        <v>322</v>
      </c>
      <c r="W808" s="217">
        <v>1</v>
      </c>
      <c r="X808" s="216" t="s">
        <v>323</v>
      </c>
      <c r="Y808" s="215">
        <v>1</v>
      </c>
      <c r="Z808" s="216" t="s">
        <v>324</v>
      </c>
      <c r="AA808" s="217">
        <v>1</v>
      </c>
      <c r="AB808" s="216" t="s">
        <v>325</v>
      </c>
      <c r="AC808" s="217">
        <v>1</v>
      </c>
      <c r="AD808" s="216" t="s">
        <v>326</v>
      </c>
      <c r="AE808" s="215">
        <v>1</v>
      </c>
      <c r="AF808" s="216" t="s">
        <v>327</v>
      </c>
      <c r="AG808" s="217">
        <v>1</v>
      </c>
      <c r="AH808" s="216" t="s">
        <v>328</v>
      </c>
      <c r="AI808" s="217">
        <v>1</v>
      </c>
      <c r="AJ808" s="216" t="s">
        <v>329</v>
      </c>
      <c r="AK808" s="215">
        <v>1</v>
      </c>
      <c r="AL808" s="216" t="s">
        <v>330</v>
      </c>
      <c r="AM808" s="217">
        <v>1</v>
      </c>
      <c r="AN808" s="216" t="s">
        <v>331</v>
      </c>
      <c r="AO808" s="217">
        <v>1</v>
      </c>
      <c r="AP808" s="216" t="s">
        <v>332</v>
      </c>
      <c r="AQ808" s="215">
        <v>1</v>
      </c>
      <c r="AR808" s="216" t="s">
        <v>333</v>
      </c>
      <c r="AS808" s="217">
        <v>1</v>
      </c>
      <c r="AT808" s="216" t="s">
        <v>334</v>
      </c>
      <c r="AU808" s="217">
        <v>1</v>
      </c>
      <c r="AV808" s="216" t="s">
        <v>335</v>
      </c>
      <c r="AW808" s="215">
        <v>1</v>
      </c>
      <c r="AX808" s="216" t="s">
        <v>336</v>
      </c>
      <c r="AY808" s="217">
        <v>1</v>
      </c>
      <c r="AZ808" s="216" t="s">
        <v>337</v>
      </c>
      <c r="BA808" s="217">
        <v>1</v>
      </c>
      <c r="BB808" s="216" t="s">
        <v>338</v>
      </c>
      <c r="BC808" s="215">
        <v>1</v>
      </c>
      <c r="BD808" s="216" t="s">
        <v>339</v>
      </c>
      <c r="BE808" s="217">
        <v>1</v>
      </c>
      <c r="BF808" s="216" t="s">
        <v>340</v>
      </c>
      <c r="BG808" s="217">
        <v>1</v>
      </c>
      <c r="BH808" s="216" t="s">
        <v>341</v>
      </c>
      <c r="BI808" s="215">
        <v>1</v>
      </c>
      <c r="BJ808" s="216" t="s">
        <v>342</v>
      </c>
      <c r="BK808" s="217">
        <v>1</v>
      </c>
      <c r="BL808" s="216" t="s">
        <v>343</v>
      </c>
      <c r="BM808" s="217">
        <v>1</v>
      </c>
      <c r="BN808" s="216" t="s">
        <v>344</v>
      </c>
      <c r="BQ808" s="166"/>
      <c r="BR808" s="167"/>
      <c r="BS808" s="166"/>
      <c r="BT808" s="167"/>
      <c r="BU808" s="168"/>
      <c r="BV808" s="165"/>
      <c r="BW808" s="166"/>
      <c r="BX808" s="167"/>
      <c r="BY808" s="166"/>
      <c r="BZ808" s="167"/>
      <c r="CA808" s="168"/>
      <c r="CB808" s="165"/>
      <c r="CC808" s="166"/>
      <c r="CD808" s="167"/>
      <c r="CE808" s="166"/>
      <c r="CF808" s="167"/>
      <c r="CG808" s="168"/>
      <c r="CH808" s="165"/>
      <c r="CI808" s="166"/>
      <c r="CJ808" s="167"/>
      <c r="CK808" s="166"/>
      <c r="CL808" s="167"/>
      <c r="CM808" s="168"/>
      <c r="CN808" s="165"/>
      <c r="CO808" s="166"/>
      <c r="CP808" s="167"/>
      <c r="CQ808" s="166"/>
      <c r="CR808" s="167"/>
      <c r="CS808" s="168"/>
    </row>
    <row r="809" spans="13:97" ht="15" customHeight="1" x14ac:dyDescent="0.25">
      <c r="M809" s="215"/>
      <c r="N809" s="219"/>
      <c r="O809" s="217"/>
      <c r="P809" s="219"/>
      <c r="Q809" s="217"/>
      <c r="R809" s="220"/>
      <c r="S809" s="215"/>
      <c r="T809" s="219"/>
      <c r="U809" s="217"/>
      <c r="V809" s="219"/>
      <c r="W809" s="217"/>
      <c r="X809" s="220"/>
      <c r="Y809" s="215"/>
      <c r="Z809" s="219"/>
      <c r="AA809" s="217"/>
      <c r="AB809" s="219"/>
      <c r="AC809" s="217"/>
      <c r="AD809" s="220"/>
      <c r="AE809" s="215"/>
      <c r="AF809" s="219"/>
      <c r="AG809" s="217"/>
      <c r="AH809" s="219"/>
      <c r="AI809" s="217"/>
      <c r="AJ809" s="220"/>
      <c r="AK809" s="215"/>
      <c r="AL809" s="219"/>
      <c r="AM809" s="217"/>
      <c r="AN809" s="219"/>
      <c r="AO809" s="217"/>
      <c r="AP809" s="220"/>
      <c r="AQ809" s="215"/>
      <c r="AR809" s="219"/>
      <c r="AS809" s="217"/>
      <c r="AT809" s="219"/>
      <c r="AU809" s="217"/>
      <c r="AV809" s="220"/>
      <c r="AW809" s="215"/>
      <c r="AX809" s="219"/>
      <c r="AY809" s="217"/>
      <c r="AZ809" s="219"/>
      <c r="BA809" s="217"/>
      <c r="BB809" s="220"/>
      <c r="BC809" s="215"/>
      <c r="BD809" s="219"/>
      <c r="BE809" s="217"/>
      <c r="BF809" s="219"/>
      <c r="BG809" s="217"/>
      <c r="BH809" s="220"/>
      <c r="BI809" s="215"/>
      <c r="BJ809" s="219"/>
      <c r="BK809" s="217"/>
      <c r="BL809" s="219"/>
      <c r="BM809" s="217"/>
      <c r="BN809" s="220"/>
      <c r="BQ809" s="123"/>
      <c r="BR809" s="124"/>
      <c r="BS809" s="123"/>
      <c r="BT809" s="124"/>
      <c r="BU809" s="125"/>
      <c r="BV809" s="122"/>
      <c r="BW809" s="123"/>
      <c r="BX809" s="124"/>
      <c r="BY809" s="123"/>
      <c r="BZ809" s="124"/>
      <c r="CA809" s="125"/>
      <c r="CB809" s="122"/>
      <c r="CC809" s="123"/>
      <c r="CD809" s="124"/>
      <c r="CE809" s="123"/>
      <c r="CF809" s="124"/>
      <c r="CG809" s="125"/>
      <c r="CH809" s="122"/>
      <c r="CI809" s="123"/>
      <c r="CJ809" s="124"/>
      <c r="CK809" s="123"/>
      <c r="CL809" s="124"/>
      <c r="CM809" s="125"/>
      <c r="CN809" s="122"/>
      <c r="CO809" s="123"/>
      <c r="CP809" s="124"/>
      <c r="CQ809" s="123"/>
      <c r="CR809" s="124"/>
      <c r="CS809" s="125"/>
    </row>
    <row r="810" spans="13:97" ht="15" customHeight="1" x14ac:dyDescent="0.25">
      <c r="M810" s="215"/>
      <c r="N810" s="219"/>
      <c r="O810" s="217"/>
      <c r="P810" s="219"/>
      <c r="Q810" s="217"/>
      <c r="R810" s="220"/>
      <c r="S810" s="215"/>
      <c r="T810" s="219"/>
      <c r="U810" s="217"/>
      <c r="V810" s="219"/>
      <c r="W810" s="217"/>
      <c r="X810" s="220"/>
      <c r="Y810" s="215"/>
      <c r="Z810" s="219"/>
      <c r="AA810" s="217"/>
      <c r="AB810" s="219"/>
      <c r="AC810" s="217"/>
      <c r="AD810" s="220"/>
      <c r="AE810" s="215"/>
      <c r="AF810" s="219"/>
      <c r="AG810" s="217"/>
      <c r="AH810" s="219"/>
      <c r="AI810" s="217"/>
      <c r="AJ810" s="220"/>
      <c r="AK810" s="215"/>
      <c r="AL810" s="219"/>
      <c r="AM810" s="217"/>
      <c r="AN810" s="219"/>
      <c r="AO810" s="217"/>
      <c r="AP810" s="220"/>
      <c r="AQ810" s="215"/>
      <c r="AR810" s="219"/>
      <c r="AS810" s="217"/>
      <c r="AT810" s="219"/>
      <c r="AU810" s="217"/>
      <c r="AV810" s="220"/>
      <c r="AW810" s="215"/>
      <c r="AX810" s="219"/>
      <c r="AY810" s="217"/>
      <c r="AZ810" s="219"/>
      <c r="BA810" s="217"/>
      <c r="BB810" s="220"/>
      <c r="BC810" s="215"/>
      <c r="BD810" s="219"/>
      <c r="BE810" s="217"/>
      <c r="BF810" s="219"/>
      <c r="BG810" s="217"/>
      <c r="BH810" s="220"/>
      <c r="BI810" s="215"/>
      <c r="BJ810" s="219"/>
      <c r="BK810" s="217"/>
      <c r="BL810" s="219"/>
      <c r="BM810" s="217"/>
      <c r="BN810" s="220"/>
      <c r="BQ810" s="170"/>
      <c r="BR810" s="171"/>
      <c r="BS810" s="170"/>
      <c r="BT810" s="171"/>
      <c r="BU810" s="172"/>
      <c r="BV810" s="169"/>
      <c r="BW810" s="170"/>
      <c r="BX810" s="171"/>
      <c r="BY810" s="170"/>
      <c r="BZ810" s="171"/>
      <c r="CA810" s="172"/>
      <c r="CB810" s="169"/>
      <c r="CC810" s="170"/>
      <c r="CD810" s="171"/>
      <c r="CE810" s="170"/>
      <c r="CF810" s="171"/>
      <c r="CG810" s="172"/>
      <c r="CH810" s="169"/>
      <c r="CI810" s="170"/>
      <c r="CJ810" s="171"/>
      <c r="CK810" s="170"/>
      <c r="CL810" s="171"/>
      <c r="CM810" s="172"/>
      <c r="CN810" s="169"/>
      <c r="CO810" s="170"/>
      <c r="CP810" s="171"/>
      <c r="CQ810" s="170"/>
      <c r="CR810" s="171"/>
      <c r="CS810" s="172"/>
    </row>
    <row r="811" spans="13:97" ht="15" customHeight="1" x14ac:dyDescent="0.25">
      <c r="M811" s="221"/>
      <c r="N811" s="222"/>
      <c r="O811" s="223"/>
      <c r="P811" s="222"/>
      <c r="Q811" s="223"/>
      <c r="R811" s="224"/>
      <c r="S811" s="221"/>
      <c r="T811" s="222"/>
      <c r="U811" s="223"/>
      <c r="V811" s="222"/>
      <c r="W811" s="223"/>
      <c r="X811" s="224"/>
      <c r="Y811" s="221"/>
      <c r="Z811" s="222"/>
      <c r="AA811" s="223"/>
      <c r="AB811" s="223"/>
      <c r="AC811" s="223"/>
      <c r="AD811" s="225"/>
      <c r="AE811" s="221"/>
      <c r="AF811" s="222"/>
      <c r="AG811" s="223"/>
      <c r="AH811" s="222"/>
      <c r="AI811" s="223"/>
      <c r="AJ811" s="224"/>
      <c r="AK811" s="221"/>
      <c r="AL811" s="222"/>
      <c r="AM811" s="223"/>
      <c r="AN811" s="222"/>
      <c r="AO811" s="223"/>
      <c r="AP811" s="224"/>
      <c r="AQ811" s="221"/>
      <c r="AR811" s="222"/>
      <c r="AS811" s="223"/>
      <c r="AT811" s="223"/>
      <c r="AU811" s="223"/>
      <c r="AV811" s="225"/>
      <c r="AW811" s="221"/>
      <c r="AX811" s="222"/>
      <c r="AY811" s="223"/>
      <c r="AZ811" s="222"/>
      <c r="BA811" s="223"/>
      <c r="BB811" s="224"/>
      <c r="BC811" s="221"/>
      <c r="BD811" s="222"/>
      <c r="BE811" s="223"/>
      <c r="BF811" s="222"/>
      <c r="BG811" s="223"/>
      <c r="BH811" s="224"/>
      <c r="BI811" s="221"/>
      <c r="BJ811" s="222"/>
      <c r="BK811" s="223"/>
      <c r="BL811" s="223"/>
      <c r="BM811" s="223"/>
      <c r="BN811" s="225"/>
      <c r="BQ811" s="173"/>
      <c r="BR811" s="171"/>
      <c r="BS811" s="173"/>
      <c r="BT811" s="171"/>
      <c r="BU811" s="174"/>
      <c r="BV811" s="169"/>
      <c r="BW811" s="173"/>
      <c r="BX811" s="171"/>
      <c r="BY811" s="173"/>
      <c r="BZ811" s="171"/>
      <c r="CA811" s="174"/>
      <c r="CB811" s="169"/>
      <c r="CC811" s="173"/>
      <c r="CD811" s="171"/>
      <c r="CE811" s="173"/>
      <c r="CF811" s="171"/>
      <c r="CG811" s="174"/>
      <c r="CH811" s="169"/>
      <c r="CI811" s="173"/>
      <c r="CJ811" s="171"/>
      <c r="CK811" s="173"/>
      <c r="CL811" s="171"/>
      <c r="CM811" s="174"/>
      <c r="CN811" s="169"/>
      <c r="CO811" s="173"/>
      <c r="CP811" s="171"/>
      <c r="CQ811" s="173"/>
      <c r="CR811" s="171"/>
      <c r="CS811" s="174"/>
    </row>
    <row r="812" spans="13:97" ht="15" customHeight="1" x14ac:dyDescent="0.25">
      <c r="M812" s="215">
        <v>1</v>
      </c>
      <c r="N812" s="216" t="s">
        <v>345</v>
      </c>
      <c r="O812" s="217">
        <v>1</v>
      </c>
      <c r="P812" s="216" t="s">
        <v>346</v>
      </c>
      <c r="Q812" s="217">
        <v>1</v>
      </c>
      <c r="R812" s="216" t="s">
        <v>347</v>
      </c>
      <c r="S812" s="215">
        <v>1</v>
      </c>
      <c r="T812" s="216" t="s">
        <v>348</v>
      </c>
      <c r="U812" s="217">
        <v>1</v>
      </c>
      <c r="V812" s="216" t="s">
        <v>349</v>
      </c>
      <c r="W812" s="217">
        <v>1</v>
      </c>
      <c r="X812" s="273" t="s">
        <v>350</v>
      </c>
      <c r="Y812" s="275"/>
      <c r="Z812" s="275"/>
      <c r="AA812" s="275"/>
      <c r="AB812" s="275"/>
      <c r="AC812" s="275"/>
      <c r="AD812" s="275"/>
      <c r="AE812" s="275"/>
      <c r="AF812" s="275"/>
      <c r="AG812" s="275"/>
      <c r="AH812" s="275"/>
      <c r="AI812" s="275"/>
      <c r="AJ812" s="275"/>
      <c r="AK812" s="217"/>
      <c r="AL812" s="216"/>
      <c r="AM812" s="217"/>
      <c r="AN812" s="216"/>
      <c r="AO812" s="217"/>
      <c r="AP812" s="218"/>
      <c r="AQ812" s="215"/>
      <c r="AR812" s="216"/>
      <c r="AS812" s="217"/>
      <c r="AT812" s="216"/>
      <c r="AU812" s="217"/>
      <c r="AV812" s="218"/>
      <c r="AW812" s="215"/>
      <c r="AX812" s="216"/>
      <c r="AY812" s="217"/>
      <c r="AZ812" s="216"/>
      <c r="BA812" s="217"/>
      <c r="BB812" s="218"/>
      <c r="BC812" s="215"/>
      <c r="BD812" s="216"/>
      <c r="BE812" s="217"/>
      <c r="BF812" s="216"/>
      <c r="BG812" s="217"/>
      <c r="BH812" s="218"/>
      <c r="BI812" s="215"/>
      <c r="BJ812" s="216"/>
      <c r="BK812" s="217"/>
      <c r="BL812" s="216"/>
      <c r="BM812" s="217"/>
      <c r="BN812" s="218"/>
      <c r="BQ812" s="173"/>
      <c r="BR812" s="171"/>
      <c r="BS812" s="173"/>
      <c r="BT812" s="171"/>
      <c r="BU812" s="174"/>
      <c r="BV812" s="169"/>
      <c r="BW812" s="173"/>
      <c r="BX812" s="171"/>
      <c r="BY812" s="173"/>
      <c r="BZ812" s="171"/>
      <c r="CA812" s="174"/>
      <c r="CB812" s="169"/>
      <c r="CC812" s="173"/>
      <c r="CD812" s="171"/>
      <c r="CE812" s="173"/>
      <c r="CF812" s="171"/>
      <c r="CG812" s="174"/>
      <c r="CH812" s="169"/>
      <c r="CI812" s="173"/>
      <c r="CJ812" s="171"/>
      <c r="CK812" s="173"/>
      <c r="CL812" s="171"/>
      <c r="CM812" s="174"/>
      <c r="CN812" s="169"/>
      <c r="CO812" s="173"/>
      <c r="CP812" s="171"/>
      <c r="CQ812" s="173"/>
      <c r="CR812" s="171"/>
      <c r="CS812" s="174"/>
    </row>
    <row r="813" spans="13:97" ht="15" customHeight="1" x14ac:dyDescent="0.25">
      <c r="M813" s="215"/>
      <c r="N813" s="219"/>
      <c r="O813" s="217"/>
      <c r="P813" s="219"/>
      <c r="Q813" s="217"/>
      <c r="R813" s="220"/>
      <c r="S813" s="215"/>
      <c r="T813" s="219"/>
      <c r="U813" s="217"/>
      <c r="V813" s="219"/>
      <c r="W813" s="217"/>
      <c r="X813" s="274"/>
      <c r="Y813" s="217"/>
      <c r="Z813" s="219"/>
      <c r="AA813" s="217"/>
      <c r="AB813" s="217"/>
      <c r="AC813" s="217"/>
      <c r="AD813" s="217"/>
      <c r="AE813" s="217"/>
      <c r="AF813" s="219"/>
      <c r="AG813" s="217"/>
      <c r="AH813" s="219"/>
      <c r="AI813" s="217"/>
      <c r="AJ813" s="219"/>
      <c r="AK813" s="217"/>
      <c r="AL813" s="219"/>
      <c r="AM813" s="217"/>
      <c r="AN813" s="219"/>
      <c r="AO813" s="217"/>
      <c r="AP813" s="220"/>
      <c r="AQ813" s="215"/>
      <c r="AR813" s="219"/>
      <c r="AS813" s="217"/>
      <c r="AT813" s="217"/>
      <c r="AU813" s="217"/>
      <c r="AV813" s="226"/>
      <c r="AW813" s="215"/>
      <c r="AX813" s="219"/>
      <c r="AY813" s="217"/>
      <c r="AZ813" s="219"/>
      <c r="BA813" s="217"/>
      <c r="BB813" s="220"/>
      <c r="BC813" s="215"/>
      <c r="BD813" s="219"/>
      <c r="BE813" s="217"/>
      <c r="BF813" s="219"/>
      <c r="BG813" s="217"/>
      <c r="BH813" s="220"/>
      <c r="BI813" s="215"/>
      <c r="BJ813" s="219"/>
      <c r="BK813" s="217"/>
      <c r="BL813" s="217"/>
      <c r="BM813" s="217"/>
      <c r="BN813" s="226"/>
      <c r="BQ813" s="176"/>
      <c r="BR813" s="177"/>
      <c r="BS813" s="176"/>
      <c r="BT813" s="177"/>
      <c r="BU813" s="178"/>
      <c r="BV813" s="175"/>
      <c r="BW813" s="176"/>
      <c r="BX813" s="177"/>
      <c r="BY813" s="176"/>
      <c r="BZ813" s="177"/>
      <c r="CA813" s="178"/>
      <c r="CB813" s="175"/>
      <c r="CC813" s="176"/>
      <c r="CD813" s="177"/>
      <c r="CE813" s="176"/>
      <c r="CF813" s="177"/>
      <c r="CG813" s="178"/>
      <c r="CH813" s="175"/>
      <c r="CI813" s="176"/>
      <c r="CJ813" s="177"/>
      <c r="CK813" s="176"/>
      <c r="CL813" s="177"/>
      <c r="CM813" s="178"/>
      <c r="CN813" s="175"/>
      <c r="CO813" s="176"/>
      <c r="CP813" s="177"/>
      <c r="CQ813" s="176"/>
      <c r="CR813" s="177"/>
      <c r="CS813" s="178"/>
    </row>
    <row r="814" spans="13:97" ht="15" customHeight="1" x14ac:dyDescent="0.25">
      <c r="M814" s="215"/>
      <c r="N814" s="219"/>
      <c r="O814" s="217"/>
      <c r="P814" s="219"/>
      <c r="Q814" s="217"/>
      <c r="R814" s="220"/>
      <c r="S814" s="215"/>
      <c r="T814" s="219"/>
      <c r="U814" s="217"/>
      <c r="V814" s="219"/>
      <c r="W814" s="217"/>
      <c r="X814" s="220"/>
      <c r="Y814" s="215"/>
      <c r="Z814" s="219"/>
      <c r="AA814" s="217"/>
      <c r="AB814" s="217"/>
      <c r="AC814" s="217"/>
      <c r="AD814" s="226"/>
      <c r="AE814" s="215"/>
      <c r="AF814" s="219"/>
      <c r="AG814" s="217"/>
      <c r="AH814" s="219"/>
      <c r="AI814" s="217"/>
      <c r="AJ814" s="220"/>
      <c r="AK814" s="215"/>
      <c r="AL814" s="219"/>
      <c r="AM814" s="217"/>
      <c r="AN814" s="219"/>
      <c r="AO814" s="217"/>
      <c r="AP814" s="220"/>
      <c r="AQ814" s="215"/>
      <c r="AR814" s="219"/>
      <c r="AS814" s="217"/>
      <c r="AT814" s="217"/>
      <c r="AU814" s="217"/>
      <c r="AV814" s="226"/>
      <c r="AW814" s="215"/>
      <c r="AX814" s="219"/>
      <c r="AY814" s="217"/>
      <c r="AZ814" s="219"/>
      <c r="BA814" s="217"/>
      <c r="BB814" s="220"/>
      <c r="BC814" s="215"/>
      <c r="BD814" s="219"/>
      <c r="BE814" s="217"/>
      <c r="BF814" s="219"/>
      <c r="BG814" s="217"/>
      <c r="BH814" s="220"/>
      <c r="BI814" s="215"/>
      <c r="BJ814" s="219"/>
      <c r="BK814" s="217"/>
      <c r="BL814" s="217"/>
      <c r="BM814" s="217"/>
      <c r="BN814" s="226"/>
      <c r="BQ814" s="170"/>
      <c r="BR814" s="171"/>
      <c r="BS814" s="170"/>
      <c r="BT814" s="171"/>
      <c r="BU814" s="172"/>
      <c r="BV814" s="169"/>
      <c r="BW814" s="170"/>
      <c r="BX814" s="171"/>
      <c r="BY814" s="170"/>
      <c r="BZ814" s="171"/>
      <c r="CA814" s="172"/>
      <c r="CB814" s="169"/>
      <c r="CC814" s="170"/>
      <c r="CD814" s="171"/>
      <c r="CE814" s="170"/>
      <c r="CF814" s="171"/>
      <c r="CG814" s="172"/>
      <c r="CH814" s="169"/>
      <c r="CI814" s="170"/>
      <c r="CJ814" s="171"/>
      <c r="CK814" s="170"/>
      <c r="CL814" s="171"/>
      <c r="CM814" s="172"/>
      <c r="CN814" s="169"/>
      <c r="CO814" s="170"/>
      <c r="CP814" s="171"/>
      <c r="CQ814" s="170"/>
      <c r="CR814" s="171"/>
      <c r="CS814" s="172"/>
    </row>
    <row r="815" spans="13:97" ht="15" customHeight="1" x14ac:dyDescent="0.25">
      <c r="M815" s="122"/>
      <c r="N815" s="123"/>
      <c r="O815" s="124"/>
      <c r="P815" s="123"/>
      <c r="Q815" s="124"/>
      <c r="R815" s="125"/>
      <c r="S815" s="122"/>
      <c r="T815" s="123"/>
      <c r="U815" s="124"/>
      <c r="V815" s="123"/>
      <c r="W815" s="124"/>
      <c r="X815" s="125"/>
      <c r="Y815" s="122"/>
      <c r="Z815" s="123"/>
      <c r="AA815" s="124"/>
      <c r="AB815" s="123"/>
      <c r="AC815" s="124"/>
      <c r="AD815" s="125"/>
      <c r="AE815" s="122"/>
      <c r="AF815" s="123"/>
      <c r="AG815" s="124"/>
      <c r="AH815" s="123"/>
      <c r="AI815" s="124"/>
      <c r="AJ815" s="125"/>
      <c r="AK815" s="122"/>
      <c r="AL815" s="123"/>
      <c r="AM815" s="124"/>
      <c r="AN815" s="123"/>
      <c r="AO815" s="124"/>
      <c r="AP815" s="125"/>
      <c r="AQ815" s="122"/>
      <c r="AR815" s="123"/>
      <c r="AS815" s="124"/>
      <c r="AT815" s="123"/>
      <c r="AU815" s="124"/>
      <c r="AV815" s="125"/>
      <c r="AW815" s="122"/>
      <c r="AX815" s="123"/>
      <c r="AY815" s="124"/>
      <c r="AZ815" s="123"/>
      <c r="BA815" s="124"/>
      <c r="BB815" s="125"/>
      <c r="BC815" s="122"/>
      <c r="BD815" s="123"/>
      <c r="BE815" s="124"/>
      <c r="BF815" s="123"/>
      <c r="BG815" s="124"/>
      <c r="BH815" s="125"/>
      <c r="BI815" s="122"/>
      <c r="BJ815" s="123"/>
      <c r="BK815" s="124"/>
      <c r="BL815" s="123"/>
      <c r="BM815" s="124"/>
      <c r="BN815" s="125"/>
      <c r="BQ815" s="173"/>
      <c r="BR815" s="171"/>
      <c r="BS815" s="173"/>
      <c r="BT815" s="171"/>
      <c r="BU815" s="174"/>
      <c r="BV815" s="169"/>
      <c r="BW815" s="173"/>
      <c r="BX815" s="171"/>
      <c r="BY815" s="173"/>
      <c r="BZ815" s="171"/>
      <c r="CA815" s="174"/>
      <c r="CB815" s="169"/>
      <c r="CC815" s="173"/>
      <c r="CD815" s="171"/>
      <c r="CE815" s="173"/>
      <c r="CF815" s="171"/>
      <c r="CG815" s="174"/>
      <c r="CH815" s="169"/>
      <c r="CI815" s="173"/>
      <c r="CJ815" s="171"/>
      <c r="CK815" s="173"/>
      <c r="CL815" s="171"/>
      <c r="CM815" s="174"/>
      <c r="CN815" s="169"/>
      <c r="CO815" s="173"/>
      <c r="CP815" s="171"/>
      <c r="CQ815" s="173"/>
      <c r="CR815" s="171"/>
      <c r="CS815" s="174"/>
    </row>
    <row r="816" spans="13:97" ht="15" customHeight="1" x14ac:dyDescent="0.25">
      <c r="M816" s="118">
        <v>1</v>
      </c>
      <c r="N816" s="145" t="s">
        <v>351</v>
      </c>
      <c r="O816" s="120"/>
      <c r="P816" s="150"/>
      <c r="Q816" s="120"/>
      <c r="R816" s="150"/>
      <c r="S816" s="118"/>
      <c r="T816" s="145"/>
      <c r="U816" s="120"/>
      <c r="V816" s="145"/>
      <c r="W816" s="120"/>
      <c r="X816" s="146"/>
      <c r="Y816" s="118"/>
      <c r="Z816" s="145"/>
      <c r="AA816" s="120"/>
      <c r="AB816" s="145"/>
      <c r="AC816" s="120"/>
      <c r="AD816" s="121"/>
      <c r="AE816" s="118"/>
      <c r="AF816" s="145"/>
      <c r="AG816" s="120"/>
      <c r="AH816" s="150"/>
      <c r="AI816" s="120"/>
      <c r="AJ816" s="150"/>
      <c r="AK816" s="118"/>
      <c r="AL816" s="145"/>
      <c r="AM816" s="120"/>
      <c r="AN816" s="145"/>
      <c r="AO816" s="120"/>
      <c r="AP816" s="146"/>
      <c r="AQ816" s="118"/>
      <c r="AR816" s="145"/>
      <c r="AS816" s="120"/>
      <c r="AT816" s="145"/>
      <c r="AU816" s="120"/>
      <c r="AV816" s="121"/>
      <c r="AW816" s="118"/>
      <c r="AX816" s="145"/>
      <c r="AY816" s="120"/>
      <c r="AZ816" s="150"/>
      <c r="BA816" s="120"/>
      <c r="BB816" s="150"/>
      <c r="BC816" s="118"/>
      <c r="BD816" s="145"/>
      <c r="BE816" s="120"/>
      <c r="BF816" s="145"/>
      <c r="BG816" s="120"/>
      <c r="BH816" s="146"/>
      <c r="BI816" s="118"/>
      <c r="BJ816" s="145"/>
      <c r="BK816" s="120"/>
      <c r="BL816" s="145"/>
      <c r="BM816" s="120"/>
      <c r="BN816" s="121"/>
      <c r="BQ816" s="173"/>
      <c r="BR816" s="171"/>
      <c r="BS816" s="173"/>
      <c r="BT816" s="171"/>
      <c r="BU816" s="174"/>
      <c r="BV816" s="169"/>
      <c r="BW816" s="173"/>
      <c r="BX816" s="171"/>
      <c r="BY816" s="173"/>
      <c r="BZ816" s="171"/>
      <c r="CA816" s="174"/>
      <c r="CB816" s="169"/>
      <c r="CC816" s="173"/>
      <c r="CD816" s="171"/>
      <c r="CE816" s="173"/>
      <c r="CF816" s="171"/>
      <c r="CG816" s="174"/>
      <c r="CH816" s="169"/>
      <c r="CI816" s="173"/>
      <c r="CJ816" s="171"/>
      <c r="CK816" s="173"/>
      <c r="CL816" s="171"/>
      <c r="CM816" s="174"/>
      <c r="CN816" s="169"/>
      <c r="CO816" s="173"/>
      <c r="CP816" s="171"/>
      <c r="CQ816" s="173"/>
      <c r="CR816" s="171"/>
      <c r="CS816" s="174"/>
    </row>
    <row r="817" spans="13:97" ht="15" customHeight="1" x14ac:dyDescent="0.25">
      <c r="M817" s="118">
        <v>2</v>
      </c>
      <c r="N817" s="145" t="s">
        <v>352</v>
      </c>
      <c r="O817" s="120"/>
      <c r="P817" s="119"/>
      <c r="Q817" s="120"/>
      <c r="R817" s="121"/>
      <c r="S817" s="118"/>
      <c r="T817" s="119"/>
      <c r="U817" s="120"/>
      <c r="V817" s="119"/>
      <c r="W817" s="120"/>
      <c r="X817" s="121"/>
      <c r="Y817" s="118"/>
      <c r="Z817" s="119"/>
      <c r="AA817" s="120"/>
      <c r="AB817" s="119"/>
      <c r="AC817" s="120"/>
      <c r="AD817" s="121"/>
      <c r="AE817" s="118"/>
      <c r="AF817" s="145"/>
      <c r="AG817" s="120"/>
      <c r="AH817" s="119"/>
      <c r="AI817" s="120"/>
      <c r="AJ817" s="121"/>
      <c r="AK817" s="118"/>
      <c r="AL817" s="119"/>
      <c r="AM817" s="120"/>
      <c r="AN817" s="119"/>
      <c r="AO817" s="120"/>
      <c r="AP817" s="121"/>
      <c r="AQ817" s="118"/>
      <c r="AR817" s="119"/>
      <c r="AS817" s="120"/>
      <c r="AT817" s="119"/>
      <c r="AU817" s="120"/>
      <c r="AV817" s="121"/>
      <c r="AW817" s="118"/>
      <c r="AX817" s="145"/>
      <c r="AY817" s="120"/>
      <c r="AZ817" s="119"/>
      <c r="BA817" s="120"/>
      <c r="BB817" s="121"/>
      <c r="BC817" s="118"/>
      <c r="BD817" s="119"/>
      <c r="BE817" s="120"/>
      <c r="BF817" s="119"/>
      <c r="BG817" s="120"/>
      <c r="BH817" s="121"/>
      <c r="BI817" s="118"/>
      <c r="BJ817" s="119"/>
      <c r="BK817" s="120"/>
      <c r="BL817" s="119"/>
      <c r="BM817" s="120"/>
      <c r="BN817" s="121"/>
      <c r="BQ817" s="176"/>
      <c r="BR817" s="177"/>
      <c r="BS817" s="176"/>
      <c r="BT817" s="177"/>
      <c r="BU817" s="178"/>
      <c r="BV817" s="175"/>
      <c r="BW817" s="176"/>
      <c r="BX817" s="177"/>
      <c r="BY817" s="176"/>
      <c r="BZ817" s="177"/>
      <c r="CA817" s="178"/>
      <c r="CB817" s="175"/>
      <c r="CC817" s="176"/>
      <c r="CD817" s="177"/>
      <c r="CE817" s="176"/>
      <c r="CF817" s="177"/>
      <c r="CG817" s="178"/>
      <c r="CH817" s="175"/>
      <c r="CI817" s="176"/>
      <c r="CJ817" s="177"/>
      <c r="CK817" s="176"/>
      <c r="CL817" s="177"/>
      <c r="CM817" s="178"/>
      <c r="CN817" s="175"/>
      <c r="CO817" s="176"/>
      <c r="CP817" s="177"/>
      <c r="CQ817" s="176"/>
      <c r="CR817" s="177"/>
      <c r="CS817" s="178"/>
    </row>
    <row r="818" spans="13:97" ht="15" customHeight="1" x14ac:dyDescent="0.25">
      <c r="M818" s="118">
        <v>3</v>
      </c>
      <c r="N818" s="146" t="s">
        <v>353</v>
      </c>
      <c r="O818" s="120"/>
      <c r="P818" s="119"/>
      <c r="Q818" s="120"/>
      <c r="R818" s="121"/>
      <c r="S818" s="118"/>
      <c r="T818" s="119"/>
      <c r="U818" s="120"/>
      <c r="V818" s="119"/>
      <c r="W818" s="120"/>
      <c r="X818" s="121"/>
      <c r="Y818" s="118"/>
      <c r="Z818" s="119"/>
      <c r="AA818" s="120"/>
      <c r="AB818" s="119"/>
      <c r="AC818" s="120"/>
      <c r="AD818" s="121"/>
      <c r="AE818" s="118"/>
      <c r="AF818" s="146"/>
      <c r="AG818" s="120"/>
      <c r="AH818" s="119"/>
      <c r="AI818" s="120"/>
      <c r="AJ818" s="121"/>
      <c r="AK818" s="118"/>
      <c r="AL818" s="119"/>
      <c r="AM818" s="120"/>
      <c r="AN818" s="119"/>
      <c r="AO818" s="120"/>
      <c r="AP818" s="121"/>
      <c r="AQ818" s="118"/>
      <c r="AR818" s="119"/>
      <c r="AS818" s="120"/>
      <c r="AT818" s="119"/>
      <c r="AU818" s="120"/>
      <c r="AV818" s="121"/>
      <c r="AW818" s="118"/>
      <c r="AX818" s="146"/>
      <c r="AY818" s="120"/>
      <c r="AZ818" s="119"/>
      <c r="BA818" s="120"/>
      <c r="BB818" s="121"/>
      <c r="BC818" s="118"/>
      <c r="BD818" s="119"/>
      <c r="BE818" s="120"/>
      <c r="BF818" s="119"/>
      <c r="BG818" s="120"/>
      <c r="BH818" s="121"/>
      <c r="BI818" s="118"/>
      <c r="BJ818" s="119"/>
      <c r="BK818" s="120"/>
      <c r="BL818" s="119"/>
      <c r="BM818" s="120"/>
      <c r="BN818" s="121"/>
      <c r="BQ818" s="170"/>
      <c r="BR818" s="171"/>
      <c r="BS818" s="170"/>
      <c r="BT818" s="171"/>
      <c r="BU818" s="172"/>
      <c r="BV818" s="169"/>
      <c r="BW818" s="170"/>
      <c r="BX818" s="171"/>
      <c r="BY818" s="170"/>
      <c r="BZ818" s="171"/>
      <c r="CA818" s="172"/>
      <c r="CB818" s="169"/>
      <c r="CC818" s="170"/>
      <c r="CD818" s="171"/>
      <c r="CE818" s="170"/>
      <c r="CF818" s="171"/>
      <c r="CG818" s="172"/>
      <c r="CH818" s="169"/>
      <c r="CI818" s="170"/>
      <c r="CJ818" s="171"/>
      <c r="CK818" s="170"/>
      <c r="CL818" s="171"/>
      <c r="CM818" s="172"/>
      <c r="CN818" s="169"/>
      <c r="CO818" s="170"/>
      <c r="CP818" s="171"/>
      <c r="CQ818" s="170"/>
      <c r="CR818" s="171"/>
      <c r="CS818" s="172"/>
    </row>
    <row r="819" spans="13:97" ht="15" customHeight="1" x14ac:dyDescent="0.25">
      <c r="M819" s="44"/>
      <c r="N819" s="45"/>
      <c r="O819" s="46"/>
      <c r="P819" s="45"/>
      <c r="Q819" s="46"/>
      <c r="R819" s="47"/>
      <c r="S819" s="44"/>
      <c r="T819" s="45"/>
      <c r="U819" s="46"/>
      <c r="V819" s="45"/>
      <c r="W819" s="46"/>
      <c r="X819" s="47"/>
      <c r="Y819" s="44"/>
      <c r="Z819" s="45"/>
      <c r="AA819" s="46"/>
      <c r="AB819" s="45"/>
      <c r="AC819" s="46"/>
      <c r="AD819" s="47"/>
      <c r="AE819" s="44"/>
      <c r="AF819" s="45"/>
      <c r="AG819" s="46"/>
      <c r="AH819" s="45"/>
      <c r="AI819" s="46"/>
      <c r="AJ819" s="47"/>
      <c r="AK819" s="44"/>
      <c r="AL819" s="45"/>
      <c r="AM819" s="46"/>
      <c r="AN819" s="45"/>
      <c r="AO819" s="46"/>
      <c r="AP819" s="47"/>
      <c r="AQ819" s="44"/>
      <c r="AR819" s="45"/>
      <c r="AS819" s="46"/>
      <c r="AT819" s="45"/>
      <c r="AU819" s="46"/>
      <c r="AV819" s="47"/>
      <c r="AW819" s="44"/>
      <c r="AX819" s="45"/>
      <c r="AY819" s="46"/>
      <c r="AZ819" s="45"/>
      <c r="BA819" s="46"/>
      <c r="BB819" s="47"/>
      <c r="BC819" s="44"/>
      <c r="BD819" s="45"/>
      <c r="BE819" s="46"/>
      <c r="BF819" s="45"/>
      <c r="BG819" s="46"/>
      <c r="BH819" s="47"/>
      <c r="BI819" s="44"/>
      <c r="BJ819" s="45"/>
      <c r="BK819" s="46"/>
      <c r="BL819" s="45"/>
      <c r="BM819" s="46"/>
      <c r="BN819" s="47"/>
      <c r="BQ819" s="173"/>
      <c r="BR819" s="171"/>
      <c r="BS819" s="173"/>
      <c r="BT819" s="171"/>
      <c r="BU819" s="174"/>
      <c r="BV819" s="169"/>
      <c r="BW819" s="173"/>
      <c r="BX819" s="171"/>
      <c r="BY819" s="173"/>
      <c r="BZ819" s="171"/>
      <c r="CA819" s="174"/>
      <c r="CB819" s="169"/>
      <c r="CC819" s="173"/>
      <c r="CD819" s="171"/>
      <c r="CE819" s="173"/>
      <c r="CF819" s="171"/>
      <c r="CG819" s="174"/>
      <c r="CH819" s="169"/>
      <c r="CI819" s="173"/>
      <c r="CJ819" s="171"/>
      <c r="CK819" s="173"/>
      <c r="CL819" s="171"/>
      <c r="CM819" s="174"/>
      <c r="CN819" s="169"/>
      <c r="CO819" s="173"/>
      <c r="CP819" s="171"/>
      <c r="CQ819" s="173"/>
      <c r="CR819" s="171"/>
      <c r="CS819" s="174"/>
    </row>
    <row r="820" spans="13:97" ht="15" customHeight="1" x14ac:dyDescent="0.25">
      <c r="BQ820" s="173"/>
      <c r="BR820" s="171"/>
      <c r="BS820" s="173"/>
      <c r="BT820" s="171"/>
      <c r="BU820" s="174"/>
      <c r="BV820" s="169"/>
      <c r="BW820" s="173"/>
      <c r="BX820" s="171"/>
      <c r="BY820" s="173"/>
      <c r="BZ820" s="171"/>
      <c r="CA820" s="174"/>
      <c r="CB820" s="169"/>
      <c r="CC820" s="173"/>
      <c r="CD820" s="171"/>
      <c r="CE820" s="173"/>
      <c r="CF820" s="171"/>
      <c r="CG820" s="174"/>
      <c r="CH820" s="169"/>
      <c r="CI820" s="173"/>
      <c r="CJ820" s="171"/>
      <c r="CK820" s="173"/>
      <c r="CL820" s="171"/>
      <c r="CM820" s="174"/>
      <c r="CN820" s="169"/>
      <c r="CO820" s="173"/>
      <c r="CP820" s="171"/>
      <c r="CQ820" s="173"/>
      <c r="CR820" s="171"/>
      <c r="CS820" s="174"/>
    </row>
    <row r="821" spans="13:97" ht="15" customHeight="1" x14ac:dyDescent="0.25">
      <c r="BQ821" s="176"/>
      <c r="BR821" s="177"/>
      <c r="BS821" s="176"/>
      <c r="BT821" s="177"/>
      <c r="BU821" s="178"/>
      <c r="BV821" s="175"/>
      <c r="BW821" s="176"/>
      <c r="BX821" s="177"/>
      <c r="BY821" s="177"/>
      <c r="BZ821" s="177"/>
      <c r="CA821" s="180"/>
      <c r="CB821" s="175"/>
      <c r="CC821" s="176"/>
      <c r="CD821" s="177"/>
      <c r="CE821" s="176"/>
      <c r="CF821" s="177"/>
      <c r="CG821" s="178"/>
      <c r="CH821" s="175"/>
      <c r="CI821" s="176"/>
      <c r="CJ821" s="177"/>
      <c r="CK821" s="176"/>
      <c r="CL821" s="177"/>
      <c r="CM821" s="178"/>
      <c r="CN821" s="175"/>
      <c r="CO821" s="176"/>
      <c r="CP821" s="177"/>
      <c r="CQ821" s="177"/>
      <c r="CR821" s="177"/>
      <c r="CS821" s="180"/>
    </row>
    <row r="822" spans="13:97" ht="15" customHeight="1" x14ac:dyDescent="0.25">
      <c r="BQ822" s="170"/>
      <c r="BR822" s="171"/>
      <c r="BS822" s="170"/>
      <c r="BT822" s="171"/>
      <c r="BU822" s="172"/>
      <c r="BV822" s="169"/>
      <c r="BW822" s="170"/>
      <c r="BX822" s="171"/>
      <c r="BY822" s="171"/>
      <c r="BZ822" s="171"/>
      <c r="CA822" s="183"/>
      <c r="CB822" s="169"/>
      <c r="CC822" s="170"/>
      <c r="CD822" s="171"/>
      <c r="CE822" s="170"/>
      <c r="CF822" s="171"/>
      <c r="CG822" s="172"/>
      <c r="CH822" s="169"/>
      <c r="CI822" s="170"/>
      <c r="CJ822" s="171"/>
      <c r="CK822" s="170"/>
      <c r="CL822" s="171"/>
      <c r="CM822" s="172"/>
      <c r="CN822" s="169"/>
      <c r="CO822" s="170"/>
      <c r="CP822" s="171"/>
      <c r="CQ822" s="171"/>
      <c r="CR822" s="171"/>
      <c r="CS822" s="183"/>
    </row>
    <row r="823" spans="13:97" ht="15" customHeight="1" x14ac:dyDescent="0.25">
      <c r="BQ823" s="173"/>
      <c r="BR823" s="171"/>
      <c r="BS823" s="173"/>
      <c r="BT823" s="171"/>
      <c r="BU823" s="174"/>
      <c r="BV823" s="169"/>
      <c r="BW823" s="173"/>
      <c r="BX823" s="171"/>
      <c r="BY823" s="171"/>
      <c r="BZ823" s="171"/>
      <c r="CA823" s="184"/>
      <c r="CB823" s="169"/>
      <c r="CC823" s="173"/>
      <c r="CD823" s="171"/>
      <c r="CE823" s="173"/>
      <c r="CF823" s="171"/>
      <c r="CG823" s="174"/>
      <c r="CH823" s="169"/>
      <c r="CI823" s="173"/>
      <c r="CJ823" s="171"/>
      <c r="CK823" s="173"/>
      <c r="CL823" s="171"/>
      <c r="CM823" s="174"/>
      <c r="CN823" s="169"/>
      <c r="CO823" s="173"/>
      <c r="CP823" s="171"/>
      <c r="CQ823" s="171"/>
      <c r="CR823" s="171"/>
      <c r="CS823" s="184"/>
    </row>
    <row r="824" spans="13:97" ht="15" customHeight="1" x14ac:dyDescent="0.25">
      <c r="BQ824" s="173"/>
      <c r="BR824" s="171"/>
      <c r="BS824" s="173"/>
      <c r="BT824" s="171"/>
      <c r="BU824" s="174"/>
      <c r="BV824" s="169"/>
      <c r="BW824" s="173"/>
      <c r="BX824" s="171"/>
      <c r="BY824" s="171"/>
      <c r="BZ824" s="171"/>
      <c r="CA824" s="184"/>
      <c r="CB824" s="169"/>
      <c r="CC824" s="173"/>
      <c r="CD824" s="171"/>
      <c r="CE824" s="173"/>
      <c r="CF824" s="171"/>
      <c r="CG824" s="174"/>
      <c r="CH824" s="169"/>
      <c r="CI824" s="173"/>
      <c r="CJ824" s="171"/>
      <c r="CK824" s="173"/>
      <c r="CL824" s="171"/>
      <c r="CM824" s="174"/>
      <c r="CN824" s="169"/>
      <c r="CO824" s="173"/>
      <c r="CP824" s="171"/>
      <c r="CQ824" s="171"/>
      <c r="CR824" s="171"/>
      <c r="CS824" s="184"/>
    </row>
    <row r="825" spans="13:97" ht="15" customHeight="1" thickBot="1" x14ac:dyDescent="0.3">
      <c r="BQ825" s="177"/>
      <c r="BR825" s="177"/>
      <c r="BS825" s="177"/>
      <c r="BT825" s="177"/>
      <c r="BU825" s="180"/>
      <c r="BV825" s="175"/>
      <c r="BW825" s="177"/>
      <c r="BX825" s="177"/>
      <c r="BY825" s="177"/>
      <c r="BZ825" s="177"/>
      <c r="CA825" s="180"/>
      <c r="CB825" s="175"/>
      <c r="CC825" s="177"/>
      <c r="CD825" s="177"/>
      <c r="CE825" s="177"/>
      <c r="CF825" s="177"/>
      <c r="CG825" s="180"/>
      <c r="CH825" s="175"/>
      <c r="CI825" s="177"/>
      <c r="CJ825" s="177"/>
      <c r="CK825" s="177"/>
      <c r="CL825" s="177"/>
      <c r="CM825" s="180"/>
      <c r="CN825" s="175"/>
      <c r="CO825" s="177"/>
      <c r="CP825" s="177"/>
      <c r="CQ825" s="177"/>
      <c r="CR825" s="177"/>
      <c r="CS825" s="180"/>
    </row>
    <row r="826" spans="13:97" ht="15" customHeight="1" x14ac:dyDescent="0.25">
      <c r="M826" s="151">
        <v>1</v>
      </c>
      <c r="N826" s="276" t="s">
        <v>357</v>
      </c>
      <c r="O826" s="153">
        <v>1</v>
      </c>
      <c r="P826" s="152" t="s">
        <v>358</v>
      </c>
      <c r="Q826" s="153">
        <v>1</v>
      </c>
      <c r="R826" s="154" t="s">
        <v>359</v>
      </c>
      <c r="S826" s="151">
        <v>1</v>
      </c>
      <c r="T826" s="276" t="s">
        <v>360</v>
      </c>
      <c r="U826" s="153">
        <v>1</v>
      </c>
      <c r="V826" s="152" t="s">
        <v>361</v>
      </c>
      <c r="W826" s="153">
        <v>1</v>
      </c>
      <c r="X826" s="154" t="s">
        <v>362</v>
      </c>
      <c r="Y826" s="151">
        <v>1</v>
      </c>
      <c r="Z826" s="276" t="s">
        <v>363</v>
      </c>
      <c r="AA826" s="153">
        <v>1</v>
      </c>
      <c r="AB826" s="152" t="s">
        <v>364</v>
      </c>
      <c r="AC826" s="153">
        <v>1</v>
      </c>
      <c r="AD826" s="154" t="s">
        <v>365</v>
      </c>
      <c r="AE826" s="151">
        <v>1</v>
      </c>
      <c r="AF826" s="276" t="s">
        <v>366</v>
      </c>
      <c r="AG826" s="153">
        <v>1</v>
      </c>
      <c r="AH826" s="152" t="s">
        <v>367</v>
      </c>
      <c r="AI826" s="153">
        <v>1</v>
      </c>
      <c r="AJ826" s="154" t="s">
        <v>368</v>
      </c>
      <c r="AK826" s="151">
        <v>1</v>
      </c>
      <c r="AL826" s="276" t="s">
        <v>369</v>
      </c>
      <c r="AM826" s="153">
        <v>1</v>
      </c>
      <c r="AN826" s="152" t="s">
        <v>370</v>
      </c>
      <c r="AO826" s="153">
        <v>1</v>
      </c>
      <c r="AP826" s="154" t="s">
        <v>371</v>
      </c>
      <c r="AQ826" s="151">
        <v>1</v>
      </c>
      <c r="AR826" s="276" t="s">
        <v>372</v>
      </c>
      <c r="AS826" s="153">
        <v>1</v>
      </c>
      <c r="AT826" s="152" t="s">
        <v>373</v>
      </c>
      <c r="AU826" s="153">
        <v>1</v>
      </c>
      <c r="AV826" s="154" t="s">
        <v>374</v>
      </c>
      <c r="AW826" s="151">
        <v>1</v>
      </c>
      <c r="AX826" s="276" t="s">
        <v>375</v>
      </c>
      <c r="AY826" s="153">
        <v>1</v>
      </c>
      <c r="AZ826" s="152" t="s">
        <v>376</v>
      </c>
      <c r="BA826" s="153">
        <v>1</v>
      </c>
      <c r="BB826" s="154" t="s">
        <v>377</v>
      </c>
      <c r="BC826" s="151">
        <v>1</v>
      </c>
      <c r="BD826" s="276" t="s">
        <v>378</v>
      </c>
      <c r="BE826" s="153">
        <v>1</v>
      </c>
      <c r="BF826" s="152" t="s">
        <v>379</v>
      </c>
      <c r="BG826" s="153">
        <v>1</v>
      </c>
      <c r="BH826" s="154" t="s">
        <v>380</v>
      </c>
      <c r="BI826" s="151">
        <v>1</v>
      </c>
      <c r="BJ826" s="276" t="s">
        <v>381</v>
      </c>
      <c r="BK826" s="153">
        <v>1</v>
      </c>
      <c r="BL826" s="152" t="s">
        <v>382</v>
      </c>
      <c r="BM826" s="153">
        <v>1</v>
      </c>
      <c r="BN826" s="154" t="s">
        <v>383</v>
      </c>
      <c r="BQ826" s="170"/>
      <c r="BR826" s="171"/>
      <c r="BS826" s="170"/>
      <c r="BT826" s="171"/>
      <c r="BU826" s="172"/>
      <c r="BV826" s="169"/>
      <c r="BW826" s="170"/>
      <c r="BX826" s="171"/>
      <c r="BY826" s="170"/>
      <c r="BZ826" s="171"/>
      <c r="CA826" s="172"/>
      <c r="CB826" s="169"/>
      <c r="CC826" s="170"/>
      <c r="CD826" s="171"/>
      <c r="CE826" s="170"/>
      <c r="CF826" s="171"/>
      <c r="CG826" s="172"/>
      <c r="CH826" s="169"/>
      <c r="CI826" s="170"/>
      <c r="CJ826" s="171"/>
      <c r="CK826" s="170"/>
      <c r="CL826" s="171"/>
      <c r="CM826" s="172"/>
      <c r="CN826" s="169"/>
      <c r="CO826" s="170"/>
      <c r="CP826" s="171"/>
      <c r="CQ826" s="170"/>
      <c r="CR826" s="171"/>
      <c r="CS826" s="172"/>
    </row>
    <row r="827" spans="13:97" ht="15" customHeight="1" x14ac:dyDescent="0.25">
      <c r="M827" s="155"/>
      <c r="N827" s="277"/>
      <c r="O827" s="157"/>
      <c r="P827" s="156"/>
      <c r="Q827" s="157"/>
      <c r="R827" s="158"/>
      <c r="S827" s="155"/>
      <c r="T827" s="277"/>
      <c r="U827" s="157"/>
      <c r="V827" s="159"/>
      <c r="W827" s="157"/>
      <c r="X827" s="160"/>
      <c r="Y827" s="155"/>
      <c r="Z827" s="277"/>
      <c r="AA827" s="157"/>
      <c r="AB827" s="156"/>
      <c r="AC827" s="157"/>
      <c r="AD827" s="158"/>
      <c r="AE827" s="155"/>
      <c r="AF827" s="277"/>
      <c r="AG827" s="157"/>
      <c r="AH827" s="156"/>
      <c r="AI827" s="157"/>
      <c r="AJ827" s="158"/>
      <c r="AK827" s="155"/>
      <c r="AL827" s="277"/>
      <c r="AM827" s="157"/>
      <c r="AN827" s="159"/>
      <c r="AO827" s="157"/>
      <c r="AP827" s="160"/>
      <c r="AQ827" s="155"/>
      <c r="AR827" s="277"/>
      <c r="AS827" s="157"/>
      <c r="AT827" s="156"/>
      <c r="AU827" s="157"/>
      <c r="AV827" s="158"/>
      <c r="AW827" s="155"/>
      <c r="AX827" s="277"/>
      <c r="AY827" s="157"/>
      <c r="AZ827" s="156"/>
      <c r="BA827" s="157"/>
      <c r="BB827" s="158"/>
      <c r="BC827" s="155"/>
      <c r="BD827" s="277"/>
      <c r="BE827" s="157"/>
      <c r="BF827" s="159"/>
      <c r="BG827" s="157"/>
      <c r="BH827" s="160"/>
      <c r="BI827" s="155"/>
      <c r="BJ827" s="277"/>
      <c r="BK827" s="157"/>
      <c r="BL827" s="156"/>
      <c r="BM827" s="157"/>
      <c r="BN827" s="158"/>
      <c r="BQ827" s="173"/>
      <c r="BR827" s="171"/>
      <c r="BS827" s="170"/>
      <c r="BT827" s="171"/>
      <c r="BU827" s="172"/>
      <c r="BV827" s="169"/>
      <c r="BW827" s="173"/>
      <c r="BX827" s="171"/>
      <c r="BY827" s="173"/>
      <c r="BZ827" s="171"/>
      <c r="CA827" s="174"/>
      <c r="CB827" s="169"/>
      <c r="CC827" s="173"/>
      <c r="CD827" s="171"/>
      <c r="CE827" s="173"/>
      <c r="CF827" s="171"/>
      <c r="CG827" s="174"/>
      <c r="CH827" s="169"/>
      <c r="CI827" s="173"/>
      <c r="CJ827" s="171"/>
      <c r="CK827" s="170"/>
      <c r="CL827" s="171"/>
      <c r="CM827" s="172"/>
      <c r="CN827" s="169"/>
      <c r="CO827" s="173"/>
      <c r="CP827" s="171"/>
      <c r="CQ827" s="173"/>
      <c r="CR827" s="171"/>
      <c r="CS827" s="174"/>
    </row>
    <row r="828" spans="13:97" ht="15" customHeight="1" x14ac:dyDescent="0.25">
      <c r="M828" s="155"/>
      <c r="N828" s="277"/>
      <c r="O828" s="157"/>
      <c r="P828" s="156"/>
      <c r="Q828" s="157"/>
      <c r="R828" s="158"/>
      <c r="S828" s="155"/>
      <c r="T828" s="277"/>
      <c r="U828" s="157"/>
      <c r="V828" s="159"/>
      <c r="W828" s="157"/>
      <c r="X828" s="160"/>
      <c r="Y828" s="155"/>
      <c r="Z828" s="277"/>
      <c r="AA828" s="157"/>
      <c r="AB828" s="156"/>
      <c r="AC828" s="157"/>
      <c r="AD828" s="158"/>
      <c r="AE828" s="155"/>
      <c r="AF828" s="277"/>
      <c r="AG828" s="157"/>
      <c r="AH828" s="156"/>
      <c r="AI828" s="157"/>
      <c r="AJ828" s="158"/>
      <c r="AK828" s="155"/>
      <c r="AL828" s="277"/>
      <c r="AM828" s="157"/>
      <c r="AN828" s="159"/>
      <c r="AO828" s="157"/>
      <c r="AP828" s="160"/>
      <c r="AQ828" s="155"/>
      <c r="AR828" s="277"/>
      <c r="AS828" s="157"/>
      <c r="AT828" s="156"/>
      <c r="AU828" s="157"/>
      <c r="AV828" s="158"/>
      <c r="AW828" s="155"/>
      <c r="AX828" s="277"/>
      <c r="AY828" s="157"/>
      <c r="AZ828" s="156"/>
      <c r="BA828" s="157"/>
      <c r="BB828" s="158"/>
      <c r="BC828" s="155"/>
      <c r="BD828" s="277"/>
      <c r="BE828" s="157"/>
      <c r="BF828" s="159"/>
      <c r="BG828" s="157"/>
      <c r="BH828" s="160"/>
      <c r="BI828" s="155"/>
      <c r="BJ828" s="277"/>
      <c r="BK828" s="157"/>
      <c r="BL828" s="156"/>
      <c r="BM828" s="157"/>
      <c r="BN828" s="158"/>
      <c r="BQ828" s="173"/>
      <c r="BR828" s="171"/>
      <c r="BS828" s="170"/>
      <c r="BT828" s="171"/>
      <c r="BU828" s="172"/>
      <c r="BV828" s="169"/>
      <c r="BW828" s="173"/>
      <c r="BX828" s="171"/>
      <c r="BY828" s="173"/>
      <c r="BZ828" s="171"/>
      <c r="CA828" s="174"/>
      <c r="CB828" s="169"/>
      <c r="CC828" s="173"/>
      <c r="CD828" s="171"/>
      <c r="CE828" s="173"/>
      <c r="CF828" s="171"/>
      <c r="CG828" s="174"/>
      <c r="CH828" s="169"/>
      <c r="CI828" s="173"/>
      <c r="CJ828" s="171"/>
      <c r="CK828" s="170"/>
      <c r="CL828" s="171"/>
      <c r="CM828" s="172"/>
      <c r="CN828" s="169"/>
      <c r="CO828" s="173"/>
      <c r="CP828" s="171"/>
      <c r="CQ828" s="173"/>
      <c r="CR828" s="171"/>
      <c r="CS828" s="174"/>
    </row>
    <row r="829" spans="13:97" ht="15" customHeight="1" x14ac:dyDescent="0.25">
      <c r="M829" s="161"/>
      <c r="N829" s="278"/>
      <c r="O829" s="163"/>
      <c r="P829" s="162"/>
      <c r="Q829" s="163"/>
      <c r="R829" s="164"/>
      <c r="S829" s="161"/>
      <c r="T829" s="278"/>
      <c r="U829" s="163"/>
      <c r="V829" s="162"/>
      <c r="W829" s="163"/>
      <c r="X829" s="164"/>
      <c r="Y829" s="161"/>
      <c r="Z829" s="278"/>
      <c r="AA829" s="163"/>
      <c r="AB829" s="162"/>
      <c r="AC829" s="163"/>
      <c r="AD829" s="164"/>
      <c r="AE829" s="161"/>
      <c r="AF829" s="278"/>
      <c r="AG829" s="163"/>
      <c r="AH829" s="162"/>
      <c r="AI829" s="163"/>
      <c r="AJ829" s="164"/>
      <c r="AK829" s="161"/>
      <c r="AL829" s="278"/>
      <c r="AM829" s="163"/>
      <c r="AN829" s="162"/>
      <c r="AO829" s="163"/>
      <c r="AP829" s="164"/>
      <c r="AQ829" s="161"/>
      <c r="AR829" s="278"/>
      <c r="AS829" s="163"/>
      <c r="AT829" s="162"/>
      <c r="AU829" s="163"/>
      <c r="AV829" s="164"/>
      <c r="AW829" s="161"/>
      <c r="AX829" s="278"/>
      <c r="AY829" s="163"/>
      <c r="AZ829" s="162"/>
      <c r="BA829" s="163"/>
      <c r="BB829" s="164"/>
      <c r="BC829" s="161"/>
      <c r="BD829" s="278"/>
      <c r="BE829" s="163"/>
      <c r="BF829" s="162"/>
      <c r="BG829" s="163"/>
      <c r="BH829" s="164"/>
      <c r="BI829" s="161"/>
      <c r="BJ829" s="278"/>
      <c r="BK829" s="163"/>
      <c r="BL829" s="162"/>
      <c r="BM829" s="163"/>
      <c r="BN829" s="164"/>
      <c r="BQ829" s="176"/>
      <c r="BR829" s="177"/>
      <c r="BS829" s="176"/>
      <c r="BT829" s="177"/>
      <c r="BU829" s="178"/>
      <c r="BV829" s="175"/>
      <c r="BW829" s="176"/>
      <c r="BX829" s="177"/>
      <c r="BY829" s="176"/>
      <c r="BZ829" s="177"/>
      <c r="CA829" s="178"/>
      <c r="CB829" s="175"/>
      <c r="CC829" s="176"/>
      <c r="CD829" s="177"/>
      <c r="CE829" s="176"/>
      <c r="CF829" s="177"/>
      <c r="CG829" s="178"/>
      <c r="CH829" s="175"/>
      <c r="CI829" s="176"/>
      <c r="CJ829" s="177"/>
      <c r="CK829" s="176"/>
      <c r="CL829" s="177"/>
      <c r="CM829" s="178"/>
      <c r="CN829" s="175"/>
      <c r="CO829" s="176"/>
      <c r="CP829" s="177"/>
      <c r="CQ829" s="176"/>
      <c r="CR829" s="177"/>
      <c r="CS829" s="178"/>
    </row>
    <row r="830" spans="13:97" ht="15" customHeight="1" x14ac:dyDescent="0.25">
      <c r="M830" s="155">
        <v>1</v>
      </c>
      <c r="N830" s="276" t="s">
        <v>384</v>
      </c>
      <c r="O830" s="157">
        <v>1</v>
      </c>
      <c r="P830" s="159" t="s">
        <v>385</v>
      </c>
      <c r="Q830" s="157">
        <v>1</v>
      </c>
      <c r="R830" s="160" t="s">
        <v>386</v>
      </c>
      <c r="S830" s="155">
        <v>1</v>
      </c>
      <c r="T830" s="276" t="s">
        <v>387</v>
      </c>
      <c r="U830" s="157">
        <v>1</v>
      </c>
      <c r="V830" s="159" t="s">
        <v>388</v>
      </c>
      <c r="W830" s="157">
        <v>1</v>
      </c>
      <c r="X830" s="160" t="s">
        <v>389</v>
      </c>
      <c r="Y830" s="155">
        <v>1</v>
      </c>
      <c r="Z830" s="276" t="s">
        <v>390</v>
      </c>
      <c r="AA830" s="157">
        <v>1</v>
      </c>
      <c r="AB830" s="159" t="s">
        <v>391</v>
      </c>
      <c r="AC830" s="157">
        <v>1</v>
      </c>
      <c r="AD830" s="160" t="s">
        <v>392</v>
      </c>
      <c r="AE830" s="155">
        <v>1</v>
      </c>
      <c r="AF830" s="276" t="s">
        <v>393</v>
      </c>
      <c r="AG830" s="157">
        <v>1</v>
      </c>
      <c r="AH830" s="159" t="s">
        <v>394</v>
      </c>
      <c r="AI830" s="157">
        <v>1</v>
      </c>
      <c r="AJ830" s="160" t="s">
        <v>395</v>
      </c>
      <c r="AK830" s="155">
        <v>1</v>
      </c>
      <c r="AL830" s="276" t="s">
        <v>396</v>
      </c>
      <c r="AM830" s="157">
        <v>1</v>
      </c>
      <c r="AN830" s="159" t="s">
        <v>397</v>
      </c>
      <c r="AO830" s="157">
        <v>1</v>
      </c>
      <c r="AP830" s="160" t="s">
        <v>398</v>
      </c>
      <c r="AQ830" s="155">
        <v>1</v>
      </c>
      <c r="AR830" s="276" t="s">
        <v>399</v>
      </c>
      <c r="AS830" s="157">
        <v>1</v>
      </c>
      <c r="AT830" s="159" t="s">
        <v>400</v>
      </c>
      <c r="AU830" s="157">
        <v>1</v>
      </c>
      <c r="AV830" s="160" t="s">
        <v>401</v>
      </c>
      <c r="AW830" s="155">
        <v>1</v>
      </c>
      <c r="AX830" s="276" t="s">
        <v>402</v>
      </c>
      <c r="AY830" s="157">
        <v>1</v>
      </c>
      <c r="AZ830" s="159" t="s">
        <v>403</v>
      </c>
      <c r="BA830" s="157">
        <v>1</v>
      </c>
      <c r="BB830" s="160" t="s">
        <v>404</v>
      </c>
      <c r="BC830" s="155">
        <v>1</v>
      </c>
      <c r="BD830" s="276" t="s">
        <v>405</v>
      </c>
      <c r="BE830" s="157">
        <v>1</v>
      </c>
      <c r="BF830" s="159" t="s">
        <v>406</v>
      </c>
      <c r="BG830" s="157">
        <v>1</v>
      </c>
      <c r="BH830" s="160" t="s">
        <v>407</v>
      </c>
      <c r="BI830" s="155">
        <v>1</v>
      </c>
      <c r="BJ830" s="276" t="s">
        <v>408</v>
      </c>
      <c r="BK830" s="157">
        <v>1</v>
      </c>
      <c r="BL830" s="159" t="s">
        <v>409</v>
      </c>
      <c r="BM830" s="157">
        <v>1</v>
      </c>
      <c r="BN830" s="160" t="s">
        <v>410</v>
      </c>
      <c r="BQ830" s="170"/>
      <c r="BR830" s="171"/>
      <c r="BS830" s="170"/>
      <c r="BT830" s="171"/>
      <c r="BU830" s="172"/>
      <c r="BV830" s="169"/>
      <c r="BW830" s="170"/>
      <c r="BX830" s="171"/>
      <c r="BY830" s="170"/>
      <c r="BZ830" s="171"/>
      <c r="CA830" s="172"/>
      <c r="CB830" s="169"/>
      <c r="CC830" s="170"/>
      <c r="CD830" s="171"/>
      <c r="CE830" s="170"/>
      <c r="CF830" s="171"/>
      <c r="CG830" s="172"/>
      <c r="CH830" s="169"/>
      <c r="CI830" s="170"/>
      <c r="CJ830" s="171"/>
      <c r="CK830" s="170"/>
      <c r="CL830" s="171"/>
      <c r="CM830" s="172"/>
      <c r="CN830" s="169"/>
      <c r="CO830" s="170"/>
      <c r="CP830" s="171"/>
      <c r="CQ830" s="170"/>
      <c r="CR830" s="171"/>
      <c r="CS830" s="172"/>
    </row>
    <row r="831" spans="13:97" ht="15" customHeight="1" x14ac:dyDescent="0.25">
      <c r="M831" s="155"/>
      <c r="N831" s="277"/>
      <c r="O831" s="157"/>
      <c r="P831" s="156"/>
      <c r="Q831" s="157"/>
      <c r="R831" s="158"/>
      <c r="S831" s="155"/>
      <c r="T831" s="277"/>
      <c r="U831" s="157"/>
      <c r="V831" s="156"/>
      <c r="W831" s="157"/>
      <c r="X831" s="158"/>
      <c r="Y831" s="155"/>
      <c r="Z831" s="277"/>
      <c r="AA831" s="157"/>
      <c r="AB831" s="156"/>
      <c r="AC831" s="157"/>
      <c r="AD831" s="158"/>
      <c r="AE831" s="155"/>
      <c r="AF831" s="277"/>
      <c r="AG831" s="157"/>
      <c r="AH831" s="156"/>
      <c r="AI831" s="157"/>
      <c r="AJ831" s="158"/>
      <c r="AK831" s="155"/>
      <c r="AL831" s="277"/>
      <c r="AM831" s="157"/>
      <c r="AN831" s="156"/>
      <c r="AO831" s="157"/>
      <c r="AP831" s="158"/>
      <c r="AQ831" s="155"/>
      <c r="AR831" s="277"/>
      <c r="AS831" s="157"/>
      <c r="AT831" s="156"/>
      <c r="AU831" s="157"/>
      <c r="AV831" s="158"/>
      <c r="AW831" s="155"/>
      <c r="AX831" s="277"/>
      <c r="AY831" s="157"/>
      <c r="AZ831" s="156"/>
      <c r="BA831" s="157"/>
      <c r="BB831" s="158"/>
      <c r="BC831" s="155"/>
      <c r="BD831" s="277"/>
      <c r="BE831" s="157"/>
      <c r="BF831" s="156"/>
      <c r="BG831" s="157"/>
      <c r="BH831" s="158"/>
      <c r="BI831" s="155"/>
      <c r="BJ831" s="277"/>
      <c r="BK831" s="157"/>
      <c r="BL831" s="156"/>
      <c r="BM831" s="157"/>
      <c r="BN831" s="158"/>
      <c r="BQ831" s="173"/>
      <c r="BR831" s="171"/>
      <c r="BS831" s="173"/>
      <c r="BT831" s="171"/>
      <c r="BU831" s="174"/>
      <c r="BV831" s="169"/>
      <c r="BW831" s="173"/>
      <c r="BX831" s="171"/>
      <c r="BY831" s="173"/>
      <c r="BZ831" s="171"/>
      <c r="CA831" s="174"/>
      <c r="CB831" s="169"/>
      <c r="CC831" s="173"/>
      <c r="CD831" s="171"/>
      <c r="CE831" s="173"/>
      <c r="CF831" s="171"/>
      <c r="CG831" s="174"/>
      <c r="CH831" s="169"/>
      <c r="CI831" s="173"/>
      <c r="CJ831" s="171"/>
      <c r="CK831" s="173"/>
      <c r="CL831" s="171"/>
      <c r="CM831" s="174"/>
      <c r="CN831" s="169"/>
      <c r="CO831" s="173"/>
      <c r="CP831" s="171"/>
      <c r="CQ831" s="173"/>
      <c r="CR831" s="171"/>
      <c r="CS831" s="174"/>
    </row>
    <row r="832" spans="13:97" ht="15" customHeight="1" x14ac:dyDescent="0.25">
      <c r="M832" s="155"/>
      <c r="N832" s="277"/>
      <c r="O832" s="157"/>
      <c r="P832" s="156"/>
      <c r="Q832" s="157"/>
      <c r="R832" s="158"/>
      <c r="S832" s="155"/>
      <c r="T832" s="277"/>
      <c r="U832" s="157"/>
      <c r="V832" s="156"/>
      <c r="W832" s="157"/>
      <c r="X832" s="158"/>
      <c r="Y832" s="155"/>
      <c r="Z832" s="277"/>
      <c r="AA832" s="157"/>
      <c r="AB832" s="156"/>
      <c r="AC832" s="157"/>
      <c r="AD832" s="158"/>
      <c r="AE832" s="155"/>
      <c r="AF832" s="277"/>
      <c r="AG832" s="157"/>
      <c r="AH832" s="156"/>
      <c r="AI832" s="157"/>
      <c r="AJ832" s="158"/>
      <c r="AK832" s="155"/>
      <c r="AL832" s="277"/>
      <c r="AM832" s="157"/>
      <c r="AN832" s="156"/>
      <c r="AO832" s="157"/>
      <c r="AP832" s="158"/>
      <c r="AQ832" s="155"/>
      <c r="AR832" s="277"/>
      <c r="AS832" s="157"/>
      <c r="AT832" s="156"/>
      <c r="AU832" s="157"/>
      <c r="AV832" s="158"/>
      <c r="AW832" s="155"/>
      <c r="AX832" s="277"/>
      <c r="AY832" s="157"/>
      <c r="AZ832" s="156"/>
      <c r="BA832" s="157"/>
      <c r="BB832" s="158"/>
      <c r="BC832" s="155"/>
      <c r="BD832" s="277"/>
      <c r="BE832" s="157"/>
      <c r="BF832" s="156"/>
      <c r="BG832" s="157"/>
      <c r="BH832" s="158"/>
      <c r="BI832" s="155"/>
      <c r="BJ832" s="277"/>
      <c r="BK832" s="157"/>
      <c r="BL832" s="156"/>
      <c r="BM832" s="157"/>
      <c r="BN832" s="158"/>
      <c r="BQ832" s="173"/>
      <c r="BR832" s="171"/>
      <c r="BS832" s="173"/>
      <c r="BT832" s="171"/>
      <c r="BU832" s="174"/>
      <c r="BV832" s="169"/>
      <c r="BW832" s="173"/>
      <c r="BX832" s="171"/>
      <c r="BY832" s="173"/>
      <c r="BZ832" s="171"/>
      <c r="CA832" s="174"/>
      <c r="CB832" s="169"/>
      <c r="CC832" s="173"/>
      <c r="CD832" s="171"/>
      <c r="CE832" s="173"/>
      <c r="CF832" s="171"/>
      <c r="CG832" s="174"/>
      <c r="CH832" s="169"/>
      <c r="CI832" s="173"/>
      <c r="CJ832" s="171"/>
      <c r="CK832" s="173"/>
      <c r="CL832" s="171"/>
      <c r="CM832" s="174"/>
      <c r="CN832" s="169"/>
      <c r="CO832" s="173"/>
      <c r="CP832" s="171"/>
      <c r="CQ832" s="173"/>
      <c r="CR832" s="171"/>
      <c r="CS832" s="174"/>
    </row>
    <row r="833" spans="13:97" ht="15" customHeight="1" x14ac:dyDescent="0.25">
      <c r="M833" s="161"/>
      <c r="N833" s="278"/>
      <c r="O833" s="163"/>
      <c r="P833" s="162"/>
      <c r="Q833" s="163"/>
      <c r="R833" s="164"/>
      <c r="S833" s="161"/>
      <c r="T833" s="278"/>
      <c r="U833" s="163"/>
      <c r="V833" s="162"/>
      <c r="W833" s="163"/>
      <c r="X833" s="164"/>
      <c r="Y833" s="161"/>
      <c r="Z833" s="278"/>
      <c r="AA833" s="163"/>
      <c r="AB833" s="162"/>
      <c r="AC833" s="163"/>
      <c r="AD833" s="164"/>
      <c r="AE833" s="161"/>
      <c r="AF833" s="278"/>
      <c r="AG833" s="163"/>
      <c r="AH833" s="162"/>
      <c r="AI833" s="163"/>
      <c r="AJ833" s="164"/>
      <c r="AK833" s="161"/>
      <c r="AL833" s="278"/>
      <c r="AM833" s="163"/>
      <c r="AN833" s="162"/>
      <c r="AO833" s="163"/>
      <c r="AP833" s="164"/>
      <c r="AQ833" s="161"/>
      <c r="AR833" s="278"/>
      <c r="AS833" s="163"/>
      <c r="AT833" s="162"/>
      <c r="AU833" s="163"/>
      <c r="AV833" s="164"/>
      <c r="AW833" s="161"/>
      <c r="AX833" s="278"/>
      <c r="AY833" s="163"/>
      <c r="AZ833" s="162"/>
      <c r="BA833" s="163"/>
      <c r="BB833" s="164"/>
      <c r="BC833" s="161"/>
      <c r="BD833" s="278"/>
      <c r="BE833" s="163"/>
      <c r="BF833" s="162"/>
      <c r="BG833" s="163"/>
      <c r="BH833" s="164"/>
      <c r="BI833" s="161"/>
      <c r="BJ833" s="278"/>
      <c r="BK833" s="163"/>
      <c r="BL833" s="162"/>
      <c r="BM833" s="163"/>
      <c r="BN833" s="164"/>
      <c r="BQ833" s="176"/>
      <c r="BR833" s="177"/>
      <c r="BS833" s="176"/>
      <c r="BT833" s="177"/>
      <c r="BU833" s="178"/>
      <c r="BV833" s="175"/>
      <c r="BW833" s="176"/>
      <c r="BX833" s="177"/>
      <c r="BY833" s="176"/>
      <c r="BZ833" s="177"/>
      <c r="CA833" s="178"/>
      <c r="CB833" s="175"/>
      <c r="CC833" s="176"/>
      <c r="CD833" s="177"/>
      <c r="CE833" s="176"/>
      <c r="CF833" s="177"/>
      <c r="CG833" s="178"/>
      <c r="CH833" s="175"/>
      <c r="CI833" s="176"/>
      <c r="CJ833" s="177"/>
      <c r="CK833" s="176"/>
      <c r="CL833" s="177"/>
      <c r="CM833" s="178"/>
      <c r="CN833" s="175"/>
      <c r="CO833" s="176"/>
      <c r="CP833" s="177"/>
      <c r="CQ833" s="176"/>
      <c r="CR833" s="177"/>
      <c r="CS833" s="178"/>
    </row>
    <row r="834" spans="13:97" ht="15" customHeight="1" x14ac:dyDescent="0.25">
      <c r="M834" s="155">
        <v>1</v>
      </c>
      <c r="N834" s="276" t="s">
        <v>411</v>
      </c>
      <c r="O834" s="157">
        <v>1</v>
      </c>
      <c r="P834" s="159" t="s">
        <v>412</v>
      </c>
      <c r="Q834" s="157">
        <v>1</v>
      </c>
      <c r="R834" s="160" t="s">
        <v>413</v>
      </c>
      <c r="S834" s="155">
        <v>1</v>
      </c>
      <c r="T834" s="276" t="s">
        <v>414</v>
      </c>
      <c r="U834" s="157">
        <v>1</v>
      </c>
      <c r="V834" s="159" t="s">
        <v>415</v>
      </c>
      <c r="W834" s="157">
        <v>1</v>
      </c>
      <c r="X834" s="160" t="s">
        <v>416</v>
      </c>
      <c r="Y834" s="155"/>
      <c r="Z834" s="279"/>
      <c r="AA834" s="157"/>
      <c r="AB834" s="159"/>
      <c r="AC834" s="157"/>
      <c r="AD834" s="160"/>
      <c r="AE834" s="155"/>
      <c r="AF834" s="279"/>
      <c r="AG834" s="157"/>
      <c r="AH834" s="159"/>
      <c r="AI834" s="157"/>
      <c r="AJ834" s="160"/>
      <c r="AK834" s="155"/>
      <c r="AL834" s="279"/>
      <c r="AM834" s="157"/>
      <c r="AN834" s="159"/>
      <c r="AO834" s="157"/>
      <c r="AP834" s="160"/>
      <c r="AQ834" s="155"/>
      <c r="AR834" s="279"/>
      <c r="AS834" s="157"/>
      <c r="AT834" s="159"/>
      <c r="AU834" s="157"/>
      <c r="AV834" s="160"/>
      <c r="AW834" s="155"/>
      <c r="AX834" s="279"/>
      <c r="AY834" s="157"/>
      <c r="AZ834" s="159"/>
      <c r="BA834" s="157"/>
      <c r="BB834" s="160"/>
      <c r="BC834" s="155"/>
      <c r="BD834" s="279"/>
      <c r="BE834" s="157"/>
      <c r="BF834" s="159"/>
      <c r="BG834" s="157"/>
      <c r="BH834" s="160"/>
      <c r="BI834" s="155"/>
      <c r="BJ834" s="279"/>
      <c r="BK834" s="157"/>
      <c r="BL834" s="159"/>
      <c r="BM834" s="157"/>
      <c r="BN834" s="160"/>
      <c r="BQ834" s="170"/>
      <c r="BR834" s="171"/>
      <c r="BS834" s="170"/>
      <c r="BT834" s="171"/>
      <c r="BU834" s="172"/>
      <c r="BV834" s="169"/>
      <c r="BW834" s="170"/>
      <c r="BX834" s="171"/>
      <c r="BY834" s="170"/>
      <c r="BZ834" s="171"/>
      <c r="CA834" s="172"/>
      <c r="CB834" s="169"/>
      <c r="CC834" s="170"/>
      <c r="CD834" s="171"/>
      <c r="CE834" s="170"/>
      <c r="CF834" s="171"/>
      <c r="CG834" s="172"/>
      <c r="CH834" s="169"/>
      <c r="CI834" s="170"/>
      <c r="CJ834" s="171"/>
      <c r="CK834" s="170"/>
      <c r="CL834" s="171"/>
      <c r="CM834" s="172"/>
      <c r="CN834" s="169"/>
      <c r="CO834" s="170"/>
      <c r="CP834" s="171"/>
      <c r="CQ834" s="170"/>
      <c r="CR834" s="171"/>
      <c r="CS834" s="172"/>
    </row>
    <row r="835" spans="13:97" ht="15" customHeight="1" x14ac:dyDescent="0.25">
      <c r="M835" s="155"/>
      <c r="N835" s="277"/>
      <c r="O835" s="157"/>
      <c r="P835" s="156"/>
      <c r="Q835" s="157"/>
      <c r="R835" s="158"/>
      <c r="S835" s="155"/>
      <c r="T835" s="277"/>
      <c r="U835" s="157"/>
      <c r="V835" s="156"/>
      <c r="W835" s="157"/>
      <c r="X835" s="158"/>
      <c r="Y835" s="155"/>
      <c r="Z835" s="277"/>
      <c r="AA835" s="157"/>
      <c r="AB835" s="156"/>
      <c r="AC835" s="157"/>
      <c r="AD835" s="158"/>
      <c r="AE835" s="155"/>
      <c r="AF835" s="277"/>
      <c r="AG835" s="157"/>
      <c r="AH835" s="156"/>
      <c r="AI835" s="157"/>
      <c r="AJ835" s="158"/>
      <c r="AK835" s="155"/>
      <c r="AL835" s="277"/>
      <c r="AM835" s="157"/>
      <c r="AN835" s="156"/>
      <c r="AO835" s="157"/>
      <c r="AP835" s="158"/>
      <c r="AQ835" s="155"/>
      <c r="AR835" s="277"/>
      <c r="AS835" s="157"/>
      <c r="AT835" s="156"/>
      <c r="AU835" s="157"/>
      <c r="AV835" s="158"/>
      <c r="AW835" s="155"/>
      <c r="AX835" s="277"/>
      <c r="AY835" s="157"/>
      <c r="AZ835" s="156"/>
      <c r="BA835" s="157"/>
      <c r="BB835" s="158"/>
      <c r="BC835" s="155"/>
      <c r="BD835" s="277"/>
      <c r="BE835" s="157"/>
      <c r="BF835" s="156"/>
      <c r="BG835" s="157"/>
      <c r="BH835" s="158"/>
      <c r="BI835" s="155"/>
      <c r="BJ835" s="277"/>
      <c r="BK835" s="157"/>
      <c r="BL835" s="156"/>
      <c r="BM835" s="157"/>
      <c r="BN835" s="158"/>
      <c r="BQ835" s="173"/>
      <c r="BR835" s="171"/>
      <c r="BS835" s="173"/>
      <c r="BT835" s="171"/>
      <c r="BU835" s="174"/>
      <c r="BV835" s="169"/>
      <c r="BW835" s="173"/>
      <c r="BX835" s="171"/>
      <c r="BY835" s="173"/>
      <c r="BZ835" s="171"/>
      <c r="CA835" s="174"/>
      <c r="CB835" s="169"/>
      <c r="CC835" s="173"/>
      <c r="CD835" s="171"/>
      <c r="CE835" s="173"/>
      <c r="CF835" s="171"/>
      <c r="CG835" s="174"/>
      <c r="CH835" s="169"/>
      <c r="CI835" s="173"/>
      <c r="CJ835" s="171"/>
      <c r="CK835" s="173"/>
      <c r="CL835" s="171"/>
      <c r="CM835" s="174"/>
      <c r="CN835" s="169"/>
      <c r="CO835" s="173"/>
      <c r="CP835" s="171"/>
      <c r="CQ835" s="173"/>
      <c r="CR835" s="171"/>
      <c r="CS835" s="174"/>
    </row>
    <row r="836" spans="13:97" ht="15" customHeight="1" x14ac:dyDescent="0.25">
      <c r="M836" s="155"/>
      <c r="N836" s="277"/>
      <c r="O836" s="157"/>
      <c r="P836" s="156"/>
      <c r="Q836" s="157"/>
      <c r="R836" s="158"/>
      <c r="S836" s="155"/>
      <c r="T836" s="277"/>
      <c r="U836" s="157"/>
      <c r="V836" s="156"/>
      <c r="W836" s="157"/>
      <c r="X836" s="158"/>
      <c r="Y836" s="155"/>
      <c r="Z836" s="277"/>
      <c r="AA836" s="157"/>
      <c r="AB836" s="156"/>
      <c r="AC836" s="157"/>
      <c r="AD836" s="158"/>
      <c r="AE836" s="155"/>
      <c r="AF836" s="277"/>
      <c r="AG836" s="157"/>
      <c r="AH836" s="156"/>
      <c r="AI836" s="157"/>
      <c r="AJ836" s="158"/>
      <c r="AK836" s="155"/>
      <c r="AL836" s="277"/>
      <c r="AM836" s="157"/>
      <c r="AN836" s="156"/>
      <c r="AO836" s="157"/>
      <c r="AP836" s="158"/>
      <c r="AQ836" s="155"/>
      <c r="AR836" s="277"/>
      <c r="AS836" s="157"/>
      <c r="AT836" s="156"/>
      <c r="AU836" s="157"/>
      <c r="AV836" s="158"/>
      <c r="AW836" s="155"/>
      <c r="AX836" s="277"/>
      <c r="AY836" s="157"/>
      <c r="AZ836" s="156"/>
      <c r="BA836" s="157"/>
      <c r="BB836" s="158"/>
      <c r="BC836" s="155"/>
      <c r="BD836" s="277"/>
      <c r="BE836" s="157"/>
      <c r="BF836" s="156"/>
      <c r="BG836" s="157"/>
      <c r="BH836" s="158"/>
      <c r="BI836" s="155"/>
      <c r="BJ836" s="277"/>
      <c r="BK836" s="157"/>
      <c r="BL836" s="156"/>
      <c r="BM836" s="157"/>
      <c r="BN836" s="158"/>
      <c r="BQ836" s="127"/>
      <c r="BR836" s="128"/>
      <c r="BS836" s="127"/>
      <c r="BT836" s="128"/>
      <c r="BU836" s="129"/>
      <c r="BV836" s="126"/>
      <c r="BW836" s="127"/>
      <c r="BX836" s="128"/>
      <c r="BY836" s="127"/>
      <c r="BZ836" s="128"/>
      <c r="CA836" s="129"/>
      <c r="CB836" s="126"/>
      <c r="CC836" s="127"/>
      <c r="CD836" s="128"/>
      <c r="CE836" s="127"/>
      <c r="CF836" s="128"/>
      <c r="CG836" s="129"/>
      <c r="CH836" s="126"/>
      <c r="CI836" s="127"/>
      <c r="CJ836" s="128"/>
      <c r="CK836" s="127"/>
      <c r="CL836" s="128"/>
      <c r="CM836" s="129"/>
      <c r="CN836" s="126"/>
      <c r="CO836" s="127"/>
      <c r="CP836" s="128"/>
      <c r="CQ836" s="127"/>
      <c r="CR836" s="128"/>
      <c r="CS836" s="129"/>
    </row>
    <row r="837" spans="13:97" ht="15" customHeight="1" x14ac:dyDescent="0.25">
      <c r="M837" s="122"/>
      <c r="N837" s="280"/>
      <c r="O837" s="124"/>
      <c r="P837" s="123"/>
      <c r="Q837" s="124"/>
      <c r="R837" s="125"/>
      <c r="S837" s="122"/>
      <c r="T837" s="280"/>
      <c r="U837" s="124"/>
      <c r="V837" s="123"/>
      <c r="W837" s="124"/>
      <c r="X837" s="125"/>
      <c r="Y837" s="122"/>
      <c r="Z837" s="280"/>
      <c r="AA837" s="124"/>
      <c r="AB837" s="123"/>
      <c r="AC837" s="124"/>
      <c r="AD837" s="125"/>
      <c r="AE837" s="122"/>
      <c r="AF837" s="280"/>
      <c r="AG837" s="124"/>
      <c r="AH837" s="123"/>
      <c r="AI837" s="124"/>
      <c r="AJ837" s="125"/>
      <c r="AK837" s="122"/>
      <c r="AL837" s="280"/>
      <c r="AM837" s="124"/>
      <c r="AN837" s="123"/>
      <c r="AO837" s="124"/>
      <c r="AP837" s="125"/>
      <c r="AQ837" s="122"/>
      <c r="AR837" s="280"/>
      <c r="AS837" s="124"/>
      <c r="AT837" s="123"/>
      <c r="AU837" s="124"/>
      <c r="AV837" s="125"/>
      <c r="AW837" s="122"/>
      <c r="AX837" s="280"/>
      <c r="AY837" s="124"/>
      <c r="AZ837" s="123"/>
      <c r="BA837" s="124"/>
      <c r="BB837" s="125"/>
      <c r="BC837" s="122"/>
      <c r="BD837" s="280"/>
      <c r="BE837" s="124"/>
      <c r="BF837" s="123"/>
      <c r="BG837" s="124"/>
      <c r="BH837" s="125"/>
      <c r="BI837" s="122"/>
      <c r="BJ837" s="280"/>
      <c r="BK837" s="124"/>
      <c r="BL837" s="123"/>
      <c r="BM837" s="124"/>
      <c r="BN837" s="125"/>
      <c r="BQ837" s="131"/>
      <c r="BR837" s="132"/>
      <c r="BS837" s="131"/>
      <c r="BT837" s="132"/>
      <c r="BU837" s="133"/>
      <c r="BV837" s="130"/>
      <c r="BW837" s="131"/>
      <c r="BX837" s="132"/>
      <c r="BY837" s="131"/>
      <c r="BZ837" s="132"/>
      <c r="CA837" s="133"/>
      <c r="CB837" s="130"/>
      <c r="CC837" s="131"/>
      <c r="CD837" s="132"/>
      <c r="CE837" s="131"/>
      <c r="CF837" s="132"/>
      <c r="CG837" s="133"/>
      <c r="CH837" s="130"/>
      <c r="CI837" s="131"/>
      <c r="CJ837" s="132"/>
      <c r="CK837" s="131"/>
      <c r="CL837" s="132"/>
      <c r="CM837" s="133"/>
      <c r="CN837" s="130"/>
      <c r="CO837" s="131"/>
      <c r="CP837" s="132"/>
      <c r="CQ837" s="131"/>
      <c r="CR837" s="132"/>
      <c r="CS837" s="133"/>
    </row>
    <row r="838" spans="13:97" ht="15" customHeight="1" x14ac:dyDescent="0.25">
      <c r="M838" s="169">
        <v>1</v>
      </c>
      <c r="N838" s="281" t="s">
        <v>417</v>
      </c>
      <c r="O838" s="171">
        <v>1</v>
      </c>
      <c r="P838" s="170" t="s">
        <v>418</v>
      </c>
      <c r="Q838" s="171">
        <v>1</v>
      </c>
      <c r="R838" s="172" t="s">
        <v>419</v>
      </c>
      <c r="S838" s="169">
        <v>1</v>
      </c>
      <c r="T838" s="281" t="s">
        <v>420</v>
      </c>
      <c r="U838" s="171">
        <v>1</v>
      </c>
      <c r="V838" s="170" t="s">
        <v>421</v>
      </c>
      <c r="W838" s="171">
        <v>1</v>
      </c>
      <c r="X838" s="172" t="s">
        <v>422</v>
      </c>
      <c r="Y838" s="169">
        <v>1</v>
      </c>
      <c r="Z838" s="281" t="s">
        <v>423</v>
      </c>
      <c r="AA838" s="171">
        <v>1</v>
      </c>
      <c r="AB838" s="170" t="s">
        <v>424</v>
      </c>
      <c r="AC838" s="171">
        <v>1</v>
      </c>
      <c r="AD838" s="172" t="s">
        <v>425</v>
      </c>
      <c r="AE838" s="169">
        <v>1</v>
      </c>
      <c r="AF838" s="281" t="s">
        <v>426</v>
      </c>
      <c r="AG838" s="171">
        <v>1</v>
      </c>
      <c r="AH838" s="170" t="s">
        <v>427</v>
      </c>
      <c r="AI838" s="171">
        <v>1</v>
      </c>
      <c r="AJ838" s="172" t="s">
        <v>428</v>
      </c>
      <c r="AK838" s="169">
        <v>1</v>
      </c>
      <c r="AL838" s="281" t="s">
        <v>429</v>
      </c>
      <c r="AM838" s="171">
        <v>1</v>
      </c>
      <c r="AN838" s="170" t="s">
        <v>430</v>
      </c>
      <c r="AO838" s="171">
        <v>1</v>
      </c>
      <c r="AP838" s="172" t="s">
        <v>431</v>
      </c>
      <c r="AQ838" s="169">
        <v>1</v>
      </c>
      <c r="AR838" s="281" t="s">
        <v>432</v>
      </c>
      <c r="AS838" s="171">
        <v>1</v>
      </c>
      <c r="AT838" s="170" t="s">
        <v>433</v>
      </c>
      <c r="AU838" s="171">
        <v>1</v>
      </c>
      <c r="AV838" s="172" t="s">
        <v>434</v>
      </c>
      <c r="AW838" s="169">
        <v>1</v>
      </c>
      <c r="AX838" s="281" t="s">
        <v>435</v>
      </c>
      <c r="AY838" s="171">
        <v>1</v>
      </c>
      <c r="AZ838" s="170" t="s">
        <v>436</v>
      </c>
      <c r="BA838" s="171">
        <v>1</v>
      </c>
      <c r="BB838" s="172" t="s">
        <v>437</v>
      </c>
      <c r="BC838" s="169">
        <v>1</v>
      </c>
      <c r="BD838" s="281" t="s">
        <v>438</v>
      </c>
      <c r="BE838" s="171">
        <v>1</v>
      </c>
      <c r="BF838" s="170" t="s">
        <v>439</v>
      </c>
      <c r="BG838" s="171">
        <v>1</v>
      </c>
      <c r="BH838" s="172" t="s">
        <v>440</v>
      </c>
      <c r="BI838" s="169">
        <v>1</v>
      </c>
      <c r="BJ838" s="281" t="s">
        <v>441</v>
      </c>
      <c r="BK838" s="171">
        <v>1</v>
      </c>
      <c r="BL838" s="170" t="s">
        <v>442</v>
      </c>
      <c r="BM838" s="171">
        <v>1</v>
      </c>
      <c r="BN838" s="172" t="s">
        <v>443</v>
      </c>
      <c r="BQ838" s="134"/>
      <c r="BR838" s="128"/>
      <c r="BS838" s="134"/>
      <c r="BT838" s="128"/>
      <c r="BU838" s="135"/>
      <c r="BV838" s="126"/>
      <c r="BW838" s="134"/>
      <c r="BX838" s="128"/>
      <c r="BY838" s="134"/>
      <c r="BZ838" s="128"/>
      <c r="CA838" s="129"/>
      <c r="CB838" s="114"/>
      <c r="CC838" s="116"/>
      <c r="CD838" s="128"/>
      <c r="CE838" s="134"/>
      <c r="CF838" s="128"/>
      <c r="CG838" s="135"/>
      <c r="CH838" s="126"/>
      <c r="CI838" s="134"/>
      <c r="CJ838" s="128"/>
      <c r="CK838" s="134"/>
      <c r="CL838" s="128"/>
      <c r="CM838" s="135"/>
      <c r="CN838" s="126"/>
      <c r="CO838" s="134"/>
      <c r="CP838" s="128"/>
      <c r="CQ838" s="134"/>
      <c r="CR838" s="128"/>
      <c r="CS838" s="129"/>
    </row>
    <row r="839" spans="13:97" ht="15" customHeight="1" x14ac:dyDescent="0.25">
      <c r="M839" s="169"/>
      <c r="N839" s="181"/>
      <c r="O839" s="171"/>
      <c r="P839" s="173"/>
      <c r="Q839" s="171"/>
      <c r="R839" s="174"/>
      <c r="S839" s="169"/>
      <c r="T839" s="181"/>
      <c r="U839" s="171"/>
      <c r="V839" s="173"/>
      <c r="W839" s="171"/>
      <c r="X839" s="174"/>
      <c r="Y839" s="169"/>
      <c r="Z839" s="181"/>
      <c r="AA839" s="171"/>
      <c r="AB839" s="173"/>
      <c r="AC839" s="171"/>
      <c r="AD839" s="174"/>
      <c r="AE839" s="169"/>
      <c r="AF839" s="181"/>
      <c r="AG839" s="171"/>
      <c r="AH839" s="173"/>
      <c r="AI839" s="171"/>
      <c r="AJ839" s="174"/>
      <c r="AK839" s="169"/>
      <c r="AL839" s="181"/>
      <c r="AM839" s="171"/>
      <c r="AN839" s="173"/>
      <c r="AO839" s="171"/>
      <c r="AP839" s="174"/>
      <c r="AQ839" s="169"/>
      <c r="AR839" s="181"/>
      <c r="AS839" s="171"/>
      <c r="AT839" s="173"/>
      <c r="AU839" s="171"/>
      <c r="AV839" s="174"/>
      <c r="AW839" s="169"/>
      <c r="AX839" s="181"/>
      <c r="AY839" s="171"/>
      <c r="AZ839" s="173"/>
      <c r="BA839" s="171"/>
      <c r="BB839" s="174"/>
      <c r="BC839" s="169"/>
      <c r="BD839" s="181"/>
      <c r="BE839" s="171"/>
      <c r="BF839" s="173"/>
      <c r="BG839" s="171"/>
      <c r="BH839" s="174"/>
      <c r="BI839" s="169"/>
      <c r="BJ839" s="181"/>
      <c r="BK839" s="171"/>
      <c r="BL839" s="173"/>
      <c r="BM839" s="171"/>
      <c r="BN839" s="174"/>
      <c r="BQ839" s="137"/>
      <c r="BR839" s="138"/>
      <c r="BS839" s="137"/>
      <c r="BT839" s="138"/>
      <c r="BU839" s="139"/>
      <c r="BV839" s="136"/>
      <c r="BW839" s="137"/>
      <c r="BX839" s="138"/>
      <c r="BY839" s="137"/>
      <c r="BZ839" s="138"/>
      <c r="CA839" s="139"/>
      <c r="CB839" s="136"/>
      <c r="CC839" s="137"/>
      <c r="CD839" s="138"/>
      <c r="CE839" s="137"/>
      <c r="CF839" s="138"/>
      <c r="CG839" s="139"/>
      <c r="CH839" s="136"/>
      <c r="CI839" s="137"/>
      <c r="CJ839" s="138"/>
      <c r="CK839" s="137"/>
      <c r="CL839" s="138"/>
      <c r="CM839" s="139"/>
      <c r="CN839" s="136"/>
      <c r="CO839" s="137"/>
      <c r="CP839" s="138"/>
      <c r="CQ839" s="137"/>
      <c r="CR839" s="138"/>
      <c r="CS839" s="139"/>
    </row>
    <row r="840" spans="13:97" ht="15" customHeight="1" x14ac:dyDescent="0.25">
      <c r="M840" s="169"/>
      <c r="N840" s="181"/>
      <c r="O840" s="171"/>
      <c r="P840" s="173"/>
      <c r="Q840" s="171"/>
      <c r="R840" s="174"/>
      <c r="S840" s="169"/>
      <c r="T840" s="181"/>
      <c r="U840" s="171"/>
      <c r="V840" s="173"/>
      <c r="W840" s="171"/>
      <c r="X840" s="174"/>
      <c r="Y840" s="169"/>
      <c r="Z840" s="181"/>
      <c r="AA840" s="171"/>
      <c r="AB840" s="173"/>
      <c r="AC840" s="171"/>
      <c r="AD840" s="174"/>
      <c r="AE840" s="169"/>
      <c r="AF840" s="181"/>
      <c r="AG840" s="171"/>
      <c r="AH840" s="173"/>
      <c r="AI840" s="171"/>
      <c r="AJ840" s="174"/>
      <c r="AK840" s="169"/>
      <c r="AL840" s="181"/>
      <c r="AM840" s="171"/>
      <c r="AN840" s="173"/>
      <c r="AO840" s="171"/>
      <c r="AP840" s="174"/>
      <c r="AQ840" s="169"/>
      <c r="AR840" s="181"/>
      <c r="AS840" s="171"/>
      <c r="AT840" s="173"/>
      <c r="AU840" s="171"/>
      <c r="AV840" s="174"/>
      <c r="AW840" s="169"/>
      <c r="AX840" s="181"/>
      <c r="AY840" s="171"/>
      <c r="AZ840" s="173"/>
      <c r="BA840" s="171"/>
      <c r="BB840" s="174"/>
      <c r="BC840" s="169"/>
      <c r="BD840" s="181"/>
      <c r="BE840" s="171"/>
      <c r="BF840" s="173"/>
      <c r="BG840" s="171"/>
      <c r="BH840" s="174"/>
      <c r="BI840" s="169"/>
      <c r="BJ840" s="181"/>
      <c r="BK840" s="171"/>
      <c r="BL840" s="173"/>
      <c r="BM840" s="171"/>
      <c r="BN840" s="174"/>
      <c r="BQ840" s="137"/>
      <c r="BR840" s="138"/>
      <c r="BS840" s="137"/>
      <c r="BT840" s="138"/>
      <c r="BU840" s="139"/>
      <c r="BV840" s="136"/>
      <c r="BW840" s="137"/>
      <c r="BX840" s="138"/>
      <c r="BY840" s="137"/>
      <c r="BZ840" s="138"/>
      <c r="CA840" s="139"/>
      <c r="CB840" s="136"/>
      <c r="CC840" s="137"/>
      <c r="CD840" s="138"/>
      <c r="CE840" s="137"/>
      <c r="CF840" s="138"/>
      <c r="CG840" s="139"/>
      <c r="CH840" s="136"/>
      <c r="CI840" s="137"/>
      <c r="CJ840" s="138"/>
      <c r="CK840" s="137"/>
      <c r="CL840" s="138"/>
      <c r="CM840" s="139"/>
      <c r="CN840" s="136"/>
      <c r="CO840" s="137"/>
      <c r="CP840" s="138"/>
      <c r="CQ840" s="137"/>
      <c r="CR840" s="138"/>
      <c r="CS840" s="139"/>
    </row>
    <row r="841" spans="13:97" ht="15" customHeight="1" x14ac:dyDescent="0.25">
      <c r="M841" s="175"/>
      <c r="N841" s="282"/>
      <c r="O841" s="177"/>
      <c r="P841" s="176"/>
      <c r="Q841" s="177"/>
      <c r="R841" s="178"/>
      <c r="S841" s="175"/>
      <c r="T841" s="282"/>
      <c r="U841" s="177"/>
      <c r="V841" s="176"/>
      <c r="W841" s="177"/>
      <c r="X841" s="178"/>
      <c r="Y841" s="175"/>
      <c r="Z841" s="282"/>
      <c r="AA841" s="177"/>
      <c r="AB841" s="176"/>
      <c r="AC841" s="177"/>
      <c r="AD841" s="178"/>
      <c r="AE841" s="175"/>
      <c r="AF841" s="282"/>
      <c r="AG841" s="177"/>
      <c r="AH841" s="176"/>
      <c r="AI841" s="177"/>
      <c r="AJ841" s="178"/>
      <c r="AK841" s="175"/>
      <c r="AL841" s="282"/>
      <c r="AM841" s="177"/>
      <c r="AN841" s="176"/>
      <c r="AO841" s="177"/>
      <c r="AP841" s="178"/>
      <c r="AQ841" s="175"/>
      <c r="AR841" s="282"/>
      <c r="AS841" s="177"/>
      <c r="AT841" s="176"/>
      <c r="AU841" s="177"/>
      <c r="AV841" s="178"/>
      <c r="AW841" s="175"/>
      <c r="AX841" s="282"/>
      <c r="AY841" s="177"/>
      <c r="AZ841" s="176"/>
      <c r="BA841" s="177"/>
      <c r="BB841" s="178"/>
      <c r="BC841" s="175"/>
      <c r="BD841" s="282"/>
      <c r="BE841" s="177"/>
      <c r="BF841" s="176"/>
      <c r="BG841" s="177"/>
      <c r="BH841" s="178"/>
      <c r="BI841" s="175"/>
      <c r="BJ841" s="282"/>
      <c r="BK841" s="177"/>
      <c r="BL841" s="176"/>
      <c r="BM841" s="177"/>
      <c r="BN841" s="178"/>
      <c r="BQ841" s="123"/>
      <c r="BR841" s="124"/>
      <c r="BS841" s="123"/>
      <c r="BT841" s="124"/>
      <c r="BU841" s="125"/>
      <c r="BV841" s="122"/>
      <c r="BW841" s="123"/>
      <c r="BX841" s="124"/>
      <c r="BY841" s="123"/>
      <c r="BZ841" s="124"/>
      <c r="CA841" s="125"/>
      <c r="CB841" s="122"/>
      <c r="CC841" s="123"/>
      <c r="CD841" s="124"/>
      <c r="CE841" s="123"/>
      <c r="CF841" s="124"/>
      <c r="CG841" s="125"/>
      <c r="CH841" s="122"/>
      <c r="CI841" s="123"/>
      <c r="CJ841" s="124"/>
      <c r="CK841" s="123"/>
      <c r="CL841" s="124"/>
      <c r="CM841" s="125"/>
      <c r="CN841" s="122"/>
      <c r="CO841" s="123"/>
      <c r="CP841" s="124"/>
      <c r="CQ841" s="123"/>
      <c r="CR841" s="124"/>
      <c r="CS841" s="125"/>
    </row>
    <row r="842" spans="13:97" ht="15" customHeight="1" x14ac:dyDescent="0.25">
      <c r="M842" s="169">
        <v>1</v>
      </c>
      <c r="N842" s="276" t="s">
        <v>444</v>
      </c>
      <c r="O842" s="171">
        <v>1</v>
      </c>
      <c r="P842" s="170" t="s">
        <v>445</v>
      </c>
      <c r="Q842" s="171">
        <v>1</v>
      </c>
      <c r="R842" s="172" t="s">
        <v>446</v>
      </c>
      <c r="S842" s="169">
        <v>1</v>
      </c>
      <c r="T842" s="281" t="s">
        <v>447</v>
      </c>
      <c r="U842" s="171">
        <v>1</v>
      </c>
      <c r="V842" s="170" t="s">
        <v>448</v>
      </c>
      <c r="W842" s="171">
        <v>1</v>
      </c>
      <c r="X842" s="172" t="s">
        <v>449</v>
      </c>
      <c r="Y842" s="169">
        <v>1</v>
      </c>
      <c r="Z842" s="281" t="s">
        <v>450</v>
      </c>
      <c r="AA842" s="171">
        <v>1</v>
      </c>
      <c r="AB842" s="170" t="s">
        <v>451</v>
      </c>
      <c r="AC842" s="171">
        <v>1</v>
      </c>
      <c r="AD842" s="172" t="s">
        <v>452</v>
      </c>
      <c r="AE842" s="169">
        <v>1</v>
      </c>
      <c r="AF842" s="281" t="s">
        <v>453</v>
      </c>
      <c r="AG842" s="171">
        <v>1</v>
      </c>
      <c r="AH842" s="170" t="s">
        <v>454</v>
      </c>
      <c r="AI842" s="171">
        <v>1</v>
      </c>
      <c r="AJ842" s="172" t="s">
        <v>455</v>
      </c>
      <c r="AK842" s="169">
        <v>1</v>
      </c>
      <c r="AL842" s="281" t="s">
        <v>456</v>
      </c>
      <c r="AM842" s="171">
        <v>1</v>
      </c>
      <c r="AN842" s="170" t="s">
        <v>457</v>
      </c>
      <c r="AO842" s="171">
        <v>1</v>
      </c>
      <c r="AP842" s="172" t="s">
        <v>458</v>
      </c>
      <c r="AQ842" s="169">
        <v>1</v>
      </c>
      <c r="AR842" s="281" t="s">
        <v>459</v>
      </c>
      <c r="AS842" s="171">
        <v>1</v>
      </c>
      <c r="AT842" s="170" t="s">
        <v>460</v>
      </c>
      <c r="AU842" s="171">
        <v>1</v>
      </c>
      <c r="AV842" s="172" t="s">
        <v>461</v>
      </c>
      <c r="AW842" s="169">
        <v>1</v>
      </c>
      <c r="AX842" s="281" t="s">
        <v>462</v>
      </c>
      <c r="AY842" s="171">
        <v>1</v>
      </c>
      <c r="AZ842" s="170" t="s">
        <v>463</v>
      </c>
      <c r="BA842" s="171">
        <v>1</v>
      </c>
      <c r="BB842" s="172" t="s">
        <v>464</v>
      </c>
      <c r="BC842" s="169">
        <v>1</v>
      </c>
      <c r="BD842" s="281" t="s">
        <v>465</v>
      </c>
      <c r="BE842" s="171">
        <v>1</v>
      </c>
      <c r="BF842" s="170" t="s">
        <v>466</v>
      </c>
      <c r="BG842" s="171">
        <v>1</v>
      </c>
      <c r="BH842" s="172" t="s">
        <v>467</v>
      </c>
      <c r="BI842" s="169">
        <v>1</v>
      </c>
      <c r="BJ842" s="281" t="s">
        <v>468</v>
      </c>
      <c r="BK842" s="171">
        <v>1</v>
      </c>
      <c r="BL842" s="170" t="s">
        <v>469</v>
      </c>
      <c r="BM842" s="171">
        <v>1</v>
      </c>
      <c r="BN842" s="172" t="s">
        <v>470</v>
      </c>
      <c r="BQ842" s="186"/>
      <c r="BR842" s="187"/>
      <c r="BS842" s="186"/>
      <c r="BT842" s="187"/>
      <c r="BU842" s="188"/>
      <c r="BV842" s="185"/>
      <c r="BW842" s="186"/>
      <c r="BX842" s="187"/>
      <c r="BY842" s="186"/>
      <c r="BZ842" s="187"/>
      <c r="CA842" s="188"/>
      <c r="CB842" s="185"/>
      <c r="CC842" s="186"/>
      <c r="CD842" s="187"/>
      <c r="CE842" s="186"/>
      <c r="CF842" s="187"/>
      <c r="CG842" s="188"/>
      <c r="CH842" s="185"/>
      <c r="CI842" s="186"/>
      <c r="CJ842" s="187"/>
      <c r="CK842" s="186"/>
      <c r="CL842" s="187"/>
      <c r="CM842" s="188"/>
      <c r="CN842" s="185"/>
      <c r="CO842" s="186"/>
      <c r="CP842" s="187"/>
      <c r="CQ842" s="186"/>
      <c r="CR842" s="187"/>
      <c r="CS842" s="188"/>
    </row>
    <row r="843" spans="13:97" ht="15" customHeight="1" x14ac:dyDescent="0.25">
      <c r="M843" s="169"/>
      <c r="N843" s="181"/>
      <c r="O843" s="171"/>
      <c r="P843" s="173"/>
      <c r="Q843" s="171"/>
      <c r="R843" s="174"/>
      <c r="S843" s="169"/>
      <c r="T843" s="181"/>
      <c r="U843" s="171"/>
      <c r="V843" s="173"/>
      <c r="W843" s="171"/>
      <c r="X843" s="174"/>
      <c r="Y843" s="169"/>
      <c r="Z843" s="181"/>
      <c r="AA843" s="171"/>
      <c r="AB843" s="173"/>
      <c r="AC843" s="171"/>
      <c r="AD843" s="174"/>
      <c r="AE843" s="169"/>
      <c r="AF843" s="181"/>
      <c r="AG843" s="171"/>
      <c r="AH843" s="173"/>
      <c r="AI843" s="171"/>
      <c r="AJ843" s="174"/>
      <c r="AK843" s="169"/>
      <c r="AL843" s="181"/>
      <c r="AM843" s="171"/>
      <c r="AN843" s="173"/>
      <c r="AO843" s="171"/>
      <c r="AP843" s="174"/>
      <c r="AQ843" s="169"/>
      <c r="AR843" s="181"/>
      <c r="AS843" s="171"/>
      <c r="AT843" s="173"/>
      <c r="AU843" s="171"/>
      <c r="AV843" s="174"/>
      <c r="AW843" s="169"/>
      <c r="AX843" s="181"/>
      <c r="AY843" s="171"/>
      <c r="AZ843" s="173"/>
      <c r="BA843" s="171"/>
      <c r="BB843" s="174"/>
      <c r="BC843" s="169"/>
      <c r="BD843" s="181"/>
      <c r="BE843" s="171"/>
      <c r="BF843" s="173"/>
      <c r="BG843" s="171"/>
      <c r="BH843" s="174"/>
      <c r="BI843" s="169"/>
      <c r="BJ843" s="181"/>
      <c r="BK843" s="171"/>
      <c r="BL843" s="173"/>
      <c r="BM843" s="171"/>
      <c r="BN843" s="174"/>
      <c r="BQ843" s="189"/>
      <c r="BR843" s="187"/>
      <c r="BS843" s="189"/>
      <c r="BT843" s="187"/>
      <c r="BU843" s="190"/>
      <c r="BV843" s="185"/>
      <c r="BW843" s="189"/>
      <c r="BX843" s="187"/>
      <c r="BY843" s="189"/>
      <c r="BZ843" s="187"/>
      <c r="CA843" s="190"/>
      <c r="CB843" s="185"/>
      <c r="CC843" s="189"/>
      <c r="CD843" s="187"/>
      <c r="CE843" s="189"/>
      <c r="CF843" s="187"/>
      <c r="CG843" s="190"/>
      <c r="CH843" s="185"/>
      <c r="CI843" s="189"/>
      <c r="CJ843" s="187"/>
      <c r="CK843" s="189"/>
      <c r="CL843" s="187"/>
      <c r="CM843" s="190"/>
      <c r="CN843" s="185"/>
      <c r="CO843" s="189"/>
      <c r="CP843" s="187"/>
      <c r="CQ843" s="189"/>
      <c r="CR843" s="187"/>
      <c r="CS843" s="190"/>
    </row>
    <row r="844" spans="13:97" ht="15" customHeight="1" x14ac:dyDescent="0.25">
      <c r="M844" s="169"/>
      <c r="N844" s="181"/>
      <c r="O844" s="171"/>
      <c r="P844" s="173"/>
      <c r="Q844" s="171"/>
      <c r="R844" s="174"/>
      <c r="S844" s="169"/>
      <c r="T844" s="181"/>
      <c r="U844" s="171"/>
      <c r="V844" s="173"/>
      <c r="W844" s="171"/>
      <c r="X844" s="174"/>
      <c r="Y844" s="169"/>
      <c r="Z844" s="181"/>
      <c r="AA844" s="171"/>
      <c r="AB844" s="173"/>
      <c r="AC844" s="171"/>
      <c r="AD844" s="174"/>
      <c r="AE844" s="169"/>
      <c r="AF844" s="181"/>
      <c r="AG844" s="171"/>
      <c r="AH844" s="173"/>
      <c r="AI844" s="171"/>
      <c r="AJ844" s="174"/>
      <c r="AK844" s="169"/>
      <c r="AL844" s="181"/>
      <c r="AM844" s="171"/>
      <c r="AN844" s="173"/>
      <c r="AO844" s="171"/>
      <c r="AP844" s="174"/>
      <c r="AQ844" s="169"/>
      <c r="AR844" s="181"/>
      <c r="AS844" s="171"/>
      <c r="AT844" s="173"/>
      <c r="AU844" s="171"/>
      <c r="AV844" s="174"/>
      <c r="AW844" s="169"/>
      <c r="AX844" s="181"/>
      <c r="AY844" s="171"/>
      <c r="AZ844" s="173"/>
      <c r="BA844" s="171"/>
      <c r="BB844" s="174"/>
      <c r="BC844" s="169"/>
      <c r="BD844" s="181"/>
      <c r="BE844" s="171"/>
      <c r="BF844" s="173"/>
      <c r="BG844" s="171"/>
      <c r="BH844" s="174"/>
      <c r="BI844" s="169"/>
      <c r="BJ844" s="181"/>
      <c r="BK844" s="171"/>
      <c r="BL844" s="173"/>
      <c r="BM844" s="171"/>
      <c r="BN844" s="174"/>
      <c r="BQ844" s="189"/>
      <c r="BR844" s="187"/>
      <c r="BS844" s="189"/>
      <c r="BT844" s="187"/>
      <c r="BU844" s="190"/>
      <c r="BV844" s="185"/>
      <c r="BW844" s="189"/>
      <c r="BX844" s="187"/>
      <c r="BY844" s="189"/>
      <c r="BZ844" s="187"/>
      <c r="CA844" s="190"/>
      <c r="CB844" s="185"/>
      <c r="CC844" s="189"/>
      <c r="CD844" s="187"/>
      <c r="CE844" s="189"/>
      <c r="CF844" s="187"/>
      <c r="CG844" s="190"/>
      <c r="CH844" s="185"/>
      <c r="CI844" s="189"/>
      <c r="CJ844" s="187"/>
      <c r="CK844" s="189"/>
      <c r="CL844" s="187"/>
      <c r="CM844" s="190"/>
      <c r="CN844" s="185"/>
      <c r="CO844" s="189"/>
      <c r="CP844" s="187"/>
      <c r="CQ844" s="189"/>
      <c r="CR844" s="187"/>
      <c r="CS844" s="190"/>
    </row>
    <row r="845" spans="13:97" ht="15" customHeight="1" x14ac:dyDescent="0.25">
      <c r="M845" s="175"/>
      <c r="N845" s="282"/>
      <c r="O845" s="177"/>
      <c r="P845" s="176"/>
      <c r="Q845" s="177"/>
      <c r="R845" s="178"/>
      <c r="S845" s="175"/>
      <c r="T845" s="282"/>
      <c r="U845" s="177"/>
      <c r="V845" s="176"/>
      <c r="W845" s="177"/>
      <c r="X845" s="178"/>
      <c r="Y845" s="175"/>
      <c r="Z845" s="282"/>
      <c r="AA845" s="177"/>
      <c r="AB845" s="176"/>
      <c r="AC845" s="177"/>
      <c r="AD845" s="178"/>
      <c r="AE845" s="175"/>
      <c r="AF845" s="282"/>
      <c r="AG845" s="177"/>
      <c r="AH845" s="176"/>
      <c r="AI845" s="177"/>
      <c r="AJ845" s="178"/>
      <c r="AK845" s="175"/>
      <c r="AL845" s="282"/>
      <c r="AM845" s="177"/>
      <c r="AN845" s="176"/>
      <c r="AO845" s="177"/>
      <c r="AP845" s="178"/>
      <c r="AQ845" s="175"/>
      <c r="AR845" s="282"/>
      <c r="AS845" s="177"/>
      <c r="AT845" s="176"/>
      <c r="AU845" s="177"/>
      <c r="AV845" s="178"/>
      <c r="AW845" s="175"/>
      <c r="AX845" s="282"/>
      <c r="AY845" s="177"/>
      <c r="AZ845" s="176"/>
      <c r="BA845" s="177"/>
      <c r="BB845" s="178"/>
      <c r="BC845" s="175"/>
      <c r="BD845" s="282"/>
      <c r="BE845" s="177"/>
      <c r="BF845" s="176"/>
      <c r="BG845" s="177"/>
      <c r="BH845" s="178"/>
      <c r="BI845" s="175"/>
      <c r="BJ845" s="282"/>
      <c r="BK845" s="177"/>
      <c r="BL845" s="176"/>
      <c r="BM845" s="177"/>
      <c r="BN845" s="178"/>
      <c r="BQ845" s="192"/>
      <c r="BR845" s="193"/>
      <c r="BS845" s="192"/>
      <c r="BT845" s="193"/>
      <c r="BU845" s="194"/>
      <c r="BV845" s="191"/>
      <c r="BW845" s="192"/>
      <c r="BX845" s="193"/>
      <c r="BY845" s="192"/>
      <c r="BZ845" s="193"/>
      <c r="CA845" s="194"/>
      <c r="CB845" s="191"/>
      <c r="CC845" s="192"/>
      <c r="CD845" s="193"/>
      <c r="CE845" s="192"/>
      <c r="CF845" s="193"/>
      <c r="CG845" s="194"/>
      <c r="CH845" s="191"/>
      <c r="CI845" s="192"/>
      <c r="CJ845" s="193"/>
      <c r="CK845" s="192"/>
      <c r="CL845" s="193"/>
      <c r="CM845" s="194"/>
      <c r="CN845" s="191"/>
      <c r="CO845" s="192"/>
      <c r="CP845" s="193"/>
      <c r="CQ845" s="192"/>
      <c r="CR845" s="193"/>
      <c r="CS845" s="194"/>
    </row>
    <row r="846" spans="13:97" ht="15" customHeight="1" x14ac:dyDescent="0.25">
      <c r="M846" s="169">
        <v>1</v>
      </c>
      <c r="N846" s="281" t="s">
        <v>471</v>
      </c>
      <c r="O846" s="171">
        <v>1</v>
      </c>
      <c r="P846" s="170" t="s">
        <v>472</v>
      </c>
      <c r="Q846" s="171">
        <v>1</v>
      </c>
      <c r="R846" s="172" t="s">
        <v>473</v>
      </c>
      <c r="S846" s="169">
        <v>1</v>
      </c>
      <c r="T846" s="281" t="s">
        <v>474</v>
      </c>
      <c r="U846" s="171">
        <v>1</v>
      </c>
      <c r="V846" s="170" t="s">
        <v>475</v>
      </c>
      <c r="W846" s="171">
        <v>1</v>
      </c>
      <c r="X846" s="172" t="s">
        <v>476</v>
      </c>
      <c r="Y846" s="169">
        <v>1</v>
      </c>
      <c r="Z846" s="281" t="s">
        <v>477</v>
      </c>
      <c r="AA846" s="171">
        <v>1</v>
      </c>
      <c r="AB846" s="170" t="s">
        <v>478</v>
      </c>
      <c r="AC846" s="171">
        <v>1</v>
      </c>
      <c r="AD846" s="172" t="s">
        <v>479</v>
      </c>
      <c r="AE846" s="169">
        <v>1</v>
      </c>
      <c r="AF846" s="281" t="s">
        <v>480</v>
      </c>
      <c r="AG846" s="171">
        <v>1</v>
      </c>
      <c r="AH846" s="170" t="s">
        <v>480</v>
      </c>
      <c r="AI846" s="171">
        <v>1</v>
      </c>
      <c r="AJ846" s="172" t="s">
        <v>480</v>
      </c>
      <c r="AK846" s="169">
        <v>1</v>
      </c>
      <c r="AL846" s="281" t="s">
        <v>481</v>
      </c>
      <c r="AM846" s="171">
        <v>1</v>
      </c>
      <c r="AN846" s="170" t="s">
        <v>482</v>
      </c>
      <c r="AO846" s="171">
        <v>1</v>
      </c>
      <c r="AP846" s="172" t="s">
        <v>483</v>
      </c>
      <c r="AQ846" s="169">
        <v>1</v>
      </c>
      <c r="AR846" s="281" t="s">
        <v>484</v>
      </c>
      <c r="AS846" s="171">
        <v>1</v>
      </c>
      <c r="AT846" s="170" t="s">
        <v>485</v>
      </c>
      <c r="AU846" s="171">
        <v>1</v>
      </c>
      <c r="AV846" s="172" t="s">
        <v>486</v>
      </c>
      <c r="AW846" s="169">
        <v>1</v>
      </c>
      <c r="AX846" s="276" t="s">
        <v>487</v>
      </c>
      <c r="AY846" s="171">
        <v>1</v>
      </c>
      <c r="AZ846" s="170" t="s">
        <v>488</v>
      </c>
      <c r="BA846" s="171">
        <v>1</v>
      </c>
      <c r="BB846" s="172" t="s">
        <v>489</v>
      </c>
      <c r="BC846" s="169"/>
      <c r="BD846" s="283"/>
      <c r="BE846" s="171"/>
      <c r="BF846" s="170"/>
      <c r="BG846" s="171"/>
      <c r="BH846" s="172"/>
      <c r="BI846" s="169"/>
      <c r="BJ846" s="283"/>
      <c r="BK846" s="171"/>
      <c r="BL846" s="170"/>
      <c r="BM846" s="171"/>
      <c r="BN846" s="172"/>
      <c r="BQ846" s="186"/>
      <c r="BR846" s="187"/>
      <c r="BS846" s="186"/>
      <c r="BT846" s="187"/>
      <c r="BU846" s="188"/>
      <c r="BV846" s="185"/>
      <c r="BW846" s="186"/>
      <c r="BX846" s="187"/>
      <c r="BY846" s="186"/>
      <c r="BZ846" s="187"/>
      <c r="CA846" s="188"/>
      <c r="CB846" s="185"/>
      <c r="CC846" s="186"/>
      <c r="CD846" s="187"/>
      <c r="CE846" s="186"/>
      <c r="CF846" s="187"/>
      <c r="CG846" s="188"/>
      <c r="CH846" s="185"/>
      <c r="CI846" s="186"/>
      <c r="CJ846" s="187"/>
      <c r="CK846" s="186"/>
      <c r="CL846" s="187"/>
      <c r="CM846" s="188"/>
      <c r="CN846" s="185"/>
      <c r="CO846" s="186"/>
      <c r="CP846" s="187"/>
      <c r="CQ846" s="186"/>
      <c r="CR846" s="187"/>
      <c r="CS846" s="188"/>
    </row>
    <row r="847" spans="13:97" ht="15" customHeight="1" x14ac:dyDescent="0.25">
      <c r="M847" s="169"/>
      <c r="N847" s="181"/>
      <c r="O847" s="171"/>
      <c r="P847" s="173"/>
      <c r="Q847" s="171"/>
      <c r="R847" s="174"/>
      <c r="S847" s="169"/>
      <c r="T847" s="181"/>
      <c r="U847" s="171"/>
      <c r="V847" s="173"/>
      <c r="W847" s="171"/>
      <c r="X847" s="174"/>
      <c r="Y847" s="169"/>
      <c r="Z847" s="181"/>
      <c r="AA847" s="171"/>
      <c r="AB847" s="173"/>
      <c r="AC847" s="171"/>
      <c r="AD847" s="174"/>
      <c r="AE847" s="169"/>
      <c r="AF847" s="181"/>
      <c r="AG847" s="171"/>
      <c r="AH847" s="173"/>
      <c r="AI847" s="171"/>
      <c r="AJ847" s="174"/>
      <c r="AK847" s="169"/>
      <c r="AL847" s="181"/>
      <c r="AM847" s="171"/>
      <c r="AN847" s="173"/>
      <c r="AO847" s="171"/>
      <c r="AP847" s="174"/>
      <c r="AQ847" s="169"/>
      <c r="AR847" s="181"/>
      <c r="AS847" s="171"/>
      <c r="AT847" s="173"/>
      <c r="AU847" s="171"/>
      <c r="AV847" s="174"/>
      <c r="AW847" s="169"/>
      <c r="AX847" s="181"/>
      <c r="AY847" s="171"/>
      <c r="AZ847" s="173"/>
      <c r="BA847" s="171"/>
      <c r="BB847" s="174"/>
      <c r="BC847" s="169"/>
      <c r="BD847" s="181"/>
      <c r="BE847" s="171"/>
      <c r="BF847" s="173"/>
      <c r="BG847" s="171"/>
      <c r="BH847" s="174"/>
      <c r="BI847" s="169"/>
      <c r="BJ847" s="181"/>
      <c r="BK847" s="171"/>
      <c r="BL847" s="173"/>
      <c r="BM847" s="171"/>
      <c r="BN847" s="174"/>
      <c r="BQ847" s="189"/>
      <c r="BR847" s="187"/>
      <c r="BS847" s="189"/>
      <c r="BT847" s="187"/>
      <c r="BU847" s="190"/>
      <c r="BV847" s="185"/>
      <c r="BW847" s="189"/>
      <c r="BX847" s="187"/>
      <c r="BY847" s="189"/>
      <c r="BZ847" s="187"/>
      <c r="CA847" s="190"/>
      <c r="CB847" s="185"/>
      <c r="CC847" s="189"/>
      <c r="CD847" s="187"/>
      <c r="CE847" s="189"/>
      <c r="CF847" s="187"/>
      <c r="CG847" s="190"/>
      <c r="CH847" s="185"/>
      <c r="CI847" s="189"/>
      <c r="CJ847" s="187"/>
      <c r="CK847" s="189"/>
      <c r="CL847" s="187"/>
      <c r="CM847" s="190"/>
      <c r="CN847" s="185"/>
      <c r="CO847" s="189"/>
      <c r="CP847" s="187"/>
      <c r="CQ847" s="189"/>
      <c r="CR847" s="187"/>
      <c r="CS847" s="190"/>
    </row>
    <row r="848" spans="13:97" ht="15" customHeight="1" x14ac:dyDescent="0.25">
      <c r="M848" s="169"/>
      <c r="N848" s="181"/>
      <c r="O848" s="171"/>
      <c r="P848" s="173"/>
      <c r="Q848" s="171"/>
      <c r="R848" s="174"/>
      <c r="S848" s="169"/>
      <c r="T848" s="181"/>
      <c r="U848" s="171"/>
      <c r="V848" s="173"/>
      <c r="W848" s="171"/>
      <c r="X848" s="174"/>
      <c r="Y848" s="169"/>
      <c r="Z848" s="181"/>
      <c r="AA848" s="171"/>
      <c r="AB848" s="173"/>
      <c r="AC848" s="171"/>
      <c r="AD848" s="174"/>
      <c r="AE848" s="169"/>
      <c r="AF848" s="181"/>
      <c r="AG848" s="171"/>
      <c r="AH848" s="173"/>
      <c r="AI848" s="171"/>
      <c r="AJ848" s="174"/>
      <c r="AK848" s="169"/>
      <c r="AL848" s="181"/>
      <c r="AM848" s="171"/>
      <c r="AN848" s="173"/>
      <c r="AO848" s="171"/>
      <c r="AP848" s="174"/>
      <c r="AQ848" s="169"/>
      <c r="AR848" s="181"/>
      <c r="AS848" s="171"/>
      <c r="AT848" s="173"/>
      <c r="AU848" s="171"/>
      <c r="AV848" s="174"/>
      <c r="AW848" s="169"/>
      <c r="AX848" s="181"/>
      <c r="AY848" s="171"/>
      <c r="AZ848" s="173"/>
      <c r="BA848" s="171"/>
      <c r="BB848" s="174"/>
      <c r="BC848" s="169"/>
      <c r="BD848" s="181"/>
      <c r="BE848" s="171"/>
      <c r="BF848" s="173"/>
      <c r="BG848" s="171"/>
      <c r="BH848" s="174"/>
      <c r="BI848" s="169"/>
      <c r="BJ848" s="181"/>
      <c r="BK848" s="171"/>
      <c r="BL848" s="173"/>
      <c r="BM848" s="171"/>
      <c r="BN848" s="174"/>
      <c r="BQ848" s="189"/>
      <c r="BR848" s="187"/>
      <c r="BS848" s="189"/>
      <c r="BT848" s="187"/>
      <c r="BU848" s="190"/>
      <c r="BV848" s="185"/>
      <c r="BW848" s="189"/>
      <c r="BX848" s="187"/>
      <c r="BY848" s="189"/>
      <c r="BZ848" s="187"/>
      <c r="CA848" s="190"/>
      <c r="CB848" s="185"/>
      <c r="CC848" s="189"/>
      <c r="CD848" s="187"/>
      <c r="CE848" s="189"/>
      <c r="CF848" s="187"/>
      <c r="CG848" s="190"/>
      <c r="CH848" s="185"/>
      <c r="CI848" s="189"/>
      <c r="CJ848" s="187"/>
      <c r="CK848" s="189"/>
      <c r="CL848" s="187"/>
      <c r="CM848" s="190"/>
      <c r="CN848" s="185"/>
      <c r="CO848" s="189"/>
      <c r="CP848" s="187"/>
      <c r="CQ848" s="189"/>
      <c r="CR848" s="187"/>
      <c r="CS848" s="190"/>
    </row>
    <row r="849" spans="13:97" ht="15" customHeight="1" x14ac:dyDescent="0.25">
      <c r="M849" s="122"/>
      <c r="N849" s="280"/>
      <c r="O849" s="124"/>
      <c r="P849" s="123"/>
      <c r="Q849" s="124"/>
      <c r="R849" s="125"/>
      <c r="S849" s="122"/>
      <c r="T849" s="280"/>
      <c r="U849" s="124"/>
      <c r="V849" s="123"/>
      <c r="W849" s="124"/>
      <c r="X849" s="125"/>
      <c r="Y849" s="122"/>
      <c r="Z849" s="280"/>
      <c r="AA849" s="124"/>
      <c r="AB849" s="123"/>
      <c r="AC849" s="124"/>
      <c r="AD849" s="125"/>
      <c r="AE849" s="122"/>
      <c r="AF849" s="280"/>
      <c r="AG849" s="124"/>
      <c r="AH849" s="123"/>
      <c r="AI849" s="124"/>
      <c r="AJ849" s="125"/>
      <c r="AK849" s="122"/>
      <c r="AL849" s="280"/>
      <c r="AM849" s="124"/>
      <c r="AN849" s="123"/>
      <c r="AO849" s="124"/>
      <c r="AP849" s="125"/>
      <c r="AQ849" s="122"/>
      <c r="AR849" s="280"/>
      <c r="AS849" s="124"/>
      <c r="AT849" s="123"/>
      <c r="AU849" s="124"/>
      <c r="AV849" s="125"/>
      <c r="AW849" s="122"/>
      <c r="AX849" s="280"/>
      <c r="AY849" s="124"/>
      <c r="AZ849" s="123"/>
      <c r="BA849" s="124"/>
      <c r="BB849" s="125"/>
      <c r="BC849" s="122"/>
      <c r="BD849" s="280"/>
      <c r="BE849" s="124"/>
      <c r="BF849" s="123"/>
      <c r="BG849" s="124"/>
      <c r="BH849" s="125"/>
      <c r="BI849" s="122"/>
      <c r="BJ849" s="280"/>
      <c r="BK849" s="124"/>
      <c r="BL849" s="123"/>
      <c r="BM849" s="124"/>
      <c r="BN849" s="125"/>
      <c r="BQ849" s="192"/>
      <c r="BR849" s="193"/>
      <c r="BS849" s="192"/>
      <c r="BT849" s="193"/>
      <c r="BU849" s="194"/>
      <c r="BV849" s="191"/>
      <c r="BW849" s="192"/>
      <c r="BX849" s="193"/>
      <c r="BY849" s="192"/>
      <c r="BZ849" s="193"/>
      <c r="CA849" s="194"/>
      <c r="CB849" s="191"/>
      <c r="CC849" s="192"/>
      <c r="CD849" s="193"/>
      <c r="CE849" s="192"/>
      <c r="CF849" s="193"/>
      <c r="CG849" s="194"/>
      <c r="CH849" s="191"/>
      <c r="CI849" s="192"/>
      <c r="CJ849" s="193"/>
      <c r="CK849" s="192"/>
      <c r="CL849" s="193"/>
      <c r="CM849" s="194"/>
      <c r="CN849" s="191"/>
      <c r="CO849" s="192"/>
      <c r="CP849" s="193"/>
      <c r="CQ849" s="192"/>
      <c r="CR849" s="193"/>
      <c r="CS849" s="194"/>
    </row>
    <row r="850" spans="13:97" ht="15" customHeight="1" x14ac:dyDescent="0.25">
      <c r="M850" s="185">
        <v>1</v>
      </c>
      <c r="N850" s="281" t="s">
        <v>490</v>
      </c>
      <c r="O850" s="187">
        <v>1</v>
      </c>
      <c r="P850" s="186" t="s">
        <v>491</v>
      </c>
      <c r="Q850" s="187">
        <v>1</v>
      </c>
      <c r="R850" s="188" t="s">
        <v>492</v>
      </c>
      <c r="S850" s="185">
        <v>1</v>
      </c>
      <c r="T850" s="281" t="s">
        <v>493</v>
      </c>
      <c r="U850" s="187">
        <v>1</v>
      </c>
      <c r="V850" s="186" t="s">
        <v>494</v>
      </c>
      <c r="W850" s="187">
        <v>1</v>
      </c>
      <c r="X850" s="188" t="s">
        <v>495</v>
      </c>
      <c r="Y850" s="185">
        <v>1</v>
      </c>
      <c r="Z850" s="281" t="s">
        <v>496</v>
      </c>
      <c r="AA850" s="187">
        <v>1</v>
      </c>
      <c r="AB850" s="186" t="s">
        <v>497</v>
      </c>
      <c r="AC850" s="187">
        <v>1</v>
      </c>
      <c r="AD850" s="188" t="s">
        <v>498</v>
      </c>
      <c r="AE850" s="185">
        <v>1</v>
      </c>
      <c r="AF850" s="281" t="s">
        <v>499</v>
      </c>
      <c r="AG850" s="187">
        <v>1</v>
      </c>
      <c r="AH850" s="186" t="s">
        <v>500</v>
      </c>
      <c r="AI850" s="187">
        <v>1</v>
      </c>
      <c r="AJ850" s="188" t="s">
        <v>501</v>
      </c>
      <c r="AK850" s="185">
        <v>1</v>
      </c>
      <c r="AL850" s="281" t="s">
        <v>502</v>
      </c>
      <c r="AM850" s="187">
        <v>1</v>
      </c>
      <c r="AN850" s="186" t="s">
        <v>503</v>
      </c>
      <c r="AO850" s="187">
        <v>1</v>
      </c>
      <c r="AP850" s="188" t="s">
        <v>504</v>
      </c>
      <c r="AQ850" s="185">
        <v>1</v>
      </c>
      <c r="AR850" s="281" t="s">
        <v>505</v>
      </c>
      <c r="AS850" s="187">
        <v>1</v>
      </c>
      <c r="AT850" s="186" t="s">
        <v>506</v>
      </c>
      <c r="AU850" s="187">
        <v>1</v>
      </c>
      <c r="AV850" s="188" t="s">
        <v>507</v>
      </c>
      <c r="AW850" s="185">
        <v>1</v>
      </c>
      <c r="AX850" s="281" t="s">
        <v>508</v>
      </c>
      <c r="AY850" s="187">
        <v>1</v>
      </c>
      <c r="AZ850" s="186" t="s">
        <v>509</v>
      </c>
      <c r="BA850" s="187">
        <v>1</v>
      </c>
      <c r="BB850" s="188" t="s">
        <v>510</v>
      </c>
      <c r="BC850" s="185">
        <v>1</v>
      </c>
      <c r="BD850" s="281" t="s">
        <v>511</v>
      </c>
      <c r="BE850" s="187">
        <v>1</v>
      </c>
      <c r="BF850" s="186" t="s">
        <v>512</v>
      </c>
      <c r="BG850" s="187">
        <v>1</v>
      </c>
      <c r="BH850" s="188" t="s">
        <v>513</v>
      </c>
      <c r="BI850" s="185">
        <v>1</v>
      </c>
      <c r="BJ850" s="281" t="s">
        <v>514</v>
      </c>
      <c r="BK850" s="187">
        <v>1</v>
      </c>
      <c r="BL850" s="186" t="s">
        <v>515</v>
      </c>
      <c r="BM850" s="187">
        <v>1</v>
      </c>
      <c r="BN850" s="188" t="s">
        <v>516</v>
      </c>
      <c r="BQ850" s="186"/>
      <c r="BR850" s="187"/>
      <c r="BS850" s="186"/>
      <c r="BT850" s="187"/>
      <c r="BU850" s="188"/>
      <c r="BV850" s="185"/>
      <c r="BW850" s="186"/>
      <c r="BX850" s="187"/>
      <c r="BY850" s="186"/>
      <c r="BZ850" s="187"/>
      <c r="CA850" s="188"/>
      <c r="CB850" s="185"/>
      <c r="CC850" s="186"/>
      <c r="CD850" s="187"/>
      <c r="CE850" s="186"/>
      <c r="CF850" s="187"/>
      <c r="CG850" s="188"/>
      <c r="CH850" s="185"/>
      <c r="CI850" s="186"/>
      <c r="CJ850" s="187"/>
      <c r="CK850" s="186"/>
      <c r="CL850" s="187"/>
      <c r="CM850" s="188"/>
      <c r="CN850" s="185"/>
      <c r="CO850" s="186"/>
      <c r="CP850" s="187"/>
      <c r="CQ850" s="186"/>
      <c r="CR850" s="187"/>
      <c r="CS850" s="188"/>
    </row>
    <row r="851" spans="13:97" ht="15" customHeight="1" x14ac:dyDescent="0.25">
      <c r="M851" s="185"/>
      <c r="N851" s="284"/>
      <c r="O851" s="187"/>
      <c r="P851" s="189"/>
      <c r="Q851" s="187"/>
      <c r="R851" s="190"/>
      <c r="S851" s="185"/>
      <c r="T851" s="284"/>
      <c r="U851" s="187"/>
      <c r="V851" s="189"/>
      <c r="W851" s="187"/>
      <c r="X851" s="190"/>
      <c r="Y851" s="185"/>
      <c r="Z851" s="284"/>
      <c r="AA851" s="187"/>
      <c r="AB851" s="189"/>
      <c r="AC851" s="187"/>
      <c r="AD851" s="190"/>
      <c r="AE851" s="185"/>
      <c r="AF851" s="284"/>
      <c r="AG851" s="187"/>
      <c r="AH851" s="189"/>
      <c r="AI851" s="187"/>
      <c r="AJ851" s="190"/>
      <c r="AK851" s="185"/>
      <c r="AL851" s="284"/>
      <c r="AM851" s="187"/>
      <c r="AN851" s="189"/>
      <c r="AO851" s="187"/>
      <c r="AP851" s="190"/>
      <c r="AQ851" s="185"/>
      <c r="AR851" s="284"/>
      <c r="AS851" s="187"/>
      <c r="AT851" s="189"/>
      <c r="AU851" s="187"/>
      <c r="AV851" s="190"/>
      <c r="AW851" s="185"/>
      <c r="AX851" s="284"/>
      <c r="AY851" s="187"/>
      <c r="AZ851" s="189"/>
      <c r="BA851" s="187"/>
      <c r="BB851" s="190"/>
      <c r="BC851" s="185"/>
      <c r="BD851" s="284"/>
      <c r="BE851" s="187"/>
      <c r="BF851" s="189"/>
      <c r="BG851" s="187"/>
      <c r="BH851" s="190"/>
      <c r="BI851" s="185"/>
      <c r="BJ851" s="284"/>
      <c r="BK851" s="187"/>
      <c r="BL851" s="189"/>
      <c r="BM851" s="187"/>
      <c r="BN851" s="190"/>
      <c r="BQ851" s="189"/>
      <c r="BR851" s="187"/>
      <c r="BS851" s="189"/>
      <c r="BT851" s="187"/>
      <c r="BU851" s="190"/>
      <c r="BV851" s="185"/>
      <c r="BW851" s="189"/>
      <c r="BX851" s="187"/>
      <c r="BY851" s="189"/>
      <c r="BZ851" s="187"/>
      <c r="CA851" s="190"/>
      <c r="CB851" s="185"/>
      <c r="CC851" s="189"/>
      <c r="CD851" s="187"/>
      <c r="CE851" s="189"/>
      <c r="CF851" s="187"/>
      <c r="CG851" s="190"/>
      <c r="CH851" s="185"/>
      <c r="CI851" s="189"/>
      <c r="CJ851" s="187"/>
      <c r="CK851" s="189"/>
      <c r="CL851" s="187"/>
      <c r="CM851" s="190"/>
      <c r="CN851" s="185"/>
      <c r="CO851" s="189"/>
      <c r="CP851" s="187"/>
      <c r="CQ851" s="189"/>
      <c r="CR851" s="187"/>
      <c r="CS851" s="190"/>
    </row>
    <row r="852" spans="13:97" ht="15" customHeight="1" x14ac:dyDescent="0.25">
      <c r="M852" s="185"/>
      <c r="N852" s="284"/>
      <c r="O852" s="187"/>
      <c r="P852" s="189"/>
      <c r="Q852" s="187"/>
      <c r="R852" s="190"/>
      <c r="S852" s="185"/>
      <c r="T852" s="284"/>
      <c r="U852" s="187"/>
      <c r="V852" s="189"/>
      <c r="W852" s="187"/>
      <c r="X852" s="190"/>
      <c r="Y852" s="185"/>
      <c r="Z852" s="284"/>
      <c r="AA852" s="187"/>
      <c r="AB852" s="189"/>
      <c r="AC852" s="187"/>
      <c r="AD852" s="190"/>
      <c r="AE852" s="185"/>
      <c r="AF852" s="284"/>
      <c r="AG852" s="187"/>
      <c r="AH852" s="189"/>
      <c r="AI852" s="187"/>
      <c r="AJ852" s="190"/>
      <c r="AK852" s="185"/>
      <c r="AL852" s="284"/>
      <c r="AM852" s="187"/>
      <c r="AN852" s="189"/>
      <c r="AO852" s="187"/>
      <c r="AP852" s="190"/>
      <c r="AQ852" s="185"/>
      <c r="AR852" s="284"/>
      <c r="AS852" s="187"/>
      <c r="AT852" s="189"/>
      <c r="AU852" s="187"/>
      <c r="AV852" s="190"/>
      <c r="AW852" s="185"/>
      <c r="AX852" s="284"/>
      <c r="AY852" s="187"/>
      <c r="AZ852" s="189"/>
      <c r="BA852" s="187"/>
      <c r="BB852" s="190"/>
      <c r="BC852" s="185"/>
      <c r="BD852" s="284"/>
      <c r="BE852" s="187"/>
      <c r="BF852" s="189"/>
      <c r="BG852" s="187"/>
      <c r="BH852" s="190"/>
      <c r="BI852" s="185"/>
      <c r="BJ852" s="284"/>
      <c r="BK852" s="187"/>
      <c r="BL852" s="189"/>
      <c r="BM852" s="187"/>
      <c r="BN852" s="190"/>
      <c r="BQ852" s="119"/>
      <c r="BR852" s="120"/>
      <c r="BS852" s="119"/>
      <c r="BT852" s="120"/>
      <c r="BU852" s="121"/>
      <c r="BV852" s="118"/>
      <c r="BW852" s="119"/>
      <c r="BX852" s="120"/>
      <c r="BY852" s="119"/>
      <c r="BZ852" s="120"/>
      <c r="CA852" s="121"/>
      <c r="CB852" s="118"/>
      <c r="CC852" s="119"/>
      <c r="CD852" s="120"/>
      <c r="CE852" s="119"/>
      <c r="CF852" s="120"/>
      <c r="CG852" s="121"/>
      <c r="CH852" s="118"/>
      <c r="CI852" s="119"/>
      <c r="CJ852" s="120"/>
      <c r="CK852" s="119"/>
      <c r="CL852" s="120"/>
      <c r="CM852" s="121"/>
      <c r="CN852" s="118"/>
      <c r="CO852" s="119"/>
      <c r="CP852" s="120"/>
      <c r="CQ852" s="119"/>
      <c r="CR852" s="120"/>
      <c r="CS852" s="121"/>
    </row>
    <row r="853" spans="13:97" ht="15" customHeight="1" x14ac:dyDescent="0.25">
      <c r="M853" s="122"/>
      <c r="N853" s="285"/>
      <c r="O853" s="124"/>
      <c r="P853" s="124"/>
      <c r="Q853" s="124"/>
      <c r="R853" s="149"/>
      <c r="S853" s="122"/>
      <c r="T853" s="285"/>
      <c r="U853" s="124"/>
      <c r="V853" s="124"/>
      <c r="W853" s="124"/>
      <c r="X853" s="149"/>
      <c r="Y853" s="122"/>
      <c r="Z853" s="285"/>
      <c r="AA853" s="124"/>
      <c r="AB853" s="124"/>
      <c r="AC853" s="124"/>
      <c r="AD853" s="149"/>
      <c r="AE853" s="122"/>
      <c r="AF853" s="285"/>
      <c r="AG853" s="124"/>
      <c r="AH853" s="124"/>
      <c r="AI853" s="124"/>
      <c r="AJ853" s="149"/>
      <c r="AK853" s="122"/>
      <c r="AL853" s="285"/>
      <c r="AM853" s="124"/>
      <c r="AN853" s="124"/>
      <c r="AO853" s="124"/>
      <c r="AP853" s="149"/>
      <c r="AQ853" s="122"/>
      <c r="AR853" s="285"/>
      <c r="AS853" s="124"/>
      <c r="AT853" s="124"/>
      <c r="AU853" s="124"/>
      <c r="AV853" s="149"/>
      <c r="AW853" s="122"/>
      <c r="AX853" s="285"/>
      <c r="AY853" s="124"/>
      <c r="AZ853" s="124"/>
      <c r="BA853" s="124"/>
      <c r="BB853" s="149"/>
      <c r="BC853" s="122"/>
      <c r="BD853" s="285"/>
      <c r="BE853" s="124"/>
      <c r="BF853" s="124"/>
      <c r="BG853" s="124"/>
      <c r="BH853" s="149"/>
      <c r="BI853" s="122"/>
      <c r="BJ853" s="285"/>
      <c r="BK853" s="124"/>
      <c r="BL853" s="124"/>
      <c r="BM853" s="124"/>
      <c r="BN853" s="149"/>
      <c r="BQ853" s="141"/>
      <c r="BR853" s="142"/>
      <c r="BS853" s="141"/>
      <c r="BT853" s="142"/>
      <c r="BU853" s="143"/>
      <c r="BV853" s="140"/>
      <c r="BW853" s="141"/>
      <c r="BX853" s="142"/>
      <c r="BY853" s="142"/>
      <c r="BZ853" s="142"/>
      <c r="CA853" s="144"/>
      <c r="CB853" s="140"/>
      <c r="CC853" s="141"/>
      <c r="CD853" s="142"/>
      <c r="CE853" s="141"/>
      <c r="CF853" s="142"/>
      <c r="CG853" s="143"/>
      <c r="CH853" s="140"/>
      <c r="CI853" s="141"/>
      <c r="CJ853" s="142"/>
      <c r="CK853" s="141"/>
      <c r="CL853" s="142"/>
      <c r="CM853" s="143"/>
      <c r="CN853" s="140"/>
      <c r="CO853" s="141"/>
      <c r="CP853" s="142"/>
      <c r="CQ853" s="142"/>
      <c r="CR853" s="142"/>
      <c r="CS853" s="144"/>
    </row>
    <row r="854" spans="13:97" ht="15" customHeight="1" x14ac:dyDescent="0.25">
      <c r="M854" s="195">
        <v>1</v>
      </c>
      <c r="N854" s="281" t="s">
        <v>517</v>
      </c>
      <c r="O854" s="197">
        <v>1</v>
      </c>
      <c r="P854" s="196" t="s">
        <v>518</v>
      </c>
      <c r="Q854" s="197">
        <v>1</v>
      </c>
      <c r="R854" s="196" t="s">
        <v>519</v>
      </c>
      <c r="S854" s="195">
        <v>1</v>
      </c>
      <c r="T854" s="281" t="s">
        <v>520</v>
      </c>
      <c r="U854" s="197">
        <v>1</v>
      </c>
      <c r="V854" s="196" t="s">
        <v>521</v>
      </c>
      <c r="W854" s="197">
        <v>1</v>
      </c>
      <c r="X854" s="196" t="s">
        <v>522</v>
      </c>
      <c r="Y854" s="195">
        <v>1</v>
      </c>
      <c r="Z854" s="281" t="s">
        <v>523</v>
      </c>
      <c r="AA854" s="197">
        <v>1</v>
      </c>
      <c r="AB854" s="196" t="s">
        <v>524</v>
      </c>
      <c r="AC854" s="197">
        <v>1</v>
      </c>
      <c r="AD854" s="196" t="s">
        <v>525</v>
      </c>
      <c r="AE854" s="195">
        <v>1</v>
      </c>
      <c r="AF854" s="281" t="s">
        <v>526</v>
      </c>
      <c r="AG854" s="197">
        <v>1</v>
      </c>
      <c r="AH854" s="196" t="s">
        <v>527</v>
      </c>
      <c r="AI854" s="197">
        <v>1</v>
      </c>
      <c r="AJ854" s="196" t="s">
        <v>528</v>
      </c>
      <c r="AK854" s="195">
        <v>1</v>
      </c>
      <c r="AL854" s="281" t="s">
        <v>529</v>
      </c>
      <c r="AM854" s="197">
        <v>1</v>
      </c>
      <c r="AN854" s="196" t="s">
        <v>530</v>
      </c>
      <c r="AO854" s="197">
        <v>1</v>
      </c>
      <c r="AP854" s="196" t="s">
        <v>531</v>
      </c>
      <c r="AQ854" s="195">
        <v>1</v>
      </c>
      <c r="AR854" s="281" t="s">
        <v>532</v>
      </c>
      <c r="AS854" s="197">
        <v>1</v>
      </c>
      <c r="AT854" s="196" t="s">
        <v>533</v>
      </c>
      <c r="AU854" s="197">
        <v>1</v>
      </c>
      <c r="AV854" s="196" t="s">
        <v>534</v>
      </c>
      <c r="AW854" s="195">
        <v>1</v>
      </c>
      <c r="AX854" s="281" t="s">
        <v>535</v>
      </c>
      <c r="AY854" s="197">
        <v>1</v>
      </c>
      <c r="AZ854" s="196" t="s">
        <v>535</v>
      </c>
      <c r="BA854" s="197">
        <v>1</v>
      </c>
      <c r="BB854" s="196" t="s">
        <v>535</v>
      </c>
      <c r="BC854" s="195">
        <v>1</v>
      </c>
      <c r="BD854" s="281" t="s">
        <v>536</v>
      </c>
      <c r="BE854" s="197">
        <v>1</v>
      </c>
      <c r="BF854" s="196" t="s">
        <v>537</v>
      </c>
      <c r="BG854" s="197">
        <v>1</v>
      </c>
      <c r="BH854" s="196" t="s">
        <v>538</v>
      </c>
      <c r="BI854" s="195">
        <v>1</v>
      </c>
      <c r="BJ854" s="281" t="s">
        <v>539</v>
      </c>
      <c r="BK854" s="197">
        <v>1</v>
      </c>
      <c r="BL854" s="196" t="s">
        <v>540</v>
      </c>
      <c r="BM854" s="197">
        <v>1</v>
      </c>
      <c r="BN854" s="196" t="s">
        <v>541</v>
      </c>
      <c r="BQ854" s="145"/>
      <c r="BR854" s="120"/>
      <c r="BS854" s="145"/>
      <c r="BT854" s="120"/>
      <c r="BU854" s="146"/>
      <c r="BV854" s="118"/>
      <c r="BW854" s="145"/>
      <c r="BX854" s="120"/>
      <c r="BY854" s="120"/>
      <c r="BZ854" s="120"/>
      <c r="CA854" s="147"/>
      <c r="CB854" s="114"/>
      <c r="CC854" s="116"/>
      <c r="CD854" s="115"/>
      <c r="CE854" s="116"/>
      <c r="CF854" s="115"/>
      <c r="CG854" s="117"/>
      <c r="CH854" s="118"/>
      <c r="CI854" s="145"/>
      <c r="CJ854" s="120"/>
      <c r="CK854" s="145"/>
      <c r="CL854" s="120"/>
      <c r="CM854" s="146"/>
      <c r="CN854" s="118"/>
      <c r="CO854" s="145"/>
      <c r="CP854" s="120"/>
      <c r="CQ854" s="120"/>
      <c r="CR854" s="120"/>
      <c r="CS854" s="147"/>
    </row>
    <row r="855" spans="13:97" ht="15" customHeight="1" x14ac:dyDescent="0.25">
      <c r="M855" s="195"/>
      <c r="N855" s="286"/>
      <c r="O855" s="197"/>
      <c r="P855" s="199"/>
      <c r="Q855" s="197"/>
      <c r="R855" s="200"/>
      <c r="S855" s="195"/>
      <c r="T855" s="286"/>
      <c r="U855" s="197"/>
      <c r="V855" s="196"/>
      <c r="W855" s="197"/>
      <c r="X855" s="198"/>
      <c r="Y855" s="195"/>
      <c r="Z855" s="286"/>
      <c r="AA855" s="197"/>
      <c r="AB855" s="199"/>
      <c r="AC855" s="197"/>
      <c r="AD855" s="200"/>
      <c r="AE855" s="195"/>
      <c r="AF855" s="286"/>
      <c r="AG855" s="197"/>
      <c r="AH855" s="199"/>
      <c r="AI855" s="197"/>
      <c r="AJ855" s="200"/>
      <c r="AK855" s="195"/>
      <c r="AL855" s="286"/>
      <c r="AM855" s="197"/>
      <c r="AN855" s="196"/>
      <c r="AO855" s="197"/>
      <c r="AP855" s="198"/>
      <c r="AQ855" s="195"/>
      <c r="AR855" s="286"/>
      <c r="AS855" s="197"/>
      <c r="AT855" s="199"/>
      <c r="AU855" s="197"/>
      <c r="AV855" s="200"/>
      <c r="AW855" s="195"/>
      <c r="AX855" s="286"/>
      <c r="AY855" s="197"/>
      <c r="AZ855" s="199"/>
      <c r="BA855" s="197"/>
      <c r="BB855" s="200"/>
      <c r="BC855" s="195"/>
      <c r="BD855" s="286"/>
      <c r="BE855" s="197"/>
      <c r="BF855" s="196"/>
      <c r="BG855" s="197"/>
      <c r="BH855" s="198"/>
      <c r="BI855" s="195"/>
      <c r="BJ855" s="286"/>
      <c r="BK855" s="197"/>
      <c r="BL855" s="199"/>
      <c r="BM855" s="197"/>
      <c r="BN855" s="200"/>
      <c r="BQ855" s="137"/>
      <c r="BR855" s="138"/>
      <c r="BS855" s="137"/>
      <c r="BT855" s="138"/>
      <c r="BU855" s="139"/>
      <c r="BV855" s="136"/>
      <c r="BW855" s="137"/>
      <c r="BX855" s="138"/>
      <c r="BY855" s="138"/>
      <c r="BZ855" s="138"/>
      <c r="CA855" s="148"/>
      <c r="CB855" s="136"/>
      <c r="CC855" s="137"/>
      <c r="CD855" s="138"/>
      <c r="CE855" s="137"/>
      <c r="CF855" s="138"/>
      <c r="CG855" s="139"/>
      <c r="CH855" s="136"/>
      <c r="CI855" s="137"/>
      <c r="CJ855" s="138"/>
      <c r="CK855" s="137"/>
      <c r="CL855" s="138"/>
      <c r="CM855" s="139"/>
      <c r="CN855" s="136"/>
      <c r="CO855" s="137"/>
      <c r="CP855" s="138"/>
      <c r="CQ855" s="138"/>
      <c r="CR855" s="138"/>
      <c r="CS855" s="148"/>
    </row>
    <row r="856" spans="13:97" ht="15" customHeight="1" x14ac:dyDescent="0.25">
      <c r="M856" s="195"/>
      <c r="N856" s="286"/>
      <c r="O856" s="197"/>
      <c r="P856" s="199"/>
      <c r="Q856" s="197"/>
      <c r="R856" s="200"/>
      <c r="S856" s="195"/>
      <c r="T856" s="286"/>
      <c r="U856" s="197"/>
      <c r="V856" s="196"/>
      <c r="W856" s="197"/>
      <c r="X856" s="198"/>
      <c r="Y856" s="195"/>
      <c r="Z856" s="286"/>
      <c r="AA856" s="197"/>
      <c r="AB856" s="199"/>
      <c r="AC856" s="197"/>
      <c r="AD856" s="200"/>
      <c r="AE856" s="195"/>
      <c r="AF856" s="286"/>
      <c r="AG856" s="197"/>
      <c r="AH856" s="199"/>
      <c r="AI856" s="197"/>
      <c r="AJ856" s="200"/>
      <c r="AK856" s="195"/>
      <c r="AL856" s="286"/>
      <c r="AM856" s="197"/>
      <c r="AN856" s="196"/>
      <c r="AO856" s="197"/>
      <c r="AP856" s="198"/>
      <c r="AQ856" s="195"/>
      <c r="AR856" s="286"/>
      <c r="AS856" s="197"/>
      <c r="AT856" s="199"/>
      <c r="AU856" s="197"/>
      <c r="AV856" s="200"/>
      <c r="AW856" s="195"/>
      <c r="AX856" s="286"/>
      <c r="AY856" s="197"/>
      <c r="AZ856" s="199"/>
      <c r="BA856" s="197"/>
      <c r="BB856" s="200"/>
      <c r="BC856" s="195"/>
      <c r="BD856" s="286"/>
      <c r="BE856" s="197"/>
      <c r="BF856" s="196"/>
      <c r="BG856" s="197"/>
      <c r="BH856" s="198"/>
      <c r="BI856" s="195"/>
      <c r="BJ856" s="286"/>
      <c r="BK856" s="197"/>
      <c r="BL856" s="199"/>
      <c r="BM856" s="197"/>
      <c r="BN856" s="200"/>
      <c r="BQ856" s="137"/>
      <c r="BR856" s="138"/>
      <c r="BS856" s="137"/>
      <c r="BT856" s="138"/>
      <c r="BU856" s="139"/>
      <c r="BV856" s="136"/>
      <c r="BW856" s="137"/>
      <c r="BX856" s="138"/>
      <c r="BY856" s="138"/>
      <c r="BZ856" s="138"/>
      <c r="CA856" s="148"/>
      <c r="CB856" s="136"/>
      <c r="CC856" s="137"/>
      <c r="CD856" s="138"/>
      <c r="CE856" s="137"/>
      <c r="CF856" s="138"/>
      <c r="CG856" s="139"/>
      <c r="CH856" s="136"/>
      <c r="CI856" s="137"/>
      <c r="CJ856" s="138"/>
      <c r="CK856" s="137"/>
      <c r="CL856" s="138"/>
      <c r="CM856" s="139"/>
      <c r="CN856" s="136"/>
      <c r="CO856" s="137"/>
      <c r="CP856" s="138"/>
      <c r="CQ856" s="138"/>
      <c r="CR856" s="138"/>
      <c r="CS856" s="148"/>
    </row>
    <row r="857" spans="13:97" ht="15" customHeight="1" x14ac:dyDescent="0.25">
      <c r="M857" s="201"/>
      <c r="N857" s="287"/>
      <c r="O857" s="203"/>
      <c r="P857" s="202"/>
      <c r="Q857" s="203"/>
      <c r="R857" s="204"/>
      <c r="S857" s="201"/>
      <c r="T857" s="287"/>
      <c r="U857" s="203"/>
      <c r="V857" s="202"/>
      <c r="W857" s="203"/>
      <c r="X857" s="204"/>
      <c r="Y857" s="201"/>
      <c r="Z857" s="287"/>
      <c r="AA857" s="203"/>
      <c r="AB857" s="202"/>
      <c r="AC857" s="203"/>
      <c r="AD857" s="204"/>
      <c r="AE857" s="201"/>
      <c r="AF857" s="287"/>
      <c r="AG857" s="203"/>
      <c r="AH857" s="202"/>
      <c r="AI857" s="203"/>
      <c r="AJ857" s="204"/>
      <c r="AK857" s="201"/>
      <c r="AL857" s="287"/>
      <c r="AM857" s="203"/>
      <c r="AN857" s="202"/>
      <c r="AO857" s="203"/>
      <c r="AP857" s="204"/>
      <c r="AQ857" s="201"/>
      <c r="AR857" s="287"/>
      <c r="AS857" s="203"/>
      <c r="AT857" s="202"/>
      <c r="AU857" s="203"/>
      <c r="AV857" s="204"/>
      <c r="AW857" s="201"/>
      <c r="AX857" s="287"/>
      <c r="AY857" s="203"/>
      <c r="AZ857" s="202"/>
      <c r="BA857" s="203"/>
      <c r="BB857" s="204"/>
      <c r="BC857" s="201"/>
      <c r="BD857" s="287"/>
      <c r="BE857" s="203"/>
      <c r="BF857" s="202"/>
      <c r="BG857" s="203"/>
      <c r="BH857" s="204"/>
      <c r="BI857" s="201"/>
      <c r="BJ857" s="287"/>
      <c r="BK857" s="203"/>
      <c r="BL857" s="202"/>
      <c r="BM857" s="203"/>
      <c r="BN857" s="204"/>
      <c r="BQ857" s="124"/>
      <c r="BR857" s="124"/>
      <c r="BS857" s="124"/>
      <c r="BT857" s="124"/>
      <c r="BU857" s="149"/>
      <c r="BV857" s="122"/>
      <c r="BW857" s="124"/>
      <c r="BX857" s="124"/>
      <c r="BY857" s="124"/>
      <c r="BZ857" s="124"/>
      <c r="CA857" s="149"/>
      <c r="CB857" s="122"/>
      <c r="CC857" s="124"/>
      <c r="CD857" s="124"/>
      <c r="CE857" s="124"/>
      <c r="CF857" s="124"/>
      <c r="CG857" s="149"/>
      <c r="CH857" s="122"/>
      <c r="CI857" s="124"/>
      <c r="CJ857" s="124"/>
      <c r="CK857" s="124"/>
      <c r="CL857" s="124"/>
      <c r="CM857" s="149"/>
      <c r="CN857" s="122"/>
      <c r="CO857" s="124"/>
      <c r="CP857" s="124"/>
      <c r="CQ857" s="124"/>
      <c r="CR857" s="124"/>
      <c r="CS857" s="149"/>
    </row>
    <row r="858" spans="13:97" ht="15" customHeight="1" x14ac:dyDescent="0.25">
      <c r="M858" s="195">
        <v>1</v>
      </c>
      <c r="N858" s="281" t="s">
        <v>542</v>
      </c>
      <c r="O858" s="197">
        <v>1</v>
      </c>
      <c r="P858" s="196" t="s">
        <v>542</v>
      </c>
      <c r="Q858" s="197">
        <v>1</v>
      </c>
      <c r="R858" s="196" t="s">
        <v>542</v>
      </c>
      <c r="S858" s="195">
        <v>1</v>
      </c>
      <c r="T858" s="281" t="s">
        <v>543</v>
      </c>
      <c r="U858" s="197">
        <v>1</v>
      </c>
      <c r="V858" s="196" t="s">
        <v>544</v>
      </c>
      <c r="W858" s="197">
        <v>1</v>
      </c>
      <c r="X858" s="196" t="s">
        <v>545</v>
      </c>
      <c r="Y858" s="195">
        <v>1</v>
      </c>
      <c r="Z858" s="281" t="s">
        <v>546</v>
      </c>
      <c r="AA858" s="197">
        <v>1</v>
      </c>
      <c r="AB858" s="196" t="s">
        <v>547</v>
      </c>
      <c r="AC858" s="197">
        <v>1</v>
      </c>
      <c r="AD858" s="196" t="s">
        <v>548</v>
      </c>
      <c r="AE858" s="195">
        <v>1</v>
      </c>
      <c r="AF858" s="281" t="s">
        <v>549</v>
      </c>
      <c r="AG858" s="197">
        <v>1</v>
      </c>
      <c r="AH858" s="196" t="s">
        <v>550</v>
      </c>
      <c r="AI858" s="197">
        <v>1</v>
      </c>
      <c r="AJ858" s="196" t="s">
        <v>551</v>
      </c>
      <c r="AK858" s="195">
        <v>1</v>
      </c>
      <c r="AL858" s="281" t="s">
        <v>552</v>
      </c>
      <c r="AM858" s="197">
        <v>1</v>
      </c>
      <c r="AN858" s="196" t="s">
        <v>553</v>
      </c>
      <c r="AO858" s="197">
        <v>1</v>
      </c>
      <c r="AP858" s="196" t="s">
        <v>554</v>
      </c>
      <c r="AQ858" s="195">
        <v>1</v>
      </c>
      <c r="AR858" s="281" t="s">
        <v>555</v>
      </c>
      <c r="AS858" s="197">
        <v>1</v>
      </c>
      <c r="AT858" s="196" t="s">
        <v>556</v>
      </c>
      <c r="AU858" s="197">
        <v>1</v>
      </c>
      <c r="AV858" s="196" t="s">
        <v>557</v>
      </c>
      <c r="AW858" s="195">
        <v>1</v>
      </c>
      <c r="AX858" s="281" t="s">
        <v>558</v>
      </c>
      <c r="AY858" s="197">
        <v>1</v>
      </c>
      <c r="AZ858" s="196" t="s">
        <v>558</v>
      </c>
      <c r="BA858" s="197">
        <v>1</v>
      </c>
      <c r="BB858" s="196" t="s">
        <v>558</v>
      </c>
      <c r="BC858" s="195">
        <v>1</v>
      </c>
      <c r="BD858" s="281" t="s">
        <v>559</v>
      </c>
      <c r="BE858" s="197">
        <v>1</v>
      </c>
      <c r="BF858" s="196" t="s">
        <v>560</v>
      </c>
      <c r="BG858" s="197">
        <v>1</v>
      </c>
      <c r="BH858" s="196" t="s">
        <v>561</v>
      </c>
      <c r="BI858" s="195">
        <v>1</v>
      </c>
      <c r="BJ858" s="281" t="s">
        <v>562</v>
      </c>
      <c r="BK858" s="197">
        <v>1</v>
      </c>
      <c r="BL858" s="196" t="s">
        <v>563</v>
      </c>
      <c r="BM858" s="197">
        <v>1</v>
      </c>
      <c r="BN858" s="196" t="s">
        <v>564</v>
      </c>
      <c r="BQ858" s="196" t="s">
        <v>192</v>
      </c>
      <c r="BR858" s="197">
        <v>1</v>
      </c>
      <c r="BS858" s="196" t="s">
        <v>193</v>
      </c>
      <c r="BT858" s="197">
        <v>1</v>
      </c>
      <c r="BU858" s="196" t="s">
        <v>194</v>
      </c>
      <c r="BV858" s="195">
        <v>1</v>
      </c>
      <c r="BW858" s="196" t="s">
        <v>195</v>
      </c>
      <c r="BX858" s="197">
        <v>1</v>
      </c>
      <c r="BY858" s="196" t="s">
        <v>196</v>
      </c>
      <c r="BZ858" s="197">
        <v>1</v>
      </c>
      <c r="CA858" s="196" t="s">
        <v>197</v>
      </c>
      <c r="CB858" s="195">
        <v>1</v>
      </c>
      <c r="CC858" s="196" t="s">
        <v>198</v>
      </c>
      <c r="CD858" s="197">
        <v>1</v>
      </c>
      <c r="CE858" s="196" t="s">
        <v>199</v>
      </c>
      <c r="CF858" s="197">
        <v>1</v>
      </c>
      <c r="CG858" s="196" t="s">
        <v>200</v>
      </c>
      <c r="CH858" s="195">
        <v>1</v>
      </c>
      <c r="CI858" s="196" t="s">
        <v>201</v>
      </c>
      <c r="CJ858" s="197">
        <v>1</v>
      </c>
      <c r="CK858" s="196" t="s">
        <v>202</v>
      </c>
      <c r="CL858" s="197">
        <v>1</v>
      </c>
      <c r="CM858" s="196" t="s">
        <v>203</v>
      </c>
      <c r="CN858" s="195"/>
      <c r="CO858" s="196"/>
      <c r="CP858" s="197"/>
      <c r="CQ858" s="196"/>
      <c r="CR858" s="197"/>
      <c r="CS858" s="198"/>
    </row>
    <row r="859" spans="13:97" ht="15" customHeight="1" x14ac:dyDescent="0.25">
      <c r="M859" s="195"/>
      <c r="N859" s="286"/>
      <c r="O859" s="197"/>
      <c r="P859" s="199"/>
      <c r="Q859" s="197"/>
      <c r="R859" s="200"/>
      <c r="S859" s="195"/>
      <c r="T859" s="286"/>
      <c r="U859" s="197"/>
      <c r="V859" s="199"/>
      <c r="W859" s="197"/>
      <c r="X859" s="200"/>
      <c r="Y859" s="195"/>
      <c r="Z859" s="286"/>
      <c r="AA859" s="197"/>
      <c r="AB859" s="199"/>
      <c r="AC859" s="197"/>
      <c r="AD859" s="200"/>
      <c r="AE859" s="195"/>
      <c r="AF859" s="286"/>
      <c r="AG859" s="197"/>
      <c r="AH859" s="199"/>
      <c r="AI859" s="197"/>
      <c r="AJ859" s="200"/>
      <c r="AK859" s="195"/>
      <c r="AL859" s="286"/>
      <c r="AM859" s="197"/>
      <c r="AN859" s="199"/>
      <c r="AO859" s="197"/>
      <c r="AP859" s="200"/>
      <c r="AQ859" s="195"/>
      <c r="AR859" s="286"/>
      <c r="AS859" s="197"/>
      <c r="AT859" s="199"/>
      <c r="AU859" s="197"/>
      <c r="AV859" s="200"/>
      <c r="AW859" s="195"/>
      <c r="AX859" s="286"/>
      <c r="AY859" s="197"/>
      <c r="AZ859" s="199"/>
      <c r="BA859" s="197"/>
      <c r="BB859" s="200"/>
      <c r="BC859" s="195"/>
      <c r="BD859" s="286"/>
      <c r="BE859" s="197"/>
      <c r="BF859" s="199"/>
      <c r="BG859" s="197"/>
      <c r="BH859" s="200"/>
      <c r="BI859" s="195"/>
      <c r="BJ859" s="286"/>
      <c r="BK859" s="197"/>
      <c r="BL859" s="199"/>
      <c r="BM859" s="197"/>
      <c r="BN859" s="200"/>
      <c r="BQ859" s="199"/>
      <c r="BR859" s="197"/>
      <c r="BS859" s="196"/>
      <c r="BT859" s="197"/>
      <c r="BU859" s="198"/>
      <c r="BV859" s="195"/>
      <c r="BW859" s="199"/>
      <c r="BX859" s="197"/>
      <c r="BY859" s="199"/>
      <c r="BZ859" s="197"/>
      <c r="CA859" s="200"/>
      <c r="CB859" s="195"/>
      <c r="CC859" s="199"/>
      <c r="CD859" s="197"/>
      <c r="CE859" s="199"/>
      <c r="CF859" s="197"/>
      <c r="CG859" s="200"/>
      <c r="CH859" s="195"/>
      <c r="CI859" s="199"/>
      <c r="CJ859" s="197"/>
      <c r="CK859" s="196"/>
      <c r="CL859" s="197"/>
      <c r="CM859" s="198"/>
      <c r="CN859" s="195"/>
      <c r="CO859" s="199"/>
      <c r="CP859" s="197"/>
      <c r="CQ859" s="199"/>
      <c r="CR859" s="197"/>
      <c r="CS859" s="200"/>
    </row>
    <row r="860" spans="13:97" ht="15" customHeight="1" x14ac:dyDescent="0.25">
      <c r="M860" s="195"/>
      <c r="N860" s="286"/>
      <c r="O860" s="197"/>
      <c r="P860" s="199"/>
      <c r="Q860" s="197"/>
      <c r="R860" s="200"/>
      <c r="S860" s="195"/>
      <c r="T860" s="286"/>
      <c r="U860" s="197"/>
      <c r="V860" s="199"/>
      <c r="W860" s="197"/>
      <c r="X860" s="200"/>
      <c r="Y860" s="195"/>
      <c r="Z860" s="286"/>
      <c r="AA860" s="197"/>
      <c r="AB860" s="199"/>
      <c r="AC860" s="197"/>
      <c r="AD860" s="200"/>
      <c r="AE860" s="195"/>
      <c r="AF860" s="286"/>
      <c r="AG860" s="197"/>
      <c r="AH860" s="199"/>
      <c r="AI860" s="197"/>
      <c r="AJ860" s="200"/>
      <c r="AK860" s="195"/>
      <c r="AL860" s="286"/>
      <c r="AM860" s="197"/>
      <c r="AN860" s="199"/>
      <c r="AO860" s="197"/>
      <c r="AP860" s="200"/>
      <c r="AQ860" s="195"/>
      <c r="AR860" s="286"/>
      <c r="AS860" s="197"/>
      <c r="AT860" s="199"/>
      <c r="AU860" s="197"/>
      <c r="AV860" s="200"/>
      <c r="AW860" s="195"/>
      <c r="AX860" s="286"/>
      <c r="AY860" s="197"/>
      <c r="AZ860" s="199"/>
      <c r="BA860" s="197"/>
      <c r="BB860" s="200"/>
      <c r="BC860" s="195"/>
      <c r="BD860" s="286"/>
      <c r="BE860" s="197"/>
      <c r="BF860" s="199"/>
      <c r="BG860" s="197"/>
      <c r="BH860" s="200"/>
      <c r="BI860" s="195"/>
      <c r="BJ860" s="286"/>
      <c r="BK860" s="197"/>
      <c r="BL860" s="199"/>
      <c r="BM860" s="197"/>
      <c r="BN860" s="200"/>
      <c r="BQ860" s="199"/>
      <c r="BR860" s="197"/>
      <c r="BS860" s="196"/>
      <c r="BT860" s="197"/>
      <c r="BU860" s="198"/>
      <c r="BV860" s="195"/>
      <c r="BW860" s="199"/>
      <c r="BX860" s="197"/>
      <c r="BY860" s="199"/>
      <c r="BZ860" s="197"/>
      <c r="CA860" s="200"/>
      <c r="CB860" s="195"/>
      <c r="CC860" s="199"/>
      <c r="CD860" s="197"/>
      <c r="CE860" s="199"/>
      <c r="CF860" s="197"/>
      <c r="CG860" s="200"/>
      <c r="CH860" s="195"/>
      <c r="CI860" s="199"/>
      <c r="CJ860" s="197"/>
      <c r="CK860" s="196"/>
      <c r="CL860" s="197"/>
      <c r="CM860" s="198"/>
      <c r="CN860" s="195"/>
      <c r="CO860" s="199"/>
      <c r="CP860" s="197"/>
      <c r="CQ860" s="199"/>
      <c r="CR860" s="197"/>
      <c r="CS860" s="200"/>
    </row>
    <row r="861" spans="13:97" ht="15" customHeight="1" x14ac:dyDescent="0.25">
      <c r="M861" s="201"/>
      <c r="N861" s="287"/>
      <c r="O861" s="203"/>
      <c r="P861" s="202"/>
      <c r="Q861" s="203"/>
      <c r="R861" s="204"/>
      <c r="S861" s="201"/>
      <c r="T861" s="287"/>
      <c r="U861" s="203"/>
      <c r="V861" s="202"/>
      <c r="W861" s="203"/>
      <c r="X861" s="204"/>
      <c r="Y861" s="201"/>
      <c r="Z861" s="287"/>
      <c r="AA861" s="203"/>
      <c r="AB861" s="202"/>
      <c r="AC861" s="203"/>
      <c r="AD861" s="204"/>
      <c r="AE861" s="201"/>
      <c r="AF861" s="287"/>
      <c r="AG861" s="203"/>
      <c r="AH861" s="202"/>
      <c r="AI861" s="203"/>
      <c r="AJ861" s="204"/>
      <c r="AK861" s="201"/>
      <c r="AL861" s="287"/>
      <c r="AM861" s="203"/>
      <c r="AN861" s="202"/>
      <c r="AO861" s="203"/>
      <c r="AP861" s="204"/>
      <c r="AQ861" s="201"/>
      <c r="AR861" s="287"/>
      <c r="AS861" s="203"/>
      <c r="AT861" s="202"/>
      <c r="AU861" s="203"/>
      <c r="AV861" s="204"/>
      <c r="AW861" s="201"/>
      <c r="AX861" s="287"/>
      <c r="AY861" s="203"/>
      <c r="AZ861" s="202"/>
      <c r="BA861" s="203"/>
      <c r="BB861" s="204"/>
      <c r="BC861" s="201"/>
      <c r="BD861" s="287"/>
      <c r="BE861" s="203"/>
      <c r="BF861" s="202"/>
      <c r="BG861" s="203"/>
      <c r="BH861" s="204"/>
      <c r="BI861" s="201"/>
      <c r="BJ861" s="287"/>
      <c r="BK861" s="203"/>
      <c r="BL861" s="202"/>
      <c r="BM861" s="203"/>
      <c r="BN861" s="204"/>
      <c r="BQ861" s="202"/>
      <c r="BR861" s="203"/>
      <c r="BS861" s="202"/>
      <c r="BT861" s="203"/>
      <c r="BU861" s="204"/>
      <c r="BV861" s="201"/>
      <c r="BW861" s="202"/>
      <c r="BX861" s="203"/>
      <c r="BY861" s="202"/>
      <c r="BZ861" s="203"/>
      <c r="CA861" s="204"/>
      <c r="CB861" s="201"/>
      <c r="CC861" s="202"/>
      <c r="CD861" s="203"/>
      <c r="CE861" s="202"/>
      <c r="CF861" s="203"/>
      <c r="CG861" s="204"/>
      <c r="CH861" s="201"/>
      <c r="CI861" s="202"/>
      <c r="CJ861" s="203"/>
      <c r="CK861" s="202"/>
      <c r="CL861" s="203"/>
      <c r="CM861" s="204"/>
      <c r="CN861" s="201"/>
      <c r="CO861" s="202"/>
      <c r="CP861" s="203"/>
      <c r="CQ861" s="202"/>
      <c r="CR861" s="203"/>
      <c r="CS861" s="204"/>
    </row>
    <row r="862" spans="13:97" ht="15" customHeight="1" x14ac:dyDescent="0.25">
      <c r="M862" s="195">
        <v>1</v>
      </c>
      <c r="N862" s="281" t="s">
        <v>565</v>
      </c>
      <c r="O862" s="197">
        <v>1</v>
      </c>
      <c r="P862" s="196" t="s">
        <v>566</v>
      </c>
      <c r="Q862" s="197">
        <v>1</v>
      </c>
      <c r="R862" s="196" t="s">
        <v>567</v>
      </c>
      <c r="S862" s="195">
        <v>1</v>
      </c>
      <c r="T862" s="281" t="s">
        <v>568</v>
      </c>
      <c r="U862" s="197">
        <v>1</v>
      </c>
      <c r="V862" s="196" t="s">
        <v>569</v>
      </c>
      <c r="W862" s="197">
        <v>1</v>
      </c>
      <c r="X862" s="196" t="s">
        <v>570</v>
      </c>
      <c r="Y862" s="195">
        <v>1</v>
      </c>
      <c r="Z862" s="281" t="s">
        <v>571</v>
      </c>
      <c r="AA862" s="197">
        <v>1</v>
      </c>
      <c r="AB862" s="196" t="s">
        <v>572</v>
      </c>
      <c r="AC862" s="197">
        <v>1</v>
      </c>
      <c r="AD862" s="196" t="s">
        <v>573</v>
      </c>
      <c r="AE862" s="195">
        <v>1</v>
      </c>
      <c r="AF862" s="281" t="s">
        <v>574</v>
      </c>
      <c r="AG862" s="197">
        <v>1</v>
      </c>
      <c r="AH862" s="196" t="s">
        <v>575</v>
      </c>
      <c r="AI862" s="197">
        <v>1</v>
      </c>
      <c r="AJ862" s="196" t="s">
        <v>576</v>
      </c>
      <c r="AK862" s="195">
        <v>1</v>
      </c>
      <c r="AL862" s="281" t="s">
        <v>577</v>
      </c>
      <c r="AM862" s="197">
        <v>1</v>
      </c>
      <c r="AN862" s="196" t="s">
        <v>578</v>
      </c>
      <c r="AO862" s="197">
        <v>1</v>
      </c>
      <c r="AP862" s="196" t="s">
        <v>579</v>
      </c>
      <c r="AQ862" s="195">
        <v>1</v>
      </c>
      <c r="AR862" s="281" t="s">
        <v>580</v>
      </c>
      <c r="AS862" s="197">
        <v>1</v>
      </c>
      <c r="AT862" s="196" t="s">
        <v>581</v>
      </c>
      <c r="AU862" s="197">
        <v>1</v>
      </c>
      <c r="AV862" s="196" t="s">
        <v>582</v>
      </c>
      <c r="AW862" s="195">
        <v>1</v>
      </c>
      <c r="AX862" s="281" t="s">
        <v>583</v>
      </c>
      <c r="AY862" s="197">
        <v>1</v>
      </c>
      <c r="AZ862" s="196" t="s">
        <v>584</v>
      </c>
      <c r="BA862" s="197">
        <v>1</v>
      </c>
      <c r="BB862" s="196" t="s">
        <v>585</v>
      </c>
      <c r="BC862" s="195">
        <v>1</v>
      </c>
      <c r="BD862" s="281" t="s">
        <v>586</v>
      </c>
      <c r="BE862" s="197">
        <v>1</v>
      </c>
      <c r="BF862" s="196" t="s">
        <v>587</v>
      </c>
      <c r="BG862" s="197">
        <v>1</v>
      </c>
      <c r="BH862" s="196" t="s">
        <v>588</v>
      </c>
      <c r="BI862" s="195">
        <v>1</v>
      </c>
      <c r="BJ862" s="281" t="s">
        <v>589</v>
      </c>
      <c r="BK862" s="197">
        <v>1</v>
      </c>
      <c r="BL862" s="196" t="s">
        <v>590</v>
      </c>
      <c r="BM862" s="197">
        <v>1</v>
      </c>
      <c r="BN862" s="196" t="s">
        <v>591</v>
      </c>
      <c r="BQ862" s="196" t="s">
        <v>216</v>
      </c>
      <c r="BR862" s="197">
        <v>1</v>
      </c>
      <c r="BS862" s="196" t="s">
        <v>217</v>
      </c>
      <c r="BT862" s="197">
        <v>1</v>
      </c>
      <c r="BU862" s="196" t="s">
        <v>218</v>
      </c>
      <c r="BV862" s="195">
        <v>1</v>
      </c>
      <c r="BW862" s="196" t="s">
        <v>219</v>
      </c>
      <c r="BX862" s="197">
        <v>1</v>
      </c>
      <c r="BY862" s="196" t="s">
        <v>220</v>
      </c>
      <c r="BZ862" s="197">
        <v>1</v>
      </c>
      <c r="CA862" s="196" t="s">
        <v>221</v>
      </c>
      <c r="CB862" s="195">
        <v>1</v>
      </c>
      <c r="CC862" s="196" t="s">
        <v>222</v>
      </c>
      <c r="CD862" s="197">
        <v>1</v>
      </c>
      <c r="CE862" s="196" t="s">
        <v>223</v>
      </c>
      <c r="CF862" s="197">
        <v>1</v>
      </c>
      <c r="CG862" s="196" t="s">
        <v>224</v>
      </c>
      <c r="CH862" s="195">
        <v>1</v>
      </c>
      <c r="CI862" s="196" t="s">
        <v>225</v>
      </c>
      <c r="CJ862" s="197">
        <v>1</v>
      </c>
      <c r="CK862" s="196" t="s">
        <v>226</v>
      </c>
      <c r="CL862" s="197">
        <v>1</v>
      </c>
      <c r="CM862" s="196" t="s">
        <v>227</v>
      </c>
      <c r="CN862" s="195"/>
      <c r="CO862" s="196"/>
      <c r="CP862" s="197"/>
      <c r="CQ862" s="196"/>
      <c r="CR862" s="197"/>
      <c r="CS862" s="198"/>
    </row>
    <row r="863" spans="13:97" ht="15" customHeight="1" x14ac:dyDescent="0.25">
      <c r="M863" s="195"/>
      <c r="N863" s="286"/>
      <c r="O863" s="197"/>
      <c r="P863" s="199"/>
      <c r="Q863" s="197"/>
      <c r="R863" s="200"/>
      <c r="S863" s="195"/>
      <c r="T863" s="286"/>
      <c r="U863" s="197"/>
      <c r="V863" s="199"/>
      <c r="W863" s="197"/>
      <c r="X863" s="200"/>
      <c r="Y863" s="195"/>
      <c r="Z863" s="286"/>
      <c r="AA863" s="197"/>
      <c r="AB863" s="199"/>
      <c r="AC863" s="197"/>
      <c r="AD863" s="200"/>
      <c r="AE863" s="195"/>
      <c r="AF863" s="286"/>
      <c r="AG863" s="197"/>
      <c r="AH863" s="199"/>
      <c r="AI863" s="197"/>
      <c r="AJ863" s="200"/>
      <c r="AK863" s="195"/>
      <c r="AL863" s="286"/>
      <c r="AM863" s="197"/>
      <c r="AN863" s="199"/>
      <c r="AO863" s="197"/>
      <c r="AP863" s="200"/>
      <c r="AQ863" s="195"/>
      <c r="AR863" s="286"/>
      <c r="AS863" s="197"/>
      <c r="AT863" s="199"/>
      <c r="AU863" s="197"/>
      <c r="AV863" s="200"/>
      <c r="AW863" s="195"/>
      <c r="AX863" s="286"/>
      <c r="AY863" s="197"/>
      <c r="AZ863" s="199"/>
      <c r="BA863" s="197"/>
      <c r="BB863" s="200"/>
      <c r="BC863" s="195"/>
      <c r="BD863" s="286"/>
      <c r="BE863" s="197"/>
      <c r="BF863" s="199"/>
      <c r="BG863" s="197"/>
      <c r="BH863" s="200"/>
      <c r="BI863" s="195"/>
      <c r="BJ863" s="286"/>
      <c r="BK863" s="197"/>
      <c r="BL863" s="199"/>
      <c r="BM863" s="197"/>
      <c r="BN863" s="200"/>
      <c r="BQ863" s="199"/>
      <c r="BR863" s="197"/>
      <c r="BS863" s="199"/>
      <c r="BT863" s="197"/>
      <c r="BU863" s="200"/>
      <c r="BV863" s="195"/>
      <c r="BW863" s="199"/>
      <c r="BX863" s="197"/>
      <c r="BY863" s="199"/>
      <c r="BZ863" s="197"/>
      <c r="CA863" s="200"/>
      <c r="CB863" s="195"/>
      <c r="CC863" s="199"/>
      <c r="CD863" s="197"/>
      <c r="CE863" s="199"/>
      <c r="CF863" s="197"/>
      <c r="CG863" s="200"/>
      <c r="CH863" s="195"/>
      <c r="CI863" s="199"/>
      <c r="CJ863" s="197"/>
      <c r="CK863" s="199"/>
      <c r="CL863" s="197"/>
      <c r="CM863" s="200"/>
      <c r="CN863" s="195"/>
      <c r="CO863" s="199"/>
      <c r="CP863" s="197"/>
      <c r="CQ863" s="199"/>
      <c r="CR863" s="197"/>
      <c r="CS863" s="200"/>
    </row>
    <row r="864" spans="13:97" ht="15" customHeight="1" x14ac:dyDescent="0.25">
      <c r="M864" s="195"/>
      <c r="N864" s="286"/>
      <c r="O864" s="197"/>
      <c r="P864" s="199"/>
      <c r="Q864" s="197"/>
      <c r="R864" s="200"/>
      <c r="S864" s="195"/>
      <c r="T864" s="286"/>
      <c r="U864" s="197"/>
      <c r="V864" s="199"/>
      <c r="W864" s="197"/>
      <c r="X864" s="200"/>
      <c r="Y864" s="195"/>
      <c r="Z864" s="286"/>
      <c r="AA864" s="197"/>
      <c r="AB864" s="199"/>
      <c r="AC864" s="197"/>
      <c r="AD864" s="200"/>
      <c r="AE864" s="195"/>
      <c r="AF864" s="286"/>
      <c r="AG864" s="197"/>
      <c r="AH864" s="199"/>
      <c r="AI864" s="197"/>
      <c r="AJ864" s="200"/>
      <c r="AK864" s="195"/>
      <c r="AL864" s="286"/>
      <c r="AM864" s="197"/>
      <c r="AN864" s="199"/>
      <c r="AO864" s="197"/>
      <c r="AP864" s="200"/>
      <c r="AQ864" s="195"/>
      <c r="AR864" s="286"/>
      <c r="AS864" s="197"/>
      <c r="AT864" s="199"/>
      <c r="AU864" s="197"/>
      <c r="AV864" s="200"/>
      <c r="AW864" s="195"/>
      <c r="AX864" s="286"/>
      <c r="AY864" s="197"/>
      <c r="AZ864" s="199"/>
      <c r="BA864" s="197"/>
      <c r="BB864" s="200"/>
      <c r="BC864" s="195"/>
      <c r="BD864" s="286"/>
      <c r="BE864" s="197"/>
      <c r="BF864" s="199"/>
      <c r="BG864" s="197"/>
      <c r="BH864" s="200"/>
      <c r="BI864" s="195"/>
      <c r="BJ864" s="286"/>
      <c r="BK864" s="197"/>
      <c r="BL864" s="199"/>
      <c r="BM864" s="197"/>
      <c r="BN864" s="200"/>
      <c r="BQ864" s="199"/>
      <c r="BR864" s="197"/>
      <c r="BS864" s="199"/>
      <c r="BT864" s="197"/>
      <c r="BU864" s="200"/>
      <c r="BV864" s="195"/>
      <c r="BW864" s="199"/>
      <c r="BX864" s="197"/>
      <c r="BY864" s="199"/>
      <c r="BZ864" s="197"/>
      <c r="CA864" s="200"/>
      <c r="CB864" s="195"/>
      <c r="CC864" s="199"/>
      <c r="CD864" s="197"/>
      <c r="CE864" s="199"/>
      <c r="CF864" s="197"/>
      <c r="CG864" s="200"/>
      <c r="CH864" s="195"/>
      <c r="CI864" s="199"/>
      <c r="CJ864" s="197"/>
      <c r="CK864" s="199"/>
      <c r="CL864" s="197"/>
      <c r="CM864" s="200"/>
      <c r="CN864" s="195"/>
      <c r="CO864" s="199"/>
      <c r="CP864" s="197"/>
      <c r="CQ864" s="199"/>
      <c r="CR864" s="197"/>
      <c r="CS864" s="200"/>
    </row>
    <row r="865" spans="13:97" ht="15" customHeight="1" x14ac:dyDescent="0.25">
      <c r="M865" s="201"/>
      <c r="N865" s="287"/>
      <c r="O865" s="203"/>
      <c r="P865" s="202"/>
      <c r="Q865" s="203"/>
      <c r="R865" s="204"/>
      <c r="S865" s="201"/>
      <c r="T865" s="287"/>
      <c r="U865" s="203"/>
      <c r="V865" s="202"/>
      <c r="W865" s="203"/>
      <c r="X865" s="204"/>
      <c r="Y865" s="201"/>
      <c r="Z865" s="287"/>
      <c r="AA865" s="203"/>
      <c r="AB865" s="202"/>
      <c r="AC865" s="203"/>
      <c r="AD865" s="204"/>
      <c r="AE865" s="201"/>
      <c r="AF865" s="287"/>
      <c r="AG865" s="203"/>
      <c r="AH865" s="202"/>
      <c r="AI865" s="203"/>
      <c r="AJ865" s="204"/>
      <c r="AK865" s="201"/>
      <c r="AL865" s="287"/>
      <c r="AM865" s="203"/>
      <c r="AN865" s="202"/>
      <c r="AO865" s="203"/>
      <c r="AP865" s="204"/>
      <c r="AQ865" s="201"/>
      <c r="AR865" s="287"/>
      <c r="AS865" s="203"/>
      <c r="AT865" s="202"/>
      <c r="AU865" s="203"/>
      <c r="AV865" s="204"/>
      <c r="AW865" s="201"/>
      <c r="AX865" s="287"/>
      <c r="AY865" s="203"/>
      <c r="AZ865" s="202"/>
      <c r="BA865" s="203"/>
      <c r="BB865" s="204"/>
      <c r="BC865" s="201"/>
      <c r="BD865" s="287"/>
      <c r="BE865" s="203"/>
      <c r="BF865" s="202"/>
      <c r="BG865" s="203"/>
      <c r="BH865" s="204"/>
      <c r="BI865" s="201"/>
      <c r="BJ865" s="287"/>
      <c r="BK865" s="203"/>
      <c r="BL865" s="202"/>
      <c r="BM865" s="203"/>
      <c r="BN865" s="204"/>
      <c r="BQ865" s="202"/>
      <c r="BR865" s="203"/>
      <c r="BS865" s="202"/>
      <c r="BT865" s="203"/>
      <c r="BU865" s="204"/>
      <c r="BV865" s="201"/>
      <c r="BW865" s="202"/>
      <c r="BX865" s="203"/>
      <c r="BY865" s="202"/>
      <c r="BZ865" s="203"/>
      <c r="CA865" s="204"/>
      <c r="CB865" s="201"/>
      <c r="CC865" s="202"/>
      <c r="CD865" s="203"/>
      <c r="CE865" s="202"/>
      <c r="CF865" s="203"/>
      <c r="CG865" s="204"/>
      <c r="CH865" s="201"/>
      <c r="CI865" s="202"/>
      <c r="CJ865" s="203"/>
      <c r="CK865" s="202"/>
      <c r="CL865" s="203"/>
      <c r="CM865" s="204"/>
      <c r="CN865" s="201"/>
      <c r="CO865" s="202"/>
      <c r="CP865" s="203"/>
      <c r="CQ865" s="202"/>
      <c r="CR865" s="203"/>
      <c r="CS865" s="204"/>
    </row>
    <row r="866" spans="13:97" ht="15" customHeight="1" x14ac:dyDescent="0.25">
      <c r="M866" s="195">
        <v>1</v>
      </c>
      <c r="N866" s="281" t="s">
        <v>592</v>
      </c>
      <c r="O866" s="197">
        <v>1</v>
      </c>
      <c r="P866" s="196" t="s">
        <v>593</v>
      </c>
      <c r="Q866" s="197">
        <v>1</v>
      </c>
      <c r="R866" s="196" t="s">
        <v>594</v>
      </c>
      <c r="S866" s="195">
        <v>1</v>
      </c>
      <c r="T866" s="281" t="s">
        <v>595</v>
      </c>
      <c r="U866" s="197">
        <v>1</v>
      </c>
      <c r="V866" s="196" t="s">
        <v>596</v>
      </c>
      <c r="W866" s="197">
        <v>1</v>
      </c>
      <c r="X866" s="196" t="s">
        <v>597</v>
      </c>
      <c r="Y866" s="195">
        <v>1</v>
      </c>
      <c r="Z866" s="281" t="s">
        <v>598</v>
      </c>
      <c r="AA866" s="197">
        <v>1</v>
      </c>
      <c r="AB866" s="196" t="s">
        <v>599</v>
      </c>
      <c r="AC866" s="197">
        <v>1</v>
      </c>
      <c r="AD866" s="196" t="s">
        <v>600</v>
      </c>
      <c r="AE866" s="195">
        <v>1</v>
      </c>
      <c r="AF866" s="281" t="s">
        <v>601</v>
      </c>
      <c r="AG866" s="197">
        <v>1</v>
      </c>
      <c r="AH866" s="196" t="s">
        <v>602</v>
      </c>
      <c r="AI866" s="197">
        <v>1</v>
      </c>
      <c r="AJ866" s="196" t="s">
        <v>603</v>
      </c>
      <c r="AK866" s="195">
        <v>1</v>
      </c>
      <c r="AL866" s="281" t="s">
        <v>604</v>
      </c>
      <c r="AM866" s="197">
        <v>1</v>
      </c>
      <c r="AN866" s="196" t="s">
        <v>605</v>
      </c>
      <c r="AO866" s="197">
        <v>1</v>
      </c>
      <c r="AP866" s="196" t="s">
        <v>606</v>
      </c>
      <c r="AQ866" s="195">
        <v>1</v>
      </c>
      <c r="AR866" s="281" t="s">
        <v>607</v>
      </c>
      <c r="AS866" s="197">
        <v>1</v>
      </c>
      <c r="AT866" s="196" t="s">
        <v>608</v>
      </c>
      <c r="AU866" s="197">
        <v>1</v>
      </c>
      <c r="AV866" s="196" t="s">
        <v>609</v>
      </c>
      <c r="AW866" s="195">
        <v>1</v>
      </c>
      <c r="AX866" s="281" t="s">
        <v>610</v>
      </c>
      <c r="AY866" s="197">
        <v>1</v>
      </c>
      <c r="AZ866" s="196" t="s">
        <v>611</v>
      </c>
      <c r="BA866" s="197">
        <v>1</v>
      </c>
      <c r="BB866" s="196" t="s">
        <v>612</v>
      </c>
      <c r="BC866" s="195">
        <v>1</v>
      </c>
      <c r="BD866" s="281" t="s">
        <v>613</v>
      </c>
      <c r="BE866" s="197">
        <v>1</v>
      </c>
      <c r="BF866" s="196" t="s">
        <v>614</v>
      </c>
      <c r="BG866" s="197">
        <v>1</v>
      </c>
      <c r="BH866" s="196" t="s">
        <v>615</v>
      </c>
      <c r="BI866" s="195">
        <v>1</v>
      </c>
      <c r="BJ866" s="281" t="s">
        <v>616</v>
      </c>
      <c r="BK866" s="197">
        <v>1</v>
      </c>
      <c r="BL866" s="196" t="s">
        <v>617</v>
      </c>
      <c r="BM866" s="197">
        <v>1</v>
      </c>
      <c r="BN866" s="196" t="s">
        <v>618</v>
      </c>
      <c r="BQ866" s="196" t="s">
        <v>240</v>
      </c>
      <c r="BR866" s="197">
        <v>1</v>
      </c>
      <c r="BS866" s="196" t="s">
        <v>241</v>
      </c>
      <c r="BT866" s="197">
        <v>1</v>
      </c>
      <c r="BU866" s="196" t="s">
        <v>242</v>
      </c>
      <c r="BV866" s="195">
        <v>1</v>
      </c>
      <c r="BW866" s="196" t="s">
        <v>243</v>
      </c>
      <c r="BX866" s="197">
        <v>1</v>
      </c>
      <c r="BY866" s="196" t="s">
        <v>244</v>
      </c>
      <c r="BZ866" s="197">
        <v>1</v>
      </c>
      <c r="CA866" s="196" t="s">
        <v>245</v>
      </c>
      <c r="CB866" s="195">
        <v>1</v>
      </c>
      <c r="CC866" s="196" t="s">
        <v>246</v>
      </c>
      <c r="CD866" s="197">
        <v>1</v>
      </c>
      <c r="CE866" s="196" t="s">
        <v>247</v>
      </c>
      <c r="CF866" s="197">
        <v>1</v>
      </c>
      <c r="CG866" s="196" t="s">
        <v>248</v>
      </c>
      <c r="CH866" s="195"/>
      <c r="CI866" s="196"/>
      <c r="CJ866" s="197"/>
      <c r="CK866" s="196"/>
      <c r="CL866" s="197"/>
      <c r="CM866" s="198"/>
      <c r="CN866" s="195"/>
      <c r="CO866" s="196"/>
      <c r="CP866" s="197"/>
      <c r="CQ866" s="196"/>
      <c r="CR866" s="197"/>
      <c r="CS866" s="198"/>
    </row>
    <row r="867" spans="13:97" ht="15" customHeight="1" x14ac:dyDescent="0.25">
      <c r="M867" s="195"/>
      <c r="N867" s="286"/>
      <c r="O867" s="197"/>
      <c r="P867" s="199"/>
      <c r="Q867" s="197"/>
      <c r="R867" s="200"/>
      <c r="S867" s="195"/>
      <c r="T867" s="286"/>
      <c r="U867" s="197"/>
      <c r="V867" s="199"/>
      <c r="W867" s="197"/>
      <c r="X867" s="200"/>
      <c r="Y867" s="195"/>
      <c r="Z867" s="286"/>
      <c r="AA867" s="197"/>
      <c r="AB867" s="199"/>
      <c r="AC867" s="197"/>
      <c r="AD867" s="200"/>
      <c r="AE867" s="195"/>
      <c r="AF867" s="286"/>
      <c r="AG867" s="197"/>
      <c r="AH867" s="199"/>
      <c r="AI867" s="197"/>
      <c r="AJ867" s="200"/>
      <c r="AK867" s="195"/>
      <c r="AL867" s="286"/>
      <c r="AM867" s="197"/>
      <c r="AN867" s="199"/>
      <c r="AO867" s="197"/>
      <c r="AP867" s="200"/>
      <c r="AQ867" s="195"/>
      <c r="AR867" s="286"/>
      <c r="AS867" s="197"/>
      <c r="AT867" s="199"/>
      <c r="AU867" s="197"/>
      <c r="AV867" s="200"/>
      <c r="AW867" s="195"/>
      <c r="AX867" s="286"/>
      <c r="AY867" s="197"/>
      <c r="AZ867" s="199"/>
      <c r="BA867" s="197"/>
      <c r="BB867" s="200"/>
      <c r="BC867" s="195"/>
      <c r="BD867" s="286"/>
      <c r="BE867" s="197"/>
      <c r="BF867" s="199"/>
      <c r="BG867" s="197"/>
      <c r="BH867" s="200"/>
      <c r="BI867" s="195"/>
      <c r="BJ867" s="286"/>
      <c r="BK867" s="197"/>
      <c r="BL867" s="199"/>
      <c r="BM867" s="197"/>
      <c r="BN867" s="200"/>
      <c r="BQ867" s="199"/>
      <c r="BR867" s="197"/>
      <c r="BS867" s="199"/>
      <c r="BT867" s="197"/>
      <c r="BU867" s="200"/>
      <c r="BV867" s="195"/>
      <c r="BW867" s="199"/>
      <c r="BX867" s="197"/>
      <c r="BY867" s="199"/>
      <c r="BZ867" s="197"/>
      <c r="CA867" s="200"/>
      <c r="CB867" s="195"/>
      <c r="CC867" s="199"/>
      <c r="CD867" s="197"/>
      <c r="CE867" s="199"/>
      <c r="CF867" s="197"/>
      <c r="CG867" s="200"/>
      <c r="CH867" s="195"/>
      <c r="CI867" s="199"/>
      <c r="CJ867" s="197"/>
      <c r="CK867" s="199"/>
      <c r="CL867" s="197"/>
      <c r="CM867" s="200"/>
      <c r="CN867" s="195"/>
      <c r="CO867" s="199"/>
      <c r="CP867" s="197"/>
      <c r="CQ867" s="199"/>
      <c r="CR867" s="197"/>
      <c r="CS867" s="200"/>
    </row>
    <row r="868" spans="13:97" ht="15" customHeight="1" x14ac:dyDescent="0.25">
      <c r="M868" s="205"/>
      <c r="N868" s="288"/>
      <c r="O868" s="207"/>
      <c r="P868" s="206"/>
      <c r="Q868" s="207"/>
      <c r="R868" s="208"/>
      <c r="S868" s="205"/>
      <c r="T868" s="288"/>
      <c r="U868" s="207"/>
      <c r="V868" s="206"/>
      <c r="W868" s="207"/>
      <c r="X868" s="208"/>
      <c r="Y868" s="205"/>
      <c r="Z868" s="288"/>
      <c r="AA868" s="207"/>
      <c r="AB868" s="206"/>
      <c r="AC868" s="207"/>
      <c r="AD868" s="208"/>
      <c r="AE868" s="205"/>
      <c r="AF868" s="288"/>
      <c r="AG868" s="207"/>
      <c r="AH868" s="206"/>
      <c r="AI868" s="207"/>
      <c r="AJ868" s="208"/>
      <c r="AK868" s="205"/>
      <c r="AL868" s="288"/>
      <c r="AM868" s="207"/>
      <c r="AN868" s="206"/>
      <c r="AO868" s="207"/>
      <c r="AP868" s="208"/>
      <c r="AQ868" s="205"/>
      <c r="AR868" s="288"/>
      <c r="AS868" s="207"/>
      <c r="AT868" s="206"/>
      <c r="AU868" s="207"/>
      <c r="AV868" s="208"/>
      <c r="AW868" s="205"/>
      <c r="AX868" s="288"/>
      <c r="AY868" s="207"/>
      <c r="AZ868" s="206"/>
      <c r="BA868" s="207"/>
      <c r="BB868" s="208"/>
      <c r="BC868" s="205"/>
      <c r="BD868" s="288"/>
      <c r="BE868" s="207"/>
      <c r="BF868" s="206"/>
      <c r="BG868" s="207"/>
      <c r="BH868" s="208"/>
      <c r="BI868" s="205"/>
      <c r="BJ868" s="288"/>
      <c r="BK868" s="207"/>
      <c r="BL868" s="206"/>
      <c r="BM868" s="207"/>
      <c r="BN868" s="208"/>
      <c r="BQ868" s="199"/>
      <c r="BR868" s="197"/>
      <c r="BS868" s="199"/>
      <c r="BT868" s="197"/>
      <c r="BU868" s="200"/>
      <c r="BV868" s="195"/>
      <c r="BW868" s="199"/>
      <c r="BX868" s="197"/>
      <c r="BY868" s="199"/>
      <c r="BZ868" s="197"/>
      <c r="CA868" s="200"/>
      <c r="CB868" s="195"/>
      <c r="CC868" s="199"/>
      <c r="CD868" s="197"/>
      <c r="CE868" s="199"/>
      <c r="CF868" s="197"/>
      <c r="CG868" s="200"/>
      <c r="CH868" s="195"/>
      <c r="CI868" s="199"/>
      <c r="CJ868" s="197"/>
      <c r="CK868" s="199"/>
      <c r="CL868" s="197"/>
      <c r="CM868" s="200"/>
      <c r="CN868" s="195"/>
      <c r="CO868" s="199"/>
      <c r="CP868" s="197"/>
      <c r="CQ868" s="199"/>
      <c r="CR868" s="197"/>
      <c r="CS868" s="200"/>
    </row>
    <row r="869" spans="13:97" ht="15" customHeight="1" x14ac:dyDescent="0.25">
      <c r="M869" s="209"/>
      <c r="N869" s="289"/>
      <c r="O869" s="211"/>
      <c r="P869" s="210"/>
      <c r="Q869" s="211"/>
      <c r="R869" s="212"/>
      <c r="S869" s="209"/>
      <c r="T869" s="289"/>
      <c r="U869" s="211"/>
      <c r="V869" s="210"/>
      <c r="W869" s="211"/>
      <c r="X869" s="212"/>
      <c r="Y869" s="209"/>
      <c r="Z869" s="289"/>
      <c r="AA869" s="211"/>
      <c r="AB869" s="210"/>
      <c r="AC869" s="211"/>
      <c r="AD869" s="212"/>
      <c r="AE869" s="209"/>
      <c r="AF869" s="289"/>
      <c r="AG869" s="211"/>
      <c r="AH869" s="210"/>
      <c r="AI869" s="211"/>
      <c r="AJ869" s="212"/>
      <c r="AK869" s="209"/>
      <c r="AL869" s="289"/>
      <c r="AM869" s="211"/>
      <c r="AN869" s="210"/>
      <c r="AO869" s="211"/>
      <c r="AP869" s="212"/>
      <c r="AQ869" s="209"/>
      <c r="AR869" s="289"/>
      <c r="AS869" s="211"/>
      <c r="AT869" s="210"/>
      <c r="AU869" s="211"/>
      <c r="AV869" s="212"/>
      <c r="AW869" s="209"/>
      <c r="AX869" s="289"/>
      <c r="AY869" s="211"/>
      <c r="AZ869" s="210"/>
      <c r="BA869" s="211"/>
      <c r="BB869" s="212"/>
      <c r="BC869" s="209"/>
      <c r="BD869" s="289"/>
      <c r="BE869" s="211"/>
      <c r="BF869" s="210"/>
      <c r="BG869" s="211"/>
      <c r="BH869" s="212"/>
      <c r="BI869" s="209"/>
      <c r="BJ869" s="289"/>
      <c r="BK869" s="211"/>
      <c r="BL869" s="210"/>
      <c r="BM869" s="211"/>
      <c r="BN869" s="212"/>
      <c r="BQ869" s="202"/>
      <c r="BR869" s="203"/>
      <c r="BS869" s="202"/>
      <c r="BT869" s="203"/>
      <c r="BU869" s="204"/>
      <c r="BV869" s="201"/>
      <c r="BW869" s="202"/>
      <c r="BX869" s="203"/>
      <c r="BY869" s="202"/>
      <c r="BZ869" s="203"/>
      <c r="CA869" s="204"/>
      <c r="CB869" s="201"/>
      <c r="CC869" s="202"/>
      <c r="CD869" s="203"/>
      <c r="CE869" s="202"/>
      <c r="CF869" s="203"/>
      <c r="CG869" s="204"/>
      <c r="CH869" s="201"/>
      <c r="CI869" s="202"/>
      <c r="CJ869" s="203"/>
      <c r="CK869" s="202"/>
      <c r="CL869" s="203"/>
      <c r="CM869" s="204"/>
      <c r="CN869" s="201"/>
      <c r="CO869" s="202"/>
      <c r="CP869" s="203"/>
      <c r="CQ869" s="202"/>
      <c r="CR869" s="203"/>
      <c r="CS869" s="204"/>
    </row>
    <row r="870" spans="13:97" ht="15" customHeight="1" x14ac:dyDescent="0.25">
      <c r="M870" s="195">
        <v>1</v>
      </c>
      <c r="N870" s="281" t="s">
        <v>619</v>
      </c>
      <c r="O870" s="197">
        <v>1</v>
      </c>
      <c r="P870" s="196" t="s">
        <v>620</v>
      </c>
      <c r="Q870" s="197">
        <v>1</v>
      </c>
      <c r="R870" s="196" t="s">
        <v>621</v>
      </c>
      <c r="S870" s="195">
        <v>1</v>
      </c>
      <c r="T870" s="281" t="s">
        <v>622</v>
      </c>
      <c r="U870" s="197">
        <v>1</v>
      </c>
      <c r="V870" s="196" t="s">
        <v>623</v>
      </c>
      <c r="W870" s="197">
        <v>1</v>
      </c>
      <c r="X870" s="196" t="s">
        <v>624</v>
      </c>
      <c r="Y870" s="205">
        <v>1</v>
      </c>
      <c r="Z870" s="281" t="s">
        <v>625</v>
      </c>
      <c r="AA870" s="207">
        <v>1</v>
      </c>
      <c r="AB870" s="196" t="s">
        <v>626</v>
      </c>
      <c r="AC870" s="207">
        <v>1</v>
      </c>
      <c r="AD870" s="196" t="s">
        <v>627</v>
      </c>
      <c r="AE870" s="195">
        <v>1</v>
      </c>
      <c r="AF870" s="281" t="s">
        <v>628</v>
      </c>
      <c r="AG870" s="197">
        <v>1</v>
      </c>
      <c r="AH870" s="196" t="s">
        <v>629</v>
      </c>
      <c r="AI870" s="197">
        <v>1</v>
      </c>
      <c r="AJ870" s="196" t="s">
        <v>630</v>
      </c>
      <c r="AK870" s="195">
        <v>1</v>
      </c>
      <c r="AL870" s="281" t="s">
        <v>631</v>
      </c>
      <c r="AM870" s="197">
        <v>1</v>
      </c>
      <c r="AN870" s="196" t="s">
        <v>632</v>
      </c>
      <c r="AO870" s="197">
        <v>1</v>
      </c>
      <c r="AP870" s="196" t="s">
        <v>633</v>
      </c>
      <c r="AQ870" s="205">
        <v>1</v>
      </c>
      <c r="AR870" s="281" t="s">
        <v>634</v>
      </c>
      <c r="AS870" s="207">
        <v>1</v>
      </c>
      <c r="AT870" s="196" t="s">
        <v>635</v>
      </c>
      <c r="AU870" s="207">
        <v>1</v>
      </c>
      <c r="AV870" s="196" t="s">
        <v>636</v>
      </c>
      <c r="AW870" s="195">
        <v>1</v>
      </c>
      <c r="AX870" s="281" t="s">
        <v>637</v>
      </c>
      <c r="AY870" s="197">
        <v>1</v>
      </c>
      <c r="AZ870" s="196" t="s">
        <v>638</v>
      </c>
      <c r="BA870" s="197">
        <v>1</v>
      </c>
      <c r="BB870" s="196" t="s">
        <v>639</v>
      </c>
      <c r="BC870" s="195">
        <v>1</v>
      </c>
      <c r="BD870" s="281" t="s">
        <v>640</v>
      </c>
      <c r="BE870" s="197">
        <v>1</v>
      </c>
      <c r="BF870" s="196" t="s">
        <v>641</v>
      </c>
      <c r="BG870" s="197">
        <v>1</v>
      </c>
      <c r="BH870" s="196" t="s">
        <v>642</v>
      </c>
      <c r="BI870" s="195">
        <v>1</v>
      </c>
      <c r="BJ870" s="281" t="s">
        <v>643</v>
      </c>
      <c r="BK870" s="197">
        <v>1</v>
      </c>
      <c r="BL870" s="196" t="s">
        <v>644</v>
      </c>
      <c r="BM870" s="197">
        <v>1</v>
      </c>
      <c r="BN870" s="196" t="s">
        <v>645</v>
      </c>
      <c r="BQ870" s="196" t="s">
        <v>261</v>
      </c>
      <c r="BR870" s="197">
        <v>1</v>
      </c>
      <c r="BS870" s="196" t="s">
        <v>262</v>
      </c>
      <c r="BT870" s="197">
        <v>1</v>
      </c>
      <c r="BU870" s="196" t="s">
        <v>263</v>
      </c>
      <c r="BV870" s="195">
        <v>1</v>
      </c>
      <c r="BW870" s="196" t="s">
        <v>264</v>
      </c>
      <c r="BX870" s="197">
        <v>1</v>
      </c>
      <c r="BY870" s="196" t="s">
        <v>265</v>
      </c>
      <c r="BZ870" s="197">
        <v>1</v>
      </c>
      <c r="CA870" s="196" t="s">
        <v>266</v>
      </c>
      <c r="CB870" s="195">
        <v>1</v>
      </c>
      <c r="CC870" s="196" t="s">
        <v>267</v>
      </c>
      <c r="CD870" s="197">
        <v>1</v>
      </c>
      <c r="CE870" s="196" t="s">
        <v>268</v>
      </c>
      <c r="CF870" s="197">
        <v>1</v>
      </c>
      <c r="CG870" s="196" t="s">
        <v>269</v>
      </c>
      <c r="CH870" s="195"/>
      <c r="CI870" s="196"/>
      <c r="CJ870" s="197"/>
      <c r="CK870" s="196"/>
      <c r="CL870" s="197"/>
      <c r="CM870" s="198"/>
      <c r="CN870" s="195"/>
      <c r="CO870" s="196"/>
      <c r="CP870" s="197"/>
      <c r="CQ870" s="196"/>
      <c r="CR870" s="197"/>
      <c r="CS870" s="198"/>
    </row>
    <row r="871" spans="13:97" ht="15" customHeight="1" x14ac:dyDescent="0.25">
      <c r="M871" s="205"/>
      <c r="N871" s="288"/>
      <c r="O871" s="207"/>
      <c r="P871" s="206"/>
      <c r="Q871" s="207"/>
      <c r="R871" s="208"/>
      <c r="S871" s="205"/>
      <c r="T871" s="288"/>
      <c r="U871" s="207"/>
      <c r="V871" s="206"/>
      <c r="W871" s="207"/>
      <c r="X871" s="208"/>
      <c r="Y871" s="205"/>
      <c r="Z871" s="288"/>
      <c r="AA871" s="207"/>
      <c r="AB871" s="206"/>
      <c r="AC871" s="207"/>
      <c r="AD871" s="208"/>
      <c r="AE871" s="205"/>
      <c r="AF871" s="288"/>
      <c r="AG871" s="207"/>
      <c r="AH871" s="206"/>
      <c r="AI871" s="207"/>
      <c r="AJ871" s="208"/>
      <c r="AK871" s="205"/>
      <c r="AL871" s="288"/>
      <c r="AM871" s="207"/>
      <c r="AN871" s="206"/>
      <c r="AO871" s="207"/>
      <c r="AP871" s="208"/>
      <c r="AQ871" s="205"/>
      <c r="AR871" s="288"/>
      <c r="AS871" s="207"/>
      <c r="AT871" s="206"/>
      <c r="AU871" s="207"/>
      <c r="AV871" s="208"/>
      <c r="AW871" s="205"/>
      <c r="AX871" s="288"/>
      <c r="AY871" s="207"/>
      <c r="AZ871" s="206"/>
      <c r="BA871" s="207"/>
      <c r="BB871" s="208"/>
      <c r="BC871" s="205"/>
      <c r="BD871" s="288"/>
      <c r="BE871" s="207"/>
      <c r="BF871" s="206"/>
      <c r="BG871" s="207"/>
      <c r="BH871" s="208"/>
      <c r="BI871" s="205"/>
      <c r="BJ871" s="288"/>
      <c r="BK871" s="207"/>
      <c r="BL871" s="206"/>
      <c r="BM871" s="207"/>
      <c r="BN871" s="208"/>
      <c r="BQ871" s="199"/>
      <c r="BR871" s="197"/>
      <c r="BS871" s="199"/>
      <c r="BT871" s="197"/>
      <c r="BU871" s="200"/>
      <c r="BV871" s="195"/>
      <c r="BW871" s="199"/>
      <c r="BX871" s="197"/>
      <c r="BY871" s="199"/>
      <c r="BZ871" s="197"/>
      <c r="CA871" s="200"/>
      <c r="CB871" s="195"/>
      <c r="CC871" s="199"/>
      <c r="CD871" s="197"/>
      <c r="CE871" s="199"/>
      <c r="CF871" s="197"/>
      <c r="CG871" s="200"/>
      <c r="CH871" s="195"/>
      <c r="CI871" s="199"/>
      <c r="CJ871" s="197"/>
      <c r="CK871" s="199"/>
      <c r="CL871" s="197"/>
      <c r="CM871" s="200"/>
      <c r="CN871" s="195"/>
      <c r="CO871" s="199"/>
      <c r="CP871" s="197"/>
      <c r="CQ871" s="199"/>
      <c r="CR871" s="197"/>
      <c r="CS871" s="200"/>
    </row>
    <row r="872" spans="13:97" ht="15" customHeight="1" x14ac:dyDescent="0.25">
      <c r="M872" s="205"/>
      <c r="N872" s="288"/>
      <c r="O872" s="207"/>
      <c r="P872" s="206"/>
      <c r="Q872" s="207"/>
      <c r="R872" s="208"/>
      <c r="S872" s="205"/>
      <c r="T872" s="288"/>
      <c r="U872" s="207"/>
      <c r="V872" s="206"/>
      <c r="W872" s="207"/>
      <c r="X872" s="208"/>
      <c r="Y872" s="205"/>
      <c r="Z872" s="288"/>
      <c r="AA872" s="207"/>
      <c r="AB872" s="206"/>
      <c r="AC872" s="207"/>
      <c r="AD872" s="208"/>
      <c r="AE872" s="205"/>
      <c r="AF872" s="288"/>
      <c r="AG872" s="207"/>
      <c r="AH872" s="206"/>
      <c r="AI872" s="207"/>
      <c r="AJ872" s="208"/>
      <c r="AK872" s="205"/>
      <c r="AL872" s="288"/>
      <c r="AM872" s="207"/>
      <c r="AN872" s="206"/>
      <c r="AO872" s="207"/>
      <c r="AP872" s="208"/>
      <c r="AQ872" s="205"/>
      <c r="AR872" s="288"/>
      <c r="AS872" s="207"/>
      <c r="AT872" s="206"/>
      <c r="AU872" s="207"/>
      <c r="AV872" s="208"/>
      <c r="AW872" s="205"/>
      <c r="AX872" s="288"/>
      <c r="AY872" s="207"/>
      <c r="AZ872" s="206"/>
      <c r="BA872" s="207"/>
      <c r="BB872" s="208"/>
      <c r="BC872" s="205"/>
      <c r="BD872" s="288"/>
      <c r="BE872" s="207"/>
      <c r="BF872" s="206"/>
      <c r="BG872" s="207"/>
      <c r="BH872" s="208"/>
      <c r="BI872" s="205"/>
      <c r="BJ872" s="288"/>
      <c r="BK872" s="207"/>
      <c r="BL872" s="206"/>
      <c r="BM872" s="207"/>
      <c r="BN872" s="208"/>
      <c r="BQ872" s="206"/>
      <c r="BR872" s="207"/>
      <c r="BS872" s="206"/>
      <c r="BT872" s="207"/>
      <c r="BU872" s="208"/>
      <c r="BV872" s="205"/>
      <c r="BW872" s="206"/>
      <c r="BX872" s="207"/>
      <c r="BY872" s="206"/>
      <c r="BZ872" s="207"/>
      <c r="CA872" s="208"/>
      <c r="CB872" s="205"/>
      <c r="CC872" s="206"/>
      <c r="CD872" s="207"/>
      <c r="CE872" s="206"/>
      <c r="CF872" s="207"/>
      <c r="CG872" s="208"/>
      <c r="CH872" s="205"/>
      <c r="CI872" s="206"/>
      <c r="CJ872" s="207"/>
      <c r="CK872" s="206"/>
      <c r="CL872" s="207"/>
      <c r="CM872" s="208"/>
      <c r="CN872" s="205"/>
      <c r="CO872" s="206"/>
      <c r="CP872" s="207"/>
      <c r="CQ872" s="206"/>
      <c r="CR872" s="207"/>
      <c r="CS872" s="208"/>
    </row>
    <row r="873" spans="13:97" ht="15" customHeight="1" x14ac:dyDescent="0.25">
      <c r="M873" s="122"/>
      <c r="N873" s="280"/>
      <c r="O873" s="124"/>
      <c r="P873" s="123"/>
      <c r="Q873" s="124"/>
      <c r="R873" s="125"/>
      <c r="S873" s="122"/>
      <c r="T873" s="280"/>
      <c r="U873" s="124"/>
      <c r="V873" s="123"/>
      <c r="W873" s="124"/>
      <c r="X873" s="125"/>
      <c r="Y873" s="122"/>
      <c r="Z873" s="280"/>
      <c r="AA873" s="124"/>
      <c r="AB873" s="123"/>
      <c r="AC873" s="124"/>
      <c r="AD873" s="125"/>
      <c r="AE873" s="122"/>
      <c r="AF873" s="280"/>
      <c r="AG873" s="124"/>
      <c r="AH873" s="123"/>
      <c r="AI873" s="124"/>
      <c r="AJ873" s="125"/>
      <c r="AK873" s="122"/>
      <c r="AL873" s="280"/>
      <c r="AM873" s="124"/>
      <c r="AN873" s="123"/>
      <c r="AO873" s="124"/>
      <c r="AP873" s="125"/>
      <c r="AQ873" s="122"/>
      <c r="AR873" s="280"/>
      <c r="AS873" s="124"/>
      <c r="AT873" s="123"/>
      <c r="AU873" s="124"/>
      <c r="AV873" s="125"/>
      <c r="AW873" s="122"/>
      <c r="AX873" s="280"/>
      <c r="AY873" s="124"/>
      <c r="AZ873" s="123"/>
      <c r="BA873" s="124"/>
      <c r="BB873" s="125"/>
      <c r="BC873" s="122"/>
      <c r="BD873" s="280"/>
      <c r="BE873" s="124"/>
      <c r="BF873" s="123"/>
      <c r="BG873" s="124"/>
      <c r="BH873" s="125"/>
      <c r="BI873" s="122"/>
      <c r="BJ873" s="280"/>
      <c r="BK873" s="124"/>
      <c r="BL873" s="123"/>
      <c r="BM873" s="124"/>
      <c r="BN873" s="125"/>
      <c r="BQ873" s="210"/>
      <c r="BR873" s="211"/>
      <c r="BS873" s="210"/>
      <c r="BT873" s="211"/>
      <c r="BU873" s="212"/>
      <c r="BV873" s="209"/>
      <c r="BW873" s="210"/>
      <c r="BX873" s="211"/>
      <c r="BY873" s="210"/>
      <c r="BZ873" s="211"/>
      <c r="CA873" s="212"/>
      <c r="CB873" s="209"/>
      <c r="CC873" s="210"/>
      <c r="CD873" s="211"/>
      <c r="CE873" s="210"/>
      <c r="CF873" s="211"/>
      <c r="CG873" s="212"/>
      <c r="CH873" s="209"/>
      <c r="CI873" s="210"/>
      <c r="CJ873" s="211"/>
      <c r="CK873" s="210"/>
      <c r="CL873" s="211"/>
      <c r="CM873" s="212"/>
      <c r="CN873" s="209"/>
      <c r="CO873" s="210"/>
      <c r="CP873" s="211"/>
      <c r="CQ873" s="210"/>
      <c r="CR873" s="211"/>
      <c r="CS873" s="212"/>
    </row>
    <row r="874" spans="13:97" ht="15" customHeight="1" x14ac:dyDescent="0.25">
      <c r="M874" s="215">
        <v>1</v>
      </c>
      <c r="N874" s="281" t="s">
        <v>646</v>
      </c>
      <c r="O874" s="217">
        <v>1</v>
      </c>
      <c r="P874" s="216" t="s">
        <v>647</v>
      </c>
      <c r="Q874" s="217">
        <v>1</v>
      </c>
      <c r="R874" s="216" t="s">
        <v>648</v>
      </c>
      <c r="S874" s="215">
        <v>1</v>
      </c>
      <c r="T874" s="281" t="s">
        <v>649</v>
      </c>
      <c r="U874" s="217">
        <v>1</v>
      </c>
      <c r="V874" s="216" t="s">
        <v>650</v>
      </c>
      <c r="W874" s="217">
        <v>1</v>
      </c>
      <c r="X874" s="216" t="s">
        <v>651</v>
      </c>
      <c r="Y874" s="215">
        <v>1</v>
      </c>
      <c r="Z874" s="276" t="s">
        <v>652</v>
      </c>
      <c r="AA874" s="217">
        <v>1</v>
      </c>
      <c r="AB874" s="216" t="s">
        <v>653</v>
      </c>
      <c r="AC874" s="217">
        <v>1</v>
      </c>
      <c r="AD874" s="216" t="s">
        <v>654</v>
      </c>
      <c r="AE874" s="215">
        <v>1</v>
      </c>
      <c r="AF874" s="276" t="s">
        <v>655</v>
      </c>
      <c r="AG874" s="217">
        <v>1</v>
      </c>
      <c r="AH874" s="216" t="s">
        <v>656</v>
      </c>
      <c r="AI874" s="217">
        <v>1</v>
      </c>
      <c r="AJ874" s="216" t="s">
        <v>657</v>
      </c>
      <c r="AK874" s="215">
        <v>1</v>
      </c>
      <c r="AL874" s="281" t="s">
        <v>658</v>
      </c>
      <c r="AM874" s="217">
        <v>1</v>
      </c>
      <c r="AN874" s="216" t="s">
        <v>659</v>
      </c>
      <c r="AO874" s="217">
        <v>1</v>
      </c>
      <c r="AP874" s="216" t="s">
        <v>660</v>
      </c>
      <c r="AQ874" s="215">
        <v>1</v>
      </c>
      <c r="AR874" s="281" t="s">
        <v>661</v>
      </c>
      <c r="AS874" s="217">
        <v>1</v>
      </c>
      <c r="AT874" s="216" t="s">
        <v>662</v>
      </c>
      <c r="AU874" s="217">
        <v>1</v>
      </c>
      <c r="AV874" s="216" t="s">
        <v>663</v>
      </c>
      <c r="AW874" s="215">
        <v>1</v>
      </c>
      <c r="AX874" s="281" t="s">
        <v>664</v>
      </c>
      <c r="AY874" s="217">
        <v>1</v>
      </c>
      <c r="AZ874" s="216" t="s">
        <v>665</v>
      </c>
      <c r="BA874" s="217">
        <v>1</v>
      </c>
      <c r="BB874" s="216" t="s">
        <v>666</v>
      </c>
      <c r="BC874" s="215">
        <v>1</v>
      </c>
      <c r="BD874" s="281" t="s">
        <v>667</v>
      </c>
      <c r="BE874" s="217">
        <v>1</v>
      </c>
      <c r="BF874" s="216" t="s">
        <v>668</v>
      </c>
      <c r="BG874" s="217">
        <v>1</v>
      </c>
      <c r="BH874" s="218" t="s">
        <v>669</v>
      </c>
      <c r="BI874" s="215">
        <v>1</v>
      </c>
      <c r="BJ874" s="281" t="s">
        <v>670</v>
      </c>
      <c r="BK874" s="217">
        <v>1</v>
      </c>
      <c r="BL874" s="216" t="s">
        <v>671</v>
      </c>
      <c r="BM874" s="217">
        <v>1</v>
      </c>
      <c r="BN874" s="218" t="s">
        <v>670</v>
      </c>
      <c r="BQ874" s="196" t="s">
        <v>282</v>
      </c>
      <c r="BR874" s="197">
        <v>1</v>
      </c>
      <c r="BS874" s="196" t="s">
        <v>283</v>
      </c>
      <c r="BT874" s="197">
        <v>1</v>
      </c>
      <c r="BU874" s="196" t="s">
        <v>284</v>
      </c>
      <c r="BV874" s="205">
        <v>1</v>
      </c>
      <c r="BW874" s="196" t="s">
        <v>285</v>
      </c>
      <c r="BX874" s="207">
        <v>1</v>
      </c>
      <c r="BY874" s="196" t="s">
        <v>286</v>
      </c>
      <c r="BZ874" s="207">
        <v>1</v>
      </c>
      <c r="CA874" s="196" t="s">
        <v>287</v>
      </c>
      <c r="CB874" s="195">
        <v>1</v>
      </c>
      <c r="CC874" s="196" t="s">
        <v>288</v>
      </c>
      <c r="CD874" s="197">
        <v>1</v>
      </c>
      <c r="CE874" s="196" t="s">
        <v>289</v>
      </c>
      <c r="CF874" s="197">
        <v>1</v>
      </c>
      <c r="CG874" s="196" t="s">
        <v>290</v>
      </c>
      <c r="CH874" s="195"/>
      <c r="CI874" s="196"/>
      <c r="CJ874" s="197"/>
      <c r="CK874" s="196"/>
      <c r="CL874" s="197"/>
      <c r="CM874" s="198"/>
      <c r="CN874" s="205"/>
      <c r="CO874" s="213"/>
      <c r="CP874" s="207"/>
      <c r="CQ874" s="213"/>
      <c r="CR874" s="207"/>
      <c r="CS874" s="214"/>
    </row>
    <row r="875" spans="13:97" ht="15" customHeight="1" x14ac:dyDescent="0.25">
      <c r="M875" s="215"/>
      <c r="N875" s="290"/>
      <c r="O875" s="217"/>
      <c r="P875" s="219"/>
      <c r="Q875" s="217"/>
      <c r="R875" s="220"/>
      <c r="S875" s="215"/>
      <c r="T875" s="290"/>
      <c r="U875" s="217"/>
      <c r="V875" s="219"/>
      <c r="W875" s="217"/>
      <c r="X875" s="220"/>
      <c r="Y875" s="215"/>
      <c r="Z875" s="290"/>
      <c r="AA875" s="217"/>
      <c r="AB875" s="219"/>
      <c r="AC875" s="217"/>
      <c r="AD875" s="220"/>
      <c r="AE875" s="215"/>
      <c r="AF875" s="290"/>
      <c r="AG875" s="217"/>
      <c r="AH875" s="219"/>
      <c r="AI875" s="217"/>
      <c r="AJ875" s="220"/>
      <c r="AK875" s="215"/>
      <c r="AL875" s="290"/>
      <c r="AM875" s="217"/>
      <c r="AN875" s="219"/>
      <c r="AO875" s="217"/>
      <c r="AP875" s="220"/>
      <c r="AQ875" s="215"/>
      <c r="AR875" s="290"/>
      <c r="AS875" s="217"/>
      <c r="AT875" s="219"/>
      <c r="AU875" s="217"/>
      <c r="AV875" s="220"/>
      <c r="AW875" s="215"/>
      <c r="AX875" s="290"/>
      <c r="AY875" s="217"/>
      <c r="AZ875" s="219"/>
      <c r="BA875" s="217"/>
      <c r="BB875" s="220"/>
      <c r="BC875" s="215"/>
      <c r="BD875" s="290"/>
      <c r="BE875" s="217"/>
      <c r="BF875" s="219"/>
      <c r="BG875" s="217"/>
      <c r="BH875" s="220"/>
      <c r="BI875" s="215"/>
      <c r="BJ875" s="290"/>
      <c r="BK875" s="217"/>
      <c r="BL875" s="219"/>
      <c r="BM875" s="217"/>
      <c r="BN875" s="220"/>
      <c r="BQ875" s="206"/>
      <c r="BR875" s="207"/>
      <c r="BS875" s="206"/>
      <c r="BT875" s="207"/>
      <c r="BU875" s="208"/>
      <c r="BV875" s="205"/>
      <c r="BW875" s="206"/>
      <c r="BX875" s="207"/>
      <c r="BY875" s="206"/>
      <c r="BZ875" s="207"/>
      <c r="CA875" s="208"/>
      <c r="CB875" s="205"/>
      <c r="CC875" s="206"/>
      <c r="CD875" s="207"/>
      <c r="CE875" s="206"/>
      <c r="CF875" s="207"/>
      <c r="CG875" s="208"/>
      <c r="CH875" s="205"/>
      <c r="CI875" s="206"/>
      <c r="CJ875" s="207"/>
      <c r="CK875" s="206"/>
      <c r="CL875" s="207"/>
      <c r="CM875" s="208"/>
      <c r="CN875" s="205"/>
      <c r="CO875" s="206"/>
      <c r="CP875" s="207"/>
      <c r="CQ875" s="206"/>
      <c r="CR875" s="207"/>
      <c r="CS875" s="208"/>
    </row>
    <row r="876" spans="13:97" ht="15" customHeight="1" x14ac:dyDescent="0.25">
      <c r="M876" s="215"/>
      <c r="N876" s="290"/>
      <c r="O876" s="217"/>
      <c r="P876" s="219"/>
      <c r="Q876" s="217"/>
      <c r="R876" s="220"/>
      <c r="S876" s="215"/>
      <c r="T876" s="290"/>
      <c r="U876" s="217"/>
      <c r="V876" s="219"/>
      <c r="W876" s="217"/>
      <c r="X876" s="220"/>
      <c r="Y876" s="215"/>
      <c r="Z876" s="290"/>
      <c r="AA876" s="217"/>
      <c r="AB876" s="219"/>
      <c r="AC876" s="217"/>
      <c r="AD876" s="220"/>
      <c r="AE876" s="215"/>
      <c r="AF876" s="290"/>
      <c r="AG876" s="217"/>
      <c r="AH876" s="219"/>
      <c r="AI876" s="217"/>
      <c r="AJ876" s="220"/>
      <c r="AK876" s="215"/>
      <c r="AL876" s="290"/>
      <c r="AM876" s="217"/>
      <c r="AN876" s="219"/>
      <c r="AO876" s="217"/>
      <c r="AP876" s="220"/>
      <c r="AQ876" s="215"/>
      <c r="AR876" s="290"/>
      <c r="AS876" s="217"/>
      <c r="AT876" s="219"/>
      <c r="AU876" s="217"/>
      <c r="AV876" s="220"/>
      <c r="AW876" s="215"/>
      <c r="AX876" s="290"/>
      <c r="AY876" s="217"/>
      <c r="AZ876" s="219"/>
      <c r="BA876" s="217"/>
      <c r="BB876" s="220"/>
      <c r="BC876" s="215"/>
      <c r="BD876" s="290"/>
      <c r="BE876" s="217"/>
      <c r="BF876" s="219"/>
      <c r="BG876" s="217"/>
      <c r="BH876" s="220"/>
      <c r="BI876" s="215"/>
      <c r="BJ876" s="290"/>
      <c r="BK876" s="217"/>
      <c r="BL876" s="219"/>
      <c r="BM876" s="217"/>
      <c r="BN876" s="220"/>
      <c r="BQ876" s="206"/>
      <c r="BR876" s="207"/>
      <c r="BS876" s="206"/>
      <c r="BT876" s="207"/>
      <c r="BU876" s="208"/>
      <c r="BV876" s="205"/>
      <c r="BW876" s="206"/>
      <c r="BX876" s="207"/>
      <c r="BY876" s="206"/>
      <c r="BZ876" s="207"/>
      <c r="CA876" s="208"/>
      <c r="CB876" s="205"/>
      <c r="CC876" s="206"/>
      <c r="CD876" s="207"/>
      <c r="CE876" s="206"/>
      <c r="CF876" s="207"/>
      <c r="CG876" s="208"/>
      <c r="CH876" s="205"/>
      <c r="CI876" s="206"/>
      <c r="CJ876" s="207"/>
      <c r="CK876" s="206"/>
      <c r="CL876" s="207"/>
      <c r="CM876" s="208"/>
      <c r="CN876" s="205"/>
      <c r="CO876" s="206"/>
      <c r="CP876" s="207"/>
      <c r="CQ876" s="206"/>
      <c r="CR876" s="207"/>
      <c r="CS876" s="208"/>
    </row>
    <row r="877" spans="13:97" ht="15" customHeight="1" x14ac:dyDescent="0.25">
      <c r="M877" s="221"/>
      <c r="N877" s="291"/>
      <c r="O877" s="223"/>
      <c r="P877" s="222"/>
      <c r="Q877" s="223"/>
      <c r="R877" s="224"/>
      <c r="S877" s="221"/>
      <c r="T877" s="291"/>
      <c r="U877" s="223"/>
      <c r="V877" s="222"/>
      <c r="W877" s="223"/>
      <c r="X877" s="224"/>
      <c r="Y877" s="221"/>
      <c r="Z877" s="291"/>
      <c r="AA877" s="223"/>
      <c r="AB877" s="222"/>
      <c r="AC877" s="223"/>
      <c r="AD877" s="224"/>
      <c r="AE877" s="221"/>
      <c r="AF877" s="291"/>
      <c r="AG877" s="223"/>
      <c r="AH877" s="222"/>
      <c r="AI877" s="223"/>
      <c r="AJ877" s="224"/>
      <c r="AK877" s="221"/>
      <c r="AL877" s="291"/>
      <c r="AM877" s="223"/>
      <c r="AN877" s="222"/>
      <c r="AO877" s="223"/>
      <c r="AP877" s="224"/>
      <c r="AQ877" s="221"/>
      <c r="AR877" s="291"/>
      <c r="AS877" s="223"/>
      <c r="AT877" s="222"/>
      <c r="AU877" s="223"/>
      <c r="AV877" s="224"/>
      <c r="AW877" s="221"/>
      <c r="AX877" s="291"/>
      <c r="AY877" s="223"/>
      <c r="AZ877" s="222"/>
      <c r="BA877" s="223"/>
      <c r="BB877" s="224"/>
      <c r="BC877" s="221"/>
      <c r="BD877" s="291"/>
      <c r="BE877" s="223"/>
      <c r="BF877" s="222"/>
      <c r="BG877" s="223"/>
      <c r="BH877" s="224"/>
      <c r="BI877" s="221"/>
      <c r="BJ877" s="291"/>
      <c r="BK877" s="223"/>
      <c r="BL877" s="222"/>
      <c r="BM877" s="223"/>
      <c r="BN877" s="224"/>
      <c r="BQ877" s="123"/>
      <c r="BR877" s="124"/>
      <c r="BS877" s="123"/>
      <c r="BT877" s="124"/>
      <c r="BU877" s="125"/>
      <c r="BV877" s="122"/>
      <c r="BW877" s="123"/>
      <c r="BX877" s="124"/>
      <c r="BY877" s="123"/>
      <c r="BZ877" s="124"/>
      <c r="CA877" s="125"/>
      <c r="CB877" s="122"/>
      <c r="CC877" s="123"/>
      <c r="CD877" s="124"/>
      <c r="CE877" s="123"/>
      <c r="CF877" s="124"/>
      <c r="CG877" s="125"/>
      <c r="CH877" s="122"/>
      <c r="CI877" s="123"/>
      <c r="CJ877" s="124"/>
      <c r="CK877" s="123"/>
      <c r="CL877" s="124"/>
      <c r="CM877" s="125"/>
      <c r="CN877" s="122"/>
      <c r="CO877" s="123"/>
      <c r="CP877" s="124"/>
      <c r="CQ877" s="123"/>
      <c r="CR877" s="124"/>
      <c r="CS877" s="125"/>
    </row>
    <row r="878" spans="13:97" ht="15" customHeight="1" x14ac:dyDescent="0.25">
      <c r="M878" s="215">
        <v>1</v>
      </c>
      <c r="N878" s="281" t="s">
        <v>672</v>
      </c>
      <c r="O878" s="217">
        <v>1</v>
      </c>
      <c r="P878" s="216" t="s">
        <v>673</v>
      </c>
      <c r="Q878" s="217">
        <v>1</v>
      </c>
      <c r="R878" s="216" t="s">
        <v>674</v>
      </c>
      <c r="S878" s="215">
        <v>1</v>
      </c>
      <c r="T878" s="281" t="s">
        <v>675</v>
      </c>
      <c r="U878" s="217">
        <v>1</v>
      </c>
      <c r="V878" s="216" t="s">
        <v>676</v>
      </c>
      <c r="W878" s="217">
        <v>1</v>
      </c>
      <c r="X878" s="216" t="s">
        <v>677</v>
      </c>
      <c r="Y878" s="215">
        <v>1</v>
      </c>
      <c r="Z878" s="281" t="s">
        <v>678</v>
      </c>
      <c r="AA878" s="217">
        <v>1</v>
      </c>
      <c r="AB878" s="216" t="s">
        <v>679</v>
      </c>
      <c r="AC878" s="217">
        <v>1</v>
      </c>
      <c r="AD878" s="216" t="s">
        <v>680</v>
      </c>
      <c r="AE878" s="215">
        <v>1</v>
      </c>
      <c r="AF878" s="281" t="s">
        <v>681</v>
      </c>
      <c r="AG878" s="217">
        <v>1</v>
      </c>
      <c r="AH878" s="216" t="s">
        <v>682</v>
      </c>
      <c r="AI878" s="217">
        <v>1</v>
      </c>
      <c r="AJ878" s="216" t="s">
        <v>683</v>
      </c>
      <c r="AK878" s="215">
        <v>1</v>
      </c>
      <c r="AL878" s="281" t="s">
        <v>684</v>
      </c>
      <c r="AM878" s="217">
        <v>1</v>
      </c>
      <c r="AN878" s="216" t="s">
        <v>685</v>
      </c>
      <c r="AO878" s="217">
        <v>1</v>
      </c>
      <c r="AP878" s="216" t="s">
        <v>686</v>
      </c>
      <c r="AQ878" s="215">
        <v>1</v>
      </c>
      <c r="AR878" s="281" t="s">
        <v>687</v>
      </c>
      <c r="AS878" s="217">
        <v>1</v>
      </c>
      <c r="AT878" s="216" t="s">
        <v>688</v>
      </c>
      <c r="AU878" s="217">
        <v>1</v>
      </c>
      <c r="AV878" s="216" t="s">
        <v>689</v>
      </c>
      <c r="AW878" s="215">
        <v>1</v>
      </c>
      <c r="AX878" s="281" t="s">
        <v>690</v>
      </c>
      <c r="AY878" s="217">
        <v>1</v>
      </c>
      <c r="AZ878" s="216" t="s">
        <v>691</v>
      </c>
      <c r="BA878" s="217">
        <v>1</v>
      </c>
      <c r="BB878" s="216" t="s">
        <v>692</v>
      </c>
      <c r="BC878" s="215">
        <v>1</v>
      </c>
      <c r="BD878" s="281" t="s">
        <v>693</v>
      </c>
      <c r="BE878" s="217">
        <v>1</v>
      </c>
      <c r="BF878" s="216" t="s">
        <v>694</v>
      </c>
      <c r="BG878" s="217">
        <v>1</v>
      </c>
      <c r="BH878" s="218" t="s">
        <v>695</v>
      </c>
      <c r="BI878" s="215">
        <v>1</v>
      </c>
      <c r="BJ878" s="281" t="s">
        <v>696</v>
      </c>
      <c r="BK878" s="217">
        <v>1</v>
      </c>
      <c r="BL878" s="216" t="s">
        <v>697</v>
      </c>
      <c r="BM878" s="217">
        <v>1</v>
      </c>
      <c r="BN878" s="218" t="s">
        <v>698</v>
      </c>
      <c r="BQ878" s="216"/>
      <c r="BR878" s="217"/>
      <c r="BS878" s="216"/>
      <c r="BT878" s="217"/>
      <c r="BU878" s="218"/>
      <c r="BV878" s="215"/>
      <c r="BW878" s="216"/>
      <c r="BX878" s="217"/>
      <c r="BY878" s="216"/>
      <c r="BZ878" s="217"/>
      <c r="CA878" s="218"/>
      <c r="CB878" s="215"/>
      <c r="CC878" s="216"/>
      <c r="CD878" s="217"/>
      <c r="CE878" s="216"/>
      <c r="CF878" s="217"/>
      <c r="CG878" s="218"/>
      <c r="CH878" s="215"/>
      <c r="CI878" s="216"/>
      <c r="CJ878" s="217"/>
      <c r="CK878" s="216"/>
      <c r="CL878" s="217"/>
      <c r="CM878" s="218"/>
      <c r="CN878" s="215"/>
      <c r="CO878" s="216"/>
      <c r="CP878" s="217"/>
      <c r="CQ878" s="216"/>
      <c r="CR878" s="217"/>
      <c r="CS878" s="218"/>
    </row>
    <row r="879" spans="13:97" ht="15" customHeight="1" x14ac:dyDescent="0.25">
      <c r="M879" s="215"/>
      <c r="N879" s="290"/>
      <c r="O879" s="217"/>
      <c r="P879" s="219"/>
      <c r="Q879" s="217"/>
      <c r="R879" s="220"/>
      <c r="S879" s="215"/>
      <c r="T879" s="290"/>
      <c r="U879" s="217"/>
      <c r="V879" s="219"/>
      <c r="W879" s="217"/>
      <c r="X879" s="220"/>
      <c r="Y879" s="215"/>
      <c r="Z879" s="290"/>
      <c r="AA879" s="217"/>
      <c r="AB879" s="219"/>
      <c r="AC879" s="217"/>
      <c r="AD879" s="220"/>
      <c r="AE879" s="215"/>
      <c r="AF879" s="290"/>
      <c r="AG879" s="217"/>
      <c r="AH879" s="219"/>
      <c r="AI879" s="217"/>
      <c r="AJ879" s="220"/>
      <c r="AK879" s="215"/>
      <c r="AL879" s="290"/>
      <c r="AM879" s="217"/>
      <c r="AN879" s="219"/>
      <c r="AO879" s="217"/>
      <c r="AP879" s="220"/>
      <c r="AQ879" s="215"/>
      <c r="AR879" s="290"/>
      <c r="AS879" s="217"/>
      <c r="AT879" s="219"/>
      <c r="AU879" s="217"/>
      <c r="AV879" s="220"/>
      <c r="AW879" s="215"/>
      <c r="AX879" s="290"/>
      <c r="AY879" s="217"/>
      <c r="AZ879" s="219"/>
      <c r="BA879" s="217"/>
      <c r="BB879" s="220"/>
      <c r="BC879" s="215"/>
      <c r="BD879" s="290"/>
      <c r="BE879" s="217"/>
      <c r="BF879" s="219"/>
      <c r="BG879" s="217"/>
      <c r="BH879" s="220"/>
      <c r="BI879" s="215"/>
      <c r="BJ879" s="290"/>
      <c r="BK879" s="217"/>
      <c r="BL879" s="219"/>
      <c r="BM879" s="217"/>
      <c r="BN879" s="220"/>
      <c r="BQ879" s="219"/>
      <c r="BR879" s="217"/>
      <c r="BS879" s="219"/>
      <c r="BT879" s="217"/>
      <c r="BU879" s="220"/>
      <c r="BV879" s="215"/>
      <c r="BW879" s="219"/>
      <c r="BX879" s="217"/>
      <c r="BY879" s="219"/>
      <c r="BZ879" s="217"/>
      <c r="CA879" s="220"/>
      <c r="CB879" s="215"/>
      <c r="CC879" s="219"/>
      <c r="CD879" s="217"/>
      <c r="CE879" s="219"/>
      <c r="CF879" s="217"/>
      <c r="CG879" s="220"/>
      <c r="CH879" s="215"/>
      <c r="CI879" s="219"/>
      <c r="CJ879" s="217"/>
      <c r="CK879" s="219"/>
      <c r="CL879" s="217"/>
      <c r="CM879" s="220"/>
      <c r="CN879" s="215"/>
      <c r="CO879" s="219"/>
      <c r="CP879" s="217"/>
      <c r="CQ879" s="219"/>
      <c r="CR879" s="217"/>
      <c r="CS879" s="220"/>
    </row>
    <row r="880" spans="13:97" ht="15" customHeight="1" x14ac:dyDescent="0.25">
      <c r="M880" s="215"/>
      <c r="N880" s="290"/>
      <c r="O880" s="217"/>
      <c r="P880" s="219"/>
      <c r="Q880" s="217"/>
      <c r="R880" s="220"/>
      <c r="S880" s="215"/>
      <c r="T880" s="290"/>
      <c r="U880" s="217"/>
      <c r="V880" s="219"/>
      <c r="W880" s="217"/>
      <c r="X880" s="220"/>
      <c r="Y880" s="215"/>
      <c r="Z880" s="290"/>
      <c r="AA880" s="217"/>
      <c r="AB880" s="219"/>
      <c r="AC880" s="217"/>
      <c r="AD880" s="220"/>
      <c r="AE880" s="215"/>
      <c r="AF880" s="290"/>
      <c r="AG880" s="217"/>
      <c r="AH880" s="219"/>
      <c r="AI880" s="217"/>
      <c r="AJ880" s="220"/>
      <c r="AK880" s="215"/>
      <c r="AL880" s="290"/>
      <c r="AM880" s="217"/>
      <c r="AN880" s="219"/>
      <c r="AO880" s="217"/>
      <c r="AP880" s="220"/>
      <c r="AQ880" s="215"/>
      <c r="AR880" s="290"/>
      <c r="AS880" s="217"/>
      <c r="AT880" s="219"/>
      <c r="AU880" s="217"/>
      <c r="AV880" s="220"/>
      <c r="AW880" s="215"/>
      <c r="AX880" s="290"/>
      <c r="AY880" s="217"/>
      <c r="AZ880" s="219"/>
      <c r="BA880" s="217"/>
      <c r="BB880" s="220"/>
      <c r="BC880" s="215"/>
      <c r="BD880" s="290"/>
      <c r="BE880" s="217"/>
      <c r="BF880" s="219"/>
      <c r="BG880" s="217"/>
      <c r="BH880" s="220"/>
      <c r="BI880" s="215"/>
      <c r="BJ880" s="290"/>
      <c r="BK880" s="217"/>
      <c r="BL880" s="219"/>
      <c r="BM880" s="217"/>
      <c r="BN880" s="220"/>
      <c r="BQ880" s="219"/>
      <c r="BR880" s="217"/>
      <c r="BS880" s="219"/>
      <c r="BT880" s="217"/>
      <c r="BU880" s="220"/>
      <c r="BV880" s="215"/>
      <c r="BW880" s="219"/>
      <c r="BX880" s="217"/>
      <c r="BY880" s="219"/>
      <c r="BZ880" s="217"/>
      <c r="CA880" s="220"/>
      <c r="CB880" s="215"/>
      <c r="CC880" s="219"/>
      <c r="CD880" s="217"/>
      <c r="CE880" s="219"/>
      <c r="CF880" s="217"/>
      <c r="CG880" s="220"/>
      <c r="CH880" s="215"/>
      <c r="CI880" s="219"/>
      <c r="CJ880" s="217"/>
      <c r="CK880" s="219"/>
      <c r="CL880" s="217"/>
      <c r="CM880" s="220"/>
      <c r="CN880" s="215"/>
      <c r="CO880" s="219"/>
      <c r="CP880" s="217"/>
      <c r="CQ880" s="219"/>
      <c r="CR880" s="217"/>
      <c r="CS880" s="220"/>
    </row>
    <row r="881" spans="13:97" ht="15" customHeight="1" x14ac:dyDescent="0.25">
      <c r="M881" s="221"/>
      <c r="N881" s="291"/>
      <c r="O881" s="223"/>
      <c r="P881" s="222"/>
      <c r="Q881" s="223"/>
      <c r="R881" s="224"/>
      <c r="S881" s="221"/>
      <c r="T881" s="291"/>
      <c r="U881" s="223"/>
      <c r="V881" s="222"/>
      <c r="W881" s="223"/>
      <c r="X881" s="224"/>
      <c r="Y881" s="221"/>
      <c r="Z881" s="291"/>
      <c r="AA881" s="223"/>
      <c r="AB881" s="223"/>
      <c r="AC881" s="223"/>
      <c r="AD881" s="225"/>
      <c r="AE881" s="221"/>
      <c r="AF881" s="291"/>
      <c r="AG881" s="223"/>
      <c r="AH881" s="222"/>
      <c r="AI881" s="223"/>
      <c r="AJ881" s="224"/>
      <c r="AK881" s="221"/>
      <c r="AL881" s="291"/>
      <c r="AM881" s="223"/>
      <c r="AN881" s="222"/>
      <c r="AO881" s="223"/>
      <c r="AP881" s="224"/>
      <c r="AQ881" s="221"/>
      <c r="AR881" s="291"/>
      <c r="AS881" s="223"/>
      <c r="AT881" s="223"/>
      <c r="AU881" s="223"/>
      <c r="AV881" s="225"/>
      <c r="AW881" s="221"/>
      <c r="AX881" s="291"/>
      <c r="AY881" s="223"/>
      <c r="AZ881" s="222"/>
      <c r="BA881" s="223"/>
      <c r="BB881" s="224"/>
      <c r="BC881" s="221"/>
      <c r="BD881" s="291"/>
      <c r="BE881" s="223"/>
      <c r="BF881" s="222"/>
      <c r="BG881" s="223"/>
      <c r="BH881" s="224"/>
      <c r="BI881" s="221"/>
      <c r="BJ881" s="291"/>
      <c r="BK881" s="223"/>
      <c r="BL881" s="223"/>
      <c r="BM881" s="223"/>
      <c r="BN881" s="225"/>
      <c r="BQ881" s="222"/>
      <c r="BR881" s="223"/>
      <c r="BS881" s="222"/>
      <c r="BT881" s="223"/>
      <c r="BU881" s="224"/>
      <c r="BV881" s="221"/>
      <c r="BW881" s="222"/>
      <c r="BX881" s="223"/>
      <c r="BY881" s="222"/>
      <c r="BZ881" s="223"/>
      <c r="CA881" s="224"/>
      <c r="CB881" s="221"/>
      <c r="CC881" s="222"/>
      <c r="CD881" s="223"/>
      <c r="CE881" s="222"/>
      <c r="CF881" s="223"/>
      <c r="CG881" s="224"/>
      <c r="CH881" s="221"/>
      <c r="CI881" s="222"/>
      <c r="CJ881" s="223"/>
      <c r="CK881" s="222"/>
      <c r="CL881" s="223"/>
      <c r="CM881" s="224"/>
      <c r="CN881" s="221"/>
      <c r="CO881" s="222"/>
      <c r="CP881" s="223"/>
      <c r="CQ881" s="222"/>
      <c r="CR881" s="223"/>
      <c r="CS881" s="224"/>
    </row>
    <row r="882" spans="13:97" ht="15" customHeight="1" x14ac:dyDescent="0.25">
      <c r="M882" s="215">
        <v>1</v>
      </c>
      <c r="N882" s="281" t="s">
        <v>699</v>
      </c>
      <c r="O882" s="217">
        <v>1</v>
      </c>
      <c r="P882" s="216" t="s">
        <v>700</v>
      </c>
      <c r="Q882" s="217">
        <v>1</v>
      </c>
      <c r="R882" s="216" t="s">
        <v>701</v>
      </c>
      <c r="S882" s="215">
        <v>1</v>
      </c>
      <c r="T882" s="276" t="s">
        <v>702</v>
      </c>
      <c r="U882" s="217">
        <v>1</v>
      </c>
      <c r="V882" s="216" t="s">
        <v>703</v>
      </c>
      <c r="W882" s="217">
        <v>1</v>
      </c>
      <c r="X882" s="216" t="s">
        <v>704</v>
      </c>
      <c r="Y882" s="215">
        <v>1</v>
      </c>
      <c r="Z882" s="276" t="s">
        <v>705</v>
      </c>
      <c r="AA882" s="217">
        <v>1</v>
      </c>
      <c r="AB882" s="216" t="s">
        <v>706</v>
      </c>
      <c r="AC882" s="217">
        <v>1</v>
      </c>
      <c r="AD882" s="216" t="s">
        <v>707</v>
      </c>
      <c r="AE882" s="215"/>
      <c r="AF882" s="292"/>
      <c r="AG882" s="217"/>
      <c r="AH882" s="216"/>
      <c r="AI882" s="217"/>
      <c r="AJ882" s="216"/>
      <c r="AK882" s="215"/>
      <c r="AL882" s="292"/>
      <c r="AM882" s="217"/>
      <c r="AN882" s="216"/>
      <c r="AO882" s="217"/>
      <c r="AP882" s="216"/>
      <c r="AQ882" s="215"/>
      <c r="AR882" s="292"/>
      <c r="AS882" s="217"/>
      <c r="AT882" s="216"/>
      <c r="AU882" s="217"/>
      <c r="AV882" s="216"/>
      <c r="AW882" s="215"/>
      <c r="AX882" s="292"/>
      <c r="AY882" s="217"/>
      <c r="AZ882" s="216"/>
      <c r="BA882" s="217"/>
      <c r="BB882" s="216"/>
      <c r="BC882" s="215"/>
      <c r="BD882" s="292"/>
      <c r="BE882" s="217"/>
      <c r="BF882" s="216"/>
      <c r="BG882" s="217"/>
      <c r="BH882" s="218"/>
      <c r="BI882" s="215"/>
      <c r="BJ882" s="292"/>
      <c r="BK882" s="217"/>
      <c r="BL882" s="216"/>
      <c r="BM882" s="217"/>
      <c r="BN882" s="218"/>
      <c r="BQ882" s="216"/>
      <c r="BR882" s="217"/>
      <c r="BS882" s="216"/>
      <c r="BT882" s="217"/>
      <c r="BU882" s="218"/>
      <c r="BV882" s="215"/>
      <c r="BW882" s="216"/>
      <c r="BX882" s="217"/>
      <c r="BY882" s="216"/>
      <c r="BZ882" s="217"/>
      <c r="CA882" s="218"/>
      <c r="CB882" s="215"/>
      <c r="CC882" s="216"/>
      <c r="CD882" s="217"/>
      <c r="CE882" s="216"/>
      <c r="CF882" s="217"/>
      <c r="CG882" s="218"/>
      <c r="CH882" s="215"/>
      <c r="CI882" s="216"/>
      <c r="CJ882" s="217"/>
      <c r="CK882" s="216"/>
      <c r="CL882" s="217"/>
      <c r="CM882" s="218"/>
      <c r="CN882" s="215"/>
      <c r="CO882" s="216"/>
      <c r="CP882" s="217"/>
      <c r="CQ882" s="216"/>
      <c r="CR882" s="217"/>
      <c r="CS882" s="218"/>
    </row>
    <row r="883" spans="13:97" ht="15" customHeight="1" x14ac:dyDescent="0.25">
      <c r="M883" s="215"/>
      <c r="N883" s="219"/>
      <c r="O883" s="217"/>
      <c r="P883" s="219"/>
      <c r="Q883" s="217"/>
      <c r="R883" s="220"/>
      <c r="S883" s="215"/>
      <c r="T883" s="219"/>
      <c r="U883" s="217"/>
      <c r="V883" s="219"/>
      <c r="W883" s="217"/>
      <c r="X883" s="220"/>
      <c r="Y883" s="215"/>
      <c r="Z883" s="219"/>
      <c r="AA883" s="217"/>
      <c r="AB883" s="217"/>
      <c r="AC883" s="217"/>
      <c r="AD883" s="226"/>
      <c r="AE883" s="215"/>
      <c r="AF883" s="219"/>
      <c r="AG883" s="217"/>
      <c r="AH883" s="219"/>
      <c r="AI883" s="217"/>
      <c r="AJ883" s="220"/>
      <c r="AK883" s="215"/>
      <c r="AL883" s="290"/>
      <c r="AM883" s="217"/>
      <c r="AN883" s="219"/>
      <c r="AO883" s="217"/>
      <c r="AP883" s="220"/>
      <c r="AQ883" s="215"/>
      <c r="AR883" s="290"/>
      <c r="AS883" s="217"/>
      <c r="AT883" s="217"/>
      <c r="AU883" s="217"/>
      <c r="AV883" s="226"/>
      <c r="AW883" s="215"/>
      <c r="AX883" s="290"/>
      <c r="AY883" s="217"/>
      <c r="AZ883" s="219"/>
      <c r="BA883" s="217"/>
      <c r="BB883" s="220"/>
      <c r="BC883" s="215"/>
      <c r="BD883" s="290"/>
      <c r="BE883" s="217"/>
      <c r="BF883" s="219"/>
      <c r="BG883" s="217"/>
      <c r="BH883" s="220"/>
      <c r="BI883" s="215"/>
      <c r="BJ883" s="290"/>
      <c r="BK883" s="217"/>
      <c r="BL883" s="217"/>
      <c r="BM883" s="217"/>
      <c r="BN883" s="226"/>
      <c r="BQ883" s="219"/>
      <c r="BR883" s="217"/>
      <c r="BS883" s="219"/>
      <c r="BT883" s="217"/>
      <c r="BU883" s="220"/>
      <c r="BV883" s="215"/>
      <c r="BW883" s="219"/>
      <c r="BX883" s="217"/>
      <c r="BY883" s="219"/>
      <c r="BZ883" s="217"/>
      <c r="CA883" s="220"/>
      <c r="CB883" s="215"/>
      <c r="CC883" s="219"/>
      <c r="CD883" s="217"/>
      <c r="CE883" s="219"/>
      <c r="CF883" s="217"/>
      <c r="CG883" s="220"/>
      <c r="CH883" s="215"/>
      <c r="CI883" s="219"/>
      <c r="CJ883" s="217"/>
      <c r="CK883" s="219"/>
      <c r="CL883" s="217"/>
      <c r="CM883" s="220"/>
      <c r="CN883" s="215"/>
      <c r="CO883" s="219"/>
      <c r="CP883" s="217"/>
      <c r="CQ883" s="219"/>
      <c r="CR883" s="217"/>
      <c r="CS883" s="220"/>
    </row>
    <row r="884" spans="13:97" ht="15" customHeight="1" x14ac:dyDescent="0.25">
      <c r="M884" s="215"/>
      <c r="N884" s="219"/>
      <c r="O884" s="217"/>
      <c r="P884" s="219"/>
      <c r="Q884" s="217"/>
      <c r="R884" s="220"/>
      <c r="S884" s="215"/>
      <c r="T884" s="219"/>
      <c r="U884" s="217"/>
      <c r="V884" s="219"/>
      <c r="W884" s="217"/>
      <c r="X884" s="220"/>
      <c r="Y884" s="215"/>
      <c r="Z884" s="219"/>
      <c r="AA884" s="217"/>
      <c r="AB884" s="217"/>
      <c r="AC884" s="217"/>
      <c r="AD884" s="226"/>
      <c r="AE884" s="215"/>
      <c r="AF884" s="219"/>
      <c r="AG884" s="217"/>
      <c r="AH884" s="219"/>
      <c r="AI884" s="217"/>
      <c r="AJ884" s="220"/>
      <c r="AK884" s="215"/>
      <c r="AL884" s="290"/>
      <c r="AM884" s="217"/>
      <c r="AN884" s="219"/>
      <c r="AO884" s="217"/>
      <c r="AP884" s="220"/>
      <c r="AQ884" s="215"/>
      <c r="AR884" s="290"/>
      <c r="AS884" s="217"/>
      <c r="AT884" s="217"/>
      <c r="AU884" s="217"/>
      <c r="AV884" s="226"/>
      <c r="AW884" s="215"/>
      <c r="AX884" s="219"/>
      <c r="AY884" s="217"/>
      <c r="AZ884" s="219"/>
      <c r="BA884" s="217"/>
      <c r="BB884" s="220"/>
      <c r="BC884" s="215"/>
      <c r="BD884" s="290"/>
      <c r="BE884" s="217"/>
      <c r="BF884" s="219"/>
      <c r="BG884" s="217"/>
      <c r="BH884" s="220"/>
      <c r="BI884" s="215"/>
      <c r="BJ884" s="219"/>
      <c r="BK884" s="217"/>
      <c r="BL884" s="217"/>
      <c r="BM884" s="217"/>
      <c r="BN884" s="226"/>
      <c r="BQ884" s="219"/>
      <c r="BR884" s="217"/>
      <c r="BS884" s="219"/>
      <c r="BT884" s="217"/>
      <c r="BU884" s="220"/>
      <c r="BV884" s="215"/>
      <c r="BW884" s="219"/>
      <c r="BX884" s="217"/>
      <c r="BY884" s="219"/>
      <c r="BZ884" s="217"/>
      <c r="CA884" s="220"/>
      <c r="CB884" s="215"/>
      <c r="CC884" s="219"/>
      <c r="CD884" s="217"/>
      <c r="CE884" s="219"/>
      <c r="CF884" s="217"/>
      <c r="CG884" s="220"/>
      <c r="CH884" s="215"/>
      <c r="CI884" s="219"/>
      <c r="CJ884" s="217"/>
      <c r="CK884" s="219"/>
      <c r="CL884" s="217"/>
      <c r="CM884" s="220"/>
      <c r="CN884" s="215"/>
      <c r="CO884" s="219"/>
      <c r="CP884" s="217"/>
      <c r="CQ884" s="219"/>
      <c r="CR884" s="217"/>
      <c r="CS884" s="220"/>
    </row>
    <row r="885" spans="13:97" ht="15" customHeight="1" x14ac:dyDescent="0.25">
      <c r="M885" s="122"/>
      <c r="N885" s="123"/>
      <c r="O885" s="124"/>
      <c r="P885" s="123"/>
      <c r="Q885" s="124"/>
      <c r="R885" s="125"/>
      <c r="S885" s="122"/>
      <c r="T885" s="123"/>
      <c r="U885" s="124"/>
      <c r="V885" s="123"/>
      <c r="W885" s="124"/>
      <c r="X885" s="125"/>
      <c r="Y885" s="122"/>
      <c r="Z885" s="123"/>
      <c r="AA885" s="124"/>
      <c r="AB885" s="123"/>
      <c r="AC885" s="124"/>
      <c r="AD885" s="125"/>
      <c r="AE885" s="122"/>
      <c r="AF885" s="123"/>
      <c r="AG885" s="124"/>
      <c r="AH885" s="123"/>
      <c r="AI885" s="124"/>
      <c r="AJ885" s="125"/>
      <c r="AK885" s="122"/>
      <c r="AL885" s="123"/>
      <c r="AM885" s="124"/>
      <c r="AN885" s="123"/>
      <c r="AO885" s="124"/>
      <c r="AP885" s="125"/>
      <c r="AQ885" s="122"/>
      <c r="AR885" s="123"/>
      <c r="AS885" s="124"/>
      <c r="AT885" s="123"/>
      <c r="AU885" s="124"/>
      <c r="AV885" s="125"/>
      <c r="AW885" s="122"/>
      <c r="AX885" s="123"/>
      <c r="AY885" s="124"/>
      <c r="AZ885" s="123"/>
      <c r="BA885" s="124"/>
      <c r="BB885" s="125"/>
      <c r="BC885" s="122"/>
      <c r="BD885" s="123"/>
      <c r="BE885" s="124"/>
      <c r="BF885" s="123"/>
      <c r="BG885" s="124"/>
      <c r="BH885" s="125"/>
      <c r="BI885" s="122"/>
      <c r="BJ885" s="123"/>
      <c r="BK885" s="124"/>
      <c r="BL885" s="123"/>
      <c r="BM885" s="124"/>
      <c r="BN885" s="125"/>
      <c r="BQ885" s="222"/>
      <c r="BR885" s="223"/>
      <c r="BS885" s="222"/>
      <c r="BT885" s="223"/>
      <c r="BU885" s="224"/>
      <c r="BV885" s="221"/>
      <c r="BW885" s="222"/>
      <c r="BX885" s="223"/>
      <c r="BY885" s="223"/>
      <c r="BZ885" s="223"/>
      <c r="CA885" s="225"/>
      <c r="CB885" s="221"/>
      <c r="CC885" s="222"/>
      <c r="CD885" s="223"/>
      <c r="CE885" s="222"/>
      <c r="CF885" s="223"/>
      <c r="CG885" s="224"/>
      <c r="CH885" s="221"/>
      <c r="CI885" s="222"/>
      <c r="CJ885" s="223"/>
      <c r="CK885" s="222"/>
      <c r="CL885" s="223"/>
      <c r="CM885" s="224"/>
      <c r="CN885" s="221"/>
      <c r="CO885" s="222"/>
      <c r="CP885" s="223"/>
      <c r="CQ885" s="223"/>
      <c r="CR885" s="223"/>
      <c r="CS885" s="225"/>
    </row>
    <row r="886" spans="13:97" ht="15" customHeight="1" x14ac:dyDescent="0.25">
      <c r="M886" s="118">
        <v>1</v>
      </c>
      <c r="N886" s="145" t="s">
        <v>708</v>
      </c>
      <c r="O886" s="120"/>
      <c r="P886" s="150"/>
      <c r="Q886" s="120"/>
      <c r="R886" s="150"/>
      <c r="S886" s="118"/>
      <c r="T886" s="145"/>
      <c r="U886" s="120"/>
      <c r="V886" s="145"/>
      <c r="W886" s="120"/>
      <c r="X886" s="146"/>
      <c r="Y886" s="118"/>
      <c r="Z886" s="145"/>
      <c r="AA886" s="120"/>
      <c r="AB886" s="145"/>
      <c r="AC886" s="120"/>
      <c r="AD886" s="121"/>
      <c r="AE886" s="118"/>
      <c r="AF886" s="145"/>
      <c r="AG886" s="120"/>
      <c r="AH886" s="150"/>
      <c r="AI886" s="120"/>
      <c r="AJ886" s="150"/>
      <c r="AK886" s="118"/>
      <c r="AL886" s="145"/>
      <c r="AM886" s="120"/>
      <c r="AN886" s="145"/>
      <c r="AO886" s="120"/>
      <c r="AP886" s="146"/>
      <c r="AQ886" s="118"/>
      <c r="AR886" s="145"/>
      <c r="AS886" s="120"/>
      <c r="AT886" s="145"/>
      <c r="AU886" s="120"/>
      <c r="AV886" s="121"/>
      <c r="AW886" s="118"/>
      <c r="AX886" s="145"/>
      <c r="AY886" s="120"/>
      <c r="AZ886" s="150"/>
      <c r="BA886" s="120"/>
      <c r="BB886" s="150"/>
      <c r="BC886" s="118"/>
      <c r="BD886" s="145"/>
      <c r="BE886" s="120"/>
      <c r="BF886" s="145"/>
      <c r="BG886" s="120"/>
      <c r="BH886" s="146"/>
      <c r="BI886" s="118"/>
      <c r="BJ886" s="145"/>
      <c r="BK886" s="120"/>
      <c r="BL886" s="145"/>
      <c r="BM886" s="120"/>
      <c r="BN886" s="121"/>
      <c r="BQ886" s="216"/>
      <c r="BR886" s="217"/>
      <c r="BS886" s="216"/>
      <c r="BT886" s="217"/>
      <c r="BU886" s="218"/>
      <c r="BV886" s="215"/>
      <c r="BW886" s="216"/>
      <c r="BX886" s="217"/>
      <c r="BY886" s="216"/>
      <c r="BZ886" s="217"/>
      <c r="CA886" s="218"/>
      <c r="CB886" s="215"/>
      <c r="CC886" s="216"/>
      <c r="CD886" s="217"/>
      <c r="CE886" s="216"/>
      <c r="CF886" s="217"/>
      <c r="CG886" s="218"/>
      <c r="CH886" s="215"/>
      <c r="CI886" s="216"/>
      <c r="CJ886" s="217"/>
      <c r="CK886" s="216"/>
      <c r="CL886" s="217"/>
      <c r="CM886" s="218"/>
      <c r="CN886" s="215"/>
      <c r="CO886" s="216"/>
      <c r="CP886" s="217"/>
      <c r="CQ886" s="216"/>
      <c r="CR886" s="217"/>
      <c r="CS886" s="218"/>
    </row>
    <row r="887" spans="13:97" ht="15" customHeight="1" x14ac:dyDescent="0.25">
      <c r="M887" s="118">
        <v>2</v>
      </c>
      <c r="N887" s="145" t="s">
        <v>709</v>
      </c>
      <c r="O887" s="120"/>
      <c r="P887" s="119"/>
      <c r="Q887" s="120"/>
      <c r="R887" s="121"/>
      <c r="S887" s="118"/>
      <c r="T887" s="119"/>
      <c r="U887" s="120"/>
      <c r="V887" s="119"/>
      <c r="W887" s="120"/>
      <c r="X887" s="121"/>
      <c r="Y887" s="118"/>
      <c r="Z887" s="119"/>
      <c r="AA887" s="120"/>
      <c r="AB887" s="119"/>
      <c r="AC887" s="120"/>
      <c r="AD887" s="121"/>
      <c r="AE887" s="118"/>
      <c r="AF887" s="145"/>
      <c r="AG887" s="120"/>
      <c r="AH887" s="119"/>
      <c r="AI887" s="120"/>
      <c r="AJ887" s="121"/>
      <c r="AK887" s="118"/>
      <c r="AL887" s="119"/>
      <c r="AM887" s="120"/>
      <c r="AN887" s="119"/>
      <c r="AO887" s="120"/>
      <c r="AP887" s="121"/>
      <c r="AQ887" s="118"/>
      <c r="AR887" s="119"/>
      <c r="AS887" s="120"/>
      <c r="AT887" s="119"/>
      <c r="AU887" s="120"/>
      <c r="AV887" s="121"/>
      <c r="AW887" s="118"/>
      <c r="AX887" s="145"/>
      <c r="AY887" s="120"/>
      <c r="AZ887" s="119"/>
      <c r="BA887" s="120"/>
      <c r="BB887" s="121"/>
      <c r="BC887" s="118"/>
      <c r="BD887" s="119"/>
      <c r="BE887" s="120"/>
      <c r="BF887" s="119"/>
      <c r="BG887" s="120"/>
      <c r="BH887" s="121"/>
      <c r="BI887" s="118"/>
      <c r="BJ887" s="119"/>
      <c r="BK887" s="120"/>
      <c r="BL887" s="119"/>
      <c r="BM887" s="120"/>
      <c r="BN887" s="121"/>
      <c r="BQ887" s="219"/>
      <c r="BR887" s="217"/>
      <c r="BS887" s="219"/>
      <c r="BT887" s="217"/>
      <c r="BU887" s="220"/>
      <c r="BV887" s="215"/>
      <c r="BW887" s="219"/>
      <c r="BX887" s="217"/>
      <c r="BY887" s="217"/>
      <c r="BZ887" s="217"/>
      <c r="CA887" s="226"/>
      <c r="CB887" s="215"/>
      <c r="CC887" s="219"/>
      <c r="CD887" s="217"/>
      <c r="CE887" s="219"/>
      <c r="CF887" s="217"/>
      <c r="CG887" s="220"/>
      <c r="CH887" s="215"/>
      <c r="CI887" s="219"/>
      <c r="CJ887" s="217"/>
      <c r="CK887" s="219"/>
      <c r="CL887" s="217"/>
      <c r="CM887" s="220"/>
      <c r="CN887" s="215"/>
      <c r="CO887" s="219"/>
      <c r="CP887" s="217"/>
      <c r="CQ887" s="217"/>
      <c r="CR887" s="217"/>
      <c r="CS887" s="226"/>
    </row>
    <row r="888" spans="13:97" ht="15" customHeight="1" x14ac:dyDescent="0.25">
      <c r="M888" s="118">
        <v>3</v>
      </c>
      <c r="N888" s="146" t="s">
        <v>710</v>
      </c>
      <c r="O888" s="120"/>
      <c r="P888" s="119"/>
      <c r="Q888" s="120"/>
      <c r="R888" s="121"/>
      <c r="S888" s="118"/>
      <c r="T888" s="119"/>
      <c r="U888" s="120"/>
      <c r="V888" s="119"/>
      <c r="W888" s="120"/>
      <c r="X888" s="121"/>
      <c r="Y888" s="118"/>
      <c r="Z888" s="119"/>
      <c r="AA888" s="120"/>
      <c r="AB888" s="119"/>
      <c r="AC888" s="120"/>
      <c r="AD888" s="121"/>
      <c r="AE888" s="118"/>
      <c r="AF888" s="146"/>
      <c r="AG888" s="120"/>
      <c r="AH888" s="119"/>
      <c r="AI888" s="120"/>
      <c r="AJ888" s="121"/>
      <c r="AK888" s="118"/>
      <c r="AL888" s="119"/>
      <c r="AM888" s="120"/>
      <c r="AN888" s="119"/>
      <c r="AO888" s="120"/>
      <c r="AP888" s="121"/>
      <c r="AQ888" s="118"/>
      <c r="AR888" s="119"/>
      <c r="AS888" s="120"/>
      <c r="AT888" s="119"/>
      <c r="AU888" s="120"/>
      <c r="AV888" s="121"/>
      <c r="AW888" s="118"/>
      <c r="AX888" s="146"/>
      <c r="AY888" s="120"/>
      <c r="AZ888" s="119"/>
      <c r="BA888" s="120"/>
      <c r="BB888" s="121"/>
      <c r="BC888" s="118"/>
      <c r="BD888" s="119"/>
      <c r="BE888" s="120"/>
      <c r="BF888" s="119"/>
      <c r="BG888" s="120"/>
      <c r="BH888" s="121"/>
      <c r="BI888" s="118"/>
      <c r="BJ888" s="119"/>
      <c r="BK888" s="120"/>
      <c r="BL888" s="119"/>
      <c r="BM888" s="120"/>
      <c r="BN888" s="121"/>
      <c r="BQ888" s="219"/>
      <c r="BR888" s="217"/>
      <c r="BS888" s="219"/>
      <c r="BT888" s="217"/>
      <c r="BU888" s="220"/>
      <c r="BV888" s="215"/>
      <c r="BW888" s="219"/>
      <c r="BX888" s="217"/>
      <c r="BY888" s="217"/>
      <c r="BZ888" s="217"/>
      <c r="CA888" s="226"/>
      <c r="CB888" s="215"/>
      <c r="CC888" s="219"/>
      <c r="CD888" s="217"/>
      <c r="CE888" s="219"/>
      <c r="CF888" s="217"/>
      <c r="CG888" s="220"/>
      <c r="CH888" s="215"/>
      <c r="CI888" s="219"/>
      <c r="CJ888" s="217"/>
      <c r="CK888" s="219"/>
      <c r="CL888" s="217"/>
      <c r="CM888" s="220"/>
      <c r="CN888" s="215"/>
      <c r="CO888" s="219"/>
      <c r="CP888" s="217"/>
      <c r="CQ888" s="217"/>
      <c r="CR888" s="217"/>
      <c r="CS888" s="226"/>
    </row>
    <row r="889" spans="13:97" ht="15" customHeight="1" x14ac:dyDescent="0.25">
      <c r="M889" s="44"/>
      <c r="N889" s="45"/>
      <c r="O889" s="46"/>
      <c r="P889" s="45"/>
      <c r="Q889" s="46"/>
      <c r="R889" s="47"/>
      <c r="S889" s="44"/>
      <c r="T889" s="45"/>
      <c r="U889" s="46"/>
      <c r="V889" s="45"/>
      <c r="W889" s="46"/>
      <c r="X889" s="47"/>
      <c r="Y889" s="44"/>
      <c r="Z889" s="45"/>
      <c r="AA889" s="46"/>
      <c r="AB889" s="45"/>
      <c r="AC889" s="46"/>
      <c r="AD889" s="47"/>
      <c r="AE889" s="44"/>
      <c r="AF889" s="45"/>
      <c r="AG889" s="46"/>
      <c r="AH889" s="45"/>
      <c r="AI889" s="46"/>
      <c r="AJ889" s="47"/>
      <c r="AK889" s="44"/>
      <c r="AL889" s="45"/>
      <c r="AM889" s="46"/>
      <c r="AN889" s="45"/>
      <c r="AO889" s="46"/>
      <c r="AP889" s="47"/>
      <c r="AQ889" s="44"/>
      <c r="AR889" s="45"/>
      <c r="AS889" s="46"/>
      <c r="AT889" s="45"/>
      <c r="AU889" s="46"/>
      <c r="AV889" s="47"/>
      <c r="AW889" s="44"/>
      <c r="AX889" s="45"/>
      <c r="AY889" s="46"/>
      <c r="AZ889" s="45"/>
      <c r="BA889" s="46"/>
      <c r="BB889" s="47"/>
      <c r="BC889" s="44"/>
      <c r="BD889" s="45"/>
      <c r="BE889" s="46"/>
      <c r="BF889" s="45"/>
      <c r="BG889" s="46"/>
      <c r="BH889" s="47"/>
      <c r="BI889" s="44"/>
      <c r="BJ889" s="45"/>
      <c r="BK889" s="46"/>
      <c r="BL889" s="45"/>
      <c r="BM889" s="46"/>
      <c r="BN889" s="47"/>
      <c r="BQ889" s="223"/>
      <c r="BR889" s="223"/>
      <c r="BS889" s="223"/>
      <c r="BT889" s="223"/>
      <c r="BU889" s="225"/>
      <c r="BV889" s="221"/>
      <c r="BW889" s="223"/>
      <c r="BX889" s="223"/>
      <c r="BY889" s="223"/>
      <c r="BZ889" s="223"/>
      <c r="CA889" s="225"/>
      <c r="CB889" s="221"/>
      <c r="CC889" s="223"/>
      <c r="CD889" s="223"/>
      <c r="CE889" s="223"/>
      <c r="CF889" s="223"/>
      <c r="CG889" s="225"/>
      <c r="CH889" s="221"/>
      <c r="CI889" s="223"/>
      <c r="CJ889" s="223"/>
      <c r="CK889" s="223"/>
      <c r="CL889" s="223"/>
      <c r="CM889" s="225"/>
      <c r="CN889" s="221"/>
      <c r="CO889" s="223"/>
      <c r="CP889" s="223"/>
      <c r="CQ889" s="223"/>
      <c r="CR889" s="223"/>
      <c r="CS889" s="225"/>
    </row>
    <row r="890" spans="13:97" ht="15" customHeight="1" x14ac:dyDescent="0.25">
      <c r="BQ890" s="216"/>
      <c r="BR890" s="217"/>
      <c r="BS890" s="216"/>
      <c r="BT890" s="217"/>
      <c r="BU890" s="218"/>
      <c r="BV890" s="215"/>
      <c r="BW890" s="216"/>
      <c r="BX890" s="217"/>
      <c r="BY890" s="216"/>
      <c r="BZ890" s="217"/>
      <c r="CA890" s="218"/>
      <c r="CB890" s="215"/>
      <c r="CC890" s="216"/>
      <c r="CD890" s="217"/>
      <c r="CE890" s="216"/>
      <c r="CF890" s="217"/>
      <c r="CG890" s="218"/>
      <c r="CH890" s="215"/>
      <c r="CI890" s="216"/>
      <c r="CJ890" s="217"/>
      <c r="CK890" s="216"/>
      <c r="CL890" s="217"/>
      <c r="CM890" s="218"/>
      <c r="CN890" s="215"/>
      <c r="CO890" s="216"/>
      <c r="CP890" s="217"/>
      <c r="CQ890" s="216"/>
      <c r="CR890" s="217"/>
      <c r="CS890" s="218"/>
    </row>
    <row r="891" spans="13:97" ht="15" customHeight="1" x14ac:dyDescent="0.25">
      <c r="BQ891" s="219"/>
      <c r="BR891" s="217"/>
      <c r="BS891" s="216"/>
      <c r="BT891" s="217"/>
      <c r="BU891" s="218"/>
      <c r="BV891" s="215"/>
      <c r="BW891" s="219"/>
      <c r="BX891" s="217"/>
      <c r="BY891" s="219"/>
      <c r="BZ891" s="217"/>
      <c r="CA891" s="220"/>
      <c r="CB891" s="215"/>
      <c r="CC891" s="219"/>
      <c r="CD891" s="217"/>
      <c r="CE891" s="219"/>
      <c r="CF891" s="217"/>
      <c r="CG891" s="220"/>
      <c r="CH891" s="215"/>
      <c r="CI891" s="219"/>
      <c r="CJ891" s="217"/>
      <c r="CK891" s="216"/>
      <c r="CL891" s="217"/>
      <c r="CM891" s="218"/>
      <c r="CN891" s="215"/>
      <c r="CO891" s="219"/>
      <c r="CP891" s="217"/>
      <c r="CQ891" s="219"/>
      <c r="CR891" s="217"/>
      <c r="CS891" s="220"/>
    </row>
    <row r="892" spans="13:97" ht="15" customHeight="1" x14ac:dyDescent="0.25">
      <c r="BQ892" s="219"/>
      <c r="BR892" s="217"/>
      <c r="BS892" s="216"/>
      <c r="BT892" s="217"/>
      <c r="BU892" s="218"/>
      <c r="BV892" s="215"/>
      <c r="BW892" s="219"/>
      <c r="BX892" s="217"/>
      <c r="BY892" s="219"/>
      <c r="BZ892" s="217"/>
      <c r="CA892" s="220"/>
      <c r="CB892" s="215"/>
      <c r="CC892" s="219"/>
      <c r="CD892" s="217"/>
      <c r="CE892" s="219"/>
      <c r="CF892" s="217"/>
      <c r="CG892" s="220"/>
      <c r="CH892" s="215"/>
      <c r="CI892" s="219"/>
      <c r="CJ892" s="217"/>
      <c r="CK892" s="216"/>
      <c r="CL892" s="217"/>
      <c r="CM892" s="218"/>
      <c r="CN892" s="215"/>
      <c r="CO892" s="219"/>
      <c r="CP892" s="217"/>
      <c r="CQ892" s="219"/>
      <c r="CR892" s="217"/>
      <c r="CS892" s="220"/>
    </row>
    <row r="893" spans="13:97" ht="15" customHeight="1" x14ac:dyDescent="0.25">
      <c r="Y893" s="54"/>
      <c r="Z893" s="55"/>
      <c r="AA893" s="56"/>
      <c r="AB893" s="55"/>
      <c r="AC893" s="56"/>
      <c r="AD893" s="57"/>
      <c r="AE893" s="54"/>
      <c r="AF893" s="55"/>
      <c r="AG893" s="56"/>
      <c r="AH893" s="55"/>
      <c r="AI893" s="56"/>
      <c r="AJ893" s="57"/>
      <c r="AK893" s="54"/>
      <c r="AL893" s="55"/>
      <c r="AM893" s="56"/>
      <c r="AN893" s="55"/>
      <c r="AO893" s="56"/>
      <c r="AP893" s="57"/>
      <c r="AR893" s="221"/>
      <c r="AS893" s="222"/>
      <c r="AT893" s="223"/>
      <c r="AU893" s="222"/>
      <c r="AV893" s="223"/>
      <c r="AW893" s="224"/>
      <c r="AX893" s="221"/>
      <c r="AY893" s="222"/>
      <c r="AZ893" s="223"/>
      <c r="BA893" s="222"/>
      <c r="BB893" s="223"/>
      <c r="BC893" s="224"/>
      <c r="BD893" s="221"/>
      <c r="BE893" s="222"/>
      <c r="BF893" s="223"/>
      <c r="BG893" s="222"/>
      <c r="BH893" s="223"/>
      <c r="BI893" s="224"/>
      <c r="BJ893" s="221"/>
      <c r="BK893" s="222"/>
      <c r="BL893" s="223"/>
      <c r="BM893" s="222"/>
      <c r="BN893" s="223"/>
      <c r="BO893" s="224"/>
      <c r="BP893" s="221"/>
      <c r="BQ893" s="222"/>
      <c r="BR893" s="223"/>
      <c r="BS893" s="222"/>
      <c r="BT893" s="223"/>
      <c r="BU893" s="224"/>
      <c r="BV893" s="221"/>
      <c r="BW893" s="222"/>
      <c r="BX893" s="223"/>
      <c r="BY893" s="222"/>
      <c r="BZ893" s="223"/>
      <c r="CA893" s="224"/>
      <c r="CB893" s="221"/>
      <c r="CC893" s="222"/>
      <c r="CD893" s="223"/>
      <c r="CE893" s="222"/>
      <c r="CF893" s="223"/>
      <c r="CG893" s="224"/>
      <c r="CH893" s="221"/>
      <c r="CI893" s="222"/>
      <c r="CJ893" s="223"/>
      <c r="CK893" s="222"/>
      <c r="CL893" s="223"/>
      <c r="CM893" s="224"/>
      <c r="CN893" s="221"/>
      <c r="CO893" s="222"/>
      <c r="CP893" s="223"/>
      <c r="CQ893" s="222"/>
      <c r="CR893" s="223"/>
      <c r="CS893" s="224"/>
    </row>
    <row r="894" spans="13:97" ht="15" customHeight="1" x14ac:dyDescent="0.25">
      <c r="Y894" s="48">
        <v>1</v>
      </c>
      <c r="Z894" s="49" t="s">
        <v>10</v>
      </c>
      <c r="AA894" s="50">
        <v>1</v>
      </c>
      <c r="AB894" s="49" t="s">
        <v>11</v>
      </c>
      <c r="AC894" s="50">
        <v>1</v>
      </c>
      <c r="AD894" s="51" t="s">
        <v>12</v>
      </c>
      <c r="AE894" s="48">
        <v>1</v>
      </c>
      <c r="AF894" s="49" t="s">
        <v>13</v>
      </c>
      <c r="AG894" s="50">
        <v>1</v>
      </c>
      <c r="AH894" s="49" t="s">
        <v>14</v>
      </c>
      <c r="AI894" s="50">
        <v>1</v>
      </c>
      <c r="AJ894" s="51" t="s">
        <v>15</v>
      </c>
      <c r="AK894" s="48">
        <v>1</v>
      </c>
      <c r="AL894" s="49" t="s">
        <v>16</v>
      </c>
      <c r="AM894" s="50">
        <v>1</v>
      </c>
      <c r="AN894" s="49" t="s">
        <v>17</v>
      </c>
      <c r="AO894" s="50">
        <v>1</v>
      </c>
      <c r="AP894" s="51" t="s">
        <v>18</v>
      </c>
      <c r="AR894" s="215">
        <v>1</v>
      </c>
      <c r="AS894" s="216" t="s">
        <v>339</v>
      </c>
      <c r="AT894" s="217">
        <v>1</v>
      </c>
      <c r="AU894" s="216" t="s">
        <v>340</v>
      </c>
      <c r="AV894" s="217">
        <v>1</v>
      </c>
      <c r="AW894" s="216" t="s">
        <v>341</v>
      </c>
      <c r="AX894" s="215">
        <v>1</v>
      </c>
      <c r="AY894" s="216" t="s">
        <v>342</v>
      </c>
      <c r="AZ894" s="217">
        <v>1</v>
      </c>
      <c r="BA894" s="216" t="s">
        <v>343</v>
      </c>
      <c r="BB894" s="217">
        <v>1</v>
      </c>
      <c r="BC894" s="216" t="s">
        <v>344</v>
      </c>
      <c r="BD894" s="215">
        <v>1</v>
      </c>
      <c r="BE894" s="216" t="s">
        <v>345</v>
      </c>
      <c r="BF894" s="217">
        <v>1</v>
      </c>
      <c r="BG894" s="216" t="s">
        <v>346</v>
      </c>
      <c r="BH894" s="217">
        <v>1</v>
      </c>
      <c r="BI894" s="216" t="s">
        <v>347</v>
      </c>
      <c r="BJ894" s="215">
        <v>1</v>
      </c>
      <c r="BK894" s="216" t="s">
        <v>348</v>
      </c>
      <c r="BL894" s="217">
        <v>1</v>
      </c>
      <c r="BM894" s="216" t="s">
        <v>349</v>
      </c>
      <c r="BN894" s="217">
        <v>1</v>
      </c>
      <c r="BO894" s="216" t="s">
        <v>350</v>
      </c>
      <c r="BP894" s="215"/>
      <c r="BQ894" s="216"/>
      <c r="BR894" s="217"/>
      <c r="BS894" s="216"/>
      <c r="BT894" s="217"/>
      <c r="BU894" s="218"/>
      <c r="BV894" s="215"/>
      <c r="BW894" s="216"/>
      <c r="BX894" s="217"/>
      <c r="BY894" s="216"/>
      <c r="BZ894" s="217"/>
      <c r="CA894" s="218"/>
      <c r="CB894" s="215"/>
      <c r="CC894" s="216"/>
      <c r="CD894" s="217"/>
      <c r="CE894" s="216"/>
      <c r="CF894" s="217"/>
      <c r="CG894" s="218"/>
      <c r="CH894" s="215"/>
      <c r="CI894" s="216"/>
      <c r="CJ894" s="217"/>
      <c r="CK894" s="216"/>
      <c r="CL894" s="217"/>
      <c r="CM894" s="218"/>
      <c r="CN894" s="215"/>
      <c r="CO894" s="216"/>
      <c r="CP894" s="217"/>
      <c r="CQ894" s="216"/>
      <c r="CR894" s="217"/>
      <c r="CS894" s="218"/>
    </row>
    <row r="895" spans="13:97" ht="15" customHeight="1" x14ac:dyDescent="0.25">
      <c r="Y895" s="48"/>
      <c r="Z895" s="52"/>
      <c r="AA895" s="50"/>
      <c r="AB895" s="52"/>
      <c r="AC895" s="50"/>
      <c r="AD895" s="53"/>
      <c r="AE895" s="48"/>
      <c r="AF895" s="52"/>
      <c r="AG895" s="50"/>
      <c r="AH895" s="52"/>
      <c r="AI895" s="50"/>
      <c r="AJ895" s="53"/>
      <c r="AK895" s="48"/>
      <c r="AL895" s="52"/>
      <c r="AM895" s="50"/>
      <c r="AN895" s="52"/>
      <c r="AO895" s="50"/>
      <c r="AP895" s="53"/>
      <c r="AR895" s="215"/>
      <c r="AS895" s="219"/>
      <c r="AT895" s="217"/>
      <c r="AU895" s="219"/>
      <c r="AV895" s="217"/>
      <c r="AW895" s="220"/>
      <c r="AX895" s="215"/>
      <c r="AY895" s="219"/>
      <c r="AZ895" s="217"/>
      <c r="BA895" s="219"/>
      <c r="BB895" s="217"/>
      <c r="BC895" s="220"/>
      <c r="BD895" s="215"/>
      <c r="BE895" s="219"/>
      <c r="BF895" s="217"/>
      <c r="BG895" s="219"/>
      <c r="BH895" s="217"/>
      <c r="BI895" s="220"/>
      <c r="BJ895" s="215"/>
      <c r="BK895" s="219"/>
      <c r="BL895" s="217"/>
      <c r="BM895" s="219"/>
      <c r="BN895" s="217"/>
      <c r="BO895" s="220"/>
      <c r="BP895" s="215"/>
      <c r="BQ895" s="219"/>
      <c r="BR895" s="217"/>
      <c r="BS895" s="219"/>
      <c r="BT895" s="217"/>
      <c r="BU895" s="220"/>
      <c r="BV895" s="215"/>
      <c r="BW895" s="219"/>
      <c r="BX895" s="217"/>
      <c r="BY895" s="219"/>
      <c r="BZ895" s="217"/>
      <c r="CA895" s="220"/>
      <c r="CB895" s="215"/>
      <c r="CC895" s="219"/>
      <c r="CD895" s="217"/>
      <c r="CE895" s="219"/>
      <c r="CF895" s="217"/>
      <c r="CG895" s="220"/>
      <c r="CH895" s="215"/>
      <c r="CI895" s="219"/>
      <c r="CJ895" s="217"/>
      <c r="CK895" s="219"/>
      <c r="CL895" s="217"/>
      <c r="CM895" s="220"/>
      <c r="CN895" s="215"/>
      <c r="CO895" s="219"/>
      <c r="CP895" s="217"/>
      <c r="CQ895" s="219"/>
      <c r="CR895" s="217"/>
      <c r="CS895" s="220"/>
    </row>
    <row r="896" spans="13:97" ht="15" customHeight="1" x14ac:dyDescent="0.25">
      <c r="Y896" s="48"/>
      <c r="Z896" s="52"/>
      <c r="AA896" s="50"/>
      <c r="AB896" s="52"/>
      <c r="AC896" s="50"/>
      <c r="AD896" s="53"/>
      <c r="AE896" s="48"/>
      <c r="AF896" s="52"/>
      <c r="AG896" s="50"/>
      <c r="AH896" s="52"/>
      <c r="AI896" s="50"/>
      <c r="AJ896" s="53"/>
      <c r="AK896" s="48"/>
      <c r="AL896" s="52"/>
      <c r="AM896" s="50"/>
      <c r="AN896" s="52"/>
      <c r="AO896" s="50"/>
      <c r="AP896" s="53"/>
      <c r="AR896" s="215"/>
      <c r="AS896" s="219"/>
      <c r="AT896" s="217"/>
      <c r="AU896" s="219"/>
      <c r="AV896" s="217"/>
      <c r="AW896" s="220"/>
      <c r="AX896" s="215"/>
      <c r="AY896" s="219"/>
      <c r="AZ896" s="217"/>
      <c r="BA896" s="219"/>
      <c r="BB896" s="217"/>
      <c r="BC896" s="220"/>
      <c r="BD896" s="215"/>
      <c r="BE896" s="219"/>
      <c r="BF896" s="217"/>
      <c r="BG896" s="219"/>
      <c r="BH896" s="217"/>
      <c r="BI896" s="220"/>
      <c r="BJ896" s="215"/>
      <c r="BK896" s="219"/>
      <c r="BL896" s="217"/>
      <c r="BM896" s="219"/>
      <c r="BN896" s="217"/>
      <c r="BO896" s="220"/>
      <c r="BP896" s="215"/>
      <c r="BQ896" s="219"/>
      <c r="BR896" s="217"/>
      <c r="BS896" s="219"/>
      <c r="BT896" s="217"/>
      <c r="BU896" s="220"/>
      <c r="BV896" s="215"/>
      <c r="BW896" s="219"/>
      <c r="BX896" s="217"/>
      <c r="BY896" s="219"/>
      <c r="BZ896" s="217"/>
      <c r="CA896" s="220"/>
      <c r="CB896" s="215"/>
      <c r="CC896" s="219"/>
      <c r="CD896" s="217"/>
      <c r="CE896" s="219"/>
      <c r="CF896" s="217"/>
      <c r="CG896" s="220"/>
      <c r="CH896" s="215"/>
      <c r="CI896" s="219"/>
      <c r="CJ896" s="217"/>
      <c r="CK896" s="219"/>
      <c r="CL896" s="217"/>
      <c r="CM896" s="220"/>
      <c r="CN896" s="215"/>
      <c r="CO896" s="219"/>
      <c r="CP896" s="217"/>
      <c r="CQ896" s="219"/>
      <c r="CR896" s="217"/>
      <c r="CS896" s="220"/>
    </row>
    <row r="897" spans="25:97" ht="15" customHeight="1" x14ac:dyDescent="0.25">
      <c r="Y897" s="58"/>
      <c r="Z897" s="59"/>
      <c r="AA897" s="60"/>
      <c r="AB897" s="59"/>
      <c r="AC897" s="60"/>
      <c r="AD897" s="61"/>
      <c r="AE897" s="58"/>
      <c r="AF897" s="59"/>
      <c r="AG897" s="60"/>
      <c r="AH897" s="59"/>
      <c r="AI897" s="60"/>
      <c r="AJ897" s="61"/>
      <c r="AK897" s="44"/>
      <c r="AL897" s="45"/>
      <c r="AM897" s="46"/>
      <c r="AN897" s="45"/>
      <c r="AO897" s="46"/>
      <c r="AP897" s="47"/>
      <c r="AR897" s="227"/>
      <c r="AS897" s="228"/>
      <c r="AT897" s="229"/>
      <c r="AU897" s="228"/>
      <c r="AV897" s="229"/>
      <c r="AW897" s="230"/>
      <c r="AX897" s="227"/>
      <c r="AY897" s="228"/>
      <c r="AZ897" s="229"/>
      <c r="BA897" s="228"/>
      <c r="BB897" s="229"/>
      <c r="BC897" s="230"/>
      <c r="BD897" s="227"/>
      <c r="BE897" s="228"/>
      <c r="BF897" s="229"/>
      <c r="BG897" s="228"/>
      <c r="BH897" s="229"/>
      <c r="BI897" s="230"/>
      <c r="BJ897" s="227"/>
      <c r="BK897" s="228"/>
      <c r="BL897" s="229"/>
      <c r="BM897" s="228"/>
      <c r="BN897" s="229"/>
      <c r="BO897" s="230"/>
      <c r="BP897" s="227"/>
      <c r="BQ897" s="228"/>
      <c r="BR897" s="229"/>
      <c r="BS897" s="228"/>
      <c r="BT897" s="229"/>
      <c r="BU897" s="230"/>
      <c r="BV897" s="227"/>
      <c r="BW897" s="228"/>
      <c r="BX897" s="229"/>
      <c r="BY897" s="228"/>
      <c r="BZ897" s="229"/>
      <c r="CA897" s="230"/>
      <c r="CB897" s="227"/>
      <c r="CC897" s="228"/>
      <c r="CD897" s="229"/>
      <c r="CE897" s="228"/>
      <c r="CF897" s="229"/>
      <c r="CG897" s="230"/>
      <c r="CH897" s="227"/>
      <c r="CI897" s="228"/>
      <c r="CJ897" s="229"/>
      <c r="CK897" s="228"/>
      <c r="CL897" s="229"/>
      <c r="CM897" s="230"/>
      <c r="CN897" s="227"/>
      <c r="CO897" s="228"/>
      <c r="CP897" s="229"/>
      <c r="CQ897" s="228"/>
      <c r="CR897" s="229"/>
      <c r="CS897" s="230"/>
    </row>
    <row r="898" spans="25:97" ht="15" customHeight="1" x14ac:dyDescent="0.25">
      <c r="Y898" s="48">
        <v>1</v>
      </c>
      <c r="Z898" s="49" t="s">
        <v>19</v>
      </c>
      <c r="AA898" s="50">
        <v>1</v>
      </c>
      <c r="AB898" s="49" t="s">
        <v>20</v>
      </c>
      <c r="AC898" s="50">
        <v>1</v>
      </c>
      <c r="AD898" s="51" t="s">
        <v>21</v>
      </c>
      <c r="AE898" s="48">
        <v>1</v>
      </c>
      <c r="AF898" s="49" t="s">
        <v>22</v>
      </c>
      <c r="AG898" s="50">
        <v>1</v>
      </c>
      <c r="AH898" s="49" t="s">
        <v>23</v>
      </c>
      <c r="AI898" s="50">
        <v>1</v>
      </c>
      <c r="AJ898" s="51" t="s">
        <v>24</v>
      </c>
      <c r="AK898" s="38"/>
      <c r="AL898" s="42"/>
      <c r="AM898" s="40"/>
      <c r="AN898" s="42"/>
      <c r="AO898" s="40"/>
      <c r="AP898" s="43"/>
      <c r="AR898" s="215"/>
      <c r="AS898" s="216"/>
      <c r="AT898" s="217"/>
      <c r="AU898" s="216"/>
      <c r="AV898" s="217"/>
      <c r="AW898" s="218"/>
      <c r="AX898" s="215"/>
      <c r="AY898" s="216"/>
      <c r="AZ898" s="217"/>
      <c r="BA898" s="216"/>
      <c r="BB898" s="217"/>
      <c r="BC898" s="218"/>
      <c r="BD898" s="231"/>
      <c r="BE898" s="232"/>
      <c r="BF898" s="233"/>
      <c r="BG898" s="232"/>
      <c r="BH898" s="233"/>
      <c r="BI898" s="234"/>
      <c r="BJ898" s="215"/>
      <c r="BK898" s="216"/>
      <c r="BL898" s="217"/>
      <c r="BM898" s="216"/>
      <c r="BN898" s="217"/>
      <c r="BO898" s="218"/>
      <c r="BP898" s="215"/>
      <c r="BQ898" s="216"/>
      <c r="BR898" s="217"/>
      <c r="BS898" s="216"/>
      <c r="BT898" s="217"/>
      <c r="BU898" s="218"/>
      <c r="BV898" s="231"/>
      <c r="BW898" s="232"/>
      <c r="BX898" s="233"/>
      <c r="BY898" s="232"/>
      <c r="BZ898" s="233"/>
      <c r="CA898" s="234"/>
      <c r="CB898" s="215"/>
      <c r="CC898" s="216"/>
      <c r="CD898" s="217"/>
      <c r="CE898" s="216"/>
      <c r="CF898" s="217"/>
      <c r="CG898" s="218"/>
      <c r="CH898" s="215"/>
      <c r="CI898" s="216"/>
      <c r="CJ898" s="217"/>
      <c r="CK898" s="216"/>
      <c r="CL898" s="217"/>
      <c r="CM898" s="218"/>
      <c r="CN898" s="231"/>
      <c r="CO898" s="232"/>
      <c r="CP898" s="233"/>
      <c r="CQ898" s="232"/>
      <c r="CR898" s="233"/>
      <c r="CS898" s="234"/>
    </row>
    <row r="899" spans="25:97" ht="15" customHeight="1" x14ac:dyDescent="0.25">
      <c r="Y899" s="38"/>
      <c r="Z899" s="39"/>
      <c r="AA899" s="40"/>
      <c r="AB899" s="39"/>
      <c r="AC899" s="40"/>
      <c r="AD899" s="41"/>
      <c r="AE899" s="38"/>
      <c r="AF899" s="39"/>
      <c r="AG899" s="40"/>
      <c r="AH899" s="39"/>
      <c r="AI899" s="40"/>
      <c r="AJ899" s="41"/>
      <c r="AK899" s="38"/>
      <c r="AL899" s="39"/>
      <c r="AM899" s="40"/>
      <c r="AN899" s="39"/>
      <c r="AO899" s="40"/>
      <c r="AP899" s="41"/>
      <c r="AR899" s="231"/>
      <c r="AS899" s="235"/>
      <c r="AT899" s="233"/>
      <c r="AU899" s="235"/>
      <c r="AV899" s="233"/>
      <c r="AW899" s="236"/>
      <c r="AX899" s="231"/>
      <c r="AY899" s="235"/>
      <c r="AZ899" s="233"/>
      <c r="BA899" s="235"/>
      <c r="BB899" s="233"/>
      <c r="BC899" s="236"/>
      <c r="BD899" s="231"/>
      <c r="BE899" s="235"/>
      <c r="BF899" s="233"/>
      <c r="BG899" s="235"/>
      <c r="BH899" s="233"/>
      <c r="BI899" s="236"/>
      <c r="BJ899" s="231"/>
      <c r="BK899" s="235"/>
      <c r="BL899" s="233"/>
      <c r="BM899" s="235"/>
      <c r="BN899" s="233"/>
      <c r="BO899" s="236"/>
      <c r="BP899" s="231"/>
      <c r="BQ899" s="235"/>
      <c r="BR899" s="233"/>
      <c r="BS899" s="235"/>
      <c r="BT899" s="233"/>
      <c r="BU899" s="236"/>
      <c r="BV899" s="231"/>
      <c r="BW899" s="235"/>
      <c r="BX899" s="233"/>
      <c r="BY899" s="235"/>
      <c r="BZ899" s="233"/>
      <c r="CA899" s="236"/>
      <c r="CB899" s="231"/>
      <c r="CC899" s="235"/>
      <c r="CD899" s="233"/>
      <c r="CE899" s="235"/>
      <c r="CF899" s="233"/>
      <c r="CG899" s="236"/>
      <c r="CH899" s="231"/>
      <c r="CI899" s="235"/>
      <c r="CJ899" s="233"/>
      <c r="CK899" s="235"/>
      <c r="CL899" s="233"/>
      <c r="CM899" s="236"/>
      <c r="CN899" s="231"/>
      <c r="CO899" s="235"/>
      <c r="CP899" s="233"/>
      <c r="CQ899" s="235"/>
      <c r="CR899" s="233"/>
      <c r="CS899" s="236"/>
    </row>
    <row r="900" spans="25:97" ht="15" customHeight="1" x14ac:dyDescent="0.25">
      <c r="Y900" s="38"/>
      <c r="Z900" s="39"/>
      <c r="AA900" s="40"/>
      <c r="AB900" s="39"/>
      <c r="AC900" s="40"/>
      <c r="AD900" s="41"/>
      <c r="AE900" s="38"/>
      <c r="AF900" s="39"/>
      <c r="AG900" s="40"/>
      <c r="AH900" s="39"/>
      <c r="AI900" s="40"/>
      <c r="AJ900" s="41"/>
      <c r="AK900" s="38"/>
      <c r="AL900" s="39"/>
      <c r="AM900" s="40"/>
      <c r="AN900" s="39"/>
      <c r="AO900" s="40"/>
      <c r="AP900" s="41"/>
      <c r="AR900" s="231"/>
      <c r="AS900" s="235"/>
      <c r="AT900" s="233"/>
      <c r="AU900" s="235"/>
      <c r="AV900" s="233"/>
      <c r="AW900" s="236"/>
      <c r="AX900" s="231"/>
      <c r="AY900" s="235"/>
      <c r="AZ900" s="233"/>
      <c r="BA900" s="235"/>
      <c r="BB900" s="233"/>
      <c r="BC900" s="236"/>
      <c r="BD900" s="231"/>
      <c r="BE900" s="235"/>
      <c r="BF900" s="233"/>
      <c r="BG900" s="235"/>
      <c r="BH900" s="233"/>
      <c r="BI900" s="236"/>
      <c r="BJ900" s="231"/>
      <c r="BK900" s="235"/>
      <c r="BL900" s="233"/>
      <c r="BM900" s="235"/>
      <c r="BN900" s="233"/>
      <c r="BO900" s="236"/>
      <c r="BP900" s="231"/>
      <c r="BQ900" s="235"/>
      <c r="BR900" s="233"/>
      <c r="BS900" s="235"/>
      <c r="BT900" s="233"/>
      <c r="BU900" s="236"/>
      <c r="BV900" s="231"/>
      <c r="BW900" s="235"/>
      <c r="BX900" s="233"/>
      <c r="BY900" s="235"/>
      <c r="BZ900" s="233"/>
      <c r="CA900" s="236"/>
      <c r="CB900" s="231"/>
      <c r="CC900" s="235"/>
      <c r="CD900" s="233"/>
      <c r="CE900" s="235"/>
      <c r="CF900" s="233"/>
      <c r="CG900" s="236"/>
      <c r="CH900" s="231"/>
      <c r="CI900" s="235"/>
      <c r="CJ900" s="233"/>
      <c r="CK900" s="235"/>
      <c r="CL900" s="233"/>
      <c r="CM900" s="236"/>
      <c r="CN900" s="231"/>
      <c r="CO900" s="235"/>
      <c r="CP900" s="233"/>
      <c r="CQ900" s="235"/>
      <c r="CR900" s="233"/>
      <c r="CS900" s="236"/>
    </row>
    <row r="901" spans="25:97" ht="15" customHeight="1" x14ac:dyDescent="0.25">
      <c r="Y901" s="36"/>
      <c r="Z901" s="23"/>
      <c r="AA901" s="1"/>
      <c r="AB901" s="23"/>
      <c r="AC901" s="1"/>
      <c r="AD901" s="37"/>
      <c r="AE901" s="36"/>
      <c r="AF901" s="23"/>
      <c r="AG901" s="1"/>
      <c r="AH901" s="23"/>
      <c r="AI901" s="1"/>
      <c r="AJ901" s="37"/>
      <c r="AK901" s="36"/>
      <c r="AL901" s="23"/>
      <c r="AM901" s="1"/>
      <c r="AN901" s="23"/>
      <c r="AO901" s="1"/>
      <c r="AP901" s="37"/>
      <c r="AR901" s="122"/>
      <c r="AS901" s="123"/>
      <c r="AT901" s="124"/>
      <c r="AU901" s="123"/>
      <c r="AV901" s="124"/>
      <c r="AW901" s="125"/>
      <c r="AX901" s="122"/>
      <c r="AY901" s="123"/>
      <c r="AZ901" s="124"/>
      <c r="BA901" s="123"/>
      <c r="BB901" s="124"/>
      <c r="BC901" s="125"/>
      <c r="BD901" s="122"/>
      <c r="BE901" s="123"/>
      <c r="BF901" s="124"/>
      <c r="BG901" s="123"/>
      <c r="BH901" s="124"/>
      <c r="BI901" s="125"/>
      <c r="BJ901" s="122"/>
      <c r="BK901" s="123"/>
      <c r="BL901" s="124"/>
      <c r="BM901" s="123"/>
      <c r="BN901" s="124"/>
      <c r="BO901" s="125"/>
      <c r="BP901" s="122"/>
      <c r="BQ901" s="123"/>
      <c r="BR901" s="124"/>
      <c r="BS901" s="123"/>
      <c r="BT901" s="124"/>
      <c r="BU901" s="125"/>
      <c r="BV901" s="122"/>
      <c r="BW901" s="123"/>
      <c r="BX901" s="124"/>
      <c r="BY901" s="123"/>
      <c r="BZ901" s="124"/>
      <c r="CA901" s="125"/>
      <c r="CB901" s="122"/>
      <c r="CC901" s="123"/>
      <c r="CD901" s="124"/>
      <c r="CE901" s="123"/>
      <c r="CF901" s="124"/>
      <c r="CG901" s="125"/>
      <c r="CH901" s="122"/>
      <c r="CI901" s="123"/>
      <c r="CJ901" s="124"/>
      <c r="CK901" s="123"/>
      <c r="CL901" s="124"/>
      <c r="CM901" s="125"/>
      <c r="CN901" s="122"/>
      <c r="CO901" s="123"/>
      <c r="CP901" s="124"/>
      <c r="CQ901" s="123"/>
      <c r="CR901" s="124"/>
      <c r="CS901" s="125"/>
    </row>
    <row r="902" spans="25:97" ht="15" customHeight="1" x14ac:dyDescent="0.25">
      <c r="Y902" s="38">
        <v>1</v>
      </c>
      <c r="Z902" s="42" t="s">
        <v>25</v>
      </c>
      <c r="AA902" s="40"/>
      <c r="AC902" s="40"/>
      <c r="AE902" s="38"/>
      <c r="AF902" s="42"/>
      <c r="AG902" s="40"/>
      <c r="AH902" s="42"/>
      <c r="AI902" s="40"/>
      <c r="AJ902" s="43"/>
      <c r="AK902" s="38"/>
      <c r="AL902" s="42"/>
      <c r="AM902" s="40"/>
      <c r="AN902" s="42"/>
      <c r="AO902" s="40"/>
      <c r="AP902" s="41"/>
      <c r="AR902" s="118">
        <v>1</v>
      </c>
      <c r="AS902" s="145" t="s">
        <v>351</v>
      </c>
      <c r="AT902" s="120"/>
      <c r="AU902" s="150"/>
      <c r="AV902" s="120"/>
      <c r="AW902" s="150"/>
      <c r="AX902" s="118"/>
      <c r="AY902" s="145"/>
      <c r="AZ902" s="120"/>
      <c r="BA902" s="145"/>
      <c r="BB902" s="120"/>
      <c r="BC902" s="146"/>
      <c r="BD902" s="118"/>
      <c r="BE902" s="145"/>
      <c r="BF902" s="120"/>
      <c r="BG902" s="145"/>
      <c r="BH902" s="120"/>
      <c r="BI902" s="121"/>
      <c r="BJ902" s="118"/>
      <c r="BK902" s="145"/>
      <c r="BL902" s="120"/>
      <c r="BM902" s="150"/>
      <c r="BN902" s="120"/>
      <c r="BO902" s="150"/>
      <c r="BP902" s="118"/>
      <c r="BQ902" s="145"/>
      <c r="BR902" s="120"/>
      <c r="BS902" s="145"/>
      <c r="BT902" s="120"/>
      <c r="BU902" s="146"/>
      <c r="BV902" s="118"/>
      <c r="BW902" s="145"/>
      <c r="BX902" s="120"/>
      <c r="BY902" s="145"/>
      <c r="BZ902" s="120"/>
      <c r="CA902" s="121"/>
      <c r="CB902" s="118"/>
      <c r="CC902" s="145"/>
      <c r="CD902" s="120"/>
      <c r="CE902" s="150"/>
      <c r="CF902" s="120"/>
      <c r="CG902" s="150"/>
      <c r="CH902" s="118"/>
      <c r="CI902" s="145"/>
      <c r="CJ902" s="120"/>
      <c r="CK902" s="145"/>
      <c r="CL902" s="120"/>
      <c r="CM902" s="146"/>
      <c r="CN902" s="118"/>
      <c r="CO902" s="145"/>
      <c r="CP902" s="120"/>
      <c r="CQ902" s="145"/>
      <c r="CR902" s="120"/>
      <c r="CS902" s="121"/>
    </row>
    <row r="903" spans="25:97" ht="15" customHeight="1" x14ac:dyDescent="0.25">
      <c r="Y903" s="38">
        <v>2</v>
      </c>
      <c r="Z903" s="42" t="s">
        <v>26</v>
      </c>
      <c r="AA903" s="40"/>
      <c r="AB903" s="39"/>
      <c r="AC903" s="40"/>
      <c r="AD903" s="41"/>
      <c r="AE903" s="38"/>
      <c r="AF903" s="39"/>
      <c r="AG903" s="40"/>
      <c r="AH903" s="39"/>
      <c r="AI903" s="40"/>
      <c r="AJ903" s="41"/>
      <c r="AK903" s="38"/>
      <c r="AL903" s="39"/>
      <c r="AM903" s="40"/>
      <c r="AN903" s="39"/>
      <c r="AO903" s="40"/>
      <c r="AP903" s="41"/>
      <c r="AR903" s="118">
        <v>2</v>
      </c>
      <c r="AS903" s="145" t="s">
        <v>352</v>
      </c>
      <c r="AT903" s="120"/>
      <c r="AU903" s="119"/>
      <c r="AV903" s="120"/>
      <c r="AW903" s="121"/>
      <c r="AX903" s="118"/>
      <c r="AY903" s="119"/>
      <c r="AZ903" s="120"/>
      <c r="BA903" s="119"/>
      <c r="BB903" s="120"/>
      <c r="BC903" s="121"/>
      <c r="BD903" s="118"/>
      <c r="BE903" s="119"/>
      <c r="BF903" s="120"/>
      <c r="BG903" s="119"/>
      <c r="BH903" s="120"/>
      <c r="BI903" s="121"/>
      <c r="BJ903" s="118"/>
      <c r="BK903" s="145"/>
      <c r="BL903" s="120"/>
      <c r="BM903" s="119"/>
      <c r="BN903" s="120"/>
      <c r="BO903" s="121"/>
      <c r="BP903" s="118"/>
      <c r="BQ903" s="119"/>
      <c r="BR903" s="120"/>
      <c r="BS903" s="119"/>
      <c r="BT903" s="120"/>
      <c r="BU903" s="121"/>
      <c r="BV903" s="118"/>
      <c r="BW903" s="119"/>
      <c r="BX903" s="120"/>
      <c r="BY903" s="119"/>
      <c r="BZ903" s="120"/>
      <c r="CA903" s="121"/>
      <c r="CB903" s="118"/>
      <c r="CC903" s="145"/>
      <c r="CD903" s="120"/>
      <c r="CE903" s="119"/>
      <c r="CF903" s="120"/>
      <c r="CG903" s="121"/>
      <c r="CH903" s="118"/>
      <c r="CI903" s="119"/>
      <c r="CJ903" s="120"/>
      <c r="CK903" s="119"/>
      <c r="CL903" s="120"/>
      <c r="CM903" s="121"/>
      <c r="CN903" s="118"/>
      <c r="CO903" s="119"/>
      <c r="CP903" s="120"/>
      <c r="CQ903" s="119"/>
      <c r="CR903" s="120"/>
      <c r="CS903" s="121"/>
    </row>
    <row r="904" spans="25:97" ht="15" customHeight="1" x14ac:dyDescent="0.25">
      <c r="Y904" s="38">
        <v>3</v>
      </c>
      <c r="Z904" s="43" t="s">
        <v>27</v>
      </c>
      <c r="AA904" s="40"/>
      <c r="AB904" s="39"/>
      <c r="AC904" s="40"/>
      <c r="AD904" s="41"/>
      <c r="AE904" s="38"/>
      <c r="AF904" s="39"/>
      <c r="AG904" s="40"/>
      <c r="AH904" s="39"/>
      <c r="AI904" s="40"/>
      <c r="AJ904" s="41"/>
      <c r="AK904" s="38"/>
      <c r="AL904" s="39"/>
      <c r="AM904" s="40"/>
      <c r="AN904" s="39"/>
      <c r="AO904" s="40"/>
      <c r="AP904" s="41"/>
      <c r="AR904" s="118">
        <v>3</v>
      </c>
      <c r="AS904" s="146" t="s">
        <v>353</v>
      </c>
      <c r="AT904" s="120"/>
      <c r="AU904" s="119"/>
      <c r="AV904" s="120"/>
      <c r="AW904" s="121"/>
      <c r="AX904" s="118"/>
      <c r="AY904" s="119"/>
      <c r="AZ904" s="120"/>
      <c r="BA904" s="119"/>
      <c r="BB904" s="120"/>
      <c r="BC904" s="121"/>
      <c r="BD904" s="118"/>
      <c r="BE904" s="119"/>
      <c r="BF904" s="120"/>
      <c r="BG904" s="119"/>
      <c r="BH904" s="120"/>
      <c r="BI904" s="121"/>
      <c r="BJ904" s="118"/>
      <c r="BK904" s="146"/>
      <c r="BL904" s="120"/>
      <c r="BM904" s="119"/>
      <c r="BN904" s="120"/>
      <c r="BO904" s="121"/>
      <c r="BP904" s="118"/>
      <c r="BQ904" s="119"/>
      <c r="BR904" s="120"/>
      <c r="BS904" s="119"/>
      <c r="BT904" s="120"/>
      <c r="BU904" s="121"/>
      <c r="BV904" s="118"/>
      <c r="BW904" s="119"/>
      <c r="BX904" s="120"/>
      <c r="BY904" s="119"/>
      <c r="BZ904" s="120"/>
      <c r="CA904" s="121"/>
      <c r="CB904" s="118"/>
      <c r="CC904" s="146"/>
      <c r="CD904" s="120"/>
      <c r="CE904" s="119"/>
      <c r="CF904" s="120"/>
      <c r="CG904" s="121"/>
      <c r="CH904" s="118"/>
      <c r="CI904" s="119"/>
      <c r="CJ904" s="120"/>
      <c r="CK904" s="119"/>
      <c r="CL904" s="120"/>
      <c r="CM904" s="121"/>
      <c r="CN904" s="118"/>
      <c r="CO904" s="119"/>
      <c r="CP904" s="120"/>
      <c r="CQ904" s="119"/>
      <c r="CR904" s="120"/>
      <c r="CS904" s="121"/>
    </row>
    <row r="905" spans="25:97" ht="15.75" x14ac:dyDescent="0.25">
      <c r="Y905" s="44"/>
      <c r="Z905" s="45"/>
      <c r="AA905" s="46"/>
      <c r="AB905" s="45"/>
      <c r="AC905" s="46"/>
      <c r="AD905" s="47"/>
      <c r="AE905" s="44"/>
      <c r="AF905" s="45"/>
      <c r="AG905" s="46"/>
      <c r="AH905" s="45"/>
      <c r="AI905" s="46"/>
      <c r="AJ905" s="47"/>
      <c r="AK905" s="44"/>
      <c r="AL905" s="45"/>
      <c r="AM905" s="46"/>
      <c r="AN905" s="45"/>
      <c r="AO905" s="46"/>
      <c r="AP905" s="47"/>
      <c r="AR905" s="44"/>
      <c r="AS905" s="45"/>
      <c r="AT905" s="46"/>
      <c r="AU905" s="45"/>
      <c r="AV905" s="46"/>
      <c r="AW905" s="47"/>
      <c r="AX905" s="44"/>
      <c r="AY905" s="45"/>
      <c r="AZ905" s="46"/>
      <c r="BA905" s="45"/>
      <c r="BB905" s="46"/>
      <c r="BC905" s="47"/>
      <c r="BD905" s="44"/>
      <c r="BE905" s="45"/>
      <c r="BF905" s="46"/>
      <c r="BG905" s="45"/>
      <c r="BH905" s="46"/>
      <c r="BI905" s="47"/>
      <c r="BJ905" s="44"/>
      <c r="BK905" s="45"/>
      <c r="BL905" s="46"/>
      <c r="BM905" s="45"/>
      <c r="BN905" s="46"/>
      <c r="BO905" s="47"/>
      <c r="BP905" s="44"/>
      <c r="BQ905" s="45"/>
      <c r="BR905" s="46"/>
      <c r="BS905" s="45"/>
      <c r="BT905" s="46"/>
      <c r="BU905" s="47"/>
      <c r="BV905" s="44"/>
      <c r="BW905" s="45"/>
      <c r="BX905" s="46"/>
      <c r="BY905" s="45"/>
      <c r="BZ905" s="46"/>
      <c r="CA905" s="47"/>
      <c r="CB905" s="44"/>
      <c r="CC905" s="45"/>
      <c r="CD905" s="46"/>
      <c r="CE905" s="45"/>
      <c r="CF905" s="46"/>
      <c r="CG905" s="47"/>
      <c r="CH905" s="44"/>
      <c r="CI905" s="45"/>
      <c r="CJ905" s="46"/>
      <c r="CK905" s="45"/>
      <c r="CL905" s="46"/>
      <c r="CM905" s="47"/>
      <c r="CN905" s="44"/>
      <c r="CO905" s="45"/>
      <c r="CP905" s="46"/>
      <c r="CQ905" s="45"/>
      <c r="CR905" s="46"/>
      <c r="CS905" s="47"/>
    </row>
    <row r="906" spans="25:97" ht="15.75" x14ac:dyDescent="0.25">
      <c r="Z906" s="22"/>
      <c r="AB906" s="22"/>
      <c r="AD906" s="22"/>
      <c r="AF906" s="22"/>
      <c r="AH906" s="22"/>
      <c r="AJ906" s="22"/>
      <c r="AL906" s="22"/>
      <c r="AN906" s="22"/>
      <c r="AP906" s="22"/>
    </row>
  </sheetData>
  <sheetProtection password="CC4B" sheet="1" selectLockedCells="1"/>
  <mergeCells count="100">
    <mergeCell ref="M567:AP567"/>
    <mergeCell ref="B257:B259"/>
    <mergeCell ref="B260:B262"/>
    <mergeCell ref="B263:B265"/>
    <mergeCell ref="B266:B268"/>
    <mergeCell ref="B269:B271"/>
    <mergeCell ref="B272:B274"/>
    <mergeCell ref="B210:G210"/>
    <mergeCell ref="C227:C286"/>
    <mergeCell ref="E227:E286"/>
    <mergeCell ref="G227:G286"/>
    <mergeCell ref="B245:B247"/>
    <mergeCell ref="B248:B250"/>
    <mergeCell ref="B278:B280"/>
    <mergeCell ref="B281:B283"/>
    <mergeCell ref="B284:B286"/>
    <mergeCell ref="B251:B253"/>
    <mergeCell ref="B275:B277"/>
    <mergeCell ref="B254:B256"/>
    <mergeCell ref="B230:B232"/>
    <mergeCell ref="B233:B235"/>
    <mergeCell ref="B212:B214"/>
    <mergeCell ref="B227:B229"/>
    <mergeCell ref="B139:B141"/>
    <mergeCell ref="B142:B144"/>
    <mergeCell ref="B145:B147"/>
    <mergeCell ref="B148:B150"/>
    <mergeCell ref="B181:B183"/>
    <mergeCell ref="B169:B171"/>
    <mergeCell ref="B172:B174"/>
    <mergeCell ref="B175:B177"/>
    <mergeCell ref="B151:B153"/>
    <mergeCell ref="B154:B156"/>
    <mergeCell ref="B157:B159"/>
    <mergeCell ref="B160:B162"/>
    <mergeCell ref="B163:B165"/>
    <mergeCell ref="B166:B168"/>
    <mergeCell ref="G148:G207"/>
    <mergeCell ref="B187:B189"/>
    <mergeCell ref="B190:B192"/>
    <mergeCell ref="B193:B195"/>
    <mergeCell ref="B184:B186"/>
    <mergeCell ref="B196:B198"/>
    <mergeCell ref="B199:B201"/>
    <mergeCell ref="B202:B204"/>
    <mergeCell ref="B205:B207"/>
    <mergeCell ref="B72:B74"/>
    <mergeCell ref="B75:B77"/>
    <mergeCell ref="B78:B80"/>
    <mergeCell ref="B81:B83"/>
    <mergeCell ref="C81:C128"/>
    <mergeCell ref="B105:B107"/>
    <mergeCell ref="B120:B122"/>
    <mergeCell ref="B123:B125"/>
    <mergeCell ref="B126:B128"/>
    <mergeCell ref="B84:B86"/>
    <mergeCell ref="B87:B89"/>
    <mergeCell ref="B90:B92"/>
    <mergeCell ref="B93:B95"/>
    <mergeCell ref="B96:B98"/>
    <mergeCell ref="B99:B101"/>
    <mergeCell ref="B102:B104"/>
    <mergeCell ref="B136:B138"/>
    <mergeCell ref="B108:B110"/>
    <mergeCell ref="B111:B113"/>
    <mergeCell ref="B114:B116"/>
    <mergeCell ref="B117:B119"/>
    <mergeCell ref="B131:G131"/>
    <mergeCell ref="B133:B135"/>
    <mergeCell ref="G81:G128"/>
    <mergeCell ref="D93:D128"/>
    <mergeCell ref="E81:E128"/>
    <mergeCell ref="L10:L64"/>
    <mergeCell ref="B15:B29"/>
    <mergeCell ref="B30:B34"/>
    <mergeCell ref="B35:B59"/>
    <mergeCell ref="C10:E64"/>
    <mergeCell ref="B10:B14"/>
    <mergeCell ref="B60:B64"/>
    <mergeCell ref="B4:C4"/>
    <mergeCell ref="B5:C5"/>
    <mergeCell ref="B6:C6"/>
    <mergeCell ref="B7:C7"/>
    <mergeCell ref="C9:E9"/>
    <mergeCell ref="I9:K9"/>
    <mergeCell ref="F9:H9"/>
    <mergeCell ref="D178:D207"/>
    <mergeCell ref="D257:D286"/>
    <mergeCell ref="B236:B238"/>
    <mergeCell ref="B239:B241"/>
    <mergeCell ref="B242:B244"/>
    <mergeCell ref="B218:B220"/>
    <mergeCell ref="B221:B223"/>
    <mergeCell ref="B224:B226"/>
    <mergeCell ref="C148:C207"/>
    <mergeCell ref="E148:E207"/>
    <mergeCell ref="B178:B180"/>
    <mergeCell ref="B215:B217"/>
    <mergeCell ref="B67:G67"/>
    <mergeCell ref="B69:B71"/>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CV903"/>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2.75" customHeight="1" x14ac:dyDescent="0.3">
      <c r="B4" s="801" t="s">
        <v>928</v>
      </c>
      <c r="C4" s="801"/>
      <c r="D4" s="26">
        <f>'2 жастағы балалар Ф'!C91</f>
        <v>0</v>
      </c>
      <c r="E4" s="29"/>
      <c r="F4" s="29"/>
      <c r="G4" s="24"/>
      <c r="H4" s="24"/>
    </row>
    <row r="5" spans="2:12" ht="18.75" x14ac:dyDescent="0.3">
      <c r="B5" s="802" t="s">
        <v>905</v>
      </c>
      <c r="C5" s="802"/>
      <c r="D5" s="27">
        <f>'2 жастағы балалар Ф'!A91</f>
        <v>0</v>
      </c>
      <c r="E5" s="27"/>
      <c r="F5" s="27"/>
      <c r="G5" s="24"/>
      <c r="H5" s="24"/>
    </row>
    <row r="6" spans="2:12" ht="84.7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824" t="str">
        <f>IF(C69="","",VLOOKUP(C69,$M$509:$N$511,2,TRUE))</f>
        <v/>
      </c>
      <c r="D10" s="825"/>
      <c r="E10" s="826"/>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827"/>
      <c r="D11" s="828"/>
      <c r="E11" s="829"/>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827"/>
      <c r="D12" s="828"/>
      <c r="E12" s="829"/>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827"/>
      <c r="D13" s="828"/>
      <c r="E13" s="829"/>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27"/>
      <c r="D14" s="828"/>
      <c r="E14" s="829"/>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827"/>
      <c r="D15" s="828"/>
      <c r="E15" s="829"/>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827"/>
      <c r="D16" s="828"/>
      <c r="E16" s="829"/>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827"/>
      <c r="D17" s="828"/>
      <c r="E17" s="829"/>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827"/>
      <c r="D18" s="828"/>
      <c r="E18" s="829"/>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827"/>
      <c r="D19" s="828"/>
      <c r="E19" s="829"/>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827"/>
      <c r="D20" s="828"/>
      <c r="E20" s="829"/>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827"/>
      <c r="D21" s="828"/>
      <c r="E21" s="829"/>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827"/>
      <c r="D22" s="828"/>
      <c r="E22" s="829"/>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827"/>
      <c r="D23" s="828"/>
      <c r="E23" s="829"/>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827"/>
      <c r="D24" s="828"/>
      <c r="E24" s="829"/>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827"/>
      <c r="D25" s="828"/>
      <c r="E25" s="829"/>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827"/>
      <c r="D26" s="828"/>
      <c r="E26" s="829"/>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827"/>
      <c r="D27" s="828"/>
      <c r="E27" s="829"/>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827"/>
      <c r="D28" s="828"/>
      <c r="E28" s="829"/>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827"/>
      <c r="D29" s="828"/>
      <c r="E29" s="829"/>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827"/>
      <c r="D30" s="828"/>
      <c r="E30" s="829"/>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827"/>
      <c r="D31" s="828"/>
      <c r="E31" s="829"/>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827"/>
      <c r="D32" s="828"/>
      <c r="E32" s="829"/>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827"/>
      <c r="D33" s="828"/>
      <c r="E33" s="829"/>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7"/>
      <c r="D34" s="828"/>
      <c r="E34" s="829"/>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827"/>
      <c r="D35" s="828"/>
      <c r="E35" s="829"/>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827"/>
      <c r="D36" s="828"/>
      <c r="E36" s="829"/>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827"/>
      <c r="D37" s="828"/>
      <c r="E37" s="829"/>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827"/>
      <c r="D38" s="828"/>
      <c r="E38" s="829"/>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827"/>
      <c r="D39" s="828"/>
      <c r="E39" s="829"/>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827"/>
      <c r="D40" s="828"/>
      <c r="E40" s="829"/>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827"/>
      <c r="D41" s="828"/>
      <c r="E41" s="829"/>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827"/>
      <c r="D42" s="828"/>
      <c r="E42" s="829"/>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827"/>
      <c r="D43" s="828"/>
      <c r="E43" s="829"/>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827"/>
      <c r="D44" s="828"/>
      <c r="E44" s="829"/>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27"/>
      <c r="D45" s="828"/>
      <c r="E45" s="82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27"/>
      <c r="D46" s="828"/>
      <c r="E46" s="829"/>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27"/>
      <c r="D47" s="828"/>
      <c r="E47" s="829"/>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27"/>
      <c r="D48" s="828"/>
      <c r="E48" s="829"/>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27"/>
      <c r="D49" s="828"/>
      <c r="E49" s="829"/>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27"/>
      <c r="D50" s="828"/>
      <c r="E50" s="829"/>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27"/>
      <c r="D51" s="828"/>
      <c r="E51" s="829"/>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27"/>
      <c r="D52" s="828"/>
      <c r="E52" s="829"/>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27"/>
      <c r="D53" s="828"/>
      <c r="E53" s="829"/>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27"/>
      <c r="D54" s="828"/>
      <c r="E54" s="829"/>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27"/>
      <c r="D55" s="828"/>
      <c r="E55" s="829"/>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27"/>
      <c r="D56" s="828"/>
      <c r="E56" s="829"/>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27"/>
      <c r="D57" s="828"/>
      <c r="E57" s="829"/>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27"/>
      <c r="D58" s="828"/>
      <c r="E58" s="829"/>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27"/>
      <c r="D59" s="828"/>
      <c r="E59" s="829"/>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827"/>
      <c r="D60" s="828"/>
      <c r="E60" s="829"/>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827"/>
      <c r="D61" s="828"/>
      <c r="E61" s="829"/>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827"/>
      <c r="D62" s="828"/>
      <c r="E62" s="829"/>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827"/>
      <c r="D63" s="828"/>
      <c r="E63" s="829"/>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30"/>
      <c r="D64" s="831"/>
      <c r="E64" s="832"/>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46.5" customHeight="1" x14ac:dyDescent="0.25">
      <c r="B68" s="35"/>
      <c r="C68" s="21" t="s">
        <v>915</v>
      </c>
      <c r="D68" s="21" t="s">
        <v>733</v>
      </c>
      <c r="E68" s="21" t="s">
        <v>916</v>
      </c>
      <c r="F68" s="21" t="s">
        <v>904</v>
      </c>
      <c r="G68" s="62" t="s">
        <v>917</v>
      </c>
    </row>
    <row r="69" spans="2:7" ht="15" customHeight="1" x14ac:dyDescent="0.25">
      <c r="B69" s="570">
        <v>1</v>
      </c>
      <c r="C69" s="452"/>
      <c r="D69" s="452"/>
      <c r="E69" s="452"/>
      <c r="F69" s="452"/>
      <c r="G69" s="452"/>
    </row>
    <row r="70" spans="2:7" ht="15" customHeight="1" x14ac:dyDescent="0.25">
      <c r="B70" s="571"/>
      <c r="C70" s="452"/>
      <c r="D70" s="452"/>
      <c r="E70" s="452"/>
      <c r="F70" s="452"/>
      <c r="G70" s="452"/>
    </row>
    <row r="71" spans="2:7" ht="15" customHeight="1" x14ac:dyDescent="0.25">
      <c r="B71" s="572"/>
      <c r="C71" s="452"/>
      <c r="D71" s="452"/>
      <c r="E71" s="452"/>
      <c r="F71" s="452"/>
      <c r="G71" s="452"/>
    </row>
    <row r="72" spans="2:7" ht="15" customHeight="1" x14ac:dyDescent="0.25">
      <c r="B72" s="570">
        <v>2</v>
      </c>
      <c r="C72" s="452"/>
      <c r="D72" s="452"/>
      <c r="E72" s="452"/>
      <c r="F72" s="452"/>
      <c r="G72" s="452"/>
    </row>
    <row r="73" spans="2:7" ht="15" customHeight="1" x14ac:dyDescent="0.25">
      <c r="B73" s="571"/>
      <c r="C73" s="452"/>
      <c r="D73" s="452"/>
      <c r="E73" s="452"/>
      <c r="F73" s="452"/>
      <c r="G73" s="452"/>
    </row>
    <row r="74" spans="2:7" ht="15" customHeight="1" x14ac:dyDescent="0.25">
      <c r="B74" s="572"/>
      <c r="C74" s="452"/>
      <c r="D74" s="452"/>
      <c r="E74" s="452"/>
      <c r="F74" s="452"/>
      <c r="G74" s="452"/>
    </row>
    <row r="75" spans="2:7" ht="15" customHeight="1" x14ac:dyDescent="0.25">
      <c r="B75" s="570">
        <v>3</v>
      </c>
      <c r="C75" s="452"/>
      <c r="D75" s="452"/>
      <c r="E75" s="452"/>
      <c r="F75" s="452"/>
      <c r="G75" s="452"/>
    </row>
    <row r="76" spans="2:7" ht="15" customHeight="1" x14ac:dyDescent="0.25">
      <c r="B76" s="571"/>
      <c r="C76" s="452"/>
      <c r="D76" s="452"/>
      <c r="E76" s="452"/>
      <c r="F76" s="452"/>
      <c r="G76" s="452"/>
    </row>
    <row r="77" spans="2:7" ht="15" customHeight="1" x14ac:dyDescent="0.25">
      <c r="B77" s="572"/>
      <c r="C77" s="452"/>
      <c r="D77" s="452"/>
      <c r="E77" s="452"/>
      <c r="F77" s="452"/>
      <c r="G77" s="452"/>
    </row>
    <row r="78" spans="2:7" ht="15" customHeight="1" x14ac:dyDescent="0.25">
      <c r="B78" s="570">
        <v>4</v>
      </c>
      <c r="C78" s="452"/>
      <c r="D78" s="452"/>
      <c r="E78" s="452"/>
      <c r="F78" s="452"/>
      <c r="G78" s="452"/>
    </row>
    <row r="79" spans="2:7" ht="15" customHeight="1" x14ac:dyDescent="0.25">
      <c r="B79" s="571"/>
      <c r="C79" s="452"/>
      <c r="D79" s="452"/>
      <c r="E79" s="452"/>
      <c r="F79" s="452"/>
      <c r="G79" s="452"/>
    </row>
    <row r="80" spans="2:7" ht="15" customHeight="1" x14ac:dyDescent="0.25">
      <c r="B80" s="572"/>
      <c r="C80" s="452"/>
      <c r="D80" s="452"/>
      <c r="E80" s="452"/>
      <c r="F80" s="452"/>
      <c r="G80" s="452"/>
    </row>
    <row r="81" spans="2:7" ht="15" customHeight="1" x14ac:dyDescent="0.25">
      <c r="B81" s="570">
        <v>5</v>
      </c>
      <c r="C81" s="798"/>
      <c r="D81" s="452"/>
      <c r="E81" s="798"/>
      <c r="F81" s="452"/>
      <c r="G81" s="798"/>
    </row>
    <row r="82" spans="2:7" ht="15" customHeight="1" x14ac:dyDescent="0.25">
      <c r="B82" s="571"/>
      <c r="C82" s="799"/>
      <c r="D82" s="452"/>
      <c r="E82" s="799"/>
      <c r="F82" s="452"/>
      <c r="G82" s="799"/>
    </row>
    <row r="83" spans="2:7" ht="15" customHeight="1" x14ac:dyDescent="0.25">
      <c r="B83" s="572"/>
      <c r="C83" s="799"/>
      <c r="D83" s="452"/>
      <c r="E83" s="799"/>
      <c r="F83" s="452"/>
      <c r="G83" s="799"/>
    </row>
    <row r="84" spans="2:7" ht="15" customHeight="1" x14ac:dyDescent="0.25">
      <c r="B84" s="570">
        <v>6</v>
      </c>
      <c r="C84" s="799"/>
      <c r="D84" s="452"/>
      <c r="E84" s="799"/>
      <c r="F84" s="452"/>
      <c r="G84" s="799"/>
    </row>
    <row r="85" spans="2:7" ht="15" customHeight="1" x14ac:dyDescent="0.25">
      <c r="B85" s="571"/>
      <c r="C85" s="799"/>
      <c r="D85" s="452"/>
      <c r="E85" s="799"/>
      <c r="F85" s="452"/>
      <c r="G85" s="799"/>
    </row>
    <row r="86" spans="2:7" ht="15" customHeight="1" x14ac:dyDescent="0.25">
      <c r="B86" s="572"/>
      <c r="C86" s="799"/>
      <c r="D86" s="452"/>
      <c r="E86" s="799"/>
      <c r="F86" s="452"/>
      <c r="G86" s="799"/>
    </row>
    <row r="87" spans="2:7" ht="15" customHeight="1" x14ac:dyDescent="0.25">
      <c r="B87" s="570">
        <v>7</v>
      </c>
      <c r="C87" s="799"/>
      <c r="D87" s="452"/>
      <c r="E87" s="799"/>
      <c r="F87" s="452"/>
      <c r="G87" s="799"/>
    </row>
    <row r="88" spans="2:7" ht="15" customHeight="1" x14ac:dyDescent="0.25">
      <c r="B88" s="571"/>
      <c r="C88" s="799"/>
      <c r="D88" s="452"/>
      <c r="E88" s="799"/>
      <c r="F88" s="452"/>
      <c r="G88" s="799"/>
    </row>
    <row r="89" spans="2:7" ht="15" customHeight="1" x14ac:dyDescent="0.25">
      <c r="B89" s="572"/>
      <c r="C89" s="799"/>
      <c r="D89" s="452"/>
      <c r="E89" s="799"/>
      <c r="F89" s="452"/>
      <c r="G89" s="799"/>
    </row>
    <row r="90" spans="2:7" ht="15" customHeight="1" x14ac:dyDescent="0.25">
      <c r="B90" s="570">
        <v>8</v>
      </c>
      <c r="C90" s="799"/>
      <c r="D90" s="452"/>
      <c r="E90" s="799"/>
      <c r="F90" s="452"/>
      <c r="G90" s="799"/>
    </row>
    <row r="91" spans="2:7" ht="15" customHeight="1" x14ac:dyDescent="0.25">
      <c r="B91" s="571"/>
      <c r="C91" s="799"/>
      <c r="D91" s="452"/>
      <c r="E91" s="799"/>
      <c r="F91" s="452"/>
      <c r="G91" s="799"/>
    </row>
    <row r="92" spans="2:7" ht="15" customHeight="1" x14ac:dyDescent="0.25">
      <c r="B92" s="572"/>
      <c r="C92" s="799"/>
      <c r="D92" s="452"/>
      <c r="E92" s="799"/>
      <c r="F92" s="452"/>
      <c r="G92" s="799"/>
    </row>
    <row r="93" spans="2:7" ht="15" customHeight="1" x14ac:dyDescent="0.25">
      <c r="B93" s="570">
        <v>9</v>
      </c>
      <c r="C93" s="799"/>
      <c r="D93" s="798"/>
      <c r="E93" s="799"/>
      <c r="F93" s="452"/>
      <c r="G93" s="799"/>
    </row>
    <row r="94" spans="2:7" ht="15" customHeight="1" x14ac:dyDescent="0.25">
      <c r="B94" s="571"/>
      <c r="C94" s="799"/>
      <c r="D94" s="799"/>
      <c r="E94" s="799"/>
      <c r="F94" s="452"/>
      <c r="G94" s="799"/>
    </row>
    <row r="95" spans="2:7" ht="15" customHeight="1" x14ac:dyDescent="0.25">
      <c r="B95" s="572"/>
      <c r="C95" s="799"/>
      <c r="D95" s="799"/>
      <c r="E95" s="799"/>
      <c r="F95" s="398"/>
      <c r="G95" s="799"/>
    </row>
    <row r="96" spans="2:7" ht="15" customHeight="1" x14ac:dyDescent="0.25">
      <c r="B96" s="607">
        <v>10</v>
      </c>
      <c r="C96" s="799"/>
      <c r="D96" s="799"/>
      <c r="E96" s="799"/>
      <c r="F96" s="398"/>
      <c r="G96" s="799"/>
    </row>
    <row r="97" spans="2:7" ht="15" customHeight="1" x14ac:dyDescent="0.25">
      <c r="B97" s="607"/>
      <c r="C97" s="799"/>
      <c r="D97" s="799"/>
      <c r="E97" s="799"/>
      <c r="F97" s="398"/>
      <c r="G97" s="799"/>
    </row>
    <row r="98" spans="2:7" ht="15" customHeight="1" x14ac:dyDescent="0.25">
      <c r="B98" s="607"/>
      <c r="C98" s="799"/>
      <c r="D98" s="799"/>
      <c r="E98" s="799"/>
      <c r="F98" s="398"/>
      <c r="G98" s="799"/>
    </row>
    <row r="99" spans="2:7" ht="15" customHeight="1" x14ac:dyDescent="0.25">
      <c r="B99" s="607">
        <v>11</v>
      </c>
      <c r="C99" s="799"/>
      <c r="D99" s="799"/>
      <c r="E99" s="799"/>
      <c r="F99" s="398"/>
      <c r="G99" s="799"/>
    </row>
    <row r="100" spans="2:7" ht="15" customHeight="1" x14ac:dyDescent="0.25">
      <c r="B100" s="607"/>
      <c r="C100" s="799"/>
      <c r="D100" s="799"/>
      <c r="E100" s="799"/>
      <c r="F100" s="398"/>
      <c r="G100" s="799"/>
    </row>
    <row r="101" spans="2:7" ht="15" customHeight="1" x14ac:dyDescent="0.25">
      <c r="B101" s="607"/>
      <c r="C101" s="799"/>
      <c r="D101" s="799"/>
      <c r="E101" s="799"/>
      <c r="F101" s="398"/>
      <c r="G101" s="799"/>
    </row>
    <row r="102" spans="2:7" ht="15" customHeight="1" x14ac:dyDescent="0.25">
      <c r="B102" s="607">
        <v>12</v>
      </c>
      <c r="C102" s="799"/>
      <c r="D102" s="799"/>
      <c r="E102" s="799"/>
      <c r="F102" s="398"/>
      <c r="G102" s="799"/>
    </row>
    <row r="103" spans="2:7" ht="15" customHeight="1" x14ac:dyDescent="0.25">
      <c r="B103" s="607"/>
      <c r="C103" s="799"/>
      <c r="D103" s="799"/>
      <c r="E103" s="799"/>
      <c r="F103" s="398"/>
      <c r="G103" s="799"/>
    </row>
    <row r="104" spans="2:7" ht="15" customHeight="1" x14ac:dyDescent="0.25">
      <c r="B104" s="607"/>
      <c r="C104" s="799"/>
      <c r="D104" s="799"/>
      <c r="E104" s="799"/>
      <c r="F104" s="398"/>
      <c r="G104" s="799"/>
    </row>
    <row r="105" spans="2:7" ht="15" customHeight="1" x14ac:dyDescent="0.25">
      <c r="B105" s="607">
        <v>13</v>
      </c>
      <c r="C105" s="799"/>
      <c r="D105" s="799"/>
      <c r="E105" s="799"/>
      <c r="F105" s="398"/>
      <c r="G105" s="799"/>
    </row>
    <row r="106" spans="2:7" ht="15" customHeight="1" x14ac:dyDescent="0.25">
      <c r="B106" s="607"/>
      <c r="C106" s="799"/>
      <c r="D106" s="799"/>
      <c r="E106" s="799"/>
      <c r="F106" s="398"/>
      <c r="G106" s="799"/>
    </row>
    <row r="107" spans="2:7" ht="15" customHeight="1" x14ac:dyDescent="0.25">
      <c r="B107" s="607"/>
      <c r="C107" s="799"/>
      <c r="D107" s="799"/>
      <c r="E107" s="799"/>
      <c r="F107" s="398"/>
      <c r="G107" s="799"/>
    </row>
    <row r="108" spans="2:7" ht="15" customHeight="1" x14ac:dyDescent="0.25">
      <c r="B108" s="607">
        <v>14</v>
      </c>
      <c r="C108" s="799"/>
      <c r="D108" s="799"/>
      <c r="E108" s="799"/>
      <c r="F108" s="398"/>
      <c r="G108" s="799"/>
    </row>
    <row r="109" spans="2:7" ht="15" customHeight="1" x14ac:dyDescent="0.25">
      <c r="B109" s="607"/>
      <c r="C109" s="799"/>
      <c r="D109" s="799"/>
      <c r="E109" s="799"/>
      <c r="F109" s="398"/>
      <c r="G109" s="799"/>
    </row>
    <row r="110" spans="2:7" ht="15" customHeight="1" x14ac:dyDescent="0.25">
      <c r="B110" s="607"/>
      <c r="C110" s="799"/>
      <c r="D110" s="799"/>
      <c r="E110" s="799"/>
      <c r="F110" s="398"/>
      <c r="G110" s="799"/>
    </row>
    <row r="111" spans="2:7" ht="15" customHeight="1" x14ac:dyDescent="0.25">
      <c r="B111" s="607">
        <v>15</v>
      </c>
      <c r="C111" s="799"/>
      <c r="D111" s="799"/>
      <c r="E111" s="799"/>
      <c r="F111" s="398"/>
      <c r="G111" s="799"/>
    </row>
    <row r="112" spans="2:7" ht="15" customHeight="1" x14ac:dyDescent="0.25">
      <c r="B112" s="607"/>
      <c r="C112" s="799"/>
      <c r="D112" s="799"/>
      <c r="E112" s="799"/>
      <c r="F112" s="398"/>
      <c r="G112" s="799"/>
    </row>
    <row r="113" spans="2:7" ht="15" customHeight="1" x14ac:dyDescent="0.25">
      <c r="B113" s="607"/>
      <c r="C113" s="799"/>
      <c r="D113" s="799"/>
      <c r="E113" s="799"/>
      <c r="F113" s="398"/>
      <c r="G113" s="799"/>
    </row>
    <row r="114" spans="2:7" ht="15" customHeight="1" x14ac:dyDescent="0.25">
      <c r="B114" s="607">
        <v>16</v>
      </c>
      <c r="C114" s="799"/>
      <c r="D114" s="799"/>
      <c r="E114" s="799"/>
      <c r="F114" s="398"/>
      <c r="G114" s="799"/>
    </row>
    <row r="115" spans="2:7" ht="15" customHeight="1" x14ac:dyDescent="0.25">
      <c r="B115" s="607"/>
      <c r="C115" s="799"/>
      <c r="D115" s="799"/>
      <c r="E115" s="799"/>
      <c r="F115" s="398"/>
      <c r="G115" s="799"/>
    </row>
    <row r="116" spans="2:7" ht="15" customHeight="1" x14ac:dyDescent="0.25">
      <c r="B116" s="607"/>
      <c r="C116" s="799"/>
      <c r="D116" s="799"/>
      <c r="E116" s="799"/>
      <c r="F116" s="398"/>
      <c r="G116" s="799"/>
    </row>
    <row r="117" spans="2:7" ht="15" customHeight="1" x14ac:dyDescent="0.25">
      <c r="B117" s="607">
        <v>17</v>
      </c>
      <c r="C117" s="799"/>
      <c r="D117" s="799"/>
      <c r="E117" s="799"/>
      <c r="F117" s="398"/>
      <c r="G117" s="799"/>
    </row>
    <row r="118" spans="2:7" ht="15" customHeight="1" x14ac:dyDescent="0.25">
      <c r="B118" s="607"/>
      <c r="C118" s="799"/>
      <c r="D118" s="799"/>
      <c r="E118" s="799"/>
      <c r="F118" s="398"/>
      <c r="G118" s="799"/>
    </row>
    <row r="119" spans="2:7" ht="15" customHeight="1" x14ac:dyDescent="0.25">
      <c r="B119" s="607"/>
      <c r="C119" s="799"/>
      <c r="D119" s="799"/>
      <c r="E119" s="799"/>
      <c r="F119" s="398"/>
      <c r="G119" s="799"/>
    </row>
    <row r="120" spans="2:7" ht="15" customHeight="1" x14ac:dyDescent="0.25">
      <c r="B120" s="607">
        <v>18</v>
      </c>
      <c r="C120" s="799"/>
      <c r="D120" s="799"/>
      <c r="E120" s="799"/>
      <c r="F120" s="398"/>
      <c r="G120" s="799"/>
    </row>
    <row r="121" spans="2:7" ht="15" customHeight="1" x14ac:dyDescent="0.25">
      <c r="B121" s="607"/>
      <c r="C121" s="799"/>
      <c r="D121" s="799"/>
      <c r="E121" s="799"/>
      <c r="F121" s="398"/>
      <c r="G121" s="799"/>
    </row>
    <row r="122" spans="2:7" ht="15" customHeight="1" x14ac:dyDescent="0.25">
      <c r="B122" s="607"/>
      <c r="C122" s="799"/>
      <c r="D122" s="799"/>
      <c r="E122" s="799"/>
      <c r="F122" s="398"/>
      <c r="G122" s="799"/>
    </row>
    <row r="123" spans="2:7" ht="15" customHeight="1" x14ac:dyDescent="0.25">
      <c r="B123" s="607">
        <v>19</v>
      </c>
      <c r="C123" s="799"/>
      <c r="D123" s="799"/>
      <c r="E123" s="799"/>
      <c r="F123" s="398"/>
      <c r="G123" s="799"/>
    </row>
    <row r="124" spans="2:7" ht="15" customHeight="1" x14ac:dyDescent="0.25">
      <c r="B124" s="607"/>
      <c r="C124" s="799"/>
      <c r="D124" s="799"/>
      <c r="E124" s="799"/>
      <c r="F124" s="398"/>
      <c r="G124" s="799"/>
    </row>
    <row r="125" spans="2:7" ht="15" customHeight="1" x14ac:dyDescent="0.25">
      <c r="B125" s="607"/>
      <c r="C125" s="799"/>
      <c r="D125" s="799"/>
      <c r="E125" s="799"/>
      <c r="F125" s="398"/>
      <c r="G125" s="799"/>
    </row>
    <row r="126" spans="2:7" ht="15" customHeight="1" x14ac:dyDescent="0.25">
      <c r="B126" s="607">
        <v>20</v>
      </c>
      <c r="C126" s="799"/>
      <c r="D126" s="799"/>
      <c r="E126" s="799"/>
      <c r="F126" s="398"/>
      <c r="G126" s="799"/>
    </row>
    <row r="127" spans="2:7" ht="15" customHeight="1" x14ac:dyDescent="0.25">
      <c r="B127" s="607"/>
      <c r="C127" s="799"/>
      <c r="D127" s="799"/>
      <c r="E127" s="799"/>
      <c r="F127" s="398"/>
      <c r="G127" s="799"/>
    </row>
    <row r="128" spans="2:7" ht="15" customHeight="1" x14ac:dyDescent="0.25">
      <c r="B128" s="607"/>
      <c r="C128" s="800"/>
      <c r="D128" s="800"/>
      <c r="E128" s="800"/>
      <c r="F128" s="398"/>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Ф'!D92</f>
        <v>0</v>
      </c>
      <c r="D133" s="452">
        <f>'2 жастағы балалар К'!D92</f>
        <v>0</v>
      </c>
      <c r="E133" s="452" t="e">
        <f>'2 жастағы балалар Т'!#REF!</f>
        <v>#REF!</v>
      </c>
      <c r="F133" s="452">
        <f>'2 жастағы балалар Ш'!D92</f>
        <v>0</v>
      </c>
      <c r="G133" s="452" t="e">
        <f>'2 жастағы балалар Ә'!#REF!</f>
        <v>#REF!</v>
      </c>
    </row>
    <row r="134" spans="2:7" x14ac:dyDescent="0.25">
      <c r="B134" s="571"/>
      <c r="C134" s="452">
        <f>'2 жастағы балалар Ф'!E92</f>
        <v>0</v>
      </c>
      <c r="D134" s="452">
        <f>'2 жастағы балалар К'!E92</f>
        <v>0</v>
      </c>
      <c r="E134" s="452" t="e">
        <f>'2 жастағы балалар Т'!#REF!</f>
        <v>#REF!</v>
      </c>
      <c r="F134" s="452">
        <f>'2 жастағы балалар Ш'!E92</f>
        <v>0</v>
      </c>
      <c r="G134" s="452" t="e">
        <f>'2 жастағы балалар Ә'!#REF!</f>
        <v>#REF!</v>
      </c>
    </row>
    <row r="135" spans="2:7" x14ac:dyDescent="0.25">
      <c r="B135" s="572"/>
      <c r="C135" s="452">
        <f>'2 жастағы балалар Ф'!F92</f>
        <v>0</v>
      </c>
      <c r="D135" s="452">
        <f>'2 жастағы балалар К'!F92</f>
        <v>0</v>
      </c>
      <c r="E135" s="452" t="e">
        <f>'2 жастағы балалар Т'!#REF!</f>
        <v>#REF!</v>
      </c>
      <c r="F135" s="452">
        <f>'2 жастағы балалар Ш'!F92</f>
        <v>0</v>
      </c>
      <c r="G135" s="452" t="e">
        <f>'2 жастағы балалар Ә'!#REF!</f>
        <v>#REF!</v>
      </c>
    </row>
    <row r="136" spans="2:7" x14ac:dyDescent="0.25">
      <c r="B136" s="570">
        <v>2</v>
      </c>
      <c r="C136" s="452">
        <f>'2 жастағы балалар Ф'!G92</f>
        <v>0</v>
      </c>
      <c r="D136" s="452">
        <f>'2 жастағы балалар К'!G92</f>
        <v>0</v>
      </c>
      <c r="E136" s="452">
        <f>'2 жастағы балалар Т'!D92</f>
        <v>0</v>
      </c>
      <c r="F136" s="452">
        <f>'2 жастағы балалар Ш'!G92</f>
        <v>0</v>
      </c>
      <c r="G136" s="452">
        <f>'2 жастағы балалар Ә'!D92</f>
        <v>0</v>
      </c>
    </row>
    <row r="137" spans="2:7" x14ac:dyDescent="0.25">
      <c r="B137" s="571"/>
      <c r="C137" s="452">
        <f>'2 жастағы балалар Ф'!H92</f>
        <v>0</v>
      </c>
      <c r="D137" s="452">
        <f>'2 жастағы балалар К'!H92</f>
        <v>0</v>
      </c>
      <c r="E137" s="452">
        <f>'2 жастағы балалар Т'!E92</f>
        <v>0</v>
      </c>
      <c r="F137" s="452">
        <f>'2 жастағы балалар Ш'!H92</f>
        <v>0</v>
      </c>
      <c r="G137" s="452">
        <f>'2 жастағы балалар Ә'!E92</f>
        <v>0</v>
      </c>
    </row>
    <row r="138" spans="2:7" x14ac:dyDescent="0.25">
      <c r="B138" s="572"/>
      <c r="C138" s="452">
        <f>'2 жастағы балалар Ф'!I92</f>
        <v>0</v>
      </c>
      <c r="D138" s="452">
        <f>'2 жастағы балалар К'!I92</f>
        <v>0</v>
      </c>
      <c r="E138" s="452">
        <f>'2 жастағы балалар Т'!F92</f>
        <v>0</v>
      </c>
      <c r="F138" s="452">
        <f>'2 жастағы балалар Ш'!I92</f>
        <v>0</v>
      </c>
      <c r="G138" s="452">
        <f>'2 жастағы балалар Ә'!F92</f>
        <v>0</v>
      </c>
    </row>
    <row r="139" spans="2:7" x14ac:dyDescent="0.25">
      <c r="B139" s="570">
        <v>3</v>
      </c>
      <c r="C139" s="452">
        <f>'2 жастағы балалар Ф'!J92</f>
        <v>0</v>
      </c>
      <c r="D139" s="452">
        <f>'2 жастағы балалар К'!J92</f>
        <v>0</v>
      </c>
      <c r="E139" s="452">
        <f>'2 жастағы балалар Т'!G92</f>
        <v>0</v>
      </c>
      <c r="F139" s="452">
        <f>'2 жастағы балалар Ш'!J92</f>
        <v>0</v>
      </c>
      <c r="G139" s="452">
        <f>'2 жастағы балалар Ә'!G92</f>
        <v>0</v>
      </c>
    </row>
    <row r="140" spans="2:7" x14ac:dyDescent="0.25">
      <c r="B140" s="571"/>
      <c r="C140" s="452">
        <f>'2 жастағы балалар Ф'!K92</f>
        <v>0</v>
      </c>
      <c r="D140" s="452">
        <f>'2 жастағы балалар К'!K92</f>
        <v>0</v>
      </c>
      <c r="E140" s="452">
        <f>'2 жастағы балалар Т'!H92</f>
        <v>0</v>
      </c>
      <c r="F140" s="452">
        <f>'2 жастағы балалар Ш'!K92</f>
        <v>0</v>
      </c>
      <c r="G140" s="452">
        <f>'2 жастағы балалар Ә'!H92</f>
        <v>0</v>
      </c>
    </row>
    <row r="141" spans="2:7" x14ac:dyDescent="0.25">
      <c r="B141" s="572"/>
      <c r="C141" s="452">
        <f>'2 жастағы балалар Ф'!L92</f>
        <v>0</v>
      </c>
      <c r="D141" s="452">
        <f>'2 жастағы балалар К'!L92</f>
        <v>0</v>
      </c>
      <c r="E141" s="452">
        <f>'2 жастағы балалар Т'!I92</f>
        <v>0</v>
      </c>
      <c r="F141" s="452">
        <f>'2 жастағы балалар Ш'!L92</f>
        <v>0</v>
      </c>
      <c r="G141" s="452">
        <f>'2 жастағы балалар Ә'!I92</f>
        <v>0</v>
      </c>
    </row>
    <row r="142" spans="2:7" x14ac:dyDescent="0.25">
      <c r="B142" s="570">
        <v>4</v>
      </c>
      <c r="C142" s="452">
        <f>'2 жастағы балалар Ф'!M92</f>
        <v>0</v>
      </c>
      <c r="D142" s="452">
        <f>'2 жастағы балалар К'!M92</f>
        <v>0</v>
      </c>
      <c r="E142" s="452">
        <f>'2 жастағы балалар Т'!J92</f>
        <v>0</v>
      </c>
      <c r="F142" s="452">
        <f>'2 жастағы балалар Ш'!M92</f>
        <v>0</v>
      </c>
      <c r="G142" s="452">
        <f>'2 жастағы балалар Ә'!J92</f>
        <v>0</v>
      </c>
    </row>
    <row r="143" spans="2:7" x14ac:dyDescent="0.25">
      <c r="B143" s="571"/>
      <c r="C143" s="452">
        <f>'2 жастағы балалар Ф'!N92</f>
        <v>0</v>
      </c>
      <c r="D143" s="452">
        <f>'2 жастағы балалар К'!N92</f>
        <v>0</v>
      </c>
      <c r="E143" s="452">
        <f>'2 жастағы балалар Т'!K92</f>
        <v>0</v>
      </c>
      <c r="F143" s="452">
        <f>'2 жастағы балалар Ш'!N92</f>
        <v>0</v>
      </c>
      <c r="G143" s="452">
        <f>'2 жастағы балалар Ә'!K92</f>
        <v>0</v>
      </c>
    </row>
    <row r="144" spans="2:7" x14ac:dyDescent="0.25">
      <c r="B144" s="572"/>
      <c r="C144" s="452">
        <f>'2 жастағы балалар Ф'!O92</f>
        <v>0</v>
      </c>
      <c r="D144" s="452">
        <f>'2 жастағы балалар К'!O92</f>
        <v>0</v>
      </c>
      <c r="E144" s="452">
        <f>'2 жастағы балалар Т'!L92</f>
        <v>0</v>
      </c>
      <c r="F144" s="452">
        <f>'2 жастағы балалар Ш'!O92</f>
        <v>0</v>
      </c>
      <c r="G144" s="452">
        <f>'2 жастағы балалар Ә'!L92</f>
        <v>0</v>
      </c>
    </row>
    <row r="145" spans="2:7" x14ac:dyDescent="0.25">
      <c r="B145" s="570">
        <v>5</v>
      </c>
      <c r="C145" s="452" t="e">
        <f>'2 жастағы балалар Ф'!#REF!</f>
        <v>#REF!</v>
      </c>
      <c r="D145" s="452" t="e">
        <f>'2 жастағы балалар К'!#REF!</f>
        <v>#REF!</v>
      </c>
      <c r="E145" s="452">
        <f>'2 жастағы балалар Т'!M92</f>
        <v>0</v>
      </c>
      <c r="F145" s="452">
        <f>'2 жастағы балалар Ш'!P92</f>
        <v>0</v>
      </c>
      <c r="G145" s="452">
        <f>'2 жастағы балалар Ә'!M92</f>
        <v>0</v>
      </c>
    </row>
    <row r="146" spans="2:7" x14ac:dyDescent="0.25">
      <c r="B146" s="571"/>
      <c r="C146" s="452" t="e">
        <f>'2 жастағы балалар Ф'!#REF!</f>
        <v>#REF!</v>
      </c>
      <c r="D146" s="452" t="e">
        <f>'2 жастағы балалар К'!#REF!</f>
        <v>#REF!</v>
      </c>
      <c r="E146" s="452">
        <f>'2 жастағы балалар Т'!N92</f>
        <v>0</v>
      </c>
      <c r="F146" s="452">
        <f>'2 жастағы балалар Ш'!Q92</f>
        <v>0</v>
      </c>
      <c r="G146" s="452">
        <f>'2 жастағы балалар Ә'!N92</f>
        <v>0</v>
      </c>
    </row>
    <row r="147" spans="2:7" x14ac:dyDescent="0.25">
      <c r="B147" s="572"/>
      <c r="C147" s="452" t="e">
        <f>'2 жастағы балалар Ф'!#REF!</f>
        <v>#REF!</v>
      </c>
      <c r="D147" s="452" t="e">
        <f>'2 жастағы балалар К'!#REF!</f>
        <v>#REF!</v>
      </c>
      <c r="E147" s="452">
        <f>'2 жастағы балалар Т'!O92</f>
        <v>0</v>
      </c>
      <c r="F147" s="452">
        <f>'2 жастағы балалар Ш'!R92</f>
        <v>0</v>
      </c>
      <c r="G147" s="452">
        <f>'2 жастағы балалар Ә'!O92</f>
        <v>0</v>
      </c>
    </row>
    <row r="148" spans="2:7" x14ac:dyDescent="0.25">
      <c r="B148" s="570">
        <v>6</v>
      </c>
      <c r="C148" s="798"/>
      <c r="D148" s="452">
        <f>'2 жастағы балалар К'!P92</f>
        <v>0</v>
      </c>
      <c r="E148" s="798"/>
      <c r="F148" s="452" t="e">
        <f>'2 жастағы балалар Ш'!#REF!</f>
        <v>#REF!</v>
      </c>
      <c r="G148" s="798"/>
    </row>
    <row r="149" spans="2:7" x14ac:dyDescent="0.25">
      <c r="B149" s="571"/>
      <c r="C149" s="799"/>
      <c r="D149" s="452">
        <f>'2 жастағы балалар К'!Q92</f>
        <v>0</v>
      </c>
      <c r="E149" s="799"/>
      <c r="F149" s="452" t="e">
        <f>'2 жастағы балалар Ш'!#REF!</f>
        <v>#REF!</v>
      </c>
      <c r="G149" s="799"/>
    </row>
    <row r="150" spans="2:7" x14ac:dyDescent="0.25">
      <c r="B150" s="572"/>
      <c r="C150" s="799"/>
      <c r="D150" s="452">
        <f>'2 жастағы балалар К'!R92</f>
        <v>0</v>
      </c>
      <c r="E150" s="799"/>
      <c r="F150" s="452" t="e">
        <f>'2 жастағы балалар Ш'!#REF!</f>
        <v>#REF!</v>
      </c>
      <c r="G150" s="799"/>
    </row>
    <row r="151" spans="2:7" x14ac:dyDescent="0.25">
      <c r="B151" s="570">
        <v>7</v>
      </c>
      <c r="C151" s="799"/>
      <c r="D151" s="452">
        <f>'2 жастағы балалар К'!S92</f>
        <v>0</v>
      </c>
      <c r="E151" s="799"/>
      <c r="F151" s="452" t="e">
        <f>'2 жастағы балалар Ш'!#REF!</f>
        <v>#REF!</v>
      </c>
      <c r="G151" s="799"/>
    </row>
    <row r="152" spans="2:7" x14ac:dyDescent="0.25">
      <c r="B152" s="571"/>
      <c r="C152" s="799"/>
      <c r="D152" s="452">
        <f>'2 жастағы балалар К'!T92</f>
        <v>0</v>
      </c>
      <c r="E152" s="799"/>
      <c r="F152" s="452" t="e">
        <f>'2 жастағы балалар Ш'!#REF!</f>
        <v>#REF!</v>
      </c>
      <c r="G152" s="799"/>
    </row>
    <row r="153" spans="2:7" x14ac:dyDescent="0.25">
      <c r="B153" s="572"/>
      <c r="C153" s="799"/>
      <c r="D153" s="452">
        <f>'2 жастағы балалар К'!U92</f>
        <v>0</v>
      </c>
      <c r="E153" s="799"/>
      <c r="F153" s="452" t="e">
        <f>'2 жастағы балалар Ш'!#REF!</f>
        <v>#REF!</v>
      </c>
      <c r="G153" s="799"/>
    </row>
    <row r="154" spans="2:7" x14ac:dyDescent="0.25">
      <c r="B154" s="570">
        <v>8</v>
      </c>
      <c r="C154" s="799"/>
      <c r="D154" s="452">
        <f>'2 жастағы балалар К'!V92</f>
        <v>0</v>
      </c>
      <c r="E154" s="799"/>
      <c r="F154" s="452" t="e">
        <f>'2 жастағы балалар Ш'!#REF!</f>
        <v>#REF!</v>
      </c>
      <c r="G154" s="799"/>
    </row>
    <row r="155" spans="2:7" x14ac:dyDescent="0.25">
      <c r="B155" s="571"/>
      <c r="C155" s="799"/>
      <c r="D155" s="452">
        <f>'2 жастағы балалар К'!W92</f>
        <v>0</v>
      </c>
      <c r="E155" s="799"/>
      <c r="F155" s="452" t="e">
        <f>'2 жастағы балалар Ш'!#REF!</f>
        <v>#REF!</v>
      </c>
      <c r="G155" s="799"/>
    </row>
    <row r="156" spans="2:7" x14ac:dyDescent="0.25">
      <c r="B156" s="572"/>
      <c r="C156" s="799"/>
      <c r="D156" s="452">
        <f>'2 жастағы балалар К'!X92</f>
        <v>0</v>
      </c>
      <c r="E156" s="799"/>
      <c r="F156" s="452" t="e">
        <f>'2 жастағы балалар Ш'!#REF!</f>
        <v>#REF!</v>
      </c>
      <c r="G156" s="799"/>
    </row>
    <row r="157" spans="2:7" x14ac:dyDescent="0.25">
      <c r="B157" s="570">
        <v>9</v>
      </c>
      <c r="C157" s="799"/>
      <c r="D157" s="452">
        <f>'2 жастағы балалар К'!Y92</f>
        <v>0</v>
      </c>
      <c r="E157" s="799"/>
      <c r="F157" s="452" t="e">
        <f>'2 жастағы балалар Ш'!#REF!</f>
        <v>#REF!</v>
      </c>
      <c r="G157" s="799"/>
    </row>
    <row r="158" spans="2:7" x14ac:dyDescent="0.25">
      <c r="B158" s="571"/>
      <c r="C158" s="799"/>
      <c r="D158" s="452">
        <f>'2 жастағы балалар К'!Z92</f>
        <v>0</v>
      </c>
      <c r="E158" s="799"/>
      <c r="F158" s="452" t="e">
        <f>'2 жастағы балалар Ш'!#REF!</f>
        <v>#REF!</v>
      </c>
      <c r="G158" s="799"/>
    </row>
    <row r="159" spans="2:7" x14ac:dyDescent="0.25">
      <c r="B159" s="572"/>
      <c r="C159" s="799"/>
      <c r="D159" s="452">
        <f>'2 жастағы балалар К'!AA92</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Ш'!S92</f>
        <v>0</v>
      </c>
      <c r="G163" s="799"/>
    </row>
    <row r="164" spans="2:7" x14ac:dyDescent="0.25">
      <c r="B164" s="607"/>
      <c r="C164" s="799"/>
      <c r="D164" s="452" t="e">
        <f>'2 жастағы балалар К'!#REF!</f>
        <v>#REF!</v>
      </c>
      <c r="E164" s="799"/>
      <c r="F164" s="398">
        <f>'2 жастағы балалар Ш'!T92</f>
        <v>0</v>
      </c>
      <c r="G164" s="799"/>
    </row>
    <row r="165" spans="2:7" x14ac:dyDescent="0.25">
      <c r="B165" s="607"/>
      <c r="C165" s="799"/>
      <c r="D165" s="452" t="e">
        <f>'2 жастағы балалар К'!#REF!</f>
        <v>#REF!</v>
      </c>
      <c r="E165" s="799"/>
      <c r="F165" s="398">
        <f>'2 жастағы балалар Ш'!U92</f>
        <v>0</v>
      </c>
      <c r="G165" s="799"/>
    </row>
    <row r="166" spans="2:7" x14ac:dyDescent="0.25">
      <c r="B166" s="607">
        <v>12</v>
      </c>
      <c r="C166" s="799"/>
      <c r="D166" s="452" t="e">
        <f>'2 жастағы балалар К'!#REF!</f>
        <v>#REF!</v>
      </c>
      <c r="E166" s="799"/>
      <c r="F166" s="398">
        <f>'2 жастағы балалар Ш'!V92</f>
        <v>0</v>
      </c>
      <c r="G166" s="799"/>
    </row>
    <row r="167" spans="2:7" x14ac:dyDescent="0.25">
      <c r="B167" s="607"/>
      <c r="C167" s="799"/>
      <c r="D167" s="452" t="e">
        <f>'2 жастағы балалар К'!#REF!</f>
        <v>#REF!</v>
      </c>
      <c r="E167" s="799"/>
      <c r="F167" s="398">
        <f>'2 жастағы балалар Ш'!W92</f>
        <v>0</v>
      </c>
      <c r="G167" s="799"/>
    </row>
    <row r="168" spans="2:7" x14ac:dyDescent="0.25">
      <c r="B168" s="607"/>
      <c r="C168" s="799"/>
      <c r="D168" s="452" t="e">
        <f>'2 жастағы балалар К'!#REF!</f>
        <v>#REF!</v>
      </c>
      <c r="E168" s="799"/>
      <c r="F168" s="398">
        <f>'2 жастағы балалар Ш'!X92</f>
        <v>0</v>
      </c>
      <c r="G168" s="799"/>
    </row>
    <row r="169" spans="2:7" x14ac:dyDescent="0.25">
      <c r="B169" s="607">
        <v>13</v>
      </c>
      <c r="C169" s="799"/>
      <c r="D169" s="452" t="e">
        <f>'2 жастағы балалар К'!#REF!</f>
        <v>#REF!</v>
      </c>
      <c r="E169" s="799"/>
      <c r="F169" s="398">
        <f>'2 жастағы балалар Ш'!Y92</f>
        <v>0</v>
      </c>
      <c r="G169" s="799"/>
    </row>
    <row r="170" spans="2:7" x14ac:dyDescent="0.25">
      <c r="B170" s="607"/>
      <c r="C170" s="799"/>
      <c r="D170" s="452" t="e">
        <f>'2 жастағы балалар К'!#REF!</f>
        <v>#REF!</v>
      </c>
      <c r="E170" s="799"/>
      <c r="F170" s="398">
        <f>'2 жастағы балалар Ш'!Z92</f>
        <v>0</v>
      </c>
      <c r="G170" s="799"/>
    </row>
    <row r="171" spans="2:7" x14ac:dyDescent="0.25">
      <c r="B171" s="607"/>
      <c r="C171" s="799"/>
      <c r="D171" s="452" t="e">
        <f>'2 жастағы балалар К'!#REF!</f>
        <v>#REF!</v>
      </c>
      <c r="E171" s="799"/>
      <c r="F171" s="398">
        <f>'2 жастағы балалар Ш'!AA92</f>
        <v>0</v>
      </c>
      <c r="G171" s="799"/>
    </row>
    <row r="172" spans="2:7" x14ac:dyDescent="0.25">
      <c r="B172" s="607">
        <v>14</v>
      </c>
      <c r="C172" s="799"/>
      <c r="D172" s="452" t="e">
        <f>'2 жастағы балалар К'!#REF!</f>
        <v>#REF!</v>
      </c>
      <c r="E172" s="799"/>
      <c r="F172" s="398">
        <f>'2 жастағы балалар Ш'!AB92</f>
        <v>0</v>
      </c>
      <c r="G172" s="799"/>
    </row>
    <row r="173" spans="2:7" x14ac:dyDescent="0.25">
      <c r="B173" s="607"/>
      <c r="C173" s="799"/>
      <c r="D173" s="452" t="e">
        <f>'2 жастағы балалар К'!#REF!</f>
        <v>#REF!</v>
      </c>
      <c r="E173" s="799"/>
      <c r="F173" s="398">
        <f>'2 жастағы балалар Ш'!AC92</f>
        <v>0</v>
      </c>
      <c r="G173" s="799"/>
    </row>
    <row r="174" spans="2:7" x14ac:dyDescent="0.25">
      <c r="B174" s="607"/>
      <c r="C174" s="799"/>
      <c r="D174" s="452" t="e">
        <f>'2 жастағы балалар К'!#REF!</f>
        <v>#REF!</v>
      </c>
      <c r="E174" s="799"/>
      <c r="F174" s="398">
        <f>'2 жастағы балалар Ш'!AD92</f>
        <v>0</v>
      </c>
      <c r="G174" s="799"/>
    </row>
    <row r="175" spans="2:7" x14ac:dyDescent="0.25">
      <c r="B175" s="607">
        <v>15</v>
      </c>
      <c r="C175" s="799"/>
      <c r="D175" s="452" t="e">
        <f>'2 жастағы балалар К'!#REF!</f>
        <v>#REF!</v>
      </c>
      <c r="E175" s="799"/>
      <c r="F175" s="398">
        <f>'2 жастағы балалар Ш'!AE92</f>
        <v>0</v>
      </c>
      <c r="G175" s="799"/>
    </row>
    <row r="176" spans="2:7" x14ac:dyDescent="0.25">
      <c r="B176" s="607"/>
      <c r="C176" s="799"/>
      <c r="D176" s="452" t="e">
        <f>'2 жастағы балалар К'!#REF!</f>
        <v>#REF!</v>
      </c>
      <c r="E176" s="799"/>
      <c r="F176" s="398">
        <f>'2 жастағы балалар Ш'!AF92</f>
        <v>0</v>
      </c>
      <c r="G176" s="799"/>
    </row>
    <row r="177" spans="2:7" x14ac:dyDescent="0.25">
      <c r="B177" s="607"/>
      <c r="C177" s="799"/>
      <c r="D177" s="452" t="e">
        <f>'2 жастағы балалар К'!#REF!</f>
        <v>#REF!</v>
      </c>
      <c r="E177" s="799"/>
      <c r="F177" s="398">
        <f>'2 жастағы балалар Ш'!AG92</f>
        <v>0</v>
      </c>
      <c r="G177" s="799"/>
    </row>
    <row r="178" spans="2:7" x14ac:dyDescent="0.25">
      <c r="B178" s="607">
        <v>16</v>
      </c>
      <c r="C178" s="799"/>
      <c r="D178" s="798"/>
      <c r="E178" s="799"/>
      <c r="F178" s="398">
        <f>'2 жастағы балалар Ш'!AH92</f>
        <v>0</v>
      </c>
      <c r="G178" s="799"/>
    </row>
    <row r="179" spans="2:7" x14ac:dyDescent="0.25">
      <c r="B179" s="607"/>
      <c r="C179" s="799"/>
      <c r="D179" s="799"/>
      <c r="E179" s="799"/>
      <c r="F179" s="398">
        <f>'2 жастағы балалар Ш'!AI92</f>
        <v>0</v>
      </c>
      <c r="G179" s="799"/>
    </row>
    <row r="180" spans="2:7" x14ac:dyDescent="0.25">
      <c r="B180" s="607"/>
      <c r="C180" s="799"/>
      <c r="D180" s="799"/>
      <c r="E180" s="799"/>
      <c r="F180" s="398">
        <f>'2 жастағы балалар Ш'!AJ92</f>
        <v>0</v>
      </c>
      <c r="G180" s="799"/>
    </row>
    <row r="181" spans="2:7" x14ac:dyDescent="0.25">
      <c r="B181" s="607">
        <v>17</v>
      </c>
      <c r="C181" s="799"/>
      <c r="D181" s="799"/>
      <c r="E181" s="799"/>
      <c r="F181" s="398">
        <f>'2 жастағы балалар Ш'!AK92</f>
        <v>0</v>
      </c>
      <c r="G181" s="799"/>
    </row>
    <row r="182" spans="2:7" x14ac:dyDescent="0.25">
      <c r="B182" s="607"/>
      <c r="C182" s="799"/>
      <c r="D182" s="799"/>
      <c r="E182" s="799"/>
      <c r="F182" s="398">
        <f>'2 жастағы балалар Ш'!AL92</f>
        <v>0</v>
      </c>
      <c r="G182" s="799"/>
    </row>
    <row r="183" spans="2:7" x14ac:dyDescent="0.25">
      <c r="B183" s="607"/>
      <c r="C183" s="799"/>
      <c r="D183" s="799"/>
      <c r="E183" s="799"/>
      <c r="F183" s="398">
        <f>'2 жастағы балалар Ш'!AM92</f>
        <v>0</v>
      </c>
      <c r="G183" s="799"/>
    </row>
    <row r="184" spans="2:7" x14ac:dyDescent="0.25">
      <c r="B184" s="607">
        <v>18</v>
      </c>
      <c r="C184" s="799"/>
      <c r="D184" s="799"/>
      <c r="E184" s="799"/>
      <c r="F184" s="398">
        <f>'2 жастағы балалар Ш'!AN92</f>
        <v>0</v>
      </c>
      <c r="G184" s="799"/>
    </row>
    <row r="185" spans="2:7" x14ac:dyDescent="0.25">
      <c r="B185" s="607"/>
      <c r="C185" s="799"/>
      <c r="D185" s="799"/>
      <c r="E185" s="799"/>
      <c r="F185" s="398">
        <f>'2 жастағы балалар Ш'!AO92</f>
        <v>0</v>
      </c>
      <c r="G185" s="799"/>
    </row>
    <row r="186" spans="2:7" x14ac:dyDescent="0.25">
      <c r="B186" s="607"/>
      <c r="C186" s="799"/>
      <c r="D186" s="799"/>
      <c r="E186" s="799"/>
      <c r="F186" s="398">
        <f>'2 жастағы балалар Ш'!AP92</f>
        <v>0</v>
      </c>
      <c r="G186" s="799"/>
    </row>
    <row r="187" spans="2:7" x14ac:dyDescent="0.25">
      <c r="B187" s="607">
        <v>19</v>
      </c>
      <c r="C187" s="799"/>
      <c r="D187" s="799"/>
      <c r="E187" s="799"/>
      <c r="F187" s="398">
        <f>'2 жастағы балалар Ш'!AQ92</f>
        <v>0</v>
      </c>
      <c r="G187" s="799"/>
    </row>
    <row r="188" spans="2:7" x14ac:dyDescent="0.25">
      <c r="B188" s="607"/>
      <c r="C188" s="799"/>
      <c r="D188" s="799"/>
      <c r="E188" s="799"/>
      <c r="F188" s="398">
        <f>'2 жастағы балалар Ш'!AR92</f>
        <v>0</v>
      </c>
      <c r="G188" s="799"/>
    </row>
    <row r="189" spans="2:7" x14ac:dyDescent="0.25">
      <c r="B189" s="607"/>
      <c r="C189" s="799"/>
      <c r="D189" s="799"/>
      <c r="E189" s="799"/>
      <c r="F189" s="398">
        <f>'2 жастағы балалар Ш'!AS92</f>
        <v>0</v>
      </c>
      <c r="G189" s="799"/>
    </row>
    <row r="190" spans="2:7" x14ac:dyDescent="0.25">
      <c r="B190" s="607">
        <v>20</v>
      </c>
      <c r="C190" s="799"/>
      <c r="D190" s="799"/>
      <c r="E190" s="799"/>
      <c r="F190" s="398">
        <f>'2 жастағы балалар Ш'!AT92</f>
        <v>0</v>
      </c>
      <c r="G190" s="799"/>
    </row>
    <row r="191" spans="2:7" x14ac:dyDescent="0.25">
      <c r="B191" s="607"/>
      <c r="C191" s="799"/>
      <c r="D191" s="799"/>
      <c r="E191" s="799"/>
      <c r="F191" s="398">
        <f>'2 жастағы балалар Ш'!AU92</f>
        <v>0</v>
      </c>
      <c r="G191" s="799"/>
    </row>
    <row r="192" spans="2:7" x14ac:dyDescent="0.25">
      <c r="B192" s="607"/>
      <c r="C192" s="799"/>
      <c r="D192" s="799"/>
      <c r="E192" s="799"/>
      <c r="F192" s="398">
        <f>'2 жастағы балалар Ш'!AV92</f>
        <v>0</v>
      </c>
      <c r="G192" s="799"/>
    </row>
    <row r="193" spans="2:100" x14ac:dyDescent="0.25">
      <c r="B193" s="607">
        <v>21</v>
      </c>
      <c r="C193" s="799"/>
      <c r="D193" s="799"/>
      <c r="E193" s="799"/>
      <c r="F193" s="398">
        <f>'2 жастағы балалар Ш'!AW92</f>
        <v>0</v>
      </c>
      <c r="G193" s="799"/>
    </row>
    <row r="194" spans="2:100" ht="15" customHeight="1" x14ac:dyDescent="0.25">
      <c r="B194" s="607"/>
      <c r="C194" s="799"/>
      <c r="D194" s="799"/>
      <c r="E194" s="799"/>
      <c r="F194" s="398">
        <f>'2 жастағы балалар Ш'!AX92</f>
        <v>0</v>
      </c>
      <c r="G194" s="799"/>
      <c r="CN194" s="1"/>
      <c r="CO194" s="13"/>
      <c r="CP194" s="1"/>
      <c r="CQ194" s="13"/>
      <c r="CR194" s="1"/>
      <c r="CS194" s="13"/>
      <c r="CT194" s="1"/>
      <c r="CU194" s="13"/>
      <c r="CV194" s="1"/>
    </row>
    <row r="195" spans="2:100" x14ac:dyDescent="0.25">
      <c r="B195" s="607"/>
      <c r="C195" s="799"/>
      <c r="D195" s="799"/>
      <c r="E195" s="799"/>
      <c r="F195" s="398">
        <f>'2 жастағы балалар Ш'!AY92</f>
        <v>0</v>
      </c>
      <c r="G195" s="799"/>
      <c r="CN195" s="1"/>
      <c r="CO195" s="113"/>
      <c r="CP195" s="1"/>
      <c r="CQ195" s="113"/>
      <c r="CR195" s="1"/>
      <c r="CS195" s="113"/>
      <c r="CT195" s="1"/>
      <c r="CU195" s="113"/>
      <c r="CV195" s="1"/>
    </row>
    <row r="196" spans="2:100" x14ac:dyDescent="0.25">
      <c r="B196" s="607">
        <v>22</v>
      </c>
      <c r="C196" s="799"/>
      <c r="D196" s="799"/>
      <c r="E196" s="799"/>
      <c r="F196" s="398">
        <f>'2 жастағы балалар Ш'!AZ92</f>
        <v>0</v>
      </c>
      <c r="G196" s="799"/>
      <c r="CN196" s="1"/>
      <c r="CO196" s="113"/>
      <c r="CP196" s="1"/>
      <c r="CQ196" s="113"/>
      <c r="CR196" s="1"/>
      <c r="CS196" s="113"/>
      <c r="CT196" s="1"/>
      <c r="CU196" s="113"/>
      <c r="CV196" s="1"/>
    </row>
    <row r="197" spans="2:100" x14ac:dyDescent="0.25">
      <c r="B197" s="607"/>
      <c r="C197" s="799"/>
      <c r="D197" s="799"/>
      <c r="E197" s="799"/>
      <c r="F197" s="398">
        <f>'2 жастағы балалар Ш'!BA92</f>
        <v>0</v>
      </c>
      <c r="G197" s="799"/>
    </row>
    <row r="198" spans="2:100" x14ac:dyDescent="0.25">
      <c r="B198" s="607"/>
      <c r="C198" s="799"/>
      <c r="D198" s="799"/>
      <c r="E198" s="799"/>
      <c r="F198" s="398">
        <f>'2 жастағы балалар Ш'!BB92</f>
        <v>0</v>
      </c>
      <c r="G198" s="799"/>
    </row>
    <row r="199" spans="2:100" x14ac:dyDescent="0.25">
      <c r="B199" s="607">
        <v>23</v>
      </c>
      <c r="C199" s="799"/>
      <c r="D199" s="799"/>
      <c r="E199" s="799"/>
      <c r="F199" s="398">
        <f>'2 жастағы балалар Ш'!BC92</f>
        <v>0</v>
      </c>
      <c r="G199" s="799"/>
    </row>
    <row r="200" spans="2:100" x14ac:dyDescent="0.25">
      <c r="B200" s="607"/>
      <c r="C200" s="799"/>
      <c r="D200" s="799"/>
      <c r="E200" s="799"/>
      <c r="F200" s="398">
        <f>'2 жастағы балалар Ш'!BD92</f>
        <v>0</v>
      </c>
      <c r="G200" s="799"/>
    </row>
    <row r="201" spans="2:100" x14ac:dyDescent="0.25">
      <c r="B201" s="607"/>
      <c r="C201" s="799"/>
      <c r="D201" s="799"/>
      <c r="E201" s="799"/>
      <c r="F201" s="398">
        <f>'2 жастағы балалар Ш'!BE92</f>
        <v>0</v>
      </c>
      <c r="G201" s="799"/>
    </row>
    <row r="202" spans="2:100" x14ac:dyDescent="0.25">
      <c r="B202" s="607">
        <v>24</v>
      </c>
      <c r="C202" s="799"/>
      <c r="D202" s="799"/>
      <c r="E202" s="799"/>
      <c r="F202" s="398">
        <f>'2 жастағы балалар Ш'!BF92</f>
        <v>0</v>
      </c>
      <c r="G202" s="799"/>
    </row>
    <row r="203" spans="2:100" x14ac:dyDescent="0.25">
      <c r="B203" s="607"/>
      <c r="C203" s="799"/>
      <c r="D203" s="799"/>
      <c r="E203" s="799"/>
      <c r="F203" s="398">
        <f>'2 жастағы балалар Ш'!BG92</f>
        <v>0</v>
      </c>
      <c r="G203" s="799"/>
    </row>
    <row r="204" spans="2:100" x14ac:dyDescent="0.25">
      <c r="B204" s="607"/>
      <c r="C204" s="799"/>
      <c r="D204" s="799"/>
      <c r="E204" s="799"/>
      <c r="F204" s="398">
        <f>'2 жастағы балалар Ш'!BH92</f>
        <v>0</v>
      </c>
      <c r="G204" s="799"/>
    </row>
    <row r="205" spans="2:100" x14ac:dyDescent="0.25">
      <c r="B205" s="607">
        <v>25</v>
      </c>
      <c r="C205" s="799"/>
      <c r="D205" s="799"/>
      <c r="E205" s="799"/>
      <c r="F205" s="398">
        <f>'2 жастағы балалар Ш'!BI92</f>
        <v>0</v>
      </c>
      <c r="G205" s="799"/>
    </row>
    <row r="206" spans="2:100" x14ac:dyDescent="0.25">
      <c r="B206" s="607"/>
      <c r="C206" s="799"/>
      <c r="D206" s="799"/>
      <c r="E206" s="799"/>
      <c r="F206" s="398">
        <f>'2 жастағы балалар Ш'!BJ92</f>
        <v>0</v>
      </c>
      <c r="G206" s="799"/>
    </row>
    <row r="207" spans="2:100" x14ac:dyDescent="0.25">
      <c r="B207" s="607"/>
      <c r="C207" s="800"/>
      <c r="D207" s="800"/>
      <c r="E207" s="800"/>
      <c r="F207" s="398">
        <f>'2 жастағы балалар Ш'!BK92</f>
        <v>0</v>
      </c>
      <c r="G207" s="800"/>
    </row>
    <row r="210" spans="2:7" ht="15.75" x14ac:dyDescent="0.25">
      <c r="B210" s="816" t="s">
        <v>939</v>
      </c>
      <c r="C210" s="817"/>
      <c r="D210" s="817"/>
      <c r="E210" s="817"/>
      <c r="F210" s="817"/>
      <c r="G210" s="818"/>
    </row>
    <row r="211" spans="2:7" ht="28.5" x14ac:dyDescent="0.25">
      <c r="B211" s="35"/>
      <c r="C211" s="21" t="s">
        <v>915</v>
      </c>
      <c r="D211" s="21" t="s">
        <v>733</v>
      </c>
      <c r="E211" s="21" t="s">
        <v>916</v>
      </c>
      <c r="F211" s="21" t="s">
        <v>904</v>
      </c>
      <c r="G211" s="62" t="s">
        <v>917</v>
      </c>
    </row>
    <row r="212" spans="2:7" x14ac:dyDescent="0.25">
      <c r="B212" s="570">
        <v>1</v>
      </c>
      <c r="C212" s="452">
        <f>'2 жастағы балалар Ф'!D151</f>
        <v>0</v>
      </c>
      <c r="D212" s="452">
        <f>'2 жастағы балалар К'!D151</f>
        <v>0</v>
      </c>
      <c r="E212" s="452" t="e">
        <f>'2 жастағы балалар Т'!#REF!</f>
        <v>#REF!</v>
      </c>
      <c r="F212" s="452">
        <f>'2 жастағы балалар Ш'!D151</f>
        <v>0</v>
      </c>
      <c r="G212" s="452" t="e">
        <f>'2 жастағы балалар Ә'!#REF!</f>
        <v>#REF!</v>
      </c>
    </row>
    <row r="213" spans="2:7" x14ac:dyDescent="0.25">
      <c r="B213" s="571"/>
      <c r="C213" s="452">
        <f>'2 жастағы балалар Ф'!E151</f>
        <v>0</v>
      </c>
      <c r="D213" s="452">
        <f>'2 жастағы балалар К'!E151</f>
        <v>0</v>
      </c>
      <c r="E213" s="452" t="e">
        <f>'2 жастағы балалар Т'!#REF!</f>
        <v>#REF!</v>
      </c>
      <c r="F213" s="452">
        <f>'2 жастағы балалар Ш'!E151</f>
        <v>0</v>
      </c>
      <c r="G213" s="452" t="e">
        <f>'2 жастағы балалар Ә'!#REF!</f>
        <v>#REF!</v>
      </c>
    </row>
    <row r="214" spans="2:7" x14ac:dyDescent="0.25">
      <c r="B214" s="572"/>
      <c r="C214" s="452">
        <f>'2 жастағы балалар Ф'!F151</f>
        <v>0</v>
      </c>
      <c r="D214" s="452">
        <f>'2 жастағы балалар К'!F151</f>
        <v>0</v>
      </c>
      <c r="E214" s="452" t="e">
        <f>'2 жастағы балалар Т'!#REF!</f>
        <v>#REF!</v>
      </c>
      <c r="F214" s="452">
        <f>'2 жастағы балалар Ш'!F151</f>
        <v>0</v>
      </c>
      <c r="G214" s="452" t="e">
        <f>'2 жастағы балалар Ә'!#REF!</f>
        <v>#REF!</v>
      </c>
    </row>
    <row r="215" spans="2:7" x14ac:dyDescent="0.25">
      <c r="B215" s="570">
        <v>2</v>
      </c>
      <c r="C215" s="452">
        <f>'2 жастағы балалар Ф'!G151</f>
        <v>0</v>
      </c>
      <c r="D215" s="452">
        <f>'2 жастағы балалар К'!G151</f>
        <v>0</v>
      </c>
      <c r="E215" s="452">
        <f>'2 жастағы балалар Т'!D151</f>
        <v>0</v>
      </c>
      <c r="F215" s="452">
        <f>'2 жастағы балалар Ш'!G151</f>
        <v>0</v>
      </c>
      <c r="G215" s="452">
        <f>'2 жастағы балалар Ә'!D151</f>
        <v>0</v>
      </c>
    </row>
    <row r="216" spans="2:7" x14ac:dyDescent="0.25">
      <c r="B216" s="571"/>
      <c r="C216" s="452">
        <f>'2 жастағы балалар Ф'!H151</f>
        <v>0</v>
      </c>
      <c r="D216" s="452">
        <f>'2 жастағы балалар К'!H151</f>
        <v>0</v>
      </c>
      <c r="E216" s="452">
        <f>'2 жастағы балалар Т'!E151</f>
        <v>0</v>
      </c>
      <c r="F216" s="452">
        <f>'2 жастағы балалар Ш'!H151</f>
        <v>0</v>
      </c>
      <c r="G216" s="452">
        <f>'2 жастағы балалар Ә'!E151</f>
        <v>0</v>
      </c>
    </row>
    <row r="217" spans="2:7" x14ac:dyDescent="0.25">
      <c r="B217" s="572"/>
      <c r="C217" s="452">
        <f>'2 жастағы балалар Ф'!I151</f>
        <v>0</v>
      </c>
      <c r="D217" s="452">
        <f>'2 жастағы балалар К'!I151</f>
        <v>0</v>
      </c>
      <c r="E217" s="452">
        <f>'2 жастағы балалар Т'!F151</f>
        <v>0</v>
      </c>
      <c r="F217" s="452">
        <f>'2 жастағы балалар Ш'!I151</f>
        <v>0</v>
      </c>
      <c r="G217" s="452">
        <f>'2 жастағы балалар Ә'!F151</f>
        <v>0</v>
      </c>
    </row>
    <row r="218" spans="2:7" x14ac:dyDescent="0.25">
      <c r="B218" s="570">
        <v>3</v>
      </c>
      <c r="C218" s="452">
        <f>'2 жастағы балалар Ф'!J151</f>
        <v>0</v>
      </c>
      <c r="D218" s="452">
        <f>'2 жастағы балалар К'!J151</f>
        <v>0</v>
      </c>
      <c r="E218" s="452">
        <f>'2 жастағы балалар Т'!G151</f>
        <v>0</v>
      </c>
      <c r="F218" s="452">
        <f>'2 жастағы балалар Ш'!J151</f>
        <v>0</v>
      </c>
      <c r="G218" s="452">
        <f>'2 жастағы балалар Ә'!G151</f>
        <v>0</v>
      </c>
    </row>
    <row r="219" spans="2:7" x14ac:dyDescent="0.25">
      <c r="B219" s="571"/>
      <c r="C219" s="452">
        <f>'2 жастағы балалар Ф'!K151</f>
        <v>0</v>
      </c>
      <c r="D219" s="452">
        <f>'2 жастағы балалар К'!K151</f>
        <v>0</v>
      </c>
      <c r="E219" s="452">
        <f>'2 жастағы балалар Т'!H151</f>
        <v>0</v>
      </c>
      <c r="F219" s="452">
        <f>'2 жастағы балалар Ш'!K151</f>
        <v>0</v>
      </c>
      <c r="G219" s="452">
        <f>'2 жастағы балалар Ә'!H151</f>
        <v>0</v>
      </c>
    </row>
    <row r="220" spans="2:7" x14ac:dyDescent="0.25">
      <c r="B220" s="572"/>
      <c r="C220" s="452">
        <f>'2 жастағы балалар Ф'!L151</f>
        <v>0</v>
      </c>
      <c r="D220" s="452">
        <f>'2 жастағы балалар К'!L151</f>
        <v>0</v>
      </c>
      <c r="E220" s="452">
        <f>'2 жастағы балалар Т'!I151</f>
        <v>0</v>
      </c>
      <c r="F220" s="452">
        <f>'2 жастағы балалар Ш'!L151</f>
        <v>0</v>
      </c>
      <c r="G220" s="452">
        <f>'2 жастағы балалар Ә'!I151</f>
        <v>0</v>
      </c>
    </row>
    <row r="221" spans="2:7" x14ac:dyDescent="0.25">
      <c r="B221" s="570">
        <v>4</v>
      </c>
      <c r="C221" s="452">
        <f>'2 жастағы балалар Ф'!M151</f>
        <v>0</v>
      </c>
      <c r="D221" s="452">
        <f>'2 жастағы балалар К'!M151</f>
        <v>0</v>
      </c>
      <c r="E221" s="452">
        <f>'2 жастағы балалар Т'!J151</f>
        <v>0</v>
      </c>
      <c r="F221" s="452">
        <f>'2 жастағы балалар Ш'!M151</f>
        <v>0</v>
      </c>
      <c r="G221" s="452">
        <f>'2 жастағы балалар Ә'!J151</f>
        <v>0</v>
      </c>
    </row>
    <row r="222" spans="2:7" x14ac:dyDescent="0.25">
      <c r="B222" s="571"/>
      <c r="C222" s="452">
        <f>'2 жастағы балалар Ф'!N151</f>
        <v>0</v>
      </c>
      <c r="D222" s="452">
        <f>'2 жастағы балалар К'!N151</f>
        <v>0</v>
      </c>
      <c r="E222" s="452">
        <f>'2 жастағы балалар Т'!K151</f>
        <v>0</v>
      </c>
      <c r="F222" s="452">
        <f>'2 жастағы балалар Ш'!N151</f>
        <v>0</v>
      </c>
      <c r="G222" s="452">
        <f>'2 жастағы балалар Ә'!K151</f>
        <v>0</v>
      </c>
    </row>
    <row r="223" spans="2:7" x14ac:dyDescent="0.25">
      <c r="B223" s="572"/>
      <c r="C223" s="452">
        <f>'2 жастағы балалар Ф'!O151</f>
        <v>0</v>
      </c>
      <c r="D223" s="452">
        <f>'2 жастағы балалар К'!O151</f>
        <v>0</v>
      </c>
      <c r="E223" s="452">
        <f>'2 жастағы балалар Т'!L151</f>
        <v>0</v>
      </c>
      <c r="F223" s="452">
        <f>'2 жастағы балалар Ш'!O151</f>
        <v>0</v>
      </c>
      <c r="G223" s="452">
        <f>'2 жастағы балалар Ә'!L151</f>
        <v>0</v>
      </c>
    </row>
    <row r="224" spans="2:7" x14ac:dyDescent="0.25">
      <c r="B224" s="570">
        <v>5</v>
      </c>
      <c r="C224" s="452" t="e">
        <f>'2 жастағы балалар Ф'!#REF!</f>
        <v>#REF!</v>
      </c>
      <c r="D224" s="452" t="e">
        <f>'2 жастағы балалар К'!#REF!</f>
        <v>#REF!</v>
      </c>
      <c r="E224" s="452">
        <f>'2 жастағы балалар Т'!M151</f>
        <v>0</v>
      </c>
      <c r="F224" s="452">
        <f>'2 жастағы балалар Ш'!P151</f>
        <v>0</v>
      </c>
      <c r="G224" s="452">
        <f>'2 жастағы балалар Ә'!M151</f>
        <v>0</v>
      </c>
    </row>
    <row r="225" spans="2:7" x14ac:dyDescent="0.25">
      <c r="B225" s="571"/>
      <c r="C225" s="452" t="e">
        <f>'2 жастағы балалар Ф'!#REF!</f>
        <v>#REF!</v>
      </c>
      <c r="D225" s="452" t="e">
        <f>'2 жастағы балалар К'!#REF!</f>
        <v>#REF!</v>
      </c>
      <c r="E225" s="452">
        <f>'2 жастағы балалар Т'!N151</f>
        <v>0</v>
      </c>
      <c r="F225" s="452">
        <f>'2 жастағы балалар Ш'!Q151</f>
        <v>0</v>
      </c>
      <c r="G225" s="452">
        <f>'2 жастағы балалар Ә'!N151</f>
        <v>0</v>
      </c>
    </row>
    <row r="226" spans="2:7" x14ac:dyDescent="0.25">
      <c r="B226" s="572"/>
      <c r="C226" s="452" t="e">
        <f>'2 жастағы балалар Ф'!#REF!</f>
        <v>#REF!</v>
      </c>
      <c r="D226" s="452" t="e">
        <f>'2 жастағы балалар К'!#REF!</f>
        <v>#REF!</v>
      </c>
      <c r="E226" s="452">
        <f>'2 жастағы балалар Т'!O151</f>
        <v>0</v>
      </c>
      <c r="F226" s="452">
        <f>'2 жастағы балалар Ш'!R151</f>
        <v>0</v>
      </c>
      <c r="G226" s="452">
        <f>'2 жастағы балалар Ә'!O151</f>
        <v>0</v>
      </c>
    </row>
    <row r="227" spans="2:7" x14ac:dyDescent="0.25">
      <c r="B227" s="570">
        <v>6</v>
      </c>
      <c r="C227" s="798"/>
      <c r="D227" s="452">
        <f>'2 жастағы балалар К'!P151</f>
        <v>0</v>
      </c>
      <c r="E227" s="798"/>
      <c r="F227" s="452" t="e">
        <f>'2 жастағы балалар Ш'!#REF!</f>
        <v>#REF!</v>
      </c>
      <c r="G227" s="798"/>
    </row>
    <row r="228" spans="2:7" x14ac:dyDescent="0.25">
      <c r="B228" s="571"/>
      <c r="C228" s="799"/>
      <c r="D228" s="452">
        <f>'2 жастағы балалар К'!Q151</f>
        <v>0</v>
      </c>
      <c r="E228" s="799"/>
      <c r="F228" s="452" t="e">
        <f>'2 жастағы балалар Ш'!#REF!</f>
        <v>#REF!</v>
      </c>
      <c r="G228" s="799"/>
    </row>
    <row r="229" spans="2:7" x14ac:dyDescent="0.25">
      <c r="B229" s="572"/>
      <c r="C229" s="799"/>
      <c r="D229" s="452">
        <f>'2 жастағы балалар К'!R151</f>
        <v>0</v>
      </c>
      <c r="E229" s="799"/>
      <c r="F229" s="452" t="e">
        <f>'2 жастағы балалар Ш'!#REF!</f>
        <v>#REF!</v>
      </c>
      <c r="G229" s="799"/>
    </row>
    <row r="230" spans="2:7" x14ac:dyDescent="0.25">
      <c r="B230" s="570">
        <v>7</v>
      </c>
      <c r="C230" s="799"/>
      <c r="D230" s="452">
        <f>'2 жастағы балалар К'!S151</f>
        <v>0</v>
      </c>
      <c r="E230" s="799"/>
      <c r="F230" s="452" t="e">
        <f>'2 жастағы балалар Ш'!#REF!</f>
        <v>#REF!</v>
      </c>
      <c r="G230" s="799"/>
    </row>
    <row r="231" spans="2:7" x14ac:dyDescent="0.25">
      <c r="B231" s="571"/>
      <c r="C231" s="799"/>
      <c r="D231" s="452">
        <f>'2 жастағы балалар К'!T151</f>
        <v>0</v>
      </c>
      <c r="E231" s="799"/>
      <c r="F231" s="452" t="e">
        <f>'2 жастағы балалар Ш'!#REF!</f>
        <v>#REF!</v>
      </c>
      <c r="G231" s="799"/>
    </row>
    <row r="232" spans="2:7" x14ac:dyDescent="0.25">
      <c r="B232" s="572"/>
      <c r="C232" s="799"/>
      <c r="D232" s="452">
        <f>'2 жастағы балалар К'!U151</f>
        <v>0</v>
      </c>
      <c r="E232" s="799"/>
      <c r="F232" s="452" t="e">
        <f>'2 жастағы балалар Ш'!#REF!</f>
        <v>#REF!</v>
      </c>
      <c r="G232" s="799"/>
    </row>
    <row r="233" spans="2:7" x14ac:dyDescent="0.25">
      <c r="B233" s="570">
        <v>8</v>
      </c>
      <c r="C233" s="799"/>
      <c r="D233" s="452">
        <f>'2 жастағы балалар К'!V151</f>
        <v>0</v>
      </c>
      <c r="E233" s="799"/>
      <c r="F233" s="452" t="e">
        <f>'2 жастағы балалар Ш'!#REF!</f>
        <v>#REF!</v>
      </c>
      <c r="G233" s="799"/>
    </row>
    <row r="234" spans="2:7" x14ac:dyDescent="0.25">
      <c r="B234" s="571"/>
      <c r="C234" s="799"/>
      <c r="D234" s="452">
        <f>'2 жастағы балалар К'!W151</f>
        <v>0</v>
      </c>
      <c r="E234" s="799"/>
      <c r="F234" s="452" t="e">
        <f>'2 жастағы балалар Ш'!#REF!</f>
        <v>#REF!</v>
      </c>
      <c r="G234" s="799"/>
    </row>
    <row r="235" spans="2:7" x14ac:dyDescent="0.25">
      <c r="B235" s="572"/>
      <c r="C235" s="799"/>
      <c r="D235" s="452">
        <f>'2 жастағы балалар К'!X151</f>
        <v>0</v>
      </c>
      <c r="E235" s="799"/>
      <c r="F235" s="452" t="e">
        <f>'2 жастағы балалар Ш'!#REF!</f>
        <v>#REF!</v>
      </c>
      <c r="G235" s="799"/>
    </row>
    <row r="236" spans="2:7" x14ac:dyDescent="0.25">
      <c r="B236" s="570">
        <v>9</v>
      </c>
      <c r="C236" s="799"/>
      <c r="D236" s="452">
        <f>'2 жастағы балалар К'!Y151</f>
        <v>0</v>
      </c>
      <c r="E236" s="799"/>
      <c r="F236" s="452" t="e">
        <f>'2 жастағы балалар Ш'!#REF!</f>
        <v>#REF!</v>
      </c>
      <c r="G236" s="799"/>
    </row>
    <row r="237" spans="2:7" x14ac:dyDescent="0.25">
      <c r="B237" s="571"/>
      <c r="C237" s="799"/>
      <c r="D237" s="452">
        <f>'2 жастағы балалар К'!Z151</f>
        <v>0</v>
      </c>
      <c r="E237" s="799"/>
      <c r="F237" s="452" t="e">
        <f>'2 жастағы балалар Ш'!#REF!</f>
        <v>#REF!</v>
      </c>
      <c r="G237" s="799"/>
    </row>
    <row r="238" spans="2:7" x14ac:dyDescent="0.25">
      <c r="B238" s="572"/>
      <c r="C238" s="799"/>
      <c r="D238" s="452">
        <f>'2 жастағы балалар К'!AA151</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Ш'!S151</f>
        <v>0</v>
      </c>
      <c r="G242" s="799"/>
    </row>
    <row r="243" spans="2:7" x14ac:dyDescent="0.25">
      <c r="B243" s="607"/>
      <c r="C243" s="799"/>
      <c r="D243" s="452" t="e">
        <f>'2 жастағы балалар К'!#REF!</f>
        <v>#REF!</v>
      </c>
      <c r="E243" s="799"/>
      <c r="F243" s="398">
        <f>'2 жастағы балалар Ш'!T151</f>
        <v>0</v>
      </c>
      <c r="G243" s="799"/>
    </row>
    <row r="244" spans="2:7" x14ac:dyDescent="0.25">
      <c r="B244" s="607"/>
      <c r="C244" s="799"/>
      <c r="D244" s="452" t="e">
        <f>'2 жастағы балалар К'!#REF!</f>
        <v>#REF!</v>
      </c>
      <c r="E244" s="799"/>
      <c r="F244" s="398">
        <f>'2 жастағы балалар Ш'!U151</f>
        <v>0</v>
      </c>
      <c r="G244" s="799"/>
    </row>
    <row r="245" spans="2:7" x14ac:dyDescent="0.25">
      <c r="B245" s="607">
        <v>12</v>
      </c>
      <c r="C245" s="799"/>
      <c r="D245" s="452" t="e">
        <f>'2 жастағы балалар К'!#REF!</f>
        <v>#REF!</v>
      </c>
      <c r="E245" s="799"/>
      <c r="F245" s="398">
        <f>'2 жастағы балалар Ш'!V151</f>
        <v>0</v>
      </c>
      <c r="G245" s="799"/>
    </row>
    <row r="246" spans="2:7" x14ac:dyDescent="0.25">
      <c r="B246" s="607"/>
      <c r="C246" s="799"/>
      <c r="D246" s="452" t="e">
        <f>'2 жастағы балалар К'!#REF!</f>
        <v>#REF!</v>
      </c>
      <c r="E246" s="799"/>
      <c r="F246" s="398">
        <f>'2 жастағы балалар Ш'!W151</f>
        <v>0</v>
      </c>
      <c r="G246" s="799"/>
    </row>
    <row r="247" spans="2:7" x14ac:dyDescent="0.25">
      <c r="B247" s="607"/>
      <c r="C247" s="799"/>
      <c r="D247" s="452" t="e">
        <f>'2 жастағы балалар К'!#REF!</f>
        <v>#REF!</v>
      </c>
      <c r="E247" s="799"/>
      <c r="F247" s="398">
        <f>'2 жастағы балалар Ш'!X151</f>
        <v>0</v>
      </c>
      <c r="G247" s="799"/>
    </row>
    <row r="248" spans="2:7" x14ac:dyDescent="0.25">
      <c r="B248" s="607">
        <v>13</v>
      </c>
      <c r="C248" s="799"/>
      <c r="D248" s="452" t="e">
        <f>'2 жастағы балалар К'!#REF!</f>
        <v>#REF!</v>
      </c>
      <c r="E248" s="799"/>
      <c r="F248" s="398">
        <f>'2 жастағы балалар Ш'!Y151</f>
        <v>0</v>
      </c>
      <c r="G248" s="799"/>
    </row>
    <row r="249" spans="2:7" x14ac:dyDescent="0.25">
      <c r="B249" s="607"/>
      <c r="C249" s="799"/>
      <c r="D249" s="452" t="e">
        <f>'2 жастағы балалар К'!#REF!</f>
        <v>#REF!</v>
      </c>
      <c r="E249" s="799"/>
      <c r="F249" s="398">
        <f>'2 жастағы балалар Ш'!Z151</f>
        <v>0</v>
      </c>
      <c r="G249" s="799"/>
    </row>
    <row r="250" spans="2:7" x14ac:dyDescent="0.25">
      <c r="B250" s="607"/>
      <c r="C250" s="799"/>
      <c r="D250" s="452" t="e">
        <f>'2 жастағы балалар К'!#REF!</f>
        <v>#REF!</v>
      </c>
      <c r="E250" s="799"/>
      <c r="F250" s="398">
        <f>'2 жастағы балалар Ш'!AA151</f>
        <v>0</v>
      </c>
      <c r="G250" s="799"/>
    </row>
    <row r="251" spans="2:7" x14ac:dyDescent="0.25">
      <c r="B251" s="607">
        <v>14</v>
      </c>
      <c r="C251" s="799"/>
      <c r="D251" s="452" t="e">
        <f>'2 жастағы балалар К'!#REF!</f>
        <v>#REF!</v>
      </c>
      <c r="E251" s="799"/>
      <c r="F251" s="398">
        <f>'2 жастағы балалар Ш'!AB151</f>
        <v>0</v>
      </c>
      <c r="G251" s="799"/>
    </row>
    <row r="252" spans="2:7" x14ac:dyDescent="0.25">
      <c r="B252" s="607"/>
      <c r="C252" s="799"/>
      <c r="D252" s="452" t="e">
        <f>'2 жастағы балалар К'!#REF!</f>
        <v>#REF!</v>
      </c>
      <c r="E252" s="799"/>
      <c r="F252" s="398">
        <f>'2 жастағы балалар Ш'!AC151</f>
        <v>0</v>
      </c>
      <c r="G252" s="799"/>
    </row>
    <row r="253" spans="2:7" x14ac:dyDescent="0.25">
      <c r="B253" s="607"/>
      <c r="C253" s="799"/>
      <c r="D253" s="452" t="e">
        <f>'2 жастағы балалар К'!#REF!</f>
        <v>#REF!</v>
      </c>
      <c r="E253" s="799"/>
      <c r="F253" s="398">
        <f>'2 жастағы балалар Ш'!AD151</f>
        <v>0</v>
      </c>
      <c r="G253" s="799"/>
    </row>
    <row r="254" spans="2:7" x14ac:dyDescent="0.25">
      <c r="B254" s="607">
        <v>15</v>
      </c>
      <c r="C254" s="799"/>
      <c r="D254" s="452" t="e">
        <f>'2 жастағы балалар К'!#REF!</f>
        <v>#REF!</v>
      </c>
      <c r="E254" s="799"/>
      <c r="F254" s="398">
        <f>'2 жастағы балалар Ш'!AE151</f>
        <v>0</v>
      </c>
      <c r="G254" s="799"/>
    </row>
    <row r="255" spans="2:7" x14ac:dyDescent="0.25">
      <c r="B255" s="607"/>
      <c r="C255" s="799"/>
      <c r="D255" s="452" t="e">
        <f>'2 жастағы балалар К'!#REF!</f>
        <v>#REF!</v>
      </c>
      <c r="E255" s="799"/>
      <c r="F255" s="398">
        <f>'2 жастағы балалар Ш'!AF151</f>
        <v>0</v>
      </c>
      <c r="G255" s="799"/>
    </row>
    <row r="256" spans="2:7" x14ac:dyDescent="0.25">
      <c r="B256" s="607"/>
      <c r="C256" s="799"/>
      <c r="D256" s="452" t="e">
        <f>'2 жастағы балалар К'!#REF!</f>
        <v>#REF!</v>
      </c>
      <c r="E256" s="799"/>
      <c r="F256" s="398">
        <f>'2 жастағы балалар Ш'!AG151</f>
        <v>0</v>
      </c>
      <c r="G256" s="799"/>
    </row>
    <row r="257" spans="2:7" x14ac:dyDescent="0.25">
      <c r="B257" s="607">
        <v>16</v>
      </c>
      <c r="C257" s="799"/>
      <c r="D257" s="798"/>
      <c r="E257" s="799"/>
      <c r="F257" s="398">
        <f>'2 жастағы балалар Ш'!AH151</f>
        <v>0</v>
      </c>
      <c r="G257" s="799"/>
    </row>
    <row r="258" spans="2:7" x14ac:dyDescent="0.25">
      <c r="B258" s="607"/>
      <c r="C258" s="799"/>
      <c r="D258" s="799"/>
      <c r="E258" s="799"/>
      <c r="F258" s="398">
        <f>'2 жастағы балалар Ш'!AI151</f>
        <v>0</v>
      </c>
      <c r="G258" s="799"/>
    </row>
    <row r="259" spans="2:7" x14ac:dyDescent="0.25">
      <c r="B259" s="607"/>
      <c r="C259" s="799"/>
      <c r="D259" s="799"/>
      <c r="E259" s="799"/>
      <c r="F259" s="398">
        <f>'2 жастағы балалар Ш'!AJ151</f>
        <v>0</v>
      </c>
      <c r="G259" s="799"/>
    </row>
    <row r="260" spans="2:7" x14ac:dyDescent="0.25">
      <c r="B260" s="607">
        <v>17</v>
      </c>
      <c r="C260" s="799"/>
      <c r="D260" s="799"/>
      <c r="E260" s="799"/>
      <c r="F260" s="398">
        <f>'2 жастағы балалар Ш'!AK151</f>
        <v>0</v>
      </c>
      <c r="G260" s="799"/>
    </row>
    <row r="261" spans="2:7" x14ac:dyDescent="0.25">
      <c r="B261" s="607"/>
      <c r="C261" s="799"/>
      <c r="D261" s="799"/>
      <c r="E261" s="799"/>
      <c r="F261" s="398">
        <f>'2 жастағы балалар Ш'!AL151</f>
        <v>0</v>
      </c>
      <c r="G261" s="799"/>
    </row>
    <row r="262" spans="2:7" x14ac:dyDescent="0.25">
      <c r="B262" s="607"/>
      <c r="C262" s="799"/>
      <c r="D262" s="799"/>
      <c r="E262" s="799"/>
      <c r="F262" s="398">
        <f>'2 жастағы балалар Ш'!AM151</f>
        <v>0</v>
      </c>
      <c r="G262" s="799"/>
    </row>
    <row r="263" spans="2:7" x14ac:dyDescent="0.25">
      <c r="B263" s="607">
        <v>18</v>
      </c>
      <c r="C263" s="799"/>
      <c r="D263" s="799"/>
      <c r="E263" s="799"/>
      <c r="F263" s="398">
        <f>'2 жастағы балалар Ш'!AN151</f>
        <v>0</v>
      </c>
      <c r="G263" s="799"/>
    </row>
    <row r="264" spans="2:7" x14ac:dyDescent="0.25">
      <c r="B264" s="607"/>
      <c r="C264" s="799"/>
      <c r="D264" s="799"/>
      <c r="E264" s="799"/>
      <c r="F264" s="398">
        <f>'2 жастағы балалар Ш'!AO151</f>
        <v>0</v>
      </c>
      <c r="G264" s="799"/>
    </row>
    <row r="265" spans="2:7" x14ac:dyDescent="0.25">
      <c r="B265" s="607"/>
      <c r="C265" s="799"/>
      <c r="D265" s="799"/>
      <c r="E265" s="799"/>
      <c r="F265" s="398">
        <f>'2 жастағы балалар Ш'!AP151</f>
        <v>0</v>
      </c>
      <c r="G265" s="799"/>
    </row>
    <row r="266" spans="2:7" x14ac:dyDescent="0.25">
      <c r="B266" s="607">
        <v>19</v>
      </c>
      <c r="C266" s="799"/>
      <c r="D266" s="799"/>
      <c r="E266" s="799"/>
      <c r="F266" s="398">
        <f>'2 жастағы балалар Ш'!AQ151</f>
        <v>0</v>
      </c>
      <c r="G266" s="799"/>
    </row>
    <row r="267" spans="2:7" x14ac:dyDescent="0.25">
      <c r="B267" s="607"/>
      <c r="C267" s="799"/>
      <c r="D267" s="799"/>
      <c r="E267" s="799"/>
      <c r="F267" s="398">
        <f>'2 жастағы балалар Ш'!AR151</f>
        <v>0</v>
      </c>
      <c r="G267" s="799"/>
    </row>
    <row r="268" spans="2:7" x14ac:dyDescent="0.25">
      <c r="B268" s="607"/>
      <c r="C268" s="799"/>
      <c r="D268" s="799"/>
      <c r="E268" s="799"/>
      <c r="F268" s="398">
        <f>'2 жастағы балалар Ш'!AS151</f>
        <v>0</v>
      </c>
      <c r="G268" s="799"/>
    </row>
    <row r="269" spans="2:7" x14ac:dyDescent="0.25">
      <c r="B269" s="607">
        <v>20</v>
      </c>
      <c r="C269" s="799"/>
      <c r="D269" s="799"/>
      <c r="E269" s="799"/>
      <c r="F269" s="398">
        <f>'2 жастағы балалар Ш'!AT151</f>
        <v>0</v>
      </c>
      <c r="G269" s="799"/>
    </row>
    <row r="270" spans="2:7" x14ac:dyDescent="0.25">
      <c r="B270" s="607"/>
      <c r="C270" s="799"/>
      <c r="D270" s="799"/>
      <c r="E270" s="799"/>
      <c r="F270" s="398">
        <f>'2 жастағы балалар Ш'!AU151</f>
        <v>0</v>
      </c>
      <c r="G270" s="799"/>
    </row>
    <row r="271" spans="2:7" x14ac:dyDescent="0.25">
      <c r="B271" s="607"/>
      <c r="C271" s="799"/>
      <c r="D271" s="799"/>
      <c r="E271" s="799"/>
      <c r="F271" s="398">
        <f>'2 жастағы балалар Ш'!AV151</f>
        <v>0</v>
      </c>
      <c r="G271" s="799"/>
    </row>
    <row r="272" spans="2:7" x14ac:dyDescent="0.25">
      <c r="B272" s="607">
        <v>21</v>
      </c>
      <c r="C272" s="799"/>
      <c r="D272" s="799"/>
      <c r="E272" s="799"/>
      <c r="F272" s="398">
        <f>'2 жастағы балалар Ш'!AW151</f>
        <v>0</v>
      </c>
      <c r="G272" s="799"/>
    </row>
    <row r="273" spans="2:7" x14ac:dyDescent="0.25">
      <c r="B273" s="607"/>
      <c r="C273" s="799"/>
      <c r="D273" s="799"/>
      <c r="E273" s="799"/>
      <c r="F273" s="398">
        <f>'2 жастағы балалар Ш'!AX151</f>
        <v>0</v>
      </c>
      <c r="G273" s="799"/>
    </row>
    <row r="274" spans="2:7" x14ac:dyDescent="0.25">
      <c r="B274" s="607"/>
      <c r="C274" s="799"/>
      <c r="D274" s="799"/>
      <c r="E274" s="799"/>
      <c r="F274" s="398">
        <f>'2 жастағы балалар Ш'!AY151</f>
        <v>0</v>
      </c>
      <c r="G274" s="799"/>
    </row>
    <row r="275" spans="2:7" x14ac:dyDescent="0.25">
      <c r="B275" s="607">
        <v>22</v>
      </c>
      <c r="C275" s="799"/>
      <c r="D275" s="799"/>
      <c r="E275" s="799"/>
      <c r="F275" s="398">
        <f>'2 жастағы балалар Ш'!AZ151</f>
        <v>0</v>
      </c>
      <c r="G275" s="799"/>
    </row>
    <row r="276" spans="2:7" x14ac:dyDescent="0.25">
      <c r="B276" s="607"/>
      <c r="C276" s="799"/>
      <c r="D276" s="799"/>
      <c r="E276" s="799"/>
      <c r="F276" s="398">
        <f>'2 жастағы балалар Ш'!BA151</f>
        <v>0</v>
      </c>
      <c r="G276" s="799"/>
    </row>
    <row r="277" spans="2:7" x14ac:dyDescent="0.25">
      <c r="B277" s="607"/>
      <c r="C277" s="799"/>
      <c r="D277" s="799"/>
      <c r="E277" s="799"/>
      <c r="F277" s="398">
        <f>'2 жастағы балалар Ш'!BB151</f>
        <v>0</v>
      </c>
      <c r="G277" s="799"/>
    </row>
    <row r="278" spans="2:7" x14ac:dyDescent="0.25">
      <c r="B278" s="607">
        <v>23</v>
      </c>
      <c r="C278" s="799"/>
      <c r="D278" s="799"/>
      <c r="E278" s="799"/>
      <c r="F278" s="398">
        <f>'2 жастағы балалар Ш'!BC151</f>
        <v>0</v>
      </c>
      <c r="G278" s="799"/>
    </row>
    <row r="279" spans="2:7" x14ac:dyDescent="0.25">
      <c r="B279" s="607"/>
      <c r="C279" s="799"/>
      <c r="D279" s="799"/>
      <c r="E279" s="799"/>
      <c r="F279" s="398">
        <f>'2 жастағы балалар Ш'!BD151</f>
        <v>0</v>
      </c>
      <c r="G279" s="799"/>
    </row>
    <row r="280" spans="2:7" x14ac:dyDescent="0.25">
      <c r="B280" s="607"/>
      <c r="C280" s="799"/>
      <c r="D280" s="799"/>
      <c r="E280" s="799"/>
      <c r="F280" s="398">
        <f>'2 жастағы балалар Ш'!BE151</f>
        <v>0</v>
      </c>
      <c r="G280" s="799"/>
    </row>
    <row r="281" spans="2:7" x14ac:dyDescent="0.25">
      <c r="B281" s="607">
        <v>24</v>
      </c>
      <c r="C281" s="799"/>
      <c r="D281" s="799"/>
      <c r="E281" s="799"/>
      <c r="F281" s="398">
        <f>'2 жастағы балалар Ш'!BF151</f>
        <v>0</v>
      </c>
      <c r="G281" s="799"/>
    </row>
    <row r="282" spans="2:7" x14ac:dyDescent="0.25">
      <c r="B282" s="607"/>
      <c r="C282" s="799"/>
      <c r="D282" s="799"/>
      <c r="E282" s="799"/>
      <c r="F282" s="398">
        <f>'2 жастағы балалар Ш'!BG151</f>
        <v>0</v>
      </c>
      <c r="G282" s="799"/>
    </row>
    <row r="283" spans="2:7" x14ac:dyDescent="0.25">
      <c r="B283" s="607"/>
      <c r="C283" s="799"/>
      <c r="D283" s="799"/>
      <c r="E283" s="799"/>
      <c r="F283" s="398">
        <f>'2 жастағы балалар Ш'!BH151</f>
        <v>0</v>
      </c>
      <c r="G283" s="799"/>
    </row>
    <row r="284" spans="2:7" x14ac:dyDescent="0.25">
      <c r="B284" s="607">
        <v>25</v>
      </c>
      <c r="C284" s="799"/>
      <c r="D284" s="799"/>
      <c r="E284" s="799"/>
      <c r="F284" s="398">
        <f>'2 жастағы балалар Ш'!BI151</f>
        <v>0</v>
      </c>
      <c r="G284" s="799"/>
    </row>
    <row r="285" spans="2:7" x14ac:dyDescent="0.25">
      <c r="B285" s="607"/>
      <c r="C285" s="799"/>
      <c r="D285" s="799"/>
      <c r="E285" s="799"/>
      <c r="F285" s="398">
        <f>'2 жастағы балалар Ш'!BJ151</f>
        <v>0</v>
      </c>
      <c r="G285" s="799"/>
    </row>
    <row r="286" spans="2:7" x14ac:dyDescent="0.25">
      <c r="B286" s="607"/>
      <c r="C286" s="800"/>
      <c r="D286" s="800"/>
      <c r="E286" s="800"/>
      <c r="F286" s="398">
        <f>'2 жастағы балалар Ш'!BK151</f>
        <v>0</v>
      </c>
      <c r="G286" s="800"/>
    </row>
    <row r="287" spans="2:7" x14ac:dyDescent="0.25">
      <c r="B287" s="389">
        <f>СВОД3!V45</f>
        <v>0</v>
      </c>
      <c r="C287" s="82"/>
      <c r="D287" s="82"/>
      <c r="E287" s="82"/>
      <c r="F287" s="82"/>
      <c r="G287" s="82"/>
    </row>
    <row r="309" ht="15" customHeight="1" x14ac:dyDescent="0.25"/>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52" ht="15.75" thickBot="1" x14ac:dyDescent="0.3"/>
    <row r="753" spans="13:66" ht="267.75" x14ac:dyDescent="0.25">
      <c r="M753" s="151">
        <v>1</v>
      </c>
      <c r="N753" s="152" t="s">
        <v>36</v>
      </c>
      <c r="O753" s="153">
        <v>1</v>
      </c>
      <c r="P753" s="152" t="s">
        <v>37</v>
      </c>
      <c r="Q753" s="153">
        <v>1</v>
      </c>
      <c r="R753" s="154" t="s">
        <v>38</v>
      </c>
      <c r="S753" s="151">
        <v>1</v>
      </c>
      <c r="T753" s="152" t="s">
        <v>39</v>
      </c>
      <c r="U753" s="153">
        <v>1</v>
      </c>
      <c r="V753" s="152" t="s">
        <v>40</v>
      </c>
      <c r="W753" s="153">
        <v>1</v>
      </c>
      <c r="X753" s="154" t="s">
        <v>41</v>
      </c>
      <c r="Y753" s="151">
        <v>1</v>
      </c>
      <c r="Z753" s="152" t="s">
        <v>42</v>
      </c>
      <c r="AA753" s="153">
        <v>1</v>
      </c>
      <c r="AB753" s="152" t="s">
        <v>43</v>
      </c>
      <c r="AC753" s="153">
        <v>1</v>
      </c>
      <c r="AD753" s="154" t="s">
        <v>44</v>
      </c>
      <c r="AE753" s="151">
        <v>1</v>
      </c>
      <c r="AF753" s="152" t="s">
        <v>45</v>
      </c>
      <c r="AG753" s="153">
        <v>1</v>
      </c>
      <c r="AH753" s="152" t="s">
        <v>46</v>
      </c>
      <c r="AI753" s="153">
        <v>1</v>
      </c>
      <c r="AJ753" s="154" t="s">
        <v>47</v>
      </c>
      <c r="AK753" s="151">
        <v>1</v>
      </c>
      <c r="AL753" s="152" t="s">
        <v>48</v>
      </c>
      <c r="AM753" s="153">
        <v>1</v>
      </c>
      <c r="AN753" s="152" t="s">
        <v>49</v>
      </c>
      <c r="AO753" s="153">
        <v>1</v>
      </c>
      <c r="AP753" s="154" t="s">
        <v>50</v>
      </c>
      <c r="AQ753" s="155">
        <v>1</v>
      </c>
      <c r="AR753" s="159" t="s">
        <v>51</v>
      </c>
      <c r="AS753" s="157">
        <v>1</v>
      </c>
      <c r="AT753" s="159" t="s">
        <v>52</v>
      </c>
      <c r="AU753" s="157">
        <v>1</v>
      </c>
      <c r="AV753" s="160" t="s">
        <v>53</v>
      </c>
      <c r="AW753" s="155">
        <v>1</v>
      </c>
      <c r="AX753" s="159" t="s">
        <v>54</v>
      </c>
      <c r="AY753" s="157">
        <v>1</v>
      </c>
      <c r="AZ753" s="159" t="s">
        <v>55</v>
      </c>
      <c r="BA753" s="157">
        <v>1</v>
      </c>
      <c r="BB753" s="160" t="s">
        <v>56</v>
      </c>
      <c r="BC753" s="155">
        <v>1</v>
      </c>
      <c r="BD753" s="159" t="s">
        <v>57</v>
      </c>
      <c r="BE753" s="157">
        <v>1</v>
      </c>
      <c r="BF753" s="159" t="s">
        <v>58</v>
      </c>
      <c r="BG753" s="157">
        <v>1</v>
      </c>
      <c r="BH753" s="160" t="s">
        <v>59</v>
      </c>
      <c r="BI753" s="155">
        <v>1</v>
      </c>
      <c r="BJ753" s="159" t="s">
        <v>60</v>
      </c>
      <c r="BK753" s="157">
        <v>1</v>
      </c>
      <c r="BL753" s="159" t="s">
        <v>61</v>
      </c>
      <c r="BM753" s="157">
        <v>1</v>
      </c>
      <c r="BN753" s="160" t="s">
        <v>62</v>
      </c>
    </row>
    <row r="754" spans="13:66" ht="15.75" x14ac:dyDescent="0.25">
      <c r="M754" s="155"/>
      <c r="N754" s="156"/>
      <c r="O754" s="157"/>
      <c r="P754" s="156"/>
      <c r="Q754" s="157"/>
      <c r="R754" s="158"/>
      <c r="S754" s="155"/>
      <c r="T754" s="156"/>
      <c r="U754" s="157"/>
      <c r="V754" s="159"/>
      <c r="W754" s="157"/>
      <c r="X754" s="160"/>
      <c r="Y754" s="155"/>
      <c r="Z754" s="156"/>
      <c r="AA754" s="157"/>
      <c r="AB754" s="156"/>
      <c r="AC754" s="157"/>
      <c r="AD754" s="158"/>
      <c r="AE754" s="155"/>
      <c r="AF754" s="156"/>
      <c r="AG754" s="157"/>
      <c r="AH754" s="156"/>
      <c r="AI754" s="157"/>
      <c r="AJ754" s="158"/>
      <c r="AK754" s="155"/>
      <c r="AL754" s="156"/>
      <c r="AM754" s="157"/>
      <c r="AN754" s="159"/>
      <c r="AO754" s="157"/>
      <c r="AP754" s="160"/>
      <c r="AQ754" s="155"/>
      <c r="AR754" s="156"/>
      <c r="AS754" s="157"/>
      <c r="AT754" s="156"/>
      <c r="AU754" s="157"/>
      <c r="AV754" s="158"/>
      <c r="AW754" s="155"/>
      <c r="AX754" s="156"/>
      <c r="AY754" s="157"/>
      <c r="AZ754" s="156"/>
      <c r="BA754" s="157"/>
      <c r="BB754" s="158"/>
      <c r="BC754" s="155"/>
      <c r="BD754" s="156"/>
      <c r="BE754" s="157"/>
      <c r="BF754" s="159"/>
      <c r="BG754" s="157"/>
      <c r="BH754" s="160"/>
      <c r="BI754" s="155"/>
      <c r="BJ754" s="156"/>
      <c r="BK754" s="157"/>
      <c r="BL754" s="156"/>
      <c r="BM754" s="157"/>
      <c r="BN754" s="158"/>
    </row>
    <row r="755" spans="13:66" ht="15.75" x14ac:dyDescent="0.25">
      <c r="M755" s="155"/>
      <c r="N755" s="156"/>
      <c r="O755" s="157"/>
      <c r="P755" s="156"/>
      <c r="Q755" s="157"/>
      <c r="R755" s="158"/>
      <c r="S755" s="155"/>
      <c r="T755" s="156"/>
      <c r="U755" s="157"/>
      <c r="V755" s="159"/>
      <c r="W755" s="157"/>
      <c r="X755" s="160"/>
      <c r="Y755" s="155"/>
      <c r="Z755" s="156"/>
      <c r="AA755" s="157"/>
      <c r="AB755" s="156"/>
      <c r="AC755" s="157"/>
      <c r="AD755" s="158"/>
      <c r="AE755" s="155"/>
      <c r="AF755" s="156"/>
      <c r="AG755" s="157"/>
      <c r="AH755" s="156"/>
      <c r="AI755" s="157"/>
      <c r="AJ755" s="158"/>
      <c r="AK755" s="155"/>
      <c r="AL755" s="156"/>
      <c r="AM755" s="157"/>
      <c r="AN755" s="159"/>
      <c r="AO755" s="157"/>
      <c r="AP755" s="160"/>
      <c r="AQ755" s="155"/>
      <c r="AR755" s="156"/>
      <c r="AS755" s="157"/>
      <c r="AT755" s="156"/>
      <c r="AU755" s="157"/>
      <c r="AV755" s="158"/>
      <c r="AW755" s="155"/>
      <c r="AX755" s="156"/>
      <c r="AY755" s="157"/>
      <c r="AZ755" s="156"/>
      <c r="BA755" s="157"/>
      <c r="BB755" s="158"/>
      <c r="BC755" s="155"/>
      <c r="BD755" s="156"/>
      <c r="BE755" s="157"/>
      <c r="BF755" s="159"/>
      <c r="BG755" s="157"/>
      <c r="BH755" s="160"/>
      <c r="BI755" s="155"/>
      <c r="BJ755" s="156"/>
      <c r="BK755" s="157"/>
      <c r="BL755" s="156"/>
      <c r="BM755" s="157"/>
      <c r="BN755" s="158"/>
    </row>
    <row r="756" spans="13:66" ht="15.75" x14ac:dyDescent="0.25">
      <c r="M756" s="161"/>
      <c r="N756" s="162"/>
      <c r="O756" s="163"/>
      <c r="P756" s="162"/>
      <c r="Q756" s="163"/>
      <c r="R756" s="164"/>
      <c r="S756" s="161"/>
      <c r="T756" s="162"/>
      <c r="U756" s="163"/>
      <c r="V756" s="162"/>
      <c r="W756" s="163"/>
      <c r="X756" s="164"/>
      <c r="Y756" s="161"/>
      <c r="Z756" s="162"/>
      <c r="AA756" s="163"/>
      <c r="AB756" s="162"/>
      <c r="AC756" s="163"/>
      <c r="AD756" s="164"/>
      <c r="AE756" s="161"/>
      <c r="AF756" s="162"/>
      <c r="AG756" s="163"/>
      <c r="AH756" s="162"/>
      <c r="AI756" s="163"/>
      <c r="AJ756" s="164"/>
      <c r="AK756" s="161"/>
      <c r="AL756" s="162"/>
      <c r="AM756" s="163"/>
      <c r="AN756" s="162"/>
      <c r="AO756" s="163"/>
      <c r="AP756" s="164"/>
      <c r="AQ756" s="161"/>
      <c r="AR756" s="162"/>
      <c r="AS756" s="163"/>
      <c r="AT756" s="162"/>
      <c r="AU756" s="163"/>
      <c r="AV756" s="164"/>
      <c r="AW756" s="161"/>
      <c r="AX756" s="162"/>
      <c r="AY756" s="163"/>
      <c r="AZ756" s="162"/>
      <c r="BA756" s="163"/>
      <c r="BB756" s="164"/>
      <c r="BC756" s="161"/>
      <c r="BD756" s="162"/>
      <c r="BE756" s="163"/>
      <c r="BF756" s="162"/>
      <c r="BG756" s="163"/>
      <c r="BH756" s="164"/>
      <c r="BI756" s="161"/>
      <c r="BJ756" s="162"/>
      <c r="BK756" s="163"/>
      <c r="BL756" s="162"/>
      <c r="BM756" s="163"/>
      <c r="BN756" s="164"/>
    </row>
    <row r="757" spans="13:66" ht="267.75" x14ac:dyDescent="0.25">
      <c r="M757" s="155">
        <v>1</v>
      </c>
      <c r="N757" s="159" t="s">
        <v>63</v>
      </c>
      <c r="O757" s="157">
        <v>1</v>
      </c>
      <c r="P757" s="159" t="s">
        <v>64</v>
      </c>
      <c r="Q757" s="157">
        <v>1</v>
      </c>
      <c r="R757" s="160" t="s">
        <v>65</v>
      </c>
      <c r="S757" s="155">
        <v>1</v>
      </c>
      <c r="T757" s="159" t="s">
        <v>66</v>
      </c>
      <c r="U757" s="157">
        <v>1</v>
      </c>
      <c r="V757" s="159" t="s">
        <v>67</v>
      </c>
      <c r="W757" s="157">
        <v>1</v>
      </c>
      <c r="X757" s="160" t="s">
        <v>68</v>
      </c>
      <c r="Y757" s="155">
        <v>1</v>
      </c>
      <c r="Z757" s="159" t="s">
        <v>69</v>
      </c>
      <c r="AA757" s="157">
        <v>1</v>
      </c>
      <c r="AB757" s="159" t="s">
        <v>70</v>
      </c>
      <c r="AC757" s="157">
        <v>1</v>
      </c>
      <c r="AD757" s="160" t="s">
        <v>71</v>
      </c>
      <c r="AE757" s="155">
        <v>1</v>
      </c>
      <c r="AF757" s="159" t="s">
        <v>72</v>
      </c>
      <c r="AG757" s="157">
        <v>1</v>
      </c>
      <c r="AH757" s="159" t="s">
        <v>73</v>
      </c>
      <c r="AI757" s="157">
        <v>1</v>
      </c>
      <c r="AJ757" s="160" t="s">
        <v>74</v>
      </c>
      <c r="AK757" s="155">
        <v>1</v>
      </c>
      <c r="AL757" s="159" t="s">
        <v>75</v>
      </c>
      <c r="AM757" s="157">
        <v>1</v>
      </c>
      <c r="AN757" s="159" t="s">
        <v>76</v>
      </c>
      <c r="AO757" s="157">
        <v>1</v>
      </c>
      <c r="AP757" s="160" t="s">
        <v>77</v>
      </c>
      <c r="AQ757" s="155">
        <v>1</v>
      </c>
      <c r="AR757" s="159" t="s">
        <v>78</v>
      </c>
      <c r="AS757" s="157">
        <v>1</v>
      </c>
      <c r="AT757" s="159" t="s">
        <v>79</v>
      </c>
      <c r="AU757" s="157">
        <v>1</v>
      </c>
      <c r="AV757" s="160" t="s">
        <v>80</v>
      </c>
      <c r="AW757" s="155">
        <v>1</v>
      </c>
      <c r="AX757" s="159" t="s">
        <v>81</v>
      </c>
      <c r="AY757" s="157">
        <v>1</v>
      </c>
      <c r="AZ757" s="159" t="s">
        <v>82</v>
      </c>
      <c r="BA757" s="157">
        <v>1</v>
      </c>
      <c r="BB757" s="160" t="s">
        <v>83</v>
      </c>
      <c r="BC757" s="155">
        <v>1</v>
      </c>
      <c r="BD757" s="159" t="s">
        <v>84</v>
      </c>
      <c r="BE757" s="157">
        <v>1</v>
      </c>
      <c r="BF757" s="159" t="s">
        <v>85</v>
      </c>
      <c r="BG757" s="157">
        <v>1</v>
      </c>
      <c r="BH757" s="160" t="s">
        <v>86</v>
      </c>
      <c r="BI757" s="155">
        <v>1</v>
      </c>
      <c r="BJ757" s="159" t="s">
        <v>87</v>
      </c>
      <c r="BK757" s="157">
        <v>1</v>
      </c>
      <c r="BL757" s="159" t="s">
        <v>88</v>
      </c>
      <c r="BM757" s="157">
        <v>1</v>
      </c>
      <c r="BN757" s="158" t="s">
        <v>89</v>
      </c>
    </row>
    <row r="758" spans="13:66" ht="15.75" x14ac:dyDescent="0.25">
      <c r="M758" s="155"/>
      <c r="N758" s="156"/>
      <c r="O758" s="157"/>
      <c r="P758" s="156"/>
      <c r="Q758" s="157"/>
      <c r="R758" s="158"/>
      <c r="S758" s="155"/>
      <c r="T758" s="156"/>
      <c r="U758" s="157"/>
      <c r="V758" s="156"/>
      <c r="W758" s="157"/>
      <c r="X758" s="158"/>
      <c r="Y758" s="155"/>
      <c r="Z758" s="156"/>
      <c r="AA758" s="157"/>
      <c r="AB758" s="156"/>
      <c r="AC758" s="157"/>
      <c r="AD758" s="158"/>
      <c r="AE758" s="155"/>
      <c r="AF758" s="156"/>
      <c r="AG758" s="157"/>
      <c r="AH758" s="156"/>
      <c r="AI758" s="157"/>
      <c r="AJ758" s="158"/>
      <c r="AK758" s="155"/>
      <c r="AL758" s="156"/>
      <c r="AM758" s="157"/>
      <c r="AN758" s="156"/>
      <c r="AO758" s="157"/>
      <c r="AP758" s="158"/>
      <c r="AQ758" s="155"/>
      <c r="AR758" s="156"/>
      <c r="AS758" s="157"/>
      <c r="AT758" s="156"/>
      <c r="AU758" s="157"/>
      <c r="AV758" s="158"/>
      <c r="AW758" s="155"/>
      <c r="AX758" s="156"/>
      <c r="AY758" s="157"/>
      <c r="AZ758" s="156"/>
      <c r="BA758" s="157"/>
      <c r="BB758" s="158"/>
      <c r="BC758" s="155"/>
      <c r="BD758" s="156"/>
      <c r="BE758" s="157"/>
      <c r="BF758" s="156"/>
      <c r="BG758" s="157"/>
      <c r="BH758" s="158"/>
      <c r="BI758" s="155"/>
      <c r="BJ758" s="156"/>
      <c r="BK758" s="157"/>
      <c r="BL758" s="156"/>
      <c r="BM758" s="157"/>
      <c r="BN758" s="158"/>
    </row>
    <row r="759" spans="13:66" ht="15.75" x14ac:dyDescent="0.25">
      <c r="M759" s="155"/>
      <c r="N759" s="156"/>
      <c r="O759" s="157"/>
      <c r="P759" s="156"/>
      <c r="Q759" s="157"/>
      <c r="R759" s="158"/>
      <c r="S759" s="155"/>
      <c r="T759" s="156"/>
      <c r="U759" s="157"/>
      <c r="V759" s="156"/>
      <c r="W759" s="157"/>
      <c r="X759" s="158"/>
      <c r="Y759" s="155"/>
      <c r="Z759" s="156"/>
      <c r="AA759" s="157"/>
      <c r="AB759" s="156"/>
      <c r="AC759" s="157"/>
      <c r="AD759" s="158"/>
      <c r="AE759" s="155"/>
      <c r="AF759" s="156"/>
      <c r="AG759" s="157"/>
      <c r="AH759" s="156"/>
      <c r="AI759" s="157"/>
      <c r="AJ759" s="158"/>
      <c r="AK759" s="155"/>
      <c r="AL759" s="156"/>
      <c r="AM759" s="157"/>
      <c r="AN759" s="156"/>
      <c r="AO759" s="157"/>
      <c r="AP759" s="158"/>
      <c r="AQ759" s="155"/>
      <c r="AR759" s="156"/>
      <c r="AS759" s="157"/>
      <c r="AT759" s="156"/>
      <c r="AU759" s="157"/>
      <c r="AV759" s="158"/>
      <c r="AW759" s="155"/>
      <c r="AX759" s="156"/>
      <c r="AY759" s="157"/>
      <c r="AZ759" s="156"/>
      <c r="BA759" s="157"/>
      <c r="BB759" s="158"/>
      <c r="BC759" s="155"/>
      <c r="BD759" s="156"/>
      <c r="BE759" s="157"/>
      <c r="BF759" s="156"/>
      <c r="BG759" s="157"/>
      <c r="BH759" s="158"/>
      <c r="BI759" s="155"/>
      <c r="BJ759" s="156"/>
      <c r="BK759" s="157"/>
      <c r="BL759" s="156"/>
      <c r="BM759" s="157"/>
      <c r="BN759" s="158"/>
    </row>
    <row r="760" spans="13:66" ht="15.75" x14ac:dyDescent="0.25">
      <c r="M760" s="157"/>
      <c r="N760" s="156"/>
      <c r="O760" s="157"/>
      <c r="P760" s="156"/>
      <c r="Q760" s="157"/>
      <c r="R760" s="156"/>
      <c r="S760" s="157"/>
      <c r="T760" s="156"/>
      <c r="U760" s="157"/>
      <c r="V760" s="156"/>
      <c r="W760" s="157"/>
      <c r="X760" s="156"/>
      <c r="Y760" s="157"/>
      <c r="Z760" s="156"/>
      <c r="AA760" s="157"/>
      <c r="AB760" s="156"/>
      <c r="AC760" s="157"/>
      <c r="AD760" s="156"/>
      <c r="AE760" s="157"/>
      <c r="AF760" s="156"/>
      <c r="AG760" s="157"/>
      <c r="AH760" s="156"/>
      <c r="AI760" s="157"/>
      <c r="AJ760" s="156"/>
      <c r="AK760" s="157"/>
      <c r="AL760" s="156"/>
      <c r="AM760" s="157"/>
      <c r="AN760" s="156"/>
      <c r="AO760" s="157"/>
      <c r="AP760" s="156"/>
      <c r="AQ760" s="163"/>
      <c r="AR760" s="162"/>
      <c r="AS760" s="163"/>
      <c r="AT760" s="162"/>
      <c r="AU760" s="163"/>
      <c r="AV760" s="164"/>
      <c r="AW760" s="161"/>
      <c r="AX760" s="162"/>
      <c r="AY760" s="163"/>
      <c r="AZ760" s="162"/>
      <c r="BA760" s="163"/>
      <c r="BB760" s="164"/>
      <c r="BC760" s="161"/>
      <c r="BD760" s="162"/>
      <c r="BE760" s="163"/>
      <c r="BF760" s="162"/>
      <c r="BG760" s="163"/>
      <c r="BH760" s="164"/>
      <c r="BI760" s="161"/>
      <c r="BJ760" s="162"/>
      <c r="BK760" s="163"/>
      <c r="BL760" s="162"/>
      <c r="BM760" s="163"/>
      <c r="BN760" s="164"/>
    </row>
    <row r="761" spans="13:66" ht="157.5" x14ac:dyDescent="0.25">
      <c r="M761" s="157">
        <v>1</v>
      </c>
      <c r="N761" s="159" t="s">
        <v>90</v>
      </c>
      <c r="O761" s="157">
        <v>1</v>
      </c>
      <c r="P761" s="159" t="s">
        <v>91</v>
      </c>
      <c r="Q761" s="157">
        <v>1</v>
      </c>
      <c r="R761" s="159" t="s">
        <v>92</v>
      </c>
      <c r="S761" s="98"/>
      <c r="T761" s="98"/>
      <c r="U761" s="98"/>
      <c r="V761" s="98"/>
      <c r="W761" s="98"/>
      <c r="X761" s="98"/>
      <c r="Y761" s="98"/>
      <c r="Z761" s="98"/>
      <c r="AA761" s="98"/>
      <c r="AB761" s="98"/>
      <c r="AC761" s="98"/>
      <c r="AD761" s="98"/>
      <c r="AE761" s="98"/>
      <c r="AF761" s="98"/>
      <c r="AG761" s="98"/>
      <c r="AH761" s="98"/>
      <c r="AI761" s="98"/>
      <c r="AJ761" s="98"/>
      <c r="AK761" s="98"/>
      <c r="AL761" s="98"/>
      <c r="AM761" s="98"/>
      <c r="AN761" s="98"/>
      <c r="AO761" s="98"/>
      <c r="AP761" s="98"/>
      <c r="AQ761" s="268"/>
      <c r="AR761" s="159"/>
      <c r="AS761" s="157"/>
      <c r="AT761" s="159"/>
      <c r="AU761" s="157"/>
      <c r="AV761" s="160"/>
      <c r="AW761" s="155"/>
      <c r="AX761" s="159"/>
      <c r="AY761" s="157"/>
      <c r="AZ761" s="159"/>
      <c r="BA761" s="157"/>
      <c r="BB761" s="160"/>
      <c r="BC761" s="155"/>
      <c r="BD761" s="159"/>
      <c r="BE761" s="157"/>
      <c r="BF761" s="159"/>
      <c r="BG761" s="157"/>
      <c r="BH761" s="160"/>
      <c r="BI761" s="155"/>
      <c r="BJ761" s="159"/>
      <c r="BK761" s="157"/>
      <c r="BL761" s="159"/>
      <c r="BM761" s="157"/>
      <c r="BN761" s="160"/>
    </row>
    <row r="762" spans="13:66" ht="15.75" x14ac:dyDescent="0.25">
      <c r="M762" s="157"/>
      <c r="N762" s="156"/>
      <c r="O762" s="157"/>
      <c r="P762" s="156"/>
      <c r="Q762" s="157"/>
      <c r="R762" s="156"/>
      <c r="S762" s="98"/>
      <c r="T762" s="98"/>
      <c r="U762" s="98"/>
      <c r="V762" s="98"/>
      <c r="W762" s="98"/>
      <c r="X762" s="98"/>
      <c r="Y762" s="157"/>
      <c r="Z762" s="156"/>
      <c r="AA762" s="157"/>
      <c r="AB762" s="156"/>
      <c r="AC762" s="157"/>
      <c r="AD762" s="156"/>
      <c r="AE762" s="157"/>
      <c r="AF762" s="156"/>
      <c r="AG762" s="157"/>
      <c r="AH762" s="156"/>
      <c r="AI762" s="157"/>
      <c r="AJ762" s="156"/>
      <c r="AK762" s="157"/>
      <c r="AL762" s="156"/>
      <c r="AM762" s="157"/>
      <c r="AN762" s="156"/>
      <c r="AO762" s="157"/>
      <c r="AP762" s="156"/>
      <c r="AQ762" s="268"/>
      <c r="AR762" s="156"/>
      <c r="AS762" s="157"/>
      <c r="AT762" s="156"/>
      <c r="AU762" s="157"/>
      <c r="AV762" s="158"/>
      <c r="AW762" s="155"/>
      <c r="AX762" s="156"/>
      <c r="AY762" s="157"/>
      <c r="AZ762" s="156"/>
      <c r="BA762" s="157"/>
      <c r="BB762" s="158"/>
      <c r="BC762" s="155"/>
      <c r="BD762" s="156"/>
      <c r="BE762" s="157"/>
      <c r="BF762" s="156"/>
      <c r="BG762" s="157"/>
      <c r="BH762" s="158"/>
      <c r="BI762" s="155"/>
      <c r="BJ762" s="156"/>
      <c r="BK762" s="157"/>
      <c r="BL762" s="156"/>
      <c r="BM762" s="157"/>
      <c r="BN762" s="158"/>
    </row>
    <row r="763" spans="13:66" ht="15.75" x14ac:dyDescent="0.25">
      <c r="M763" s="157"/>
      <c r="N763" s="156"/>
      <c r="O763" s="157"/>
      <c r="P763" s="156"/>
      <c r="Q763" s="157"/>
      <c r="R763" s="156"/>
      <c r="S763" s="157"/>
      <c r="T763" s="156"/>
      <c r="U763" s="157"/>
      <c r="V763" s="156"/>
      <c r="W763" s="157"/>
      <c r="X763" s="156"/>
      <c r="Y763" s="157"/>
      <c r="Z763" s="156"/>
      <c r="AA763" s="157"/>
      <c r="AB763" s="156"/>
      <c r="AC763" s="157"/>
      <c r="AD763" s="156"/>
      <c r="AE763" s="157"/>
      <c r="AF763" s="156"/>
      <c r="AG763" s="157"/>
      <c r="AH763" s="156"/>
      <c r="AI763" s="157"/>
      <c r="AJ763" s="156"/>
      <c r="AK763" s="157"/>
      <c r="AL763" s="156"/>
      <c r="AM763" s="157"/>
      <c r="AN763" s="156"/>
      <c r="AO763" s="157"/>
      <c r="AP763" s="156"/>
      <c r="AQ763" s="268"/>
      <c r="AR763" s="156"/>
      <c r="AS763" s="157"/>
      <c r="AT763" s="156"/>
      <c r="AU763" s="157"/>
      <c r="AV763" s="158"/>
      <c r="AW763" s="155"/>
      <c r="AX763" s="156"/>
      <c r="AY763" s="157"/>
      <c r="AZ763" s="156"/>
      <c r="BA763" s="157"/>
      <c r="BB763" s="158"/>
      <c r="BC763" s="155"/>
      <c r="BD763" s="156"/>
      <c r="BE763" s="157"/>
      <c r="BF763" s="156"/>
      <c r="BG763" s="157"/>
      <c r="BH763" s="158"/>
      <c r="BI763" s="155"/>
      <c r="BJ763" s="156"/>
      <c r="BK763" s="157"/>
      <c r="BL763" s="156"/>
      <c r="BM763" s="157"/>
      <c r="BN763" s="158"/>
    </row>
    <row r="764" spans="13:66" ht="15.75" x14ac:dyDescent="0.25">
      <c r="M764" s="157"/>
      <c r="N764" s="156"/>
      <c r="O764" s="157"/>
      <c r="P764" s="156"/>
      <c r="Q764" s="157"/>
      <c r="R764" s="156"/>
      <c r="S764" s="157"/>
      <c r="T764" s="156"/>
      <c r="U764" s="157"/>
      <c r="V764" s="156"/>
      <c r="W764" s="157"/>
      <c r="X764" s="156"/>
      <c r="Y764" s="157"/>
      <c r="Z764" s="156"/>
      <c r="AA764" s="157"/>
      <c r="AB764" s="156"/>
      <c r="AC764" s="157"/>
      <c r="AD764" s="156"/>
      <c r="AE764" s="157"/>
      <c r="AF764" s="156"/>
      <c r="AG764" s="157"/>
      <c r="AH764" s="156"/>
      <c r="AI764" s="157"/>
      <c r="AJ764" s="156"/>
      <c r="AK764" s="157"/>
      <c r="AL764" s="156"/>
      <c r="AM764" s="157"/>
      <c r="AN764" s="156"/>
      <c r="AO764" s="157"/>
      <c r="AP764" s="156"/>
      <c r="AQ764" s="163"/>
      <c r="AR764" s="162"/>
      <c r="AS764" s="163"/>
      <c r="AT764" s="162"/>
      <c r="AU764" s="163"/>
      <c r="AV764" s="164"/>
      <c r="AW764" s="161"/>
      <c r="AX764" s="162"/>
      <c r="AY764" s="163"/>
      <c r="AZ764" s="162"/>
      <c r="BA764" s="163"/>
      <c r="BB764" s="164"/>
      <c r="BC764" s="161"/>
      <c r="BD764" s="162"/>
      <c r="BE764" s="163"/>
      <c r="BF764" s="162"/>
      <c r="BG764" s="163"/>
      <c r="BH764" s="164"/>
      <c r="BI764" s="161"/>
      <c r="BJ764" s="162"/>
      <c r="BK764" s="163"/>
      <c r="BL764" s="162"/>
      <c r="BM764" s="163"/>
      <c r="BN764" s="164"/>
    </row>
    <row r="765" spans="13:66" ht="409.5" x14ac:dyDescent="0.25">
      <c r="M765" s="169">
        <v>1</v>
      </c>
      <c r="N765" s="170" t="s">
        <v>93</v>
      </c>
      <c r="O765" s="171">
        <v>1</v>
      </c>
      <c r="P765" s="170" t="s">
        <v>94</v>
      </c>
      <c r="Q765" s="171">
        <v>1</v>
      </c>
      <c r="R765" s="172" t="s">
        <v>95</v>
      </c>
      <c r="S765" s="169">
        <v>1</v>
      </c>
      <c r="T765" s="170" t="s">
        <v>96</v>
      </c>
      <c r="U765" s="171">
        <v>1</v>
      </c>
      <c r="V765" s="170" t="s">
        <v>97</v>
      </c>
      <c r="W765" s="171">
        <v>1</v>
      </c>
      <c r="X765" s="172" t="s">
        <v>98</v>
      </c>
      <c r="Y765" s="169">
        <v>1</v>
      </c>
      <c r="Z765" s="170" t="s">
        <v>99</v>
      </c>
      <c r="AA765" s="171">
        <v>1</v>
      </c>
      <c r="AB765" s="170" t="s">
        <v>100</v>
      </c>
      <c r="AC765" s="171">
        <v>1</v>
      </c>
      <c r="AD765" s="172" t="s">
        <v>101</v>
      </c>
      <c r="AE765" s="169">
        <v>1</v>
      </c>
      <c r="AF765" s="170" t="s">
        <v>102</v>
      </c>
      <c r="AG765" s="171">
        <v>1</v>
      </c>
      <c r="AH765" s="170" t="s">
        <v>103</v>
      </c>
      <c r="AI765" s="171">
        <v>1</v>
      </c>
      <c r="AJ765" s="172" t="s">
        <v>104</v>
      </c>
      <c r="AK765" s="169">
        <v>1</v>
      </c>
      <c r="AL765" s="179" t="s">
        <v>105</v>
      </c>
      <c r="AM765" s="171">
        <v>1</v>
      </c>
      <c r="AN765" s="170" t="s">
        <v>106</v>
      </c>
      <c r="AO765" s="171">
        <v>1</v>
      </c>
      <c r="AP765" s="172" t="s">
        <v>107</v>
      </c>
      <c r="AQ765" s="169">
        <v>1</v>
      </c>
      <c r="AR765" s="170" t="s">
        <v>108</v>
      </c>
      <c r="AS765" s="171">
        <v>1</v>
      </c>
      <c r="AT765" s="170" t="s">
        <v>109</v>
      </c>
      <c r="AU765" s="171">
        <v>1</v>
      </c>
      <c r="AV765" s="172" t="s">
        <v>110</v>
      </c>
      <c r="AW765" s="169">
        <v>1</v>
      </c>
      <c r="AX765" s="170" t="s">
        <v>111</v>
      </c>
      <c r="AY765" s="171">
        <v>1</v>
      </c>
      <c r="AZ765" s="170" t="s">
        <v>112</v>
      </c>
      <c r="BA765" s="171">
        <v>1</v>
      </c>
      <c r="BB765" s="172" t="s">
        <v>113</v>
      </c>
      <c r="BC765" s="169">
        <v>1</v>
      </c>
      <c r="BD765" s="170" t="s">
        <v>114</v>
      </c>
      <c r="BE765" s="171">
        <v>1</v>
      </c>
      <c r="BF765" s="170" t="s">
        <v>115</v>
      </c>
      <c r="BG765" s="171">
        <v>1</v>
      </c>
      <c r="BH765" s="172" t="s">
        <v>116</v>
      </c>
      <c r="BI765" s="169">
        <v>1</v>
      </c>
      <c r="BJ765" s="170" t="s">
        <v>117</v>
      </c>
      <c r="BK765" s="171">
        <v>1</v>
      </c>
      <c r="BL765" s="170" t="s">
        <v>118</v>
      </c>
      <c r="BM765" s="171">
        <v>1</v>
      </c>
      <c r="BN765" s="172" t="s">
        <v>119</v>
      </c>
    </row>
    <row r="766" spans="13:66" ht="15.75" x14ac:dyDescent="0.25">
      <c r="M766" s="169"/>
      <c r="N766" s="173"/>
      <c r="O766" s="171"/>
      <c r="P766" s="173"/>
      <c r="Q766" s="171"/>
      <c r="R766" s="174"/>
      <c r="S766" s="169"/>
      <c r="T766" s="173"/>
      <c r="U766" s="171"/>
      <c r="V766" s="173"/>
      <c r="W766" s="171"/>
      <c r="X766" s="174"/>
      <c r="Y766" s="169"/>
      <c r="Z766" s="173"/>
      <c r="AA766" s="171"/>
      <c r="AB766" s="173"/>
      <c r="AC766" s="171"/>
      <c r="AD766" s="174"/>
      <c r="AE766" s="169"/>
      <c r="AF766" s="173"/>
      <c r="AG766" s="171"/>
      <c r="AH766" s="173"/>
      <c r="AI766" s="171"/>
      <c r="AJ766" s="174"/>
      <c r="AK766" s="169"/>
      <c r="AL766" s="173"/>
      <c r="AM766" s="171"/>
      <c r="AN766" s="173"/>
      <c r="AO766" s="171"/>
      <c r="AP766" s="174"/>
      <c r="AQ766" s="169"/>
      <c r="AR766" s="173"/>
      <c r="AS766" s="171"/>
      <c r="AT766" s="173"/>
      <c r="AU766" s="171"/>
      <c r="AV766" s="174"/>
      <c r="AW766" s="169"/>
      <c r="AX766" s="173"/>
      <c r="AY766" s="171"/>
      <c r="AZ766" s="173"/>
      <c r="BA766" s="171"/>
      <c r="BB766" s="174"/>
      <c r="BC766" s="169"/>
      <c r="BD766" s="173"/>
      <c r="BE766" s="171"/>
      <c r="BF766" s="173"/>
      <c r="BG766" s="171"/>
      <c r="BH766" s="174"/>
      <c r="BI766" s="169"/>
      <c r="BJ766" s="173"/>
      <c r="BK766" s="171"/>
      <c r="BL766" s="173"/>
      <c r="BM766" s="171"/>
      <c r="BN766" s="174"/>
    </row>
    <row r="767" spans="13:66" ht="15.75" x14ac:dyDescent="0.25">
      <c r="M767" s="169"/>
      <c r="N767" s="173"/>
      <c r="O767" s="171"/>
      <c r="P767" s="173"/>
      <c r="Q767" s="171"/>
      <c r="R767" s="174"/>
      <c r="S767" s="169"/>
      <c r="T767" s="173"/>
      <c r="U767" s="171"/>
      <c r="V767" s="173"/>
      <c r="W767" s="171"/>
      <c r="X767" s="174"/>
      <c r="Y767" s="169"/>
      <c r="Z767" s="173"/>
      <c r="AA767" s="171"/>
      <c r="AB767" s="173"/>
      <c r="AC767" s="171"/>
      <c r="AD767" s="174"/>
      <c r="AE767" s="169"/>
      <c r="AF767" s="173"/>
      <c r="AG767" s="171"/>
      <c r="AH767" s="173"/>
      <c r="AI767" s="171"/>
      <c r="AJ767" s="174"/>
      <c r="AK767" s="169"/>
      <c r="AL767" s="173"/>
      <c r="AM767" s="171"/>
      <c r="AN767" s="173"/>
      <c r="AO767" s="171"/>
      <c r="AP767" s="174"/>
      <c r="AQ767" s="169"/>
      <c r="AR767" s="173"/>
      <c r="AS767" s="171"/>
      <c r="AT767" s="173"/>
      <c r="AU767" s="171"/>
      <c r="AV767" s="174"/>
      <c r="AW767" s="169"/>
      <c r="AX767" s="173"/>
      <c r="AY767" s="171"/>
      <c r="AZ767" s="173"/>
      <c r="BA767" s="171"/>
      <c r="BB767" s="174"/>
      <c r="BC767" s="169"/>
      <c r="BD767" s="173"/>
      <c r="BE767" s="171"/>
      <c r="BF767" s="173"/>
      <c r="BG767" s="171"/>
      <c r="BH767" s="174"/>
      <c r="BI767" s="169"/>
      <c r="BJ767" s="173"/>
      <c r="BK767" s="171"/>
      <c r="BL767" s="173"/>
      <c r="BM767" s="171"/>
      <c r="BN767" s="174"/>
    </row>
    <row r="768" spans="13:66" ht="15.75" x14ac:dyDescent="0.25">
      <c r="M768" s="175"/>
      <c r="N768" s="176"/>
      <c r="O768" s="177"/>
      <c r="P768" s="176"/>
      <c r="Q768" s="177"/>
      <c r="R768" s="178"/>
      <c r="S768" s="175"/>
      <c r="T768" s="176"/>
      <c r="U768" s="177"/>
      <c r="V768" s="176"/>
      <c r="W768" s="177"/>
      <c r="X768" s="178"/>
      <c r="Y768" s="175"/>
      <c r="Z768" s="176"/>
      <c r="AA768" s="177"/>
      <c r="AB768" s="176"/>
      <c r="AC768" s="177"/>
      <c r="AD768" s="178"/>
      <c r="AE768" s="175"/>
      <c r="AF768" s="176"/>
      <c r="AG768" s="177"/>
      <c r="AH768" s="176"/>
      <c r="AI768" s="177"/>
      <c r="AJ768" s="178"/>
      <c r="AK768" s="175"/>
      <c r="AL768" s="176"/>
      <c r="AM768" s="177"/>
      <c r="AN768" s="176"/>
      <c r="AO768" s="177"/>
      <c r="AP768" s="178"/>
      <c r="AQ768" s="175"/>
      <c r="AR768" s="176"/>
      <c r="AS768" s="177"/>
      <c r="AT768" s="176"/>
      <c r="AU768" s="177"/>
      <c r="AV768" s="178"/>
      <c r="AW768" s="175"/>
      <c r="AX768" s="176"/>
      <c r="AY768" s="177"/>
      <c r="AZ768" s="176"/>
      <c r="BA768" s="177"/>
      <c r="BB768" s="178"/>
      <c r="BC768" s="175"/>
      <c r="BD768" s="176"/>
      <c r="BE768" s="177"/>
      <c r="BF768" s="176"/>
      <c r="BG768" s="177"/>
      <c r="BH768" s="178"/>
      <c r="BI768" s="175"/>
      <c r="BJ768" s="176"/>
      <c r="BK768" s="177"/>
      <c r="BL768" s="176"/>
      <c r="BM768" s="177"/>
      <c r="BN768" s="178"/>
    </row>
    <row r="769" spans="13:66" ht="315" x14ac:dyDescent="0.25">
      <c r="M769" s="169">
        <v>1</v>
      </c>
      <c r="N769" s="170" t="s">
        <v>120</v>
      </c>
      <c r="O769" s="171">
        <v>1</v>
      </c>
      <c r="P769" s="170" t="s">
        <v>121</v>
      </c>
      <c r="Q769" s="171">
        <v>1</v>
      </c>
      <c r="R769" s="172" t="s">
        <v>122</v>
      </c>
      <c r="S769" s="169">
        <v>1</v>
      </c>
      <c r="T769" s="170" t="s">
        <v>123</v>
      </c>
      <c r="U769" s="171">
        <v>1</v>
      </c>
      <c r="V769" s="170" t="s">
        <v>124</v>
      </c>
      <c r="W769" s="171">
        <v>1</v>
      </c>
      <c r="X769" s="172" t="s">
        <v>125</v>
      </c>
      <c r="Y769" s="169">
        <v>1</v>
      </c>
      <c r="Z769" s="170" t="s">
        <v>126</v>
      </c>
      <c r="AA769" s="171">
        <v>1</v>
      </c>
      <c r="AB769" s="181" t="s">
        <v>127</v>
      </c>
      <c r="AC769" s="171">
        <v>1</v>
      </c>
      <c r="AD769" s="182" t="s">
        <v>128</v>
      </c>
      <c r="AE769" s="169">
        <v>1</v>
      </c>
      <c r="AF769" s="170" t="s">
        <v>129</v>
      </c>
      <c r="AG769" s="171">
        <v>1</v>
      </c>
      <c r="AH769" s="170" t="s">
        <v>130</v>
      </c>
      <c r="AI769" s="171">
        <v>1</v>
      </c>
      <c r="AJ769" s="172" t="s">
        <v>131</v>
      </c>
      <c r="AK769" s="169">
        <v>1</v>
      </c>
      <c r="AL769" s="170" t="s">
        <v>132</v>
      </c>
      <c r="AM769" s="171">
        <v>1</v>
      </c>
      <c r="AN769" s="170" t="s">
        <v>133</v>
      </c>
      <c r="AO769" s="171">
        <v>1</v>
      </c>
      <c r="AP769" s="172" t="s">
        <v>134</v>
      </c>
      <c r="AQ769" s="169">
        <v>1</v>
      </c>
      <c r="AR769" s="170" t="s">
        <v>135</v>
      </c>
      <c r="AS769" s="171">
        <v>1</v>
      </c>
      <c r="AT769" s="170" t="s">
        <v>136</v>
      </c>
      <c r="AU769" s="171">
        <v>1</v>
      </c>
      <c r="AV769" s="172" t="s">
        <v>137</v>
      </c>
      <c r="AW769" s="169">
        <v>1</v>
      </c>
      <c r="AX769" s="170" t="s">
        <v>138</v>
      </c>
      <c r="AY769" s="171">
        <v>1</v>
      </c>
      <c r="AZ769" s="170" t="s">
        <v>139</v>
      </c>
      <c r="BA769" s="171">
        <v>1</v>
      </c>
      <c r="BB769" s="172" t="s">
        <v>140</v>
      </c>
      <c r="BC769" s="169">
        <v>1</v>
      </c>
      <c r="BD769" s="170" t="s">
        <v>141</v>
      </c>
      <c r="BE769" s="171">
        <v>1</v>
      </c>
      <c r="BF769" s="170" t="s">
        <v>142</v>
      </c>
      <c r="BG769" s="171">
        <v>1</v>
      </c>
      <c r="BH769" s="172" t="s">
        <v>143</v>
      </c>
      <c r="BI769" s="169">
        <v>1</v>
      </c>
      <c r="BJ769" s="170" t="s">
        <v>144</v>
      </c>
      <c r="BK769" s="171">
        <v>1</v>
      </c>
      <c r="BL769" s="170" t="s">
        <v>145</v>
      </c>
      <c r="BM769" s="171">
        <v>1</v>
      </c>
      <c r="BN769" s="172" t="s">
        <v>146</v>
      </c>
    </row>
    <row r="770" spans="13:66" ht="15.75" x14ac:dyDescent="0.25">
      <c r="M770" s="169"/>
      <c r="N770" s="173"/>
      <c r="O770" s="171"/>
      <c r="P770" s="173"/>
      <c r="Q770" s="171"/>
      <c r="R770" s="174"/>
      <c r="S770" s="169"/>
      <c r="T770" s="173"/>
      <c r="U770" s="171"/>
      <c r="V770" s="173"/>
      <c r="W770" s="171"/>
      <c r="X770" s="174"/>
      <c r="Y770" s="169"/>
      <c r="Z770" s="173"/>
      <c r="AA770" s="171"/>
      <c r="AB770" s="173"/>
      <c r="AC770" s="171"/>
      <c r="AD770" s="174"/>
      <c r="AE770" s="169"/>
      <c r="AF770" s="173"/>
      <c r="AG770" s="171"/>
      <c r="AH770" s="173"/>
      <c r="AI770" s="171"/>
      <c r="AJ770" s="174"/>
      <c r="AK770" s="169"/>
      <c r="AL770" s="173"/>
      <c r="AM770" s="171"/>
      <c r="AN770" s="173"/>
      <c r="AO770" s="171"/>
      <c r="AP770" s="174"/>
      <c r="AQ770" s="169"/>
      <c r="AR770" s="173"/>
      <c r="AS770" s="171"/>
      <c r="AT770" s="173"/>
      <c r="AU770" s="171"/>
      <c r="AV770" s="174"/>
      <c r="AW770" s="169"/>
      <c r="AX770" s="173"/>
      <c r="AY770" s="171"/>
      <c r="AZ770" s="173"/>
      <c r="BA770" s="171"/>
      <c r="BB770" s="174"/>
      <c r="BC770" s="169"/>
      <c r="BD770" s="173"/>
      <c r="BE770" s="171"/>
      <c r="BF770" s="173"/>
      <c r="BG770" s="171"/>
      <c r="BH770" s="174"/>
      <c r="BI770" s="169"/>
      <c r="BJ770" s="173"/>
      <c r="BK770" s="171"/>
      <c r="BL770" s="173"/>
      <c r="BM770" s="171"/>
      <c r="BN770" s="174"/>
    </row>
    <row r="771" spans="13:66" ht="15.75" x14ac:dyDescent="0.25">
      <c r="M771" s="169"/>
      <c r="N771" s="173"/>
      <c r="O771" s="171"/>
      <c r="P771" s="173"/>
      <c r="Q771" s="171"/>
      <c r="R771" s="174"/>
      <c r="S771" s="169"/>
      <c r="T771" s="173"/>
      <c r="U771" s="171"/>
      <c r="V771" s="173"/>
      <c r="W771" s="171"/>
      <c r="X771" s="174"/>
      <c r="Y771" s="169"/>
      <c r="Z771" s="173"/>
      <c r="AA771" s="171"/>
      <c r="AB771" s="173"/>
      <c r="AC771" s="171"/>
      <c r="AD771" s="174"/>
      <c r="AE771" s="169"/>
      <c r="AF771" s="173"/>
      <c r="AG771" s="171"/>
      <c r="AH771" s="173"/>
      <c r="AI771" s="171"/>
      <c r="AJ771" s="174"/>
      <c r="AK771" s="169"/>
      <c r="AL771" s="173"/>
      <c r="AM771" s="171"/>
      <c r="AN771" s="173"/>
      <c r="AO771" s="171"/>
      <c r="AP771" s="174"/>
      <c r="AQ771" s="169"/>
      <c r="AR771" s="173"/>
      <c r="AS771" s="171"/>
      <c r="AT771" s="173"/>
      <c r="AU771" s="171"/>
      <c r="AV771" s="174"/>
      <c r="AW771" s="169"/>
      <c r="AX771" s="173"/>
      <c r="AY771" s="171"/>
      <c r="AZ771" s="173"/>
      <c r="BA771" s="171"/>
      <c r="BB771" s="174"/>
      <c r="BC771" s="169"/>
      <c r="BD771" s="173"/>
      <c r="BE771" s="171"/>
      <c r="BF771" s="173"/>
      <c r="BG771" s="171"/>
      <c r="BH771" s="174"/>
      <c r="BI771" s="169"/>
      <c r="BJ771" s="173"/>
      <c r="BK771" s="171"/>
      <c r="BL771" s="173"/>
      <c r="BM771" s="171"/>
      <c r="BN771" s="174"/>
    </row>
    <row r="772" spans="13:66" ht="15.75" x14ac:dyDescent="0.25">
      <c r="M772" s="175"/>
      <c r="N772" s="176"/>
      <c r="O772" s="177"/>
      <c r="P772" s="176"/>
      <c r="Q772" s="177"/>
      <c r="R772" s="178"/>
      <c r="S772" s="175"/>
      <c r="T772" s="176"/>
      <c r="U772" s="177"/>
      <c r="V772" s="176"/>
      <c r="W772" s="177"/>
      <c r="X772" s="178"/>
      <c r="Y772" s="175"/>
      <c r="Z772" s="176"/>
      <c r="AA772" s="177"/>
      <c r="AB772" s="176"/>
      <c r="AC772" s="177"/>
      <c r="AD772" s="178"/>
      <c r="AE772" s="175"/>
      <c r="AF772" s="176"/>
      <c r="AG772" s="177"/>
      <c r="AH772" s="176"/>
      <c r="AI772" s="177"/>
      <c r="AJ772" s="178"/>
      <c r="AK772" s="175"/>
      <c r="AL772" s="176"/>
      <c r="AM772" s="177"/>
      <c r="AN772" s="176"/>
      <c r="AO772" s="177"/>
      <c r="AP772" s="178"/>
      <c r="AQ772" s="175"/>
      <c r="AR772" s="176"/>
      <c r="AS772" s="177"/>
      <c r="AT772" s="176"/>
      <c r="AU772" s="177"/>
      <c r="AV772" s="178"/>
      <c r="AW772" s="175"/>
      <c r="AX772" s="176"/>
      <c r="AY772" s="177"/>
      <c r="AZ772" s="176"/>
      <c r="BA772" s="177"/>
      <c r="BB772" s="178"/>
      <c r="BC772" s="175"/>
      <c r="BD772" s="176"/>
      <c r="BE772" s="177"/>
      <c r="BF772" s="176"/>
      <c r="BG772" s="177"/>
      <c r="BH772" s="178"/>
      <c r="BI772" s="175"/>
      <c r="BJ772" s="176"/>
      <c r="BK772" s="177"/>
      <c r="BL772" s="176"/>
      <c r="BM772" s="177"/>
      <c r="BN772" s="178"/>
    </row>
    <row r="773" spans="13:66" ht="252" x14ac:dyDescent="0.25">
      <c r="M773" s="169">
        <v>1</v>
      </c>
      <c r="N773" s="170" t="s">
        <v>147</v>
      </c>
      <c r="O773" s="171">
        <v>1</v>
      </c>
      <c r="P773" s="170" t="s">
        <v>148</v>
      </c>
      <c r="Q773" s="171">
        <v>1</v>
      </c>
      <c r="R773" s="172" t="s">
        <v>149</v>
      </c>
      <c r="S773" s="169">
        <v>1</v>
      </c>
      <c r="T773" s="170" t="s">
        <v>150</v>
      </c>
      <c r="U773" s="171">
        <v>1</v>
      </c>
      <c r="V773" s="170" t="s">
        <v>151</v>
      </c>
      <c r="W773" s="171">
        <v>1</v>
      </c>
      <c r="X773" s="269" t="s">
        <v>152</v>
      </c>
      <c r="Y773" s="270"/>
      <c r="Z773" s="270"/>
      <c r="AA773" s="270"/>
      <c r="AB773" s="270"/>
      <c r="AC773" s="270"/>
      <c r="AD773" s="270"/>
      <c r="AE773" s="171"/>
      <c r="AF773" s="170"/>
      <c r="AG773" s="171"/>
      <c r="AH773" s="170"/>
      <c r="AI773" s="171"/>
      <c r="AJ773" s="172"/>
      <c r="AK773" s="169"/>
      <c r="AL773" s="170"/>
      <c r="AM773" s="171"/>
      <c r="AN773" s="170"/>
      <c r="AO773" s="171"/>
      <c r="AP773" s="172"/>
      <c r="AQ773" s="169"/>
      <c r="AR773" s="170"/>
      <c r="AS773" s="171"/>
      <c r="AT773" s="170"/>
      <c r="AU773" s="171"/>
      <c r="AV773" s="172"/>
      <c r="AW773" s="169"/>
      <c r="AX773" s="170"/>
      <c r="AY773" s="171"/>
      <c r="AZ773" s="170"/>
      <c r="BA773" s="171"/>
      <c r="BB773" s="172"/>
      <c r="BC773" s="169"/>
      <c r="BD773" s="170"/>
      <c r="BE773" s="171"/>
      <c r="BF773" s="170"/>
      <c r="BG773" s="171"/>
      <c r="BH773" s="172"/>
      <c r="BI773" s="169"/>
      <c r="BJ773" s="170"/>
      <c r="BK773" s="171"/>
      <c r="BL773" s="170"/>
      <c r="BM773" s="171"/>
      <c r="BN773" s="172"/>
    </row>
    <row r="774" spans="13:66" ht="15.75" x14ac:dyDescent="0.25">
      <c r="M774" s="169"/>
      <c r="N774" s="173"/>
      <c r="O774" s="171"/>
      <c r="P774" s="173"/>
      <c r="Q774" s="171"/>
      <c r="R774" s="174"/>
      <c r="S774" s="169"/>
      <c r="T774" s="173"/>
      <c r="U774" s="171"/>
      <c r="V774" s="173"/>
      <c r="W774" s="171"/>
      <c r="X774" s="174"/>
      <c r="Y774" s="169"/>
      <c r="Z774" s="173"/>
      <c r="AA774" s="171"/>
      <c r="AB774" s="173"/>
      <c r="AC774" s="171"/>
      <c r="AD774" s="174"/>
      <c r="AE774" s="169"/>
      <c r="AF774" s="173"/>
      <c r="AG774" s="171"/>
      <c r="AH774" s="173"/>
      <c r="AI774" s="171"/>
      <c r="AJ774" s="174"/>
      <c r="AK774" s="169"/>
      <c r="AL774" s="173"/>
      <c r="AM774" s="171"/>
      <c r="AN774" s="173"/>
      <c r="AO774" s="171"/>
      <c r="AP774" s="174"/>
      <c r="AQ774" s="169"/>
      <c r="AR774" s="173"/>
      <c r="AS774" s="171"/>
      <c r="AT774" s="173"/>
      <c r="AU774" s="171"/>
      <c r="AV774" s="174"/>
      <c r="AW774" s="169"/>
      <c r="AX774" s="173"/>
      <c r="AY774" s="171"/>
      <c r="AZ774" s="173"/>
      <c r="BA774" s="171"/>
      <c r="BB774" s="174"/>
      <c r="BC774" s="169"/>
      <c r="BD774" s="173"/>
      <c r="BE774" s="171"/>
      <c r="BF774" s="173"/>
      <c r="BG774" s="171"/>
      <c r="BH774" s="174"/>
      <c r="BI774" s="169"/>
      <c r="BJ774" s="173"/>
      <c r="BK774" s="171"/>
      <c r="BL774" s="173"/>
      <c r="BM774" s="171"/>
      <c r="BN774" s="174"/>
    </row>
    <row r="775" spans="13:66" ht="15.75" x14ac:dyDescent="0.25">
      <c r="M775" s="169"/>
      <c r="N775" s="173"/>
      <c r="O775" s="171"/>
      <c r="P775" s="173"/>
      <c r="Q775" s="171"/>
      <c r="R775" s="174"/>
      <c r="S775" s="169"/>
      <c r="T775" s="173"/>
      <c r="U775" s="171"/>
      <c r="V775" s="173"/>
      <c r="W775" s="171"/>
      <c r="X775" s="174"/>
      <c r="Y775" s="169"/>
      <c r="Z775" s="173"/>
      <c r="AA775" s="171"/>
      <c r="AB775" s="173"/>
      <c r="AC775" s="171"/>
      <c r="AD775" s="174"/>
      <c r="AE775" s="169"/>
      <c r="AF775" s="173"/>
      <c r="AG775" s="171"/>
      <c r="AH775" s="173"/>
      <c r="AI775" s="171"/>
      <c r="AJ775" s="174"/>
      <c r="AK775" s="169"/>
      <c r="AL775" s="173"/>
      <c r="AM775" s="171"/>
      <c r="AN775" s="173"/>
      <c r="AO775" s="171"/>
      <c r="AP775" s="174"/>
      <c r="AQ775" s="169"/>
      <c r="AR775" s="173"/>
      <c r="AS775" s="171"/>
      <c r="AT775" s="173"/>
      <c r="AU775" s="171"/>
      <c r="AV775" s="174"/>
      <c r="AW775" s="169"/>
      <c r="AX775" s="173"/>
      <c r="AY775" s="171"/>
      <c r="AZ775" s="173"/>
      <c r="BA775" s="171"/>
      <c r="BB775" s="174"/>
      <c r="BC775" s="169"/>
      <c r="BD775" s="173"/>
      <c r="BE775" s="171"/>
      <c r="BF775" s="173"/>
      <c r="BG775" s="171"/>
      <c r="BH775" s="174"/>
      <c r="BI775" s="169"/>
      <c r="BJ775" s="173"/>
      <c r="BK775" s="171"/>
      <c r="BL775" s="173"/>
      <c r="BM775" s="171"/>
      <c r="BN775" s="174"/>
    </row>
    <row r="776" spans="13:66" ht="15.75" x14ac:dyDescent="0.25">
      <c r="M776" s="175"/>
      <c r="N776" s="176"/>
      <c r="O776" s="177"/>
      <c r="P776" s="176"/>
      <c r="Q776" s="177"/>
      <c r="R776" s="178"/>
      <c r="S776" s="175"/>
      <c r="T776" s="176"/>
      <c r="U776" s="177"/>
      <c r="V776" s="176"/>
      <c r="W776" s="177"/>
      <c r="X776" s="178"/>
      <c r="Y776" s="175"/>
      <c r="Z776" s="176"/>
      <c r="AA776" s="177"/>
      <c r="AB776" s="177"/>
      <c r="AC776" s="177"/>
      <c r="AD776" s="180"/>
      <c r="AE776" s="175"/>
      <c r="AF776" s="176"/>
      <c r="AG776" s="177"/>
      <c r="AH776" s="176"/>
      <c r="AI776" s="177"/>
      <c r="AJ776" s="178"/>
      <c r="AK776" s="175"/>
      <c r="AL776" s="176"/>
      <c r="AM776" s="177"/>
      <c r="AN776" s="176"/>
      <c r="AO776" s="177"/>
      <c r="AP776" s="178"/>
      <c r="AQ776" s="175"/>
      <c r="AR776" s="176"/>
      <c r="AS776" s="177"/>
      <c r="AT776" s="177"/>
      <c r="AU776" s="177"/>
      <c r="AV776" s="180"/>
      <c r="AW776" s="175"/>
      <c r="AX776" s="176"/>
      <c r="AY776" s="177"/>
      <c r="AZ776" s="176"/>
      <c r="BA776" s="177"/>
      <c r="BB776" s="178"/>
      <c r="BC776" s="175"/>
      <c r="BD776" s="176"/>
      <c r="BE776" s="177"/>
      <c r="BF776" s="176"/>
      <c r="BG776" s="177"/>
      <c r="BH776" s="178"/>
      <c r="BI776" s="175"/>
      <c r="BJ776" s="176"/>
      <c r="BK776" s="177"/>
      <c r="BL776" s="177"/>
      <c r="BM776" s="177"/>
      <c r="BN776" s="180"/>
    </row>
    <row r="777" spans="13:66" ht="346.5" x14ac:dyDescent="0.25">
      <c r="M777" s="185">
        <v>1</v>
      </c>
      <c r="N777" s="186" t="s">
        <v>153</v>
      </c>
      <c r="O777" s="187">
        <v>1</v>
      </c>
      <c r="P777" s="186" t="s">
        <v>154</v>
      </c>
      <c r="Q777" s="187">
        <v>1</v>
      </c>
      <c r="R777" s="188" t="s">
        <v>155</v>
      </c>
      <c r="S777" s="185">
        <v>1</v>
      </c>
      <c r="T777" s="186" t="s">
        <v>156</v>
      </c>
      <c r="U777" s="187">
        <v>1</v>
      </c>
      <c r="V777" s="186" t="s">
        <v>157</v>
      </c>
      <c r="W777" s="187">
        <v>1</v>
      </c>
      <c r="X777" s="188" t="s">
        <v>158</v>
      </c>
      <c r="Y777" s="185">
        <v>1</v>
      </c>
      <c r="Z777" s="186" t="s">
        <v>159</v>
      </c>
      <c r="AA777" s="187">
        <v>1</v>
      </c>
      <c r="AB777" s="186" t="s">
        <v>160</v>
      </c>
      <c r="AC777" s="187">
        <v>1</v>
      </c>
      <c r="AD777" s="188" t="s">
        <v>161</v>
      </c>
      <c r="AE777" s="185">
        <v>1</v>
      </c>
      <c r="AF777" s="186" t="s">
        <v>162</v>
      </c>
      <c r="AG777" s="187">
        <v>1</v>
      </c>
      <c r="AH777" s="186" t="s">
        <v>163</v>
      </c>
      <c r="AI777" s="187">
        <v>1</v>
      </c>
      <c r="AJ777" s="186" t="s">
        <v>164</v>
      </c>
      <c r="AK777" s="185">
        <v>1</v>
      </c>
      <c r="AL777" s="186" t="s">
        <v>165</v>
      </c>
      <c r="AM777" s="187">
        <v>1</v>
      </c>
      <c r="AN777" s="186" t="s">
        <v>166</v>
      </c>
      <c r="AO777" s="187">
        <v>1</v>
      </c>
      <c r="AP777" s="188" t="s">
        <v>167</v>
      </c>
      <c r="AQ777" s="185">
        <v>1</v>
      </c>
      <c r="AR777" s="186" t="s">
        <v>168</v>
      </c>
      <c r="AS777" s="187">
        <v>1</v>
      </c>
      <c r="AT777" s="186" t="s">
        <v>169</v>
      </c>
      <c r="AU777" s="187">
        <v>1</v>
      </c>
      <c r="AV777" s="186" t="s">
        <v>170</v>
      </c>
      <c r="AW777" s="185">
        <v>1</v>
      </c>
      <c r="AX777" s="186" t="s">
        <v>171</v>
      </c>
      <c r="AY777" s="187">
        <v>1</v>
      </c>
      <c r="AZ777" s="186" t="s">
        <v>172</v>
      </c>
      <c r="BA777" s="187">
        <v>1</v>
      </c>
      <c r="BB777" s="186" t="s">
        <v>173</v>
      </c>
      <c r="BC777" s="185">
        <v>1</v>
      </c>
      <c r="BD777" s="186" t="s">
        <v>174</v>
      </c>
      <c r="BE777" s="187">
        <v>1</v>
      </c>
      <c r="BF777" s="186" t="s">
        <v>175</v>
      </c>
      <c r="BG777" s="187">
        <v>1</v>
      </c>
      <c r="BH777" s="186" t="s">
        <v>176</v>
      </c>
      <c r="BI777" s="185">
        <v>1</v>
      </c>
      <c r="BJ777" s="186" t="s">
        <v>177</v>
      </c>
      <c r="BK777" s="187">
        <v>1</v>
      </c>
      <c r="BL777" s="186" t="s">
        <v>178</v>
      </c>
      <c r="BM777" s="187">
        <v>1</v>
      </c>
      <c r="BN777" s="186" t="s">
        <v>179</v>
      </c>
    </row>
    <row r="778" spans="13:66" ht="15.75" x14ac:dyDescent="0.25">
      <c r="M778" s="185"/>
      <c r="N778" s="189"/>
      <c r="O778" s="187"/>
      <c r="P778" s="189"/>
      <c r="Q778" s="187"/>
      <c r="R778" s="190"/>
      <c r="S778" s="185"/>
      <c r="T778" s="189"/>
      <c r="U778" s="187"/>
      <c r="V778" s="189"/>
      <c r="W778" s="187"/>
      <c r="X778" s="190"/>
      <c r="Y778" s="185"/>
      <c r="Z778" s="189"/>
      <c r="AA778" s="187"/>
      <c r="AB778" s="189"/>
      <c r="AC778" s="187"/>
      <c r="AD778" s="190"/>
      <c r="AE778" s="185"/>
      <c r="AF778" s="189"/>
      <c r="AG778" s="187"/>
      <c r="AH778" s="189"/>
      <c r="AI778" s="187"/>
      <c r="AJ778" s="190"/>
      <c r="AK778" s="185"/>
      <c r="AL778" s="189"/>
      <c r="AM778" s="187"/>
      <c r="AN778" s="189"/>
      <c r="AO778" s="187"/>
      <c r="AP778" s="190"/>
      <c r="AQ778" s="185"/>
      <c r="AR778" s="189"/>
      <c r="AS778" s="187"/>
      <c r="AT778" s="189"/>
      <c r="AU778" s="187"/>
      <c r="AV778" s="190"/>
      <c r="AW778" s="185"/>
      <c r="AX778" s="189"/>
      <c r="AY778" s="187"/>
      <c r="AZ778" s="189"/>
      <c r="BA778" s="187"/>
      <c r="BB778" s="190"/>
      <c r="BC778" s="185"/>
      <c r="BD778" s="189"/>
      <c r="BE778" s="187"/>
      <c r="BF778" s="189"/>
      <c r="BG778" s="187"/>
      <c r="BH778" s="190"/>
      <c r="BI778" s="185"/>
      <c r="BJ778" s="189"/>
      <c r="BK778" s="187"/>
      <c r="BL778" s="189"/>
      <c r="BM778" s="187"/>
      <c r="BN778" s="190"/>
    </row>
    <row r="779" spans="13:66" ht="15.75" x14ac:dyDescent="0.25">
      <c r="M779" s="185"/>
      <c r="N779" s="189"/>
      <c r="O779" s="187"/>
      <c r="P779" s="189"/>
      <c r="Q779" s="187"/>
      <c r="R779" s="190"/>
      <c r="S779" s="185"/>
      <c r="T779" s="189"/>
      <c r="U779" s="187"/>
      <c r="V779" s="189"/>
      <c r="W779" s="187"/>
      <c r="X779" s="190"/>
      <c r="Y779" s="185"/>
      <c r="Z779" s="189"/>
      <c r="AA779" s="187"/>
      <c r="AB779" s="189"/>
      <c r="AC779" s="187"/>
      <c r="AD779" s="190"/>
      <c r="AE779" s="185"/>
      <c r="AF779" s="189"/>
      <c r="AG779" s="187"/>
      <c r="AH779" s="189"/>
      <c r="AI779" s="187"/>
      <c r="AJ779" s="190"/>
      <c r="AK779" s="185"/>
      <c r="AL779" s="189"/>
      <c r="AM779" s="187"/>
      <c r="AN779" s="189"/>
      <c r="AO779" s="187"/>
      <c r="AP779" s="190"/>
      <c r="AQ779" s="185"/>
      <c r="AR779" s="189"/>
      <c r="AS779" s="187"/>
      <c r="AT779" s="189"/>
      <c r="AU779" s="187"/>
      <c r="AV779" s="190"/>
      <c r="AW779" s="185"/>
      <c r="AX779" s="189"/>
      <c r="AY779" s="187"/>
      <c r="AZ779" s="189"/>
      <c r="BA779" s="187"/>
      <c r="BB779" s="190"/>
      <c r="BC779" s="185"/>
      <c r="BD779" s="189"/>
      <c r="BE779" s="187"/>
      <c r="BF779" s="189"/>
      <c r="BG779" s="187"/>
      <c r="BH779" s="190"/>
      <c r="BI779" s="185"/>
      <c r="BJ779" s="189"/>
      <c r="BK779" s="187"/>
      <c r="BL779" s="189"/>
      <c r="BM779" s="187"/>
      <c r="BN779" s="190"/>
    </row>
    <row r="780" spans="13:66" ht="15.75" x14ac:dyDescent="0.25">
      <c r="M780" s="191"/>
      <c r="N780" s="192"/>
      <c r="O780" s="193"/>
      <c r="P780" s="192"/>
      <c r="Q780" s="193"/>
      <c r="R780" s="194"/>
      <c r="S780" s="191"/>
      <c r="T780" s="192"/>
      <c r="U780" s="193"/>
      <c r="V780" s="192"/>
      <c r="W780" s="193"/>
      <c r="X780" s="194"/>
      <c r="Y780" s="191"/>
      <c r="Z780" s="192"/>
      <c r="AA780" s="193"/>
      <c r="AB780" s="192"/>
      <c r="AC780" s="193"/>
      <c r="AD780" s="194"/>
      <c r="AE780" s="191"/>
      <c r="AF780" s="192"/>
      <c r="AG780" s="193"/>
      <c r="AH780" s="192"/>
      <c r="AI780" s="193"/>
      <c r="AJ780" s="194"/>
      <c r="AK780" s="191"/>
      <c r="AL780" s="192"/>
      <c r="AM780" s="193"/>
      <c r="AN780" s="192"/>
      <c r="AO780" s="193"/>
      <c r="AP780" s="194"/>
      <c r="AQ780" s="191"/>
      <c r="AR780" s="192"/>
      <c r="AS780" s="193"/>
      <c r="AT780" s="192"/>
      <c r="AU780" s="193"/>
      <c r="AV780" s="194"/>
      <c r="AW780" s="191"/>
      <c r="AX780" s="192"/>
      <c r="AY780" s="193"/>
      <c r="AZ780" s="192"/>
      <c r="BA780" s="193"/>
      <c r="BB780" s="194"/>
      <c r="BC780" s="191"/>
      <c r="BD780" s="192"/>
      <c r="BE780" s="193"/>
      <c r="BF780" s="192"/>
      <c r="BG780" s="193"/>
      <c r="BH780" s="194"/>
      <c r="BI780" s="191"/>
      <c r="BJ780" s="192"/>
      <c r="BK780" s="193"/>
      <c r="BL780" s="192"/>
      <c r="BM780" s="193"/>
      <c r="BN780" s="194"/>
    </row>
    <row r="781" spans="13:66" ht="299.25" x14ac:dyDescent="0.25">
      <c r="M781" s="195">
        <v>1</v>
      </c>
      <c r="N781" s="196" t="s">
        <v>180</v>
      </c>
      <c r="O781" s="197">
        <v>1</v>
      </c>
      <c r="P781" s="196" t="s">
        <v>181</v>
      </c>
      <c r="Q781" s="197">
        <v>1</v>
      </c>
      <c r="R781" s="196" t="s">
        <v>182</v>
      </c>
      <c r="S781" s="195">
        <v>1</v>
      </c>
      <c r="T781" s="196" t="s">
        <v>183</v>
      </c>
      <c r="U781" s="197">
        <v>1</v>
      </c>
      <c r="V781" s="196" t="s">
        <v>184</v>
      </c>
      <c r="W781" s="197">
        <v>1</v>
      </c>
      <c r="X781" s="196" t="s">
        <v>185</v>
      </c>
      <c r="Y781" s="195">
        <v>1</v>
      </c>
      <c r="Z781" s="196" t="s">
        <v>186</v>
      </c>
      <c r="AA781" s="197">
        <v>1</v>
      </c>
      <c r="AB781" s="196" t="s">
        <v>187</v>
      </c>
      <c r="AC781" s="197">
        <v>1</v>
      </c>
      <c r="AD781" s="196" t="s">
        <v>188</v>
      </c>
      <c r="AE781" s="195">
        <v>1</v>
      </c>
      <c r="AF781" s="196" t="s">
        <v>189</v>
      </c>
      <c r="AG781" s="197">
        <v>1</v>
      </c>
      <c r="AH781" s="196" t="s">
        <v>190</v>
      </c>
      <c r="AI781" s="197">
        <v>1</v>
      </c>
      <c r="AJ781" s="196" t="s">
        <v>191</v>
      </c>
      <c r="AK781" s="195">
        <v>1</v>
      </c>
      <c r="AL781" s="196" t="s">
        <v>192</v>
      </c>
      <c r="AM781" s="197">
        <v>1</v>
      </c>
      <c r="AN781" s="196" t="s">
        <v>193</v>
      </c>
      <c r="AO781" s="197">
        <v>1</v>
      </c>
      <c r="AP781" s="196" t="s">
        <v>194</v>
      </c>
      <c r="AQ781" s="195">
        <v>1</v>
      </c>
      <c r="AR781" s="196" t="s">
        <v>195</v>
      </c>
      <c r="AS781" s="197">
        <v>1</v>
      </c>
      <c r="AT781" s="196" t="s">
        <v>196</v>
      </c>
      <c r="AU781" s="197">
        <v>1</v>
      </c>
      <c r="AV781" s="196" t="s">
        <v>197</v>
      </c>
      <c r="AW781" s="195">
        <v>1</v>
      </c>
      <c r="AX781" s="196" t="s">
        <v>198</v>
      </c>
      <c r="AY781" s="197">
        <v>1</v>
      </c>
      <c r="AZ781" s="196" t="s">
        <v>199</v>
      </c>
      <c r="BA781" s="197">
        <v>1</v>
      </c>
      <c r="BB781" s="196" t="s">
        <v>200</v>
      </c>
      <c r="BC781" s="195">
        <v>1</v>
      </c>
      <c r="BD781" s="196" t="s">
        <v>201</v>
      </c>
      <c r="BE781" s="197">
        <v>1</v>
      </c>
      <c r="BF781" s="196" t="s">
        <v>202</v>
      </c>
      <c r="BG781" s="197">
        <v>1</v>
      </c>
      <c r="BH781" s="196" t="s">
        <v>203</v>
      </c>
      <c r="BI781" s="195">
        <v>1</v>
      </c>
      <c r="BJ781" s="196" t="s">
        <v>204</v>
      </c>
      <c r="BK781" s="197">
        <v>1</v>
      </c>
      <c r="BL781" s="196" t="s">
        <v>205</v>
      </c>
      <c r="BM781" s="197">
        <v>1</v>
      </c>
      <c r="BN781" s="196" t="s">
        <v>206</v>
      </c>
    </row>
    <row r="782" spans="13:66" ht="15.75" x14ac:dyDescent="0.25">
      <c r="M782" s="195"/>
      <c r="N782" s="199"/>
      <c r="O782" s="197"/>
      <c r="P782" s="199"/>
      <c r="Q782" s="197"/>
      <c r="R782" s="200"/>
      <c r="S782" s="195"/>
      <c r="T782" s="199"/>
      <c r="U782" s="197"/>
      <c r="V782" s="196"/>
      <c r="W782" s="197"/>
      <c r="X782" s="198"/>
      <c r="Y782" s="195"/>
      <c r="Z782" s="199"/>
      <c r="AA782" s="197"/>
      <c r="AB782" s="199"/>
      <c r="AC782" s="197"/>
      <c r="AD782" s="200"/>
      <c r="AE782" s="195"/>
      <c r="AF782" s="199"/>
      <c r="AG782" s="197"/>
      <c r="AH782" s="199"/>
      <c r="AI782" s="197"/>
      <c r="AJ782" s="200"/>
      <c r="AK782" s="195"/>
      <c r="AL782" s="199"/>
      <c r="AM782" s="197"/>
      <c r="AN782" s="196"/>
      <c r="AO782" s="197"/>
      <c r="AP782" s="198"/>
      <c r="AQ782" s="195"/>
      <c r="AR782" s="199"/>
      <c r="AS782" s="197"/>
      <c r="AT782" s="199"/>
      <c r="AU782" s="197"/>
      <c r="AV782" s="200"/>
      <c r="AW782" s="195"/>
      <c r="AX782" s="199"/>
      <c r="AY782" s="197"/>
      <c r="AZ782" s="199"/>
      <c r="BA782" s="197"/>
      <c r="BB782" s="200"/>
      <c r="BC782" s="195"/>
      <c r="BD782" s="199"/>
      <c r="BE782" s="197"/>
      <c r="BF782" s="196"/>
      <c r="BG782" s="197"/>
      <c r="BH782" s="198"/>
      <c r="BI782" s="195"/>
      <c r="BJ782" s="199"/>
      <c r="BK782" s="197"/>
      <c r="BL782" s="199"/>
      <c r="BM782" s="197"/>
      <c r="BN782" s="200"/>
    </row>
    <row r="783" spans="13:66" ht="15.75" x14ac:dyDescent="0.25">
      <c r="M783" s="195"/>
      <c r="N783" s="199"/>
      <c r="O783" s="197"/>
      <c r="P783" s="199"/>
      <c r="Q783" s="197"/>
      <c r="R783" s="200"/>
      <c r="S783" s="195"/>
      <c r="T783" s="199"/>
      <c r="U783" s="197"/>
      <c r="V783" s="196"/>
      <c r="W783" s="197"/>
      <c r="X783" s="198"/>
      <c r="Y783" s="195"/>
      <c r="Z783" s="199"/>
      <c r="AA783" s="197"/>
      <c r="AB783" s="199"/>
      <c r="AC783" s="197"/>
      <c r="AD783" s="200"/>
      <c r="AE783" s="195"/>
      <c r="AF783" s="199"/>
      <c r="AG783" s="197"/>
      <c r="AH783" s="199"/>
      <c r="AI783" s="197"/>
      <c r="AJ783" s="200"/>
      <c r="AK783" s="195"/>
      <c r="AL783" s="199"/>
      <c r="AM783" s="197"/>
      <c r="AN783" s="196"/>
      <c r="AO783" s="197"/>
      <c r="AP783" s="198"/>
      <c r="AQ783" s="195"/>
      <c r="AR783" s="199"/>
      <c r="AS783" s="197"/>
      <c r="AT783" s="199"/>
      <c r="AU783" s="197"/>
      <c r="AV783" s="200"/>
      <c r="AW783" s="195"/>
      <c r="AX783" s="199"/>
      <c r="AY783" s="197"/>
      <c r="AZ783" s="199"/>
      <c r="BA783" s="197"/>
      <c r="BB783" s="200"/>
      <c r="BC783" s="195"/>
      <c r="BD783" s="199"/>
      <c r="BE783" s="197"/>
      <c r="BF783" s="196"/>
      <c r="BG783" s="197"/>
      <c r="BH783" s="198"/>
      <c r="BI783" s="195"/>
      <c r="BJ783" s="199"/>
      <c r="BK783" s="197"/>
      <c r="BL783" s="199"/>
      <c r="BM783" s="197"/>
      <c r="BN783" s="200"/>
    </row>
    <row r="784" spans="13:66" ht="15.75" x14ac:dyDescent="0.25">
      <c r="M784" s="201"/>
      <c r="N784" s="202"/>
      <c r="O784" s="203"/>
      <c r="P784" s="202"/>
      <c r="Q784" s="203"/>
      <c r="R784" s="204"/>
      <c r="S784" s="201"/>
      <c r="T784" s="202"/>
      <c r="U784" s="203"/>
      <c r="V784" s="202"/>
      <c r="W784" s="203"/>
      <c r="X784" s="204"/>
      <c r="Y784" s="201"/>
      <c r="Z784" s="202"/>
      <c r="AA784" s="203"/>
      <c r="AB784" s="202"/>
      <c r="AC784" s="203"/>
      <c r="AD784" s="204"/>
      <c r="AE784" s="201"/>
      <c r="AF784" s="202"/>
      <c r="AG784" s="203"/>
      <c r="AH784" s="202"/>
      <c r="AI784" s="203"/>
      <c r="AJ784" s="204"/>
      <c r="AK784" s="201"/>
      <c r="AL784" s="202"/>
      <c r="AM784" s="203"/>
      <c r="AN784" s="202"/>
      <c r="AO784" s="203"/>
      <c r="AP784" s="204"/>
      <c r="AQ784" s="201"/>
      <c r="AR784" s="202"/>
      <c r="AS784" s="203"/>
      <c r="AT784" s="202"/>
      <c r="AU784" s="203"/>
      <c r="AV784" s="204"/>
      <c r="AW784" s="201"/>
      <c r="AX784" s="202"/>
      <c r="AY784" s="203"/>
      <c r="AZ784" s="202"/>
      <c r="BA784" s="203"/>
      <c r="BB784" s="204"/>
      <c r="BC784" s="201"/>
      <c r="BD784" s="202"/>
      <c r="BE784" s="203"/>
      <c r="BF784" s="202"/>
      <c r="BG784" s="203"/>
      <c r="BH784" s="204"/>
      <c r="BI784" s="201"/>
      <c r="BJ784" s="202"/>
      <c r="BK784" s="203"/>
      <c r="BL784" s="202"/>
      <c r="BM784" s="203"/>
      <c r="BN784" s="204"/>
    </row>
    <row r="785" spans="13:97" ht="378" x14ac:dyDescent="0.25">
      <c r="M785" s="195">
        <v>1</v>
      </c>
      <c r="N785" s="196" t="s">
        <v>207</v>
      </c>
      <c r="O785" s="197">
        <v>1</v>
      </c>
      <c r="P785" s="196" t="s">
        <v>208</v>
      </c>
      <c r="Q785" s="197">
        <v>1</v>
      </c>
      <c r="R785" s="196" t="s">
        <v>209</v>
      </c>
      <c r="S785" s="195">
        <v>1</v>
      </c>
      <c r="T785" s="196" t="s">
        <v>210</v>
      </c>
      <c r="U785" s="197">
        <v>1</v>
      </c>
      <c r="V785" s="196" t="s">
        <v>211</v>
      </c>
      <c r="W785" s="197">
        <v>1</v>
      </c>
      <c r="X785" s="196" t="s">
        <v>212</v>
      </c>
      <c r="Y785" s="195">
        <v>1</v>
      </c>
      <c r="Z785" s="196" t="s">
        <v>213</v>
      </c>
      <c r="AA785" s="197">
        <v>1</v>
      </c>
      <c r="AB785" s="196" t="s">
        <v>214</v>
      </c>
      <c r="AC785" s="197">
        <v>1</v>
      </c>
      <c r="AD785" s="196" t="s">
        <v>215</v>
      </c>
      <c r="AE785" s="195">
        <v>1</v>
      </c>
      <c r="AF785" s="196" t="s">
        <v>216</v>
      </c>
      <c r="AG785" s="197">
        <v>1</v>
      </c>
      <c r="AH785" s="196" t="s">
        <v>217</v>
      </c>
      <c r="AI785" s="197">
        <v>1</v>
      </c>
      <c r="AJ785" s="196" t="s">
        <v>218</v>
      </c>
      <c r="AK785" s="195">
        <v>1</v>
      </c>
      <c r="AL785" s="196" t="s">
        <v>219</v>
      </c>
      <c r="AM785" s="197">
        <v>1</v>
      </c>
      <c r="AN785" s="196" t="s">
        <v>220</v>
      </c>
      <c r="AO785" s="197">
        <v>1</v>
      </c>
      <c r="AP785" s="196" t="s">
        <v>221</v>
      </c>
      <c r="AQ785" s="195">
        <v>1</v>
      </c>
      <c r="AR785" s="196" t="s">
        <v>222</v>
      </c>
      <c r="AS785" s="197">
        <v>1</v>
      </c>
      <c r="AT785" s="196" t="s">
        <v>223</v>
      </c>
      <c r="AU785" s="197">
        <v>1</v>
      </c>
      <c r="AV785" s="196" t="s">
        <v>224</v>
      </c>
      <c r="AW785" s="195">
        <v>1</v>
      </c>
      <c r="AX785" s="196" t="s">
        <v>225</v>
      </c>
      <c r="AY785" s="197">
        <v>1</v>
      </c>
      <c r="AZ785" s="196" t="s">
        <v>226</v>
      </c>
      <c r="BA785" s="197">
        <v>1</v>
      </c>
      <c r="BB785" s="196" t="s">
        <v>227</v>
      </c>
      <c r="BC785" s="195">
        <v>1</v>
      </c>
      <c r="BD785" s="196" t="s">
        <v>228</v>
      </c>
      <c r="BE785" s="197">
        <v>1</v>
      </c>
      <c r="BF785" s="196" t="s">
        <v>229</v>
      </c>
      <c r="BG785" s="197">
        <v>1</v>
      </c>
      <c r="BH785" s="196" t="s">
        <v>230</v>
      </c>
      <c r="BI785" s="195">
        <v>1</v>
      </c>
      <c r="BJ785" s="196" t="s">
        <v>231</v>
      </c>
      <c r="BK785" s="197">
        <v>1</v>
      </c>
      <c r="BL785" s="196" t="s">
        <v>232</v>
      </c>
      <c r="BM785" s="197">
        <v>1</v>
      </c>
      <c r="BN785" s="196" t="s">
        <v>233</v>
      </c>
    </row>
    <row r="786" spans="13:97" ht="15.75" x14ac:dyDescent="0.25">
      <c r="M786" s="195"/>
      <c r="N786" s="199"/>
      <c r="O786" s="197"/>
      <c r="P786" s="199"/>
      <c r="Q786" s="197"/>
      <c r="R786" s="200"/>
      <c r="S786" s="195"/>
      <c r="T786" s="199"/>
      <c r="U786" s="197"/>
      <c r="V786" s="199"/>
      <c r="W786" s="197"/>
      <c r="X786" s="200"/>
      <c r="Y786" s="195"/>
      <c r="Z786" s="199"/>
      <c r="AA786" s="197"/>
      <c r="AB786" s="199"/>
      <c r="AC786" s="197"/>
      <c r="AD786" s="200"/>
      <c r="AE786" s="195"/>
      <c r="AF786" s="199"/>
      <c r="AG786" s="197"/>
      <c r="AH786" s="199"/>
      <c r="AI786" s="197"/>
      <c r="AJ786" s="200"/>
      <c r="AK786" s="195"/>
      <c r="AL786" s="199"/>
      <c r="AM786" s="197"/>
      <c r="AN786" s="199"/>
      <c r="AO786" s="197"/>
      <c r="AP786" s="200"/>
      <c r="AQ786" s="195"/>
      <c r="AR786" s="199"/>
      <c r="AS786" s="197"/>
      <c r="AT786" s="199"/>
      <c r="AU786" s="197"/>
      <c r="AV786" s="200"/>
      <c r="AW786" s="195"/>
      <c r="AX786" s="199"/>
      <c r="AY786" s="197"/>
      <c r="AZ786" s="199"/>
      <c r="BA786" s="197"/>
      <c r="BB786" s="200"/>
      <c r="BC786" s="195"/>
      <c r="BD786" s="199"/>
      <c r="BE786" s="197"/>
      <c r="BF786" s="199"/>
      <c r="BG786" s="197"/>
      <c r="BH786" s="200"/>
      <c r="BI786" s="195"/>
      <c r="BJ786" s="199"/>
      <c r="BK786" s="197"/>
      <c r="BL786" s="199"/>
      <c r="BM786" s="197"/>
      <c r="BN786" s="200"/>
    </row>
    <row r="787" spans="13:97" ht="15.75" x14ac:dyDescent="0.25">
      <c r="M787" s="195"/>
      <c r="N787" s="199"/>
      <c r="O787" s="197"/>
      <c r="P787" s="199"/>
      <c r="Q787" s="197"/>
      <c r="R787" s="200"/>
      <c r="S787" s="195"/>
      <c r="T787" s="199"/>
      <c r="U787" s="197"/>
      <c r="V787" s="199"/>
      <c r="W787" s="197"/>
      <c r="X787" s="200"/>
      <c r="Y787" s="195"/>
      <c r="Z787" s="199"/>
      <c r="AA787" s="197"/>
      <c r="AB787" s="199"/>
      <c r="AC787" s="197"/>
      <c r="AD787" s="200"/>
      <c r="AE787" s="195"/>
      <c r="AF787" s="199"/>
      <c r="AG787" s="197"/>
      <c r="AH787" s="199"/>
      <c r="AI787" s="197"/>
      <c r="AJ787" s="200"/>
      <c r="AK787" s="195"/>
      <c r="AL787" s="199"/>
      <c r="AM787" s="197"/>
      <c r="AN787" s="199"/>
      <c r="AO787" s="197"/>
      <c r="AP787" s="200"/>
      <c r="AQ787" s="195"/>
      <c r="AR787" s="199"/>
      <c r="AS787" s="197"/>
      <c r="AT787" s="199"/>
      <c r="AU787" s="197"/>
      <c r="AV787" s="200"/>
      <c r="AW787" s="195"/>
      <c r="AX787" s="199"/>
      <c r="AY787" s="197"/>
      <c r="AZ787" s="199"/>
      <c r="BA787" s="197"/>
      <c r="BB787" s="200"/>
      <c r="BC787" s="195"/>
      <c r="BD787" s="199"/>
      <c r="BE787" s="197"/>
      <c r="BF787" s="199"/>
      <c r="BG787" s="197"/>
      <c r="BH787" s="200"/>
      <c r="BI787" s="195"/>
      <c r="BJ787" s="199"/>
      <c r="BK787" s="197"/>
      <c r="BL787" s="199"/>
      <c r="BM787" s="197"/>
      <c r="BN787" s="200"/>
    </row>
    <row r="788" spans="13:97" ht="15.75" x14ac:dyDescent="0.25">
      <c r="M788" s="201"/>
      <c r="N788" s="202"/>
      <c r="O788" s="203"/>
      <c r="P788" s="202"/>
      <c r="Q788" s="203"/>
      <c r="R788" s="204"/>
      <c r="S788" s="201"/>
      <c r="T788" s="202"/>
      <c r="U788" s="203"/>
      <c r="V788" s="202"/>
      <c r="W788" s="203"/>
      <c r="X788" s="204"/>
      <c r="Y788" s="201"/>
      <c r="Z788" s="202"/>
      <c r="AA788" s="203"/>
      <c r="AB788" s="202"/>
      <c r="AC788" s="203"/>
      <c r="AD788" s="204"/>
      <c r="AE788" s="201"/>
      <c r="AF788" s="202"/>
      <c r="AG788" s="203"/>
      <c r="AH788" s="202"/>
      <c r="AI788" s="203"/>
      <c r="AJ788" s="204"/>
      <c r="AK788" s="201"/>
      <c r="AL788" s="202"/>
      <c r="AM788" s="203"/>
      <c r="AN788" s="202"/>
      <c r="AO788" s="203"/>
      <c r="AP788" s="204"/>
      <c r="AQ788" s="201"/>
      <c r="AR788" s="202"/>
      <c r="AS788" s="203"/>
      <c r="AT788" s="202"/>
      <c r="AU788" s="203"/>
      <c r="AV788" s="204"/>
      <c r="AW788" s="201"/>
      <c r="AX788" s="202"/>
      <c r="AY788" s="203"/>
      <c r="AZ788" s="202"/>
      <c r="BA788" s="203"/>
      <c r="BB788" s="204"/>
      <c r="BC788" s="201"/>
      <c r="BD788" s="202"/>
      <c r="BE788" s="203"/>
      <c r="BF788" s="202"/>
      <c r="BG788" s="203"/>
      <c r="BH788" s="204"/>
      <c r="BI788" s="201"/>
      <c r="BJ788" s="202"/>
      <c r="BK788" s="203"/>
      <c r="BL788" s="202"/>
      <c r="BM788" s="203"/>
      <c r="BN788" s="204"/>
    </row>
    <row r="789" spans="13:97" ht="299.25" x14ac:dyDescent="0.25">
      <c r="M789" s="195">
        <v>1</v>
      </c>
      <c r="N789" s="196" t="s">
        <v>234</v>
      </c>
      <c r="O789" s="197">
        <v>1</v>
      </c>
      <c r="P789" s="196" t="s">
        <v>235</v>
      </c>
      <c r="Q789" s="197">
        <v>1</v>
      </c>
      <c r="R789" s="196" t="s">
        <v>236</v>
      </c>
      <c r="S789" s="195">
        <v>1</v>
      </c>
      <c r="T789" s="196" t="s">
        <v>237</v>
      </c>
      <c r="U789" s="197">
        <v>1</v>
      </c>
      <c r="V789" s="196" t="s">
        <v>238</v>
      </c>
      <c r="W789" s="197">
        <v>1</v>
      </c>
      <c r="X789" s="196" t="s">
        <v>239</v>
      </c>
      <c r="Y789" s="195">
        <v>1</v>
      </c>
      <c r="Z789" s="196" t="s">
        <v>240</v>
      </c>
      <c r="AA789" s="197">
        <v>1</v>
      </c>
      <c r="AB789" s="196" t="s">
        <v>241</v>
      </c>
      <c r="AC789" s="197">
        <v>1</v>
      </c>
      <c r="AD789" s="196" t="s">
        <v>242</v>
      </c>
      <c r="AE789" s="195">
        <v>1</v>
      </c>
      <c r="AF789" s="196" t="s">
        <v>243</v>
      </c>
      <c r="AG789" s="197">
        <v>1</v>
      </c>
      <c r="AH789" s="196" t="s">
        <v>244</v>
      </c>
      <c r="AI789" s="197">
        <v>1</v>
      </c>
      <c r="AJ789" s="196" t="s">
        <v>245</v>
      </c>
      <c r="AK789" s="195">
        <v>1</v>
      </c>
      <c r="AL789" s="196" t="s">
        <v>246</v>
      </c>
      <c r="AM789" s="197">
        <v>1</v>
      </c>
      <c r="AN789" s="196" t="s">
        <v>247</v>
      </c>
      <c r="AO789" s="197">
        <v>1</v>
      </c>
      <c r="AP789" s="196" t="s">
        <v>248</v>
      </c>
      <c r="AQ789" s="195">
        <v>1</v>
      </c>
      <c r="AR789" s="196" t="s">
        <v>249</v>
      </c>
      <c r="AS789" s="197">
        <v>1</v>
      </c>
      <c r="AT789" s="196" t="s">
        <v>250</v>
      </c>
      <c r="AU789" s="197">
        <v>1</v>
      </c>
      <c r="AV789" s="196" t="s">
        <v>251</v>
      </c>
      <c r="AW789" s="195">
        <v>1</v>
      </c>
      <c r="AX789" s="196" t="s">
        <v>252</v>
      </c>
      <c r="AY789" s="197">
        <v>1</v>
      </c>
      <c r="AZ789" s="196" t="s">
        <v>253</v>
      </c>
      <c r="BA789" s="197">
        <v>1</v>
      </c>
      <c r="BB789" s="196" t="s">
        <v>254</v>
      </c>
      <c r="BC789" s="195">
        <v>1</v>
      </c>
      <c r="BD789" s="196" t="s">
        <v>255</v>
      </c>
      <c r="BE789" s="197">
        <v>1</v>
      </c>
      <c r="BF789" s="196" t="s">
        <v>256</v>
      </c>
      <c r="BG789" s="197">
        <v>1</v>
      </c>
      <c r="BH789" s="196" t="s">
        <v>257</v>
      </c>
      <c r="BI789" s="195">
        <v>1</v>
      </c>
      <c r="BJ789" s="196" t="s">
        <v>258</v>
      </c>
      <c r="BK789" s="197">
        <v>1</v>
      </c>
      <c r="BL789" s="196" t="s">
        <v>259</v>
      </c>
      <c r="BM789" s="197">
        <v>1</v>
      </c>
      <c r="BN789" s="196" t="s">
        <v>260</v>
      </c>
    </row>
    <row r="790" spans="13:97" ht="16.5" thickBot="1" x14ac:dyDescent="0.3">
      <c r="M790" s="195"/>
      <c r="N790" s="199"/>
      <c r="O790" s="197"/>
      <c r="P790" s="199"/>
      <c r="Q790" s="197"/>
      <c r="R790" s="200"/>
      <c r="S790" s="195"/>
      <c r="T790" s="199"/>
      <c r="U790" s="197"/>
      <c r="V790" s="199"/>
      <c r="W790" s="197"/>
      <c r="X790" s="200"/>
      <c r="Y790" s="195"/>
      <c r="Z790" s="199"/>
      <c r="AA790" s="197"/>
      <c r="AB790" s="199"/>
      <c r="AC790" s="197"/>
      <c r="AD790" s="200"/>
      <c r="AE790" s="195"/>
      <c r="AF790" s="199"/>
      <c r="AG790" s="197"/>
      <c r="AH790" s="199"/>
      <c r="AI790" s="197"/>
      <c r="AJ790" s="200"/>
      <c r="AK790" s="195"/>
      <c r="AL790" s="199"/>
      <c r="AM790" s="197"/>
      <c r="AN790" s="199"/>
      <c r="AO790" s="197"/>
      <c r="AP790" s="200"/>
      <c r="AQ790" s="195"/>
      <c r="AR790" s="199"/>
      <c r="AS790" s="197"/>
      <c r="AT790" s="199"/>
      <c r="AU790" s="197"/>
      <c r="AV790" s="200"/>
      <c r="AW790" s="195"/>
      <c r="AX790" s="199"/>
      <c r="AY790" s="197"/>
      <c r="AZ790" s="199"/>
      <c r="BA790" s="197"/>
      <c r="BB790" s="200"/>
      <c r="BC790" s="195"/>
      <c r="BD790" s="199"/>
      <c r="BE790" s="197"/>
      <c r="BF790" s="199"/>
      <c r="BG790" s="197"/>
      <c r="BH790" s="200"/>
      <c r="BI790" s="195"/>
      <c r="BJ790" s="199"/>
      <c r="BK790" s="197"/>
      <c r="BL790" s="199"/>
      <c r="BM790" s="197"/>
      <c r="BN790" s="200"/>
    </row>
    <row r="791" spans="13:97" ht="15" customHeight="1" x14ac:dyDescent="0.25">
      <c r="M791" s="195"/>
      <c r="N791" s="199"/>
      <c r="O791" s="197"/>
      <c r="P791" s="199"/>
      <c r="Q791" s="197"/>
      <c r="R791" s="200"/>
      <c r="S791" s="195"/>
      <c r="T791" s="199"/>
      <c r="U791" s="197"/>
      <c r="V791" s="199"/>
      <c r="W791" s="197"/>
      <c r="X791" s="200"/>
      <c r="Y791" s="195"/>
      <c r="Z791" s="199"/>
      <c r="AA791" s="197"/>
      <c r="AB791" s="199"/>
      <c r="AC791" s="197"/>
      <c r="AD791" s="200"/>
      <c r="AE791" s="195"/>
      <c r="AF791" s="199"/>
      <c r="AG791" s="197"/>
      <c r="AH791" s="199"/>
      <c r="AI791" s="197"/>
      <c r="AJ791" s="200"/>
      <c r="AK791" s="195"/>
      <c r="AL791" s="199"/>
      <c r="AM791" s="197"/>
      <c r="AN791" s="199"/>
      <c r="AO791" s="197"/>
      <c r="AP791" s="200"/>
      <c r="AQ791" s="195"/>
      <c r="AR791" s="199"/>
      <c r="AS791" s="197"/>
      <c r="AT791" s="199"/>
      <c r="AU791" s="197"/>
      <c r="AV791" s="200"/>
      <c r="AW791" s="195"/>
      <c r="AX791" s="199"/>
      <c r="AY791" s="197"/>
      <c r="AZ791" s="199"/>
      <c r="BA791" s="197"/>
      <c r="BB791" s="200"/>
      <c r="BC791" s="195"/>
      <c r="BD791" s="199"/>
      <c r="BE791" s="197"/>
      <c r="BF791" s="199"/>
      <c r="BG791" s="197"/>
      <c r="BH791" s="200"/>
      <c r="BI791" s="195"/>
      <c r="BJ791" s="199"/>
      <c r="BK791" s="197"/>
      <c r="BL791" s="199"/>
      <c r="BM791" s="197"/>
      <c r="BN791" s="200"/>
      <c r="BQ791" s="152" t="s">
        <v>48</v>
      </c>
      <c r="BR791" s="153">
        <v>1</v>
      </c>
      <c r="BS791" s="152" t="s">
        <v>49</v>
      </c>
      <c r="BT791" s="153">
        <v>1</v>
      </c>
      <c r="BU791" s="154" t="s">
        <v>50</v>
      </c>
      <c r="BV791" s="151"/>
      <c r="BW791" s="152"/>
      <c r="BX791" s="153"/>
      <c r="BY791" s="152"/>
      <c r="BZ791" s="153"/>
      <c r="CA791" s="154"/>
      <c r="CB791" s="151"/>
      <c r="CC791" s="152"/>
      <c r="CD791" s="153"/>
      <c r="CE791" s="152"/>
      <c r="CF791" s="153"/>
      <c r="CG791" s="154"/>
      <c r="CH791" s="151"/>
      <c r="CI791" s="152"/>
      <c r="CJ791" s="153"/>
      <c r="CK791" s="152"/>
      <c r="CL791" s="153"/>
      <c r="CM791" s="154"/>
      <c r="CN791" s="151"/>
      <c r="CO791" s="152"/>
      <c r="CP791" s="153"/>
      <c r="CQ791" s="152"/>
      <c r="CR791" s="153"/>
      <c r="CS791" s="154"/>
    </row>
    <row r="792" spans="13:97" ht="15" customHeight="1" x14ac:dyDescent="0.25">
      <c r="M792" s="201"/>
      <c r="N792" s="202"/>
      <c r="O792" s="203"/>
      <c r="P792" s="202"/>
      <c r="Q792" s="203"/>
      <c r="R792" s="204"/>
      <c r="S792" s="201"/>
      <c r="T792" s="202"/>
      <c r="U792" s="203"/>
      <c r="V792" s="202"/>
      <c r="W792" s="203"/>
      <c r="X792" s="204"/>
      <c r="Y792" s="201"/>
      <c r="Z792" s="202"/>
      <c r="AA792" s="203"/>
      <c r="AB792" s="202"/>
      <c r="AC792" s="203"/>
      <c r="AD792" s="204"/>
      <c r="AE792" s="201"/>
      <c r="AF792" s="202"/>
      <c r="AG792" s="203"/>
      <c r="AH792" s="202"/>
      <c r="AI792" s="203"/>
      <c r="AJ792" s="204"/>
      <c r="AK792" s="201"/>
      <c r="AL792" s="202"/>
      <c r="AM792" s="203"/>
      <c r="AN792" s="202"/>
      <c r="AO792" s="203"/>
      <c r="AP792" s="204"/>
      <c r="AQ792" s="201"/>
      <c r="AR792" s="202"/>
      <c r="AS792" s="203"/>
      <c r="AT792" s="202"/>
      <c r="AU792" s="203"/>
      <c r="AV792" s="204"/>
      <c r="AW792" s="201"/>
      <c r="AX792" s="202"/>
      <c r="AY792" s="203"/>
      <c r="AZ792" s="202"/>
      <c r="BA792" s="203"/>
      <c r="BB792" s="204"/>
      <c r="BC792" s="201"/>
      <c r="BD792" s="202"/>
      <c r="BE792" s="203"/>
      <c r="BF792" s="202"/>
      <c r="BG792" s="203"/>
      <c r="BH792" s="204"/>
      <c r="BI792" s="201"/>
      <c r="BJ792" s="202"/>
      <c r="BK792" s="203"/>
      <c r="BL792" s="202"/>
      <c r="BM792" s="203"/>
      <c r="BN792" s="204"/>
      <c r="BQ792" s="156"/>
      <c r="BR792" s="157"/>
      <c r="BS792" s="159"/>
      <c r="BT792" s="157"/>
      <c r="BU792" s="160"/>
      <c r="BV792" s="155"/>
      <c r="BW792" s="156"/>
      <c r="BX792" s="157"/>
      <c r="BY792" s="156"/>
      <c r="BZ792" s="157"/>
      <c r="CA792" s="158"/>
      <c r="CB792" s="155"/>
      <c r="CC792" s="156"/>
      <c r="CD792" s="157"/>
      <c r="CE792" s="156"/>
      <c r="CF792" s="157"/>
      <c r="CG792" s="158"/>
      <c r="CH792" s="155"/>
      <c r="CI792" s="156"/>
      <c r="CJ792" s="157"/>
      <c r="CK792" s="159"/>
      <c r="CL792" s="157"/>
      <c r="CM792" s="160"/>
      <c r="CN792" s="155"/>
      <c r="CO792" s="156"/>
      <c r="CP792" s="157"/>
      <c r="CQ792" s="156"/>
      <c r="CR792" s="157"/>
      <c r="CS792" s="158"/>
    </row>
    <row r="793" spans="13:97" ht="15" customHeight="1" x14ac:dyDescent="0.25">
      <c r="M793" s="195">
        <v>1</v>
      </c>
      <c r="N793" s="196" t="s">
        <v>261</v>
      </c>
      <c r="O793" s="197">
        <v>1</v>
      </c>
      <c r="P793" s="196" t="s">
        <v>262</v>
      </c>
      <c r="Q793" s="197">
        <v>1</v>
      </c>
      <c r="R793" s="196" t="s">
        <v>263</v>
      </c>
      <c r="S793" s="195">
        <v>1</v>
      </c>
      <c r="T793" s="196" t="s">
        <v>264</v>
      </c>
      <c r="U793" s="197">
        <v>1</v>
      </c>
      <c r="V793" s="196" t="s">
        <v>265</v>
      </c>
      <c r="W793" s="197">
        <v>1</v>
      </c>
      <c r="X793" s="196" t="s">
        <v>266</v>
      </c>
      <c r="Y793" s="195">
        <v>1</v>
      </c>
      <c r="Z793" s="196" t="s">
        <v>267</v>
      </c>
      <c r="AA793" s="197">
        <v>1</v>
      </c>
      <c r="AB793" s="196" t="s">
        <v>268</v>
      </c>
      <c r="AC793" s="197">
        <v>1</v>
      </c>
      <c r="AD793" s="196" t="s">
        <v>269</v>
      </c>
      <c r="AE793" s="195">
        <v>1</v>
      </c>
      <c r="AF793" s="196" t="s">
        <v>270</v>
      </c>
      <c r="AG793" s="197">
        <v>1</v>
      </c>
      <c r="AH793" s="196" t="s">
        <v>271</v>
      </c>
      <c r="AI793" s="197">
        <v>1</v>
      </c>
      <c r="AJ793" s="196" t="s">
        <v>272</v>
      </c>
      <c r="AK793" s="195">
        <v>1</v>
      </c>
      <c r="AL793" s="196" t="s">
        <v>273</v>
      </c>
      <c r="AM793" s="197">
        <v>1</v>
      </c>
      <c r="AN793" s="196" t="s">
        <v>274</v>
      </c>
      <c r="AO793" s="197">
        <v>1</v>
      </c>
      <c r="AP793" s="196" t="s">
        <v>275</v>
      </c>
      <c r="AQ793" s="205">
        <v>1</v>
      </c>
      <c r="AR793" s="196" t="s">
        <v>276</v>
      </c>
      <c r="AS793" s="207">
        <v>1</v>
      </c>
      <c r="AT793" s="196" t="s">
        <v>277</v>
      </c>
      <c r="AU793" s="207">
        <v>1</v>
      </c>
      <c r="AV793" s="196" t="s">
        <v>278</v>
      </c>
      <c r="AW793" s="195">
        <v>1</v>
      </c>
      <c r="AX793" s="196" t="s">
        <v>279</v>
      </c>
      <c r="AY793" s="197">
        <v>1</v>
      </c>
      <c r="AZ793" s="196" t="s">
        <v>280</v>
      </c>
      <c r="BA793" s="197">
        <v>1</v>
      </c>
      <c r="BB793" s="196" t="s">
        <v>281</v>
      </c>
      <c r="BC793" s="195">
        <v>1</v>
      </c>
      <c r="BD793" s="196" t="s">
        <v>282</v>
      </c>
      <c r="BE793" s="197">
        <v>1</v>
      </c>
      <c r="BF793" s="196" t="s">
        <v>283</v>
      </c>
      <c r="BG793" s="197">
        <v>1</v>
      </c>
      <c r="BH793" s="196" t="s">
        <v>284</v>
      </c>
      <c r="BI793" s="205">
        <v>1</v>
      </c>
      <c r="BJ793" s="196" t="s">
        <v>285</v>
      </c>
      <c r="BK793" s="207">
        <v>1</v>
      </c>
      <c r="BL793" s="196" t="s">
        <v>286</v>
      </c>
      <c r="BM793" s="207">
        <v>1</v>
      </c>
      <c r="BN793" s="196" t="s">
        <v>287</v>
      </c>
      <c r="BQ793" s="156"/>
      <c r="BR793" s="157"/>
      <c r="BS793" s="159"/>
      <c r="BT793" s="157"/>
      <c r="BU793" s="160"/>
      <c r="BV793" s="155"/>
      <c r="BW793" s="156"/>
      <c r="BX793" s="157"/>
      <c r="BY793" s="156"/>
      <c r="BZ793" s="157"/>
      <c r="CA793" s="158"/>
      <c r="CB793" s="155"/>
      <c r="CC793" s="156"/>
      <c r="CD793" s="157"/>
      <c r="CE793" s="156"/>
      <c r="CF793" s="157"/>
      <c r="CG793" s="158"/>
      <c r="CH793" s="155"/>
      <c r="CI793" s="156"/>
      <c r="CJ793" s="157"/>
      <c r="CK793" s="159"/>
      <c r="CL793" s="157"/>
      <c r="CM793" s="160"/>
      <c r="CN793" s="155"/>
      <c r="CO793" s="156"/>
      <c r="CP793" s="157"/>
      <c r="CQ793" s="156"/>
      <c r="CR793" s="157"/>
      <c r="CS793" s="158"/>
    </row>
    <row r="794" spans="13:97" ht="15" customHeight="1" x14ac:dyDescent="0.25">
      <c r="M794" s="195"/>
      <c r="N794" s="199"/>
      <c r="O794" s="197"/>
      <c r="P794" s="199"/>
      <c r="Q794" s="197"/>
      <c r="R794" s="200"/>
      <c r="S794" s="195"/>
      <c r="T794" s="199"/>
      <c r="U794" s="197"/>
      <c r="V794" s="199"/>
      <c r="W794" s="197"/>
      <c r="X794" s="200"/>
      <c r="Y794" s="195"/>
      <c r="Z794" s="199"/>
      <c r="AA794" s="197"/>
      <c r="AB794" s="199"/>
      <c r="AC794" s="197"/>
      <c r="AD794" s="200"/>
      <c r="AE794" s="195"/>
      <c r="AF794" s="199"/>
      <c r="AG794" s="197"/>
      <c r="AH794" s="199"/>
      <c r="AI794" s="197"/>
      <c r="AJ794" s="200"/>
      <c r="AK794" s="195"/>
      <c r="AL794" s="199"/>
      <c r="AM794" s="197"/>
      <c r="AN794" s="199"/>
      <c r="AO794" s="197"/>
      <c r="AP794" s="200"/>
      <c r="AQ794" s="195"/>
      <c r="AR794" s="199"/>
      <c r="AS794" s="197"/>
      <c r="AT794" s="199"/>
      <c r="AU794" s="197"/>
      <c r="AV794" s="200"/>
      <c r="AW794" s="195"/>
      <c r="AX794" s="199"/>
      <c r="AY794" s="197"/>
      <c r="AZ794" s="199"/>
      <c r="BA794" s="197"/>
      <c r="BB794" s="200"/>
      <c r="BC794" s="195"/>
      <c r="BD794" s="199"/>
      <c r="BE794" s="197"/>
      <c r="BF794" s="199"/>
      <c r="BG794" s="197"/>
      <c r="BH794" s="200"/>
      <c r="BI794" s="195"/>
      <c r="BJ794" s="199"/>
      <c r="BK794" s="197"/>
      <c r="BL794" s="199"/>
      <c r="BM794" s="197"/>
      <c r="BN794" s="200"/>
      <c r="BQ794" s="162"/>
      <c r="BR794" s="163"/>
      <c r="BS794" s="162"/>
      <c r="BT794" s="163"/>
      <c r="BU794" s="164"/>
      <c r="BV794" s="161"/>
      <c r="BW794" s="162"/>
      <c r="BX794" s="163"/>
      <c r="BY794" s="162"/>
      <c r="BZ794" s="163"/>
      <c r="CA794" s="164"/>
      <c r="CB794" s="161"/>
      <c r="CC794" s="162"/>
      <c r="CD794" s="163"/>
      <c r="CE794" s="162"/>
      <c r="CF794" s="163"/>
      <c r="CG794" s="164"/>
      <c r="CH794" s="161"/>
      <c r="CI794" s="162"/>
      <c r="CJ794" s="163"/>
      <c r="CK794" s="162"/>
      <c r="CL794" s="163"/>
      <c r="CM794" s="164"/>
      <c r="CN794" s="161"/>
      <c r="CO794" s="162"/>
      <c r="CP794" s="163"/>
      <c r="CQ794" s="162"/>
      <c r="CR794" s="163"/>
      <c r="CS794" s="164"/>
    </row>
    <row r="795" spans="13:97" ht="15" customHeight="1" x14ac:dyDescent="0.25">
      <c r="M795" s="205"/>
      <c r="N795" s="206"/>
      <c r="O795" s="207"/>
      <c r="P795" s="206"/>
      <c r="Q795" s="207"/>
      <c r="R795" s="208"/>
      <c r="S795" s="205"/>
      <c r="T795" s="206"/>
      <c r="U795" s="207"/>
      <c r="V795" s="206"/>
      <c r="W795" s="207"/>
      <c r="X795" s="208"/>
      <c r="Y795" s="205"/>
      <c r="Z795" s="206"/>
      <c r="AA795" s="207"/>
      <c r="AB795" s="206"/>
      <c r="AC795" s="207"/>
      <c r="AD795" s="208"/>
      <c r="AE795" s="205"/>
      <c r="AF795" s="206"/>
      <c r="AG795" s="207"/>
      <c r="AH795" s="206"/>
      <c r="AI795" s="207"/>
      <c r="AJ795" s="208"/>
      <c r="AK795" s="205"/>
      <c r="AL795" s="206"/>
      <c r="AM795" s="207"/>
      <c r="AN795" s="206"/>
      <c r="AO795" s="207"/>
      <c r="AP795" s="208"/>
      <c r="AQ795" s="205"/>
      <c r="AR795" s="206"/>
      <c r="AS795" s="207"/>
      <c r="AT795" s="206"/>
      <c r="AU795" s="207"/>
      <c r="AV795" s="208"/>
      <c r="AW795" s="205"/>
      <c r="AX795" s="206"/>
      <c r="AY795" s="207"/>
      <c r="AZ795" s="206"/>
      <c r="BA795" s="207"/>
      <c r="BB795" s="208"/>
      <c r="BC795" s="205"/>
      <c r="BD795" s="206"/>
      <c r="BE795" s="207"/>
      <c r="BF795" s="206"/>
      <c r="BG795" s="207"/>
      <c r="BH795" s="208"/>
      <c r="BI795" s="205"/>
      <c r="BJ795" s="206"/>
      <c r="BK795" s="207"/>
      <c r="BL795" s="206"/>
      <c r="BM795" s="207"/>
      <c r="BN795" s="208"/>
      <c r="BQ795" s="159" t="s">
        <v>63</v>
      </c>
      <c r="BR795" s="157">
        <v>1</v>
      </c>
      <c r="BS795" s="159" t="s">
        <v>64</v>
      </c>
      <c r="BT795" s="157">
        <v>1</v>
      </c>
      <c r="BU795" s="160" t="s">
        <v>65</v>
      </c>
      <c r="BV795" s="155"/>
      <c r="BW795" s="159"/>
      <c r="BX795" s="157"/>
      <c r="BY795" s="159"/>
      <c r="BZ795" s="157"/>
      <c r="CA795" s="160"/>
      <c r="CB795" s="155"/>
      <c r="CC795" s="159"/>
      <c r="CD795" s="157"/>
      <c r="CE795" s="159"/>
      <c r="CF795" s="157"/>
      <c r="CG795" s="160"/>
      <c r="CH795" s="155"/>
      <c r="CI795" s="159"/>
      <c r="CJ795" s="157"/>
      <c r="CK795" s="159"/>
      <c r="CL795" s="157"/>
      <c r="CM795" s="160"/>
      <c r="CN795" s="155"/>
      <c r="CO795" s="159"/>
      <c r="CP795" s="157"/>
      <c r="CQ795" s="159"/>
      <c r="CR795" s="157"/>
      <c r="CS795" s="160"/>
    </row>
    <row r="796" spans="13:97" ht="15" customHeight="1" x14ac:dyDescent="0.25">
      <c r="M796" s="209"/>
      <c r="N796" s="210"/>
      <c r="O796" s="211"/>
      <c r="P796" s="210"/>
      <c r="Q796" s="211"/>
      <c r="R796" s="210"/>
      <c r="S796" s="207"/>
      <c r="T796" s="206"/>
      <c r="U796" s="207"/>
      <c r="V796" s="206"/>
      <c r="W796" s="207"/>
      <c r="X796" s="206"/>
      <c r="Y796" s="207"/>
      <c r="Z796" s="206"/>
      <c r="AA796" s="207"/>
      <c r="AB796" s="206"/>
      <c r="AC796" s="207"/>
      <c r="AD796" s="206"/>
      <c r="AE796" s="207"/>
      <c r="AF796" s="206"/>
      <c r="AG796" s="207"/>
      <c r="AH796" s="206"/>
      <c r="AI796" s="207"/>
      <c r="AJ796" s="206"/>
      <c r="AK796" s="207"/>
      <c r="AL796" s="206"/>
      <c r="AM796" s="207"/>
      <c r="AN796" s="206"/>
      <c r="AO796" s="207"/>
      <c r="AP796" s="206"/>
      <c r="AQ796" s="207"/>
      <c r="AR796" s="206"/>
      <c r="AS796" s="207"/>
      <c r="AT796" s="206"/>
      <c r="AU796" s="207"/>
      <c r="AV796" s="206"/>
      <c r="AW796" s="207"/>
      <c r="AX796" s="206"/>
      <c r="AY796" s="207"/>
      <c r="AZ796" s="206"/>
      <c r="BA796" s="207"/>
      <c r="BB796" s="206"/>
      <c r="BC796" s="207"/>
      <c r="BD796" s="206"/>
      <c r="BE796" s="207"/>
      <c r="BF796" s="206"/>
      <c r="BG796" s="207"/>
      <c r="BH796" s="206"/>
      <c r="BI796" s="207"/>
      <c r="BJ796" s="206"/>
      <c r="BK796" s="207"/>
      <c r="BL796" s="206"/>
      <c r="BM796" s="207"/>
      <c r="BN796" s="206"/>
      <c r="BQ796" s="156"/>
      <c r="BR796" s="157"/>
      <c r="BS796" s="156"/>
      <c r="BT796" s="157"/>
      <c r="BU796" s="158"/>
      <c r="BV796" s="155"/>
      <c r="BW796" s="156"/>
      <c r="BX796" s="157"/>
      <c r="BY796" s="156"/>
      <c r="BZ796" s="157"/>
      <c r="CA796" s="158"/>
      <c r="CB796" s="155"/>
      <c r="CC796" s="156"/>
      <c r="CD796" s="157"/>
      <c r="CE796" s="156"/>
      <c r="CF796" s="157"/>
      <c r="CG796" s="158"/>
      <c r="CH796" s="155"/>
      <c r="CI796" s="156"/>
      <c r="CJ796" s="157"/>
      <c r="CK796" s="156"/>
      <c r="CL796" s="157"/>
      <c r="CM796" s="158"/>
      <c r="CN796" s="155"/>
      <c r="CO796" s="156"/>
      <c r="CP796" s="157"/>
      <c r="CQ796" s="156"/>
      <c r="CR796" s="157"/>
      <c r="CS796" s="158"/>
    </row>
    <row r="797" spans="13:97" ht="15" customHeight="1" x14ac:dyDescent="0.25">
      <c r="M797" s="195">
        <v>1</v>
      </c>
      <c r="N797" s="196" t="s">
        <v>288</v>
      </c>
      <c r="O797" s="197">
        <v>1</v>
      </c>
      <c r="P797" s="196" t="s">
        <v>289</v>
      </c>
      <c r="Q797" s="197">
        <v>1</v>
      </c>
      <c r="R797" s="271" t="s">
        <v>290</v>
      </c>
      <c r="S797" s="272"/>
      <c r="T797" s="272"/>
      <c r="U797" s="272"/>
      <c r="V797" s="272"/>
      <c r="W797" s="272"/>
      <c r="X797" s="272"/>
      <c r="Y797" s="272"/>
      <c r="Z797" s="272"/>
      <c r="AA797" s="272"/>
      <c r="AB797" s="272"/>
      <c r="AC797" s="272"/>
      <c r="AD797" s="272"/>
      <c r="AE797" s="272"/>
      <c r="AF797" s="272"/>
      <c r="AG797" s="272"/>
      <c r="AH797" s="272"/>
      <c r="AI797" s="272"/>
      <c r="AJ797" s="272"/>
      <c r="AK797" s="272"/>
      <c r="AL797" s="272"/>
      <c r="AM797" s="272"/>
      <c r="AN797" s="272"/>
      <c r="AO797" s="272"/>
      <c r="AP797" s="272"/>
      <c r="AQ797" s="272"/>
      <c r="AR797" s="272"/>
      <c r="AS797" s="272"/>
      <c r="AT797" s="272"/>
      <c r="AU797" s="272"/>
      <c r="AV797" s="272"/>
      <c r="AW797" s="272"/>
      <c r="AX797" s="272"/>
      <c r="AY797" s="272"/>
      <c r="AZ797" s="272"/>
      <c r="BA797" s="272"/>
      <c r="BB797" s="272"/>
      <c r="BC797" s="197"/>
      <c r="BD797" s="196"/>
      <c r="BE797" s="197"/>
      <c r="BF797" s="196"/>
      <c r="BG797" s="197"/>
      <c r="BH797" s="196"/>
      <c r="BI797" s="207"/>
      <c r="BJ797" s="213"/>
      <c r="BK797" s="207"/>
      <c r="BL797" s="213"/>
      <c r="BM797" s="207"/>
      <c r="BN797" s="213"/>
      <c r="BQ797" s="156"/>
      <c r="BR797" s="157"/>
      <c r="BS797" s="156"/>
      <c r="BT797" s="157"/>
      <c r="BU797" s="158"/>
      <c r="BV797" s="155"/>
      <c r="BW797" s="156"/>
      <c r="BX797" s="157"/>
      <c r="BY797" s="156"/>
      <c r="BZ797" s="157"/>
      <c r="CA797" s="158"/>
      <c r="CB797" s="155"/>
      <c r="CC797" s="156"/>
      <c r="CD797" s="157"/>
      <c r="CE797" s="156"/>
      <c r="CF797" s="157"/>
      <c r="CG797" s="158"/>
      <c r="CH797" s="155"/>
      <c r="CI797" s="156"/>
      <c r="CJ797" s="157"/>
      <c r="CK797" s="156"/>
      <c r="CL797" s="157"/>
      <c r="CM797" s="158"/>
      <c r="CN797" s="155"/>
      <c r="CO797" s="156"/>
      <c r="CP797" s="157"/>
      <c r="CQ797" s="156"/>
      <c r="CR797" s="157"/>
      <c r="CS797" s="158"/>
    </row>
    <row r="798" spans="13:97" ht="15" customHeight="1" x14ac:dyDescent="0.25">
      <c r="M798" s="205"/>
      <c r="N798" s="206"/>
      <c r="O798" s="207"/>
      <c r="P798" s="206"/>
      <c r="Q798" s="207"/>
      <c r="R798" s="208"/>
      <c r="S798" s="205"/>
      <c r="T798" s="206"/>
      <c r="U798" s="207"/>
      <c r="V798" s="206"/>
      <c r="W798" s="207"/>
      <c r="X798" s="208"/>
      <c r="Y798" s="205"/>
      <c r="Z798" s="206"/>
      <c r="AA798" s="207"/>
      <c r="AB798" s="206"/>
      <c r="AC798" s="207"/>
      <c r="AD798" s="208"/>
      <c r="AE798" s="205"/>
      <c r="AF798" s="206"/>
      <c r="AG798" s="207"/>
      <c r="AH798" s="206"/>
      <c r="AI798" s="207"/>
      <c r="AJ798" s="208"/>
      <c r="AK798" s="205"/>
      <c r="AL798" s="206"/>
      <c r="AM798" s="207"/>
      <c r="AN798" s="206"/>
      <c r="AO798" s="207"/>
      <c r="AP798" s="208"/>
      <c r="AQ798" s="205"/>
      <c r="AR798" s="206"/>
      <c r="AS798" s="207"/>
      <c r="AT798" s="206"/>
      <c r="AU798" s="207"/>
      <c r="AV798" s="208"/>
      <c r="AW798" s="205"/>
      <c r="AX798" s="206"/>
      <c r="AY798" s="207"/>
      <c r="AZ798" s="206"/>
      <c r="BA798" s="207"/>
      <c r="BB798" s="208"/>
      <c r="BC798" s="205"/>
      <c r="BD798" s="206"/>
      <c r="BE798" s="207"/>
      <c r="BF798" s="206"/>
      <c r="BG798" s="207"/>
      <c r="BH798" s="208"/>
      <c r="BI798" s="205"/>
      <c r="BJ798" s="206"/>
      <c r="BK798" s="207"/>
      <c r="BL798" s="206"/>
      <c r="BM798" s="207"/>
      <c r="BN798" s="208"/>
      <c r="BQ798" s="162"/>
      <c r="BR798" s="163"/>
      <c r="BS798" s="162"/>
      <c r="BT798" s="163"/>
      <c r="BU798" s="164"/>
      <c r="BV798" s="161"/>
      <c r="BW798" s="162"/>
      <c r="BX798" s="163"/>
      <c r="BY798" s="162"/>
      <c r="BZ798" s="163"/>
      <c r="CA798" s="164"/>
      <c r="CB798" s="161"/>
      <c r="CC798" s="162"/>
      <c r="CD798" s="163"/>
      <c r="CE798" s="162"/>
      <c r="CF798" s="163"/>
      <c r="CG798" s="164"/>
      <c r="CH798" s="161"/>
      <c r="CI798" s="162"/>
      <c r="CJ798" s="163"/>
      <c r="CK798" s="162"/>
      <c r="CL798" s="163"/>
      <c r="CM798" s="164"/>
      <c r="CN798" s="161"/>
      <c r="CO798" s="162"/>
      <c r="CP798" s="163"/>
      <c r="CQ798" s="162"/>
      <c r="CR798" s="163"/>
      <c r="CS798" s="164"/>
    </row>
    <row r="799" spans="13:97" ht="15" customHeight="1" x14ac:dyDescent="0.25">
      <c r="M799" s="205"/>
      <c r="N799" s="206"/>
      <c r="O799" s="207"/>
      <c r="P799" s="206"/>
      <c r="Q799" s="207"/>
      <c r="R799" s="208"/>
      <c r="S799" s="205"/>
      <c r="T799" s="206"/>
      <c r="U799" s="207"/>
      <c r="V799" s="206"/>
      <c r="W799" s="207"/>
      <c r="X799" s="208"/>
      <c r="Y799" s="205"/>
      <c r="Z799" s="206"/>
      <c r="AA799" s="207"/>
      <c r="AB799" s="206"/>
      <c r="AC799" s="207"/>
      <c r="AD799" s="208"/>
      <c r="AE799" s="205"/>
      <c r="AF799" s="206"/>
      <c r="AG799" s="207"/>
      <c r="AH799" s="206"/>
      <c r="AI799" s="207"/>
      <c r="AJ799" s="208"/>
      <c r="AK799" s="205"/>
      <c r="AL799" s="206"/>
      <c r="AM799" s="207"/>
      <c r="AN799" s="206"/>
      <c r="AO799" s="207"/>
      <c r="AP799" s="208"/>
      <c r="AQ799" s="205"/>
      <c r="AR799" s="206"/>
      <c r="AS799" s="207"/>
      <c r="AT799" s="206"/>
      <c r="AU799" s="207"/>
      <c r="AV799" s="208"/>
      <c r="AW799" s="205"/>
      <c r="AX799" s="206"/>
      <c r="AY799" s="207"/>
      <c r="AZ799" s="206"/>
      <c r="BA799" s="207"/>
      <c r="BB799" s="208"/>
      <c r="BC799" s="205"/>
      <c r="BD799" s="206"/>
      <c r="BE799" s="207"/>
      <c r="BF799" s="206"/>
      <c r="BG799" s="207"/>
      <c r="BH799" s="208"/>
      <c r="BI799" s="205"/>
      <c r="BJ799" s="206"/>
      <c r="BK799" s="207"/>
      <c r="BL799" s="206"/>
      <c r="BM799" s="207"/>
      <c r="BN799" s="208"/>
      <c r="BQ799" s="159" t="s">
        <v>78</v>
      </c>
      <c r="BR799" s="157">
        <v>1</v>
      </c>
      <c r="BS799" s="159" t="s">
        <v>79</v>
      </c>
      <c r="BT799" s="157">
        <v>1</v>
      </c>
      <c r="BU799" s="160" t="s">
        <v>80</v>
      </c>
      <c r="BV799" s="155"/>
      <c r="BW799" s="159"/>
      <c r="BX799" s="157"/>
      <c r="BY799" s="159"/>
      <c r="BZ799" s="157"/>
      <c r="CA799" s="160"/>
      <c r="CB799" s="155"/>
      <c r="CC799" s="159"/>
      <c r="CD799" s="157"/>
      <c r="CE799" s="159"/>
      <c r="CF799" s="157"/>
      <c r="CG799" s="160"/>
      <c r="CH799" s="155"/>
      <c r="CI799" s="159"/>
      <c r="CJ799" s="157"/>
      <c r="CK799" s="159"/>
      <c r="CL799" s="157"/>
      <c r="CM799" s="160"/>
      <c r="CN799" s="155"/>
      <c r="CO799" s="159"/>
      <c r="CP799" s="157"/>
      <c r="CQ799" s="159"/>
      <c r="CR799" s="157"/>
      <c r="CS799" s="160"/>
    </row>
    <row r="800" spans="13:97" ht="15" customHeight="1" x14ac:dyDescent="0.25">
      <c r="M800" s="122"/>
      <c r="N800" s="123"/>
      <c r="O800" s="124"/>
      <c r="P800" s="123"/>
      <c r="Q800" s="124"/>
      <c r="R800" s="125"/>
      <c r="S800" s="122"/>
      <c r="T800" s="123"/>
      <c r="U800" s="124"/>
      <c r="V800" s="123"/>
      <c r="W800" s="124"/>
      <c r="X800" s="125"/>
      <c r="Y800" s="122"/>
      <c r="Z800" s="123"/>
      <c r="AA800" s="124"/>
      <c r="AB800" s="123"/>
      <c r="AC800" s="124"/>
      <c r="AD800" s="125"/>
      <c r="AE800" s="122"/>
      <c r="AF800" s="123"/>
      <c r="AG800" s="124"/>
      <c r="AH800" s="123"/>
      <c r="AI800" s="124"/>
      <c r="AJ800" s="125"/>
      <c r="AK800" s="122"/>
      <c r="AL800" s="123"/>
      <c r="AM800" s="124"/>
      <c r="AN800" s="123"/>
      <c r="AO800" s="124"/>
      <c r="AP800" s="125"/>
      <c r="AQ800" s="122"/>
      <c r="AR800" s="123"/>
      <c r="AS800" s="124"/>
      <c r="AT800" s="123"/>
      <c r="AU800" s="124"/>
      <c r="AV800" s="125"/>
      <c r="AW800" s="122"/>
      <c r="AX800" s="123"/>
      <c r="AY800" s="124"/>
      <c r="AZ800" s="123"/>
      <c r="BA800" s="124"/>
      <c r="BB800" s="125"/>
      <c r="BC800" s="122"/>
      <c r="BD800" s="123"/>
      <c r="BE800" s="124"/>
      <c r="BF800" s="123"/>
      <c r="BG800" s="124"/>
      <c r="BH800" s="125"/>
      <c r="BI800" s="122"/>
      <c r="BJ800" s="123"/>
      <c r="BK800" s="124"/>
      <c r="BL800" s="123"/>
      <c r="BM800" s="124"/>
      <c r="BN800" s="125"/>
      <c r="BQ800" s="156"/>
      <c r="BR800" s="157"/>
      <c r="BS800" s="156"/>
      <c r="BT800" s="157"/>
      <c r="BU800" s="158"/>
      <c r="BV800" s="155"/>
      <c r="BW800" s="156"/>
      <c r="BX800" s="157"/>
      <c r="BY800" s="156"/>
      <c r="BZ800" s="157"/>
      <c r="CA800" s="158"/>
      <c r="CB800" s="155"/>
      <c r="CC800" s="156"/>
      <c r="CD800" s="157"/>
      <c r="CE800" s="156"/>
      <c r="CF800" s="157"/>
      <c r="CG800" s="158"/>
      <c r="CH800" s="155"/>
      <c r="CI800" s="156"/>
      <c r="CJ800" s="157"/>
      <c r="CK800" s="156"/>
      <c r="CL800" s="157"/>
      <c r="CM800" s="158"/>
      <c r="CN800" s="155"/>
      <c r="CO800" s="156"/>
      <c r="CP800" s="157"/>
      <c r="CQ800" s="156"/>
      <c r="CR800" s="157"/>
      <c r="CS800" s="158"/>
    </row>
    <row r="801" spans="13:97" ht="15" customHeight="1" x14ac:dyDescent="0.25">
      <c r="M801" s="215">
        <v>1</v>
      </c>
      <c r="N801" s="216" t="s">
        <v>291</v>
      </c>
      <c r="O801" s="217">
        <v>1</v>
      </c>
      <c r="P801" s="216" t="s">
        <v>292</v>
      </c>
      <c r="Q801" s="217">
        <v>1</v>
      </c>
      <c r="R801" s="216" t="s">
        <v>293</v>
      </c>
      <c r="S801" s="215">
        <v>1</v>
      </c>
      <c r="T801" s="216" t="s">
        <v>294</v>
      </c>
      <c r="U801" s="217">
        <v>1</v>
      </c>
      <c r="V801" s="216" t="s">
        <v>295</v>
      </c>
      <c r="W801" s="217">
        <v>1</v>
      </c>
      <c r="X801" s="216" t="s">
        <v>296</v>
      </c>
      <c r="Y801" s="215">
        <v>1</v>
      </c>
      <c r="Z801" s="216" t="s">
        <v>297</v>
      </c>
      <c r="AA801" s="217">
        <v>1</v>
      </c>
      <c r="AB801" s="216" t="s">
        <v>298</v>
      </c>
      <c r="AC801" s="217">
        <v>1</v>
      </c>
      <c r="AD801" s="216" t="s">
        <v>299</v>
      </c>
      <c r="AE801" s="215">
        <v>1</v>
      </c>
      <c r="AF801" s="216" t="s">
        <v>300</v>
      </c>
      <c r="AG801" s="217">
        <v>1</v>
      </c>
      <c r="AH801" s="216" t="s">
        <v>301</v>
      </c>
      <c r="AI801" s="217">
        <v>1</v>
      </c>
      <c r="AJ801" s="216" t="s">
        <v>302</v>
      </c>
      <c r="AK801" s="215">
        <v>1</v>
      </c>
      <c r="AL801" s="216" t="s">
        <v>303</v>
      </c>
      <c r="AM801" s="217">
        <v>1</v>
      </c>
      <c r="AN801" s="216" t="s">
        <v>304</v>
      </c>
      <c r="AO801" s="217">
        <v>1</v>
      </c>
      <c r="AP801" s="216" t="s">
        <v>305</v>
      </c>
      <c r="AQ801" s="215">
        <v>1</v>
      </c>
      <c r="AR801" s="216" t="s">
        <v>306</v>
      </c>
      <c r="AS801" s="217">
        <v>1</v>
      </c>
      <c r="AT801" s="216" t="s">
        <v>307</v>
      </c>
      <c r="AU801" s="217">
        <v>1</v>
      </c>
      <c r="AV801" s="216" t="s">
        <v>308</v>
      </c>
      <c r="AW801" s="215">
        <v>1</v>
      </c>
      <c r="AX801" s="216" t="s">
        <v>309</v>
      </c>
      <c r="AY801" s="217">
        <v>1</v>
      </c>
      <c r="AZ801" s="216" t="s">
        <v>310</v>
      </c>
      <c r="BA801" s="217">
        <v>1</v>
      </c>
      <c r="BB801" s="216" t="s">
        <v>311</v>
      </c>
      <c r="BC801" s="215">
        <v>1</v>
      </c>
      <c r="BD801" s="216" t="s">
        <v>312</v>
      </c>
      <c r="BE801" s="217">
        <v>1</v>
      </c>
      <c r="BF801" s="216" t="s">
        <v>313</v>
      </c>
      <c r="BG801" s="217">
        <v>1</v>
      </c>
      <c r="BH801" s="216" t="s">
        <v>314</v>
      </c>
      <c r="BI801" s="215">
        <v>1</v>
      </c>
      <c r="BJ801" s="216" t="s">
        <v>315</v>
      </c>
      <c r="BK801" s="217">
        <v>1</v>
      </c>
      <c r="BL801" s="216" t="s">
        <v>316</v>
      </c>
      <c r="BM801" s="217">
        <v>1</v>
      </c>
      <c r="BN801" s="216" t="s">
        <v>317</v>
      </c>
      <c r="BQ801" s="156"/>
      <c r="BR801" s="157"/>
      <c r="BS801" s="156"/>
      <c r="BT801" s="157"/>
      <c r="BU801" s="158"/>
      <c r="BV801" s="155"/>
      <c r="BW801" s="156"/>
      <c r="BX801" s="157"/>
      <c r="BY801" s="156"/>
      <c r="BZ801" s="157"/>
      <c r="CA801" s="158"/>
      <c r="CB801" s="155"/>
      <c r="CC801" s="156"/>
      <c r="CD801" s="157"/>
      <c r="CE801" s="156"/>
      <c r="CF801" s="157"/>
      <c r="CG801" s="158"/>
      <c r="CH801" s="155"/>
      <c r="CI801" s="156"/>
      <c r="CJ801" s="157"/>
      <c r="CK801" s="156"/>
      <c r="CL801" s="157"/>
      <c r="CM801" s="158"/>
      <c r="CN801" s="155"/>
      <c r="CO801" s="156"/>
      <c r="CP801" s="157"/>
      <c r="CQ801" s="156"/>
      <c r="CR801" s="157"/>
      <c r="CS801" s="158"/>
    </row>
    <row r="802" spans="13:97" ht="15" customHeight="1" x14ac:dyDescent="0.25">
      <c r="M802" s="215"/>
      <c r="N802" s="219"/>
      <c r="O802" s="217"/>
      <c r="P802" s="219"/>
      <c r="Q802" s="217"/>
      <c r="R802" s="220"/>
      <c r="S802" s="215"/>
      <c r="T802" s="219"/>
      <c r="U802" s="217"/>
      <c r="V802" s="219"/>
      <c r="W802" s="217"/>
      <c r="X802" s="220"/>
      <c r="Y802" s="215"/>
      <c r="Z802" s="219"/>
      <c r="AA802" s="217"/>
      <c r="AB802" s="219"/>
      <c r="AC802" s="217"/>
      <c r="AD802" s="220"/>
      <c r="AE802" s="215"/>
      <c r="AF802" s="219"/>
      <c r="AG802" s="217"/>
      <c r="AH802" s="219"/>
      <c r="AI802" s="217"/>
      <c r="AJ802" s="220"/>
      <c r="AK802" s="215"/>
      <c r="AL802" s="219"/>
      <c r="AM802" s="217"/>
      <c r="AN802" s="219"/>
      <c r="AO802" s="217"/>
      <c r="AP802" s="220"/>
      <c r="AQ802" s="215"/>
      <c r="AR802" s="219"/>
      <c r="AS802" s="217"/>
      <c r="AT802" s="219"/>
      <c r="AU802" s="217"/>
      <c r="AV802" s="220"/>
      <c r="AW802" s="215"/>
      <c r="AX802" s="219"/>
      <c r="AY802" s="217"/>
      <c r="AZ802" s="219"/>
      <c r="BA802" s="217"/>
      <c r="BB802" s="220"/>
      <c r="BC802" s="215"/>
      <c r="BD802" s="219"/>
      <c r="BE802" s="217"/>
      <c r="BF802" s="219"/>
      <c r="BG802" s="217"/>
      <c r="BH802" s="220"/>
      <c r="BI802" s="215"/>
      <c r="BJ802" s="219"/>
      <c r="BK802" s="217"/>
      <c r="BL802" s="219"/>
      <c r="BM802" s="217"/>
      <c r="BN802" s="220"/>
      <c r="BQ802" s="162"/>
      <c r="BR802" s="163"/>
      <c r="BS802" s="162"/>
      <c r="BT802" s="163"/>
      <c r="BU802" s="164"/>
      <c r="BV802" s="161"/>
      <c r="BW802" s="162"/>
      <c r="BX802" s="163"/>
      <c r="BY802" s="162"/>
      <c r="BZ802" s="163"/>
      <c r="CA802" s="164"/>
      <c r="CB802" s="161"/>
      <c r="CC802" s="162"/>
      <c r="CD802" s="163"/>
      <c r="CE802" s="162"/>
      <c r="CF802" s="163"/>
      <c r="CG802" s="164"/>
      <c r="CH802" s="161"/>
      <c r="CI802" s="162"/>
      <c r="CJ802" s="163"/>
      <c r="CK802" s="162"/>
      <c r="CL802" s="163"/>
      <c r="CM802" s="164"/>
      <c r="CN802" s="161"/>
      <c r="CO802" s="162"/>
      <c r="CP802" s="163"/>
      <c r="CQ802" s="162"/>
      <c r="CR802" s="163"/>
      <c r="CS802" s="164"/>
    </row>
    <row r="803" spans="13:97" ht="15" customHeight="1" x14ac:dyDescent="0.25">
      <c r="M803" s="215"/>
      <c r="N803" s="219"/>
      <c r="O803" s="217"/>
      <c r="P803" s="219"/>
      <c r="Q803" s="217"/>
      <c r="R803" s="220"/>
      <c r="S803" s="215"/>
      <c r="T803" s="219"/>
      <c r="U803" s="217"/>
      <c r="V803" s="219"/>
      <c r="W803" s="217"/>
      <c r="X803" s="220"/>
      <c r="Y803" s="215"/>
      <c r="Z803" s="219"/>
      <c r="AA803" s="217"/>
      <c r="AB803" s="219"/>
      <c r="AC803" s="217"/>
      <c r="AD803" s="220"/>
      <c r="AE803" s="215"/>
      <c r="AF803" s="219"/>
      <c r="AG803" s="217"/>
      <c r="AH803" s="219"/>
      <c r="AI803" s="217"/>
      <c r="AJ803" s="220"/>
      <c r="AK803" s="215"/>
      <c r="AL803" s="219"/>
      <c r="AM803" s="217"/>
      <c r="AN803" s="219"/>
      <c r="AO803" s="217"/>
      <c r="AP803" s="220"/>
      <c r="AQ803" s="215"/>
      <c r="AR803" s="219"/>
      <c r="AS803" s="217"/>
      <c r="AT803" s="219"/>
      <c r="AU803" s="217"/>
      <c r="AV803" s="220"/>
      <c r="AW803" s="215"/>
      <c r="AX803" s="219"/>
      <c r="AY803" s="217"/>
      <c r="AZ803" s="219"/>
      <c r="BA803" s="217"/>
      <c r="BB803" s="220"/>
      <c r="BC803" s="215"/>
      <c r="BD803" s="219"/>
      <c r="BE803" s="217"/>
      <c r="BF803" s="219"/>
      <c r="BG803" s="217"/>
      <c r="BH803" s="220"/>
      <c r="BI803" s="215"/>
      <c r="BJ803" s="219"/>
      <c r="BK803" s="217"/>
      <c r="BL803" s="219"/>
      <c r="BM803" s="217"/>
      <c r="BN803" s="220"/>
      <c r="BQ803" s="159"/>
      <c r="BR803" s="157"/>
      <c r="BS803" s="159"/>
      <c r="BT803" s="157"/>
      <c r="BU803" s="160"/>
      <c r="BV803" s="155"/>
      <c r="BW803" s="159"/>
      <c r="BX803" s="157"/>
      <c r="BY803" s="159"/>
      <c r="BZ803" s="157"/>
      <c r="CA803" s="158"/>
      <c r="CB803" s="155"/>
      <c r="CC803" s="159"/>
      <c r="CD803" s="157"/>
      <c r="CE803" s="159"/>
      <c r="CF803" s="157"/>
      <c r="CG803" s="160"/>
      <c r="CH803" s="155"/>
      <c r="CI803" s="159"/>
      <c r="CJ803" s="157"/>
      <c r="CK803" s="159"/>
      <c r="CL803" s="157"/>
      <c r="CM803" s="160"/>
      <c r="CN803" s="155"/>
      <c r="CO803" s="159"/>
      <c r="CP803" s="157"/>
      <c r="CQ803" s="159"/>
      <c r="CR803" s="157"/>
      <c r="CS803" s="158"/>
    </row>
    <row r="804" spans="13:97" ht="15" customHeight="1" x14ac:dyDescent="0.25">
      <c r="M804" s="221"/>
      <c r="N804" s="222"/>
      <c r="O804" s="223"/>
      <c r="P804" s="222"/>
      <c r="Q804" s="223"/>
      <c r="R804" s="224"/>
      <c r="S804" s="221"/>
      <c r="T804" s="222"/>
      <c r="U804" s="223"/>
      <c r="V804" s="222"/>
      <c r="W804" s="223"/>
      <c r="X804" s="224"/>
      <c r="Y804" s="221"/>
      <c r="Z804" s="222"/>
      <c r="AA804" s="223"/>
      <c r="AB804" s="222"/>
      <c r="AC804" s="223"/>
      <c r="AD804" s="224"/>
      <c r="AE804" s="221"/>
      <c r="AF804" s="222"/>
      <c r="AG804" s="223"/>
      <c r="AH804" s="222"/>
      <c r="AI804" s="223"/>
      <c r="AJ804" s="224"/>
      <c r="AK804" s="221"/>
      <c r="AL804" s="222"/>
      <c r="AM804" s="223"/>
      <c r="AN804" s="222"/>
      <c r="AO804" s="223"/>
      <c r="AP804" s="224"/>
      <c r="AQ804" s="221"/>
      <c r="AR804" s="222"/>
      <c r="AS804" s="223"/>
      <c r="AT804" s="222"/>
      <c r="AU804" s="223"/>
      <c r="AV804" s="224"/>
      <c r="AW804" s="221"/>
      <c r="AX804" s="222"/>
      <c r="AY804" s="223"/>
      <c r="AZ804" s="222"/>
      <c r="BA804" s="223"/>
      <c r="BB804" s="224"/>
      <c r="BC804" s="221"/>
      <c r="BD804" s="222"/>
      <c r="BE804" s="223"/>
      <c r="BF804" s="222"/>
      <c r="BG804" s="223"/>
      <c r="BH804" s="224"/>
      <c r="BI804" s="221"/>
      <c r="BJ804" s="222"/>
      <c r="BK804" s="223"/>
      <c r="BL804" s="222"/>
      <c r="BM804" s="223"/>
      <c r="BN804" s="224"/>
      <c r="BQ804" s="156"/>
      <c r="BR804" s="157"/>
      <c r="BS804" s="156"/>
      <c r="BT804" s="157"/>
      <c r="BU804" s="158"/>
      <c r="BV804" s="155"/>
      <c r="BW804" s="156"/>
      <c r="BX804" s="157"/>
      <c r="BY804" s="156"/>
      <c r="BZ804" s="157"/>
      <c r="CA804" s="158"/>
      <c r="CB804" s="155"/>
      <c r="CC804" s="156"/>
      <c r="CD804" s="157"/>
      <c r="CE804" s="156"/>
      <c r="CF804" s="157"/>
      <c r="CG804" s="158"/>
      <c r="CH804" s="155"/>
      <c r="CI804" s="156"/>
      <c r="CJ804" s="157"/>
      <c r="CK804" s="156"/>
      <c r="CL804" s="157"/>
      <c r="CM804" s="158"/>
      <c r="CN804" s="155"/>
      <c r="CO804" s="156"/>
      <c r="CP804" s="157"/>
      <c r="CQ804" s="156"/>
      <c r="CR804" s="157"/>
      <c r="CS804" s="158"/>
    </row>
    <row r="805" spans="13:97" ht="15" customHeight="1" x14ac:dyDescent="0.25">
      <c r="M805" s="215">
        <v>1</v>
      </c>
      <c r="N805" s="216" t="s">
        <v>318</v>
      </c>
      <c r="O805" s="217">
        <v>1</v>
      </c>
      <c r="P805" s="216" t="s">
        <v>319</v>
      </c>
      <c r="Q805" s="217">
        <v>1</v>
      </c>
      <c r="R805" s="216" t="s">
        <v>320</v>
      </c>
      <c r="S805" s="215">
        <v>1</v>
      </c>
      <c r="T805" s="216" t="s">
        <v>321</v>
      </c>
      <c r="U805" s="217">
        <v>1</v>
      </c>
      <c r="V805" s="216" t="s">
        <v>322</v>
      </c>
      <c r="W805" s="217">
        <v>1</v>
      </c>
      <c r="X805" s="216" t="s">
        <v>323</v>
      </c>
      <c r="Y805" s="215">
        <v>1</v>
      </c>
      <c r="Z805" s="216" t="s">
        <v>324</v>
      </c>
      <c r="AA805" s="217">
        <v>1</v>
      </c>
      <c r="AB805" s="216" t="s">
        <v>325</v>
      </c>
      <c r="AC805" s="217">
        <v>1</v>
      </c>
      <c r="AD805" s="216" t="s">
        <v>326</v>
      </c>
      <c r="AE805" s="215">
        <v>1</v>
      </c>
      <c r="AF805" s="216" t="s">
        <v>327</v>
      </c>
      <c r="AG805" s="217">
        <v>1</v>
      </c>
      <c r="AH805" s="216" t="s">
        <v>328</v>
      </c>
      <c r="AI805" s="217">
        <v>1</v>
      </c>
      <c r="AJ805" s="216" t="s">
        <v>329</v>
      </c>
      <c r="AK805" s="215">
        <v>1</v>
      </c>
      <c r="AL805" s="216" t="s">
        <v>330</v>
      </c>
      <c r="AM805" s="217">
        <v>1</v>
      </c>
      <c r="AN805" s="216" t="s">
        <v>331</v>
      </c>
      <c r="AO805" s="217">
        <v>1</v>
      </c>
      <c r="AP805" s="216" t="s">
        <v>332</v>
      </c>
      <c r="AQ805" s="215">
        <v>1</v>
      </c>
      <c r="AR805" s="216" t="s">
        <v>333</v>
      </c>
      <c r="AS805" s="217">
        <v>1</v>
      </c>
      <c r="AT805" s="216" t="s">
        <v>334</v>
      </c>
      <c r="AU805" s="217">
        <v>1</v>
      </c>
      <c r="AV805" s="216" t="s">
        <v>335</v>
      </c>
      <c r="AW805" s="215">
        <v>1</v>
      </c>
      <c r="AX805" s="216" t="s">
        <v>336</v>
      </c>
      <c r="AY805" s="217">
        <v>1</v>
      </c>
      <c r="AZ805" s="216" t="s">
        <v>337</v>
      </c>
      <c r="BA805" s="217">
        <v>1</v>
      </c>
      <c r="BB805" s="216" t="s">
        <v>338</v>
      </c>
      <c r="BC805" s="215">
        <v>1</v>
      </c>
      <c r="BD805" s="216" t="s">
        <v>339</v>
      </c>
      <c r="BE805" s="217">
        <v>1</v>
      </c>
      <c r="BF805" s="216" t="s">
        <v>340</v>
      </c>
      <c r="BG805" s="217">
        <v>1</v>
      </c>
      <c r="BH805" s="216" t="s">
        <v>341</v>
      </c>
      <c r="BI805" s="215">
        <v>1</v>
      </c>
      <c r="BJ805" s="216" t="s">
        <v>342</v>
      </c>
      <c r="BK805" s="217">
        <v>1</v>
      </c>
      <c r="BL805" s="216" t="s">
        <v>343</v>
      </c>
      <c r="BM805" s="217">
        <v>1</v>
      </c>
      <c r="BN805" s="216" t="s">
        <v>344</v>
      </c>
      <c r="BQ805" s="166"/>
      <c r="BR805" s="167"/>
      <c r="BS805" s="166"/>
      <c r="BT805" s="167"/>
      <c r="BU805" s="168"/>
      <c r="BV805" s="165"/>
      <c r="BW805" s="166"/>
      <c r="BX805" s="167"/>
      <c r="BY805" s="166"/>
      <c r="BZ805" s="167"/>
      <c r="CA805" s="168"/>
      <c r="CB805" s="165"/>
      <c r="CC805" s="166"/>
      <c r="CD805" s="167"/>
      <c r="CE805" s="166"/>
      <c r="CF805" s="167"/>
      <c r="CG805" s="168"/>
      <c r="CH805" s="165"/>
      <c r="CI805" s="166"/>
      <c r="CJ805" s="167"/>
      <c r="CK805" s="166"/>
      <c r="CL805" s="167"/>
      <c r="CM805" s="168"/>
      <c r="CN805" s="165"/>
      <c r="CO805" s="166"/>
      <c r="CP805" s="167"/>
      <c r="CQ805" s="166"/>
      <c r="CR805" s="167"/>
      <c r="CS805" s="168"/>
    </row>
    <row r="806" spans="13:97" ht="15" customHeight="1" x14ac:dyDescent="0.25">
      <c r="M806" s="215"/>
      <c r="N806" s="219"/>
      <c r="O806" s="217"/>
      <c r="P806" s="219"/>
      <c r="Q806" s="217"/>
      <c r="R806" s="220"/>
      <c r="S806" s="215"/>
      <c r="T806" s="219"/>
      <c r="U806" s="217"/>
      <c r="V806" s="219"/>
      <c r="W806" s="217"/>
      <c r="X806" s="220"/>
      <c r="Y806" s="215"/>
      <c r="Z806" s="219"/>
      <c r="AA806" s="217"/>
      <c r="AB806" s="219"/>
      <c r="AC806" s="217"/>
      <c r="AD806" s="220"/>
      <c r="AE806" s="215"/>
      <c r="AF806" s="219"/>
      <c r="AG806" s="217"/>
      <c r="AH806" s="219"/>
      <c r="AI806" s="217"/>
      <c r="AJ806" s="220"/>
      <c r="AK806" s="215"/>
      <c r="AL806" s="219"/>
      <c r="AM806" s="217"/>
      <c r="AN806" s="219"/>
      <c r="AO806" s="217"/>
      <c r="AP806" s="220"/>
      <c r="AQ806" s="215"/>
      <c r="AR806" s="219"/>
      <c r="AS806" s="217"/>
      <c r="AT806" s="219"/>
      <c r="AU806" s="217"/>
      <c r="AV806" s="220"/>
      <c r="AW806" s="215"/>
      <c r="AX806" s="219"/>
      <c r="AY806" s="217"/>
      <c r="AZ806" s="219"/>
      <c r="BA806" s="217"/>
      <c r="BB806" s="220"/>
      <c r="BC806" s="215"/>
      <c r="BD806" s="219"/>
      <c r="BE806" s="217"/>
      <c r="BF806" s="219"/>
      <c r="BG806" s="217"/>
      <c r="BH806" s="220"/>
      <c r="BI806" s="215"/>
      <c r="BJ806" s="219"/>
      <c r="BK806" s="217"/>
      <c r="BL806" s="219"/>
      <c r="BM806" s="217"/>
      <c r="BN806" s="220"/>
      <c r="BQ806" s="123"/>
      <c r="BR806" s="124"/>
      <c r="BS806" s="123"/>
      <c r="BT806" s="124"/>
      <c r="BU806" s="125"/>
      <c r="BV806" s="122"/>
      <c r="BW806" s="123"/>
      <c r="BX806" s="124"/>
      <c r="BY806" s="123"/>
      <c r="BZ806" s="124"/>
      <c r="CA806" s="125"/>
      <c r="CB806" s="122"/>
      <c r="CC806" s="123"/>
      <c r="CD806" s="124"/>
      <c r="CE806" s="123"/>
      <c r="CF806" s="124"/>
      <c r="CG806" s="125"/>
      <c r="CH806" s="122"/>
      <c r="CI806" s="123"/>
      <c r="CJ806" s="124"/>
      <c r="CK806" s="123"/>
      <c r="CL806" s="124"/>
      <c r="CM806" s="125"/>
      <c r="CN806" s="122"/>
      <c r="CO806" s="123"/>
      <c r="CP806" s="124"/>
      <c r="CQ806" s="123"/>
      <c r="CR806" s="124"/>
      <c r="CS806" s="125"/>
    </row>
    <row r="807" spans="13:97" ht="15" customHeight="1" x14ac:dyDescent="0.25">
      <c r="M807" s="215"/>
      <c r="N807" s="219"/>
      <c r="O807" s="217"/>
      <c r="P807" s="219"/>
      <c r="Q807" s="217"/>
      <c r="R807" s="220"/>
      <c r="S807" s="215"/>
      <c r="T807" s="219"/>
      <c r="U807" s="217"/>
      <c r="V807" s="219"/>
      <c r="W807" s="217"/>
      <c r="X807" s="220"/>
      <c r="Y807" s="215"/>
      <c r="Z807" s="219"/>
      <c r="AA807" s="217"/>
      <c r="AB807" s="219"/>
      <c r="AC807" s="217"/>
      <c r="AD807" s="220"/>
      <c r="AE807" s="215"/>
      <c r="AF807" s="219"/>
      <c r="AG807" s="217"/>
      <c r="AH807" s="219"/>
      <c r="AI807" s="217"/>
      <c r="AJ807" s="220"/>
      <c r="AK807" s="215"/>
      <c r="AL807" s="219"/>
      <c r="AM807" s="217"/>
      <c r="AN807" s="219"/>
      <c r="AO807" s="217"/>
      <c r="AP807" s="220"/>
      <c r="AQ807" s="215"/>
      <c r="AR807" s="219"/>
      <c r="AS807" s="217"/>
      <c r="AT807" s="219"/>
      <c r="AU807" s="217"/>
      <c r="AV807" s="220"/>
      <c r="AW807" s="215"/>
      <c r="AX807" s="219"/>
      <c r="AY807" s="217"/>
      <c r="AZ807" s="219"/>
      <c r="BA807" s="217"/>
      <c r="BB807" s="220"/>
      <c r="BC807" s="215"/>
      <c r="BD807" s="219"/>
      <c r="BE807" s="217"/>
      <c r="BF807" s="219"/>
      <c r="BG807" s="217"/>
      <c r="BH807" s="220"/>
      <c r="BI807" s="215"/>
      <c r="BJ807" s="219"/>
      <c r="BK807" s="217"/>
      <c r="BL807" s="219"/>
      <c r="BM807" s="217"/>
      <c r="BN807" s="220"/>
      <c r="BQ807" s="170"/>
      <c r="BR807" s="171"/>
      <c r="BS807" s="170"/>
      <c r="BT807" s="171"/>
      <c r="BU807" s="172"/>
      <c r="BV807" s="169"/>
      <c r="BW807" s="170"/>
      <c r="BX807" s="171"/>
      <c r="BY807" s="170"/>
      <c r="BZ807" s="171"/>
      <c r="CA807" s="172"/>
      <c r="CB807" s="169"/>
      <c r="CC807" s="170"/>
      <c r="CD807" s="171"/>
      <c r="CE807" s="170"/>
      <c r="CF807" s="171"/>
      <c r="CG807" s="172"/>
      <c r="CH807" s="169"/>
      <c r="CI807" s="170"/>
      <c r="CJ807" s="171"/>
      <c r="CK807" s="170"/>
      <c r="CL807" s="171"/>
      <c r="CM807" s="172"/>
      <c r="CN807" s="169"/>
      <c r="CO807" s="170"/>
      <c r="CP807" s="171"/>
      <c r="CQ807" s="170"/>
      <c r="CR807" s="171"/>
      <c r="CS807" s="172"/>
    </row>
    <row r="808" spans="13:97" ht="15" customHeight="1" x14ac:dyDescent="0.25">
      <c r="M808" s="221"/>
      <c r="N808" s="222"/>
      <c r="O808" s="223"/>
      <c r="P808" s="222"/>
      <c r="Q808" s="223"/>
      <c r="R808" s="224"/>
      <c r="S808" s="221"/>
      <c r="T808" s="222"/>
      <c r="U808" s="223"/>
      <c r="V808" s="222"/>
      <c r="W808" s="223"/>
      <c r="X808" s="224"/>
      <c r="Y808" s="221"/>
      <c r="Z808" s="222"/>
      <c r="AA808" s="223"/>
      <c r="AB808" s="223"/>
      <c r="AC808" s="223"/>
      <c r="AD808" s="225"/>
      <c r="AE808" s="221"/>
      <c r="AF808" s="222"/>
      <c r="AG808" s="223"/>
      <c r="AH808" s="222"/>
      <c r="AI808" s="223"/>
      <c r="AJ808" s="224"/>
      <c r="AK808" s="221"/>
      <c r="AL808" s="222"/>
      <c r="AM808" s="223"/>
      <c r="AN808" s="222"/>
      <c r="AO808" s="223"/>
      <c r="AP808" s="224"/>
      <c r="AQ808" s="221"/>
      <c r="AR808" s="222"/>
      <c r="AS808" s="223"/>
      <c r="AT808" s="223"/>
      <c r="AU808" s="223"/>
      <c r="AV808" s="225"/>
      <c r="AW808" s="221"/>
      <c r="AX808" s="222"/>
      <c r="AY808" s="223"/>
      <c r="AZ808" s="222"/>
      <c r="BA808" s="223"/>
      <c r="BB808" s="224"/>
      <c r="BC808" s="221"/>
      <c r="BD808" s="222"/>
      <c r="BE808" s="223"/>
      <c r="BF808" s="222"/>
      <c r="BG808" s="223"/>
      <c r="BH808" s="224"/>
      <c r="BI808" s="221"/>
      <c r="BJ808" s="222"/>
      <c r="BK808" s="223"/>
      <c r="BL808" s="223"/>
      <c r="BM808" s="223"/>
      <c r="BN808" s="225"/>
      <c r="BQ808" s="173"/>
      <c r="BR808" s="171"/>
      <c r="BS808" s="173"/>
      <c r="BT808" s="171"/>
      <c r="BU808" s="174"/>
      <c r="BV808" s="169"/>
      <c r="BW808" s="173"/>
      <c r="BX808" s="171"/>
      <c r="BY808" s="173"/>
      <c r="BZ808" s="171"/>
      <c r="CA808" s="174"/>
      <c r="CB808" s="169"/>
      <c r="CC808" s="173"/>
      <c r="CD808" s="171"/>
      <c r="CE808" s="173"/>
      <c r="CF808" s="171"/>
      <c r="CG808" s="174"/>
      <c r="CH808" s="169"/>
      <c r="CI808" s="173"/>
      <c r="CJ808" s="171"/>
      <c r="CK808" s="173"/>
      <c r="CL808" s="171"/>
      <c r="CM808" s="174"/>
      <c r="CN808" s="169"/>
      <c r="CO808" s="173"/>
      <c r="CP808" s="171"/>
      <c r="CQ808" s="173"/>
      <c r="CR808" s="171"/>
      <c r="CS808" s="174"/>
    </row>
    <row r="809" spans="13:97" ht="15" customHeight="1" x14ac:dyDescent="0.25">
      <c r="M809" s="215">
        <v>1</v>
      </c>
      <c r="N809" s="216" t="s">
        <v>345</v>
      </c>
      <c r="O809" s="217">
        <v>1</v>
      </c>
      <c r="P809" s="216" t="s">
        <v>346</v>
      </c>
      <c r="Q809" s="217">
        <v>1</v>
      </c>
      <c r="R809" s="216" t="s">
        <v>347</v>
      </c>
      <c r="S809" s="215">
        <v>1</v>
      </c>
      <c r="T809" s="216" t="s">
        <v>348</v>
      </c>
      <c r="U809" s="217">
        <v>1</v>
      </c>
      <c r="V809" s="216" t="s">
        <v>349</v>
      </c>
      <c r="W809" s="217">
        <v>1</v>
      </c>
      <c r="X809" s="273" t="s">
        <v>350</v>
      </c>
      <c r="Y809" s="275"/>
      <c r="Z809" s="275"/>
      <c r="AA809" s="275"/>
      <c r="AB809" s="275"/>
      <c r="AC809" s="275"/>
      <c r="AD809" s="275"/>
      <c r="AE809" s="275"/>
      <c r="AF809" s="275"/>
      <c r="AG809" s="275"/>
      <c r="AH809" s="275"/>
      <c r="AI809" s="275"/>
      <c r="AJ809" s="275"/>
      <c r="AK809" s="217"/>
      <c r="AL809" s="216"/>
      <c r="AM809" s="217"/>
      <c r="AN809" s="216"/>
      <c r="AO809" s="217"/>
      <c r="AP809" s="218"/>
      <c r="AQ809" s="215"/>
      <c r="AR809" s="216"/>
      <c r="AS809" s="217"/>
      <c r="AT809" s="216"/>
      <c r="AU809" s="217"/>
      <c r="AV809" s="218"/>
      <c r="AW809" s="215"/>
      <c r="AX809" s="216"/>
      <c r="AY809" s="217"/>
      <c r="AZ809" s="216"/>
      <c r="BA809" s="217"/>
      <c r="BB809" s="218"/>
      <c r="BC809" s="215"/>
      <c r="BD809" s="216"/>
      <c r="BE809" s="217"/>
      <c r="BF809" s="216"/>
      <c r="BG809" s="217"/>
      <c r="BH809" s="218"/>
      <c r="BI809" s="215"/>
      <c r="BJ809" s="216"/>
      <c r="BK809" s="217"/>
      <c r="BL809" s="216"/>
      <c r="BM809" s="217"/>
      <c r="BN809" s="218"/>
      <c r="BQ809" s="173"/>
      <c r="BR809" s="171"/>
      <c r="BS809" s="173"/>
      <c r="BT809" s="171"/>
      <c r="BU809" s="174"/>
      <c r="BV809" s="169"/>
      <c r="BW809" s="173"/>
      <c r="BX809" s="171"/>
      <c r="BY809" s="173"/>
      <c r="BZ809" s="171"/>
      <c r="CA809" s="174"/>
      <c r="CB809" s="169"/>
      <c r="CC809" s="173"/>
      <c r="CD809" s="171"/>
      <c r="CE809" s="173"/>
      <c r="CF809" s="171"/>
      <c r="CG809" s="174"/>
      <c r="CH809" s="169"/>
      <c r="CI809" s="173"/>
      <c r="CJ809" s="171"/>
      <c r="CK809" s="173"/>
      <c r="CL809" s="171"/>
      <c r="CM809" s="174"/>
      <c r="CN809" s="169"/>
      <c r="CO809" s="173"/>
      <c r="CP809" s="171"/>
      <c r="CQ809" s="173"/>
      <c r="CR809" s="171"/>
      <c r="CS809" s="174"/>
    </row>
    <row r="810" spans="13:97" ht="15" customHeight="1" x14ac:dyDescent="0.25">
      <c r="M810" s="215"/>
      <c r="N810" s="219"/>
      <c r="O810" s="217"/>
      <c r="P810" s="219"/>
      <c r="Q810" s="217"/>
      <c r="R810" s="220"/>
      <c r="S810" s="215"/>
      <c r="T810" s="219"/>
      <c r="U810" s="217"/>
      <c r="V810" s="219"/>
      <c r="W810" s="217"/>
      <c r="X810" s="274"/>
      <c r="Y810" s="217"/>
      <c r="Z810" s="219"/>
      <c r="AA810" s="217"/>
      <c r="AB810" s="217"/>
      <c r="AC810" s="217"/>
      <c r="AD810" s="217"/>
      <c r="AE810" s="217"/>
      <c r="AF810" s="219"/>
      <c r="AG810" s="217"/>
      <c r="AH810" s="219"/>
      <c r="AI810" s="217"/>
      <c r="AJ810" s="219"/>
      <c r="AK810" s="217"/>
      <c r="AL810" s="219"/>
      <c r="AM810" s="217"/>
      <c r="AN810" s="219"/>
      <c r="AO810" s="217"/>
      <c r="AP810" s="220"/>
      <c r="AQ810" s="215"/>
      <c r="AR810" s="219"/>
      <c r="AS810" s="217"/>
      <c r="AT810" s="217"/>
      <c r="AU810" s="217"/>
      <c r="AV810" s="226"/>
      <c r="AW810" s="215"/>
      <c r="AX810" s="219"/>
      <c r="AY810" s="217"/>
      <c r="AZ810" s="219"/>
      <c r="BA810" s="217"/>
      <c r="BB810" s="220"/>
      <c r="BC810" s="215"/>
      <c r="BD810" s="219"/>
      <c r="BE810" s="217"/>
      <c r="BF810" s="219"/>
      <c r="BG810" s="217"/>
      <c r="BH810" s="220"/>
      <c r="BI810" s="215"/>
      <c r="BJ810" s="219"/>
      <c r="BK810" s="217"/>
      <c r="BL810" s="217"/>
      <c r="BM810" s="217"/>
      <c r="BN810" s="226"/>
      <c r="BQ810" s="176"/>
      <c r="BR810" s="177"/>
      <c r="BS810" s="176"/>
      <c r="BT810" s="177"/>
      <c r="BU810" s="178"/>
      <c r="BV810" s="175"/>
      <c r="BW810" s="176"/>
      <c r="BX810" s="177"/>
      <c r="BY810" s="176"/>
      <c r="BZ810" s="177"/>
      <c r="CA810" s="178"/>
      <c r="CB810" s="175"/>
      <c r="CC810" s="176"/>
      <c r="CD810" s="177"/>
      <c r="CE810" s="176"/>
      <c r="CF810" s="177"/>
      <c r="CG810" s="178"/>
      <c r="CH810" s="175"/>
      <c r="CI810" s="176"/>
      <c r="CJ810" s="177"/>
      <c r="CK810" s="176"/>
      <c r="CL810" s="177"/>
      <c r="CM810" s="178"/>
      <c r="CN810" s="175"/>
      <c r="CO810" s="176"/>
      <c r="CP810" s="177"/>
      <c r="CQ810" s="176"/>
      <c r="CR810" s="177"/>
      <c r="CS810" s="178"/>
    </row>
    <row r="811" spans="13:97" ht="15" customHeight="1" x14ac:dyDescent="0.25">
      <c r="M811" s="215"/>
      <c r="N811" s="219"/>
      <c r="O811" s="217"/>
      <c r="P811" s="219"/>
      <c r="Q811" s="217"/>
      <c r="R811" s="220"/>
      <c r="S811" s="215"/>
      <c r="T811" s="219"/>
      <c r="U811" s="217"/>
      <c r="V811" s="219"/>
      <c r="W811" s="217"/>
      <c r="X811" s="220"/>
      <c r="Y811" s="215"/>
      <c r="Z811" s="219"/>
      <c r="AA811" s="217"/>
      <c r="AB811" s="217"/>
      <c r="AC811" s="217"/>
      <c r="AD811" s="226"/>
      <c r="AE811" s="215"/>
      <c r="AF811" s="219"/>
      <c r="AG811" s="217"/>
      <c r="AH811" s="219"/>
      <c r="AI811" s="217"/>
      <c r="AJ811" s="220"/>
      <c r="AK811" s="215"/>
      <c r="AL811" s="219"/>
      <c r="AM811" s="217"/>
      <c r="AN811" s="219"/>
      <c r="AO811" s="217"/>
      <c r="AP811" s="220"/>
      <c r="AQ811" s="215"/>
      <c r="AR811" s="219"/>
      <c r="AS811" s="217"/>
      <c r="AT811" s="217"/>
      <c r="AU811" s="217"/>
      <c r="AV811" s="226"/>
      <c r="AW811" s="215"/>
      <c r="AX811" s="219"/>
      <c r="AY811" s="217"/>
      <c r="AZ811" s="219"/>
      <c r="BA811" s="217"/>
      <c r="BB811" s="220"/>
      <c r="BC811" s="215"/>
      <c r="BD811" s="219"/>
      <c r="BE811" s="217"/>
      <c r="BF811" s="219"/>
      <c r="BG811" s="217"/>
      <c r="BH811" s="220"/>
      <c r="BI811" s="215"/>
      <c r="BJ811" s="219"/>
      <c r="BK811" s="217"/>
      <c r="BL811" s="217"/>
      <c r="BM811" s="217"/>
      <c r="BN811" s="226"/>
      <c r="BQ811" s="170"/>
      <c r="BR811" s="171"/>
      <c r="BS811" s="170"/>
      <c r="BT811" s="171"/>
      <c r="BU811" s="172"/>
      <c r="BV811" s="169"/>
      <c r="BW811" s="170"/>
      <c r="BX811" s="171"/>
      <c r="BY811" s="170"/>
      <c r="BZ811" s="171"/>
      <c r="CA811" s="172"/>
      <c r="CB811" s="169"/>
      <c r="CC811" s="170"/>
      <c r="CD811" s="171"/>
      <c r="CE811" s="170"/>
      <c r="CF811" s="171"/>
      <c r="CG811" s="172"/>
      <c r="CH811" s="169"/>
      <c r="CI811" s="170"/>
      <c r="CJ811" s="171"/>
      <c r="CK811" s="170"/>
      <c r="CL811" s="171"/>
      <c r="CM811" s="172"/>
      <c r="CN811" s="169"/>
      <c r="CO811" s="170"/>
      <c r="CP811" s="171"/>
      <c r="CQ811" s="170"/>
      <c r="CR811" s="171"/>
      <c r="CS811" s="172"/>
    </row>
    <row r="812" spans="13:97" ht="15" customHeight="1" x14ac:dyDescent="0.25">
      <c r="M812" s="122"/>
      <c r="N812" s="123"/>
      <c r="O812" s="124"/>
      <c r="P812" s="123"/>
      <c r="Q812" s="124"/>
      <c r="R812" s="125"/>
      <c r="S812" s="122"/>
      <c r="T812" s="123"/>
      <c r="U812" s="124"/>
      <c r="V812" s="123"/>
      <c r="W812" s="124"/>
      <c r="X812" s="125"/>
      <c r="Y812" s="122"/>
      <c r="Z812" s="123"/>
      <c r="AA812" s="124"/>
      <c r="AB812" s="123"/>
      <c r="AC812" s="124"/>
      <c r="AD812" s="125"/>
      <c r="AE812" s="122"/>
      <c r="AF812" s="123"/>
      <c r="AG812" s="124"/>
      <c r="AH812" s="123"/>
      <c r="AI812" s="124"/>
      <c r="AJ812" s="125"/>
      <c r="AK812" s="122"/>
      <c r="AL812" s="123"/>
      <c r="AM812" s="124"/>
      <c r="AN812" s="123"/>
      <c r="AO812" s="124"/>
      <c r="AP812" s="125"/>
      <c r="AQ812" s="122"/>
      <c r="AR812" s="123"/>
      <c r="AS812" s="124"/>
      <c r="AT812" s="123"/>
      <c r="AU812" s="124"/>
      <c r="AV812" s="125"/>
      <c r="AW812" s="122"/>
      <c r="AX812" s="123"/>
      <c r="AY812" s="124"/>
      <c r="AZ812" s="123"/>
      <c r="BA812" s="124"/>
      <c r="BB812" s="125"/>
      <c r="BC812" s="122"/>
      <c r="BD812" s="123"/>
      <c r="BE812" s="124"/>
      <c r="BF812" s="123"/>
      <c r="BG812" s="124"/>
      <c r="BH812" s="125"/>
      <c r="BI812" s="122"/>
      <c r="BJ812" s="123"/>
      <c r="BK812" s="124"/>
      <c r="BL812" s="123"/>
      <c r="BM812" s="124"/>
      <c r="BN812" s="125"/>
      <c r="BQ812" s="173"/>
      <c r="BR812" s="171"/>
      <c r="BS812" s="173"/>
      <c r="BT812" s="171"/>
      <c r="BU812" s="174"/>
      <c r="BV812" s="169"/>
      <c r="BW812" s="173"/>
      <c r="BX812" s="171"/>
      <c r="BY812" s="173"/>
      <c r="BZ812" s="171"/>
      <c r="CA812" s="174"/>
      <c r="CB812" s="169"/>
      <c r="CC812" s="173"/>
      <c r="CD812" s="171"/>
      <c r="CE812" s="173"/>
      <c r="CF812" s="171"/>
      <c r="CG812" s="174"/>
      <c r="CH812" s="169"/>
      <c r="CI812" s="173"/>
      <c r="CJ812" s="171"/>
      <c r="CK812" s="173"/>
      <c r="CL812" s="171"/>
      <c r="CM812" s="174"/>
      <c r="CN812" s="169"/>
      <c r="CO812" s="173"/>
      <c r="CP812" s="171"/>
      <c r="CQ812" s="173"/>
      <c r="CR812" s="171"/>
      <c r="CS812" s="174"/>
    </row>
    <row r="813" spans="13:97" ht="15" customHeight="1" x14ac:dyDescent="0.25">
      <c r="M813" s="118">
        <v>1</v>
      </c>
      <c r="N813" s="145" t="s">
        <v>351</v>
      </c>
      <c r="O813" s="120"/>
      <c r="P813" s="150"/>
      <c r="Q813" s="120"/>
      <c r="R813" s="150"/>
      <c r="S813" s="118"/>
      <c r="T813" s="145"/>
      <c r="U813" s="120"/>
      <c r="V813" s="145"/>
      <c r="W813" s="120"/>
      <c r="X813" s="146"/>
      <c r="Y813" s="118"/>
      <c r="Z813" s="145"/>
      <c r="AA813" s="120"/>
      <c r="AB813" s="145"/>
      <c r="AC813" s="120"/>
      <c r="AD813" s="121"/>
      <c r="AE813" s="118"/>
      <c r="AF813" s="145"/>
      <c r="AG813" s="120"/>
      <c r="AH813" s="150"/>
      <c r="AI813" s="120"/>
      <c r="AJ813" s="150"/>
      <c r="AK813" s="118"/>
      <c r="AL813" s="145"/>
      <c r="AM813" s="120"/>
      <c r="AN813" s="145"/>
      <c r="AO813" s="120"/>
      <c r="AP813" s="146"/>
      <c r="AQ813" s="118"/>
      <c r="AR813" s="145"/>
      <c r="AS813" s="120"/>
      <c r="AT813" s="145"/>
      <c r="AU813" s="120"/>
      <c r="AV813" s="121"/>
      <c r="AW813" s="118"/>
      <c r="AX813" s="145"/>
      <c r="AY813" s="120"/>
      <c r="AZ813" s="150"/>
      <c r="BA813" s="120"/>
      <c r="BB813" s="150"/>
      <c r="BC813" s="118"/>
      <c r="BD813" s="145"/>
      <c r="BE813" s="120"/>
      <c r="BF813" s="145"/>
      <c r="BG813" s="120"/>
      <c r="BH813" s="146"/>
      <c r="BI813" s="118"/>
      <c r="BJ813" s="145"/>
      <c r="BK813" s="120"/>
      <c r="BL813" s="145"/>
      <c r="BM813" s="120"/>
      <c r="BN813" s="121"/>
      <c r="BQ813" s="173"/>
      <c r="BR813" s="171"/>
      <c r="BS813" s="173"/>
      <c r="BT813" s="171"/>
      <c r="BU813" s="174"/>
      <c r="BV813" s="169"/>
      <c r="BW813" s="173"/>
      <c r="BX813" s="171"/>
      <c r="BY813" s="173"/>
      <c r="BZ813" s="171"/>
      <c r="CA813" s="174"/>
      <c r="CB813" s="169"/>
      <c r="CC813" s="173"/>
      <c r="CD813" s="171"/>
      <c r="CE813" s="173"/>
      <c r="CF813" s="171"/>
      <c r="CG813" s="174"/>
      <c r="CH813" s="169"/>
      <c r="CI813" s="173"/>
      <c r="CJ813" s="171"/>
      <c r="CK813" s="173"/>
      <c r="CL813" s="171"/>
      <c r="CM813" s="174"/>
      <c r="CN813" s="169"/>
      <c r="CO813" s="173"/>
      <c r="CP813" s="171"/>
      <c r="CQ813" s="173"/>
      <c r="CR813" s="171"/>
      <c r="CS813" s="174"/>
    </row>
    <row r="814" spans="13:97" ht="15" customHeight="1" x14ac:dyDescent="0.25">
      <c r="M814" s="118">
        <v>2</v>
      </c>
      <c r="N814" s="145" t="s">
        <v>352</v>
      </c>
      <c r="O814" s="120"/>
      <c r="P814" s="119"/>
      <c r="Q814" s="120"/>
      <c r="R814" s="121"/>
      <c r="S814" s="118"/>
      <c r="T814" s="119"/>
      <c r="U814" s="120"/>
      <c r="V814" s="119"/>
      <c r="W814" s="120"/>
      <c r="X814" s="121"/>
      <c r="Y814" s="118"/>
      <c r="Z814" s="119"/>
      <c r="AA814" s="120"/>
      <c r="AB814" s="119"/>
      <c r="AC814" s="120"/>
      <c r="AD814" s="121"/>
      <c r="AE814" s="118"/>
      <c r="AF814" s="145"/>
      <c r="AG814" s="120"/>
      <c r="AH814" s="119"/>
      <c r="AI814" s="120"/>
      <c r="AJ814" s="121"/>
      <c r="AK814" s="118"/>
      <c r="AL814" s="119"/>
      <c r="AM814" s="120"/>
      <c r="AN814" s="119"/>
      <c r="AO814" s="120"/>
      <c r="AP814" s="121"/>
      <c r="AQ814" s="118"/>
      <c r="AR814" s="119"/>
      <c r="AS814" s="120"/>
      <c r="AT814" s="119"/>
      <c r="AU814" s="120"/>
      <c r="AV814" s="121"/>
      <c r="AW814" s="118"/>
      <c r="AX814" s="145"/>
      <c r="AY814" s="120"/>
      <c r="AZ814" s="119"/>
      <c r="BA814" s="120"/>
      <c r="BB814" s="121"/>
      <c r="BC814" s="118"/>
      <c r="BD814" s="119"/>
      <c r="BE814" s="120"/>
      <c r="BF814" s="119"/>
      <c r="BG814" s="120"/>
      <c r="BH814" s="121"/>
      <c r="BI814" s="118"/>
      <c r="BJ814" s="119"/>
      <c r="BK814" s="120"/>
      <c r="BL814" s="119"/>
      <c r="BM814" s="120"/>
      <c r="BN814" s="121"/>
      <c r="BQ814" s="176"/>
      <c r="BR814" s="177"/>
      <c r="BS814" s="176"/>
      <c r="BT814" s="177"/>
      <c r="BU814" s="178"/>
      <c r="BV814" s="175"/>
      <c r="BW814" s="176"/>
      <c r="BX814" s="177"/>
      <c r="BY814" s="176"/>
      <c r="BZ814" s="177"/>
      <c r="CA814" s="178"/>
      <c r="CB814" s="175"/>
      <c r="CC814" s="176"/>
      <c r="CD814" s="177"/>
      <c r="CE814" s="176"/>
      <c r="CF814" s="177"/>
      <c r="CG814" s="178"/>
      <c r="CH814" s="175"/>
      <c r="CI814" s="176"/>
      <c r="CJ814" s="177"/>
      <c r="CK814" s="176"/>
      <c r="CL814" s="177"/>
      <c r="CM814" s="178"/>
      <c r="CN814" s="175"/>
      <c r="CO814" s="176"/>
      <c r="CP814" s="177"/>
      <c r="CQ814" s="176"/>
      <c r="CR814" s="177"/>
      <c r="CS814" s="178"/>
    </row>
    <row r="815" spans="13:97" ht="15" customHeight="1" x14ac:dyDescent="0.25">
      <c r="M815" s="118">
        <v>3</v>
      </c>
      <c r="N815" s="146" t="s">
        <v>353</v>
      </c>
      <c r="O815" s="120"/>
      <c r="P815" s="119"/>
      <c r="Q815" s="120"/>
      <c r="R815" s="121"/>
      <c r="S815" s="118"/>
      <c r="T815" s="119"/>
      <c r="U815" s="120"/>
      <c r="V815" s="119"/>
      <c r="W815" s="120"/>
      <c r="X815" s="121"/>
      <c r="Y815" s="118"/>
      <c r="Z815" s="119"/>
      <c r="AA815" s="120"/>
      <c r="AB815" s="119"/>
      <c r="AC815" s="120"/>
      <c r="AD815" s="121"/>
      <c r="AE815" s="118"/>
      <c r="AF815" s="146"/>
      <c r="AG815" s="120"/>
      <c r="AH815" s="119"/>
      <c r="AI815" s="120"/>
      <c r="AJ815" s="121"/>
      <c r="AK815" s="118"/>
      <c r="AL815" s="119"/>
      <c r="AM815" s="120"/>
      <c r="AN815" s="119"/>
      <c r="AO815" s="120"/>
      <c r="AP815" s="121"/>
      <c r="AQ815" s="118"/>
      <c r="AR815" s="119"/>
      <c r="AS815" s="120"/>
      <c r="AT815" s="119"/>
      <c r="AU815" s="120"/>
      <c r="AV815" s="121"/>
      <c r="AW815" s="118"/>
      <c r="AX815" s="146"/>
      <c r="AY815" s="120"/>
      <c r="AZ815" s="119"/>
      <c r="BA815" s="120"/>
      <c r="BB815" s="121"/>
      <c r="BC815" s="118"/>
      <c r="BD815" s="119"/>
      <c r="BE815" s="120"/>
      <c r="BF815" s="119"/>
      <c r="BG815" s="120"/>
      <c r="BH815" s="121"/>
      <c r="BI815" s="118"/>
      <c r="BJ815" s="119"/>
      <c r="BK815" s="120"/>
      <c r="BL815" s="119"/>
      <c r="BM815" s="120"/>
      <c r="BN815" s="121"/>
      <c r="BQ815" s="170"/>
      <c r="BR815" s="171"/>
      <c r="BS815" s="170"/>
      <c r="BT815" s="171"/>
      <c r="BU815" s="172"/>
      <c r="BV815" s="169"/>
      <c r="BW815" s="170"/>
      <c r="BX815" s="171"/>
      <c r="BY815" s="170"/>
      <c r="BZ815" s="171"/>
      <c r="CA815" s="172"/>
      <c r="CB815" s="169"/>
      <c r="CC815" s="170"/>
      <c r="CD815" s="171"/>
      <c r="CE815" s="170"/>
      <c r="CF815" s="171"/>
      <c r="CG815" s="172"/>
      <c r="CH815" s="169"/>
      <c r="CI815" s="170"/>
      <c r="CJ815" s="171"/>
      <c r="CK815" s="170"/>
      <c r="CL815" s="171"/>
      <c r="CM815" s="172"/>
      <c r="CN815" s="169"/>
      <c r="CO815" s="170"/>
      <c r="CP815" s="171"/>
      <c r="CQ815" s="170"/>
      <c r="CR815" s="171"/>
      <c r="CS815" s="172"/>
    </row>
    <row r="816" spans="13:97" ht="15" customHeight="1" x14ac:dyDescent="0.25">
      <c r="M816" s="44"/>
      <c r="N816" s="45"/>
      <c r="O816" s="46"/>
      <c r="P816" s="45"/>
      <c r="Q816" s="46"/>
      <c r="R816" s="47"/>
      <c r="S816" s="44"/>
      <c r="T816" s="45"/>
      <c r="U816" s="46"/>
      <c r="V816" s="45"/>
      <c r="W816" s="46"/>
      <c r="X816" s="47"/>
      <c r="Y816" s="44"/>
      <c r="Z816" s="45"/>
      <c r="AA816" s="46"/>
      <c r="AB816" s="45"/>
      <c r="AC816" s="46"/>
      <c r="AD816" s="47"/>
      <c r="AE816" s="44"/>
      <c r="AF816" s="45"/>
      <c r="AG816" s="46"/>
      <c r="AH816" s="45"/>
      <c r="AI816" s="46"/>
      <c r="AJ816" s="47"/>
      <c r="AK816" s="44"/>
      <c r="AL816" s="45"/>
      <c r="AM816" s="46"/>
      <c r="AN816" s="45"/>
      <c r="AO816" s="46"/>
      <c r="AP816" s="47"/>
      <c r="AQ816" s="44"/>
      <c r="AR816" s="45"/>
      <c r="AS816" s="46"/>
      <c r="AT816" s="45"/>
      <c r="AU816" s="46"/>
      <c r="AV816" s="47"/>
      <c r="AW816" s="44"/>
      <c r="AX816" s="45"/>
      <c r="AY816" s="46"/>
      <c r="AZ816" s="45"/>
      <c r="BA816" s="46"/>
      <c r="BB816" s="47"/>
      <c r="BC816" s="44"/>
      <c r="BD816" s="45"/>
      <c r="BE816" s="46"/>
      <c r="BF816" s="45"/>
      <c r="BG816" s="46"/>
      <c r="BH816" s="47"/>
      <c r="BI816" s="44"/>
      <c r="BJ816" s="45"/>
      <c r="BK816" s="46"/>
      <c r="BL816" s="45"/>
      <c r="BM816" s="46"/>
      <c r="BN816" s="47"/>
      <c r="BQ816" s="173"/>
      <c r="BR816" s="171"/>
      <c r="BS816" s="173"/>
      <c r="BT816" s="171"/>
      <c r="BU816" s="174"/>
      <c r="BV816" s="169"/>
      <c r="BW816" s="173"/>
      <c r="BX816" s="171"/>
      <c r="BY816" s="173"/>
      <c r="BZ816" s="171"/>
      <c r="CA816" s="174"/>
      <c r="CB816" s="169"/>
      <c r="CC816" s="173"/>
      <c r="CD816" s="171"/>
      <c r="CE816" s="173"/>
      <c r="CF816" s="171"/>
      <c r="CG816" s="174"/>
      <c r="CH816" s="169"/>
      <c r="CI816" s="173"/>
      <c r="CJ816" s="171"/>
      <c r="CK816" s="173"/>
      <c r="CL816" s="171"/>
      <c r="CM816" s="174"/>
      <c r="CN816" s="169"/>
      <c r="CO816" s="173"/>
      <c r="CP816" s="171"/>
      <c r="CQ816" s="173"/>
      <c r="CR816" s="171"/>
      <c r="CS816" s="174"/>
    </row>
    <row r="817" spans="13:97" ht="15" customHeight="1" x14ac:dyDescent="0.25">
      <c r="BQ817" s="173"/>
      <c r="BR817" s="171"/>
      <c r="BS817" s="173"/>
      <c r="BT817" s="171"/>
      <c r="BU817" s="174"/>
      <c r="BV817" s="169"/>
      <c r="BW817" s="173"/>
      <c r="BX817" s="171"/>
      <c r="BY817" s="173"/>
      <c r="BZ817" s="171"/>
      <c r="CA817" s="174"/>
      <c r="CB817" s="169"/>
      <c r="CC817" s="173"/>
      <c r="CD817" s="171"/>
      <c r="CE817" s="173"/>
      <c r="CF817" s="171"/>
      <c r="CG817" s="174"/>
      <c r="CH817" s="169"/>
      <c r="CI817" s="173"/>
      <c r="CJ817" s="171"/>
      <c r="CK817" s="173"/>
      <c r="CL817" s="171"/>
      <c r="CM817" s="174"/>
      <c r="CN817" s="169"/>
      <c r="CO817" s="173"/>
      <c r="CP817" s="171"/>
      <c r="CQ817" s="173"/>
      <c r="CR817" s="171"/>
      <c r="CS817" s="174"/>
    </row>
    <row r="818" spans="13:97" ht="15" customHeight="1" x14ac:dyDescent="0.25">
      <c r="BQ818" s="176"/>
      <c r="BR818" s="177"/>
      <c r="BS818" s="176"/>
      <c r="BT818" s="177"/>
      <c r="BU818" s="178"/>
      <c r="BV818" s="175"/>
      <c r="BW818" s="176"/>
      <c r="BX818" s="177"/>
      <c r="BY818" s="177"/>
      <c r="BZ818" s="177"/>
      <c r="CA818" s="180"/>
      <c r="CB818" s="175"/>
      <c r="CC818" s="176"/>
      <c r="CD818" s="177"/>
      <c r="CE818" s="176"/>
      <c r="CF818" s="177"/>
      <c r="CG818" s="178"/>
      <c r="CH818" s="175"/>
      <c r="CI818" s="176"/>
      <c r="CJ818" s="177"/>
      <c r="CK818" s="176"/>
      <c r="CL818" s="177"/>
      <c r="CM818" s="178"/>
      <c r="CN818" s="175"/>
      <c r="CO818" s="176"/>
      <c r="CP818" s="177"/>
      <c r="CQ818" s="177"/>
      <c r="CR818" s="177"/>
      <c r="CS818" s="180"/>
    </row>
    <row r="819" spans="13:97" ht="15" customHeight="1" x14ac:dyDescent="0.25">
      <c r="BQ819" s="170"/>
      <c r="BR819" s="171"/>
      <c r="BS819" s="170"/>
      <c r="BT819" s="171"/>
      <c r="BU819" s="172"/>
      <c r="BV819" s="169"/>
      <c r="BW819" s="170"/>
      <c r="BX819" s="171"/>
      <c r="BY819" s="171"/>
      <c r="BZ819" s="171"/>
      <c r="CA819" s="183"/>
      <c r="CB819" s="169"/>
      <c r="CC819" s="170"/>
      <c r="CD819" s="171"/>
      <c r="CE819" s="170"/>
      <c r="CF819" s="171"/>
      <c r="CG819" s="172"/>
      <c r="CH819" s="169"/>
      <c r="CI819" s="170"/>
      <c r="CJ819" s="171"/>
      <c r="CK819" s="170"/>
      <c r="CL819" s="171"/>
      <c r="CM819" s="172"/>
      <c r="CN819" s="169"/>
      <c r="CO819" s="170"/>
      <c r="CP819" s="171"/>
      <c r="CQ819" s="171"/>
      <c r="CR819" s="171"/>
      <c r="CS819" s="183"/>
    </row>
    <row r="820" spans="13:97" ht="15" customHeight="1" x14ac:dyDescent="0.25">
      <c r="BQ820" s="173"/>
      <c r="BR820" s="171"/>
      <c r="BS820" s="173"/>
      <c r="BT820" s="171"/>
      <c r="BU820" s="174"/>
      <c r="BV820" s="169"/>
      <c r="BW820" s="173"/>
      <c r="BX820" s="171"/>
      <c r="BY820" s="171"/>
      <c r="BZ820" s="171"/>
      <c r="CA820" s="184"/>
      <c r="CB820" s="169"/>
      <c r="CC820" s="173"/>
      <c r="CD820" s="171"/>
      <c r="CE820" s="173"/>
      <c r="CF820" s="171"/>
      <c r="CG820" s="174"/>
      <c r="CH820" s="169"/>
      <c r="CI820" s="173"/>
      <c r="CJ820" s="171"/>
      <c r="CK820" s="173"/>
      <c r="CL820" s="171"/>
      <c r="CM820" s="174"/>
      <c r="CN820" s="169"/>
      <c r="CO820" s="173"/>
      <c r="CP820" s="171"/>
      <c r="CQ820" s="171"/>
      <c r="CR820" s="171"/>
      <c r="CS820" s="184"/>
    </row>
    <row r="821" spans="13:97" ht="15" customHeight="1" x14ac:dyDescent="0.25">
      <c r="BQ821" s="173"/>
      <c r="BR821" s="171"/>
      <c r="BS821" s="173"/>
      <c r="BT821" s="171"/>
      <c r="BU821" s="174"/>
      <c r="BV821" s="169"/>
      <c r="BW821" s="173"/>
      <c r="BX821" s="171"/>
      <c r="BY821" s="171"/>
      <c r="BZ821" s="171"/>
      <c r="CA821" s="184"/>
      <c r="CB821" s="169"/>
      <c r="CC821" s="173"/>
      <c r="CD821" s="171"/>
      <c r="CE821" s="173"/>
      <c r="CF821" s="171"/>
      <c r="CG821" s="174"/>
      <c r="CH821" s="169"/>
      <c r="CI821" s="173"/>
      <c r="CJ821" s="171"/>
      <c r="CK821" s="173"/>
      <c r="CL821" s="171"/>
      <c r="CM821" s="174"/>
      <c r="CN821" s="169"/>
      <c r="CO821" s="173"/>
      <c r="CP821" s="171"/>
      <c r="CQ821" s="171"/>
      <c r="CR821" s="171"/>
      <c r="CS821" s="184"/>
    </row>
    <row r="822" spans="13:97" ht="15" customHeight="1" thickBot="1" x14ac:dyDescent="0.3">
      <c r="BQ822" s="177"/>
      <c r="BR822" s="177"/>
      <c r="BS822" s="177"/>
      <c r="BT822" s="177"/>
      <c r="BU822" s="180"/>
      <c r="BV822" s="175"/>
      <c r="BW822" s="177"/>
      <c r="BX822" s="177"/>
      <c r="BY822" s="177"/>
      <c r="BZ822" s="177"/>
      <c r="CA822" s="180"/>
      <c r="CB822" s="175"/>
      <c r="CC822" s="177"/>
      <c r="CD822" s="177"/>
      <c r="CE822" s="177"/>
      <c r="CF822" s="177"/>
      <c r="CG822" s="180"/>
      <c r="CH822" s="175"/>
      <c r="CI822" s="177"/>
      <c r="CJ822" s="177"/>
      <c r="CK822" s="177"/>
      <c r="CL822" s="177"/>
      <c r="CM822" s="180"/>
      <c r="CN822" s="175"/>
      <c r="CO822" s="177"/>
      <c r="CP822" s="177"/>
      <c r="CQ822" s="177"/>
      <c r="CR822" s="177"/>
      <c r="CS822" s="180"/>
    </row>
    <row r="823" spans="13:97" ht="15" customHeight="1" x14ac:dyDescent="0.25">
      <c r="M823" s="151">
        <v>1</v>
      </c>
      <c r="N823" s="276" t="s">
        <v>357</v>
      </c>
      <c r="O823" s="153">
        <v>1</v>
      </c>
      <c r="P823" s="152" t="s">
        <v>358</v>
      </c>
      <c r="Q823" s="153">
        <v>1</v>
      </c>
      <c r="R823" s="154" t="s">
        <v>359</v>
      </c>
      <c r="S823" s="151">
        <v>1</v>
      </c>
      <c r="T823" s="276" t="s">
        <v>360</v>
      </c>
      <c r="U823" s="153">
        <v>1</v>
      </c>
      <c r="V823" s="152" t="s">
        <v>361</v>
      </c>
      <c r="W823" s="153">
        <v>1</v>
      </c>
      <c r="X823" s="154" t="s">
        <v>362</v>
      </c>
      <c r="Y823" s="151">
        <v>1</v>
      </c>
      <c r="Z823" s="276" t="s">
        <v>363</v>
      </c>
      <c r="AA823" s="153">
        <v>1</v>
      </c>
      <c r="AB823" s="152" t="s">
        <v>364</v>
      </c>
      <c r="AC823" s="153">
        <v>1</v>
      </c>
      <c r="AD823" s="154" t="s">
        <v>365</v>
      </c>
      <c r="AE823" s="151">
        <v>1</v>
      </c>
      <c r="AF823" s="276" t="s">
        <v>366</v>
      </c>
      <c r="AG823" s="153">
        <v>1</v>
      </c>
      <c r="AH823" s="152" t="s">
        <v>367</v>
      </c>
      <c r="AI823" s="153">
        <v>1</v>
      </c>
      <c r="AJ823" s="154" t="s">
        <v>368</v>
      </c>
      <c r="AK823" s="151">
        <v>1</v>
      </c>
      <c r="AL823" s="276" t="s">
        <v>369</v>
      </c>
      <c r="AM823" s="153">
        <v>1</v>
      </c>
      <c r="AN823" s="152" t="s">
        <v>370</v>
      </c>
      <c r="AO823" s="153">
        <v>1</v>
      </c>
      <c r="AP823" s="154" t="s">
        <v>371</v>
      </c>
      <c r="AQ823" s="151">
        <v>1</v>
      </c>
      <c r="AR823" s="276" t="s">
        <v>372</v>
      </c>
      <c r="AS823" s="153">
        <v>1</v>
      </c>
      <c r="AT823" s="152" t="s">
        <v>373</v>
      </c>
      <c r="AU823" s="153">
        <v>1</v>
      </c>
      <c r="AV823" s="154" t="s">
        <v>374</v>
      </c>
      <c r="AW823" s="151">
        <v>1</v>
      </c>
      <c r="AX823" s="276" t="s">
        <v>375</v>
      </c>
      <c r="AY823" s="153">
        <v>1</v>
      </c>
      <c r="AZ823" s="152" t="s">
        <v>376</v>
      </c>
      <c r="BA823" s="153">
        <v>1</v>
      </c>
      <c r="BB823" s="154" t="s">
        <v>377</v>
      </c>
      <c r="BC823" s="151">
        <v>1</v>
      </c>
      <c r="BD823" s="276" t="s">
        <v>378</v>
      </c>
      <c r="BE823" s="153">
        <v>1</v>
      </c>
      <c r="BF823" s="152" t="s">
        <v>379</v>
      </c>
      <c r="BG823" s="153">
        <v>1</v>
      </c>
      <c r="BH823" s="154" t="s">
        <v>380</v>
      </c>
      <c r="BI823" s="151">
        <v>1</v>
      </c>
      <c r="BJ823" s="276" t="s">
        <v>381</v>
      </c>
      <c r="BK823" s="153">
        <v>1</v>
      </c>
      <c r="BL823" s="152" t="s">
        <v>382</v>
      </c>
      <c r="BM823" s="153">
        <v>1</v>
      </c>
      <c r="BN823" s="154" t="s">
        <v>383</v>
      </c>
      <c r="BQ823" s="170"/>
      <c r="BR823" s="171"/>
      <c r="BS823" s="170"/>
      <c r="BT823" s="171"/>
      <c r="BU823" s="172"/>
      <c r="BV823" s="169"/>
      <c r="BW823" s="170"/>
      <c r="BX823" s="171"/>
      <c r="BY823" s="170"/>
      <c r="BZ823" s="171"/>
      <c r="CA823" s="172"/>
      <c r="CB823" s="169"/>
      <c r="CC823" s="170"/>
      <c r="CD823" s="171"/>
      <c r="CE823" s="170"/>
      <c r="CF823" s="171"/>
      <c r="CG823" s="172"/>
      <c r="CH823" s="169"/>
      <c r="CI823" s="170"/>
      <c r="CJ823" s="171"/>
      <c r="CK823" s="170"/>
      <c r="CL823" s="171"/>
      <c r="CM823" s="172"/>
      <c r="CN823" s="169"/>
      <c r="CO823" s="170"/>
      <c r="CP823" s="171"/>
      <c r="CQ823" s="170"/>
      <c r="CR823" s="171"/>
      <c r="CS823" s="172"/>
    </row>
    <row r="824" spans="13:97" ht="15" customHeight="1" x14ac:dyDescent="0.25">
      <c r="M824" s="155"/>
      <c r="N824" s="277"/>
      <c r="O824" s="157"/>
      <c r="P824" s="156"/>
      <c r="Q824" s="157"/>
      <c r="R824" s="158"/>
      <c r="S824" s="155"/>
      <c r="T824" s="277"/>
      <c r="U824" s="157"/>
      <c r="V824" s="159"/>
      <c r="W824" s="157"/>
      <c r="X824" s="160"/>
      <c r="Y824" s="155"/>
      <c r="Z824" s="277"/>
      <c r="AA824" s="157"/>
      <c r="AB824" s="156"/>
      <c r="AC824" s="157"/>
      <c r="AD824" s="158"/>
      <c r="AE824" s="155"/>
      <c r="AF824" s="277"/>
      <c r="AG824" s="157"/>
      <c r="AH824" s="156"/>
      <c r="AI824" s="157"/>
      <c r="AJ824" s="158"/>
      <c r="AK824" s="155"/>
      <c r="AL824" s="277"/>
      <c r="AM824" s="157"/>
      <c r="AN824" s="159"/>
      <c r="AO824" s="157"/>
      <c r="AP824" s="160"/>
      <c r="AQ824" s="155"/>
      <c r="AR824" s="277"/>
      <c r="AS824" s="157"/>
      <c r="AT824" s="156"/>
      <c r="AU824" s="157"/>
      <c r="AV824" s="158"/>
      <c r="AW824" s="155"/>
      <c r="AX824" s="277"/>
      <c r="AY824" s="157"/>
      <c r="AZ824" s="156"/>
      <c r="BA824" s="157"/>
      <c r="BB824" s="158"/>
      <c r="BC824" s="155"/>
      <c r="BD824" s="277"/>
      <c r="BE824" s="157"/>
      <c r="BF824" s="159"/>
      <c r="BG824" s="157"/>
      <c r="BH824" s="160"/>
      <c r="BI824" s="155"/>
      <c r="BJ824" s="277"/>
      <c r="BK824" s="157"/>
      <c r="BL824" s="156"/>
      <c r="BM824" s="157"/>
      <c r="BN824" s="158"/>
      <c r="BQ824" s="173"/>
      <c r="BR824" s="171"/>
      <c r="BS824" s="170"/>
      <c r="BT824" s="171"/>
      <c r="BU824" s="172"/>
      <c r="BV824" s="169"/>
      <c r="BW824" s="173"/>
      <c r="BX824" s="171"/>
      <c r="BY824" s="173"/>
      <c r="BZ824" s="171"/>
      <c r="CA824" s="174"/>
      <c r="CB824" s="169"/>
      <c r="CC824" s="173"/>
      <c r="CD824" s="171"/>
      <c r="CE824" s="173"/>
      <c r="CF824" s="171"/>
      <c r="CG824" s="174"/>
      <c r="CH824" s="169"/>
      <c r="CI824" s="173"/>
      <c r="CJ824" s="171"/>
      <c r="CK824" s="170"/>
      <c r="CL824" s="171"/>
      <c r="CM824" s="172"/>
      <c r="CN824" s="169"/>
      <c r="CO824" s="173"/>
      <c r="CP824" s="171"/>
      <c r="CQ824" s="173"/>
      <c r="CR824" s="171"/>
      <c r="CS824" s="174"/>
    </row>
    <row r="825" spans="13:97" ht="15" customHeight="1" x14ac:dyDescent="0.25">
      <c r="M825" s="155"/>
      <c r="N825" s="277"/>
      <c r="O825" s="157"/>
      <c r="P825" s="156"/>
      <c r="Q825" s="157"/>
      <c r="R825" s="158"/>
      <c r="S825" s="155"/>
      <c r="T825" s="277"/>
      <c r="U825" s="157"/>
      <c r="V825" s="159"/>
      <c r="W825" s="157"/>
      <c r="X825" s="160"/>
      <c r="Y825" s="155"/>
      <c r="Z825" s="277"/>
      <c r="AA825" s="157"/>
      <c r="AB825" s="156"/>
      <c r="AC825" s="157"/>
      <c r="AD825" s="158"/>
      <c r="AE825" s="155"/>
      <c r="AF825" s="277"/>
      <c r="AG825" s="157"/>
      <c r="AH825" s="156"/>
      <c r="AI825" s="157"/>
      <c r="AJ825" s="158"/>
      <c r="AK825" s="155"/>
      <c r="AL825" s="277"/>
      <c r="AM825" s="157"/>
      <c r="AN825" s="159"/>
      <c r="AO825" s="157"/>
      <c r="AP825" s="160"/>
      <c r="AQ825" s="155"/>
      <c r="AR825" s="277"/>
      <c r="AS825" s="157"/>
      <c r="AT825" s="156"/>
      <c r="AU825" s="157"/>
      <c r="AV825" s="158"/>
      <c r="AW825" s="155"/>
      <c r="AX825" s="277"/>
      <c r="AY825" s="157"/>
      <c r="AZ825" s="156"/>
      <c r="BA825" s="157"/>
      <c r="BB825" s="158"/>
      <c r="BC825" s="155"/>
      <c r="BD825" s="277"/>
      <c r="BE825" s="157"/>
      <c r="BF825" s="159"/>
      <c r="BG825" s="157"/>
      <c r="BH825" s="160"/>
      <c r="BI825" s="155"/>
      <c r="BJ825" s="277"/>
      <c r="BK825" s="157"/>
      <c r="BL825" s="156"/>
      <c r="BM825" s="157"/>
      <c r="BN825" s="158"/>
      <c r="BQ825" s="173"/>
      <c r="BR825" s="171"/>
      <c r="BS825" s="170"/>
      <c r="BT825" s="171"/>
      <c r="BU825" s="172"/>
      <c r="BV825" s="169"/>
      <c r="BW825" s="173"/>
      <c r="BX825" s="171"/>
      <c r="BY825" s="173"/>
      <c r="BZ825" s="171"/>
      <c r="CA825" s="174"/>
      <c r="CB825" s="169"/>
      <c r="CC825" s="173"/>
      <c r="CD825" s="171"/>
      <c r="CE825" s="173"/>
      <c r="CF825" s="171"/>
      <c r="CG825" s="174"/>
      <c r="CH825" s="169"/>
      <c r="CI825" s="173"/>
      <c r="CJ825" s="171"/>
      <c r="CK825" s="170"/>
      <c r="CL825" s="171"/>
      <c r="CM825" s="172"/>
      <c r="CN825" s="169"/>
      <c r="CO825" s="173"/>
      <c r="CP825" s="171"/>
      <c r="CQ825" s="173"/>
      <c r="CR825" s="171"/>
      <c r="CS825" s="174"/>
    </row>
    <row r="826" spans="13:97" ht="15" customHeight="1" x14ac:dyDescent="0.25">
      <c r="M826" s="161"/>
      <c r="N826" s="278"/>
      <c r="O826" s="163"/>
      <c r="P826" s="162"/>
      <c r="Q826" s="163"/>
      <c r="R826" s="164"/>
      <c r="S826" s="161"/>
      <c r="T826" s="278"/>
      <c r="U826" s="163"/>
      <c r="V826" s="162"/>
      <c r="W826" s="163"/>
      <c r="X826" s="164"/>
      <c r="Y826" s="161"/>
      <c r="Z826" s="278"/>
      <c r="AA826" s="163"/>
      <c r="AB826" s="162"/>
      <c r="AC826" s="163"/>
      <c r="AD826" s="164"/>
      <c r="AE826" s="161"/>
      <c r="AF826" s="278"/>
      <c r="AG826" s="163"/>
      <c r="AH826" s="162"/>
      <c r="AI826" s="163"/>
      <c r="AJ826" s="164"/>
      <c r="AK826" s="161"/>
      <c r="AL826" s="278"/>
      <c r="AM826" s="163"/>
      <c r="AN826" s="162"/>
      <c r="AO826" s="163"/>
      <c r="AP826" s="164"/>
      <c r="AQ826" s="161"/>
      <c r="AR826" s="278"/>
      <c r="AS826" s="163"/>
      <c r="AT826" s="162"/>
      <c r="AU826" s="163"/>
      <c r="AV826" s="164"/>
      <c r="AW826" s="161"/>
      <c r="AX826" s="278"/>
      <c r="AY826" s="163"/>
      <c r="AZ826" s="162"/>
      <c r="BA826" s="163"/>
      <c r="BB826" s="164"/>
      <c r="BC826" s="161"/>
      <c r="BD826" s="278"/>
      <c r="BE826" s="163"/>
      <c r="BF826" s="162"/>
      <c r="BG826" s="163"/>
      <c r="BH826" s="164"/>
      <c r="BI826" s="161"/>
      <c r="BJ826" s="278"/>
      <c r="BK826" s="163"/>
      <c r="BL826" s="162"/>
      <c r="BM826" s="163"/>
      <c r="BN826" s="164"/>
      <c r="BQ826" s="176"/>
      <c r="BR826" s="177"/>
      <c r="BS826" s="176"/>
      <c r="BT826" s="177"/>
      <c r="BU826" s="178"/>
      <c r="BV826" s="175"/>
      <c r="BW826" s="176"/>
      <c r="BX826" s="177"/>
      <c r="BY826" s="176"/>
      <c r="BZ826" s="177"/>
      <c r="CA826" s="178"/>
      <c r="CB826" s="175"/>
      <c r="CC826" s="176"/>
      <c r="CD826" s="177"/>
      <c r="CE826" s="176"/>
      <c r="CF826" s="177"/>
      <c r="CG826" s="178"/>
      <c r="CH826" s="175"/>
      <c r="CI826" s="176"/>
      <c r="CJ826" s="177"/>
      <c r="CK826" s="176"/>
      <c r="CL826" s="177"/>
      <c r="CM826" s="178"/>
      <c r="CN826" s="175"/>
      <c r="CO826" s="176"/>
      <c r="CP826" s="177"/>
      <c r="CQ826" s="176"/>
      <c r="CR826" s="177"/>
      <c r="CS826" s="178"/>
    </row>
    <row r="827" spans="13:97" ht="15" customHeight="1" x14ac:dyDescent="0.25">
      <c r="M827" s="155">
        <v>1</v>
      </c>
      <c r="N827" s="276" t="s">
        <v>384</v>
      </c>
      <c r="O827" s="157">
        <v>1</v>
      </c>
      <c r="P827" s="159" t="s">
        <v>385</v>
      </c>
      <c r="Q827" s="157">
        <v>1</v>
      </c>
      <c r="R827" s="160" t="s">
        <v>386</v>
      </c>
      <c r="S827" s="155">
        <v>1</v>
      </c>
      <c r="T827" s="276" t="s">
        <v>387</v>
      </c>
      <c r="U827" s="157">
        <v>1</v>
      </c>
      <c r="V827" s="159" t="s">
        <v>388</v>
      </c>
      <c r="W827" s="157">
        <v>1</v>
      </c>
      <c r="X827" s="160" t="s">
        <v>389</v>
      </c>
      <c r="Y827" s="155">
        <v>1</v>
      </c>
      <c r="Z827" s="276" t="s">
        <v>390</v>
      </c>
      <c r="AA827" s="157">
        <v>1</v>
      </c>
      <c r="AB827" s="159" t="s">
        <v>391</v>
      </c>
      <c r="AC827" s="157">
        <v>1</v>
      </c>
      <c r="AD827" s="160" t="s">
        <v>392</v>
      </c>
      <c r="AE827" s="155">
        <v>1</v>
      </c>
      <c r="AF827" s="276" t="s">
        <v>393</v>
      </c>
      <c r="AG827" s="157">
        <v>1</v>
      </c>
      <c r="AH827" s="159" t="s">
        <v>394</v>
      </c>
      <c r="AI827" s="157">
        <v>1</v>
      </c>
      <c r="AJ827" s="160" t="s">
        <v>395</v>
      </c>
      <c r="AK827" s="155">
        <v>1</v>
      </c>
      <c r="AL827" s="276" t="s">
        <v>396</v>
      </c>
      <c r="AM827" s="157">
        <v>1</v>
      </c>
      <c r="AN827" s="159" t="s">
        <v>397</v>
      </c>
      <c r="AO827" s="157">
        <v>1</v>
      </c>
      <c r="AP827" s="160" t="s">
        <v>398</v>
      </c>
      <c r="AQ827" s="155">
        <v>1</v>
      </c>
      <c r="AR827" s="276" t="s">
        <v>399</v>
      </c>
      <c r="AS827" s="157">
        <v>1</v>
      </c>
      <c r="AT827" s="159" t="s">
        <v>400</v>
      </c>
      <c r="AU827" s="157">
        <v>1</v>
      </c>
      <c r="AV827" s="160" t="s">
        <v>401</v>
      </c>
      <c r="AW827" s="155">
        <v>1</v>
      </c>
      <c r="AX827" s="276" t="s">
        <v>402</v>
      </c>
      <c r="AY827" s="157">
        <v>1</v>
      </c>
      <c r="AZ827" s="159" t="s">
        <v>403</v>
      </c>
      <c r="BA827" s="157">
        <v>1</v>
      </c>
      <c r="BB827" s="160" t="s">
        <v>404</v>
      </c>
      <c r="BC827" s="155">
        <v>1</v>
      </c>
      <c r="BD827" s="276" t="s">
        <v>405</v>
      </c>
      <c r="BE827" s="157">
        <v>1</v>
      </c>
      <c r="BF827" s="159" t="s">
        <v>406</v>
      </c>
      <c r="BG827" s="157">
        <v>1</v>
      </c>
      <c r="BH827" s="160" t="s">
        <v>407</v>
      </c>
      <c r="BI827" s="155">
        <v>1</v>
      </c>
      <c r="BJ827" s="276" t="s">
        <v>408</v>
      </c>
      <c r="BK827" s="157">
        <v>1</v>
      </c>
      <c r="BL827" s="159" t="s">
        <v>409</v>
      </c>
      <c r="BM827" s="157">
        <v>1</v>
      </c>
      <c r="BN827" s="160" t="s">
        <v>410</v>
      </c>
      <c r="BQ827" s="170"/>
      <c r="BR827" s="171"/>
      <c r="BS827" s="170"/>
      <c r="BT827" s="171"/>
      <c r="BU827" s="172"/>
      <c r="BV827" s="169"/>
      <c r="BW827" s="170"/>
      <c r="BX827" s="171"/>
      <c r="BY827" s="170"/>
      <c r="BZ827" s="171"/>
      <c r="CA827" s="172"/>
      <c r="CB827" s="169"/>
      <c r="CC827" s="170"/>
      <c r="CD827" s="171"/>
      <c r="CE827" s="170"/>
      <c r="CF827" s="171"/>
      <c r="CG827" s="172"/>
      <c r="CH827" s="169"/>
      <c r="CI827" s="170"/>
      <c r="CJ827" s="171"/>
      <c r="CK827" s="170"/>
      <c r="CL827" s="171"/>
      <c r="CM827" s="172"/>
      <c r="CN827" s="169"/>
      <c r="CO827" s="170"/>
      <c r="CP827" s="171"/>
      <c r="CQ827" s="170"/>
      <c r="CR827" s="171"/>
      <c r="CS827" s="172"/>
    </row>
    <row r="828" spans="13:97" ht="15" customHeight="1" x14ac:dyDescent="0.25">
      <c r="M828" s="155"/>
      <c r="N828" s="277"/>
      <c r="O828" s="157"/>
      <c r="P828" s="156"/>
      <c r="Q828" s="157"/>
      <c r="R828" s="158"/>
      <c r="S828" s="155"/>
      <c r="T828" s="277"/>
      <c r="U828" s="157"/>
      <c r="V828" s="156"/>
      <c r="W828" s="157"/>
      <c r="X828" s="158"/>
      <c r="Y828" s="155"/>
      <c r="Z828" s="277"/>
      <c r="AA828" s="157"/>
      <c r="AB828" s="156"/>
      <c r="AC828" s="157"/>
      <c r="AD828" s="158"/>
      <c r="AE828" s="155"/>
      <c r="AF828" s="277"/>
      <c r="AG828" s="157"/>
      <c r="AH828" s="156"/>
      <c r="AI828" s="157"/>
      <c r="AJ828" s="158"/>
      <c r="AK828" s="155"/>
      <c r="AL828" s="277"/>
      <c r="AM828" s="157"/>
      <c r="AN828" s="156"/>
      <c r="AO828" s="157"/>
      <c r="AP828" s="158"/>
      <c r="AQ828" s="155"/>
      <c r="AR828" s="277"/>
      <c r="AS828" s="157"/>
      <c r="AT828" s="156"/>
      <c r="AU828" s="157"/>
      <c r="AV828" s="158"/>
      <c r="AW828" s="155"/>
      <c r="AX828" s="277"/>
      <c r="AY828" s="157"/>
      <c r="AZ828" s="156"/>
      <c r="BA828" s="157"/>
      <c r="BB828" s="158"/>
      <c r="BC828" s="155"/>
      <c r="BD828" s="277"/>
      <c r="BE828" s="157"/>
      <c r="BF828" s="156"/>
      <c r="BG828" s="157"/>
      <c r="BH828" s="158"/>
      <c r="BI828" s="155"/>
      <c r="BJ828" s="277"/>
      <c r="BK828" s="157"/>
      <c r="BL828" s="156"/>
      <c r="BM828" s="157"/>
      <c r="BN828" s="158"/>
      <c r="BQ828" s="173"/>
      <c r="BR828" s="171"/>
      <c r="BS828" s="173"/>
      <c r="BT828" s="171"/>
      <c r="BU828" s="174"/>
      <c r="BV828" s="169"/>
      <c r="BW828" s="173"/>
      <c r="BX828" s="171"/>
      <c r="BY828" s="173"/>
      <c r="BZ828" s="171"/>
      <c r="CA828" s="174"/>
      <c r="CB828" s="169"/>
      <c r="CC828" s="173"/>
      <c r="CD828" s="171"/>
      <c r="CE828" s="173"/>
      <c r="CF828" s="171"/>
      <c r="CG828" s="174"/>
      <c r="CH828" s="169"/>
      <c r="CI828" s="173"/>
      <c r="CJ828" s="171"/>
      <c r="CK828" s="173"/>
      <c r="CL828" s="171"/>
      <c r="CM828" s="174"/>
      <c r="CN828" s="169"/>
      <c r="CO828" s="173"/>
      <c r="CP828" s="171"/>
      <c r="CQ828" s="173"/>
      <c r="CR828" s="171"/>
      <c r="CS828" s="174"/>
    </row>
    <row r="829" spans="13:97" ht="15" customHeight="1" x14ac:dyDescent="0.25">
      <c r="M829" s="155"/>
      <c r="N829" s="277"/>
      <c r="O829" s="157"/>
      <c r="P829" s="156"/>
      <c r="Q829" s="157"/>
      <c r="R829" s="158"/>
      <c r="S829" s="155"/>
      <c r="T829" s="277"/>
      <c r="U829" s="157"/>
      <c r="V829" s="156"/>
      <c r="W829" s="157"/>
      <c r="X829" s="158"/>
      <c r="Y829" s="155"/>
      <c r="Z829" s="277"/>
      <c r="AA829" s="157"/>
      <c r="AB829" s="156"/>
      <c r="AC829" s="157"/>
      <c r="AD829" s="158"/>
      <c r="AE829" s="155"/>
      <c r="AF829" s="277"/>
      <c r="AG829" s="157"/>
      <c r="AH829" s="156"/>
      <c r="AI829" s="157"/>
      <c r="AJ829" s="158"/>
      <c r="AK829" s="155"/>
      <c r="AL829" s="277"/>
      <c r="AM829" s="157"/>
      <c r="AN829" s="156"/>
      <c r="AO829" s="157"/>
      <c r="AP829" s="158"/>
      <c r="AQ829" s="155"/>
      <c r="AR829" s="277"/>
      <c r="AS829" s="157"/>
      <c r="AT829" s="156"/>
      <c r="AU829" s="157"/>
      <c r="AV829" s="158"/>
      <c r="AW829" s="155"/>
      <c r="AX829" s="277"/>
      <c r="AY829" s="157"/>
      <c r="AZ829" s="156"/>
      <c r="BA829" s="157"/>
      <c r="BB829" s="158"/>
      <c r="BC829" s="155"/>
      <c r="BD829" s="277"/>
      <c r="BE829" s="157"/>
      <c r="BF829" s="156"/>
      <c r="BG829" s="157"/>
      <c r="BH829" s="158"/>
      <c r="BI829" s="155"/>
      <c r="BJ829" s="277"/>
      <c r="BK829" s="157"/>
      <c r="BL829" s="156"/>
      <c r="BM829" s="157"/>
      <c r="BN829" s="158"/>
      <c r="BQ829" s="173"/>
      <c r="BR829" s="171"/>
      <c r="BS829" s="173"/>
      <c r="BT829" s="171"/>
      <c r="BU829" s="174"/>
      <c r="BV829" s="169"/>
      <c r="BW829" s="173"/>
      <c r="BX829" s="171"/>
      <c r="BY829" s="173"/>
      <c r="BZ829" s="171"/>
      <c r="CA829" s="174"/>
      <c r="CB829" s="169"/>
      <c r="CC829" s="173"/>
      <c r="CD829" s="171"/>
      <c r="CE829" s="173"/>
      <c r="CF829" s="171"/>
      <c r="CG829" s="174"/>
      <c r="CH829" s="169"/>
      <c r="CI829" s="173"/>
      <c r="CJ829" s="171"/>
      <c r="CK829" s="173"/>
      <c r="CL829" s="171"/>
      <c r="CM829" s="174"/>
      <c r="CN829" s="169"/>
      <c r="CO829" s="173"/>
      <c r="CP829" s="171"/>
      <c r="CQ829" s="173"/>
      <c r="CR829" s="171"/>
      <c r="CS829" s="174"/>
    </row>
    <row r="830" spans="13:97" ht="15" customHeight="1" x14ac:dyDescent="0.25">
      <c r="M830" s="161"/>
      <c r="N830" s="278"/>
      <c r="O830" s="163"/>
      <c r="P830" s="162"/>
      <c r="Q830" s="163"/>
      <c r="R830" s="164"/>
      <c r="S830" s="161"/>
      <c r="T830" s="278"/>
      <c r="U830" s="163"/>
      <c r="V830" s="162"/>
      <c r="W830" s="163"/>
      <c r="X830" s="164"/>
      <c r="Y830" s="161"/>
      <c r="Z830" s="278"/>
      <c r="AA830" s="163"/>
      <c r="AB830" s="162"/>
      <c r="AC830" s="163"/>
      <c r="AD830" s="164"/>
      <c r="AE830" s="161"/>
      <c r="AF830" s="278"/>
      <c r="AG830" s="163"/>
      <c r="AH830" s="162"/>
      <c r="AI830" s="163"/>
      <c r="AJ830" s="164"/>
      <c r="AK830" s="161"/>
      <c r="AL830" s="278"/>
      <c r="AM830" s="163"/>
      <c r="AN830" s="162"/>
      <c r="AO830" s="163"/>
      <c r="AP830" s="164"/>
      <c r="AQ830" s="161"/>
      <c r="AR830" s="278"/>
      <c r="AS830" s="163"/>
      <c r="AT830" s="162"/>
      <c r="AU830" s="163"/>
      <c r="AV830" s="164"/>
      <c r="AW830" s="161"/>
      <c r="AX830" s="278"/>
      <c r="AY830" s="163"/>
      <c r="AZ830" s="162"/>
      <c r="BA830" s="163"/>
      <c r="BB830" s="164"/>
      <c r="BC830" s="161"/>
      <c r="BD830" s="278"/>
      <c r="BE830" s="163"/>
      <c r="BF830" s="162"/>
      <c r="BG830" s="163"/>
      <c r="BH830" s="164"/>
      <c r="BI830" s="161"/>
      <c r="BJ830" s="278"/>
      <c r="BK830" s="163"/>
      <c r="BL830" s="162"/>
      <c r="BM830" s="163"/>
      <c r="BN830" s="164"/>
      <c r="BQ830" s="176"/>
      <c r="BR830" s="177"/>
      <c r="BS830" s="176"/>
      <c r="BT830" s="177"/>
      <c r="BU830" s="178"/>
      <c r="BV830" s="175"/>
      <c r="BW830" s="176"/>
      <c r="BX830" s="177"/>
      <c r="BY830" s="176"/>
      <c r="BZ830" s="177"/>
      <c r="CA830" s="178"/>
      <c r="CB830" s="175"/>
      <c r="CC830" s="176"/>
      <c r="CD830" s="177"/>
      <c r="CE830" s="176"/>
      <c r="CF830" s="177"/>
      <c r="CG830" s="178"/>
      <c r="CH830" s="175"/>
      <c r="CI830" s="176"/>
      <c r="CJ830" s="177"/>
      <c r="CK830" s="176"/>
      <c r="CL830" s="177"/>
      <c r="CM830" s="178"/>
      <c r="CN830" s="175"/>
      <c r="CO830" s="176"/>
      <c r="CP830" s="177"/>
      <c r="CQ830" s="176"/>
      <c r="CR830" s="177"/>
      <c r="CS830" s="178"/>
    </row>
    <row r="831" spans="13:97" ht="15" customHeight="1" x14ac:dyDescent="0.25">
      <c r="M831" s="155">
        <v>1</v>
      </c>
      <c r="N831" s="276" t="s">
        <v>411</v>
      </c>
      <c r="O831" s="157">
        <v>1</v>
      </c>
      <c r="P831" s="159" t="s">
        <v>412</v>
      </c>
      <c r="Q831" s="157">
        <v>1</v>
      </c>
      <c r="R831" s="160" t="s">
        <v>413</v>
      </c>
      <c r="S831" s="155">
        <v>1</v>
      </c>
      <c r="T831" s="276" t="s">
        <v>414</v>
      </c>
      <c r="U831" s="157">
        <v>1</v>
      </c>
      <c r="V831" s="159" t="s">
        <v>415</v>
      </c>
      <c r="W831" s="157">
        <v>1</v>
      </c>
      <c r="X831" s="160" t="s">
        <v>416</v>
      </c>
      <c r="Y831" s="155"/>
      <c r="Z831" s="279"/>
      <c r="AA831" s="157"/>
      <c r="AB831" s="159"/>
      <c r="AC831" s="157"/>
      <c r="AD831" s="160"/>
      <c r="AE831" s="155"/>
      <c r="AF831" s="279"/>
      <c r="AG831" s="157"/>
      <c r="AH831" s="159"/>
      <c r="AI831" s="157"/>
      <c r="AJ831" s="160"/>
      <c r="AK831" s="155"/>
      <c r="AL831" s="279"/>
      <c r="AM831" s="157"/>
      <c r="AN831" s="159"/>
      <c r="AO831" s="157"/>
      <c r="AP831" s="160"/>
      <c r="AQ831" s="155"/>
      <c r="AR831" s="279"/>
      <c r="AS831" s="157"/>
      <c r="AT831" s="159"/>
      <c r="AU831" s="157"/>
      <c r="AV831" s="160"/>
      <c r="AW831" s="155"/>
      <c r="AX831" s="279"/>
      <c r="AY831" s="157"/>
      <c r="AZ831" s="159"/>
      <c r="BA831" s="157"/>
      <c r="BB831" s="160"/>
      <c r="BC831" s="155"/>
      <c r="BD831" s="279"/>
      <c r="BE831" s="157"/>
      <c r="BF831" s="159"/>
      <c r="BG831" s="157"/>
      <c r="BH831" s="160"/>
      <c r="BI831" s="155"/>
      <c r="BJ831" s="279"/>
      <c r="BK831" s="157"/>
      <c r="BL831" s="159"/>
      <c r="BM831" s="157"/>
      <c r="BN831" s="160"/>
      <c r="BQ831" s="170"/>
      <c r="BR831" s="171"/>
      <c r="BS831" s="170"/>
      <c r="BT831" s="171"/>
      <c r="BU831" s="172"/>
      <c r="BV831" s="169"/>
      <c r="BW831" s="170"/>
      <c r="BX831" s="171"/>
      <c r="BY831" s="170"/>
      <c r="BZ831" s="171"/>
      <c r="CA831" s="172"/>
      <c r="CB831" s="169"/>
      <c r="CC831" s="170"/>
      <c r="CD831" s="171"/>
      <c r="CE831" s="170"/>
      <c r="CF831" s="171"/>
      <c r="CG831" s="172"/>
      <c r="CH831" s="169"/>
      <c r="CI831" s="170"/>
      <c r="CJ831" s="171"/>
      <c r="CK831" s="170"/>
      <c r="CL831" s="171"/>
      <c r="CM831" s="172"/>
      <c r="CN831" s="169"/>
      <c r="CO831" s="170"/>
      <c r="CP831" s="171"/>
      <c r="CQ831" s="170"/>
      <c r="CR831" s="171"/>
      <c r="CS831" s="172"/>
    </row>
    <row r="832" spans="13:97" ht="15" customHeight="1" x14ac:dyDescent="0.25">
      <c r="M832" s="155"/>
      <c r="N832" s="277"/>
      <c r="O832" s="157"/>
      <c r="P832" s="156"/>
      <c r="Q832" s="157"/>
      <c r="R832" s="158"/>
      <c r="S832" s="155"/>
      <c r="T832" s="277"/>
      <c r="U832" s="157"/>
      <c r="V832" s="156"/>
      <c r="W832" s="157"/>
      <c r="X832" s="158"/>
      <c r="Y832" s="155"/>
      <c r="Z832" s="277"/>
      <c r="AA832" s="157"/>
      <c r="AB832" s="156"/>
      <c r="AC832" s="157"/>
      <c r="AD832" s="158"/>
      <c r="AE832" s="155"/>
      <c r="AF832" s="277"/>
      <c r="AG832" s="157"/>
      <c r="AH832" s="156"/>
      <c r="AI832" s="157"/>
      <c r="AJ832" s="158"/>
      <c r="AK832" s="155"/>
      <c r="AL832" s="277"/>
      <c r="AM832" s="157"/>
      <c r="AN832" s="156"/>
      <c r="AO832" s="157"/>
      <c r="AP832" s="158"/>
      <c r="AQ832" s="155"/>
      <c r="AR832" s="277"/>
      <c r="AS832" s="157"/>
      <c r="AT832" s="156"/>
      <c r="AU832" s="157"/>
      <c r="AV832" s="158"/>
      <c r="AW832" s="155"/>
      <c r="AX832" s="277"/>
      <c r="AY832" s="157"/>
      <c r="AZ832" s="156"/>
      <c r="BA832" s="157"/>
      <c r="BB832" s="158"/>
      <c r="BC832" s="155"/>
      <c r="BD832" s="277"/>
      <c r="BE832" s="157"/>
      <c r="BF832" s="156"/>
      <c r="BG832" s="157"/>
      <c r="BH832" s="158"/>
      <c r="BI832" s="155"/>
      <c r="BJ832" s="277"/>
      <c r="BK832" s="157"/>
      <c r="BL832" s="156"/>
      <c r="BM832" s="157"/>
      <c r="BN832" s="158"/>
      <c r="BQ832" s="173"/>
      <c r="BR832" s="171"/>
      <c r="BS832" s="173"/>
      <c r="BT832" s="171"/>
      <c r="BU832" s="174"/>
      <c r="BV832" s="169"/>
      <c r="BW832" s="173"/>
      <c r="BX832" s="171"/>
      <c r="BY832" s="173"/>
      <c r="BZ832" s="171"/>
      <c r="CA832" s="174"/>
      <c r="CB832" s="169"/>
      <c r="CC832" s="173"/>
      <c r="CD832" s="171"/>
      <c r="CE832" s="173"/>
      <c r="CF832" s="171"/>
      <c r="CG832" s="174"/>
      <c r="CH832" s="169"/>
      <c r="CI832" s="173"/>
      <c r="CJ832" s="171"/>
      <c r="CK832" s="173"/>
      <c r="CL832" s="171"/>
      <c r="CM832" s="174"/>
      <c r="CN832" s="169"/>
      <c r="CO832" s="173"/>
      <c r="CP832" s="171"/>
      <c r="CQ832" s="173"/>
      <c r="CR832" s="171"/>
      <c r="CS832" s="174"/>
    </row>
    <row r="833" spans="13:97" ht="15" customHeight="1" x14ac:dyDescent="0.25">
      <c r="M833" s="155"/>
      <c r="N833" s="277"/>
      <c r="O833" s="157"/>
      <c r="P833" s="156"/>
      <c r="Q833" s="157"/>
      <c r="R833" s="158"/>
      <c r="S833" s="155"/>
      <c r="T833" s="277"/>
      <c r="U833" s="157"/>
      <c r="V833" s="156"/>
      <c r="W833" s="157"/>
      <c r="X833" s="158"/>
      <c r="Y833" s="155"/>
      <c r="Z833" s="277"/>
      <c r="AA833" s="157"/>
      <c r="AB833" s="156"/>
      <c r="AC833" s="157"/>
      <c r="AD833" s="158"/>
      <c r="AE833" s="155"/>
      <c r="AF833" s="277"/>
      <c r="AG833" s="157"/>
      <c r="AH833" s="156"/>
      <c r="AI833" s="157"/>
      <c r="AJ833" s="158"/>
      <c r="AK833" s="155"/>
      <c r="AL833" s="277"/>
      <c r="AM833" s="157"/>
      <c r="AN833" s="156"/>
      <c r="AO833" s="157"/>
      <c r="AP833" s="158"/>
      <c r="AQ833" s="155"/>
      <c r="AR833" s="277"/>
      <c r="AS833" s="157"/>
      <c r="AT833" s="156"/>
      <c r="AU833" s="157"/>
      <c r="AV833" s="158"/>
      <c r="AW833" s="155"/>
      <c r="AX833" s="277"/>
      <c r="AY833" s="157"/>
      <c r="AZ833" s="156"/>
      <c r="BA833" s="157"/>
      <c r="BB833" s="158"/>
      <c r="BC833" s="155"/>
      <c r="BD833" s="277"/>
      <c r="BE833" s="157"/>
      <c r="BF833" s="156"/>
      <c r="BG833" s="157"/>
      <c r="BH833" s="158"/>
      <c r="BI833" s="155"/>
      <c r="BJ833" s="277"/>
      <c r="BK833" s="157"/>
      <c r="BL833" s="156"/>
      <c r="BM833" s="157"/>
      <c r="BN833" s="158"/>
      <c r="BQ833" s="127"/>
      <c r="BR833" s="128"/>
      <c r="BS833" s="127"/>
      <c r="BT833" s="128"/>
      <c r="BU833" s="129"/>
      <c r="BV833" s="126"/>
      <c r="BW833" s="127"/>
      <c r="BX833" s="128"/>
      <c r="BY833" s="127"/>
      <c r="BZ833" s="128"/>
      <c r="CA833" s="129"/>
      <c r="CB833" s="126"/>
      <c r="CC833" s="127"/>
      <c r="CD833" s="128"/>
      <c r="CE833" s="127"/>
      <c r="CF833" s="128"/>
      <c r="CG833" s="129"/>
      <c r="CH833" s="126"/>
      <c r="CI833" s="127"/>
      <c r="CJ833" s="128"/>
      <c r="CK833" s="127"/>
      <c r="CL833" s="128"/>
      <c r="CM833" s="129"/>
      <c r="CN833" s="126"/>
      <c r="CO833" s="127"/>
      <c r="CP833" s="128"/>
      <c r="CQ833" s="127"/>
      <c r="CR833" s="128"/>
      <c r="CS833" s="129"/>
    </row>
    <row r="834" spans="13:97" ht="15" customHeight="1" x14ac:dyDescent="0.25">
      <c r="M834" s="122"/>
      <c r="N834" s="280"/>
      <c r="O834" s="124"/>
      <c r="P834" s="123"/>
      <c r="Q834" s="124"/>
      <c r="R834" s="125"/>
      <c r="S834" s="122"/>
      <c r="T834" s="280"/>
      <c r="U834" s="124"/>
      <c r="V834" s="123"/>
      <c r="W834" s="124"/>
      <c r="X834" s="125"/>
      <c r="Y834" s="122"/>
      <c r="Z834" s="280"/>
      <c r="AA834" s="124"/>
      <c r="AB834" s="123"/>
      <c r="AC834" s="124"/>
      <c r="AD834" s="125"/>
      <c r="AE834" s="122"/>
      <c r="AF834" s="280"/>
      <c r="AG834" s="124"/>
      <c r="AH834" s="123"/>
      <c r="AI834" s="124"/>
      <c r="AJ834" s="125"/>
      <c r="AK834" s="122"/>
      <c r="AL834" s="280"/>
      <c r="AM834" s="124"/>
      <c r="AN834" s="123"/>
      <c r="AO834" s="124"/>
      <c r="AP834" s="125"/>
      <c r="AQ834" s="122"/>
      <c r="AR834" s="280"/>
      <c r="AS834" s="124"/>
      <c r="AT834" s="123"/>
      <c r="AU834" s="124"/>
      <c r="AV834" s="125"/>
      <c r="AW834" s="122"/>
      <c r="AX834" s="280"/>
      <c r="AY834" s="124"/>
      <c r="AZ834" s="123"/>
      <c r="BA834" s="124"/>
      <c r="BB834" s="125"/>
      <c r="BC834" s="122"/>
      <c r="BD834" s="280"/>
      <c r="BE834" s="124"/>
      <c r="BF834" s="123"/>
      <c r="BG834" s="124"/>
      <c r="BH834" s="125"/>
      <c r="BI834" s="122"/>
      <c r="BJ834" s="280"/>
      <c r="BK834" s="124"/>
      <c r="BL834" s="123"/>
      <c r="BM834" s="124"/>
      <c r="BN834" s="125"/>
      <c r="BQ834" s="131"/>
      <c r="BR834" s="132"/>
      <c r="BS834" s="131"/>
      <c r="BT834" s="132"/>
      <c r="BU834" s="133"/>
      <c r="BV834" s="130"/>
      <c r="BW834" s="131"/>
      <c r="BX834" s="132"/>
      <c r="BY834" s="131"/>
      <c r="BZ834" s="132"/>
      <c r="CA834" s="133"/>
      <c r="CB834" s="130"/>
      <c r="CC834" s="131"/>
      <c r="CD834" s="132"/>
      <c r="CE834" s="131"/>
      <c r="CF834" s="132"/>
      <c r="CG834" s="133"/>
      <c r="CH834" s="130"/>
      <c r="CI834" s="131"/>
      <c r="CJ834" s="132"/>
      <c r="CK834" s="131"/>
      <c r="CL834" s="132"/>
      <c r="CM834" s="133"/>
      <c r="CN834" s="130"/>
      <c r="CO834" s="131"/>
      <c r="CP834" s="132"/>
      <c r="CQ834" s="131"/>
      <c r="CR834" s="132"/>
      <c r="CS834" s="133"/>
    </row>
    <row r="835" spans="13:97" ht="15" customHeight="1" x14ac:dyDescent="0.25">
      <c r="M835" s="169">
        <v>1</v>
      </c>
      <c r="N835" s="281" t="s">
        <v>417</v>
      </c>
      <c r="O835" s="171">
        <v>1</v>
      </c>
      <c r="P835" s="170" t="s">
        <v>418</v>
      </c>
      <c r="Q835" s="171">
        <v>1</v>
      </c>
      <c r="R835" s="172" t="s">
        <v>419</v>
      </c>
      <c r="S835" s="169">
        <v>1</v>
      </c>
      <c r="T835" s="281" t="s">
        <v>420</v>
      </c>
      <c r="U835" s="171">
        <v>1</v>
      </c>
      <c r="V835" s="170" t="s">
        <v>421</v>
      </c>
      <c r="W835" s="171">
        <v>1</v>
      </c>
      <c r="X835" s="172" t="s">
        <v>422</v>
      </c>
      <c r="Y835" s="169">
        <v>1</v>
      </c>
      <c r="Z835" s="281" t="s">
        <v>423</v>
      </c>
      <c r="AA835" s="171">
        <v>1</v>
      </c>
      <c r="AB835" s="170" t="s">
        <v>424</v>
      </c>
      <c r="AC835" s="171">
        <v>1</v>
      </c>
      <c r="AD835" s="172" t="s">
        <v>425</v>
      </c>
      <c r="AE835" s="169">
        <v>1</v>
      </c>
      <c r="AF835" s="281" t="s">
        <v>426</v>
      </c>
      <c r="AG835" s="171">
        <v>1</v>
      </c>
      <c r="AH835" s="170" t="s">
        <v>427</v>
      </c>
      <c r="AI835" s="171">
        <v>1</v>
      </c>
      <c r="AJ835" s="172" t="s">
        <v>428</v>
      </c>
      <c r="AK835" s="169">
        <v>1</v>
      </c>
      <c r="AL835" s="281" t="s">
        <v>429</v>
      </c>
      <c r="AM835" s="171">
        <v>1</v>
      </c>
      <c r="AN835" s="170" t="s">
        <v>430</v>
      </c>
      <c r="AO835" s="171">
        <v>1</v>
      </c>
      <c r="AP835" s="172" t="s">
        <v>431</v>
      </c>
      <c r="AQ835" s="169">
        <v>1</v>
      </c>
      <c r="AR835" s="281" t="s">
        <v>432</v>
      </c>
      <c r="AS835" s="171">
        <v>1</v>
      </c>
      <c r="AT835" s="170" t="s">
        <v>433</v>
      </c>
      <c r="AU835" s="171">
        <v>1</v>
      </c>
      <c r="AV835" s="172" t="s">
        <v>434</v>
      </c>
      <c r="AW835" s="169">
        <v>1</v>
      </c>
      <c r="AX835" s="281" t="s">
        <v>435</v>
      </c>
      <c r="AY835" s="171">
        <v>1</v>
      </c>
      <c r="AZ835" s="170" t="s">
        <v>436</v>
      </c>
      <c r="BA835" s="171">
        <v>1</v>
      </c>
      <c r="BB835" s="172" t="s">
        <v>437</v>
      </c>
      <c r="BC835" s="169">
        <v>1</v>
      </c>
      <c r="BD835" s="281" t="s">
        <v>438</v>
      </c>
      <c r="BE835" s="171">
        <v>1</v>
      </c>
      <c r="BF835" s="170" t="s">
        <v>439</v>
      </c>
      <c r="BG835" s="171">
        <v>1</v>
      </c>
      <c r="BH835" s="172" t="s">
        <v>440</v>
      </c>
      <c r="BI835" s="169">
        <v>1</v>
      </c>
      <c r="BJ835" s="281" t="s">
        <v>441</v>
      </c>
      <c r="BK835" s="171">
        <v>1</v>
      </c>
      <c r="BL835" s="170" t="s">
        <v>442</v>
      </c>
      <c r="BM835" s="171">
        <v>1</v>
      </c>
      <c r="BN835" s="172" t="s">
        <v>443</v>
      </c>
      <c r="BQ835" s="134"/>
      <c r="BR835" s="128"/>
      <c r="BS835" s="134"/>
      <c r="BT835" s="128"/>
      <c r="BU835" s="135"/>
      <c r="BV835" s="126"/>
      <c r="BW835" s="134"/>
      <c r="BX835" s="128"/>
      <c r="BY835" s="134"/>
      <c r="BZ835" s="128"/>
      <c r="CA835" s="129"/>
      <c r="CB835" s="114"/>
      <c r="CC835" s="116"/>
      <c r="CD835" s="128"/>
      <c r="CE835" s="134"/>
      <c r="CF835" s="128"/>
      <c r="CG835" s="135"/>
      <c r="CH835" s="126"/>
      <c r="CI835" s="134"/>
      <c r="CJ835" s="128"/>
      <c r="CK835" s="134"/>
      <c r="CL835" s="128"/>
      <c r="CM835" s="135"/>
      <c r="CN835" s="126"/>
      <c r="CO835" s="134"/>
      <c r="CP835" s="128"/>
      <c r="CQ835" s="134"/>
      <c r="CR835" s="128"/>
      <c r="CS835" s="129"/>
    </row>
    <row r="836" spans="13:97" ht="15" customHeight="1" x14ac:dyDescent="0.25">
      <c r="M836" s="169"/>
      <c r="N836" s="181"/>
      <c r="O836" s="171"/>
      <c r="P836" s="173"/>
      <c r="Q836" s="171"/>
      <c r="R836" s="174"/>
      <c r="S836" s="169"/>
      <c r="T836" s="181"/>
      <c r="U836" s="171"/>
      <c r="V836" s="173"/>
      <c r="W836" s="171"/>
      <c r="X836" s="174"/>
      <c r="Y836" s="169"/>
      <c r="Z836" s="181"/>
      <c r="AA836" s="171"/>
      <c r="AB836" s="173"/>
      <c r="AC836" s="171"/>
      <c r="AD836" s="174"/>
      <c r="AE836" s="169"/>
      <c r="AF836" s="181"/>
      <c r="AG836" s="171"/>
      <c r="AH836" s="173"/>
      <c r="AI836" s="171"/>
      <c r="AJ836" s="174"/>
      <c r="AK836" s="169"/>
      <c r="AL836" s="181"/>
      <c r="AM836" s="171"/>
      <c r="AN836" s="173"/>
      <c r="AO836" s="171"/>
      <c r="AP836" s="174"/>
      <c r="AQ836" s="169"/>
      <c r="AR836" s="181"/>
      <c r="AS836" s="171"/>
      <c r="AT836" s="173"/>
      <c r="AU836" s="171"/>
      <c r="AV836" s="174"/>
      <c r="AW836" s="169"/>
      <c r="AX836" s="181"/>
      <c r="AY836" s="171"/>
      <c r="AZ836" s="173"/>
      <c r="BA836" s="171"/>
      <c r="BB836" s="174"/>
      <c r="BC836" s="169"/>
      <c r="BD836" s="181"/>
      <c r="BE836" s="171"/>
      <c r="BF836" s="173"/>
      <c r="BG836" s="171"/>
      <c r="BH836" s="174"/>
      <c r="BI836" s="169"/>
      <c r="BJ836" s="181"/>
      <c r="BK836" s="171"/>
      <c r="BL836" s="173"/>
      <c r="BM836" s="171"/>
      <c r="BN836" s="174"/>
      <c r="BQ836" s="137"/>
      <c r="BR836" s="138"/>
      <c r="BS836" s="137"/>
      <c r="BT836" s="138"/>
      <c r="BU836" s="139"/>
      <c r="BV836" s="136"/>
      <c r="BW836" s="137"/>
      <c r="BX836" s="138"/>
      <c r="BY836" s="137"/>
      <c r="BZ836" s="138"/>
      <c r="CA836" s="139"/>
      <c r="CB836" s="136"/>
      <c r="CC836" s="137"/>
      <c r="CD836" s="138"/>
      <c r="CE836" s="137"/>
      <c r="CF836" s="138"/>
      <c r="CG836" s="139"/>
      <c r="CH836" s="136"/>
      <c r="CI836" s="137"/>
      <c r="CJ836" s="138"/>
      <c r="CK836" s="137"/>
      <c r="CL836" s="138"/>
      <c r="CM836" s="139"/>
      <c r="CN836" s="136"/>
      <c r="CO836" s="137"/>
      <c r="CP836" s="138"/>
      <c r="CQ836" s="137"/>
      <c r="CR836" s="138"/>
      <c r="CS836" s="139"/>
    </row>
    <row r="837" spans="13:97" ht="15" customHeight="1" x14ac:dyDescent="0.25">
      <c r="M837" s="169"/>
      <c r="N837" s="181"/>
      <c r="O837" s="171"/>
      <c r="P837" s="173"/>
      <c r="Q837" s="171"/>
      <c r="R837" s="174"/>
      <c r="S837" s="169"/>
      <c r="T837" s="181"/>
      <c r="U837" s="171"/>
      <c r="V837" s="173"/>
      <c r="W837" s="171"/>
      <c r="X837" s="174"/>
      <c r="Y837" s="169"/>
      <c r="Z837" s="181"/>
      <c r="AA837" s="171"/>
      <c r="AB837" s="173"/>
      <c r="AC837" s="171"/>
      <c r="AD837" s="174"/>
      <c r="AE837" s="169"/>
      <c r="AF837" s="181"/>
      <c r="AG837" s="171"/>
      <c r="AH837" s="173"/>
      <c r="AI837" s="171"/>
      <c r="AJ837" s="174"/>
      <c r="AK837" s="169"/>
      <c r="AL837" s="181"/>
      <c r="AM837" s="171"/>
      <c r="AN837" s="173"/>
      <c r="AO837" s="171"/>
      <c r="AP837" s="174"/>
      <c r="AQ837" s="169"/>
      <c r="AR837" s="181"/>
      <c r="AS837" s="171"/>
      <c r="AT837" s="173"/>
      <c r="AU837" s="171"/>
      <c r="AV837" s="174"/>
      <c r="AW837" s="169"/>
      <c r="AX837" s="181"/>
      <c r="AY837" s="171"/>
      <c r="AZ837" s="173"/>
      <c r="BA837" s="171"/>
      <c r="BB837" s="174"/>
      <c r="BC837" s="169"/>
      <c r="BD837" s="181"/>
      <c r="BE837" s="171"/>
      <c r="BF837" s="173"/>
      <c r="BG837" s="171"/>
      <c r="BH837" s="174"/>
      <c r="BI837" s="169"/>
      <c r="BJ837" s="181"/>
      <c r="BK837" s="171"/>
      <c r="BL837" s="173"/>
      <c r="BM837" s="171"/>
      <c r="BN837" s="174"/>
      <c r="BQ837" s="137"/>
      <c r="BR837" s="138"/>
      <c r="BS837" s="137"/>
      <c r="BT837" s="138"/>
      <c r="BU837" s="139"/>
      <c r="BV837" s="136"/>
      <c r="BW837" s="137"/>
      <c r="BX837" s="138"/>
      <c r="BY837" s="137"/>
      <c r="BZ837" s="138"/>
      <c r="CA837" s="139"/>
      <c r="CB837" s="136"/>
      <c r="CC837" s="137"/>
      <c r="CD837" s="138"/>
      <c r="CE837" s="137"/>
      <c r="CF837" s="138"/>
      <c r="CG837" s="139"/>
      <c r="CH837" s="136"/>
      <c r="CI837" s="137"/>
      <c r="CJ837" s="138"/>
      <c r="CK837" s="137"/>
      <c r="CL837" s="138"/>
      <c r="CM837" s="139"/>
      <c r="CN837" s="136"/>
      <c r="CO837" s="137"/>
      <c r="CP837" s="138"/>
      <c r="CQ837" s="137"/>
      <c r="CR837" s="138"/>
      <c r="CS837" s="139"/>
    </row>
    <row r="838" spans="13:97" ht="15" customHeight="1" x14ac:dyDescent="0.25">
      <c r="M838" s="175"/>
      <c r="N838" s="282"/>
      <c r="O838" s="177"/>
      <c r="P838" s="176"/>
      <c r="Q838" s="177"/>
      <c r="R838" s="178"/>
      <c r="S838" s="175"/>
      <c r="T838" s="282"/>
      <c r="U838" s="177"/>
      <c r="V838" s="176"/>
      <c r="W838" s="177"/>
      <c r="X838" s="178"/>
      <c r="Y838" s="175"/>
      <c r="Z838" s="282"/>
      <c r="AA838" s="177"/>
      <c r="AB838" s="176"/>
      <c r="AC838" s="177"/>
      <c r="AD838" s="178"/>
      <c r="AE838" s="175"/>
      <c r="AF838" s="282"/>
      <c r="AG838" s="177"/>
      <c r="AH838" s="176"/>
      <c r="AI838" s="177"/>
      <c r="AJ838" s="178"/>
      <c r="AK838" s="175"/>
      <c r="AL838" s="282"/>
      <c r="AM838" s="177"/>
      <c r="AN838" s="176"/>
      <c r="AO838" s="177"/>
      <c r="AP838" s="178"/>
      <c r="AQ838" s="175"/>
      <c r="AR838" s="282"/>
      <c r="AS838" s="177"/>
      <c r="AT838" s="176"/>
      <c r="AU838" s="177"/>
      <c r="AV838" s="178"/>
      <c r="AW838" s="175"/>
      <c r="AX838" s="282"/>
      <c r="AY838" s="177"/>
      <c r="AZ838" s="176"/>
      <c r="BA838" s="177"/>
      <c r="BB838" s="178"/>
      <c r="BC838" s="175"/>
      <c r="BD838" s="282"/>
      <c r="BE838" s="177"/>
      <c r="BF838" s="176"/>
      <c r="BG838" s="177"/>
      <c r="BH838" s="178"/>
      <c r="BI838" s="175"/>
      <c r="BJ838" s="282"/>
      <c r="BK838" s="177"/>
      <c r="BL838" s="176"/>
      <c r="BM838" s="177"/>
      <c r="BN838" s="178"/>
      <c r="BQ838" s="123"/>
      <c r="BR838" s="124"/>
      <c r="BS838" s="123"/>
      <c r="BT838" s="124"/>
      <c r="BU838" s="125"/>
      <c r="BV838" s="122"/>
      <c r="BW838" s="123"/>
      <c r="BX838" s="124"/>
      <c r="BY838" s="123"/>
      <c r="BZ838" s="124"/>
      <c r="CA838" s="125"/>
      <c r="CB838" s="122"/>
      <c r="CC838" s="123"/>
      <c r="CD838" s="124"/>
      <c r="CE838" s="123"/>
      <c r="CF838" s="124"/>
      <c r="CG838" s="125"/>
      <c r="CH838" s="122"/>
      <c r="CI838" s="123"/>
      <c r="CJ838" s="124"/>
      <c r="CK838" s="123"/>
      <c r="CL838" s="124"/>
      <c r="CM838" s="125"/>
      <c r="CN838" s="122"/>
      <c r="CO838" s="123"/>
      <c r="CP838" s="124"/>
      <c r="CQ838" s="123"/>
      <c r="CR838" s="124"/>
      <c r="CS838" s="125"/>
    </row>
    <row r="839" spans="13:97" ht="15" customHeight="1" x14ac:dyDescent="0.25">
      <c r="M839" s="169">
        <v>1</v>
      </c>
      <c r="N839" s="276" t="s">
        <v>444</v>
      </c>
      <c r="O839" s="171">
        <v>1</v>
      </c>
      <c r="P839" s="170" t="s">
        <v>445</v>
      </c>
      <c r="Q839" s="171">
        <v>1</v>
      </c>
      <c r="R839" s="172" t="s">
        <v>446</v>
      </c>
      <c r="S839" s="169">
        <v>1</v>
      </c>
      <c r="T839" s="281" t="s">
        <v>447</v>
      </c>
      <c r="U839" s="171">
        <v>1</v>
      </c>
      <c r="V839" s="170" t="s">
        <v>448</v>
      </c>
      <c r="W839" s="171">
        <v>1</v>
      </c>
      <c r="X839" s="172" t="s">
        <v>449</v>
      </c>
      <c r="Y839" s="169">
        <v>1</v>
      </c>
      <c r="Z839" s="281" t="s">
        <v>450</v>
      </c>
      <c r="AA839" s="171">
        <v>1</v>
      </c>
      <c r="AB839" s="170" t="s">
        <v>451</v>
      </c>
      <c r="AC839" s="171">
        <v>1</v>
      </c>
      <c r="AD839" s="172" t="s">
        <v>452</v>
      </c>
      <c r="AE839" s="169">
        <v>1</v>
      </c>
      <c r="AF839" s="281" t="s">
        <v>453</v>
      </c>
      <c r="AG839" s="171">
        <v>1</v>
      </c>
      <c r="AH839" s="170" t="s">
        <v>454</v>
      </c>
      <c r="AI839" s="171">
        <v>1</v>
      </c>
      <c r="AJ839" s="172" t="s">
        <v>455</v>
      </c>
      <c r="AK839" s="169">
        <v>1</v>
      </c>
      <c r="AL839" s="281" t="s">
        <v>456</v>
      </c>
      <c r="AM839" s="171">
        <v>1</v>
      </c>
      <c r="AN839" s="170" t="s">
        <v>457</v>
      </c>
      <c r="AO839" s="171">
        <v>1</v>
      </c>
      <c r="AP839" s="172" t="s">
        <v>458</v>
      </c>
      <c r="AQ839" s="169">
        <v>1</v>
      </c>
      <c r="AR839" s="281" t="s">
        <v>459</v>
      </c>
      <c r="AS839" s="171">
        <v>1</v>
      </c>
      <c r="AT839" s="170" t="s">
        <v>460</v>
      </c>
      <c r="AU839" s="171">
        <v>1</v>
      </c>
      <c r="AV839" s="172" t="s">
        <v>461</v>
      </c>
      <c r="AW839" s="169">
        <v>1</v>
      </c>
      <c r="AX839" s="281" t="s">
        <v>462</v>
      </c>
      <c r="AY839" s="171">
        <v>1</v>
      </c>
      <c r="AZ839" s="170" t="s">
        <v>463</v>
      </c>
      <c r="BA839" s="171">
        <v>1</v>
      </c>
      <c r="BB839" s="172" t="s">
        <v>464</v>
      </c>
      <c r="BC839" s="169">
        <v>1</v>
      </c>
      <c r="BD839" s="281" t="s">
        <v>465</v>
      </c>
      <c r="BE839" s="171">
        <v>1</v>
      </c>
      <c r="BF839" s="170" t="s">
        <v>466</v>
      </c>
      <c r="BG839" s="171">
        <v>1</v>
      </c>
      <c r="BH839" s="172" t="s">
        <v>467</v>
      </c>
      <c r="BI839" s="169">
        <v>1</v>
      </c>
      <c r="BJ839" s="281" t="s">
        <v>468</v>
      </c>
      <c r="BK839" s="171">
        <v>1</v>
      </c>
      <c r="BL839" s="170" t="s">
        <v>469</v>
      </c>
      <c r="BM839" s="171">
        <v>1</v>
      </c>
      <c r="BN839" s="172" t="s">
        <v>470</v>
      </c>
      <c r="BQ839" s="186"/>
      <c r="BR839" s="187"/>
      <c r="BS839" s="186"/>
      <c r="BT839" s="187"/>
      <c r="BU839" s="188"/>
      <c r="BV839" s="185"/>
      <c r="BW839" s="186"/>
      <c r="BX839" s="187"/>
      <c r="BY839" s="186"/>
      <c r="BZ839" s="187"/>
      <c r="CA839" s="188"/>
      <c r="CB839" s="185"/>
      <c r="CC839" s="186"/>
      <c r="CD839" s="187"/>
      <c r="CE839" s="186"/>
      <c r="CF839" s="187"/>
      <c r="CG839" s="188"/>
      <c r="CH839" s="185"/>
      <c r="CI839" s="186"/>
      <c r="CJ839" s="187"/>
      <c r="CK839" s="186"/>
      <c r="CL839" s="187"/>
      <c r="CM839" s="188"/>
      <c r="CN839" s="185"/>
      <c r="CO839" s="186"/>
      <c r="CP839" s="187"/>
      <c r="CQ839" s="186"/>
      <c r="CR839" s="187"/>
      <c r="CS839" s="188"/>
    </row>
    <row r="840" spans="13:97" ht="15" customHeight="1" x14ac:dyDescent="0.25">
      <c r="M840" s="169"/>
      <c r="N840" s="181"/>
      <c r="O840" s="171"/>
      <c r="P840" s="173"/>
      <c r="Q840" s="171"/>
      <c r="R840" s="174"/>
      <c r="S840" s="169"/>
      <c r="T840" s="181"/>
      <c r="U840" s="171"/>
      <c r="V840" s="173"/>
      <c r="W840" s="171"/>
      <c r="X840" s="174"/>
      <c r="Y840" s="169"/>
      <c r="Z840" s="181"/>
      <c r="AA840" s="171"/>
      <c r="AB840" s="173"/>
      <c r="AC840" s="171"/>
      <c r="AD840" s="174"/>
      <c r="AE840" s="169"/>
      <c r="AF840" s="181"/>
      <c r="AG840" s="171"/>
      <c r="AH840" s="173"/>
      <c r="AI840" s="171"/>
      <c r="AJ840" s="174"/>
      <c r="AK840" s="169"/>
      <c r="AL840" s="181"/>
      <c r="AM840" s="171"/>
      <c r="AN840" s="173"/>
      <c r="AO840" s="171"/>
      <c r="AP840" s="174"/>
      <c r="AQ840" s="169"/>
      <c r="AR840" s="181"/>
      <c r="AS840" s="171"/>
      <c r="AT840" s="173"/>
      <c r="AU840" s="171"/>
      <c r="AV840" s="174"/>
      <c r="AW840" s="169"/>
      <c r="AX840" s="181"/>
      <c r="AY840" s="171"/>
      <c r="AZ840" s="173"/>
      <c r="BA840" s="171"/>
      <c r="BB840" s="174"/>
      <c r="BC840" s="169"/>
      <c r="BD840" s="181"/>
      <c r="BE840" s="171"/>
      <c r="BF840" s="173"/>
      <c r="BG840" s="171"/>
      <c r="BH840" s="174"/>
      <c r="BI840" s="169"/>
      <c r="BJ840" s="181"/>
      <c r="BK840" s="171"/>
      <c r="BL840" s="173"/>
      <c r="BM840" s="171"/>
      <c r="BN840" s="174"/>
      <c r="BQ840" s="189"/>
      <c r="BR840" s="187"/>
      <c r="BS840" s="189"/>
      <c r="BT840" s="187"/>
      <c r="BU840" s="190"/>
      <c r="BV840" s="185"/>
      <c r="BW840" s="189"/>
      <c r="BX840" s="187"/>
      <c r="BY840" s="189"/>
      <c r="BZ840" s="187"/>
      <c r="CA840" s="190"/>
      <c r="CB840" s="185"/>
      <c r="CC840" s="189"/>
      <c r="CD840" s="187"/>
      <c r="CE840" s="189"/>
      <c r="CF840" s="187"/>
      <c r="CG840" s="190"/>
      <c r="CH840" s="185"/>
      <c r="CI840" s="189"/>
      <c r="CJ840" s="187"/>
      <c r="CK840" s="189"/>
      <c r="CL840" s="187"/>
      <c r="CM840" s="190"/>
      <c r="CN840" s="185"/>
      <c r="CO840" s="189"/>
      <c r="CP840" s="187"/>
      <c r="CQ840" s="189"/>
      <c r="CR840" s="187"/>
      <c r="CS840" s="190"/>
    </row>
    <row r="841" spans="13:97" ht="15" customHeight="1" x14ac:dyDescent="0.25">
      <c r="M841" s="169"/>
      <c r="N841" s="181"/>
      <c r="O841" s="171"/>
      <c r="P841" s="173"/>
      <c r="Q841" s="171"/>
      <c r="R841" s="174"/>
      <c r="S841" s="169"/>
      <c r="T841" s="181"/>
      <c r="U841" s="171"/>
      <c r="V841" s="173"/>
      <c r="W841" s="171"/>
      <c r="X841" s="174"/>
      <c r="Y841" s="169"/>
      <c r="Z841" s="181"/>
      <c r="AA841" s="171"/>
      <c r="AB841" s="173"/>
      <c r="AC841" s="171"/>
      <c r="AD841" s="174"/>
      <c r="AE841" s="169"/>
      <c r="AF841" s="181"/>
      <c r="AG841" s="171"/>
      <c r="AH841" s="173"/>
      <c r="AI841" s="171"/>
      <c r="AJ841" s="174"/>
      <c r="AK841" s="169"/>
      <c r="AL841" s="181"/>
      <c r="AM841" s="171"/>
      <c r="AN841" s="173"/>
      <c r="AO841" s="171"/>
      <c r="AP841" s="174"/>
      <c r="AQ841" s="169"/>
      <c r="AR841" s="181"/>
      <c r="AS841" s="171"/>
      <c r="AT841" s="173"/>
      <c r="AU841" s="171"/>
      <c r="AV841" s="174"/>
      <c r="AW841" s="169"/>
      <c r="AX841" s="181"/>
      <c r="AY841" s="171"/>
      <c r="AZ841" s="173"/>
      <c r="BA841" s="171"/>
      <c r="BB841" s="174"/>
      <c r="BC841" s="169"/>
      <c r="BD841" s="181"/>
      <c r="BE841" s="171"/>
      <c r="BF841" s="173"/>
      <c r="BG841" s="171"/>
      <c r="BH841" s="174"/>
      <c r="BI841" s="169"/>
      <c r="BJ841" s="181"/>
      <c r="BK841" s="171"/>
      <c r="BL841" s="173"/>
      <c r="BM841" s="171"/>
      <c r="BN841" s="174"/>
      <c r="BQ841" s="189"/>
      <c r="BR841" s="187"/>
      <c r="BS841" s="189"/>
      <c r="BT841" s="187"/>
      <c r="BU841" s="190"/>
      <c r="BV841" s="185"/>
      <c r="BW841" s="189"/>
      <c r="BX841" s="187"/>
      <c r="BY841" s="189"/>
      <c r="BZ841" s="187"/>
      <c r="CA841" s="190"/>
      <c r="CB841" s="185"/>
      <c r="CC841" s="189"/>
      <c r="CD841" s="187"/>
      <c r="CE841" s="189"/>
      <c r="CF841" s="187"/>
      <c r="CG841" s="190"/>
      <c r="CH841" s="185"/>
      <c r="CI841" s="189"/>
      <c r="CJ841" s="187"/>
      <c r="CK841" s="189"/>
      <c r="CL841" s="187"/>
      <c r="CM841" s="190"/>
      <c r="CN841" s="185"/>
      <c r="CO841" s="189"/>
      <c r="CP841" s="187"/>
      <c r="CQ841" s="189"/>
      <c r="CR841" s="187"/>
      <c r="CS841" s="190"/>
    </row>
    <row r="842" spans="13:97" ht="15" customHeight="1" x14ac:dyDescent="0.25">
      <c r="M842" s="175"/>
      <c r="N842" s="282"/>
      <c r="O842" s="177"/>
      <c r="P842" s="176"/>
      <c r="Q842" s="177"/>
      <c r="R842" s="178"/>
      <c r="S842" s="175"/>
      <c r="T842" s="282"/>
      <c r="U842" s="177"/>
      <c r="V842" s="176"/>
      <c r="W842" s="177"/>
      <c r="X842" s="178"/>
      <c r="Y842" s="175"/>
      <c r="Z842" s="282"/>
      <c r="AA842" s="177"/>
      <c r="AB842" s="176"/>
      <c r="AC842" s="177"/>
      <c r="AD842" s="178"/>
      <c r="AE842" s="175"/>
      <c r="AF842" s="282"/>
      <c r="AG842" s="177"/>
      <c r="AH842" s="176"/>
      <c r="AI842" s="177"/>
      <c r="AJ842" s="178"/>
      <c r="AK842" s="175"/>
      <c r="AL842" s="282"/>
      <c r="AM842" s="177"/>
      <c r="AN842" s="176"/>
      <c r="AO842" s="177"/>
      <c r="AP842" s="178"/>
      <c r="AQ842" s="175"/>
      <c r="AR842" s="282"/>
      <c r="AS842" s="177"/>
      <c r="AT842" s="176"/>
      <c r="AU842" s="177"/>
      <c r="AV842" s="178"/>
      <c r="AW842" s="175"/>
      <c r="AX842" s="282"/>
      <c r="AY842" s="177"/>
      <c r="AZ842" s="176"/>
      <c r="BA842" s="177"/>
      <c r="BB842" s="178"/>
      <c r="BC842" s="175"/>
      <c r="BD842" s="282"/>
      <c r="BE842" s="177"/>
      <c r="BF842" s="176"/>
      <c r="BG842" s="177"/>
      <c r="BH842" s="178"/>
      <c r="BI842" s="175"/>
      <c r="BJ842" s="282"/>
      <c r="BK842" s="177"/>
      <c r="BL842" s="176"/>
      <c r="BM842" s="177"/>
      <c r="BN842" s="178"/>
      <c r="BQ842" s="192"/>
      <c r="BR842" s="193"/>
      <c r="BS842" s="192"/>
      <c r="BT842" s="193"/>
      <c r="BU842" s="194"/>
      <c r="BV842" s="191"/>
      <c r="BW842" s="192"/>
      <c r="BX842" s="193"/>
      <c r="BY842" s="192"/>
      <c r="BZ842" s="193"/>
      <c r="CA842" s="194"/>
      <c r="CB842" s="191"/>
      <c r="CC842" s="192"/>
      <c r="CD842" s="193"/>
      <c r="CE842" s="192"/>
      <c r="CF842" s="193"/>
      <c r="CG842" s="194"/>
      <c r="CH842" s="191"/>
      <c r="CI842" s="192"/>
      <c r="CJ842" s="193"/>
      <c r="CK842" s="192"/>
      <c r="CL842" s="193"/>
      <c r="CM842" s="194"/>
      <c r="CN842" s="191"/>
      <c r="CO842" s="192"/>
      <c r="CP842" s="193"/>
      <c r="CQ842" s="192"/>
      <c r="CR842" s="193"/>
      <c r="CS842" s="194"/>
    </row>
    <row r="843" spans="13:97" ht="15" customHeight="1" x14ac:dyDescent="0.25">
      <c r="M843" s="169">
        <v>1</v>
      </c>
      <c r="N843" s="281" t="s">
        <v>471</v>
      </c>
      <c r="O843" s="171">
        <v>1</v>
      </c>
      <c r="P843" s="170" t="s">
        <v>472</v>
      </c>
      <c r="Q843" s="171">
        <v>1</v>
      </c>
      <c r="R843" s="172" t="s">
        <v>473</v>
      </c>
      <c r="S843" s="169">
        <v>1</v>
      </c>
      <c r="T843" s="281" t="s">
        <v>474</v>
      </c>
      <c r="U843" s="171">
        <v>1</v>
      </c>
      <c r="V843" s="170" t="s">
        <v>475</v>
      </c>
      <c r="W843" s="171">
        <v>1</v>
      </c>
      <c r="X843" s="172" t="s">
        <v>476</v>
      </c>
      <c r="Y843" s="169">
        <v>1</v>
      </c>
      <c r="Z843" s="281" t="s">
        <v>477</v>
      </c>
      <c r="AA843" s="171">
        <v>1</v>
      </c>
      <c r="AB843" s="170" t="s">
        <v>478</v>
      </c>
      <c r="AC843" s="171">
        <v>1</v>
      </c>
      <c r="AD843" s="172" t="s">
        <v>479</v>
      </c>
      <c r="AE843" s="169">
        <v>1</v>
      </c>
      <c r="AF843" s="281" t="s">
        <v>480</v>
      </c>
      <c r="AG843" s="171">
        <v>1</v>
      </c>
      <c r="AH843" s="170" t="s">
        <v>480</v>
      </c>
      <c r="AI843" s="171">
        <v>1</v>
      </c>
      <c r="AJ843" s="172" t="s">
        <v>480</v>
      </c>
      <c r="AK843" s="169">
        <v>1</v>
      </c>
      <c r="AL843" s="281" t="s">
        <v>481</v>
      </c>
      <c r="AM843" s="171">
        <v>1</v>
      </c>
      <c r="AN843" s="170" t="s">
        <v>482</v>
      </c>
      <c r="AO843" s="171">
        <v>1</v>
      </c>
      <c r="AP843" s="172" t="s">
        <v>483</v>
      </c>
      <c r="AQ843" s="169">
        <v>1</v>
      </c>
      <c r="AR843" s="281" t="s">
        <v>484</v>
      </c>
      <c r="AS843" s="171">
        <v>1</v>
      </c>
      <c r="AT843" s="170" t="s">
        <v>485</v>
      </c>
      <c r="AU843" s="171">
        <v>1</v>
      </c>
      <c r="AV843" s="172" t="s">
        <v>486</v>
      </c>
      <c r="AW843" s="169">
        <v>1</v>
      </c>
      <c r="AX843" s="276" t="s">
        <v>487</v>
      </c>
      <c r="AY843" s="171">
        <v>1</v>
      </c>
      <c r="AZ843" s="170" t="s">
        <v>488</v>
      </c>
      <c r="BA843" s="171">
        <v>1</v>
      </c>
      <c r="BB843" s="172" t="s">
        <v>489</v>
      </c>
      <c r="BC843" s="169"/>
      <c r="BD843" s="283"/>
      <c r="BE843" s="171"/>
      <c r="BF843" s="170"/>
      <c r="BG843" s="171"/>
      <c r="BH843" s="172"/>
      <c r="BI843" s="169"/>
      <c r="BJ843" s="283"/>
      <c r="BK843" s="171"/>
      <c r="BL843" s="170"/>
      <c r="BM843" s="171"/>
      <c r="BN843" s="172"/>
      <c r="BQ843" s="186"/>
      <c r="BR843" s="187"/>
      <c r="BS843" s="186"/>
      <c r="BT843" s="187"/>
      <c r="BU843" s="188"/>
      <c r="BV843" s="185"/>
      <c r="BW843" s="186"/>
      <c r="BX843" s="187"/>
      <c r="BY843" s="186"/>
      <c r="BZ843" s="187"/>
      <c r="CA843" s="188"/>
      <c r="CB843" s="185"/>
      <c r="CC843" s="186"/>
      <c r="CD843" s="187"/>
      <c r="CE843" s="186"/>
      <c r="CF843" s="187"/>
      <c r="CG843" s="188"/>
      <c r="CH843" s="185"/>
      <c r="CI843" s="186"/>
      <c r="CJ843" s="187"/>
      <c r="CK843" s="186"/>
      <c r="CL843" s="187"/>
      <c r="CM843" s="188"/>
      <c r="CN843" s="185"/>
      <c r="CO843" s="186"/>
      <c r="CP843" s="187"/>
      <c r="CQ843" s="186"/>
      <c r="CR843" s="187"/>
      <c r="CS843" s="188"/>
    </row>
    <row r="844" spans="13:97" ht="15" customHeight="1" x14ac:dyDescent="0.25">
      <c r="M844" s="169"/>
      <c r="N844" s="181"/>
      <c r="O844" s="171"/>
      <c r="P844" s="173"/>
      <c r="Q844" s="171"/>
      <c r="R844" s="174"/>
      <c r="S844" s="169"/>
      <c r="T844" s="181"/>
      <c r="U844" s="171"/>
      <c r="V844" s="173"/>
      <c r="W844" s="171"/>
      <c r="X844" s="174"/>
      <c r="Y844" s="169"/>
      <c r="Z844" s="181"/>
      <c r="AA844" s="171"/>
      <c r="AB844" s="173"/>
      <c r="AC844" s="171"/>
      <c r="AD844" s="174"/>
      <c r="AE844" s="169"/>
      <c r="AF844" s="181"/>
      <c r="AG844" s="171"/>
      <c r="AH844" s="173"/>
      <c r="AI844" s="171"/>
      <c r="AJ844" s="174"/>
      <c r="AK844" s="169"/>
      <c r="AL844" s="181"/>
      <c r="AM844" s="171"/>
      <c r="AN844" s="173"/>
      <c r="AO844" s="171"/>
      <c r="AP844" s="174"/>
      <c r="AQ844" s="169"/>
      <c r="AR844" s="181"/>
      <c r="AS844" s="171"/>
      <c r="AT844" s="173"/>
      <c r="AU844" s="171"/>
      <c r="AV844" s="174"/>
      <c r="AW844" s="169"/>
      <c r="AX844" s="181"/>
      <c r="AY844" s="171"/>
      <c r="AZ844" s="173"/>
      <c r="BA844" s="171"/>
      <c r="BB844" s="174"/>
      <c r="BC844" s="169"/>
      <c r="BD844" s="181"/>
      <c r="BE844" s="171"/>
      <c r="BF844" s="173"/>
      <c r="BG844" s="171"/>
      <c r="BH844" s="174"/>
      <c r="BI844" s="169"/>
      <c r="BJ844" s="181"/>
      <c r="BK844" s="171"/>
      <c r="BL844" s="173"/>
      <c r="BM844" s="171"/>
      <c r="BN844" s="174"/>
      <c r="BQ844" s="189"/>
      <c r="BR844" s="187"/>
      <c r="BS844" s="189"/>
      <c r="BT844" s="187"/>
      <c r="BU844" s="190"/>
      <c r="BV844" s="185"/>
      <c r="BW844" s="189"/>
      <c r="BX844" s="187"/>
      <c r="BY844" s="189"/>
      <c r="BZ844" s="187"/>
      <c r="CA844" s="190"/>
      <c r="CB844" s="185"/>
      <c r="CC844" s="189"/>
      <c r="CD844" s="187"/>
      <c r="CE844" s="189"/>
      <c r="CF844" s="187"/>
      <c r="CG844" s="190"/>
      <c r="CH844" s="185"/>
      <c r="CI844" s="189"/>
      <c r="CJ844" s="187"/>
      <c r="CK844" s="189"/>
      <c r="CL844" s="187"/>
      <c r="CM844" s="190"/>
      <c r="CN844" s="185"/>
      <c r="CO844" s="189"/>
      <c r="CP844" s="187"/>
      <c r="CQ844" s="189"/>
      <c r="CR844" s="187"/>
      <c r="CS844" s="190"/>
    </row>
    <row r="845" spans="13:97" ht="15" customHeight="1" x14ac:dyDescent="0.25">
      <c r="M845" s="169"/>
      <c r="N845" s="181"/>
      <c r="O845" s="171"/>
      <c r="P845" s="173"/>
      <c r="Q845" s="171"/>
      <c r="R845" s="174"/>
      <c r="S845" s="169"/>
      <c r="T845" s="181"/>
      <c r="U845" s="171"/>
      <c r="V845" s="173"/>
      <c r="W845" s="171"/>
      <c r="X845" s="174"/>
      <c r="Y845" s="169"/>
      <c r="Z845" s="181"/>
      <c r="AA845" s="171"/>
      <c r="AB845" s="173"/>
      <c r="AC845" s="171"/>
      <c r="AD845" s="174"/>
      <c r="AE845" s="169"/>
      <c r="AF845" s="181"/>
      <c r="AG845" s="171"/>
      <c r="AH845" s="173"/>
      <c r="AI845" s="171"/>
      <c r="AJ845" s="174"/>
      <c r="AK845" s="169"/>
      <c r="AL845" s="181"/>
      <c r="AM845" s="171"/>
      <c r="AN845" s="173"/>
      <c r="AO845" s="171"/>
      <c r="AP845" s="174"/>
      <c r="AQ845" s="169"/>
      <c r="AR845" s="181"/>
      <c r="AS845" s="171"/>
      <c r="AT845" s="173"/>
      <c r="AU845" s="171"/>
      <c r="AV845" s="174"/>
      <c r="AW845" s="169"/>
      <c r="AX845" s="181"/>
      <c r="AY845" s="171"/>
      <c r="AZ845" s="173"/>
      <c r="BA845" s="171"/>
      <c r="BB845" s="174"/>
      <c r="BC845" s="169"/>
      <c r="BD845" s="181"/>
      <c r="BE845" s="171"/>
      <c r="BF845" s="173"/>
      <c r="BG845" s="171"/>
      <c r="BH845" s="174"/>
      <c r="BI845" s="169"/>
      <c r="BJ845" s="181"/>
      <c r="BK845" s="171"/>
      <c r="BL845" s="173"/>
      <c r="BM845" s="171"/>
      <c r="BN845" s="174"/>
      <c r="BQ845" s="189"/>
      <c r="BR845" s="187"/>
      <c r="BS845" s="189"/>
      <c r="BT845" s="187"/>
      <c r="BU845" s="190"/>
      <c r="BV845" s="185"/>
      <c r="BW845" s="189"/>
      <c r="BX845" s="187"/>
      <c r="BY845" s="189"/>
      <c r="BZ845" s="187"/>
      <c r="CA845" s="190"/>
      <c r="CB845" s="185"/>
      <c r="CC845" s="189"/>
      <c r="CD845" s="187"/>
      <c r="CE845" s="189"/>
      <c r="CF845" s="187"/>
      <c r="CG845" s="190"/>
      <c r="CH845" s="185"/>
      <c r="CI845" s="189"/>
      <c r="CJ845" s="187"/>
      <c r="CK845" s="189"/>
      <c r="CL845" s="187"/>
      <c r="CM845" s="190"/>
      <c r="CN845" s="185"/>
      <c r="CO845" s="189"/>
      <c r="CP845" s="187"/>
      <c r="CQ845" s="189"/>
      <c r="CR845" s="187"/>
      <c r="CS845" s="190"/>
    </row>
    <row r="846" spans="13:97" ht="15" customHeight="1" x14ac:dyDescent="0.25">
      <c r="M846" s="122"/>
      <c r="N846" s="280"/>
      <c r="O846" s="124"/>
      <c r="P846" s="123"/>
      <c r="Q846" s="124"/>
      <c r="R846" s="125"/>
      <c r="S846" s="122"/>
      <c r="T846" s="280"/>
      <c r="U846" s="124"/>
      <c r="V846" s="123"/>
      <c r="W846" s="124"/>
      <c r="X846" s="125"/>
      <c r="Y846" s="122"/>
      <c r="Z846" s="280"/>
      <c r="AA846" s="124"/>
      <c r="AB846" s="123"/>
      <c r="AC846" s="124"/>
      <c r="AD846" s="125"/>
      <c r="AE846" s="122"/>
      <c r="AF846" s="280"/>
      <c r="AG846" s="124"/>
      <c r="AH846" s="123"/>
      <c r="AI846" s="124"/>
      <c r="AJ846" s="125"/>
      <c r="AK846" s="122"/>
      <c r="AL846" s="280"/>
      <c r="AM846" s="124"/>
      <c r="AN846" s="123"/>
      <c r="AO846" s="124"/>
      <c r="AP846" s="125"/>
      <c r="AQ846" s="122"/>
      <c r="AR846" s="280"/>
      <c r="AS846" s="124"/>
      <c r="AT846" s="123"/>
      <c r="AU846" s="124"/>
      <c r="AV846" s="125"/>
      <c r="AW846" s="122"/>
      <c r="AX846" s="280"/>
      <c r="AY846" s="124"/>
      <c r="AZ846" s="123"/>
      <c r="BA846" s="124"/>
      <c r="BB846" s="125"/>
      <c r="BC846" s="122"/>
      <c r="BD846" s="280"/>
      <c r="BE846" s="124"/>
      <c r="BF846" s="123"/>
      <c r="BG846" s="124"/>
      <c r="BH846" s="125"/>
      <c r="BI846" s="122"/>
      <c r="BJ846" s="280"/>
      <c r="BK846" s="124"/>
      <c r="BL846" s="123"/>
      <c r="BM846" s="124"/>
      <c r="BN846" s="125"/>
      <c r="BQ846" s="192"/>
      <c r="BR846" s="193"/>
      <c r="BS846" s="192"/>
      <c r="BT846" s="193"/>
      <c r="BU846" s="194"/>
      <c r="BV846" s="191"/>
      <c r="BW846" s="192"/>
      <c r="BX846" s="193"/>
      <c r="BY846" s="192"/>
      <c r="BZ846" s="193"/>
      <c r="CA846" s="194"/>
      <c r="CB846" s="191"/>
      <c r="CC846" s="192"/>
      <c r="CD846" s="193"/>
      <c r="CE846" s="192"/>
      <c r="CF846" s="193"/>
      <c r="CG846" s="194"/>
      <c r="CH846" s="191"/>
      <c r="CI846" s="192"/>
      <c r="CJ846" s="193"/>
      <c r="CK846" s="192"/>
      <c r="CL846" s="193"/>
      <c r="CM846" s="194"/>
      <c r="CN846" s="191"/>
      <c r="CO846" s="192"/>
      <c r="CP846" s="193"/>
      <c r="CQ846" s="192"/>
      <c r="CR846" s="193"/>
      <c r="CS846" s="194"/>
    </row>
    <row r="847" spans="13:97" ht="15" customHeight="1" x14ac:dyDescent="0.25">
      <c r="M847" s="185">
        <v>1</v>
      </c>
      <c r="N847" s="281" t="s">
        <v>490</v>
      </c>
      <c r="O847" s="187">
        <v>1</v>
      </c>
      <c r="P847" s="186" t="s">
        <v>491</v>
      </c>
      <c r="Q847" s="187">
        <v>1</v>
      </c>
      <c r="R847" s="188" t="s">
        <v>492</v>
      </c>
      <c r="S847" s="185">
        <v>1</v>
      </c>
      <c r="T847" s="281" t="s">
        <v>493</v>
      </c>
      <c r="U847" s="187">
        <v>1</v>
      </c>
      <c r="V847" s="186" t="s">
        <v>494</v>
      </c>
      <c r="W847" s="187">
        <v>1</v>
      </c>
      <c r="X847" s="188" t="s">
        <v>495</v>
      </c>
      <c r="Y847" s="185">
        <v>1</v>
      </c>
      <c r="Z847" s="281" t="s">
        <v>496</v>
      </c>
      <c r="AA847" s="187">
        <v>1</v>
      </c>
      <c r="AB847" s="186" t="s">
        <v>497</v>
      </c>
      <c r="AC847" s="187">
        <v>1</v>
      </c>
      <c r="AD847" s="188" t="s">
        <v>498</v>
      </c>
      <c r="AE847" s="185">
        <v>1</v>
      </c>
      <c r="AF847" s="281" t="s">
        <v>499</v>
      </c>
      <c r="AG847" s="187">
        <v>1</v>
      </c>
      <c r="AH847" s="186" t="s">
        <v>500</v>
      </c>
      <c r="AI847" s="187">
        <v>1</v>
      </c>
      <c r="AJ847" s="188" t="s">
        <v>501</v>
      </c>
      <c r="AK847" s="185">
        <v>1</v>
      </c>
      <c r="AL847" s="281" t="s">
        <v>502</v>
      </c>
      <c r="AM847" s="187">
        <v>1</v>
      </c>
      <c r="AN847" s="186" t="s">
        <v>503</v>
      </c>
      <c r="AO847" s="187">
        <v>1</v>
      </c>
      <c r="AP847" s="188" t="s">
        <v>504</v>
      </c>
      <c r="AQ847" s="185">
        <v>1</v>
      </c>
      <c r="AR847" s="281" t="s">
        <v>505</v>
      </c>
      <c r="AS847" s="187">
        <v>1</v>
      </c>
      <c r="AT847" s="186" t="s">
        <v>506</v>
      </c>
      <c r="AU847" s="187">
        <v>1</v>
      </c>
      <c r="AV847" s="188" t="s">
        <v>507</v>
      </c>
      <c r="AW847" s="185">
        <v>1</v>
      </c>
      <c r="AX847" s="281" t="s">
        <v>508</v>
      </c>
      <c r="AY847" s="187">
        <v>1</v>
      </c>
      <c r="AZ847" s="186" t="s">
        <v>509</v>
      </c>
      <c r="BA847" s="187">
        <v>1</v>
      </c>
      <c r="BB847" s="188" t="s">
        <v>510</v>
      </c>
      <c r="BC847" s="185">
        <v>1</v>
      </c>
      <c r="BD847" s="281" t="s">
        <v>511</v>
      </c>
      <c r="BE847" s="187">
        <v>1</v>
      </c>
      <c r="BF847" s="186" t="s">
        <v>512</v>
      </c>
      <c r="BG847" s="187">
        <v>1</v>
      </c>
      <c r="BH847" s="188" t="s">
        <v>513</v>
      </c>
      <c r="BI847" s="185">
        <v>1</v>
      </c>
      <c r="BJ847" s="281" t="s">
        <v>514</v>
      </c>
      <c r="BK847" s="187">
        <v>1</v>
      </c>
      <c r="BL847" s="186" t="s">
        <v>515</v>
      </c>
      <c r="BM847" s="187">
        <v>1</v>
      </c>
      <c r="BN847" s="188" t="s">
        <v>516</v>
      </c>
      <c r="BQ847" s="186"/>
      <c r="BR847" s="187"/>
      <c r="BS847" s="186"/>
      <c r="BT847" s="187"/>
      <c r="BU847" s="188"/>
      <c r="BV847" s="185"/>
      <c r="BW847" s="186"/>
      <c r="BX847" s="187"/>
      <c r="BY847" s="186"/>
      <c r="BZ847" s="187"/>
      <c r="CA847" s="188"/>
      <c r="CB847" s="185"/>
      <c r="CC847" s="186"/>
      <c r="CD847" s="187"/>
      <c r="CE847" s="186"/>
      <c r="CF847" s="187"/>
      <c r="CG847" s="188"/>
      <c r="CH847" s="185"/>
      <c r="CI847" s="186"/>
      <c r="CJ847" s="187"/>
      <c r="CK847" s="186"/>
      <c r="CL847" s="187"/>
      <c r="CM847" s="188"/>
      <c r="CN847" s="185"/>
      <c r="CO847" s="186"/>
      <c r="CP847" s="187"/>
      <c r="CQ847" s="186"/>
      <c r="CR847" s="187"/>
      <c r="CS847" s="188"/>
    </row>
    <row r="848" spans="13:97" ht="15" customHeight="1" x14ac:dyDescent="0.25">
      <c r="M848" s="185"/>
      <c r="N848" s="284"/>
      <c r="O848" s="187"/>
      <c r="P848" s="189"/>
      <c r="Q848" s="187"/>
      <c r="R848" s="190"/>
      <c r="S848" s="185"/>
      <c r="T848" s="284"/>
      <c r="U848" s="187"/>
      <c r="V848" s="189"/>
      <c r="W848" s="187"/>
      <c r="X848" s="190"/>
      <c r="Y848" s="185"/>
      <c r="Z848" s="284"/>
      <c r="AA848" s="187"/>
      <c r="AB848" s="189"/>
      <c r="AC848" s="187"/>
      <c r="AD848" s="190"/>
      <c r="AE848" s="185"/>
      <c r="AF848" s="284"/>
      <c r="AG848" s="187"/>
      <c r="AH848" s="189"/>
      <c r="AI848" s="187"/>
      <c r="AJ848" s="190"/>
      <c r="AK848" s="185"/>
      <c r="AL848" s="284"/>
      <c r="AM848" s="187"/>
      <c r="AN848" s="189"/>
      <c r="AO848" s="187"/>
      <c r="AP848" s="190"/>
      <c r="AQ848" s="185"/>
      <c r="AR848" s="284"/>
      <c r="AS848" s="187"/>
      <c r="AT848" s="189"/>
      <c r="AU848" s="187"/>
      <c r="AV848" s="190"/>
      <c r="AW848" s="185"/>
      <c r="AX848" s="284"/>
      <c r="AY848" s="187"/>
      <c r="AZ848" s="189"/>
      <c r="BA848" s="187"/>
      <c r="BB848" s="190"/>
      <c r="BC848" s="185"/>
      <c r="BD848" s="284"/>
      <c r="BE848" s="187"/>
      <c r="BF848" s="189"/>
      <c r="BG848" s="187"/>
      <c r="BH848" s="190"/>
      <c r="BI848" s="185"/>
      <c r="BJ848" s="284"/>
      <c r="BK848" s="187"/>
      <c r="BL848" s="189"/>
      <c r="BM848" s="187"/>
      <c r="BN848" s="190"/>
      <c r="BQ848" s="189"/>
      <c r="BR848" s="187"/>
      <c r="BS848" s="189"/>
      <c r="BT848" s="187"/>
      <c r="BU848" s="190"/>
      <c r="BV848" s="185"/>
      <c r="BW848" s="189"/>
      <c r="BX848" s="187"/>
      <c r="BY848" s="189"/>
      <c r="BZ848" s="187"/>
      <c r="CA848" s="190"/>
      <c r="CB848" s="185"/>
      <c r="CC848" s="189"/>
      <c r="CD848" s="187"/>
      <c r="CE848" s="189"/>
      <c r="CF848" s="187"/>
      <c r="CG848" s="190"/>
      <c r="CH848" s="185"/>
      <c r="CI848" s="189"/>
      <c r="CJ848" s="187"/>
      <c r="CK848" s="189"/>
      <c r="CL848" s="187"/>
      <c r="CM848" s="190"/>
      <c r="CN848" s="185"/>
      <c r="CO848" s="189"/>
      <c r="CP848" s="187"/>
      <c r="CQ848" s="189"/>
      <c r="CR848" s="187"/>
      <c r="CS848" s="190"/>
    </row>
    <row r="849" spans="13:97" ht="15" customHeight="1" x14ac:dyDescent="0.25">
      <c r="M849" s="185"/>
      <c r="N849" s="284"/>
      <c r="O849" s="187"/>
      <c r="P849" s="189"/>
      <c r="Q849" s="187"/>
      <c r="R849" s="190"/>
      <c r="S849" s="185"/>
      <c r="T849" s="284"/>
      <c r="U849" s="187"/>
      <c r="V849" s="189"/>
      <c r="W849" s="187"/>
      <c r="X849" s="190"/>
      <c r="Y849" s="185"/>
      <c r="Z849" s="284"/>
      <c r="AA849" s="187"/>
      <c r="AB849" s="189"/>
      <c r="AC849" s="187"/>
      <c r="AD849" s="190"/>
      <c r="AE849" s="185"/>
      <c r="AF849" s="284"/>
      <c r="AG849" s="187"/>
      <c r="AH849" s="189"/>
      <c r="AI849" s="187"/>
      <c r="AJ849" s="190"/>
      <c r="AK849" s="185"/>
      <c r="AL849" s="284"/>
      <c r="AM849" s="187"/>
      <c r="AN849" s="189"/>
      <c r="AO849" s="187"/>
      <c r="AP849" s="190"/>
      <c r="AQ849" s="185"/>
      <c r="AR849" s="284"/>
      <c r="AS849" s="187"/>
      <c r="AT849" s="189"/>
      <c r="AU849" s="187"/>
      <c r="AV849" s="190"/>
      <c r="AW849" s="185"/>
      <c r="AX849" s="284"/>
      <c r="AY849" s="187"/>
      <c r="AZ849" s="189"/>
      <c r="BA849" s="187"/>
      <c r="BB849" s="190"/>
      <c r="BC849" s="185"/>
      <c r="BD849" s="284"/>
      <c r="BE849" s="187"/>
      <c r="BF849" s="189"/>
      <c r="BG849" s="187"/>
      <c r="BH849" s="190"/>
      <c r="BI849" s="185"/>
      <c r="BJ849" s="284"/>
      <c r="BK849" s="187"/>
      <c r="BL849" s="189"/>
      <c r="BM849" s="187"/>
      <c r="BN849" s="190"/>
      <c r="BQ849" s="119"/>
      <c r="BR849" s="120"/>
      <c r="BS849" s="119"/>
      <c r="BT849" s="120"/>
      <c r="BU849" s="121"/>
      <c r="BV849" s="118"/>
      <c r="BW849" s="119"/>
      <c r="BX849" s="120"/>
      <c r="BY849" s="119"/>
      <c r="BZ849" s="120"/>
      <c r="CA849" s="121"/>
      <c r="CB849" s="118"/>
      <c r="CC849" s="119"/>
      <c r="CD849" s="120"/>
      <c r="CE849" s="119"/>
      <c r="CF849" s="120"/>
      <c r="CG849" s="121"/>
      <c r="CH849" s="118"/>
      <c r="CI849" s="119"/>
      <c r="CJ849" s="120"/>
      <c r="CK849" s="119"/>
      <c r="CL849" s="120"/>
      <c r="CM849" s="121"/>
      <c r="CN849" s="118"/>
      <c r="CO849" s="119"/>
      <c r="CP849" s="120"/>
      <c r="CQ849" s="119"/>
      <c r="CR849" s="120"/>
      <c r="CS849" s="121"/>
    </row>
    <row r="850" spans="13:97" ht="15" customHeight="1" x14ac:dyDescent="0.25">
      <c r="M850" s="122"/>
      <c r="N850" s="285"/>
      <c r="O850" s="124"/>
      <c r="P850" s="124"/>
      <c r="Q850" s="124"/>
      <c r="R850" s="149"/>
      <c r="S850" s="122"/>
      <c r="T850" s="285"/>
      <c r="U850" s="124"/>
      <c r="V850" s="124"/>
      <c r="W850" s="124"/>
      <c r="X850" s="149"/>
      <c r="Y850" s="122"/>
      <c r="Z850" s="285"/>
      <c r="AA850" s="124"/>
      <c r="AB850" s="124"/>
      <c r="AC850" s="124"/>
      <c r="AD850" s="149"/>
      <c r="AE850" s="122"/>
      <c r="AF850" s="285"/>
      <c r="AG850" s="124"/>
      <c r="AH850" s="124"/>
      <c r="AI850" s="124"/>
      <c r="AJ850" s="149"/>
      <c r="AK850" s="122"/>
      <c r="AL850" s="285"/>
      <c r="AM850" s="124"/>
      <c r="AN850" s="124"/>
      <c r="AO850" s="124"/>
      <c r="AP850" s="149"/>
      <c r="AQ850" s="122"/>
      <c r="AR850" s="285"/>
      <c r="AS850" s="124"/>
      <c r="AT850" s="124"/>
      <c r="AU850" s="124"/>
      <c r="AV850" s="149"/>
      <c r="AW850" s="122"/>
      <c r="AX850" s="285"/>
      <c r="AY850" s="124"/>
      <c r="AZ850" s="124"/>
      <c r="BA850" s="124"/>
      <c r="BB850" s="149"/>
      <c r="BC850" s="122"/>
      <c r="BD850" s="285"/>
      <c r="BE850" s="124"/>
      <c r="BF850" s="124"/>
      <c r="BG850" s="124"/>
      <c r="BH850" s="149"/>
      <c r="BI850" s="122"/>
      <c r="BJ850" s="285"/>
      <c r="BK850" s="124"/>
      <c r="BL850" s="124"/>
      <c r="BM850" s="124"/>
      <c r="BN850" s="149"/>
      <c r="BQ850" s="141"/>
      <c r="BR850" s="142"/>
      <c r="BS850" s="141"/>
      <c r="BT850" s="142"/>
      <c r="BU850" s="143"/>
      <c r="BV850" s="140"/>
      <c r="BW850" s="141"/>
      <c r="BX850" s="142"/>
      <c r="BY850" s="142"/>
      <c r="BZ850" s="142"/>
      <c r="CA850" s="144"/>
      <c r="CB850" s="140"/>
      <c r="CC850" s="141"/>
      <c r="CD850" s="142"/>
      <c r="CE850" s="141"/>
      <c r="CF850" s="142"/>
      <c r="CG850" s="143"/>
      <c r="CH850" s="140"/>
      <c r="CI850" s="141"/>
      <c r="CJ850" s="142"/>
      <c r="CK850" s="141"/>
      <c r="CL850" s="142"/>
      <c r="CM850" s="143"/>
      <c r="CN850" s="140"/>
      <c r="CO850" s="141"/>
      <c r="CP850" s="142"/>
      <c r="CQ850" s="142"/>
      <c r="CR850" s="142"/>
      <c r="CS850" s="144"/>
    </row>
    <row r="851" spans="13:97" ht="15" customHeight="1" x14ac:dyDescent="0.25">
      <c r="M851" s="195">
        <v>1</v>
      </c>
      <c r="N851" s="281" t="s">
        <v>517</v>
      </c>
      <c r="O851" s="197">
        <v>1</v>
      </c>
      <c r="P851" s="196" t="s">
        <v>518</v>
      </c>
      <c r="Q851" s="197">
        <v>1</v>
      </c>
      <c r="R851" s="196" t="s">
        <v>519</v>
      </c>
      <c r="S851" s="195">
        <v>1</v>
      </c>
      <c r="T851" s="281" t="s">
        <v>520</v>
      </c>
      <c r="U851" s="197">
        <v>1</v>
      </c>
      <c r="V851" s="196" t="s">
        <v>521</v>
      </c>
      <c r="W851" s="197">
        <v>1</v>
      </c>
      <c r="X851" s="196" t="s">
        <v>522</v>
      </c>
      <c r="Y851" s="195">
        <v>1</v>
      </c>
      <c r="Z851" s="281" t="s">
        <v>523</v>
      </c>
      <c r="AA851" s="197">
        <v>1</v>
      </c>
      <c r="AB851" s="196" t="s">
        <v>524</v>
      </c>
      <c r="AC851" s="197">
        <v>1</v>
      </c>
      <c r="AD851" s="196" t="s">
        <v>525</v>
      </c>
      <c r="AE851" s="195">
        <v>1</v>
      </c>
      <c r="AF851" s="281" t="s">
        <v>526</v>
      </c>
      <c r="AG851" s="197">
        <v>1</v>
      </c>
      <c r="AH851" s="196" t="s">
        <v>527</v>
      </c>
      <c r="AI851" s="197">
        <v>1</v>
      </c>
      <c r="AJ851" s="196" t="s">
        <v>528</v>
      </c>
      <c r="AK851" s="195">
        <v>1</v>
      </c>
      <c r="AL851" s="281" t="s">
        <v>529</v>
      </c>
      <c r="AM851" s="197">
        <v>1</v>
      </c>
      <c r="AN851" s="196" t="s">
        <v>530</v>
      </c>
      <c r="AO851" s="197">
        <v>1</v>
      </c>
      <c r="AP851" s="196" t="s">
        <v>531</v>
      </c>
      <c r="AQ851" s="195">
        <v>1</v>
      </c>
      <c r="AR851" s="281" t="s">
        <v>532</v>
      </c>
      <c r="AS851" s="197">
        <v>1</v>
      </c>
      <c r="AT851" s="196" t="s">
        <v>533</v>
      </c>
      <c r="AU851" s="197">
        <v>1</v>
      </c>
      <c r="AV851" s="196" t="s">
        <v>534</v>
      </c>
      <c r="AW851" s="195">
        <v>1</v>
      </c>
      <c r="AX851" s="281" t="s">
        <v>535</v>
      </c>
      <c r="AY851" s="197">
        <v>1</v>
      </c>
      <c r="AZ851" s="196" t="s">
        <v>535</v>
      </c>
      <c r="BA851" s="197">
        <v>1</v>
      </c>
      <c r="BB851" s="196" t="s">
        <v>535</v>
      </c>
      <c r="BC851" s="195">
        <v>1</v>
      </c>
      <c r="BD851" s="281" t="s">
        <v>536</v>
      </c>
      <c r="BE851" s="197">
        <v>1</v>
      </c>
      <c r="BF851" s="196" t="s">
        <v>537</v>
      </c>
      <c r="BG851" s="197">
        <v>1</v>
      </c>
      <c r="BH851" s="196" t="s">
        <v>538</v>
      </c>
      <c r="BI851" s="195">
        <v>1</v>
      </c>
      <c r="BJ851" s="281" t="s">
        <v>539</v>
      </c>
      <c r="BK851" s="197">
        <v>1</v>
      </c>
      <c r="BL851" s="196" t="s">
        <v>540</v>
      </c>
      <c r="BM851" s="197">
        <v>1</v>
      </c>
      <c r="BN851" s="196" t="s">
        <v>541</v>
      </c>
      <c r="BQ851" s="145"/>
      <c r="BR851" s="120"/>
      <c r="BS851" s="145"/>
      <c r="BT851" s="120"/>
      <c r="BU851" s="146"/>
      <c r="BV851" s="118"/>
      <c r="BW851" s="145"/>
      <c r="BX851" s="120"/>
      <c r="BY851" s="120"/>
      <c r="BZ851" s="120"/>
      <c r="CA851" s="147"/>
      <c r="CB851" s="114"/>
      <c r="CC851" s="116"/>
      <c r="CD851" s="115"/>
      <c r="CE851" s="116"/>
      <c r="CF851" s="115"/>
      <c r="CG851" s="117"/>
      <c r="CH851" s="118"/>
      <c r="CI851" s="145"/>
      <c r="CJ851" s="120"/>
      <c r="CK851" s="145"/>
      <c r="CL851" s="120"/>
      <c r="CM851" s="146"/>
      <c r="CN851" s="118"/>
      <c r="CO851" s="145"/>
      <c r="CP851" s="120"/>
      <c r="CQ851" s="120"/>
      <c r="CR851" s="120"/>
      <c r="CS851" s="147"/>
    </row>
    <row r="852" spans="13:97" ht="15" customHeight="1" x14ac:dyDescent="0.25">
      <c r="M852" s="195"/>
      <c r="N852" s="286"/>
      <c r="O852" s="197"/>
      <c r="P852" s="199"/>
      <c r="Q852" s="197"/>
      <c r="R852" s="200"/>
      <c r="S852" s="195"/>
      <c r="T852" s="286"/>
      <c r="U852" s="197"/>
      <c r="V852" s="196"/>
      <c r="W852" s="197"/>
      <c r="X852" s="198"/>
      <c r="Y852" s="195"/>
      <c r="Z852" s="286"/>
      <c r="AA852" s="197"/>
      <c r="AB852" s="199"/>
      <c r="AC852" s="197"/>
      <c r="AD852" s="200"/>
      <c r="AE852" s="195"/>
      <c r="AF852" s="286"/>
      <c r="AG852" s="197"/>
      <c r="AH852" s="199"/>
      <c r="AI852" s="197"/>
      <c r="AJ852" s="200"/>
      <c r="AK852" s="195"/>
      <c r="AL852" s="286"/>
      <c r="AM852" s="197"/>
      <c r="AN852" s="196"/>
      <c r="AO852" s="197"/>
      <c r="AP852" s="198"/>
      <c r="AQ852" s="195"/>
      <c r="AR852" s="286"/>
      <c r="AS852" s="197"/>
      <c r="AT852" s="199"/>
      <c r="AU852" s="197"/>
      <c r="AV852" s="200"/>
      <c r="AW852" s="195"/>
      <c r="AX852" s="286"/>
      <c r="AY852" s="197"/>
      <c r="AZ852" s="199"/>
      <c r="BA852" s="197"/>
      <c r="BB852" s="200"/>
      <c r="BC852" s="195"/>
      <c r="BD852" s="286"/>
      <c r="BE852" s="197"/>
      <c r="BF852" s="196"/>
      <c r="BG852" s="197"/>
      <c r="BH852" s="198"/>
      <c r="BI852" s="195"/>
      <c r="BJ852" s="286"/>
      <c r="BK852" s="197"/>
      <c r="BL852" s="199"/>
      <c r="BM852" s="197"/>
      <c r="BN852" s="200"/>
      <c r="BQ852" s="137"/>
      <c r="BR852" s="138"/>
      <c r="BS852" s="137"/>
      <c r="BT852" s="138"/>
      <c r="BU852" s="139"/>
      <c r="BV852" s="136"/>
      <c r="BW852" s="137"/>
      <c r="BX852" s="138"/>
      <c r="BY852" s="138"/>
      <c r="BZ852" s="138"/>
      <c r="CA852" s="148"/>
      <c r="CB852" s="136"/>
      <c r="CC852" s="137"/>
      <c r="CD852" s="138"/>
      <c r="CE852" s="137"/>
      <c r="CF852" s="138"/>
      <c r="CG852" s="139"/>
      <c r="CH852" s="136"/>
      <c r="CI852" s="137"/>
      <c r="CJ852" s="138"/>
      <c r="CK852" s="137"/>
      <c r="CL852" s="138"/>
      <c r="CM852" s="139"/>
      <c r="CN852" s="136"/>
      <c r="CO852" s="137"/>
      <c r="CP852" s="138"/>
      <c r="CQ852" s="138"/>
      <c r="CR852" s="138"/>
      <c r="CS852" s="148"/>
    </row>
    <row r="853" spans="13:97" ht="15" customHeight="1" x14ac:dyDescent="0.25">
      <c r="M853" s="195"/>
      <c r="N853" s="286"/>
      <c r="O853" s="197"/>
      <c r="P853" s="199"/>
      <c r="Q853" s="197"/>
      <c r="R853" s="200"/>
      <c r="S853" s="195"/>
      <c r="T853" s="286"/>
      <c r="U853" s="197"/>
      <c r="V853" s="196"/>
      <c r="W853" s="197"/>
      <c r="X853" s="198"/>
      <c r="Y853" s="195"/>
      <c r="Z853" s="286"/>
      <c r="AA853" s="197"/>
      <c r="AB853" s="199"/>
      <c r="AC853" s="197"/>
      <c r="AD853" s="200"/>
      <c r="AE853" s="195"/>
      <c r="AF853" s="286"/>
      <c r="AG853" s="197"/>
      <c r="AH853" s="199"/>
      <c r="AI853" s="197"/>
      <c r="AJ853" s="200"/>
      <c r="AK853" s="195"/>
      <c r="AL853" s="286"/>
      <c r="AM853" s="197"/>
      <c r="AN853" s="196"/>
      <c r="AO853" s="197"/>
      <c r="AP853" s="198"/>
      <c r="AQ853" s="195"/>
      <c r="AR853" s="286"/>
      <c r="AS853" s="197"/>
      <c r="AT853" s="199"/>
      <c r="AU853" s="197"/>
      <c r="AV853" s="200"/>
      <c r="AW853" s="195"/>
      <c r="AX853" s="286"/>
      <c r="AY853" s="197"/>
      <c r="AZ853" s="199"/>
      <c r="BA853" s="197"/>
      <c r="BB853" s="200"/>
      <c r="BC853" s="195"/>
      <c r="BD853" s="286"/>
      <c r="BE853" s="197"/>
      <c r="BF853" s="196"/>
      <c r="BG853" s="197"/>
      <c r="BH853" s="198"/>
      <c r="BI853" s="195"/>
      <c r="BJ853" s="286"/>
      <c r="BK853" s="197"/>
      <c r="BL853" s="199"/>
      <c r="BM853" s="197"/>
      <c r="BN853" s="200"/>
      <c r="BQ853" s="137"/>
      <c r="BR853" s="138"/>
      <c r="BS853" s="137"/>
      <c r="BT853" s="138"/>
      <c r="BU853" s="139"/>
      <c r="BV853" s="136"/>
      <c r="BW853" s="137"/>
      <c r="BX853" s="138"/>
      <c r="BY853" s="138"/>
      <c r="BZ853" s="138"/>
      <c r="CA853" s="148"/>
      <c r="CB853" s="136"/>
      <c r="CC853" s="137"/>
      <c r="CD853" s="138"/>
      <c r="CE853" s="137"/>
      <c r="CF853" s="138"/>
      <c r="CG853" s="139"/>
      <c r="CH853" s="136"/>
      <c r="CI853" s="137"/>
      <c r="CJ853" s="138"/>
      <c r="CK853" s="137"/>
      <c r="CL853" s="138"/>
      <c r="CM853" s="139"/>
      <c r="CN853" s="136"/>
      <c r="CO853" s="137"/>
      <c r="CP853" s="138"/>
      <c r="CQ853" s="138"/>
      <c r="CR853" s="138"/>
      <c r="CS853" s="148"/>
    </row>
    <row r="854" spans="13:97" ht="15" customHeight="1" x14ac:dyDescent="0.25">
      <c r="M854" s="201"/>
      <c r="N854" s="287"/>
      <c r="O854" s="203"/>
      <c r="P854" s="202"/>
      <c r="Q854" s="203"/>
      <c r="R854" s="204"/>
      <c r="S854" s="201"/>
      <c r="T854" s="287"/>
      <c r="U854" s="203"/>
      <c r="V854" s="202"/>
      <c r="W854" s="203"/>
      <c r="X854" s="204"/>
      <c r="Y854" s="201"/>
      <c r="Z854" s="287"/>
      <c r="AA854" s="203"/>
      <c r="AB854" s="202"/>
      <c r="AC854" s="203"/>
      <c r="AD854" s="204"/>
      <c r="AE854" s="201"/>
      <c r="AF854" s="287"/>
      <c r="AG854" s="203"/>
      <c r="AH854" s="202"/>
      <c r="AI854" s="203"/>
      <c r="AJ854" s="204"/>
      <c r="AK854" s="201"/>
      <c r="AL854" s="287"/>
      <c r="AM854" s="203"/>
      <c r="AN854" s="202"/>
      <c r="AO854" s="203"/>
      <c r="AP854" s="204"/>
      <c r="AQ854" s="201"/>
      <c r="AR854" s="287"/>
      <c r="AS854" s="203"/>
      <c r="AT854" s="202"/>
      <c r="AU854" s="203"/>
      <c r="AV854" s="204"/>
      <c r="AW854" s="201"/>
      <c r="AX854" s="287"/>
      <c r="AY854" s="203"/>
      <c r="AZ854" s="202"/>
      <c r="BA854" s="203"/>
      <c r="BB854" s="204"/>
      <c r="BC854" s="201"/>
      <c r="BD854" s="287"/>
      <c r="BE854" s="203"/>
      <c r="BF854" s="202"/>
      <c r="BG854" s="203"/>
      <c r="BH854" s="204"/>
      <c r="BI854" s="201"/>
      <c r="BJ854" s="287"/>
      <c r="BK854" s="203"/>
      <c r="BL854" s="202"/>
      <c r="BM854" s="203"/>
      <c r="BN854" s="204"/>
      <c r="BQ854" s="124"/>
      <c r="BR854" s="124"/>
      <c r="BS854" s="124"/>
      <c r="BT854" s="124"/>
      <c r="BU854" s="149"/>
      <c r="BV854" s="122"/>
      <c r="BW854" s="124"/>
      <c r="BX854" s="124"/>
      <c r="BY854" s="124"/>
      <c r="BZ854" s="124"/>
      <c r="CA854" s="149"/>
      <c r="CB854" s="122"/>
      <c r="CC854" s="124"/>
      <c r="CD854" s="124"/>
      <c r="CE854" s="124"/>
      <c r="CF854" s="124"/>
      <c r="CG854" s="149"/>
      <c r="CH854" s="122"/>
      <c r="CI854" s="124"/>
      <c r="CJ854" s="124"/>
      <c r="CK854" s="124"/>
      <c r="CL854" s="124"/>
      <c r="CM854" s="149"/>
      <c r="CN854" s="122"/>
      <c r="CO854" s="124"/>
      <c r="CP854" s="124"/>
      <c r="CQ854" s="124"/>
      <c r="CR854" s="124"/>
      <c r="CS854" s="149"/>
    </row>
    <row r="855" spans="13:97" ht="15" customHeight="1" x14ac:dyDescent="0.25">
      <c r="M855" s="195">
        <v>1</v>
      </c>
      <c r="N855" s="281" t="s">
        <v>542</v>
      </c>
      <c r="O855" s="197">
        <v>1</v>
      </c>
      <c r="P855" s="196" t="s">
        <v>542</v>
      </c>
      <c r="Q855" s="197">
        <v>1</v>
      </c>
      <c r="R855" s="196" t="s">
        <v>542</v>
      </c>
      <c r="S855" s="195">
        <v>1</v>
      </c>
      <c r="T855" s="281" t="s">
        <v>543</v>
      </c>
      <c r="U855" s="197">
        <v>1</v>
      </c>
      <c r="V855" s="196" t="s">
        <v>544</v>
      </c>
      <c r="W855" s="197">
        <v>1</v>
      </c>
      <c r="X855" s="196" t="s">
        <v>545</v>
      </c>
      <c r="Y855" s="195">
        <v>1</v>
      </c>
      <c r="Z855" s="281" t="s">
        <v>546</v>
      </c>
      <c r="AA855" s="197">
        <v>1</v>
      </c>
      <c r="AB855" s="196" t="s">
        <v>547</v>
      </c>
      <c r="AC855" s="197">
        <v>1</v>
      </c>
      <c r="AD855" s="196" t="s">
        <v>548</v>
      </c>
      <c r="AE855" s="195">
        <v>1</v>
      </c>
      <c r="AF855" s="281" t="s">
        <v>549</v>
      </c>
      <c r="AG855" s="197">
        <v>1</v>
      </c>
      <c r="AH855" s="196" t="s">
        <v>550</v>
      </c>
      <c r="AI855" s="197">
        <v>1</v>
      </c>
      <c r="AJ855" s="196" t="s">
        <v>551</v>
      </c>
      <c r="AK855" s="195">
        <v>1</v>
      </c>
      <c r="AL855" s="281" t="s">
        <v>552</v>
      </c>
      <c r="AM855" s="197">
        <v>1</v>
      </c>
      <c r="AN855" s="196" t="s">
        <v>553</v>
      </c>
      <c r="AO855" s="197">
        <v>1</v>
      </c>
      <c r="AP855" s="196" t="s">
        <v>554</v>
      </c>
      <c r="AQ855" s="195">
        <v>1</v>
      </c>
      <c r="AR855" s="281" t="s">
        <v>555</v>
      </c>
      <c r="AS855" s="197">
        <v>1</v>
      </c>
      <c r="AT855" s="196" t="s">
        <v>556</v>
      </c>
      <c r="AU855" s="197">
        <v>1</v>
      </c>
      <c r="AV855" s="196" t="s">
        <v>557</v>
      </c>
      <c r="AW855" s="195">
        <v>1</v>
      </c>
      <c r="AX855" s="281" t="s">
        <v>558</v>
      </c>
      <c r="AY855" s="197">
        <v>1</v>
      </c>
      <c r="AZ855" s="196" t="s">
        <v>558</v>
      </c>
      <c r="BA855" s="197">
        <v>1</v>
      </c>
      <c r="BB855" s="196" t="s">
        <v>558</v>
      </c>
      <c r="BC855" s="195">
        <v>1</v>
      </c>
      <c r="BD855" s="281" t="s">
        <v>559</v>
      </c>
      <c r="BE855" s="197">
        <v>1</v>
      </c>
      <c r="BF855" s="196" t="s">
        <v>560</v>
      </c>
      <c r="BG855" s="197">
        <v>1</v>
      </c>
      <c r="BH855" s="196" t="s">
        <v>561</v>
      </c>
      <c r="BI855" s="195">
        <v>1</v>
      </c>
      <c r="BJ855" s="281" t="s">
        <v>562</v>
      </c>
      <c r="BK855" s="197">
        <v>1</v>
      </c>
      <c r="BL855" s="196" t="s">
        <v>563</v>
      </c>
      <c r="BM855" s="197">
        <v>1</v>
      </c>
      <c r="BN855" s="196" t="s">
        <v>564</v>
      </c>
      <c r="BQ855" s="196" t="s">
        <v>192</v>
      </c>
      <c r="BR855" s="197">
        <v>1</v>
      </c>
      <c r="BS855" s="196" t="s">
        <v>193</v>
      </c>
      <c r="BT855" s="197">
        <v>1</v>
      </c>
      <c r="BU855" s="196" t="s">
        <v>194</v>
      </c>
      <c r="BV855" s="195">
        <v>1</v>
      </c>
      <c r="BW855" s="196" t="s">
        <v>195</v>
      </c>
      <c r="BX855" s="197">
        <v>1</v>
      </c>
      <c r="BY855" s="196" t="s">
        <v>196</v>
      </c>
      <c r="BZ855" s="197">
        <v>1</v>
      </c>
      <c r="CA855" s="196" t="s">
        <v>197</v>
      </c>
      <c r="CB855" s="195">
        <v>1</v>
      </c>
      <c r="CC855" s="196" t="s">
        <v>198</v>
      </c>
      <c r="CD855" s="197">
        <v>1</v>
      </c>
      <c r="CE855" s="196" t="s">
        <v>199</v>
      </c>
      <c r="CF855" s="197">
        <v>1</v>
      </c>
      <c r="CG855" s="196" t="s">
        <v>200</v>
      </c>
      <c r="CH855" s="195">
        <v>1</v>
      </c>
      <c r="CI855" s="196" t="s">
        <v>201</v>
      </c>
      <c r="CJ855" s="197">
        <v>1</v>
      </c>
      <c r="CK855" s="196" t="s">
        <v>202</v>
      </c>
      <c r="CL855" s="197">
        <v>1</v>
      </c>
      <c r="CM855" s="196" t="s">
        <v>203</v>
      </c>
      <c r="CN855" s="195"/>
      <c r="CO855" s="196"/>
      <c r="CP855" s="197"/>
      <c r="CQ855" s="196"/>
      <c r="CR855" s="197"/>
      <c r="CS855" s="198"/>
    </row>
    <row r="856" spans="13:97" ht="15" customHeight="1" x14ac:dyDescent="0.25">
      <c r="M856" s="195"/>
      <c r="N856" s="286"/>
      <c r="O856" s="197"/>
      <c r="P856" s="199"/>
      <c r="Q856" s="197"/>
      <c r="R856" s="200"/>
      <c r="S856" s="195"/>
      <c r="T856" s="286"/>
      <c r="U856" s="197"/>
      <c r="V856" s="199"/>
      <c r="W856" s="197"/>
      <c r="X856" s="200"/>
      <c r="Y856" s="195"/>
      <c r="Z856" s="286"/>
      <c r="AA856" s="197"/>
      <c r="AB856" s="199"/>
      <c r="AC856" s="197"/>
      <c r="AD856" s="200"/>
      <c r="AE856" s="195"/>
      <c r="AF856" s="286"/>
      <c r="AG856" s="197"/>
      <c r="AH856" s="199"/>
      <c r="AI856" s="197"/>
      <c r="AJ856" s="200"/>
      <c r="AK856" s="195"/>
      <c r="AL856" s="286"/>
      <c r="AM856" s="197"/>
      <c r="AN856" s="199"/>
      <c r="AO856" s="197"/>
      <c r="AP856" s="200"/>
      <c r="AQ856" s="195"/>
      <c r="AR856" s="286"/>
      <c r="AS856" s="197"/>
      <c r="AT856" s="199"/>
      <c r="AU856" s="197"/>
      <c r="AV856" s="200"/>
      <c r="AW856" s="195"/>
      <c r="AX856" s="286"/>
      <c r="AY856" s="197"/>
      <c r="AZ856" s="199"/>
      <c r="BA856" s="197"/>
      <c r="BB856" s="200"/>
      <c r="BC856" s="195"/>
      <c r="BD856" s="286"/>
      <c r="BE856" s="197"/>
      <c r="BF856" s="199"/>
      <c r="BG856" s="197"/>
      <c r="BH856" s="200"/>
      <c r="BI856" s="195"/>
      <c r="BJ856" s="286"/>
      <c r="BK856" s="197"/>
      <c r="BL856" s="199"/>
      <c r="BM856" s="197"/>
      <c r="BN856" s="200"/>
      <c r="BQ856" s="199"/>
      <c r="BR856" s="197"/>
      <c r="BS856" s="196"/>
      <c r="BT856" s="197"/>
      <c r="BU856" s="198"/>
      <c r="BV856" s="195"/>
      <c r="BW856" s="199"/>
      <c r="BX856" s="197"/>
      <c r="BY856" s="199"/>
      <c r="BZ856" s="197"/>
      <c r="CA856" s="200"/>
      <c r="CB856" s="195"/>
      <c r="CC856" s="199"/>
      <c r="CD856" s="197"/>
      <c r="CE856" s="199"/>
      <c r="CF856" s="197"/>
      <c r="CG856" s="200"/>
      <c r="CH856" s="195"/>
      <c r="CI856" s="199"/>
      <c r="CJ856" s="197"/>
      <c r="CK856" s="196"/>
      <c r="CL856" s="197"/>
      <c r="CM856" s="198"/>
      <c r="CN856" s="195"/>
      <c r="CO856" s="199"/>
      <c r="CP856" s="197"/>
      <c r="CQ856" s="199"/>
      <c r="CR856" s="197"/>
      <c r="CS856" s="200"/>
    </row>
    <row r="857" spans="13:97" ht="15" customHeight="1" x14ac:dyDescent="0.25">
      <c r="M857" s="195"/>
      <c r="N857" s="286"/>
      <c r="O857" s="197"/>
      <c r="P857" s="199"/>
      <c r="Q857" s="197"/>
      <c r="R857" s="200"/>
      <c r="S857" s="195"/>
      <c r="T857" s="286"/>
      <c r="U857" s="197"/>
      <c r="V857" s="199"/>
      <c r="W857" s="197"/>
      <c r="X857" s="200"/>
      <c r="Y857" s="195"/>
      <c r="Z857" s="286"/>
      <c r="AA857" s="197"/>
      <c r="AB857" s="199"/>
      <c r="AC857" s="197"/>
      <c r="AD857" s="200"/>
      <c r="AE857" s="195"/>
      <c r="AF857" s="286"/>
      <c r="AG857" s="197"/>
      <c r="AH857" s="199"/>
      <c r="AI857" s="197"/>
      <c r="AJ857" s="200"/>
      <c r="AK857" s="195"/>
      <c r="AL857" s="286"/>
      <c r="AM857" s="197"/>
      <c r="AN857" s="199"/>
      <c r="AO857" s="197"/>
      <c r="AP857" s="200"/>
      <c r="AQ857" s="195"/>
      <c r="AR857" s="286"/>
      <c r="AS857" s="197"/>
      <c r="AT857" s="199"/>
      <c r="AU857" s="197"/>
      <c r="AV857" s="200"/>
      <c r="AW857" s="195"/>
      <c r="AX857" s="286"/>
      <c r="AY857" s="197"/>
      <c r="AZ857" s="199"/>
      <c r="BA857" s="197"/>
      <c r="BB857" s="200"/>
      <c r="BC857" s="195"/>
      <c r="BD857" s="286"/>
      <c r="BE857" s="197"/>
      <c r="BF857" s="199"/>
      <c r="BG857" s="197"/>
      <c r="BH857" s="200"/>
      <c r="BI857" s="195"/>
      <c r="BJ857" s="286"/>
      <c r="BK857" s="197"/>
      <c r="BL857" s="199"/>
      <c r="BM857" s="197"/>
      <c r="BN857" s="200"/>
      <c r="BQ857" s="199"/>
      <c r="BR857" s="197"/>
      <c r="BS857" s="196"/>
      <c r="BT857" s="197"/>
      <c r="BU857" s="198"/>
      <c r="BV857" s="195"/>
      <c r="BW857" s="199"/>
      <c r="BX857" s="197"/>
      <c r="BY857" s="199"/>
      <c r="BZ857" s="197"/>
      <c r="CA857" s="200"/>
      <c r="CB857" s="195"/>
      <c r="CC857" s="199"/>
      <c r="CD857" s="197"/>
      <c r="CE857" s="199"/>
      <c r="CF857" s="197"/>
      <c r="CG857" s="200"/>
      <c r="CH857" s="195"/>
      <c r="CI857" s="199"/>
      <c r="CJ857" s="197"/>
      <c r="CK857" s="196"/>
      <c r="CL857" s="197"/>
      <c r="CM857" s="198"/>
      <c r="CN857" s="195"/>
      <c r="CO857" s="199"/>
      <c r="CP857" s="197"/>
      <c r="CQ857" s="199"/>
      <c r="CR857" s="197"/>
      <c r="CS857" s="200"/>
    </row>
    <row r="858" spans="13:97" ht="15" customHeight="1" x14ac:dyDescent="0.25">
      <c r="M858" s="201"/>
      <c r="N858" s="287"/>
      <c r="O858" s="203"/>
      <c r="P858" s="202"/>
      <c r="Q858" s="203"/>
      <c r="R858" s="204"/>
      <c r="S858" s="201"/>
      <c r="T858" s="287"/>
      <c r="U858" s="203"/>
      <c r="V858" s="202"/>
      <c r="W858" s="203"/>
      <c r="X858" s="204"/>
      <c r="Y858" s="201"/>
      <c r="Z858" s="287"/>
      <c r="AA858" s="203"/>
      <c r="AB858" s="202"/>
      <c r="AC858" s="203"/>
      <c r="AD858" s="204"/>
      <c r="AE858" s="201"/>
      <c r="AF858" s="287"/>
      <c r="AG858" s="203"/>
      <c r="AH858" s="202"/>
      <c r="AI858" s="203"/>
      <c r="AJ858" s="204"/>
      <c r="AK858" s="201"/>
      <c r="AL858" s="287"/>
      <c r="AM858" s="203"/>
      <c r="AN858" s="202"/>
      <c r="AO858" s="203"/>
      <c r="AP858" s="204"/>
      <c r="AQ858" s="201"/>
      <c r="AR858" s="287"/>
      <c r="AS858" s="203"/>
      <c r="AT858" s="202"/>
      <c r="AU858" s="203"/>
      <c r="AV858" s="204"/>
      <c r="AW858" s="201"/>
      <c r="AX858" s="287"/>
      <c r="AY858" s="203"/>
      <c r="AZ858" s="202"/>
      <c r="BA858" s="203"/>
      <c r="BB858" s="204"/>
      <c r="BC858" s="201"/>
      <c r="BD858" s="287"/>
      <c r="BE858" s="203"/>
      <c r="BF858" s="202"/>
      <c r="BG858" s="203"/>
      <c r="BH858" s="204"/>
      <c r="BI858" s="201"/>
      <c r="BJ858" s="287"/>
      <c r="BK858" s="203"/>
      <c r="BL858" s="202"/>
      <c r="BM858" s="203"/>
      <c r="BN858" s="204"/>
      <c r="BQ858" s="202"/>
      <c r="BR858" s="203"/>
      <c r="BS858" s="202"/>
      <c r="BT858" s="203"/>
      <c r="BU858" s="204"/>
      <c r="BV858" s="201"/>
      <c r="BW858" s="202"/>
      <c r="BX858" s="203"/>
      <c r="BY858" s="202"/>
      <c r="BZ858" s="203"/>
      <c r="CA858" s="204"/>
      <c r="CB858" s="201"/>
      <c r="CC858" s="202"/>
      <c r="CD858" s="203"/>
      <c r="CE858" s="202"/>
      <c r="CF858" s="203"/>
      <c r="CG858" s="204"/>
      <c r="CH858" s="201"/>
      <c r="CI858" s="202"/>
      <c r="CJ858" s="203"/>
      <c r="CK858" s="202"/>
      <c r="CL858" s="203"/>
      <c r="CM858" s="204"/>
      <c r="CN858" s="201"/>
      <c r="CO858" s="202"/>
      <c r="CP858" s="203"/>
      <c r="CQ858" s="202"/>
      <c r="CR858" s="203"/>
      <c r="CS858" s="204"/>
    </row>
    <row r="859" spans="13:97" ht="15" customHeight="1" x14ac:dyDescent="0.25">
      <c r="M859" s="195">
        <v>1</v>
      </c>
      <c r="N859" s="281" t="s">
        <v>565</v>
      </c>
      <c r="O859" s="197">
        <v>1</v>
      </c>
      <c r="P859" s="196" t="s">
        <v>566</v>
      </c>
      <c r="Q859" s="197">
        <v>1</v>
      </c>
      <c r="R859" s="196" t="s">
        <v>567</v>
      </c>
      <c r="S859" s="195">
        <v>1</v>
      </c>
      <c r="T859" s="281" t="s">
        <v>568</v>
      </c>
      <c r="U859" s="197">
        <v>1</v>
      </c>
      <c r="V859" s="196" t="s">
        <v>569</v>
      </c>
      <c r="W859" s="197">
        <v>1</v>
      </c>
      <c r="X859" s="196" t="s">
        <v>570</v>
      </c>
      <c r="Y859" s="195">
        <v>1</v>
      </c>
      <c r="Z859" s="281" t="s">
        <v>571</v>
      </c>
      <c r="AA859" s="197">
        <v>1</v>
      </c>
      <c r="AB859" s="196" t="s">
        <v>572</v>
      </c>
      <c r="AC859" s="197">
        <v>1</v>
      </c>
      <c r="AD859" s="196" t="s">
        <v>573</v>
      </c>
      <c r="AE859" s="195">
        <v>1</v>
      </c>
      <c r="AF859" s="281" t="s">
        <v>574</v>
      </c>
      <c r="AG859" s="197">
        <v>1</v>
      </c>
      <c r="AH859" s="196" t="s">
        <v>575</v>
      </c>
      <c r="AI859" s="197">
        <v>1</v>
      </c>
      <c r="AJ859" s="196" t="s">
        <v>576</v>
      </c>
      <c r="AK859" s="195">
        <v>1</v>
      </c>
      <c r="AL859" s="281" t="s">
        <v>577</v>
      </c>
      <c r="AM859" s="197">
        <v>1</v>
      </c>
      <c r="AN859" s="196" t="s">
        <v>578</v>
      </c>
      <c r="AO859" s="197">
        <v>1</v>
      </c>
      <c r="AP859" s="196" t="s">
        <v>579</v>
      </c>
      <c r="AQ859" s="195">
        <v>1</v>
      </c>
      <c r="AR859" s="281" t="s">
        <v>580</v>
      </c>
      <c r="AS859" s="197">
        <v>1</v>
      </c>
      <c r="AT859" s="196" t="s">
        <v>581</v>
      </c>
      <c r="AU859" s="197">
        <v>1</v>
      </c>
      <c r="AV859" s="196" t="s">
        <v>582</v>
      </c>
      <c r="AW859" s="195">
        <v>1</v>
      </c>
      <c r="AX859" s="281" t="s">
        <v>583</v>
      </c>
      <c r="AY859" s="197">
        <v>1</v>
      </c>
      <c r="AZ859" s="196" t="s">
        <v>584</v>
      </c>
      <c r="BA859" s="197">
        <v>1</v>
      </c>
      <c r="BB859" s="196" t="s">
        <v>585</v>
      </c>
      <c r="BC859" s="195">
        <v>1</v>
      </c>
      <c r="BD859" s="281" t="s">
        <v>586</v>
      </c>
      <c r="BE859" s="197">
        <v>1</v>
      </c>
      <c r="BF859" s="196" t="s">
        <v>587</v>
      </c>
      <c r="BG859" s="197">
        <v>1</v>
      </c>
      <c r="BH859" s="196" t="s">
        <v>588</v>
      </c>
      <c r="BI859" s="195">
        <v>1</v>
      </c>
      <c r="BJ859" s="281" t="s">
        <v>589</v>
      </c>
      <c r="BK859" s="197">
        <v>1</v>
      </c>
      <c r="BL859" s="196" t="s">
        <v>590</v>
      </c>
      <c r="BM859" s="197">
        <v>1</v>
      </c>
      <c r="BN859" s="196" t="s">
        <v>591</v>
      </c>
      <c r="BQ859" s="196" t="s">
        <v>216</v>
      </c>
      <c r="BR859" s="197">
        <v>1</v>
      </c>
      <c r="BS859" s="196" t="s">
        <v>217</v>
      </c>
      <c r="BT859" s="197">
        <v>1</v>
      </c>
      <c r="BU859" s="196" t="s">
        <v>218</v>
      </c>
      <c r="BV859" s="195">
        <v>1</v>
      </c>
      <c r="BW859" s="196" t="s">
        <v>219</v>
      </c>
      <c r="BX859" s="197">
        <v>1</v>
      </c>
      <c r="BY859" s="196" t="s">
        <v>220</v>
      </c>
      <c r="BZ859" s="197">
        <v>1</v>
      </c>
      <c r="CA859" s="196" t="s">
        <v>221</v>
      </c>
      <c r="CB859" s="195">
        <v>1</v>
      </c>
      <c r="CC859" s="196" t="s">
        <v>222</v>
      </c>
      <c r="CD859" s="197">
        <v>1</v>
      </c>
      <c r="CE859" s="196" t="s">
        <v>223</v>
      </c>
      <c r="CF859" s="197">
        <v>1</v>
      </c>
      <c r="CG859" s="196" t="s">
        <v>224</v>
      </c>
      <c r="CH859" s="195">
        <v>1</v>
      </c>
      <c r="CI859" s="196" t="s">
        <v>225</v>
      </c>
      <c r="CJ859" s="197">
        <v>1</v>
      </c>
      <c r="CK859" s="196" t="s">
        <v>226</v>
      </c>
      <c r="CL859" s="197">
        <v>1</v>
      </c>
      <c r="CM859" s="196" t="s">
        <v>227</v>
      </c>
      <c r="CN859" s="195"/>
      <c r="CO859" s="196"/>
      <c r="CP859" s="197"/>
      <c r="CQ859" s="196"/>
      <c r="CR859" s="197"/>
      <c r="CS859" s="198"/>
    </row>
    <row r="860" spans="13:97" ht="15" customHeight="1" x14ac:dyDescent="0.25">
      <c r="M860" s="195"/>
      <c r="N860" s="286"/>
      <c r="O860" s="197"/>
      <c r="P860" s="199"/>
      <c r="Q860" s="197"/>
      <c r="R860" s="200"/>
      <c r="S860" s="195"/>
      <c r="T860" s="286"/>
      <c r="U860" s="197"/>
      <c r="V860" s="199"/>
      <c r="W860" s="197"/>
      <c r="X860" s="200"/>
      <c r="Y860" s="195"/>
      <c r="Z860" s="286"/>
      <c r="AA860" s="197"/>
      <c r="AB860" s="199"/>
      <c r="AC860" s="197"/>
      <c r="AD860" s="200"/>
      <c r="AE860" s="195"/>
      <c r="AF860" s="286"/>
      <c r="AG860" s="197"/>
      <c r="AH860" s="199"/>
      <c r="AI860" s="197"/>
      <c r="AJ860" s="200"/>
      <c r="AK860" s="195"/>
      <c r="AL860" s="286"/>
      <c r="AM860" s="197"/>
      <c r="AN860" s="199"/>
      <c r="AO860" s="197"/>
      <c r="AP860" s="200"/>
      <c r="AQ860" s="195"/>
      <c r="AR860" s="286"/>
      <c r="AS860" s="197"/>
      <c r="AT860" s="199"/>
      <c r="AU860" s="197"/>
      <c r="AV860" s="200"/>
      <c r="AW860" s="195"/>
      <c r="AX860" s="286"/>
      <c r="AY860" s="197"/>
      <c r="AZ860" s="199"/>
      <c r="BA860" s="197"/>
      <c r="BB860" s="200"/>
      <c r="BC860" s="195"/>
      <c r="BD860" s="286"/>
      <c r="BE860" s="197"/>
      <c r="BF860" s="199"/>
      <c r="BG860" s="197"/>
      <c r="BH860" s="200"/>
      <c r="BI860" s="195"/>
      <c r="BJ860" s="286"/>
      <c r="BK860" s="197"/>
      <c r="BL860" s="199"/>
      <c r="BM860" s="197"/>
      <c r="BN860" s="200"/>
      <c r="BQ860" s="199"/>
      <c r="BR860" s="197"/>
      <c r="BS860" s="199"/>
      <c r="BT860" s="197"/>
      <c r="BU860" s="200"/>
      <c r="BV860" s="195"/>
      <c r="BW860" s="199"/>
      <c r="BX860" s="197"/>
      <c r="BY860" s="199"/>
      <c r="BZ860" s="197"/>
      <c r="CA860" s="200"/>
      <c r="CB860" s="195"/>
      <c r="CC860" s="199"/>
      <c r="CD860" s="197"/>
      <c r="CE860" s="199"/>
      <c r="CF860" s="197"/>
      <c r="CG860" s="200"/>
      <c r="CH860" s="195"/>
      <c r="CI860" s="199"/>
      <c r="CJ860" s="197"/>
      <c r="CK860" s="199"/>
      <c r="CL860" s="197"/>
      <c r="CM860" s="200"/>
      <c r="CN860" s="195"/>
      <c r="CO860" s="199"/>
      <c r="CP860" s="197"/>
      <c r="CQ860" s="199"/>
      <c r="CR860" s="197"/>
      <c r="CS860" s="200"/>
    </row>
    <row r="861" spans="13:97" ht="15" customHeight="1" x14ac:dyDescent="0.25">
      <c r="M861" s="195"/>
      <c r="N861" s="286"/>
      <c r="O861" s="197"/>
      <c r="P861" s="199"/>
      <c r="Q861" s="197"/>
      <c r="R861" s="200"/>
      <c r="S861" s="195"/>
      <c r="T861" s="286"/>
      <c r="U861" s="197"/>
      <c r="V861" s="199"/>
      <c r="W861" s="197"/>
      <c r="X861" s="200"/>
      <c r="Y861" s="195"/>
      <c r="Z861" s="286"/>
      <c r="AA861" s="197"/>
      <c r="AB861" s="199"/>
      <c r="AC861" s="197"/>
      <c r="AD861" s="200"/>
      <c r="AE861" s="195"/>
      <c r="AF861" s="286"/>
      <c r="AG861" s="197"/>
      <c r="AH861" s="199"/>
      <c r="AI861" s="197"/>
      <c r="AJ861" s="200"/>
      <c r="AK861" s="195"/>
      <c r="AL861" s="286"/>
      <c r="AM861" s="197"/>
      <c r="AN861" s="199"/>
      <c r="AO861" s="197"/>
      <c r="AP861" s="200"/>
      <c r="AQ861" s="195"/>
      <c r="AR861" s="286"/>
      <c r="AS861" s="197"/>
      <c r="AT861" s="199"/>
      <c r="AU861" s="197"/>
      <c r="AV861" s="200"/>
      <c r="AW861" s="195"/>
      <c r="AX861" s="286"/>
      <c r="AY861" s="197"/>
      <c r="AZ861" s="199"/>
      <c r="BA861" s="197"/>
      <c r="BB861" s="200"/>
      <c r="BC861" s="195"/>
      <c r="BD861" s="286"/>
      <c r="BE861" s="197"/>
      <c r="BF861" s="199"/>
      <c r="BG861" s="197"/>
      <c r="BH861" s="200"/>
      <c r="BI861" s="195"/>
      <c r="BJ861" s="286"/>
      <c r="BK861" s="197"/>
      <c r="BL861" s="199"/>
      <c r="BM861" s="197"/>
      <c r="BN861" s="200"/>
      <c r="BQ861" s="199"/>
      <c r="BR861" s="197"/>
      <c r="BS861" s="199"/>
      <c r="BT861" s="197"/>
      <c r="BU861" s="200"/>
      <c r="BV861" s="195"/>
      <c r="BW861" s="199"/>
      <c r="BX861" s="197"/>
      <c r="BY861" s="199"/>
      <c r="BZ861" s="197"/>
      <c r="CA861" s="200"/>
      <c r="CB861" s="195"/>
      <c r="CC861" s="199"/>
      <c r="CD861" s="197"/>
      <c r="CE861" s="199"/>
      <c r="CF861" s="197"/>
      <c r="CG861" s="200"/>
      <c r="CH861" s="195"/>
      <c r="CI861" s="199"/>
      <c r="CJ861" s="197"/>
      <c r="CK861" s="199"/>
      <c r="CL861" s="197"/>
      <c r="CM861" s="200"/>
      <c r="CN861" s="195"/>
      <c r="CO861" s="199"/>
      <c r="CP861" s="197"/>
      <c r="CQ861" s="199"/>
      <c r="CR861" s="197"/>
      <c r="CS861" s="200"/>
    </row>
    <row r="862" spans="13:97" ht="15" customHeight="1" x14ac:dyDescent="0.25">
      <c r="M862" s="201"/>
      <c r="N862" s="287"/>
      <c r="O862" s="203"/>
      <c r="P862" s="202"/>
      <c r="Q862" s="203"/>
      <c r="R862" s="204"/>
      <c r="S862" s="201"/>
      <c r="T862" s="287"/>
      <c r="U862" s="203"/>
      <c r="V862" s="202"/>
      <c r="W862" s="203"/>
      <c r="X862" s="204"/>
      <c r="Y862" s="201"/>
      <c r="Z862" s="287"/>
      <c r="AA862" s="203"/>
      <c r="AB862" s="202"/>
      <c r="AC862" s="203"/>
      <c r="AD862" s="204"/>
      <c r="AE862" s="201"/>
      <c r="AF862" s="287"/>
      <c r="AG862" s="203"/>
      <c r="AH862" s="202"/>
      <c r="AI862" s="203"/>
      <c r="AJ862" s="204"/>
      <c r="AK862" s="201"/>
      <c r="AL862" s="287"/>
      <c r="AM862" s="203"/>
      <c r="AN862" s="202"/>
      <c r="AO862" s="203"/>
      <c r="AP862" s="204"/>
      <c r="AQ862" s="201"/>
      <c r="AR862" s="287"/>
      <c r="AS862" s="203"/>
      <c r="AT862" s="202"/>
      <c r="AU862" s="203"/>
      <c r="AV862" s="204"/>
      <c r="AW862" s="201"/>
      <c r="AX862" s="287"/>
      <c r="AY862" s="203"/>
      <c r="AZ862" s="202"/>
      <c r="BA862" s="203"/>
      <c r="BB862" s="204"/>
      <c r="BC862" s="201"/>
      <c r="BD862" s="287"/>
      <c r="BE862" s="203"/>
      <c r="BF862" s="202"/>
      <c r="BG862" s="203"/>
      <c r="BH862" s="204"/>
      <c r="BI862" s="201"/>
      <c r="BJ862" s="287"/>
      <c r="BK862" s="203"/>
      <c r="BL862" s="202"/>
      <c r="BM862" s="203"/>
      <c r="BN862" s="204"/>
      <c r="BQ862" s="202"/>
      <c r="BR862" s="203"/>
      <c r="BS862" s="202"/>
      <c r="BT862" s="203"/>
      <c r="BU862" s="204"/>
      <c r="BV862" s="201"/>
      <c r="BW862" s="202"/>
      <c r="BX862" s="203"/>
      <c r="BY862" s="202"/>
      <c r="BZ862" s="203"/>
      <c r="CA862" s="204"/>
      <c r="CB862" s="201"/>
      <c r="CC862" s="202"/>
      <c r="CD862" s="203"/>
      <c r="CE862" s="202"/>
      <c r="CF862" s="203"/>
      <c r="CG862" s="204"/>
      <c r="CH862" s="201"/>
      <c r="CI862" s="202"/>
      <c r="CJ862" s="203"/>
      <c r="CK862" s="202"/>
      <c r="CL862" s="203"/>
      <c r="CM862" s="204"/>
      <c r="CN862" s="201"/>
      <c r="CO862" s="202"/>
      <c r="CP862" s="203"/>
      <c r="CQ862" s="202"/>
      <c r="CR862" s="203"/>
      <c r="CS862" s="204"/>
    </row>
    <row r="863" spans="13:97" ht="15" customHeight="1" x14ac:dyDescent="0.25">
      <c r="M863" s="195">
        <v>1</v>
      </c>
      <c r="N863" s="281" t="s">
        <v>592</v>
      </c>
      <c r="O863" s="197">
        <v>1</v>
      </c>
      <c r="P863" s="196" t="s">
        <v>593</v>
      </c>
      <c r="Q863" s="197">
        <v>1</v>
      </c>
      <c r="R863" s="196" t="s">
        <v>594</v>
      </c>
      <c r="S863" s="195">
        <v>1</v>
      </c>
      <c r="T863" s="281" t="s">
        <v>595</v>
      </c>
      <c r="U863" s="197">
        <v>1</v>
      </c>
      <c r="V863" s="196" t="s">
        <v>596</v>
      </c>
      <c r="W863" s="197">
        <v>1</v>
      </c>
      <c r="X863" s="196" t="s">
        <v>597</v>
      </c>
      <c r="Y863" s="195">
        <v>1</v>
      </c>
      <c r="Z863" s="281" t="s">
        <v>598</v>
      </c>
      <c r="AA863" s="197">
        <v>1</v>
      </c>
      <c r="AB863" s="196" t="s">
        <v>599</v>
      </c>
      <c r="AC863" s="197">
        <v>1</v>
      </c>
      <c r="AD863" s="196" t="s">
        <v>600</v>
      </c>
      <c r="AE863" s="195">
        <v>1</v>
      </c>
      <c r="AF863" s="281" t="s">
        <v>601</v>
      </c>
      <c r="AG863" s="197">
        <v>1</v>
      </c>
      <c r="AH863" s="196" t="s">
        <v>602</v>
      </c>
      <c r="AI863" s="197">
        <v>1</v>
      </c>
      <c r="AJ863" s="196" t="s">
        <v>603</v>
      </c>
      <c r="AK863" s="195">
        <v>1</v>
      </c>
      <c r="AL863" s="281" t="s">
        <v>604</v>
      </c>
      <c r="AM863" s="197">
        <v>1</v>
      </c>
      <c r="AN863" s="196" t="s">
        <v>605</v>
      </c>
      <c r="AO863" s="197">
        <v>1</v>
      </c>
      <c r="AP863" s="196" t="s">
        <v>606</v>
      </c>
      <c r="AQ863" s="195">
        <v>1</v>
      </c>
      <c r="AR863" s="281" t="s">
        <v>607</v>
      </c>
      <c r="AS863" s="197">
        <v>1</v>
      </c>
      <c r="AT863" s="196" t="s">
        <v>608</v>
      </c>
      <c r="AU863" s="197">
        <v>1</v>
      </c>
      <c r="AV863" s="196" t="s">
        <v>609</v>
      </c>
      <c r="AW863" s="195">
        <v>1</v>
      </c>
      <c r="AX863" s="281" t="s">
        <v>610</v>
      </c>
      <c r="AY863" s="197">
        <v>1</v>
      </c>
      <c r="AZ863" s="196" t="s">
        <v>611</v>
      </c>
      <c r="BA863" s="197">
        <v>1</v>
      </c>
      <c r="BB863" s="196" t="s">
        <v>612</v>
      </c>
      <c r="BC863" s="195">
        <v>1</v>
      </c>
      <c r="BD863" s="281" t="s">
        <v>613</v>
      </c>
      <c r="BE863" s="197">
        <v>1</v>
      </c>
      <c r="BF863" s="196" t="s">
        <v>614</v>
      </c>
      <c r="BG863" s="197">
        <v>1</v>
      </c>
      <c r="BH863" s="196" t="s">
        <v>615</v>
      </c>
      <c r="BI863" s="195">
        <v>1</v>
      </c>
      <c r="BJ863" s="281" t="s">
        <v>616</v>
      </c>
      <c r="BK863" s="197">
        <v>1</v>
      </c>
      <c r="BL863" s="196" t="s">
        <v>617</v>
      </c>
      <c r="BM863" s="197">
        <v>1</v>
      </c>
      <c r="BN863" s="196" t="s">
        <v>618</v>
      </c>
      <c r="BQ863" s="196" t="s">
        <v>240</v>
      </c>
      <c r="BR863" s="197">
        <v>1</v>
      </c>
      <c r="BS863" s="196" t="s">
        <v>241</v>
      </c>
      <c r="BT863" s="197">
        <v>1</v>
      </c>
      <c r="BU863" s="196" t="s">
        <v>242</v>
      </c>
      <c r="BV863" s="195">
        <v>1</v>
      </c>
      <c r="BW863" s="196" t="s">
        <v>243</v>
      </c>
      <c r="BX863" s="197">
        <v>1</v>
      </c>
      <c r="BY863" s="196" t="s">
        <v>244</v>
      </c>
      <c r="BZ863" s="197">
        <v>1</v>
      </c>
      <c r="CA863" s="196" t="s">
        <v>245</v>
      </c>
      <c r="CB863" s="195">
        <v>1</v>
      </c>
      <c r="CC863" s="196" t="s">
        <v>246</v>
      </c>
      <c r="CD863" s="197">
        <v>1</v>
      </c>
      <c r="CE863" s="196" t="s">
        <v>247</v>
      </c>
      <c r="CF863" s="197">
        <v>1</v>
      </c>
      <c r="CG863" s="196" t="s">
        <v>248</v>
      </c>
      <c r="CH863" s="195"/>
      <c r="CI863" s="196"/>
      <c r="CJ863" s="197"/>
      <c r="CK863" s="196"/>
      <c r="CL863" s="197"/>
      <c r="CM863" s="198"/>
      <c r="CN863" s="195"/>
      <c r="CO863" s="196"/>
      <c r="CP863" s="197"/>
      <c r="CQ863" s="196"/>
      <c r="CR863" s="197"/>
      <c r="CS863" s="198"/>
    </row>
    <row r="864" spans="13:97" ht="15" customHeight="1" x14ac:dyDescent="0.25">
      <c r="M864" s="195"/>
      <c r="N864" s="286"/>
      <c r="O864" s="197"/>
      <c r="P864" s="199"/>
      <c r="Q864" s="197"/>
      <c r="R864" s="200"/>
      <c r="S864" s="195"/>
      <c r="T864" s="286"/>
      <c r="U864" s="197"/>
      <c r="V864" s="199"/>
      <c r="W864" s="197"/>
      <c r="X864" s="200"/>
      <c r="Y864" s="195"/>
      <c r="Z864" s="286"/>
      <c r="AA864" s="197"/>
      <c r="AB864" s="199"/>
      <c r="AC864" s="197"/>
      <c r="AD864" s="200"/>
      <c r="AE864" s="195"/>
      <c r="AF864" s="286"/>
      <c r="AG864" s="197"/>
      <c r="AH864" s="199"/>
      <c r="AI864" s="197"/>
      <c r="AJ864" s="200"/>
      <c r="AK864" s="195"/>
      <c r="AL864" s="286"/>
      <c r="AM864" s="197"/>
      <c r="AN864" s="199"/>
      <c r="AO864" s="197"/>
      <c r="AP864" s="200"/>
      <c r="AQ864" s="195"/>
      <c r="AR864" s="286"/>
      <c r="AS864" s="197"/>
      <c r="AT864" s="199"/>
      <c r="AU864" s="197"/>
      <c r="AV864" s="200"/>
      <c r="AW864" s="195"/>
      <c r="AX864" s="286"/>
      <c r="AY864" s="197"/>
      <c r="AZ864" s="199"/>
      <c r="BA864" s="197"/>
      <c r="BB864" s="200"/>
      <c r="BC864" s="195"/>
      <c r="BD864" s="286"/>
      <c r="BE864" s="197"/>
      <c r="BF864" s="199"/>
      <c r="BG864" s="197"/>
      <c r="BH864" s="200"/>
      <c r="BI864" s="195"/>
      <c r="BJ864" s="286"/>
      <c r="BK864" s="197"/>
      <c r="BL864" s="199"/>
      <c r="BM864" s="197"/>
      <c r="BN864" s="200"/>
      <c r="BQ864" s="199"/>
      <c r="BR864" s="197"/>
      <c r="BS864" s="199"/>
      <c r="BT864" s="197"/>
      <c r="BU864" s="200"/>
      <c r="BV864" s="195"/>
      <c r="BW864" s="199"/>
      <c r="BX864" s="197"/>
      <c r="BY864" s="199"/>
      <c r="BZ864" s="197"/>
      <c r="CA864" s="200"/>
      <c r="CB864" s="195"/>
      <c r="CC864" s="199"/>
      <c r="CD864" s="197"/>
      <c r="CE864" s="199"/>
      <c r="CF864" s="197"/>
      <c r="CG864" s="200"/>
      <c r="CH864" s="195"/>
      <c r="CI864" s="199"/>
      <c r="CJ864" s="197"/>
      <c r="CK864" s="199"/>
      <c r="CL864" s="197"/>
      <c r="CM864" s="200"/>
      <c r="CN864" s="195"/>
      <c r="CO864" s="199"/>
      <c r="CP864" s="197"/>
      <c r="CQ864" s="199"/>
      <c r="CR864" s="197"/>
      <c r="CS864" s="200"/>
    </row>
    <row r="865" spans="13:97" ht="15" customHeight="1" x14ac:dyDescent="0.25">
      <c r="M865" s="205"/>
      <c r="N865" s="288"/>
      <c r="O865" s="207"/>
      <c r="P865" s="206"/>
      <c r="Q865" s="207"/>
      <c r="R865" s="208"/>
      <c r="S865" s="205"/>
      <c r="T865" s="288"/>
      <c r="U865" s="207"/>
      <c r="V865" s="206"/>
      <c r="W865" s="207"/>
      <c r="X865" s="208"/>
      <c r="Y865" s="205"/>
      <c r="Z865" s="288"/>
      <c r="AA865" s="207"/>
      <c r="AB865" s="206"/>
      <c r="AC865" s="207"/>
      <c r="AD865" s="208"/>
      <c r="AE865" s="205"/>
      <c r="AF865" s="288"/>
      <c r="AG865" s="207"/>
      <c r="AH865" s="206"/>
      <c r="AI865" s="207"/>
      <c r="AJ865" s="208"/>
      <c r="AK865" s="205"/>
      <c r="AL865" s="288"/>
      <c r="AM865" s="207"/>
      <c r="AN865" s="206"/>
      <c r="AO865" s="207"/>
      <c r="AP865" s="208"/>
      <c r="AQ865" s="205"/>
      <c r="AR865" s="288"/>
      <c r="AS865" s="207"/>
      <c r="AT865" s="206"/>
      <c r="AU865" s="207"/>
      <c r="AV865" s="208"/>
      <c r="AW865" s="205"/>
      <c r="AX865" s="288"/>
      <c r="AY865" s="207"/>
      <c r="AZ865" s="206"/>
      <c r="BA865" s="207"/>
      <c r="BB865" s="208"/>
      <c r="BC865" s="205"/>
      <c r="BD865" s="288"/>
      <c r="BE865" s="207"/>
      <c r="BF865" s="206"/>
      <c r="BG865" s="207"/>
      <c r="BH865" s="208"/>
      <c r="BI865" s="205"/>
      <c r="BJ865" s="288"/>
      <c r="BK865" s="207"/>
      <c r="BL865" s="206"/>
      <c r="BM865" s="207"/>
      <c r="BN865" s="208"/>
      <c r="BQ865" s="199"/>
      <c r="BR865" s="197"/>
      <c r="BS865" s="199"/>
      <c r="BT865" s="197"/>
      <c r="BU865" s="200"/>
      <c r="BV865" s="195"/>
      <c r="BW865" s="199"/>
      <c r="BX865" s="197"/>
      <c r="BY865" s="199"/>
      <c r="BZ865" s="197"/>
      <c r="CA865" s="200"/>
      <c r="CB865" s="195"/>
      <c r="CC865" s="199"/>
      <c r="CD865" s="197"/>
      <c r="CE865" s="199"/>
      <c r="CF865" s="197"/>
      <c r="CG865" s="200"/>
      <c r="CH865" s="195"/>
      <c r="CI865" s="199"/>
      <c r="CJ865" s="197"/>
      <c r="CK865" s="199"/>
      <c r="CL865" s="197"/>
      <c r="CM865" s="200"/>
      <c r="CN865" s="195"/>
      <c r="CO865" s="199"/>
      <c r="CP865" s="197"/>
      <c r="CQ865" s="199"/>
      <c r="CR865" s="197"/>
      <c r="CS865" s="200"/>
    </row>
    <row r="866" spans="13:97" ht="15" customHeight="1" x14ac:dyDescent="0.25">
      <c r="M866" s="209"/>
      <c r="N866" s="289"/>
      <c r="O866" s="211"/>
      <c r="P866" s="210"/>
      <c r="Q866" s="211"/>
      <c r="R866" s="212"/>
      <c r="S866" s="209"/>
      <c r="T866" s="289"/>
      <c r="U866" s="211"/>
      <c r="V866" s="210"/>
      <c r="W866" s="211"/>
      <c r="X866" s="212"/>
      <c r="Y866" s="209"/>
      <c r="Z866" s="289"/>
      <c r="AA866" s="211"/>
      <c r="AB866" s="210"/>
      <c r="AC866" s="211"/>
      <c r="AD866" s="212"/>
      <c r="AE866" s="209"/>
      <c r="AF866" s="289"/>
      <c r="AG866" s="211"/>
      <c r="AH866" s="210"/>
      <c r="AI866" s="211"/>
      <c r="AJ866" s="212"/>
      <c r="AK866" s="209"/>
      <c r="AL866" s="289"/>
      <c r="AM866" s="211"/>
      <c r="AN866" s="210"/>
      <c r="AO866" s="211"/>
      <c r="AP866" s="212"/>
      <c r="AQ866" s="209"/>
      <c r="AR866" s="289"/>
      <c r="AS866" s="211"/>
      <c r="AT866" s="210"/>
      <c r="AU866" s="211"/>
      <c r="AV866" s="212"/>
      <c r="AW866" s="209"/>
      <c r="AX866" s="289"/>
      <c r="AY866" s="211"/>
      <c r="AZ866" s="210"/>
      <c r="BA866" s="211"/>
      <c r="BB866" s="212"/>
      <c r="BC866" s="209"/>
      <c r="BD866" s="289"/>
      <c r="BE866" s="211"/>
      <c r="BF866" s="210"/>
      <c r="BG866" s="211"/>
      <c r="BH866" s="212"/>
      <c r="BI866" s="209"/>
      <c r="BJ866" s="289"/>
      <c r="BK866" s="211"/>
      <c r="BL866" s="210"/>
      <c r="BM866" s="211"/>
      <c r="BN866" s="212"/>
      <c r="BQ866" s="202"/>
      <c r="BR866" s="203"/>
      <c r="BS866" s="202"/>
      <c r="BT866" s="203"/>
      <c r="BU866" s="204"/>
      <c r="BV866" s="201"/>
      <c r="BW866" s="202"/>
      <c r="BX866" s="203"/>
      <c r="BY866" s="202"/>
      <c r="BZ866" s="203"/>
      <c r="CA866" s="204"/>
      <c r="CB866" s="201"/>
      <c r="CC866" s="202"/>
      <c r="CD866" s="203"/>
      <c r="CE866" s="202"/>
      <c r="CF866" s="203"/>
      <c r="CG866" s="204"/>
      <c r="CH866" s="201"/>
      <c r="CI866" s="202"/>
      <c r="CJ866" s="203"/>
      <c r="CK866" s="202"/>
      <c r="CL866" s="203"/>
      <c r="CM866" s="204"/>
      <c r="CN866" s="201"/>
      <c r="CO866" s="202"/>
      <c r="CP866" s="203"/>
      <c r="CQ866" s="202"/>
      <c r="CR866" s="203"/>
      <c r="CS866" s="204"/>
    </row>
    <row r="867" spans="13:97" ht="15" customHeight="1" x14ac:dyDescent="0.25">
      <c r="M867" s="195">
        <v>1</v>
      </c>
      <c r="N867" s="281" t="s">
        <v>619</v>
      </c>
      <c r="O867" s="197">
        <v>1</v>
      </c>
      <c r="P867" s="196" t="s">
        <v>620</v>
      </c>
      <c r="Q867" s="197">
        <v>1</v>
      </c>
      <c r="R867" s="196" t="s">
        <v>621</v>
      </c>
      <c r="S867" s="195">
        <v>1</v>
      </c>
      <c r="T867" s="281" t="s">
        <v>622</v>
      </c>
      <c r="U867" s="197">
        <v>1</v>
      </c>
      <c r="V867" s="196" t="s">
        <v>623</v>
      </c>
      <c r="W867" s="197">
        <v>1</v>
      </c>
      <c r="X867" s="196" t="s">
        <v>624</v>
      </c>
      <c r="Y867" s="205">
        <v>1</v>
      </c>
      <c r="Z867" s="281" t="s">
        <v>625</v>
      </c>
      <c r="AA867" s="207">
        <v>1</v>
      </c>
      <c r="AB867" s="196" t="s">
        <v>626</v>
      </c>
      <c r="AC867" s="207">
        <v>1</v>
      </c>
      <c r="AD867" s="196" t="s">
        <v>627</v>
      </c>
      <c r="AE867" s="195">
        <v>1</v>
      </c>
      <c r="AF867" s="281" t="s">
        <v>628</v>
      </c>
      <c r="AG867" s="197">
        <v>1</v>
      </c>
      <c r="AH867" s="196" t="s">
        <v>629</v>
      </c>
      <c r="AI867" s="197">
        <v>1</v>
      </c>
      <c r="AJ867" s="196" t="s">
        <v>630</v>
      </c>
      <c r="AK867" s="195">
        <v>1</v>
      </c>
      <c r="AL867" s="281" t="s">
        <v>631</v>
      </c>
      <c r="AM867" s="197">
        <v>1</v>
      </c>
      <c r="AN867" s="196" t="s">
        <v>632</v>
      </c>
      <c r="AO867" s="197">
        <v>1</v>
      </c>
      <c r="AP867" s="196" t="s">
        <v>633</v>
      </c>
      <c r="AQ867" s="205">
        <v>1</v>
      </c>
      <c r="AR867" s="281" t="s">
        <v>634</v>
      </c>
      <c r="AS867" s="207">
        <v>1</v>
      </c>
      <c r="AT867" s="196" t="s">
        <v>635</v>
      </c>
      <c r="AU867" s="207">
        <v>1</v>
      </c>
      <c r="AV867" s="196" t="s">
        <v>636</v>
      </c>
      <c r="AW867" s="195">
        <v>1</v>
      </c>
      <c r="AX867" s="281" t="s">
        <v>637</v>
      </c>
      <c r="AY867" s="197">
        <v>1</v>
      </c>
      <c r="AZ867" s="196" t="s">
        <v>638</v>
      </c>
      <c r="BA867" s="197">
        <v>1</v>
      </c>
      <c r="BB867" s="196" t="s">
        <v>639</v>
      </c>
      <c r="BC867" s="195">
        <v>1</v>
      </c>
      <c r="BD867" s="281" t="s">
        <v>640</v>
      </c>
      <c r="BE867" s="197">
        <v>1</v>
      </c>
      <c r="BF867" s="196" t="s">
        <v>641</v>
      </c>
      <c r="BG867" s="197">
        <v>1</v>
      </c>
      <c r="BH867" s="196" t="s">
        <v>642</v>
      </c>
      <c r="BI867" s="195">
        <v>1</v>
      </c>
      <c r="BJ867" s="281" t="s">
        <v>643</v>
      </c>
      <c r="BK867" s="197">
        <v>1</v>
      </c>
      <c r="BL867" s="196" t="s">
        <v>644</v>
      </c>
      <c r="BM867" s="197">
        <v>1</v>
      </c>
      <c r="BN867" s="196" t="s">
        <v>645</v>
      </c>
      <c r="BQ867" s="196" t="s">
        <v>261</v>
      </c>
      <c r="BR867" s="197">
        <v>1</v>
      </c>
      <c r="BS867" s="196" t="s">
        <v>262</v>
      </c>
      <c r="BT867" s="197">
        <v>1</v>
      </c>
      <c r="BU867" s="196" t="s">
        <v>263</v>
      </c>
      <c r="BV867" s="195">
        <v>1</v>
      </c>
      <c r="BW867" s="196" t="s">
        <v>264</v>
      </c>
      <c r="BX867" s="197">
        <v>1</v>
      </c>
      <c r="BY867" s="196" t="s">
        <v>265</v>
      </c>
      <c r="BZ867" s="197">
        <v>1</v>
      </c>
      <c r="CA867" s="196" t="s">
        <v>266</v>
      </c>
      <c r="CB867" s="195">
        <v>1</v>
      </c>
      <c r="CC867" s="196" t="s">
        <v>267</v>
      </c>
      <c r="CD867" s="197">
        <v>1</v>
      </c>
      <c r="CE867" s="196" t="s">
        <v>268</v>
      </c>
      <c r="CF867" s="197">
        <v>1</v>
      </c>
      <c r="CG867" s="196" t="s">
        <v>269</v>
      </c>
      <c r="CH867" s="195"/>
      <c r="CI867" s="196"/>
      <c r="CJ867" s="197"/>
      <c r="CK867" s="196"/>
      <c r="CL867" s="197"/>
      <c r="CM867" s="198"/>
      <c r="CN867" s="195"/>
      <c r="CO867" s="196"/>
      <c r="CP867" s="197"/>
      <c r="CQ867" s="196"/>
      <c r="CR867" s="197"/>
      <c r="CS867" s="198"/>
    </row>
    <row r="868" spans="13:97" ht="15" customHeight="1" x14ac:dyDescent="0.25">
      <c r="M868" s="205"/>
      <c r="N868" s="288"/>
      <c r="O868" s="207"/>
      <c r="P868" s="206"/>
      <c r="Q868" s="207"/>
      <c r="R868" s="208"/>
      <c r="S868" s="205"/>
      <c r="T868" s="288"/>
      <c r="U868" s="207"/>
      <c r="V868" s="206"/>
      <c r="W868" s="207"/>
      <c r="X868" s="208"/>
      <c r="Y868" s="205"/>
      <c r="Z868" s="288"/>
      <c r="AA868" s="207"/>
      <c r="AB868" s="206"/>
      <c r="AC868" s="207"/>
      <c r="AD868" s="208"/>
      <c r="AE868" s="205"/>
      <c r="AF868" s="288"/>
      <c r="AG868" s="207"/>
      <c r="AH868" s="206"/>
      <c r="AI868" s="207"/>
      <c r="AJ868" s="208"/>
      <c r="AK868" s="205"/>
      <c r="AL868" s="288"/>
      <c r="AM868" s="207"/>
      <c r="AN868" s="206"/>
      <c r="AO868" s="207"/>
      <c r="AP868" s="208"/>
      <c r="AQ868" s="205"/>
      <c r="AR868" s="288"/>
      <c r="AS868" s="207"/>
      <c r="AT868" s="206"/>
      <c r="AU868" s="207"/>
      <c r="AV868" s="208"/>
      <c r="AW868" s="205"/>
      <c r="AX868" s="288"/>
      <c r="AY868" s="207"/>
      <c r="AZ868" s="206"/>
      <c r="BA868" s="207"/>
      <c r="BB868" s="208"/>
      <c r="BC868" s="205"/>
      <c r="BD868" s="288"/>
      <c r="BE868" s="207"/>
      <c r="BF868" s="206"/>
      <c r="BG868" s="207"/>
      <c r="BH868" s="208"/>
      <c r="BI868" s="205"/>
      <c r="BJ868" s="288"/>
      <c r="BK868" s="207"/>
      <c r="BL868" s="206"/>
      <c r="BM868" s="207"/>
      <c r="BN868" s="208"/>
      <c r="BQ868" s="199"/>
      <c r="BR868" s="197"/>
      <c r="BS868" s="199"/>
      <c r="BT868" s="197"/>
      <c r="BU868" s="200"/>
      <c r="BV868" s="195"/>
      <c r="BW868" s="199"/>
      <c r="BX868" s="197"/>
      <c r="BY868" s="199"/>
      <c r="BZ868" s="197"/>
      <c r="CA868" s="200"/>
      <c r="CB868" s="195"/>
      <c r="CC868" s="199"/>
      <c r="CD868" s="197"/>
      <c r="CE868" s="199"/>
      <c r="CF868" s="197"/>
      <c r="CG868" s="200"/>
      <c r="CH868" s="195"/>
      <c r="CI868" s="199"/>
      <c r="CJ868" s="197"/>
      <c r="CK868" s="199"/>
      <c r="CL868" s="197"/>
      <c r="CM868" s="200"/>
      <c r="CN868" s="195"/>
      <c r="CO868" s="199"/>
      <c r="CP868" s="197"/>
      <c r="CQ868" s="199"/>
      <c r="CR868" s="197"/>
      <c r="CS868" s="200"/>
    </row>
    <row r="869" spans="13:97" ht="15" customHeight="1" x14ac:dyDescent="0.25">
      <c r="M869" s="205"/>
      <c r="N869" s="288"/>
      <c r="O869" s="207"/>
      <c r="P869" s="206"/>
      <c r="Q869" s="207"/>
      <c r="R869" s="208"/>
      <c r="S869" s="205"/>
      <c r="T869" s="288"/>
      <c r="U869" s="207"/>
      <c r="V869" s="206"/>
      <c r="W869" s="207"/>
      <c r="X869" s="208"/>
      <c r="Y869" s="205"/>
      <c r="Z869" s="288"/>
      <c r="AA869" s="207"/>
      <c r="AB869" s="206"/>
      <c r="AC869" s="207"/>
      <c r="AD869" s="208"/>
      <c r="AE869" s="205"/>
      <c r="AF869" s="288"/>
      <c r="AG869" s="207"/>
      <c r="AH869" s="206"/>
      <c r="AI869" s="207"/>
      <c r="AJ869" s="208"/>
      <c r="AK869" s="205"/>
      <c r="AL869" s="288"/>
      <c r="AM869" s="207"/>
      <c r="AN869" s="206"/>
      <c r="AO869" s="207"/>
      <c r="AP869" s="208"/>
      <c r="AQ869" s="205"/>
      <c r="AR869" s="288"/>
      <c r="AS869" s="207"/>
      <c r="AT869" s="206"/>
      <c r="AU869" s="207"/>
      <c r="AV869" s="208"/>
      <c r="AW869" s="205"/>
      <c r="AX869" s="288"/>
      <c r="AY869" s="207"/>
      <c r="AZ869" s="206"/>
      <c r="BA869" s="207"/>
      <c r="BB869" s="208"/>
      <c r="BC869" s="205"/>
      <c r="BD869" s="288"/>
      <c r="BE869" s="207"/>
      <c r="BF869" s="206"/>
      <c r="BG869" s="207"/>
      <c r="BH869" s="208"/>
      <c r="BI869" s="205"/>
      <c r="BJ869" s="288"/>
      <c r="BK869" s="207"/>
      <c r="BL869" s="206"/>
      <c r="BM869" s="207"/>
      <c r="BN869" s="208"/>
      <c r="BQ869" s="206"/>
      <c r="BR869" s="207"/>
      <c r="BS869" s="206"/>
      <c r="BT869" s="207"/>
      <c r="BU869" s="208"/>
      <c r="BV869" s="205"/>
      <c r="BW869" s="206"/>
      <c r="BX869" s="207"/>
      <c r="BY869" s="206"/>
      <c r="BZ869" s="207"/>
      <c r="CA869" s="208"/>
      <c r="CB869" s="205"/>
      <c r="CC869" s="206"/>
      <c r="CD869" s="207"/>
      <c r="CE869" s="206"/>
      <c r="CF869" s="207"/>
      <c r="CG869" s="208"/>
      <c r="CH869" s="205"/>
      <c r="CI869" s="206"/>
      <c r="CJ869" s="207"/>
      <c r="CK869" s="206"/>
      <c r="CL869" s="207"/>
      <c r="CM869" s="208"/>
      <c r="CN869" s="205"/>
      <c r="CO869" s="206"/>
      <c r="CP869" s="207"/>
      <c r="CQ869" s="206"/>
      <c r="CR869" s="207"/>
      <c r="CS869" s="208"/>
    </row>
    <row r="870" spans="13:97" ht="15" customHeight="1" x14ac:dyDescent="0.25">
      <c r="M870" s="122"/>
      <c r="N870" s="280"/>
      <c r="O870" s="124"/>
      <c r="P870" s="123"/>
      <c r="Q870" s="124"/>
      <c r="R870" s="125"/>
      <c r="S870" s="122"/>
      <c r="T870" s="280"/>
      <c r="U870" s="124"/>
      <c r="V870" s="123"/>
      <c r="W870" s="124"/>
      <c r="X870" s="125"/>
      <c r="Y870" s="122"/>
      <c r="Z870" s="280"/>
      <c r="AA870" s="124"/>
      <c r="AB870" s="123"/>
      <c r="AC870" s="124"/>
      <c r="AD870" s="125"/>
      <c r="AE870" s="122"/>
      <c r="AF870" s="280"/>
      <c r="AG870" s="124"/>
      <c r="AH870" s="123"/>
      <c r="AI870" s="124"/>
      <c r="AJ870" s="125"/>
      <c r="AK870" s="122"/>
      <c r="AL870" s="280"/>
      <c r="AM870" s="124"/>
      <c r="AN870" s="123"/>
      <c r="AO870" s="124"/>
      <c r="AP870" s="125"/>
      <c r="AQ870" s="122"/>
      <c r="AR870" s="280"/>
      <c r="AS870" s="124"/>
      <c r="AT870" s="123"/>
      <c r="AU870" s="124"/>
      <c r="AV870" s="125"/>
      <c r="AW870" s="122"/>
      <c r="AX870" s="280"/>
      <c r="AY870" s="124"/>
      <c r="AZ870" s="123"/>
      <c r="BA870" s="124"/>
      <c r="BB870" s="125"/>
      <c r="BC870" s="122"/>
      <c r="BD870" s="280"/>
      <c r="BE870" s="124"/>
      <c r="BF870" s="123"/>
      <c r="BG870" s="124"/>
      <c r="BH870" s="125"/>
      <c r="BI870" s="122"/>
      <c r="BJ870" s="280"/>
      <c r="BK870" s="124"/>
      <c r="BL870" s="123"/>
      <c r="BM870" s="124"/>
      <c r="BN870" s="125"/>
      <c r="BQ870" s="210"/>
      <c r="BR870" s="211"/>
      <c r="BS870" s="210"/>
      <c r="BT870" s="211"/>
      <c r="BU870" s="212"/>
      <c r="BV870" s="209"/>
      <c r="BW870" s="210"/>
      <c r="BX870" s="211"/>
      <c r="BY870" s="210"/>
      <c r="BZ870" s="211"/>
      <c r="CA870" s="212"/>
      <c r="CB870" s="209"/>
      <c r="CC870" s="210"/>
      <c r="CD870" s="211"/>
      <c r="CE870" s="210"/>
      <c r="CF870" s="211"/>
      <c r="CG870" s="212"/>
      <c r="CH870" s="209"/>
      <c r="CI870" s="210"/>
      <c r="CJ870" s="211"/>
      <c r="CK870" s="210"/>
      <c r="CL870" s="211"/>
      <c r="CM870" s="212"/>
      <c r="CN870" s="209"/>
      <c r="CO870" s="210"/>
      <c r="CP870" s="211"/>
      <c r="CQ870" s="210"/>
      <c r="CR870" s="211"/>
      <c r="CS870" s="212"/>
    </row>
    <row r="871" spans="13:97" ht="15" customHeight="1" x14ac:dyDescent="0.25">
      <c r="M871" s="215">
        <v>1</v>
      </c>
      <c r="N871" s="281" t="s">
        <v>646</v>
      </c>
      <c r="O871" s="217">
        <v>1</v>
      </c>
      <c r="P871" s="216" t="s">
        <v>647</v>
      </c>
      <c r="Q871" s="217">
        <v>1</v>
      </c>
      <c r="R871" s="216" t="s">
        <v>648</v>
      </c>
      <c r="S871" s="215">
        <v>1</v>
      </c>
      <c r="T871" s="281" t="s">
        <v>649</v>
      </c>
      <c r="U871" s="217">
        <v>1</v>
      </c>
      <c r="V871" s="216" t="s">
        <v>650</v>
      </c>
      <c r="W871" s="217">
        <v>1</v>
      </c>
      <c r="X871" s="216" t="s">
        <v>651</v>
      </c>
      <c r="Y871" s="215">
        <v>1</v>
      </c>
      <c r="Z871" s="276" t="s">
        <v>652</v>
      </c>
      <c r="AA871" s="217">
        <v>1</v>
      </c>
      <c r="AB871" s="216" t="s">
        <v>653</v>
      </c>
      <c r="AC871" s="217">
        <v>1</v>
      </c>
      <c r="AD871" s="216" t="s">
        <v>654</v>
      </c>
      <c r="AE871" s="215">
        <v>1</v>
      </c>
      <c r="AF871" s="276" t="s">
        <v>655</v>
      </c>
      <c r="AG871" s="217">
        <v>1</v>
      </c>
      <c r="AH871" s="216" t="s">
        <v>656</v>
      </c>
      <c r="AI871" s="217">
        <v>1</v>
      </c>
      <c r="AJ871" s="216" t="s">
        <v>657</v>
      </c>
      <c r="AK871" s="215">
        <v>1</v>
      </c>
      <c r="AL871" s="281" t="s">
        <v>658</v>
      </c>
      <c r="AM871" s="217">
        <v>1</v>
      </c>
      <c r="AN871" s="216" t="s">
        <v>659</v>
      </c>
      <c r="AO871" s="217">
        <v>1</v>
      </c>
      <c r="AP871" s="216" t="s">
        <v>660</v>
      </c>
      <c r="AQ871" s="215">
        <v>1</v>
      </c>
      <c r="AR871" s="281" t="s">
        <v>661</v>
      </c>
      <c r="AS871" s="217">
        <v>1</v>
      </c>
      <c r="AT871" s="216" t="s">
        <v>662</v>
      </c>
      <c r="AU871" s="217">
        <v>1</v>
      </c>
      <c r="AV871" s="216" t="s">
        <v>663</v>
      </c>
      <c r="AW871" s="215">
        <v>1</v>
      </c>
      <c r="AX871" s="281" t="s">
        <v>664</v>
      </c>
      <c r="AY871" s="217">
        <v>1</v>
      </c>
      <c r="AZ871" s="216" t="s">
        <v>665</v>
      </c>
      <c r="BA871" s="217">
        <v>1</v>
      </c>
      <c r="BB871" s="216" t="s">
        <v>666</v>
      </c>
      <c r="BC871" s="215">
        <v>1</v>
      </c>
      <c r="BD871" s="281" t="s">
        <v>667</v>
      </c>
      <c r="BE871" s="217">
        <v>1</v>
      </c>
      <c r="BF871" s="216" t="s">
        <v>668</v>
      </c>
      <c r="BG871" s="217">
        <v>1</v>
      </c>
      <c r="BH871" s="218" t="s">
        <v>669</v>
      </c>
      <c r="BI871" s="215">
        <v>1</v>
      </c>
      <c r="BJ871" s="281" t="s">
        <v>670</v>
      </c>
      <c r="BK871" s="217">
        <v>1</v>
      </c>
      <c r="BL871" s="216" t="s">
        <v>671</v>
      </c>
      <c r="BM871" s="217">
        <v>1</v>
      </c>
      <c r="BN871" s="218" t="s">
        <v>670</v>
      </c>
      <c r="BQ871" s="196" t="s">
        <v>282</v>
      </c>
      <c r="BR871" s="197">
        <v>1</v>
      </c>
      <c r="BS871" s="196" t="s">
        <v>283</v>
      </c>
      <c r="BT871" s="197">
        <v>1</v>
      </c>
      <c r="BU871" s="196" t="s">
        <v>284</v>
      </c>
      <c r="BV871" s="205">
        <v>1</v>
      </c>
      <c r="BW871" s="196" t="s">
        <v>285</v>
      </c>
      <c r="BX871" s="207">
        <v>1</v>
      </c>
      <c r="BY871" s="196" t="s">
        <v>286</v>
      </c>
      <c r="BZ871" s="207">
        <v>1</v>
      </c>
      <c r="CA871" s="196" t="s">
        <v>287</v>
      </c>
      <c r="CB871" s="195">
        <v>1</v>
      </c>
      <c r="CC871" s="196" t="s">
        <v>288</v>
      </c>
      <c r="CD871" s="197">
        <v>1</v>
      </c>
      <c r="CE871" s="196" t="s">
        <v>289</v>
      </c>
      <c r="CF871" s="197">
        <v>1</v>
      </c>
      <c r="CG871" s="196" t="s">
        <v>290</v>
      </c>
      <c r="CH871" s="195"/>
      <c r="CI871" s="196"/>
      <c r="CJ871" s="197"/>
      <c r="CK871" s="196"/>
      <c r="CL871" s="197"/>
      <c r="CM871" s="198"/>
      <c r="CN871" s="205"/>
      <c r="CO871" s="213"/>
      <c r="CP871" s="207"/>
      <c r="CQ871" s="213"/>
      <c r="CR871" s="207"/>
      <c r="CS871" s="214"/>
    </row>
    <row r="872" spans="13:97" ht="15" customHeight="1" x14ac:dyDescent="0.25">
      <c r="M872" s="215"/>
      <c r="N872" s="290"/>
      <c r="O872" s="217"/>
      <c r="P872" s="219"/>
      <c r="Q872" s="217"/>
      <c r="R872" s="220"/>
      <c r="S872" s="215"/>
      <c r="T872" s="290"/>
      <c r="U872" s="217"/>
      <c r="V872" s="219"/>
      <c r="W872" s="217"/>
      <c r="X872" s="220"/>
      <c r="Y872" s="215"/>
      <c r="Z872" s="290"/>
      <c r="AA872" s="217"/>
      <c r="AB872" s="219"/>
      <c r="AC872" s="217"/>
      <c r="AD872" s="220"/>
      <c r="AE872" s="215"/>
      <c r="AF872" s="290"/>
      <c r="AG872" s="217"/>
      <c r="AH872" s="219"/>
      <c r="AI872" s="217"/>
      <c r="AJ872" s="220"/>
      <c r="AK872" s="215"/>
      <c r="AL872" s="290"/>
      <c r="AM872" s="217"/>
      <c r="AN872" s="219"/>
      <c r="AO872" s="217"/>
      <c r="AP872" s="220"/>
      <c r="AQ872" s="215"/>
      <c r="AR872" s="290"/>
      <c r="AS872" s="217"/>
      <c r="AT872" s="219"/>
      <c r="AU872" s="217"/>
      <c r="AV872" s="220"/>
      <c r="AW872" s="215"/>
      <c r="AX872" s="290"/>
      <c r="AY872" s="217"/>
      <c r="AZ872" s="219"/>
      <c r="BA872" s="217"/>
      <c r="BB872" s="220"/>
      <c r="BC872" s="215"/>
      <c r="BD872" s="290"/>
      <c r="BE872" s="217"/>
      <c r="BF872" s="219"/>
      <c r="BG872" s="217"/>
      <c r="BH872" s="220"/>
      <c r="BI872" s="215"/>
      <c r="BJ872" s="290"/>
      <c r="BK872" s="217"/>
      <c r="BL872" s="219"/>
      <c r="BM872" s="217"/>
      <c r="BN872" s="220"/>
      <c r="BQ872" s="206"/>
      <c r="BR872" s="207"/>
      <c r="BS872" s="206"/>
      <c r="BT872" s="207"/>
      <c r="BU872" s="208"/>
      <c r="BV872" s="205"/>
      <c r="BW872" s="206"/>
      <c r="BX872" s="207"/>
      <c r="BY872" s="206"/>
      <c r="BZ872" s="207"/>
      <c r="CA872" s="208"/>
      <c r="CB872" s="205"/>
      <c r="CC872" s="206"/>
      <c r="CD872" s="207"/>
      <c r="CE872" s="206"/>
      <c r="CF872" s="207"/>
      <c r="CG872" s="208"/>
      <c r="CH872" s="205"/>
      <c r="CI872" s="206"/>
      <c r="CJ872" s="207"/>
      <c r="CK872" s="206"/>
      <c r="CL872" s="207"/>
      <c r="CM872" s="208"/>
      <c r="CN872" s="205"/>
      <c r="CO872" s="206"/>
      <c r="CP872" s="207"/>
      <c r="CQ872" s="206"/>
      <c r="CR872" s="207"/>
      <c r="CS872" s="208"/>
    </row>
    <row r="873" spans="13:97" ht="15" customHeight="1" x14ac:dyDescent="0.25">
      <c r="M873" s="215"/>
      <c r="N873" s="290"/>
      <c r="O873" s="217"/>
      <c r="P873" s="219"/>
      <c r="Q873" s="217"/>
      <c r="R873" s="220"/>
      <c r="S873" s="215"/>
      <c r="T873" s="290"/>
      <c r="U873" s="217"/>
      <c r="V873" s="219"/>
      <c r="W873" s="217"/>
      <c r="X873" s="220"/>
      <c r="Y873" s="215"/>
      <c r="Z873" s="290"/>
      <c r="AA873" s="217"/>
      <c r="AB873" s="219"/>
      <c r="AC873" s="217"/>
      <c r="AD873" s="220"/>
      <c r="AE873" s="215"/>
      <c r="AF873" s="290"/>
      <c r="AG873" s="217"/>
      <c r="AH873" s="219"/>
      <c r="AI873" s="217"/>
      <c r="AJ873" s="220"/>
      <c r="AK873" s="215"/>
      <c r="AL873" s="290"/>
      <c r="AM873" s="217"/>
      <c r="AN873" s="219"/>
      <c r="AO873" s="217"/>
      <c r="AP873" s="220"/>
      <c r="AQ873" s="215"/>
      <c r="AR873" s="290"/>
      <c r="AS873" s="217"/>
      <c r="AT873" s="219"/>
      <c r="AU873" s="217"/>
      <c r="AV873" s="220"/>
      <c r="AW873" s="215"/>
      <c r="AX873" s="290"/>
      <c r="AY873" s="217"/>
      <c r="AZ873" s="219"/>
      <c r="BA873" s="217"/>
      <c r="BB873" s="220"/>
      <c r="BC873" s="215"/>
      <c r="BD873" s="290"/>
      <c r="BE873" s="217"/>
      <c r="BF873" s="219"/>
      <c r="BG873" s="217"/>
      <c r="BH873" s="220"/>
      <c r="BI873" s="215"/>
      <c r="BJ873" s="290"/>
      <c r="BK873" s="217"/>
      <c r="BL873" s="219"/>
      <c r="BM873" s="217"/>
      <c r="BN873" s="220"/>
      <c r="BQ873" s="206"/>
      <c r="BR873" s="207"/>
      <c r="BS873" s="206"/>
      <c r="BT873" s="207"/>
      <c r="BU873" s="208"/>
      <c r="BV873" s="205"/>
      <c r="BW873" s="206"/>
      <c r="BX873" s="207"/>
      <c r="BY873" s="206"/>
      <c r="BZ873" s="207"/>
      <c r="CA873" s="208"/>
      <c r="CB873" s="205"/>
      <c r="CC873" s="206"/>
      <c r="CD873" s="207"/>
      <c r="CE873" s="206"/>
      <c r="CF873" s="207"/>
      <c r="CG873" s="208"/>
      <c r="CH873" s="205"/>
      <c r="CI873" s="206"/>
      <c r="CJ873" s="207"/>
      <c r="CK873" s="206"/>
      <c r="CL873" s="207"/>
      <c r="CM873" s="208"/>
      <c r="CN873" s="205"/>
      <c r="CO873" s="206"/>
      <c r="CP873" s="207"/>
      <c r="CQ873" s="206"/>
      <c r="CR873" s="207"/>
      <c r="CS873" s="208"/>
    </row>
    <row r="874" spans="13:97" ht="15" customHeight="1" x14ac:dyDescent="0.25">
      <c r="M874" s="221"/>
      <c r="N874" s="291"/>
      <c r="O874" s="223"/>
      <c r="P874" s="222"/>
      <c r="Q874" s="223"/>
      <c r="R874" s="224"/>
      <c r="S874" s="221"/>
      <c r="T874" s="291"/>
      <c r="U874" s="223"/>
      <c r="V874" s="222"/>
      <c r="W874" s="223"/>
      <c r="X874" s="224"/>
      <c r="Y874" s="221"/>
      <c r="Z874" s="291"/>
      <c r="AA874" s="223"/>
      <c r="AB874" s="222"/>
      <c r="AC874" s="223"/>
      <c r="AD874" s="224"/>
      <c r="AE874" s="221"/>
      <c r="AF874" s="291"/>
      <c r="AG874" s="223"/>
      <c r="AH874" s="222"/>
      <c r="AI874" s="223"/>
      <c r="AJ874" s="224"/>
      <c r="AK874" s="221"/>
      <c r="AL874" s="291"/>
      <c r="AM874" s="223"/>
      <c r="AN874" s="222"/>
      <c r="AO874" s="223"/>
      <c r="AP874" s="224"/>
      <c r="AQ874" s="221"/>
      <c r="AR874" s="291"/>
      <c r="AS874" s="223"/>
      <c r="AT874" s="222"/>
      <c r="AU874" s="223"/>
      <c r="AV874" s="224"/>
      <c r="AW874" s="221"/>
      <c r="AX874" s="291"/>
      <c r="AY874" s="223"/>
      <c r="AZ874" s="222"/>
      <c r="BA874" s="223"/>
      <c r="BB874" s="224"/>
      <c r="BC874" s="221"/>
      <c r="BD874" s="291"/>
      <c r="BE874" s="223"/>
      <c r="BF874" s="222"/>
      <c r="BG874" s="223"/>
      <c r="BH874" s="224"/>
      <c r="BI874" s="221"/>
      <c r="BJ874" s="291"/>
      <c r="BK874" s="223"/>
      <c r="BL874" s="222"/>
      <c r="BM874" s="223"/>
      <c r="BN874" s="224"/>
      <c r="BQ874" s="123"/>
      <c r="BR874" s="124"/>
      <c r="BS874" s="123"/>
      <c r="BT874" s="124"/>
      <c r="BU874" s="125"/>
      <c r="BV874" s="122"/>
      <c r="BW874" s="123"/>
      <c r="BX874" s="124"/>
      <c r="BY874" s="123"/>
      <c r="BZ874" s="124"/>
      <c r="CA874" s="125"/>
      <c r="CB874" s="122"/>
      <c r="CC874" s="123"/>
      <c r="CD874" s="124"/>
      <c r="CE874" s="123"/>
      <c r="CF874" s="124"/>
      <c r="CG874" s="125"/>
      <c r="CH874" s="122"/>
      <c r="CI874" s="123"/>
      <c r="CJ874" s="124"/>
      <c r="CK874" s="123"/>
      <c r="CL874" s="124"/>
      <c r="CM874" s="125"/>
      <c r="CN874" s="122"/>
      <c r="CO874" s="123"/>
      <c r="CP874" s="124"/>
      <c r="CQ874" s="123"/>
      <c r="CR874" s="124"/>
      <c r="CS874" s="125"/>
    </row>
    <row r="875" spans="13:97" ht="15" customHeight="1" x14ac:dyDescent="0.25">
      <c r="M875" s="215">
        <v>1</v>
      </c>
      <c r="N875" s="281" t="s">
        <v>672</v>
      </c>
      <c r="O875" s="217">
        <v>1</v>
      </c>
      <c r="P875" s="216" t="s">
        <v>673</v>
      </c>
      <c r="Q875" s="217">
        <v>1</v>
      </c>
      <c r="R875" s="216" t="s">
        <v>674</v>
      </c>
      <c r="S875" s="215">
        <v>1</v>
      </c>
      <c r="T875" s="281" t="s">
        <v>675</v>
      </c>
      <c r="U875" s="217">
        <v>1</v>
      </c>
      <c r="V875" s="216" t="s">
        <v>676</v>
      </c>
      <c r="W875" s="217">
        <v>1</v>
      </c>
      <c r="X875" s="216" t="s">
        <v>677</v>
      </c>
      <c r="Y875" s="215">
        <v>1</v>
      </c>
      <c r="Z875" s="281" t="s">
        <v>678</v>
      </c>
      <c r="AA875" s="217">
        <v>1</v>
      </c>
      <c r="AB875" s="216" t="s">
        <v>679</v>
      </c>
      <c r="AC875" s="217">
        <v>1</v>
      </c>
      <c r="AD875" s="216" t="s">
        <v>680</v>
      </c>
      <c r="AE875" s="215">
        <v>1</v>
      </c>
      <c r="AF875" s="281" t="s">
        <v>681</v>
      </c>
      <c r="AG875" s="217">
        <v>1</v>
      </c>
      <c r="AH875" s="216" t="s">
        <v>682</v>
      </c>
      <c r="AI875" s="217">
        <v>1</v>
      </c>
      <c r="AJ875" s="216" t="s">
        <v>683</v>
      </c>
      <c r="AK875" s="215">
        <v>1</v>
      </c>
      <c r="AL875" s="281" t="s">
        <v>684</v>
      </c>
      <c r="AM875" s="217">
        <v>1</v>
      </c>
      <c r="AN875" s="216" t="s">
        <v>685</v>
      </c>
      <c r="AO875" s="217">
        <v>1</v>
      </c>
      <c r="AP875" s="216" t="s">
        <v>686</v>
      </c>
      <c r="AQ875" s="215">
        <v>1</v>
      </c>
      <c r="AR875" s="281" t="s">
        <v>687</v>
      </c>
      <c r="AS875" s="217">
        <v>1</v>
      </c>
      <c r="AT875" s="216" t="s">
        <v>688</v>
      </c>
      <c r="AU875" s="217">
        <v>1</v>
      </c>
      <c r="AV875" s="216" t="s">
        <v>689</v>
      </c>
      <c r="AW875" s="215">
        <v>1</v>
      </c>
      <c r="AX875" s="281" t="s">
        <v>690</v>
      </c>
      <c r="AY875" s="217">
        <v>1</v>
      </c>
      <c r="AZ875" s="216" t="s">
        <v>691</v>
      </c>
      <c r="BA875" s="217">
        <v>1</v>
      </c>
      <c r="BB875" s="216" t="s">
        <v>692</v>
      </c>
      <c r="BC875" s="215">
        <v>1</v>
      </c>
      <c r="BD875" s="281" t="s">
        <v>693</v>
      </c>
      <c r="BE875" s="217">
        <v>1</v>
      </c>
      <c r="BF875" s="216" t="s">
        <v>694</v>
      </c>
      <c r="BG875" s="217">
        <v>1</v>
      </c>
      <c r="BH875" s="218" t="s">
        <v>695</v>
      </c>
      <c r="BI875" s="215">
        <v>1</v>
      </c>
      <c r="BJ875" s="281" t="s">
        <v>696</v>
      </c>
      <c r="BK875" s="217">
        <v>1</v>
      </c>
      <c r="BL875" s="216" t="s">
        <v>697</v>
      </c>
      <c r="BM875" s="217">
        <v>1</v>
      </c>
      <c r="BN875" s="218" t="s">
        <v>698</v>
      </c>
      <c r="BQ875" s="216"/>
      <c r="BR875" s="217"/>
      <c r="BS875" s="216"/>
      <c r="BT875" s="217"/>
      <c r="BU875" s="218"/>
      <c r="BV875" s="215"/>
      <c r="BW875" s="216"/>
      <c r="BX875" s="217"/>
      <c r="BY875" s="216"/>
      <c r="BZ875" s="217"/>
      <c r="CA875" s="218"/>
      <c r="CB875" s="215"/>
      <c r="CC875" s="216"/>
      <c r="CD875" s="217"/>
      <c r="CE875" s="216"/>
      <c r="CF875" s="217"/>
      <c r="CG875" s="218"/>
      <c r="CH875" s="215"/>
      <c r="CI875" s="216"/>
      <c r="CJ875" s="217"/>
      <c r="CK875" s="216"/>
      <c r="CL875" s="217"/>
      <c r="CM875" s="218"/>
      <c r="CN875" s="215"/>
      <c r="CO875" s="216"/>
      <c r="CP875" s="217"/>
      <c r="CQ875" s="216"/>
      <c r="CR875" s="217"/>
      <c r="CS875" s="218"/>
    </row>
    <row r="876" spans="13:97" ht="15" customHeight="1" x14ac:dyDescent="0.25">
      <c r="M876" s="215"/>
      <c r="N876" s="290"/>
      <c r="O876" s="217"/>
      <c r="P876" s="219"/>
      <c r="Q876" s="217"/>
      <c r="R876" s="220"/>
      <c r="S876" s="215"/>
      <c r="T876" s="290"/>
      <c r="U876" s="217"/>
      <c r="V876" s="219"/>
      <c r="W876" s="217"/>
      <c r="X876" s="220"/>
      <c r="Y876" s="215"/>
      <c r="Z876" s="290"/>
      <c r="AA876" s="217"/>
      <c r="AB876" s="219"/>
      <c r="AC876" s="217"/>
      <c r="AD876" s="220"/>
      <c r="AE876" s="215"/>
      <c r="AF876" s="290"/>
      <c r="AG876" s="217"/>
      <c r="AH876" s="219"/>
      <c r="AI876" s="217"/>
      <c r="AJ876" s="220"/>
      <c r="AK876" s="215"/>
      <c r="AL876" s="290"/>
      <c r="AM876" s="217"/>
      <c r="AN876" s="219"/>
      <c r="AO876" s="217"/>
      <c r="AP876" s="220"/>
      <c r="AQ876" s="215"/>
      <c r="AR876" s="290"/>
      <c r="AS876" s="217"/>
      <c r="AT876" s="219"/>
      <c r="AU876" s="217"/>
      <c r="AV876" s="220"/>
      <c r="AW876" s="215"/>
      <c r="AX876" s="290"/>
      <c r="AY876" s="217"/>
      <c r="AZ876" s="219"/>
      <c r="BA876" s="217"/>
      <c r="BB876" s="220"/>
      <c r="BC876" s="215"/>
      <c r="BD876" s="290"/>
      <c r="BE876" s="217"/>
      <c r="BF876" s="219"/>
      <c r="BG876" s="217"/>
      <c r="BH876" s="220"/>
      <c r="BI876" s="215"/>
      <c r="BJ876" s="290"/>
      <c r="BK876" s="217"/>
      <c r="BL876" s="219"/>
      <c r="BM876" s="217"/>
      <c r="BN876" s="220"/>
      <c r="BQ876" s="219"/>
      <c r="BR876" s="217"/>
      <c r="BS876" s="219"/>
      <c r="BT876" s="217"/>
      <c r="BU876" s="220"/>
      <c r="BV876" s="215"/>
      <c r="BW876" s="219"/>
      <c r="BX876" s="217"/>
      <c r="BY876" s="219"/>
      <c r="BZ876" s="217"/>
      <c r="CA876" s="220"/>
      <c r="CB876" s="215"/>
      <c r="CC876" s="219"/>
      <c r="CD876" s="217"/>
      <c r="CE876" s="219"/>
      <c r="CF876" s="217"/>
      <c r="CG876" s="220"/>
      <c r="CH876" s="215"/>
      <c r="CI876" s="219"/>
      <c r="CJ876" s="217"/>
      <c r="CK876" s="219"/>
      <c r="CL876" s="217"/>
      <c r="CM876" s="220"/>
      <c r="CN876" s="215"/>
      <c r="CO876" s="219"/>
      <c r="CP876" s="217"/>
      <c r="CQ876" s="219"/>
      <c r="CR876" s="217"/>
      <c r="CS876" s="220"/>
    </row>
    <row r="877" spans="13:97" ht="15" customHeight="1" x14ac:dyDescent="0.25">
      <c r="M877" s="215"/>
      <c r="N877" s="290"/>
      <c r="O877" s="217"/>
      <c r="P877" s="219"/>
      <c r="Q877" s="217"/>
      <c r="R877" s="220"/>
      <c r="S877" s="215"/>
      <c r="T877" s="290"/>
      <c r="U877" s="217"/>
      <c r="V877" s="219"/>
      <c r="W877" s="217"/>
      <c r="X877" s="220"/>
      <c r="Y877" s="215"/>
      <c r="Z877" s="290"/>
      <c r="AA877" s="217"/>
      <c r="AB877" s="219"/>
      <c r="AC877" s="217"/>
      <c r="AD877" s="220"/>
      <c r="AE877" s="215"/>
      <c r="AF877" s="290"/>
      <c r="AG877" s="217"/>
      <c r="AH877" s="219"/>
      <c r="AI877" s="217"/>
      <c r="AJ877" s="220"/>
      <c r="AK877" s="215"/>
      <c r="AL877" s="290"/>
      <c r="AM877" s="217"/>
      <c r="AN877" s="219"/>
      <c r="AO877" s="217"/>
      <c r="AP877" s="220"/>
      <c r="AQ877" s="215"/>
      <c r="AR877" s="290"/>
      <c r="AS877" s="217"/>
      <c r="AT877" s="219"/>
      <c r="AU877" s="217"/>
      <c r="AV877" s="220"/>
      <c r="AW877" s="215"/>
      <c r="AX877" s="290"/>
      <c r="AY877" s="217"/>
      <c r="AZ877" s="219"/>
      <c r="BA877" s="217"/>
      <c r="BB877" s="220"/>
      <c r="BC877" s="215"/>
      <c r="BD877" s="290"/>
      <c r="BE877" s="217"/>
      <c r="BF877" s="219"/>
      <c r="BG877" s="217"/>
      <c r="BH877" s="220"/>
      <c r="BI877" s="215"/>
      <c r="BJ877" s="290"/>
      <c r="BK877" s="217"/>
      <c r="BL877" s="219"/>
      <c r="BM877" s="217"/>
      <c r="BN877" s="220"/>
      <c r="BQ877" s="219"/>
      <c r="BR877" s="217"/>
      <c r="BS877" s="219"/>
      <c r="BT877" s="217"/>
      <c r="BU877" s="220"/>
      <c r="BV877" s="215"/>
      <c r="BW877" s="219"/>
      <c r="BX877" s="217"/>
      <c r="BY877" s="219"/>
      <c r="BZ877" s="217"/>
      <c r="CA877" s="220"/>
      <c r="CB877" s="215"/>
      <c r="CC877" s="219"/>
      <c r="CD877" s="217"/>
      <c r="CE877" s="219"/>
      <c r="CF877" s="217"/>
      <c r="CG877" s="220"/>
      <c r="CH877" s="215"/>
      <c r="CI877" s="219"/>
      <c r="CJ877" s="217"/>
      <c r="CK877" s="219"/>
      <c r="CL877" s="217"/>
      <c r="CM877" s="220"/>
      <c r="CN877" s="215"/>
      <c r="CO877" s="219"/>
      <c r="CP877" s="217"/>
      <c r="CQ877" s="219"/>
      <c r="CR877" s="217"/>
      <c r="CS877" s="220"/>
    </row>
    <row r="878" spans="13:97" ht="15" customHeight="1" x14ac:dyDescent="0.25">
      <c r="M878" s="221"/>
      <c r="N878" s="291"/>
      <c r="O878" s="223"/>
      <c r="P878" s="222"/>
      <c r="Q878" s="223"/>
      <c r="R878" s="224"/>
      <c r="S878" s="221"/>
      <c r="T878" s="291"/>
      <c r="U878" s="223"/>
      <c r="V878" s="222"/>
      <c r="W878" s="223"/>
      <c r="X878" s="224"/>
      <c r="Y878" s="221"/>
      <c r="Z878" s="291"/>
      <c r="AA878" s="223"/>
      <c r="AB878" s="223"/>
      <c r="AC878" s="223"/>
      <c r="AD878" s="225"/>
      <c r="AE878" s="221"/>
      <c r="AF878" s="291"/>
      <c r="AG878" s="223"/>
      <c r="AH878" s="222"/>
      <c r="AI878" s="223"/>
      <c r="AJ878" s="224"/>
      <c r="AK878" s="221"/>
      <c r="AL878" s="291"/>
      <c r="AM878" s="223"/>
      <c r="AN878" s="222"/>
      <c r="AO878" s="223"/>
      <c r="AP878" s="224"/>
      <c r="AQ878" s="221"/>
      <c r="AR878" s="291"/>
      <c r="AS878" s="223"/>
      <c r="AT878" s="223"/>
      <c r="AU878" s="223"/>
      <c r="AV878" s="225"/>
      <c r="AW878" s="221"/>
      <c r="AX878" s="291"/>
      <c r="AY878" s="223"/>
      <c r="AZ878" s="222"/>
      <c r="BA878" s="223"/>
      <c r="BB878" s="224"/>
      <c r="BC878" s="221"/>
      <c r="BD878" s="291"/>
      <c r="BE878" s="223"/>
      <c r="BF878" s="222"/>
      <c r="BG878" s="223"/>
      <c r="BH878" s="224"/>
      <c r="BI878" s="221"/>
      <c r="BJ878" s="291"/>
      <c r="BK878" s="223"/>
      <c r="BL878" s="223"/>
      <c r="BM878" s="223"/>
      <c r="BN878" s="225"/>
      <c r="BQ878" s="222"/>
      <c r="BR878" s="223"/>
      <c r="BS878" s="222"/>
      <c r="BT878" s="223"/>
      <c r="BU878" s="224"/>
      <c r="BV878" s="221"/>
      <c r="BW878" s="222"/>
      <c r="BX878" s="223"/>
      <c r="BY878" s="222"/>
      <c r="BZ878" s="223"/>
      <c r="CA878" s="224"/>
      <c r="CB878" s="221"/>
      <c r="CC878" s="222"/>
      <c r="CD878" s="223"/>
      <c r="CE878" s="222"/>
      <c r="CF878" s="223"/>
      <c r="CG878" s="224"/>
      <c r="CH878" s="221"/>
      <c r="CI878" s="222"/>
      <c r="CJ878" s="223"/>
      <c r="CK878" s="222"/>
      <c r="CL878" s="223"/>
      <c r="CM878" s="224"/>
      <c r="CN878" s="221"/>
      <c r="CO878" s="222"/>
      <c r="CP878" s="223"/>
      <c r="CQ878" s="222"/>
      <c r="CR878" s="223"/>
      <c r="CS878" s="224"/>
    </row>
    <row r="879" spans="13:97" ht="15" customHeight="1" x14ac:dyDescent="0.25">
      <c r="M879" s="215">
        <v>1</v>
      </c>
      <c r="N879" s="281" t="s">
        <v>699</v>
      </c>
      <c r="O879" s="217">
        <v>1</v>
      </c>
      <c r="P879" s="216" t="s">
        <v>700</v>
      </c>
      <c r="Q879" s="217">
        <v>1</v>
      </c>
      <c r="R879" s="216" t="s">
        <v>701</v>
      </c>
      <c r="S879" s="215">
        <v>1</v>
      </c>
      <c r="T879" s="276" t="s">
        <v>702</v>
      </c>
      <c r="U879" s="217">
        <v>1</v>
      </c>
      <c r="V879" s="216" t="s">
        <v>703</v>
      </c>
      <c r="W879" s="217">
        <v>1</v>
      </c>
      <c r="X879" s="216" t="s">
        <v>704</v>
      </c>
      <c r="Y879" s="215">
        <v>1</v>
      </c>
      <c r="Z879" s="276" t="s">
        <v>705</v>
      </c>
      <c r="AA879" s="217">
        <v>1</v>
      </c>
      <c r="AB879" s="216" t="s">
        <v>706</v>
      </c>
      <c r="AC879" s="217">
        <v>1</v>
      </c>
      <c r="AD879" s="216" t="s">
        <v>707</v>
      </c>
      <c r="AE879" s="215"/>
      <c r="AF879" s="292"/>
      <c r="AG879" s="217"/>
      <c r="AH879" s="216"/>
      <c r="AI879" s="217"/>
      <c r="AJ879" s="216"/>
      <c r="AK879" s="215"/>
      <c r="AL879" s="292"/>
      <c r="AM879" s="217"/>
      <c r="AN879" s="216"/>
      <c r="AO879" s="217"/>
      <c r="AP879" s="216"/>
      <c r="AQ879" s="215"/>
      <c r="AR879" s="292"/>
      <c r="AS879" s="217"/>
      <c r="AT879" s="216"/>
      <c r="AU879" s="217"/>
      <c r="AV879" s="216"/>
      <c r="AW879" s="215"/>
      <c r="AX879" s="292"/>
      <c r="AY879" s="217"/>
      <c r="AZ879" s="216"/>
      <c r="BA879" s="217"/>
      <c r="BB879" s="216"/>
      <c r="BC879" s="215"/>
      <c r="BD879" s="292"/>
      <c r="BE879" s="217"/>
      <c r="BF879" s="216"/>
      <c r="BG879" s="217"/>
      <c r="BH879" s="218"/>
      <c r="BI879" s="215"/>
      <c r="BJ879" s="292"/>
      <c r="BK879" s="217"/>
      <c r="BL879" s="216"/>
      <c r="BM879" s="217"/>
      <c r="BN879" s="218"/>
      <c r="BQ879" s="216"/>
      <c r="BR879" s="217"/>
      <c r="BS879" s="216"/>
      <c r="BT879" s="217"/>
      <c r="BU879" s="218"/>
      <c r="BV879" s="215"/>
      <c r="BW879" s="216"/>
      <c r="BX879" s="217"/>
      <c r="BY879" s="216"/>
      <c r="BZ879" s="217"/>
      <c r="CA879" s="218"/>
      <c r="CB879" s="215"/>
      <c r="CC879" s="216"/>
      <c r="CD879" s="217"/>
      <c r="CE879" s="216"/>
      <c r="CF879" s="217"/>
      <c r="CG879" s="218"/>
      <c r="CH879" s="215"/>
      <c r="CI879" s="216"/>
      <c r="CJ879" s="217"/>
      <c r="CK879" s="216"/>
      <c r="CL879" s="217"/>
      <c r="CM879" s="218"/>
      <c r="CN879" s="215"/>
      <c r="CO879" s="216"/>
      <c r="CP879" s="217"/>
      <c r="CQ879" s="216"/>
      <c r="CR879" s="217"/>
      <c r="CS879" s="218"/>
    </row>
    <row r="880" spans="13:97" ht="15" customHeight="1" x14ac:dyDescent="0.25">
      <c r="M880" s="215"/>
      <c r="N880" s="219"/>
      <c r="O880" s="217"/>
      <c r="P880" s="219"/>
      <c r="Q880" s="217"/>
      <c r="R880" s="220"/>
      <c r="S880" s="215"/>
      <c r="T880" s="219"/>
      <c r="U880" s="217"/>
      <c r="V880" s="219"/>
      <c r="W880" s="217"/>
      <c r="X880" s="220"/>
      <c r="Y880" s="215"/>
      <c r="Z880" s="219"/>
      <c r="AA880" s="217"/>
      <c r="AB880" s="217"/>
      <c r="AC880" s="217"/>
      <c r="AD880" s="226"/>
      <c r="AE880" s="215"/>
      <c r="AF880" s="219"/>
      <c r="AG880" s="217"/>
      <c r="AH880" s="219"/>
      <c r="AI880" s="217"/>
      <c r="AJ880" s="220"/>
      <c r="AK880" s="215"/>
      <c r="AL880" s="290"/>
      <c r="AM880" s="217"/>
      <c r="AN880" s="219"/>
      <c r="AO880" s="217"/>
      <c r="AP880" s="220"/>
      <c r="AQ880" s="215"/>
      <c r="AR880" s="290"/>
      <c r="AS880" s="217"/>
      <c r="AT880" s="217"/>
      <c r="AU880" s="217"/>
      <c r="AV880" s="226"/>
      <c r="AW880" s="215"/>
      <c r="AX880" s="290"/>
      <c r="AY880" s="217"/>
      <c r="AZ880" s="219"/>
      <c r="BA880" s="217"/>
      <c r="BB880" s="220"/>
      <c r="BC880" s="215"/>
      <c r="BD880" s="290"/>
      <c r="BE880" s="217"/>
      <c r="BF880" s="219"/>
      <c r="BG880" s="217"/>
      <c r="BH880" s="220"/>
      <c r="BI880" s="215"/>
      <c r="BJ880" s="290"/>
      <c r="BK880" s="217"/>
      <c r="BL880" s="217"/>
      <c r="BM880" s="217"/>
      <c r="BN880" s="226"/>
      <c r="BQ880" s="219"/>
      <c r="BR880" s="217"/>
      <c r="BS880" s="219"/>
      <c r="BT880" s="217"/>
      <c r="BU880" s="220"/>
      <c r="BV880" s="215"/>
      <c r="BW880" s="219"/>
      <c r="BX880" s="217"/>
      <c r="BY880" s="219"/>
      <c r="BZ880" s="217"/>
      <c r="CA880" s="220"/>
      <c r="CB880" s="215"/>
      <c r="CC880" s="219"/>
      <c r="CD880" s="217"/>
      <c r="CE880" s="219"/>
      <c r="CF880" s="217"/>
      <c r="CG880" s="220"/>
      <c r="CH880" s="215"/>
      <c r="CI880" s="219"/>
      <c r="CJ880" s="217"/>
      <c r="CK880" s="219"/>
      <c r="CL880" s="217"/>
      <c r="CM880" s="220"/>
      <c r="CN880" s="215"/>
      <c r="CO880" s="219"/>
      <c r="CP880" s="217"/>
      <c r="CQ880" s="219"/>
      <c r="CR880" s="217"/>
      <c r="CS880" s="220"/>
    </row>
    <row r="881" spans="13:97" ht="15" customHeight="1" x14ac:dyDescent="0.25">
      <c r="M881" s="215"/>
      <c r="N881" s="219"/>
      <c r="O881" s="217"/>
      <c r="P881" s="219"/>
      <c r="Q881" s="217"/>
      <c r="R881" s="220"/>
      <c r="S881" s="215"/>
      <c r="T881" s="219"/>
      <c r="U881" s="217"/>
      <c r="V881" s="219"/>
      <c r="W881" s="217"/>
      <c r="X881" s="220"/>
      <c r="Y881" s="215"/>
      <c r="Z881" s="219"/>
      <c r="AA881" s="217"/>
      <c r="AB881" s="217"/>
      <c r="AC881" s="217"/>
      <c r="AD881" s="226"/>
      <c r="AE881" s="215"/>
      <c r="AF881" s="219"/>
      <c r="AG881" s="217"/>
      <c r="AH881" s="219"/>
      <c r="AI881" s="217"/>
      <c r="AJ881" s="220"/>
      <c r="AK881" s="215"/>
      <c r="AL881" s="290"/>
      <c r="AM881" s="217"/>
      <c r="AN881" s="219"/>
      <c r="AO881" s="217"/>
      <c r="AP881" s="220"/>
      <c r="AQ881" s="215"/>
      <c r="AR881" s="290"/>
      <c r="AS881" s="217"/>
      <c r="AT881" s="217"/>
      <c r="AU881" s="217"/>
      <c r="AV881" s="226"/>
      <c r="AW881" s="215"/>
      <c r="AX881" s="219"/>
      <c r="AY881" s="217"/>
      <c r="AZ881" s="219"/>
      <c r="BA881" s="217"/>
      <c r="BB881" s="220"/>
      <c r="BC881" s="215"/>
      <c r="BD881" s="290"/>
      <c r="BE881" s="217"/>
      <c r="BF881" s="219"/>
      <c r="BG881" s="217"/>
      <c r="BH881" s="220"/>
      <c r="BI881" s="215"/>
      <c r="BJ881" s="219"/>
      <c r="BK881" s="217"/>
      <c r="BL881" s="217"/>
      <c r="BM881" s="217"/>
      <c r="BN881" s="226"/>
      <c r="BQ881" s="219"/>
      <c r="BR881" s="217"/>
      <c r="BS881" s="219"/>
      <c r="BT881" s="217"/>
      <c r="BU881" s="220"/>
      <c r="BV881" s="215"/>
      <c r="BW881" s="219"/>
      <c r="BX881" s="217"/>
      <c r="BY881" s="219"/>
      <c r="BZ881" s="217"/>
      <c r="CA881" s="220"/>
      <c r="CB881" s="215"/>
      <c r="CC881" s="219"/>
      <c r="CD881" s="217"/>
      <c r="CE881" s="219"/>
      <c r="CF881" s="217"/>
      <c r="CG881" s="220"/>
      <c r="CH881" s="215"/>
      <c r="CI881" s="219"/>
      <c r="CJ881" s="217"/>
      <c r="CK881" s="219"/>
      <c r="CL881" s="217"/>
      <c r="CM881" s="220"/>
      <c r="CN881" s="215"/>
      <c r="CO881" s="219"/>
      <c r="CP881" s="217"/>
      <c r="CQ881" s="219"/>
      <c r="CR881" s="217"/>
      <c r="CS881" s="220"/>
    </row>
    <row r="882" spans="13:97" ht="15" customHeight="1" x14ac:dyDescent="0.25">
      <c r="M882" s="122"/>
      <c r="N882" s="123"/>
      <c r="O882" s="124"/>
      <c r="P882" s="123"/>
      <c r="Q882" s="124"/>
      <c r="R882" s="125"/>
      <c r="S882" s="122"/>
      <c r="T882" s="123"/>
      <c r="U882" s="124"/>
      <c r="V882" s="123"/>
      <c r="W882" s="124"/>
      <c r="X882" s="125"/>
      <c r="Y882" s="122"/>
      <c r="Z882" s="123"/>
      <c r="AA882" s="124"/>
      <c r="AB882" s="123"/>
      <c r="AC882" s="124"/>
      <c r="AD882" s="125"/>
      <c r="AE882" s="122"/>
      <c r="AF882" s="123"/>
      <c r="AG882" s="124"/>
      <c r="AH882" s="123"/>
      <c r="AI882" s="124"/>
      <c r="AJ882" s="125"/>
      <c r="AK882" s="122"/>
      <c r="AL882" s="123"/>
      <c r="AM882" s="124"/>
      <c r="AN882" s="123"/>
      <c r="AO882" s="124"/>
      <c r="AP882" s="125"/>
      <c r="AQ882" s="122"/>
      <c r="AR882" s="123"/>
      <c r="AS882" s="124"/>
      <c r="AT882" s="123"/>
      <c r="AU882" s="124"/>
      <c r="AV882" s="125"/>
      <c r="AW882" s="122"/>
      <c r="AX882" s="123"/>
      <c r="AY882" s="124"/>
      <c r="AZ882" s="123"/>
      <c r="BA882" s="124"/>
      <c r="BB882" s="125"/>
      <c r="BC882" s="122"/>
      <c r="BD882" s="123"/>
      <c r="BE882" s="124"/>
      <c r="BF882" s="123"/>
      <c r="BG882" s="124"/>
      <c r="BH882" s="125"/>
      <c r="BI882" s="122"/>
      <c r="BJ882" s="123"/>
      <c r="BK882" s="124"/>
      <c r="BL882" s="123"/>
      <c r="BM882" s="124"/>
      <c r="BN882" s="125"/>
      <c r="BQ882" s="222"/>
      <c r="BR882" s="223"/>
      <c r="BS882" s="222"/>
      <c r="BT882" s="223"/>
      <c r="BU882" s="224"/>
      <c r="BV882" s="221"/>
      <c r="BW882" s="222"/>
      <c r="BX882" s="223"/>
      <c r="BY882" s="223"/>
      <c r="BZ882" s="223"/>
      <c r="CA882" s="225"/>
      <c r="CB882" s="221"/>
      <c r="CC882" s="222"/>
      <c r="CD882" s="223"/>
      <c r="CE882" s="222"/>
      <c r="CF882" s="223"/>
      <c r="CG882" s="224"/>
      <c r="CH882" s="221"/>
      <c r="CI882" s="222"/>
      <c r="CJ882" s="223"/>
      <c r="CK882" s="222"/>
      <c r="CL882" s="223"/>
      <c r="CM882" s="224"/>
      <c r="CN882" s="221"/>
      <c r="CO882" s="222"/>
      <c r="CP882" s="223"/>
      <c r="CQ882" s="223"/>
      <c r="CR882" s="223"/>
      <c r="CS882" s="225"/>
    </row>
    <row r="883" spans="13:97" ht="15" customHeight="1" x14ac:dyDescent="0.25">
      <c r="M883" s="118">
        <v>1</v>
      </c>
      <c r="N883" s="145" t="s">
        <v>708</v>
      </c>
      <c r="O883" s="120"/>
      <c r="P883" s="150"/>
      <c r="Q883" s="120"/>
      <c r="R883" s="150"/>
      <c r="S883" s="118"/>
      <c r="T883" s="145"/>
      <c r="U883" s="120"/>
      <c r="V883" s="145"/>
      <c r="W883" s="120"/>
      <c r="X883" s="146"/>
      <c r="Y883" s="118"/>
      <c r="Z883" s="145"/>
      <c r="AA883" s="120"/>
      <c r="AB883" s="145"/>
      <c r="AC883" s="120"/>
      <c r="AD883" s="121"/>
      <c r="AE883" s="118"/>
      <c r="AF883" s="145"/>
      <c r="AG883" s="120"/>
      <c r="AH883" s="150"/>
      <c r="AI883" s="120"/>
      <c r="AJ883" s="150"/>
      <c r="AK883" s="118"/>
      <c r="AL883" s="145"/>
      <c r="AM883" s="120"/>
      <c r="AN883" s="145"/>
      <c r="AO883" s="120"/>
      <c r="AP883" s="146"/>
      <c r="AQ883" s="118"/>
      <c r="AR883" s="145"/>
      <c r="AS883" s="120"/>
      <c r="AT883" s="145"/>
      <c r="AU883" s="120"/>
      <c r="AV883" s="121"/>
      <c r="AW883" s="118"/>
      <c r="AX883" s="145"/>
      <c r="AY883" s="120"/>
      <c r="AZ883" s="150"/>
      <c r="BA883" s="120"/>
      <c r="BB883" s="150"/>
      <c r="BC883" s="118"/>
      <c r="BD883" s="145"/>
      <c r="BE883" s="120"/>
      <c r="BF883" s="145"/>
      <c r="BG883" s="120"/>
      <c r="BH883" s="146"/>
      <c r="BI883" s="118"/>
      <c r="BJ883" s="145"/>
      <c r="BK883" s="120"/>
      <c r="BL883" s="145"/>
      <c r="BM883" s="120"/>
      <c r="BN883" s="121"/>
      <c r="BQ883" s="216"/>
      <c r="BR883" s="217"/>
      <c r="BS883" s="216"/>
      <c r="BT883" s="217"/>
      <c r="BU883" s="218"/>
      <c r="BV883" s="215"/>
      <c r="BW883" s="216"/>
      <c r="BX883" s="217"/>
      <c r="BY883" s="216"/>
      <c r="BZ883" s="217"/>
      <c r="CA883" s="218"/>
      <c r="CB883" s="215"/>
      <c r="CC883" s="216"/>
      <c r="CD883" s="217"/>
      <c r="CE883" s="216"/>
      <c r="CF883" s="217"/>
      <c r="CG883" s="218"/>
      <c r="CH883" s="215"/>
      <c r="CI883" s="216"/>
      <c r="CJ883" s="217"/>
      <c r="CK883" s="216"/>
      <c r="CL883" s="217"/>
      <c r="CM883" s="218"/>
      <c r="CN883" s="215"/>
      <c r="CO883" s="216"/>
      <c r="CP883" s="217"/>
      <c r="CQ883" s="216"/>
      <c r="CR883" s="217"/>
      <c r="CS883" s="218"/>
    </row>
    <row r="884" spans="13:97" ht="15" customHeight="1" x14ac:dyDescent="0.25">
      <c r="M884" s="118">
        <v>2</v>
      </c>
      <c r="N884" s="145" t="s">
        <v>709</v>
      </c>
      <c r="O884" s="120"/>
      <c r="P884" s="119"/>
      <c r="Q884" s="120"/>
      <c r="R884" s="121"/>
      <c r="S884" s="118"/>
      <c r="T884" s="119"/>
      <c r="U884" s="120"/>
      <c r="V884" s="119"/>
      <c r="W884" s="120"/>
      <c r="X884" s="121"/>
      <c r="Y884" s="118"/>
      <c r="Z884" s="119"/>
      <c r="AA884" s="120"/>
      <c r="AB884" s="119"/>
      <c r="AC884" s="120"/>
      <c r="AD884" s="121"/>
      <c r="AE884" s="118"/>
      <c r="AF884" s="145"/>
      <c r="AG884" s="120"/>
      <c r="AH884" s="119"/>
      <c r="AI884" s="120"/>
      <c r="AJ884" s="121"/>
      <c r="AK884" s="118"/>
      <c r="AL884" s="119"/>
      <c r="AM884" s="120"/>
      <c r="AN884" s="119"/>
      <c r="AO884" s="120"/>
      <c r="AP884" s="121"/>
      <c r="AQ884" s="118"/>
      <c r="AR884" s="119"/>
      <c r="AS884" s="120"/>
      <c r="AT884" s="119"/>
      <c r="AU884" s="120"/>
      <c r="AV884" s="121"/>
      <c r="AW884" s="118"/>
      <c r="AX884" s="145"/>
      <c r="AY884" s="120"/>
      <c r="AZ884" s="119"/>
      <c r="BA884" s="120"/>
      <c r="BB884" s="121"/>
      <c r="BC884" s="118"/>
      <c r="BD884" s="119"/>
      <c r="BE884" s="120"/>
      <c r="BF884" s="119"/>
      <c r="BG884" s="120"/>
      <c r="BH884" s="121"/>
      <c r="BI884" s="118"/>
      <c r="BJ884" s="119"/>
      <c r="BK884" s="120"/>
      <c r="BL884" s="119"/>
      <c r="BM884" s="120"/>
      <c r="BN884" s="121"/>
      <c r="BQ884" s="219"/>
      <c r="BR884" s="217"/>
      <c r="BS884" s="219"/>
      <c r="BT884" s="217"/>
      <c r="BU884" s="220"/>
      <c r="BV884" s="215"/>
      <c r="BW884" s="219"/>
      <c r="BX884" s="217"/>
      <c r="BY884" s="217"/>
      <c r="BZ884" s="217"/>
      <c r="CA884" s="226"/>
      <c r="CB884" s="215"/>
      <c r="CC884" s="219"/>
      <c r="CD884" s="217"/>
      <c r="CE884" s="219"/>
      <c r="CF884" s="217"/>
      <c r="CG884" s="220"/>
      <c r="CH884" s="215"/>
      <c r="CI884" s="219"/>
      <c r="CJ884" s="217"/>
      <c r="CK884" s="219"/>
      <c r="CL884" s="217"/>
      <c r="CM884" s="220"/>
      <c r="CN884" s="215"/>
      <c r="CO884" s="219"/>
      <c r="CP884" s="217"/>
      <c r="CQ884" s="217"/>
      <c r="CR884" s="217"/>
      <c r="CS884" s="226"/>
    </row>
    <row r="885" spans="13:97" ht="15" customHeight="1" x14ac:dyDescent="0.25">
      <c r="M885" s="118">
        <v>3</v>
      </c>
      <c r="N885" s="146" t="s">
        <v>710</v>
      </c>
      <c r="O885" s="120"/>
      <c r="P885" s="119"/>
      <c r="Q885" s="120"/>
      <c r="R885" s="121"/>
      <c r="S885" s="118"/>
      <c r="T885" s="119"/>
      <c r="U885" s="120"/>
      <c r="V885" s="119"/>
      <c r="W885" s="120"/>
      <c r="X885" s="121"/>
      <c r="Y885" s="118"/>
      <c r="Z885" s="119"/>
      <c r="AA885" s="120"/>
      <c r="AB885" s="119"/>
      <c r="AC885" s="120"/>
      <c r="AD885" s="121"/>
      <c r="AE885" s="118"/>
      <c r="AF885" s="146"/>
      <c r="AG885" s="120"/>
      <c r="AH885" s="119"/>
      <c r="AI885" s="120"/>
      <c r="AJ885" s="121"/>
      <c r="AK885" s="118"/>
      <c r="AL885" s="119"/>
      <c r="AM885" s="120"/>
      <c r="AN885" s="119"/>
      <c r="AO885" s="120"/>
      <c r="AP885" s="121"/>
      <c r="AQ885" s="118"/>
      <c r="AR885" s="119"/>
      <c r="AS885" s="120"/>
      <c r="AT885" s="119"/>
      <c r="AU885" s="120"/>
      <c r="AV885" s="121"/>
      <c r="AW885" s="118"/>
      <c r="AX885" s="146"/>
      <c r="AY885" s="120"/>
      <c r="AZ885" s="119"/>
      <c r="BA885" s="120"/>
      <c r="BB885" s="121"/>
      <c r="BC885" s="118"/>
      <c r="BD885" s="119"/>
      <c r="BE885" s="120"/>
      <c r="BF885" s="119"/>
      <c r="BG885" s="120"/>
      <c r="BH885" s="121"/>
      <c r="BI885" s="118"/>
      <c r="BJ885" s="119"/>
      <c r="BK885" s="120"/>
      <c r="BL885" s="119"/>
      <c r="BM885" s="120"/>
      <c r="BN885" s="121"/>
      <c r="BQ885" s="219"/>
      <c r="BR885" s="217"/>
      <c r="BS885" s="219"/>
      <c r="BT885" s="217"/>
      <c r="BU885" s="220"/>
      <c r="BV885" s="215"/>
      <c r="BW885" s="219"/>
      <c r="BX885" s="217"/>
      <c r="BY885" s="217"/>
      <c r="BZ885" s="217"/>
      <c r="CA885" s="226"/>
      <c r="CB885" s="215"/>
      <c r="CC885" s="219"/>
      <c r="CD885" s="217"/>
      <c r="CE885" s="219"/>
      <c r="CF885" s="217"/>
      <c r="CG885" s="220"/>
      <c r="CH885" s="215"/>
      <c r="CI885" s="219"/>
      <c r="CJ885" s="217"/>
      <c r="CK885" s="219"/>
      <c r="CL885" s="217"/>
      <c r="CM885" s="220"/>
      <c r="CN885" s="215"/>
      <c r="CO885" s="219"/>
      <c r="CP885" s="217"/>
      <c r="CQ885" s="217"/>
      <c r="CR885" s="217"/>
      <c r="CS885" s="226"/>
    </row>
    <row r="886" spans="13:97" ht="15" customHeight="1" x14ac:dyDescent="0.25">
      <c r="M886" s="44"/>
      <c r="N886" s="45"/>
      <c r="O886" s="46"/>
      <c r="P886" s="45"/>
      <c r="Q886" s="46"/>
      <c r="R886" s="47"/>
      <c r="S886" s="44"/>
      <c r="T886" s="45"/>
      <c r="U886" s="46"/>
      <c r="V886" s="45"/>
      <c r="W886" s="46"/>
      <c r="X886" s="47"/>
      <c r="Y886" s="44"/>
      <c r="Z886" s="45"/>
      <c r="AA886" s="46"/>
      <c r="AB886" s="45"/>
      <c r="AC886" s="46"/>
      <c r="AD886" s="47"/>
      <c r="AE886" s="44"/>
      <c r="AF886" s="45"/>
      <c r="AG886" s="46"/>
      <c r="AH886" s="45"/>
      <c r="AI886" s="46"/>
      <c r="AJ886" s="47"/>
      <c r="AK886" s="44"/>
      <c r="AL886" s="45"/>
      <c r="AM886" s="46"/>
      <c r="AN886" s="45"/>
      <c r="AO886" s="46"/>
      <c r="AP886" s="47"/>
      <c r="AQ886" s="44"/>
      <c r="AR886" s="45"/>
      <c r="AS886" s="46"/>
      <c r="AT886" s="45"/>
      <c r="AU886" s="46"/>
      <c r="AV886" s="47"/>
      <c r="AW886" s="44"/>
      <c r="AX886" s="45"/>
      <c r="AY886" s="46"/>
      <c r="AZ886" s="45"/>
      <c r="BA886" s="46"/>
      <c r="BB886" s="47"/>
      <c r="BC886" s="44"/>
      <c r="BD886" s="45"/>
      <c r="BE886" s="46"/>
      <c r="BF886" s="45"/>
      <c r="BG886" s="46"/>
      <c r="BH886" s="47"/>
      <c r="BI886" s="44"/>
      <c r="BJ886" s="45"/>
      <c r="BK886" s="46"/>
      <c r="BL886" s="45"/>
      <c r="BM886" s="46"/>
      <c r="BN886" s="47"/>
      <c r="BQ886" s="223"/>
      <c r="BR886" s="223"/>
      <c r="BS886" s="223"/>
      <c r="BT886" s="223"/>
      <c r="BU886" s="225"/>
      <c r="BV886" s="221"/>
      <c r="BW886" s="223"/>
      <c r="BX886" s="223"/>
      <c r="BY886" s="223"/>
      <c r="BZ886" s="223"/>
      <c r="CA886" s="225"/>
      <c r="CB886" s="221"/>
      <c r="CC886" s="223"/>
      <c r="CD886" s="223"/>
      <c r="CE886" s="223"/>
      <c r="CF886" s="223"/>
      <c r="CG886" s="225"/>
      <c r="CH886" s="221"/>
      <c r="CI886" s="223"/>
      <c r="CJ886" s="223"/>
      <c r="CK886" s="223"/>
      <c r="CL886" s="223"/>
      <c r="CM886" s="225"/>
      <c r="CN886" s="221"/>
      <c r="CO886" s="223"/>
      <c r="CP886" s="223"/>
      <c r="CQ886" s="223"/>
      <c r="CR886" s="223"/>
      <c r="CS886" s="225"/>
    </row>
    <row r="887" spans="13:97" ht="15" customHeight="1" x14ac:dyDescent="0.25">
      <c r="BQ887" s="216"/>
      <c r="BR887" s="217"/>
      <c r="BS887" s="216"/>
      <c r="BT887" s="217"/>
      <c r="BU887" s="218"/>
      <c r="BV887" s="215"/>
      <c r="BW887" s="216"/>
      <c r="BX887" s="217"/>
      <c r="BY887" s="216"/>
      <c r="BZ887" s="217"/>
      <c r="CA887" s="218"/>
      <c r="CB887" s="215"/>
      <c r="CC887" s="216"/>
      <c r="CD887" s="217"/>
      <c r="CE887" s="216"/>
      <c r="CF887" s="217"/>
      <c r="CG887" s="218"/>
      <c r="CH887" s="215"/>
      <c r="CI887" s="216"/>
      <c r="CJ887" s="217"/>
      <c r="CK887" s="216"/>
      <c r="CL887" s="217"/>
      <c r="CM887" s="218"/>
      <c r="CN887" s="215"/>
      <c r="CO887" s="216"/>
      <c r="CP887" s="217"/>
      <c r="CQ887" s="216"/>
      <c r="CR887" s="217"/>
      <c r="CS887" s="218"/>
    </row>
    <row r="888" spans="13:97" ht="15" customHeight="1" x14ac:dyDescent="0.25">
      <c r="BQ888" s="219"/>
      <c r="BR888" s="217"/>
      <c r="BS888" s="216"/>
      <c r="BT888" s="217"/>
      <c r="BU888" s="218"/>
      <c r="BV888" s="215"/>
      <c r="BW888" s="219"/>
      <c r="BX888" s="217"/>
      <c r="BY888" s="219"/>
      <c r="BZ888" s="217"/>
      <c r="CA888" s="220"/>
      <c r="CB888" s="215"/>
      <c r="CC888" s="219"/>
      <c r="CD888" s="217"/>
      <c r="CE888" s="219"/>
      <c r="CF888" s="217"/>
      <c r="CG888" s="220"/>
      <c r="CH888" s="215"/>
      <c r="CI888" s="219"/>
      <c r="CJ888" s="217"/>
      <c r="CK888" s="216"/>
      <c r="CL888" s="217"/>
      <c r="CM888" s="218"/>
      <c r="CN888" s="215"/>
      <c r="CO888" s="219"/>
      <c r="CP888" s="217"/>
      <c r="CQ888" s="219"/>
      <c r="CR888" s="217"/>
      <c r="CS888" s="220"/>
    </row>
    <row r="889" spans="13:97" ht="15" customHeight="1" x14ac:dyDescent="0.25">
      <c r="BQ889" s="219"/>
      <c r="BR889" s="217"/>
      <c r="BS889" s="216"/>
      <c r="BT889" s="217"/>
      <c r="BU889" s="218"/>
      <c r="BV889" s="215"/>
      <c r="BW889" s="219"/>
      <c r="BX889" s="217"/>
      <c r="BY889" s="219"/>
      <c r="BZ889" s="217"/>
      <c r="CA889" s="220"/>
      <c r="CB889" s="215"/>
      <c r="CC889" s="219"/>
      <c r="CD889" s="217"/>
      <c r="CE889" s="219"/>
      <c r="CF889" s="217"/>
      <c r="CG889" s="220"/>
      <c r="CH889" s="215"/>
      <c r="CI889" s="219"/>
      <c r="CJ889" s="217"/>
      <c r="CK889" s="216"/>
      <c r="CL889" s="217"/>
      <c r="CM889" s="218"/>
      <c r="CN889" s="215"/>
      <c r="CO889" s="219"/>
      <c r="CP889" s="217"/>
      <c r="CQ889" s="219"/>
      <c r="CR889" s="217"/>
      <c r="CS889" s="220"/>
    </row>
    <row r="890" spans="13:97" ht="15" customHeight="1" x14ac:dyDescent="0.25">
      <c r="Y890" s="54"/>
      <c r="Z890" s="55"/>
      <c r="AA890" s="56"/>
      <c r="AB890" s="55"/>
      <c r="AC890" s="56"/>
      <c r="AD890" s="57"/>
      <c r="AE890" s="54"/>
      <c r="AF890" s="55"/>
      <c r="AG890" s="56"/>
      <c r="AH890" s="55"/>
      <c r="AI890" s="56"/>
      <c r="AJ890" s="57"/>
      <c r="AK890" s="54"/>
      <c r="AL890" s="55"/>
      <c r="AM890" s="56"/>
      <c r="AN890" s="55"/>
      <c r="AO890" s="56"/>
      <c r="AP890" s="57"/>
      <c r="AR890" s="221"/>
      <c r="AS890" s="222"/>
      <c r="AT890" s="223"/>
      <c r="AU890" s="222"/>
      <c r="AV890" s="223"/>
      <c r="AW890" s="224"/>
      <c r="AX890" s="221"/>
      <c r="AY890" s="222"/>
      <c r="AZ890" s="223"/>
      <c r="BA890" s="222"/>
      <c r="BB890" s="223"/>
      <c r="BC890" s="224"/>
      <c r="BD890" s="221"/>
      <c r="BE890" s="222"/>
      <c r="BF890" s="223"/>
      <c r="BG890" s="222"/>
      <c r="BH890" s="223"/>
      <c r="BI890" s="224"/>
      <c r="BJ890" s="221"/>
      <c r="BK890" s="222"/>
      <c r="BL890" s="223"/>
      <c r="BM890" s="222"/>
      <c r="BN890" s="223"/>
      <c r="BO890" s="224"/>
      <c r="BP890" s="221"/>
      <c r="BQ890" s="222"/>
      <c r="BR890" s="223"/>
      <c r="BS890" s="222"/>
      <c r="BT890" s="223"/>
      <c r="BU890" s="224"/>
      <c r="BV890" s="221"/>
      <c r="BW890" s="222"/>
      <c r="BX890" s="223"/>
      <c r="BY890" s="222"/>
      <c r="BZ890" s="223"/>
      <c r="CA890" s="224"/>
      <c r="CB890" s="221"/>
      <c r="CC890" s="222"/>
      <c r="CD890" s="223"/>
      <c r="CE890" s="222"/>
      <c r="CF890" s="223"/>
      <c r="CG890" s="224"/>
      <c r="CH890" s="221"/>
      <c r="CI890" s="222"/>
      <c r="CJ890" s="223"/>
      <c r="CK890" s="222"/>
      <c r="CL890" s="223"/>
      <c r="CM890" s="224"/>
      <c r="CN890" s="221"/>
      <c r="CO890" s="222"/>
      <c r="CP890" s="223"/>
      <c r="CQ890" s="222"/>
      <c r="CR890" s="223"/>
      <c r="CS890" s="224"/>
    </row>
    <row r="891" spans="13:97" ht="15" customHeight="1" x14ac:dyDescent="0.25">
      <c r="Y891" s="48">
        <v>1</v>
      </c>
      <c r="Z891" s="49" t="s">
        <v>10</v>
      </c>
      <c r="AA891" s="50">
        <v>1</v>
      </c>
      <c r="AB891" s="49" t="s">
        <v>11</v>
      </c>
      <c r="AC891" s="50">
        <v>1</v>
      </c>
      <c r="AD891" s="51" t="s">
        <v>12</v>
      </c>
      <c r="AE891" s="48">
        <v>1</v>
      </c>
      <c r="AF891" s="49" t="s">
        <v>13</v>
      </c>
      <c r="AG891" s="50">
        <v>1</v>
      </c>
      <c r="AH891" s="49" t="s">
        <v>14</v>
      </c>
      <c r="AI891" s="50">
        <v>1</v>
      </c>
      <c r="AJ891" s="51" t="s">
        <v>15</v>
      </c>
      <c r="AK891" s="48">
        <v>1</v>
      </c>
      <c r="AL891" s="49" t="s">
        <v>16</v>
      </c>
      <c r="AM891" s="50">
        <v>1</v>
      </c>
      <c r="AN891" s="49" t="s">
        <v>17</v>
      </c>
      <c r="AO891" s="50">
        <v>1</v>
      </c>
      <c r="AP891" s="51" t="s">
        <v>18</v>
      </c>
      <c r="AR891" s="215">
        <v>1</v>
      </c>
      <c r="AS891" s="216" t="s">
        <v>339</v>
      </c>
      <c r="AT891" s="217">
        <v>1</v>
      </c>
      <c r="AU891" s="216" t="s">
        <v>340</v>
      </c>
      <c r="AV891" s="217">
        <v>1</v>
      </c>
      <c r="AW891" s="216" t="s">
        <v>341</v>
      </c>
      <c r="AX891" s="215">
        <v>1</v>
      </c>
      <c r="AY891" s="216" t="s">
        <v>342</v>
      </c>
      <c r="AZ891" s="217">
        <v>1</v>
      </c>
      <c r="BA891" s="216" t="s">
        <v>343</v>
      </c>
      <c r="BB891" s="217">
        <v>1</v>
      </c>
      <c r="BC891" s="216" t="s">
        <v>344</v>
      </c>
      <c r="BD891" s="215">
        <v>1</v>
      </c>
      <c r="BE891" s="216" t="s">
        <v>345</v>
      </c>
      <c r="BF891" s="217">
        <v>1</v>
      </c>
      <c r="BG891" s="216" t="s">
        <v>346</v>
      </c>
      <c r="BH891" s="217">
        <v>1</v>
      </c>
      <c r="BI891" s="216" t="s">
        <v>347</v>
      </c>
      <c r="BJ891" s="215">
        <v>1</v>
      </c>
      <c r="BK891" s="216" t="s">
        <v>348</v>
      </c>
      <c r="BL891" s="217">
        <v>1</v>
      </c>
      <c r="BM891" s="216" t="s">
        <v>349</v>
      </c>
      <c r="BN891" s="217">
        <v>1</v>
      </c>
      <c r="BO891" s="216" t="s">
        <v>350</v>
      </c>
      <c r="BP891" s="215"/>
      <c r="BQ891" s="216"/>
      <c r="BR891" s="217"/>
      <c r="BS891" s="216"/>
      <c r="BT891" s="217"/>
      <c r="BU891" s="218"/>
      <c r="BV891" s="215"/>
      <c r="BW891" s="216"/>
      <c r="BX891" s="217"/>
      <c r="BY891" s="216"/>
      <c r="BZ891" s="217"/>
      <c r="CA891" s="218"/>
      <c r="CB891" s="215"/>
      <c r="CC891" s="216"/>
      <c r="CD891" s="217"/>
      <c r="CE891" s="216"/>
      <c r="CF891" s="217"/>
      <c r="CG891" s="218"/>
      <c r="CH891" s="215"/>
      <c r="CI891" s="216"/>
      <c r="CJ891" s="217"/>
      <c r="CK891" s="216"/>
      <c r="CL891" s="217"/>
      <c r="CM891" s="218"/>
      <c r="CN891" s="215"/>
      <c r="CO891" s="216"/>
      <c r="CP891" s="217"/>
      <c r="CQ891" s="216"/>
      <c r="CR891" s="217"/>
      <c r="CS891" s="218"/>
    </row>
    <row r="892" spans="13:97" ht="15" customHeight="1" x14ac:dyDescent="0.25">
      <c r="Y892" s="48"/>
      <c r="Z892" s="52"/>
      <c r="AA892" s="50"/>
      <c r="AB892" s="52"/>
      <c r="AC892" s="50"/>
      <c r="AD892" s="53"/>
      <c r="AE892" s="48"/>
      <c r="AF892" s="52"/>
      <c r="AG892" s="50"/>
      <c r="AH892" s="52"/>
      <c r="AI892" s="50"/>
      <c r="AJ892" s="53"/>
      <c r="AK892" s="48"/>
      <c r="AL892" s="52"/>
      <c r="AM892" s="50"/>
      <c r="AN892" s="52"/>
      <c r="AO892" s="50"/>
      <c r="AP892" s="53"/>
      <c r="AR892" s="215"/>
      <c r="AS892" s="219"/>
      <c r="AT892" s="217"/>
      <c r="AU892" s="219"/>
      <c r="AV892" s="217"/>
      <c r="AW892" s="220"/>
      <c r="AX892" s="215"/>
      <c r="AY892" s="219"/>
      <c r="AZ892" s="217"/>
      <c r="BA892" s="219"/>
      <c r="BB892" s="217"/>
      <c r="BC892" s="220"/>
      <c r="BD892" s="215"/>
      <c r="BE892" s="219"/>
      <c r="BF892" s="217"/>
      <c r="BG892" s="219"/>
      <c r="BH892" s="217"/>
      <c r="BI892" s="220"/>
      <c r="BJ892" s="215"/>
      <c r="BK892" s="219"/>
      <c r="BL892" s="217"/>
      <c r="BM892" s="219"/>
      <c r="BN892" s="217"/>
      <c r="BO892" s="220"/>
      <c r="BP892" s="215"/>
      <c r="BQ892" s="219"/>
      <c r="BR892" s="217"/>
      <c r="BS892" s="219"/>
      <c r="BT892" s="217"/>
      <c r="BU892" s="220"/>
      <c r="BV892" s="215"/>
      <c r="BW892" s="219"/>
      <c r="BX892" s="217"/>
      <c r="BY892" s="219"/>
      <c r="BZ892" s="217"/>
      <c r="CA892" s="220"/>
      <c r="CB892" s="215"/>
      <c r="CC892" s="219"/>
      <c r="CD892" s="217"/>
      <c r="CE892" s="219"/>
      <c r="CF892" s="217"/>
      <c r="CG892" s="220"/>
      <c r="CH892" s="215"/>
      <c r="CI892" s="219"/>
      <c r="CJ892" s="217"/>
      <c r="CK892" s="219"/>
      <c r="CL892" s="217"/>
      <c r="CM892" s="220"/>
      <c r="CN892" s="215"/>
      <c r="CO892" s="219"/>
      <c r="CP892" s="217"/>
      <c r="CQ892" s="219"/>
      <c r="CR892" s="217"/>
      <c r="CS892" s="220"/>
    </row>
    <row r="893" spans="13:97" ht="15" customHeight="1" x14ac:dyDescent="0.25">
      <c r="Y893" s="48"/>
      <c r="Z893" s="52"/>
      <c r="AA893" s="50"/>
      <c r="AB893" s="52"/>
      <c r="AC893" s="50"/>
      <c r="AD893" s="53"/>
      <c r="AE893" s="48"/>
      <c r="AF893" s="52"/>
      <c r="AG893" s="50"/>
      <c r="AH893" s="52"/>
      <c r="AI893" s="50"/>
      <c r="AJ893" s="53"/>
      <c r="AK893" s="48"/>
      <c r="AL893" s="52"/>
      <c r="AM893" s="50"/>
      <c r="AN893" s="52"/>
      <c r="AO893" s="50"/>
      <c r="AP893" s="53"/>
      <c r="AR893" s="215"/>
      <c r="AS893" s="219"/>
      <c r="AT893" s="217"/>
      <c r="AU893" s="219"/>
      <c r="AV893" s="217"/>
      <c r="AW893" s="220"/>
      <c r="AX893" s="215"/>
      <c r="AY893" s="219"/>
      <c r="AZ893" s="217"/>
      <c r="BA893" s="219"/>
      <c r="BB893" s="217"/>
      <c r="BC893" s="220"/>
      <c r="BD893" s="215"/>
      <c r="BE893" s="219"/>
      <c r="BF893" s="217"/>
      <c r="BG893" s="219"/>
      <c r="BH893" s="217"/>
      <c r="BI893" s="220"/>
      <c r="BJ893" s="215"/>
      <c r="BK893" s="219"/>
      <c r="BL893" s="217"/>
      <c r="BM893" s="219"/>
      <c r="BN893" s="217"/>
      <c r="BO893" s="220"/>
      <c r="BP893" s="215"/>
      <c r="BQ893" s="219"/>
      <c r="BR893" s="217"/>
      <c r="BS893" s="219"/>
      <c r="BT893" s="217"/>
      <c r="BU893" s="220"/>
      <c r="BV893" s="215"/>
      <c r="BW893" s="219"/>
      <c r="BX893" s="217"/>
      <c r="BY893" s="219"/>
      <c r="BZ893" s="217"/>
      <c r="CA893" s="220"/>
      <c r="CB893" s="215"/>
      <c r="CC893" s="219"/>
      <c r="CD893" s="217"/>
      <c r="CE893" s="219"/>
      <c r="CF893" s="217"/>
      <c r="CG893" s="220"/>
      <c r="CH893" s="215"/>
      <c r="CI893" s="219"/>
      <c r="CJ893" s="217"/>
      <c r="CK893" s="219"/>
      <c r="CL893" s="217"/>
      <c r="CM893" s="220"/>
      <c r="CN893" s="215"/>
      <c r="CO893" s="219"/>
      <c r="CP893" s="217"/>
      <c r="CQ893" s="219"/>
      <c r="CR893" s="217"/>
      <c r="CS893" s="220"/>
    </row>
    <row r="894" spans="13:97" ht="15" customHeight="1" x14ac:dyDescent="0.25">
      <c r="Y894" s="58"/>
      <c r="Z894" s="59"/>
      <c r="AA894" s="60"/>
      <c r="AB894" s="59"/>
      <c r="AC894" s="60"/>
      <c r="AD894" s="61"/>
      <c r="AE894" s="58"/>
      <c r="AF894" s="59"/>
      <c r="AG894" s="60"/>
      <c r="AH894" s="59"/>
      <c r="AI894" s="60"/>
      <c r="AJ894" s="61"/>
      <c r="AK894" s="44"/>
      <c r="AL894" s="45"/>
      <c r="AM894" s="46"/>
      <c r="AN894" s="45"/>
      <c r="AO894" s="46"/>
      <c r="AP894" s="47"/>
      <c r="AR894" s="227"/>
      <c r="AS894" s="228"/>
      <c r="AT894" s="229"/>
      <c r="AU894" s="228"/>
      <c r="AV894" s="229"/>
      <c r="AW894" s="230"/>
      <c r="AX894" s="227"/>
      <c r="AY894" s="228"/>
      <c r="AZ894" s="229"/>
      <c r="BA894" s="228"/>
      <c r="BB894" s="229"/>
      <c r="BC894" s="230"/>
      <c r="BD894" s="227"/>
      <c r="BE894" s="228"/>
      <c r="BF894" s="229"/>
      <c r="BG894" s="228"/>
      <c r="BH894" s="229"/>
      <c r="BI894" s="230"/>
      <c r="BJ894" s="227"/>
      <c r="BK894" s="228"/>
      <c r="BL894" s="229"/>
      <c r="BM894" s="228"/>
      <c r="BN894" s="229"/>
      <c r="BO894" s="230"/>
      <c r="BP894" s="227"/>
      <c r="BQ894" s="228"/>
      <c r="BR894" s="229"/>
      <c r="BS894" s="228"/>
      <c r="BT894" s="229"/>
      <c r="BU894" s="230"/>
      <c r="BV894" s="227"/>
      <c r="BW894" s="228"/>
      <c r="BX894" s="229"/>
      <c r="BY894" s="228"/>
      <c r="BZ894" s="229"/>
      <c r="CA894" s="230"/>
      <c r="CB894" s="227"/>
      <c r="CC894" s="228"/>
      <c r="CD894" s="229"/>
      <c r="CE894" s="228"/>
      <c r="CF894" s="229"/>
      <c r="CG894" s="230"/>
      <c r="CH894" s="227"/>
      <c r="CI894" s="228"/>
      <c r="CJ894" s="229"/>
      <c r="CK894" s="228"/>
      <c r="CL894" s="229"/>
      <c r="CM894" s="230"/>
      <c r="CN894" s="227"/>
      <c r="CO894" s="228"/>
      <c r="CP894" s="229"/>
      <c r="CQ894" s="228"/>
      <c r="CR894" s="229"/>
      <c r="CS894" s="230"/>
    </row>
    <row r="895" spans="13:97" ht="15" customHeight="1" x14ac:dyDescent="0.25">
      <c r="Y895" s="48">
        <v>1</v>
      </c>
      <c r="Z895" s="49" t="s">
        <v>19</v>
      </c>
      <c r="AA895" s="50">
        <v>1</v>
      </c>
      <c r="AB895" s="49" t="s">
        <v>20</v>
      </c>
      <c r="AC895" s="50">
        <v>1</v>
      </c>
      <c r="AD895" s="51" t="s">
        <v>21</v>
      </c>
      <c r="AE895" s="48">
        <v>1</v>
      </c>
      <c r="AF895" s="49" t="s">
        <v>22</v>
      </c>
      <c r="AG895" s="50">
        <v>1</v>
      </c>
      <c r="AH895" s="49" t="s">
        <v>23</v>
      </c>
      <c r="AI895" s="50">
        <v>1</v>
      </c>
      <c r="AJ895" s="51" t="s">
        <v>24</v>
      </c>
      <c r="AK895" s="38"/>
      <c r="AL895" s="42"/>
      <c r="AM895" s="40"/>
      <c r="AN895" s="42"/>
      <c r="AO895" s="40"/>
      <c r="AP895" s="43"/>
      <c r="AR895" s="215"/>
      <c r="AS895" s="216"/>
      <c r="AT895" s="217"/>
      <c r="AU895" s="216"/>
      <c r="AV895" s="217"/>
      <c r="AW895" s="218"/>
      <c r="AX895" s="215"/>
      <c r="AY895" s="216"/>
      <c r="AZ895" s="217"/>
      <c r="BA895" s="216"/>
      <c r="BB895" s="217"/>
      <c r="BC895" s="218"/>
      <c r="BD895" s="231"/>
      <c r="BE895" s="232"/>
      <c r="BF895" s="233"/>
      <c r="BG895" s="232"/>
      <c r="BH895" s="233"/>
      <c r="BI895" s="234"/>
      <c r="BJ895" s="215"/>
      <c r="BK895" s="216"/>
      <c r="BL895" s="217"/>
      <c r="BM895" s="216"/>
      <c r="BN895" s="217"/>
      <c r="BO895" s="218"/>
      <c r="BP895" s="215"/>
      <c r="BQ895" s="216"/>
      <c r="BR895" s="217"/>
      <c r="BS895" s="216"/>
      <c r="BT895" s="217"/>
      <c r="BU895" s="218"/>
      <c r="BV895" s="231"/>
      <c r="BW895" s="232"/>
      <c r="BX895" s="233"/>
      <c r="BY895" s="232"/>
      <c r="BZ895" s="233"/>
      <c r="CA895" s="234"/>
      <c r="CB895" s="215"/>
      <c r="CC895" s="216"/>
      <c r="CD895" s="217"/>
      <c r="CE895" s="216"/>
      <c r="CF895" s="217"/>
      <c r="CG895" s="218"/>
      <c r="CH895" s="215"/>
      <c r="CI895" s="216"/>
      <c r="CJ895" s="217"/>
      <c r="CK895" s="216"/>
      <c r="CL895" s="217"/>
      <c r="CM895" s="218"/>
      <c r="CN895" s="231"/>
      <c r="CO895" s="232"/>
      <c r="CP895" s="233"/>
      <c r="CQ895" s="232"/>
      <c r="CR895" s="233"/>
      <c r="CS895" s="234"/>
    </row>
    <row r="896" spans="13:97" ht="15" customHeight="1" x14ac:dyDescent="0.25">
      <c r="Y896" s="38"/>
      <c r="Z896" s="39"/>
      <c r="AA896" s="40"/>
      <c r="AB896" s="39"/>
      <c r="AC896" s="40"/>
      <c r="AD896" s="41"/>
      <c r="AE896" s="38"/>
      <c r="AF896" s="39"/>
      <c r="AG896" s="40"/>
      <c r="AH896" s="39"/>
      <c r="AI896" s="40"/>
      <c r="AJ896" s="41"/>
      <c r="AK896" s="38"/>
      <c r="AL896" s="39"/>
      <c r="AM896" s="40"/>
      <c r="AN896" s="39"/>
      <c r="AO896" s="40"/>
      <c r="AP896" s="41"/>
      <c r="AR896" s="231"/>
      <c r="AS896" s="235"/>
      <c r="AT896" s="233"/>
      <c r="AU896" s="235"/>
      <c r="AV896" s="233"/>
      <c r="AW896" s="236"/>
      <c r="AX896" s="231"/>
      <c r="AY896" s="235"/>
      <c r="AZ896" s="233"/>
      <c r="BA896" s="235"/>
      <c r="BB896" s="233"/>
      <c r="BC896" s="236"/>
      <c r="BD896" s="231"/>
      <c r="BE896" s="235"/>
      <c r="BF896" s="233"/>
      <c r="BG896" s="235"/>
      <c r="BH896" s="233"/>
      <c r="BI896" s="236"/>
      <c r="BJ896" s="231"/>
      <c r="BK896" s="235"/>
      <c r="BL896" s="233"/>
      <c r="BM896" s="235"/>
      <c r="BN896" s="233"/>
      <c r="BO896" s="236"/>
      <c r="BP896" s="231"/>
      <c r="BQ896" s="235"/>
      <c r="BR896" s="233"/>
      <c r="BS896" s="235"/>
      <c r="BT896" s="233"/>
      <c r="BU896" s="236"/>
      <c r="BV896" s="231"/>
      <c r="BW896" s="235"/>
      <c r="BX896" s="233"/>
      <c r="BY896" s="235"/>
      <c r="BZ896" s="233"/>
      <c r="CA896" s="236"/>
      <c r="CB896" s="231"/>
      <c r="CC896" s="235"/>
      <c r="CD896" s="233"/>
      <c r="CE896" s="235"/>
      <c r="CF896" s="233"/>
      <c r="CG896" s="236"/>
      <c r="CH896" s="231"/>
      <c r="CI896" s="235"/>
      <c r="CJ896" s="233"/>
      <c r="CK896" s="235"/>
      <c r="CL896" s="233"/>
      <c r="CM896" s="236"/>
      <c r="CN896" s="231"/>
      <c r="CO896" s="235"/>
      <c r="CP896" s="233"/>
      <c r="CQ896" s="235"/>
      <c r="CR896" s="233"/>
      <c r="CS896" s="236"/>
    </row>
    <row r="897" spans="25:97" ht="15" customHeight="1" x14ac:dyDescent="0.25">
      <c r="Y897" s="38"/>
      <c r="Z897" s="39"/>
      <c r="AA897" s="40"/>
      <c r="AB897" s="39"/>
      <c r="AC897" s="40"/>
      <c r="AD897" s="41"/>
      <c r="AE897" s="38"/>
      <c r="AF897" s="39"/>
      <c r="AG897" s="40"/>
      <c r="AH897" s="39"/>
      <c r="AI897" s="40"/>
      <c r="AJ897" s="41"/>
      <c r="AK897" s="38"/>
      <c r="AL897" s="39"/>
      <c r="AM897" s="40"/>
      <c r="AN897" s="39"/>
      <c r="AO897" s="40"/>
      <c r="AP897" s="41"/>
      <c r="AR897" s="231"/>
      <c r="AS897" s="235"/>
      <c r="AT897" s="233"/>
      <c r="AU897" s="235"/>
      <c r="AV897" s="233"/>
      <c r="AW897" s="236"/>
      <c r="AX897" s="231"/>
      <c r="AY897" s="235"/>
      <c r="AZ897" s="233"/>
      <c r="BA897" s="235"/>
      <c r="BB897" s="233"/>
      <c r="BC897" s="236"/>
      <c r="BD897" s="231"/>
      <c r="BE897" s="235"/>
      <c r="BF897" s="233"/>
      <c r="BG897" s="235"/>
      <c r="BH897" s="233"/>
      <c r="BI897" s="236"/>
      <c r="BJ897" s="231"/>
      <c r="BK897" s="235"/>
      <c r="BL897" s="233"/>
      <c r="BM897" s="235"/>
      <c r="BN897" s="233"/>
      <c r="BO897" s="236"/>
      <c r="BP897" s="231"/>
      <c r="BQ897" s="235"/>
      <c r="BR897" s="233"/>
      <c r="BS897" s="235"/>
      <c r="BT897" s="233"/>
      <c r="BU897" s="236"/>
      <c r="BV897" s="231"/>
      <c r="BW897" s="235"/>
      <c r="BX897" s="233"/>
      <c r="BY897" s="235"/>
      <c r="BZ897" s="233"/>
      <c r="CA897" s="236"/>
      <c r="CB897" s="231"/>
      <c r="CC897" s="235"/>
      <c r="CD897" s="233"/>
      <c r="CE897" s="235"/>
      <c r="CF897" s="233"/>
      <c r="CG897" s="236"/>
      <c r="CH897" s="231"/>
      <c r="CI897" s="235"/>
      <c r="CJ897" s="233"/>
      <c r="CK897" s="235"/>
      <c r="CL897" s="233"/>
      <c r="CM897" s="236"/>
      <c r="CN897" s="231"/>
      <c r="CO897" s="235"/>
      <c r="CP897" s="233"/>
      <c r="CQ897" s="235"/>
      <c r="CR897" s="233"/>
      <c r="CS897" s="236"/>
    </row>
    <row r="898" spans="25:97" ht="15" customHeight="1" x14ac:dyDescent="0.25">
      <c r="Y898" s="36"/>
      <c r="Z898" s="23"/>
      <c r="AA898" s="1"/>
      <c r="AB898" s="23"/>
      <c r="AC898" s="1"/>
      <c r="AD898" s="37"/>
      <c r="AE898" s="36"/>
      <c r="AF898" s="23"/>
      <c r="AG898" s="1"/>
      <c r="AH898" s="23"/>
      <c r="AI898" s="1"/>
      <c r="AJ898" s="37"/>
      <c r="AK898" s="36"/>
      <c r="AL898" s="23"/>
      <c r="AM898" s="1"/>
      <c r="AN898" s="23"/>
      <c r="AO898" s="1"/>
      <c r="AP898" s="37"/>
      <c r="AR898" s="122"/>
      <c r="AS898" s="123"/>
      <c r="AT898" s="124"/>
      <c r="AU898" s="123"/>
      <c r="AV898" s="124"/>
      <c r="AW898" s="125"/>
      <c r="AX898" s="122"/>
      <c r="AY898" s="123"/>
      <c r="AZ898" s="124"/>
      <c r="BA898" s="123"/>
      <c r="BB898" s="124"/>
      <c r="BC898" s="125"/>
      <c r="BD898" s="122"/>
      <c r="BE898" s="123"/>
      <c r="BF898" s="124"/>
      <c r="BG898" s="123"/>
      <c r="BH898" s="124"/>
      <c r="BI898" s="125"/>
      <c r="BJ898" s="122"/>
      <c r="BK898" s="123"/>
      <c r="BL898" s="124"/>
      <c r="BM898" s="123"/>
      <c r="BN898" s="124"/>
      <c r="BO898" s="125"/>
      <c r="BP898" s="122"/>
      <c r="BQ898" s="123"/>
      <c r="BR898" s="124"/>
      <c r="BS898" s="123"/>
      <c r="BT898" s="124"/>
      <c r="BU898" s="125"/>
      <c r="BV898" s="122"/>
      <c r="BW898" s="123"/>
      <c r="BX898" s="124"/>
      <c r="BY898" s="123"/>
      <c r="BZ898" s="124"/>
      <c r="CA898" s="125"/>
      <c r="CB898" s="122"/>
      <c r="CC898" s="123"/>
      <c r="CD898" s="124"/>
      <c r="CE898" s="123"/>
      <c r="CF898" s="124"/>
      <c r="CG898" s="125"/>
      <c r="CH898" s="122"/>
      <c r="CI898" s="123"/>
      <c r="CJ898" s="124"/>
      <c r="CK898" s="123"/>
      <c r="CL898" s="124"/>
      <c r="CM898" s="125"/>
      <c r="CN898" s="122"/>
      <c r="CO898" s="123"/>
      <c r="CP898" s="124"/>
      <c r="CQ898" s="123"/>
      <c r="CR898" s="124"/>
      <c r="CS898" s="125"/>
    </row>
    <row r="899" spans="25:97" ht="15" customHeight="1" x14ac:dyDescent="0.25">
      <c r="Y899" s="38">
        <v>1</v>
      </c>
      <c r="Z899" s="42" t="s">
        <v>25</v>
      </c>
      <c r="AA899" s="40"/>
      <c r="AC899" s="40"/>
      <c r="AE899" s="38"/>
      <c r="AF899" s="42"/>
      <c r="AG899" s="40"/>
      <c r="AH899" s="42"/>
      <c r="AI899" s="40"/>
      <c r="AJ899" s="43"/>
      <c r="AK899" s="38"/>
      <c r="AL899" s="42"/>
      <c r="AM899" s="40"/>
      <c r="AN899" s="42"/>
      <c r="AO899" s="40"/>
      <c r="AP899" s="41"/>
      <c r="AR899" s="118">
        <v>1</v>
      </c>
      <c r="AS899" s="145" t="s">
        <v>351</v>
      </c>
      <c r="AT899" s="120"/>
      <c r="AU899" s="150"/>
      <c r="AV899" s="120"/>
      <c r="AW899" s="150"/>
      <c r="AX899" s="118"/>
      <c r="AY899" s="145"/>
      <c r="AZ899" s="120"/>
      <c r="BA899" s="145"/>
      <c r="BB899" s="120"/>
      <c r="BC899" s="146"/>
      <c r="BD899" s="118"/>
      <c r="BE899" s="145"/>
      <c r="BF899" s="120"/>
      <c r="BG899" s="145"/>
      <c r="BH899" s="120"/>
      <c r="BI899" s="121"/>
      <c r="BJ899" s="118"/>
      <c r="BK899" s="145"/>
      <c r="BL899" s="120"/>
      <c r="BM899" s="150"/>
      <c r="BN899" s="120"/>
      <c r="BO899" s="150"/>
      <c r="BP899" s="118"/>
      <c r="BQ899" s="145"/>
      <c r="BR899" s="120"/>
      <c r="BS899" s="145"/>
      <c r="BT899" s="120"/>
      <c r="BU899" s="146"/>
      <c r="BV899" s="118"/>
      <c r="BW899" s="145"/>
      <c r="BX899" s="120"/>
      <c r="BY899" s="145"/>
      <c r="BZ899" s="120"/>
      <c r="CA899" s="121"/>
      <c r="CB899" s="118"/>
      <c r="CC899" s="145"/>
      <c r="CD899" s="120"/>
      <c r="CE899" s="150"/>
      <c r="CF899" s="120"/>
      <c r="CG899" s="150"/>
      <c r="CH899" s="118"/>
      <c r="CI899" s="145"/>
      <c r="CJ899" s="120"/>
      <c r="CK899" s="145"/>
      <c r="CL899" s="120"/>
      <c r="CM899" s="146"/>
      <c r="CN899" s="118"/>
      <c r="CO899" s="145"/>
      <c r="CP899" s="120"/>
      <c r="CQ899" s="145"/>
      <c r="CR899" s="120"/>
      <c r="CS899" s="121"/>
    </row>
    <row r="900" spans="25:97" ht="15" customHeight="1" x14ac:dyDescent="0.25">
      <c r="Y900" s="38">
        <v>2</v>
      </c>
      <c r="Z900" s="42" t="s">
        <v>26</v>
      </c>
      <c r="AA900" s="40"/>
      <c r="AB900" s="39"/>
      <c r="AC900" s="40"/>
      <c r="AD900" s="41"/>
      <c r="AE900" s="38"/>
      <c r="AF900" s="39"/>
      <c r="AG900" s="40"/>
      <c r="AH900" s="39"/>
      <c r="AI900" s="40"/>
      <c r="AJ900" s="41"/>
      <c r="AK900" s="38"/>
      <c r="AL900" s="39"/>
      <c r="AM900" s="40"/>
      <c r="AN900" s="39"/>
      <c r="AO900" s="40"/>
      <c r="AP900" s="41"/>
      <c r="AR900" s="118">
        <v>2</v>
      </c>
      <c r="AS900" s="145" t="s">
        <v>352</v>
      </c>
      <c r="AT900" s="120"/>
      <c r="AU900" s="119"/>
      <c r="AV900" s="120"/>
      <c r="AW900" s="121"/>
      <c r="AX900" s="118"/>
      <c r="AY900" s="119"/>
      <c r="AZ900" s="120"/>
      <c r="BA900" s="119"/>
      <c r="BB900" s="120"/>
      <c r="BC900" s="121"/>
      <c r="BD900" s="118"/>
      <c r="BE900" s="119"/>
      <c r="BF900" s="120"/>
      <c r="BG900" s="119"/>
      <c r="BH900" s="120"/>
      <c r="BI900" s="121"/>
      <c r="BJ900" s="118"/>
      <c r="BK900" s="145"/>
      <c r="BL900" s="120"/>
      <c r="BM900" s="119"/>
      <c r="BN900" s="120"/>
      <c r="BO900" s="121"/>
      <c r="BP900" s="118"/>
      <c r="BQ900" s="119"/>
      <c r="BR900" s="120"/>
      <c r="BS900" s="119"/>
      <c r="BT900" s="120"/>
      <c r="BU900" s="121"/>
      <c r="BV900" s="118"/>
      <c r="BW900" s="119"/>
      <c r="BX900" s="120"/>
      <c r="BY900" s="119"/>
      <c r="BZ900" s="120"/>
      <c r="CA900" s="121"/>
      <c r="CB900" s="118"/>
      <c r="CC900" s="145"/>
      <c r="CD900" s="120"/>
      <c r="CE900" s="119"/>
      <c r="CF900" s="120"/>
      <c r="CG900" s="121"/>
      <c r="CH900" s="118"/>
      <c r="CI900" s="119"/>
      <c r="CJ900" s="120"/>
      <c r="CK900" s="119"/>
      <c r="CL900" s="120"/>
      <c r="CM900" s="121"/>
      <c r="CN900" s="118"/>
      <c r="CO900" s="119"/>
      <c r="CP900" s="120"/>
      <c r="CQ900" s="119"/>
      <c r="CR900" s="120"/>
      <c r="CS900" s="121"/>
    </row>
    <row r="901" spans="25:97" ht="15" customHeight="1" x14ac:dyDescent="0.25">
      <c r="Y901" s="38">
        <v>3</v>
      </c>
      <c r="Z901" s="43" t="s">
        <v>27</v>
      </c>
      <c r="AA901" s="40"/>
      <c r="AB901" s="39"/>
      <c r="AC901" s="40"/>
      <c r="AD901" s="41"/>
      <c r="AE901" s="38"/>
      <c r="AF901" s="39"/>
      <c r="AG901" s="40"/>
      <c r="AH901" s="39"/>
      <c r="AI901" s="40"/>
      <c r="AJ901" s="41"/>
      <c r="AK901" s="38"/>
      <c r="AL901" s="39"/>
      <c r="AM901" s="40"/>
      <c r="AN901" s="39"/>
      <c r="AO901" s="40"/>
      <c r="AP901" s="41"/>
      <c r="AR901" s="118">
        <v>3</v>
      </c>
      <c r="AS901" s="146" t="s">
        <v>353</v>
      </c>
      <c r="AT901" s="120"/>
      <c r="AU901" s="119"/>
      <c r="AV901" s="120"/>
      <c r="AW901" s="121"/>
      <c r="AX901" s="118"/>
      <c r="AY901" s="119"/>
      <c r="AZ901" s="120"/>
      <c r="BA901" s="119"/>
      <c r="BB901" s="120"/>
      <c r="BC901" s="121"/>
      <c r="BD901" s="118"/>
      <c r="BE901" s="119"/>
      <c r="BF901" s="120"/>
      <c r="BG901" s="119"/>
      <c r="BH901" s="120"/>
      <c r="BI901" s="121"/>
      <c r="BJ901" s="118"/>
      <c r="BK901" s="146"/>
      <c r="BL901" s="120"/>
      <c r="BM901" s="119"/>
      <c r="BN901" s="120"/>
      <c r="BO901" s="121"/>
      <c r="BP901" s="118"/>
      <c r="BQ901" s="119"/>
      <c r="BR901" s="120"/>
      <c r="BS901" s="119"/>
      <c r="BT901" s="120"/>
      <c r="BU901" s="121"/>
      <c r="BV901" s="118"/>
      <c r="BW901" s="119"/>
      <c r="BX901" s="120"/>
      <c r="BY901" s="119"/>
      <c r="BZ901" s="120"/>
      <c r="CA901" s="121"/>
      <c r="CB901" s="118"/>
      <c r="CC901" s="146"/>
      <c r="CD901" s="120"/>
      <c r="CE901" s="119"/>
      <c r="CF901" s="120"/>
      <c r="CG901" s="121"/>
      <c r="CH901" s="118"/>
      <c r="CI901" s="119"/>
      <c r="CJ901" s="120"/>
      <c r="CK901" s="119"/>
      <c r="CL901" s="120"/>
      <c r="CM901" s="121"/>
      <c r="CN901" s="118"/>
      <c r="CO901" s="119"/>
      <c r="CP901" s="120"/>
      <c r="CQ901" s="119"/>
      <c r="CR901" s="120"/>
      <c r="CS901" s="121"/>
    </row>
    <row r="902" spans="25:97" ht="15.75" x14ac:dyDescent="0.25">
      <c r="Y902" s="44"/>
      <c r="Z902" s="45"/>
      <c r="AA902" s="46"/>
      <c r="AB902" s="45"/>
      <c r="AC902" s="46"/>
      <c r="AD902" s="47"/>
      <c r="AE902" s="44"/>
      <c r="AF902" s="45"/>
      <c r="AG902" s="46"/>
      <c r="AH902" s="45"/>
      <c r="AI902" s="46"/>
      <c r="AJ902" s="47"/>
      <c r="AK902" s="44"/>
      <c r="AL902" s="45"/>
      <c r="AM902" s="46"/>
      <c r="AN902" s="45"/>
      <c r="AO902" s="46"/>
      <c r="AP902" s="47"/>
      <c r="AR902" s="44"/>
      <c r="AS902" s="45"/>
      <c r="AT902" s="46"/>
      <c r="AU902" s="45"/>
      <c r="AV902" s="46"/>
      <c r="AW902" s="47"/>
      <c r="AX902" s="44"/>
      <c r="AY902" s="45"/>
      <c r="AZ902" s="46"/>
      <c r="BA902" s="45"/>
      <c r="BB902" s="46"/>
      <c r="BC902" s="47"/>
      <c r="BD902" s="44"/>
      <c r="BE902" s="45"/>
      <c r="BF902" s="46"/>
      <c r="BG902" s="45"/>
      <c r="BH902" s="46"/>
      <c r="BI902" s="47"/>
      <c r="BJ902" s="44"/>
      <c r="BK902" s="45"/>
      <c r="BL902" s="46"/>
      <c r="BM902" s="45"/>
      <c r="BN902" s="46"/>
      <c r="BO902" s="47"/>
      <c r="BP902" s="44"/>
      <c r="BQ902" s="45"/>
      <c r="BR902" s="46"/>
      <c r="BS902" s="45"/>
      <c r="BT902" s="46"/>
      <c r="BU902" s="47"/>
      <c r="BV902" s="44"/>
      <c r="BW902" s="45"/>
      <c r="BX902" s="46"/>
      <c r="BY902" s="45"/>
      <c r="BZ902" s="46"/>
      <c r="CA902" s="47"/>
      <c r="CB902" s="44"/>
      <c r="CC902" s="45"/>
      <c r="CD902" s="46"/>
      <c r="CE902" s="45"/>
      <c r="CF902" s="46"/>
      <c r="CG902" s="47"/>
      <c r="CH902" s="44"/>
      <c r="CI902" s="45"/>
      <c r="CJ902" s="46"/>
      <c r="CK902" s="45"/>
      <c r="CL902" s="46"/>
      <c r="CM902" s="47"/>
      <c r="CN902" s="44"/>
      <c r="CO902" s="45"/>
      <c r="CP902" s="46"/>
      <c r="CQ902" s="45"/>
      <c r="CR902" s="46"/>
      <c r="CS902" s="47"/>
    </row>
    <row r="903" spans="25:97" ht="15.75" x14ac:dyDescent="0.25">
      <c r="Z903" s="22"/>
      <c r="AB903" s="22"/>
      <c r="AD903" s="22"/>
      <c r="AF903" s="22"/>
      <c r="AH903" s="22"/>
      <c r="AJ903" s="22"/>
      <c r="AL903" s="22"/>
      <c r="AN903" s="22"/>
      <c r="AP903" s="22"/>
    </row>
  </sheetData>
  <sheetProtection password="CC4B" sheet="1" selectLockedCells="1"/>
  <mergeCells count="100">
    <mergeCell ref="B133:B135"/>
    <mergeCell ref="B148:B150"/>
    <mergeCell ref="B145:B147"/>
    <mergeCell ref="B136:B138"/>
    <mergeCell ref="B278:B280"/>
    <mergeCell ref="B239:B241"/>
    <mergeCell ref="B242:B244"/>
    <mergeCell ref="B269:B271"/>
    <mergeCell ref="B248:B250"/>
    <mergeCell ref="B251:B253"/>
    <mergeCell ref="B233:B235"/>
    <mergeCell ref="B236:B238"/>
    <mergeCell ref="B190:B192"/>
    <mergeCell ref="B193:B195"/>
    <mergeCell ref="B196:B198"/>
    <mergeCell ref="B199:B201"/>
    <mergeCell ref="B218:B220"/>
    <mergeCell ref="B227:B229"/>
    <mergeCell ref="B221:B223"/>
    <mergeCell ref="B205:B207"/>
    <mergeCell ref="B210:G210"/>
    <mergeCell ref="C227:C286"/>
    <mergeCell ref="B281:B283"/>
    <mergeCell ref="B284:B286"/>
    <mergeCell ref="D257:D286"/>
    <mergeCell ref="C148:C207"/>
    <mergeCell ref="E148:E207"/>
    <mergeCell ref="G148:G207"/>
    <mergeCell ref="B151:B153"/>
    <mergeCell ref="B154:B156"/>
    <mergeCell ref="B157:B159"/>
    <mergeCell ref="B160:B162"/>
    <mergeCell ref="M567:AP567"/>
    <mergeCell ref="B254:B256"/>
    <mergeCell ref="B257:B259"/>
    <mergeCell ref="B260:B262"/>
    <mergeCell ref="B263:B265"/>
    <mergeCell ref="B266:B268"/>
    <mergeCell ref="E227:E286"/>
    <mergeCell ref="B272:B274"/>
    <mergeCell ref="B275:B277"/>
    <mergeCell ref="B230:B232"/>
    <mergeCell ref="G227:G286"/>
    <mergeCell ref="B245:B247"/>
    <mergeCell ref="B163:B165"/>
    <mergeCell ref="B178:B180"/>
    <mergeCell ref="B181:B183"/>
    <mergeCell ref="B184:B186"/>
    <mergeCell ref="B166:B168"/>
    <mergeCell ref="B202:B204"/>
    <mergeCell ref="B169:B171"/>
    <mergeCell ref="B172:B174"/>
    <mergeCell ref="B175:B177"/>
    <mergeCell ref="B187:B189"/>
    <mergeCell ref="B131:G131"/>
    <mergeCell ref="B96:B98"/>
    <mergeCell ref="B99:B101"/>
    <mergeCell ref="B102:B104"/>
    <mergeCell ref="B105:B107"/>
    <mergeCell ref="B108:B110"/>
    <mergeCell ref="B111:B113"/>
    <mergeCell ref="B114:B116"/>
    <mergeCell ref="B117:B119"/>
    <mergeCell ref="B120:B122"/>
    <mergeCell ref="B123:B125"/>
    <mergeCell ref="B126:B128"/>
    <mergeCell ref="G81:G128"/>
    <mergeCell ref="B84:B86"/>
    <mergeCell ref="B87:B89"/>
    <mergeCell ref="B90:B92"/>
    <mergeCell ref="B78:B80"/>
    <mergeCell ref="B93:B95"/>
    <mergeCell ref="D93:D128"/>
    <mergeCell ref="B72:B74"/>
    <mergeCell ref="B75:B77"/>
    <mergeCell ref="B81:B83"/>
    <mergeCell ref="C81:C128"/>
    <mergeCell ref="L10:L64"/>
    <mergeCell ref="B15:B29"/>
    <mergeCell ref="B30:B34"/>
    <mergeCell ref="B35:B59"/>
    <mergeCell ref="B60:B64"/>
    <mergeCell ref="B10:B14"/>
    <mergeCell ref="C10:E64"/>
    <mergeCell ref="B224:B226"/>
    <mergeCell ref="I9:K9"/>
    <mergeCell ref="B4:C4"/>
    <mergeCell ref="B5:C5"/>
    <mergeCell ref="B6:C6"/>
    <mergeCell ref="B7:C7"/>
    <mergeCell ref="C9:E9"/>
    <mergeCell ref="F9:H9"/>
    <mergeCell ref="B215:B217"/>
    <mergeCell ref="B212:B214"/>
    <mergeCell ref="B139:B141"/>
    <mergeCell ref="B142:B144"/>
    <mergeCell ref="D178:D207"/>
    <mergeCell ref="B67:G67"/>
    <mergeCell ref="B69:B71"/>
    <mergeCell ref="E81:E128"/>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CV903"/>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2.75" customHeight="1" x14ac:dyDescent="0.3">
      <c r="B4" s="801" t="s">
        <v>928</v>
      </c>
      <c r="C4" s="801"/>
      <c r="D4" s="26">
        <f>'2 жастағы балалар Ф'!C92</f>
        <v>0</v>
      </c>
      <c r="E4" s="29"/>
      <c r="F4" s="29"/>
      <c r="G4" s="24"/>
      <c r="H4" s="24"/>
    </row>
    <row r="5" spans="2:12" ht="18.75" x14ac:dyDescent="0.3">
      <c r="B5" s="802" t="s">
        <v>905</v>
      </c>
      <c r="C5" s="802"/>
      <c r="D5" s="27">
        <f>'2 жастағы балалар Ф'!A92</f>
        <v>0</v>
      </c>
      <c r="E5" s="27"/>
      <c r="F5" s="27"/>
      <c r="G5" s="24"/>
      <c r="H5" s="24"/>
    </row>
    <row r="6" spans="2:12" ht="83.2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824" t="str">
        <f>IF(C69="","",VLOOKUP(C69,$M$509:$N$511,2,TRUE))</f>
        <v/>
      </c>
      <c r="D10" s="825"/>
      <c r="E10" s="826"/>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827"/>
      <c r="D11" s="828"/>
      <c r="E11" s="829"/>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827"/>
      <c r="D12" s="828"/>
      <c r="E12" s="829"/>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827"/>
      <c r="D13" s="828"/>
      <c r="E13" s="829"/>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27"/>
      <c r="D14" s="828"/>
      <c r="E14" s="829"/>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827"/>
      <c r="D15" s="828"/>
      <c r="E15" s="829"/>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827"/>
      <c r="D16" s="828"/>
      <c r="E16" s="829"/>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827"/>
      <c r="D17" s="828"/>
      <c r="E17" s="829"/>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827"/>
      <c r="D18" s="828"/>
      <c r="E18" s="829"/>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827"/>
      <c r="D19" s="828"/>
      <c r="E19" s="829"/>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827"/>
      <c r="D20" s="828"/>
      <c r="E20" s="829"/>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827"/>
      <c r="D21" s="828"/>
      <c r="E21" s="829"/>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827"/>
      <c r="D22" s="828"/>
      <c r="E22" s="829"/>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827"/>
      <c r="D23" s="828"/>
      <c r="E23" s="829"/>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827"/>
      <c r="D24" s="828"/>
      <c r="E24" s="829"/>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827"/>
      <c r="D25" s="828"/>
      <c r="E25" s="829"/>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827"/>
      <c r="D26" s="828"/>
      <c r="E26" s="829"/>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827"/>
      <c r="D27" s="828"/>
      <c r="E27" s="829"/>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827"/>
      <c r="D28" s="828"/>
      <c r="E28" s="829"/>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827"/>
      <c r="D29" s="828"/>
      <c r="E29" s="829"/>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827"/>
      <c r="D30" s="828"/>
      <c r="E30" s="829"/>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827"/>
      <c r="D31" s="828"/>
      <c r="E31" s="829"/>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827"/>
      <c r="D32" s="828"/>
      <c r="E32" s="829"/>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827"/>
      <c r="D33" s="828"/>
      <c r="E33" s="829"/>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7"/>
      <c r="D34" s="828"/>
      <c r="E34" s="829"/>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827"/>
      <c r="D35" s="828"/>
      <c r="E35" s="829"/>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827"/>
      <c r="D36" s="828"/>
      <c r="E36" s="829"/>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827"/>
      <c r="D37" s="828"/>
      <c r="E37" s="829"/>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827"/>
      <c r="D38" s="828"/>
      <c r="E38" s="829"/>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827"/>
      <c r="D39" s="828"/>
      <c r="E39" s="829"/>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827"/>
      <c r="D40" s="828"/>
      <c r="E40" s="829"/>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827"/>
      <c r="D41" s="828"/>
      <c r="E41" s="829"/>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827"/>
      <c r="D42" s="828"/>
      <c r="E42" s="829"/>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827"/>
      <c r="D43" s="828"/>
      <c r="E43" s="829"/>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827"/>
      <c r="D44" s="828"/>
      <c r="E44" s="829"/>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27"/>
      <c r="D45" s="828"/>
      <c r="E45" s="82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27"/>
      <c r="D46" s="828"/>
      <c r="E46" s="829"/>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27"/>
      <c r="D47" s="828"/>
      <c r="E47" s="829"/>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27"/>
      <c r="D48" s="828"/>
      <c r="E48" s="829"/>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27"/>
      <c r="D49" s="828"/>
      <c r="E49" s="829"/>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27"/>
      <c r="D50" s="828"/>
      <c r="E50" s="829"/>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27"/>
      <c r="D51" s="828"/>
      <c r="E51" s="829"/>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27"/>
      <c r="D52" s="828"/>
      <c r="E52" s="829"/>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27"/>
      <c r="D53" s="828"/>
      <c r="E53" s="829"/>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27"/>
      <c r="D54" s="828"/>
      <c r="E54" s="829"/>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27"/>
      <c r="D55" s="828"/>
      <c r="E55" s="829"/>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27"/>
      <c r="D56" s="828"/>
      <c r="E56" s="829"/>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27"/>
      <c r="D57" s="828"/>
      <c r="E57" s="829"/>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27"/>
      <c r="D58" s="828"/>
      <c r="E58" s="829"/>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27"/>
      <c r="D59" s="828"/>
      <c r="E59" s="829"/>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827"/>
      <c r="D60" s="828"/>
      <c r="E60" s="829"/>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827"/>
      <c r="D61" s="828"/>
      <c r="E61" s="829"/>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827"/>
      <c r="D62" s="828"/>
      <c r="E62" s="829"/>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827"/>
      <c r="D63" s="828"/>
      <c r="E63" s="829"/>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30"/>
      <c r="D64" s="831"/>
      <c r="E64" s="832"/>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58.5" customHeight="1" x14ac:dyDescent="0.25">
      <c r="B68" s="35"/>
      <c r="C68" s="21" t="s">
        <v>915</v>
      </c>
      <c r="D68" s="21" t="s">
        <v>733</v>
      </c>
      <c r="E68" s="21" t="s">
        <v>916</v>
      </c>
      <c r="F68" s="21" t="s">
        <v>904</v>
      </c>
      <c r="G68" s="62" t="s">
        <v>917</v>
      </c>
    </row>
    <row r="69" spans="2:7" ht="15" customHeight="1" x14ac:dyDescent="0.25">
      <c r="B69" s="570">
        <v>1</v>
      </c>
      <c r="C69" s="452"/>
      <c r="D69" s="452"/>
      <c r="E69" s="452"/>
      <c r="F69" s="452"/>
      <c r="G69" s="452"/>
    </row>
    <row r="70" spans="2:7" ht="15" customHeight="1" x14ac:dyDescent="0.25">
      <c r="B70" s="571"/>
      <c r="C70" s="452"/>
      <c r="D70" s="452"/>
      <c r="E70" s="452"/>
      <c r="F70" s="452"/>
      <c r="G70" s="452"/>
    </row>
    <row r="71" spans="2:7" ht="15" customHeight="1" x14ac:dyDescent="0.25">
      <c r="B71" s="572"/>
      <c r="C71" s="452"/>
      <c r="D71" s="452"/>
      <c r="E71" s="452"/>
      <c r="F71" s="452"/>
      <c r="G71" s="452"/>
    </row>
    <row r="72" spans="2:7" ht="15" customHeight="1" x14ac:dyDescent="0.25">
      <c r="B72" s="570">
        <v>2</v>
      </c>
      <c r="C72" s="452"/>
      <c r="D72" s="452"/>
      <c r="E72" s="452"/>
      <c r="F72" s="452"/>
      <c r="G72" s="452"/>
    </row>
    <row r="73" spans="2:7" ht="15" customHeight="1" x14ac:dyDescent="0.25">
      <c r="B73" s="571"/>
      <c r="C73" s="452"/>
      <c r="D73" s="452"/>
      <c r="E73" s="452"/>
      <c r="F73" s="452"/>
      <c r="G73" s="452"/>
    </row>
    <row r="74" spans="2:7" ht="15" customHeight="1" x14ac:dyDescent="0.25">
      <c r="B74" s="572"/>
      <c r="C74" s="452"/>
      <c r="D74" s="452"/>
      <c r="E74" s="452"/>
      <c r="F74" s="452"/>
      <c r="G74" s="452"/>
    </row>
    <row r="75" spans="2:7" ht="15" customHeight="1" x14ac:dyDescent="0.25">
      <c r="B75" s="570">
        <v>3</v>
      </c>
      <c r="C75" s="452"/>
      <c r="D75" s="452"/>
      <c r="E75" s="452"/>
      <c r="F75" s="452"/>
      <c r="G75" s="452"/>
    </row>
    <row r="76" spans="2:7" ht="15" customHeight="1" x14ac:dyDescent="0.25">
      <c r="B76" s="571"/>
      <c r="C76" s="452"/>
      <c r="D76" s="452"/>
      <c r="E76" s="452"/>
      <c r="F76" s="452"/>
      <c r="G76" s="452"/>
    </row>
    <row r="77" spans="2:7" ht="15" customHeight="1" x14ac:dyDescent="0.25">
      <c r="B77" s="572"/>
      <c r="C77" s="452"/>
      <c r="D77" s="452"/>
      <c r="E77" s="452"/>
      <c r="F77" s="452"/>
      <c r="G77" s="452"/>
    </row>
    <row r="78" spans="2:7" ht="15" customHeight="1" x14ac:dyDescent="0.25">
      <c r="B78" s="570">
        <v>4</v>
      </c>
      <c r="C78" s="452"/>
      <c r="D78" s="452"/>
      <c r="E78" s="452"/>
      <c r="F78" s="452"/>
      <c r="G78" s="452"/>
    </row>
    <row r="79" spans="2:7" ht="15" customHeight="1" x14ac:dyDescent="0.25">
      <c r="B79" s="571"/>
      <c r="C79" s="452"/>
      <c r="D79" s="452"/>
      <c r="E79" s="452"/>
      <c r="F79" s="452"/>
      <c r="G79" s="452"/>
    </row>
    <row r="80" spans="2:7" ht="15" customHeight="1" x14ac:dyDescent="0.25">
      <c r="B80" s="572"/>
      <c r="C80" s="452"/>
      <c r="D80" s="452"/>
      <c r="E80" s="452"/>
      <c r="F80" s="452"/>
      <c r="G80" s="452"/>
    </row>
    <row r="81" spans="2:7" ht="15" customHeight="1" x14ac:dyDescent="0.25">
      <c r="B81" s="570">
        <v>5</v>
      </c>
      <c r="C81" s="798"/>
      <c r="D81" s="452"/>
      <c r="E81" s="798"/>
      <c r="F81" s="452"/>
      <c r="G81" s="798"/>
    </row>
    <row r="82" spans="2:7" ht="15" customHeight="1" x14ac:dyDescent="0.25">
      <c r="B82" s="571"/>
      <c r="C82" s="799"/>
      <c r="D82" s="452"/>
      <c r="E82" s="799"/>
      <c r="F82" s="452"/>
      <c r="G82" s="799"/>
    </row>
    <row r="83" spans="2:7" ht="15" customHeight="1" x14ac:dyDescent="0.25">
      <c r="B83" s="572"/>
      <c r="C83" s="799"/>
      <c r="D83" s="452"/>
      <c r="E83" s="799"/>
      <c r="F83" s="452"/>
      <c r="G83" s="799"/>
    </row>
    <row r="84" spans="2:7" ht="15" customHeight="1" x14ac:dyDescent="0.25">
      <c r="B84" s="570">
        <v>6</v>
      </c>
      <c r="C84" s="799"/>
      <c r="D84" s="452"/>
      <c r="E84" s="799"/>
      <c r="F84" s="452"/>
      <c r="G84" s="799"/>
    </row>
    <row r="85" spans="2:7" ht="15" customHeight="1" x14ac:dyDescent="0.25">
      <c r="B85" s="571"/>
      <c r="C85" s="799"/>
      <c r="D85" s="452"/>
      <c r="E85" s="799"/>
      <c r="F85" s="452"/>
      <c r="G85" s="799"/>
    </row>
    <row r="86" spans="2:7" ht="15" customHeight="1" x14ac:dyDescent="0.25">
      <c r="B86" s="572"/>
      <c r="C86" s="799"/>
      <c r="D86" s="452"/>
      <c r="E86" s="799"/>
      <c r="F86" s="452"/>
      <c r="G86" s="799"/>
    </row>
    <row r="87" spans="2:7" ht="15" customHeight="1" x14ac:dyDescent="0.25">
      <c r="B87" s="570">
        <v>7</v>
      </c>
      <c r="C87" s="799"/>
      <c r="D87" s="452"/>
      <c r="E87" s="799"/>
      <c r="F87" s="452"/>
      <c r="G87" s="799"/>
    </row>
    <row r="88" spans="2:7" ht="15" customHeight="1" x14ac:dyDescent="0.25">
      <c r="B88" s="571"/>
      <c r="C88" s="799"/>
      <c r="D88" s="452"/>
      <c r="E88" s="799"/>
      <c r="F88" s="452"/>
      <c r="G88" s="799"/>
    </row>
    <row r="89" spans="2:7" ht="15" customHeight="1" x14ac:dyDescent="0.25">
      <c r="B89" s="572"/>
      <c r="C89" s="799"/>
      <c r="D89" s="452"/>
      <c r="E89" s="799"/>
      <c r="F89" s="452"/>
      <c r="G89" s="799"/>
    </row>
    <row r="90" spans="2:7" ht="15" customHeight="1" x14ac:dyDescent="0.25">
      <c r="B90" s="570">
        <v>8</v>
      </c>
      <c r="C90" s="799"/>
      <c r="D90" s="452"/>
      <c r="E90" s="799"/>
      <c r="F90" s="452"/>
      <c r="G90" s="799"/>
    </row>
    <row r="91" spans="2:7" ht="15" customHeight="1" x14ac:dyDescent="0.25">
      <c r="B91" s="571"/>
      <c r="C91" s="799"/>
      <c r="D91" s="452"/>
      <c r="E91" s="799"/>
      <c r="F91" s="452"/>
      <c r="G91" s="799"/>
    </row>
    <row r="92" spans="2:7" ht="15" customHeight="1" x14ac:dyDescent="0.25">
      <c r="B92" s="572"/>
      <c r="C92" s="799"/>
      <c r="D92" s="452"/>
      <c r="E92" s="799"/>
      <c r="F92" s="452"/>
      <c r="G92" s="799"/>
    </row>
    <row r="93" spans="2:7" ht="15" customHeight="1" x14ac:dyDescent="0.25">
      <c r="B93" s="570">
        <v>9</v>
      </c>
      <c r="C93" s="799"/>
      <c r="D93" s="798"/>
      <c r="E93" s="799"/>
      <c r="F93" s="452"/>
      <c r="G93" s="799"/>
    </row>
    <row r="94" spans="2:7" ht="15" customHeight="1" x14ac:dyDescent="0.25">
      <c r="B94" s="571"/>
      <c r="C94" s="799"/>
      <c r="D94" s="799"/>
      <c r="E94" s="799"/>
      <c r="F94" s="452"/>
      <c r="G94" s="799"/>
    </row>
    <row r="95" spans="2:7" ht="15" customHeight="1" x14ac:dyDescent="0.25">
      <c r="B95" s="572"/>
      <c r="C95" s="799"/>
      <c r="D95" s="799"/>
      <c r="E95" s="799"/>
      <c r="F95" s="398"/>
      <c r="G95" s="799"/>
    </row>
    <row r="96" spans="2:7" ht="15" customHeight="1" x14ac:dyDescent="0.25">
      <c r="B96" s="607">
        <v>10</v>
      </c>
      <c r="C96" s="799"/>
      <c r="D96" s="799"/>
      <c r="E96" s="799"/>
      <c r="F96" s="398"/>
      <c r="G96" s="799"/>
    </row>
    <row r="97" spans="2:7" ht="15" customHeight="1" x14ac:dyDescent="0.25">
      <c r="B97" s="607"/>
      <c r="C97" s="799"/>
      <c r="D97" s="799"/>
      <c r="E97" s="799"/>
      <c r="F97" s="398"/>
      <c r="G97" s="799"/>
    </row>
    <row r="98" spans="2:7" ht="15" customHeight="1" x14ac:dyDescent="0.25">
      <c r="B98" s="607"/>
      <c r="C98" s="799"/>
      <c r="D98" s="799"/>
      <c r="E98" s="799"/>
      <c r="F98" s="398"/>
      <c r="G98" s="799"/>
    </row>
    <row r="99" spans="2:7" ht="15" customHeight="1" x14ac:dyDescent="0.25">
      <c r="B99" s="607">
        <v>11</v>
      </c>
      <c r="C99" s="799"/>
      <c r="D99" s="799"/>
      <c r="E99" s="799"/>
      <c r="F99" s="398"/>
      <c r="G99" s="799"/>
    </row>
    <row r="100" spans="2:7" ht="15" customHeight="1" x14ac:dyDescent="0.25">
      <c r="B100" s="607"/>
      <c r="C100" s="799"/>
      <c r="D100" s="799"/>
      <c r="E100" s="799"/>
      <c r="F100" s="398"/>
      <c r="G100" s="799"/>
    </row>
    <row r="101" spans="2:7" ht="15" customHeight="1" x14ac:dyDescent="0.25">
      <c r="B101" s="607"/>
      <c r="C101" s="799"/>
      <c r="D101" s="799"/>
      <c r="E101" s="799"/>
      <c r="F101" s="398"/>
      <c r="G101" s="799"/>
    </row>
    <row r="102" spans="2:7" ht="15" customHeight="1" x14ac:dyDescent="0.25">
      <c r="B102" s="607">
        <v>12</v>
      </c>
      <c r="C102" s="799"/>
      <c r="D102" s="799"/>
      <c r="E102" s="799"/>
      <c r="F102" s="398"/>
      <c r="G102" s="799"/>
    </row>
    <row r="103" spans="2:7" ht="15" customHeight="1" x14ac:dyDescent="0.25">
      <c r="B103" s="607"/>
      <c r="C103" s="799"/>
      <c r="D103" s="799"/>
      <c r="E103" s="799"/>
      <c r="F103" s="398"/>
      <c r="G103" s="799"/>
    </row>
    <row r="104" spans="2:7" ht="15" customHeight="1" x14ac:dyDescent="0.25">
      <c r="B104" s="607"/>
      <c r="C104" s="799"/>
      <c r="D104" s="799"/>
      <c r="E104" s="799"/>
      <c r="F104" s="398"/>
      <c r="G104" s="799"/>
    </row>
    <row r="105" spans="2:7" ht="15" customHeight="1" x14ac:dyDescent="0.25">
      <c r="B105" s="607">
        <v>13</v>
      </c>
      <c r="C105" s="799"/>
      <c r="D105" s="799"/>
      <c r="E105" s="799"/>
      <c r="F105" s="398"/>
      <c r="G105" s="799"/>
    </row>
    <row r="106" spans="2:7" ht="15" customHeight="1" x14ac:dyDescent="0.25">
      <c r="B106" s="607"/>
      <c r="C106" s="799"/>
      <c r="D106" s="799"/>
      <c r="E106" s="799"/>
      <c r="F106" s="398"/>
      <c r="G106" s="799"/>
    </row>
    <row r="107" spans="2:7" ht="15" customHeight="1" x14ac:dyDescent="0.25">
      <c r="B107" s="607"/>
      <c r="C107" s="799"/>
      <c r="D107" s="799"/>
      <c r="E107" s="799"/>
      <c r="F107" s="398"/>
      <c r="G107" s="799"/>
    </row>
    <row r="108" spans="2:7" ht="15" customHeight="1" x14ac:dyDescent="0.25">
      <c r="B108" s="607">
        <v>14</v>
      </c>
      <c r="C108" s="799"/>
      <c r="D108" s="799"/>
      <c r="E108" s="799"/>
      <c r="F108" s="398"/>
      <c r="G108" s="799"/>
    </row>
    <row r="109" spans="2:7" ht="15" customHeight="1" x14ac:dyDescent="0.25">
      <c r="B109" s="607"/>
      <c r="C109" s="799"/>
      <c r="D109" s="799"/>
      <c r="E109" s="799"/>
      <c r="F109" s="398"/>
      <c r="G109" s="799"/>
    </row>
    <row r="110" spans="2:7" ht="15" customHeight="1" x14ac:dyDescent="0.25">
      <c r="B110" s="607"/>
      <c r="C110" s="799"/>
      <c r="D110" s="799"/>
      <c r="E110" s="799"/>
      <c r="F110" s="398"/>
      <c r="G110" s="799"/>
    </row>
    <row r="111" spans="2:7" ht="15" customHeight="1" x14ac:dyDescent="0.25">
      <c r="B111" s="607">
        <v>15</v>
      </c>
      <c r="C111" s="799"/>
      <c r="D111" s="799"/>
      <c r="E111" s="799"/>
      <c r="F111" s="398"/>
      <c r="G111" s="799"/>
    </row>
    <row r="112" spans="2:7" ht="15" customHeight="1" x14ac:dyDescent="0.25">
      <c r="B112" s="607"/>
      <c r="C112" s="799"/>
      <c r="D112" s="799"/>
      <c r="E112" s="799"/>
      <c r="F112" s="398"/>
      <c r="G112" s="799"/>
    </row>
    <row r="113" spans="2:7" ht="15" customHeight="1" x14ac:dyDescent="0.25">
      <c r="B113" s="607"/>
      <c r="C113" s="799"/>
      <c r="D113" s="799"/>
      <c r="E113" s="799"/>
      <c r="F113" s="398"/>
      <c r="G113" s="799"/>
    </row>
    <row r="114" spans="2:7" ht="15" customHeight="1" x14ac:dyDescent="0.25">
      <c r="B114" s="607">
        <v>16</v>
      </c>
      <c r="C114" s="799"/>
      <c r="D114" s="799"/>
      <c r="E114" s="799"/>
      <c r="F114" s="398"/>
      <c r="G114" s="799"/>
    </row>
    <row r="115" spans="2:7" ht="15" customHeight="1" x14ac:dyDescent="0.25">
      <c r="B115" s="607"/>
      <c r="C115" s="799"/>
      <c r="D115" s="799"/>
      <c r="E115" s="799"/>
      <c r="F115" s="398"/>
      <c r="G115" s="799"/>
    </row>
    <row r="116" spans="2:7" ht="15" customHeight="1" x14ac:dyDescent="0.25">
      <c r="B116" s="607"/>
      <c r="C116" s="799"/>
      <c r="D116" s="799"/>
      <c r="E116" s="799"/>
      <c r="F116" s="398"/>
      <c r="G116" s="799"/>
    </row>
    <row r="117" spans="2:7" ht="15" customHeight="1" x14ac:dyDescent="0.25">
      <c r="B117" s="607">
        <v>17</v>
      </c>
      <c r="C117" s="799"/>
      <c r="D117" s="799"/>
      <c r="E117" s="799"/>
      <c r="F117" s="398"/>
      <c r="G117" s="799"/>
    </row>
    <row r="118" spans="2:7" ht="15" customHeight="1" x14ac:dyDescent="0.25">
      <c r="B118" s="607"/>
      <c r="C118" s="799"/>
      <c r="D118" s="799"/>
      <c r="E118" s="799"/>
      <c r="F118" s="398"/>
      <c r="G118" s="799"/>
    </row>
    <row r="119" spans="2:7" ht="15" customHeight="1" x14ac:dyDescent="0.25">
      <c r="B119" s="607"/>
      <c r="C119" s="799"/>
      <c r="D119" s="799"/>
      <c r="E119" s="799"/>
      <c r="F119" s="398"/>
      <c r="G119" s="799"/>
    </row>
    <row r="120" spans="2:7" ht="15" customHeight="1" x14ac:dyDescent="0.25">
      <c r="B120" s="607">
        <v>18</v>
      </c>
      <c r="C120" s="799"/>
      <c r="D120" s="799"/>
      <c r="E120" s="799"/>
      <c r="F120" s="398"/>
      <c r="G120" s="799"/>
    </row>
    <row r="121" spans="2:7" ht="15" customHeight="1" x14ac:dyDescent="0.25">
      <c r="B121" s="607"/>
      <c r="C121" s="799"/>
      <c r="D121" s="799"/>
      <c r="E121" s="799"/>
      <c r="F121" s="398"/>
      <c r="G121" s="799"/>
    </row>
    <row r="122" spans="2:7" ht="15" customHeight="1" x14ac:dyDescent="0.25">
      <c r="B122" s="607"/>
      <c r="C122" s="799"/>
      <c r="D122" s="799"/>
      <c r="E122" s="799"/>
      <c r="F122" s="398"/>
      <c r="G122" s="799"/>
    </row>
    <row r="123" spans="2:7" ht="15" customHeight="1" x14ac:dyDescent="0.25">
      <c r="B123" s="607">
        <v>19</v>
      </c>
      <c r="C123" s="799"/>
      <c r="D123" s="799"/>
      <c r="E123" s="799"/>
      <c r="F123" s="398"/>
      <c r="G123" s="799"/>
    </row>
    <row r="124" spans="2:7" ht="15" customHeight="1" x14ac:dyDescent="0.25">
      <c r="B124" s="607"/>
      <c r="C124" s="799"/>
      <c r="D124" s="799"/>
      <c r="E124" s="799"/>
      <c r="F124" s="398"/>
      <c r="G124" s="799"/>
    </row>
    <row r="125" spans="2:7" ht="15" customHeight="1" x14ac:dyDescent="0.25">
      <c r="B125" s="607"/>
      <c r="C125" s="799"/>
      <c r="D125" s="799"/>
      <c r="E125" s="799"/>
      <c r="F125" s="398"/>
      <c r="G125" s="799"/>
    </row>
    <row r="126" spans="2:7" ht="15" customHeight="1" x14ac:dyDescent="0.25">
      <c r="B126" s="607">
        <v>20</v>
      </c>
      <c r="C126" s="799"/>
      <c r="D126" s="799"/>
      <c r="E126" s="799"/>
      <c r="F126" s="398"/>
      <c r="G126" s="799"/>
    </row>
    <row r="127" spans="2:7" ht="15" customHeight="1" x14ac:dyDescent="0.25">
      <c r="B127" s="607"/>
      <c r="C127" s="799"/>
      <c r="D127" s="799"/>
      <c r="E127" s="799"/>
      <c r="F127" s="398"/>
      <c r="G127" s="799"/>
    </row>
    <row r="128" spans="2:7" ht="15" customHeight="1" x14ac:dyDescent="0.25">
      <c r="B128" s="607"/>
      <c r="C128" s="800"/>
      <c r="D128" s="800"/>
      <c r="E128" s="800"/>
      <c r="F128" s="398"/>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Ф'!D91</f>
        <v>0</v>
      </c>
      <c r="D133" s="452">
        <f>'2 жастағы балалар К'!D91</f>
        <v>0</v>
      </c>
      <c r="E133" s="452" t="e">
        <f>'2 жастағы балалар Т'!#REF!</f>
        <v>#REF!</v>
      </c>
      <c r="F133" s="452">
        <f>'2 жастағы балалар Ш'!D91</f>
        <v>0</v>
      </c>
      <c r="G133" s="452" t="e">
        <f>'2 жастағы балалар Ә'!#REF!</f>
        <v>#REF!</v>
      </c>
    </row>
    <row r="134" spans="2:7" x14ac:dyDescent="0.25">
      <c r="B134" s="571"/>
      <c r="C134" s="452">
        <f>'2 жастағы балалар Ф'!E91</f>
        <v>0</v>
      </c>
      <c r="D134" s="452">
        <f>'2 жастағы балалар К'!E91</f>
        <v>0</v>
      </c>
      <c r="E134" s="452" t="e">
        <f>'2 жастағы балалар Т'!#REF!</f>
        <v>#REF!</v>
      </c>
      <c r="F134" s="452">
        <f>'2 жастағы балалар Ш'!E91</f>
        <v>0</v>
      </c>
      <c r="G134" s="452" t="e">
        <f>'2 жастағы балалар Ә'!#REF!</f>
        <v>#REF!</v>
      </c>
    </row>
    <row r="135" spans="2:7" x14ac:dyDescent="0.25">
      <c r="B135" s="572"/>
      <c r="C135" s="452">
        <f>'2 жастағы балалар Ф'!F91</f>
        <v>0</v>
      </c>
      <c r="D135" s="452">
        <f>'2 жастағы балалар К'!F91</f>
        <v>0</v>
      </c>
      <c r="E135" s="452" t="e">
        <f>'2 жастағы балалар Т'!#REF!</f>
        <v>#REF!</v>
      </c>
      <c r="F135" s="452">
        <f>'2 жастағы балалар Ш'!F91</f>
        <v>0</v>
      </c>
      <c r="G135" s="452" t="e">
        <f>'2 жастағы балалар Ә'!#REF!</f>
        <v>#REF!</v>
      </c>
    </row>
    <row r="136" spans="2:7" x14ac:dyDescent="0.25">
      <c r="B136" s="570">
        <v>2</v>
      </c>
      <c r="C136" s="452">
        <f>'2 жастағы балалар Ф'!G91</f>
        <v>0</v>
      </c>
      <c r="D136" s="452">
        <f>'2 жастағы балалар К'!G91</f>
        <v>0</v>
      </c>
      <c r="E136" s="452">
        <f>'2 жастағы балалар Т'!D91</f>
        <v>0</v>
      </c>
      <c r="F136" s="452">
        <f>'2 жастағы балалар Ш'!G91</f>
        <v>0</v>
      </c>
      <c r="G136" s="452">
        <f>'2 жастағы балалар Ә'!D91</f>
        <v>0</v>
      </c>
    </row>
    <row r="137" spans="2:7" x14ac:dyDescent="0.25">
      <c r="B137" s="571"/>
      <c r="C137" s="452">
        <f>'2 жастағы балалар Ф'!H91</f>
        <v>0</v>
      </c>
      <c r="D137" s="452">
        <f>'2 жастағы балалар К'!H91</f>
        <v>0</v>
      </c>
      <c r="E137" s="452">
        <f>'2 жастағы балалар Т'!E91</f>
        <v>0</v>
      </c>
      <c r="F137" s="452">
        <f>'2 жастағы балалар Ш'!H91</f>
        <v>0</v>
      </c>
      <c r="G137" s="452">
        <f>'2 жастағы балалар Ә'!E91</f>
        <v>0</v>
      </c>
    </row>
    <row r="138" spans="2:7" x14ac:dyDescent="0.25">
      <c r="B138" s="572"/>
      <c r="C138" s="452">
        <f>'2 жастағы балалар Ф'!I91</f>
        <v>0</v>
      </c>
      <c r="D138" s="452">
        <f>'2 жастағы балалар К'!I91</f>
        <v>0</v>
      </c>
      <c r="E138" s="452">
        <f>'2 жастағы балалар Т'!F91</f>
        <v>0</v>
      </c>
      <c r="F138" s="452">
        <f>'2 жастағы балалар Ш'!I91</f>
        <v>0</v>
      </c>
      <c r="G138" s="452">
        <f>'2 жастағы балалар Ә'!F91</f>
        <v>0</v>
      </c>
    </row>
    <row r="139" spans="2:7" x14ac:dyDescent="0.25">
      <c r="B139" s="570">
        <v>3</v>
      </c>
      <c r="C139" s="452">
        <f>'2 жастағы балалар Ф'!J91</f>
        <v>0</v>
      </c>
      <c r="D139" s="452">
        <f>'2 жастағы балалар К'!J91</f>
        <v>0</v>
      </c>
      <c r="E139" s="452">
        <f>'2 жастағы балалар Т'!G91</f>
        <v>0</v>
      </c>
      <c r="F139" s="452">
        <f>'2 жастағы балалар Ш'!J91</f>
        <v>0</v>
      </c>
      <c r="G139" s="452">
        <f>'2 жастағы балалар Ә'!G91</f>
        <v>0</v>
      </c>
    </row>
    <row r="140" spans="2:7" x14ac:dyDescent="0.25">
      <c r="B140" s="571"/>
      <c r="C140" s="452">
        <f>'2 жастағы балалар Ф'!K91</f>
        <v>0</v>
      </c>
      <c r="D140" s="452">
        <f>'2 жастағы балалар К'!K91</f>
        <v>0</v>
      </c>
      <c r="E140" s="452">
        <f>'2 жастағы балалар Т'!H91</f>
        <v>0</v>
      </c>
      <c r="F140" s="452">
        <f>'2 жастағы балалар Ш'!K91</f>
        <v>0</v>
      </c>
      <c r="G140" s="452">
        <f>'2 жастағы балалар Ә'!H91</f>
        <v>0</v>
      </c>
    </row>
    <row r="141" spans="2:7" x14ac:dyDescent="0.25">
      <c r="B141" s="572"/>
      <c r="C141" s="452">
        <f>'2 жастағы балалар Ф'!L91</f>
        <v>0</v>
      </c>
      <c r="D141" s="452">
        <f>'2 жастағы балалар К'!L91</f>
        <v>0</v>
      </c>
      <c r="E141" s="452">
        <f>'2 жастағы балалар Т'!I91</f>
        <v>0</v>
      </c>
      <c r="F141" s="452">
        <f>'2 жастағы балалар Ш'!L91</f>
        <v>0</v>
      </c>
      <c r="G141" s="452">
        <f>'2 жастағы балалар Ә'!I91</f>
        <v>0</v>
      </c>
    </row>
    <row r="142" spans="2:7" x14ac:dyDescent="0.25">
      <c r="B142" s="570">
        <v>4</v>
      </c>
      <c r="C142" s="452">
        <f>'2 жастағы балалар Ф'!M91</f>
        <v>0</v>
      </c>
      <c r="D142" s="452">
        <f>'2 жастағы балалар К'!M91</f>
        <v>0</v>
      </c>
      <c r="E142" s="452">
        <f>'2 жастағы балалар Т'!J91</f>
        <v>0</v>
      </c>
      <c r="F142" s="452">
        <f>'2 жастағы балалар Ш'!M91</f>
        <v>0</v>
      </c>
      <c r="G142" s="452">
        <f>'2 жастағы балалар Ә'!J91</f>
        <v>0</v>
      </c>
    </row>
    <row r="143" spans="2:7" x14ac:dyDescent="0.25">
      <c r="B143" s="571"/>
      <c r="C143" s="452">
        <f>'2 жастағы балалар Ф'!N91</f>
        <v>0</v>
      </c>
      <c r="D143" s="452">
        <f>'2 жастағы балалар К'!N91</f>
        <v>0</v>
      </c>
      <c r="E143" s="452">
        <f>'2 жастағы балалар Т'!K91</f>
        <v>0</v>
      </c>
      <c r="F143" s="452">
        <f>'2 жастағы балалар Ш'!N91</f>
        <v>0</v>
      </c>
      <c r="G143" s="452">
        <f>'2 жастағы балалар Ә'!K91</f>
        <v>0</v>
      </c>
    </row>
    <row r="144" spans="2:7" x14ac:dyDescent="0.25">
      <c r="B144" s="572"/>
      <c r="C144" s="452">
        <f>'2 жастағы балалар Ф'!O91</f>
        <v>0</v>
      </c>
      <c r="D144" s="452">
        <f>'2 жастағы балалар К'!O91</f>
        <v>0</v>
      </c>
      <c r="E144" s="452">
        <f>'2 жастағы балалар Т'!L91</f>
        <v>0</v>
      </c>
      <c r="F144" s="452">
        <f>'2 жастағы балалар Ш'!O91</f>
        <v>0</v>
      </c>
      <c r="G144" s="452">
        <f>'2 жастағы балалар Ә'!L91</f>
        <v>0</v>
      </c>
    </row>
    <row r="145" spans="2:7" x14ac:dyDescent="0.25">
      <c r="B145" s="570">
        <v>5</v>
      </c>
      <c r="C145" s="452" t="e">
        <f>'2 жастағы балалар Ф'!#REF!</f>
        <v>#REF!</v>
      </c>
      <c r="D145" s="452" t="e">
        <f>'2 жастағы балалар К'!#REF!</f>
        <v>#REF!</v>
      </c>
      <c r="E145" s="452">
        <f>'2 жастағы балалар Т'!M91</f>
        <v>0</v>
      </c>
      <c r="F145" s="452">
        <f>'2 жастағы балалар Ш'!P91</f>
        <v>0</v>
      </c>
      <c r="G145" s="452">
        <f>'2 жастағы балалар Ә'!M91</f>
        <v>0</v>
      </c>
    </row>
    <row r="146" spans="2:7" x14ac:dyDescent="0.25">
      <c r="B146" s="571"/>
      <c r="C146" s="452" t="e">
        <f>'2 жастағы балалар Ф'!#REF!</f>
        <v>#REF!</v>
      </c>
      <c r="D146" s="452" t="e">
        <f>'2 жастағы балалар К'!#REF!</f>
        <v>#REF!</v>
      </c>
      <c r="E146" s="452">
        <f>'2 жастағы балалар Т'!N91</f>
        <v>0</v>
      </c>
      <c r="F146" s="452">
        <f>'2 жастағы балалар Ш'!Q91</f>
        <v>0</v>
      </c>
      <c r="G146" s="452">
        <f>'2 жастағы балалар Ә'!N91</f>
        <v>0</v>
      </c>
    </row>
    <row r="147" spans="2:7" x14ac:dyDescent="0.25">
      <c r="B147" s="572"/>
      <c r="C147" s="452" t="e">
        <f>'2 жастағы балалар Ф'!#REF!</f>
        <v>#REF!</v>
      </c>
      <c r="D147" s="452" t="e">
        <f>'2 жастағы балалар К'!#REF!</f>
        <v>#REF!</v>
      </c>
      <c r="E147" s="452">
        <f>'2 жастағы балалар Т'!O91</f>
        <v>0</v>
      </c>
      <c r="F147" s="452">
        <f>'2 жастағы балалар Ш'!R91</f>
        <v>0</v>
      </c>
      <c r="G147" s="452">
        <f>'2 жастағы балалар Ә'!O91</f>
        <v>0</v>
      </c>
    </row>
    <row r="148" spans="2:7" x14ac:dyDescent="0.25">
      <c r="B148" s="570">
        <v>6</v>
      </c>
      <c r="C148" s="798"/>
      <c r="D148" s="452">
        <f>'2 жастағы балалар К'!P91</f>
        <v>0</v>
      </c>
      <c r="E148" s="798"/>
      <c r="F148" s="452" t="e">
        <f>'2 жастағы балалар Ш'!#REF!</f>
        <v>#REF!</v>
      </c>
      <c r="G148" s="798"/>
    </row>
    <row r="149" spans="2:7" x14ac:dyDescent="0.25">
      <c r="B149" s="571"/>
      <c r="C149" s="799"/>
      <c r="D149" s="452">
        <f>'2 жастағы балалар К'!Q91</f>
        <v>0</v>
      </c>
      <c r="E149" s="799"/>
      <c r="F149" s="452" t="e">
        <f>'2 жастағы балалар Ш'!#REF!</f>
        <v>#REF!</v>
      </c>
      <c r="G149" s="799"/>
    </row>
    <row r="150" spans="2:7" x14ac:dyDescent="0.25">
      <c r="B150" s="572"/>
      <c r="C150" s="799"/>
      <c r="D150" s="452">
        <f>'2 жастағы балалар К'!R91</f>
        <v>0</v>
      </c>
      <c r="E150" s="799"/>
      <c r="F150" s="452" t="e">
        <f>'2 жастағы балалар Ш'!#REF!</f>
        <v>#REF!</v>
      </c>
      <c r="G150" s="799"/>
    </row>
    <row r="151" spans="2:7" x14ac:dyDescent="0.25">
      <c r="B151" s="570">
        <v>7</v>
      </c>
      <c r="C151" s="799"/>
      <c r="D151" s="452">
        <f>'2 жастағы балалар К'!S91</f>
        <v>0</v>
      </c>
      <c r="E151" s="799"/>
      <c r="F151" s="452" t="e">
        <f>'2 жастағы балалар Ш'!#REF!</f>
        <v>#REF!</v>
      </c>
      <c r="G151" s="799"/>
    </row>
    <row r="152" spans="2:7" x14ac:dyDescent="0.25">
      <c r="B152" s="571"/>
      <c r="C152" s="799"/>
      <c r="D152" s="452">
        <f>'2 жастағы балалар К'!T91</f>
        <v>0</v>
      </c>
      <c r="E152" s="799"/>
      <c r="F152" s="452" t="e">
        <f>'2 жастағы балалар Ш'!#REF!</f>
        <v>#REF!</v>
      </c>
      <c r="G152" s="799"/>
    </row>
    <row r="153" spans="2:7" x14ac:dyDescent="0.25">
      <c r="B153" s="572"/>
      <c r="C153" s="799"/>
      <c r="D153" s="452">
        <f>'2 жастағы балалар К'!U91</f>
        <v>0</v>
      </c>
      <c r="E153" s="799"/>
      <c r="F153" s="452" t="e">
        <f>'2 жастағы балалар Ш'!#REF!</f>
        <v>#REF!</v>
      </c>
      <c r="G153" s="799"/>
    </row>
    <row r="154" spans="2:7" x14ac:dyDescent="0.25">
      <c r="B154" s="570">
        <v>8</v>
      </c>
      <c r="C154" s="799"/>
      <c r="D154" s="452">
        <f>'2 жастағы балалар К'!V91</f>
        <v>0</v>
      </c>
      <c r="E154" s="799"/>
      <c r="F154" s="452" t="e">
        <f>'2 жастағы балалар Ш'!#REF!</f>
        <v>#REF!</v>
      </c>
      <c r="G154" s="799"/>
    </row>
    <row r="155" spans="2:7" x14ac:dyDescent="0.25">
      <c r="B155" s="571"/>
      <c r="C155" s="799"/>
      <c r="D155" s="452">
        <f>'2 жастағы балалар К'!W91</f>
        <v>0</v>
      </c>
      <c r="E155" s="799"/>
      <c r="F155" s="452" t="e">
        <f>'2 жастағы балалар Ш'!#REF!</f>
        <v>#REF!</v>
      </c>
      <c r="G155" s="799"/>
    </row>
    <row r="156" spans="2:7" x14ac:dyDescent="0.25">
      <c r="B156" s="572"/>
      <c r="C156" s="799"/>
      <c r="D156" s="452">
        <f>'2 жастағы балалар К'!X91</f>
        <v>0</v>
      </c>
      <c r="E156" s="799"/>
      <c r="F156" s="452" t="e">
        <f>'2 жастағы балалар Ш'!#REF!</f>
        <v>#REF!</v>
      </c>
      <c r="G156" s="799"/>
    </row>
    <row r="157" spans="2:7" x14ac:dyDescent="0.25">
      <c r="B157" s="570">
        <v>9</v>
      </c>
      <c r="C157" s="799"/>
      <c r="D157" s="452">
        <f>'2 жастағы балалар К'!Y91</f>
        <v>0</v>
      </c>
      <c r="E157" s="799"/>
      <c r="F157" s="452" t="e">
        <f>'2 жастағы балалар Ш'!#REF!</f>
        <v>#REF!</v>
      </c>
      <c r="G157" s="799"/>
    </row>
    <row r="158" spans="2:7" x14ac:dyDescent="0.25">
      <c r="B158" s="571"/>
      <c r="C158" s="799"/>
      <c r="D158" s="452">
        <f>'2 жастағы балалар К'!Z91</f>
        <v>0</v>
      </c>
      <c r="E158" s="799"/>
      <c r="F158" s="452" t="e">
        <f>'2 жастағы балалар Ш'!#REF!</f>
        <v>#REF!</v>
      </c>
      <c r="G158" s="799"/>
    </row>
    <row r="159" spans="2:7" x14ac:dyDescent="0.25">
      <c r="B159" s="572"/>
      <c r="C159" s="799"/>
      <c r="D159" s="452">
        <f>'2 жастағы балалар К'!AA91</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Ш'!S91</f>
        <v>0</v>
      </c>
      <c r="G163" s="799"/>
    </row>
    <row r="164" spans="2:7" x14ac:dyDescent="0.25">
      <c r="B164" s="607"/>
      <c r="C164" s="799"/>
      <c r="D164" s="452" t="e">
        <f>'2 жастағы балалар К'!#REF!</f>
        <v>#REF!</v>
      </c>
      <c r="E164" s="799"/>
      <c r="F164" s="398">
        <f>'2 жастағы балалар Ш'!T91</f>
        <v>0</v>
      </c>
      <c r="G164" s="799"/>
    </row>
    <row r="165" spans="2:7" x14ac:dyDescent="0.25">
      <c r="B165" s="607"/>
      <c r="C165" s="799"/>
      <c r="D165" s="452" t="e">
        <f>'2 жастағы балалар К'!#REF!</f>
        <v>#REF!</v>
      </c>
      <c r="E165" s="799"/>
      <c r="F165" s="398">
        <f>'2 жастағы балалар Ш'!U91</f>
        <v>0</v>
      </c>
      <c r="G165" s="799"/>
    </row>
    <row r="166" spans="2:7" x14ac:dyDescent="0.25">
      <c r="B166" s="607">
        <v>12</v>
      </c>
      <c r="C166" s="799"/>
      <c r="D166" s="452" t="e">
        <f>'2 жастағы балалар К'!#REF!</f>
        <v>#REF!</v>
      </c>
      <c r="E166" s="799"/>
      <c r="F166" s="398">
        <f>'2 жастағы балалар Ш'!V91</f>
        <v>0</v>
      </c>
      <c r="G166" s="799"/>
    </row>
    <row r="167" spans="2:7" x14ac:dyDescent="0.25">
      <c r="B167" s="607"/>
      <c r="C167" s="799"/>
      <c r="D167" s="452" t="e">
        <f>'2 жастағы балалар К'!#REF!</f>
        <v>#REF!</v>
      </c>
      <c r="E167" s="799"/>
      <c r="F167" s="398">
        <f>'2 жастағы балалар Ш'!W91</f>
        <v>0</v>
      </c>
      <c r="G167" s="799"/>
    </row>
    <row r="168" spans="2:7" x14ac:dyDescent="0.25">
      <c r="B168" s="607"/>
      <c r="C168" s="799"/>
      <c r="D168" s="452" t="e">
        <f>'2 жастағы балалар К'!#REF!</f>
        <v>#REF!</v>
      </c>
      <c r="E168" s="799"/>
      <c r="F168" s="398">
        <f>'2 жастағы балалар Ш'!X91</f>
        <v>0</v>
      </c>
      <c r="G168" s="799"/>
    </row>
    <row r="169" spans="2:7" x14ac:dyDescent="0.25">
      <c r="B169" s="607">
        <v>13</v>
      </c>
      <c r="C169" s="799"/>
      <c r="D169" s="452" t="e">
        <f>'2 жастағы балалар К'!#REF!</f>
        <v>#REF!</v>
      </c>
      <c r="E169" s="799"/>
      <c r="F169" s="398">
        <f>'2 жастағы балалар Ш'!Y91</f>
        <v>0</v>
      </c>
      <c r="G169" s="799"/>
    </row>
    <row r="170" spans="2:7" x14ac:dyDescent="0.25">
      <c r="B170" s="607"/>
      <c r="C170" s="799"/>
      <c r="D170" s="452" t="e">
        <f>'2 жастағы балалар К'!#REF!</f>
        <v>#REF!</v>
      </c>
      <c r="E170" s="799"/>
      <c r="F170" s="398">
        <f>'2 жастағы балалар Ш'!Z91</f>
        <v>0</v>
      </c>
      <c r="G170" s="799"/>
    </row>
    <row r="171" spans="2:7" x14ac:dyDescent="0.25">
      <c r="B171" s="607"/>
      <c r="C171" s="799"/>
      <c r="D171" s="452" t="e">
        <f>'2 жастағы балалар К'!#REF!</f>
        <v>#REF!</v>
      </c>
      <c r="E171" s="799"/>
      <c r="F171" s="398">
        <f>'2 жастағы балалар Ш'!AA91</f>
        <v>0</v>
      </c>
      <c r="G171" s="799"/>
    </row>
    <row r="172" spans="2:7" x14ac:dyDescent="0.25">
      <c r="B172" s="607">
        <v>14</v>
      </c>
      <c r="C172" s="799"/>
      <c r="D172" s="452" t="e">
        <f>'2 жастағы балалар К'!#REF!</f>
        <v>#REF!</v>
      </c>
      <c r="E172" s="799"/>
      <c r="F172" s="398">
        <f>'2 жастағы балалар Ш'!AB91</f>
        <v>0</v>
      </c>
      <c r="G172" s="799"/>
    </row>
    <row r="173" spans="2:7" x14ac:dyDescent="0.25">
      <c r="B173" s="607"/>
      <c r="C173" s="799"/>
      <c r="D173" s="452" t="e">
        <f>'2 жастағы балалар К'!#REF!</f>
        <v>#REF!</v>
      </c>
      <c r="E173" s="799"/>
      <c r="F173" s="398">
        <f>'2 жастағы балалар Ш'!AC91</f>
        <v>0</v>
      </c>
      <c r="G173" s="799"/>
    </row>
    <row r="174" spans="2:7" x14ac:dyDescent="0.25">
      <c r="B174" s="607"/>
      <c r="C174" s="799"/>
      <c r="D174" s="452" t="e">
        <f>'2 жастағы балалар К'!#REF!</f>
        <v>#REF!</v>
      </c>
      <c r="E174" s="799"/>
      <c r="F174" s="398">
        <f>'2 жастағы балалар Ш'!AD91</f>
        <v>0</v>
      </c>
      <c r="G174" s="799"/>
    </row>
    <row r="175" spans="2:7" x14ac:dyDescent="0.25">
      <c r="B175" s="607">
        <v>15</v>
      </c>
      <c r="C175" s="799"/>
      <c r="D175" s="452" t="e">
        <f>'2 жастағы балалар К'!#REF!</f>
        <v>#REF!</v>
      </c>
      <c r="E175" s="799"/>
      <c r="F175" s="398">
        <f>'2 жастағы балалар Ш'!AE91</f>
        <v>0</v>
      </c>
      <c r="G175" s="799"/>
    </row>
    <row r="176" spans="2:7" x14ac:dyDescent="0.25">
      <c r="B176" s="607"/>
      <c r="C176" s="799"/>
      <c r="D176" s="452" t="e">
        <f>'2 жастағы балалар К'!#REF!</f>
        <v>#REF!</v>
      </c>
      <c r="E176" s="799"/>
      <c r="F176" s="398">
        <f>'2 жастағы балалар Ш'!AF91</f>
        <v>0</v>
      </c>
      <c r="G176" s="799"/>
    </row>
    <row r="177" spans="2:7" x14ac:dyDescent="0.25">
      <c r="B177" s="607"/>
      <c r="C177" s="799"/>
      <c r="D177" s="452" t="e">
        <f>'2 жастағы балалар К'!#REF!</f>
        <v>#REF!</v>
      </c>
      <c r="E177" s="799"/>
      <c r="F177" s="398">
        <f>'2 жастағы балалар Ш'!AG91</f>
        <v>0</v>
      </c>
      <c r="G177" s="799"/>
    </row>
    <row r="178" spans="2:7" x14ac:dyDescent="0.25">
      <c r="B178" s="607">
        <v>16</v>
      </c>
      <c r="C178" s="799"/>
      <c r="D178" s="798"/>
      <c r="E178" s="799"/>
      <c r="F178" s="398">
        <f>'2 жастағы балалар Ш'!AH91</f>
        <v>0</v>
      </c>
      <c r="G178" s="799"/>
    </row>
    <row r="179" spans="2:7" x14ac:dyDescent="0.25">
      <c r="B179" s="607"/>
      <c r="C179" s="799"/>
      <c r="D179" s="799"/>
      <c r="E179" s="799"/>
      <c r="F179" s="398">
        <f>'2 жастағы балалар Ш'!AI91</f>
        <v>0</v>
      </c>
      <c r="G179" s="799"/>
    </row>
    <row r="180" spans="2:7" x14ac:dyDescent="0.25">
      <c r="B180" s="607"/>
      <c r="C180" s="799"/>
      <c r="D180" s="799"/>
      <c r="E180" s="799"/>
      <c r="F180" s="398">
        <f>'2 жастағы балалар Ш'!AJ91</f>
        <v>0</v>
      </c>
      <c r="G180" s="799"/>
    </row>
    <row r="181" spans="2:7" x14ac:dyDescent="0.25">
      <c r="B181" s="607">
        <v>17</v>
      </c>
      <c r="C181" s="799"/>
      <c r="D181" s="799"/>
      <c r="E181" s="799"/>
      <c r="F181" s="398">
        <f>'2 жастағы балалар Ш'!AK91</f>
        <v>0</v>
      </c>
      <c r="G181" s="799"/>
    </row>
    <row r="182" spans="2:7" x14ac:dyDescent="0.25">
      <c r="B182" s="607"/>
      <c r="C182" s="799"/>
      <c r="D182" s="799"/>
      <c r="E182" s="799"/>
      <c r="F182" s="398">
        <f>'2 жастағы балалар Ш'!AL91</f>
        <v>0</v>
      </c>
      <c r="G182" s="799"/>
    </row>
    <row r="183" spans="2:7" x14ac:dyDescent="0.25">
      <c r="B183" s="607"/>
      <c r="C183" s="799"/>
      <c r="D183" s="799"/>
      <c r="E183" s="799"/>
      <c r="F183" s="398">
        <f>'2 жастағы балалар Ш'!AM91</f>
        <v>0</v>
      </c>
      <c r="G183" s="799"/>
    </row>
    <row r="184" spans="2:7" x14ac:dyDescent="0.25">
      <c r="B184" s="607">
        <v>18</v>
      </c>
      <c r="C184" s="799"/>
      <c r="D184" s="799"/>
      <c r="E184" s="799"/>
      <c r="F184" s="398">
        <f>'2 жастағы балалар Ш'!AN91</f>
        <v>0</v>
      </c>
      <c r="G184" s="799"/>
    </row>
    <row r="185" spans="2:7" x14ac:dyDescent="0.25">
      <c r="B185" s="607"/>
      <c r="C185" s="799"/>
      <c r="D185" s="799"/>
      <c r="E185" s="799"/>
      <c r="F185" s="398">
        <f>'2 жастағы балалар Ш'!AO91</f>
        <v>0</v>
      </c>
      <c r="G185" s="799"/>
    </row>
    <row r="186" spans="2:7" x14ac:dyDescent="0.25">
      <c r="B186" s="607"/>
      <c r="C186" s="799"/>
      <c r="D186" s="799"/>
      <c r="E186" s="799"/>
      <c r="F186" s="398">
        <f>'2 жастағы балалар Ш'!AP91</f>
        <v>0</v>
      </c>
      <c r="G186" s="799"/>
    </row>
    <row r="187" spans="2:7" x14ac:dyDescent="0.25">
      <c r="B187" s="607">
        <v>19</v>
      </c>
      <c r="C187" s="799"/>
      <c r="D187" s="799"/>
      <c r="E187" s="799"/>
      <c r="F187" s="398">
        <f>'2 жастағы балалар Ш'!AQ91</f>
        <v>0</v>
      </c>
      <c r="G187" s="799"/>
    </row>
    <row r="188" spans="2:7" x14ac:dyDescent="0.25">
      <c r="B188" s="607"/>
      <c r="C188" s="799"/>
      <c r="D188" s="799"/>
      <c r="E188" s="799"/>
      <c r="F188" s="398">
        <f>'2 жастағы балалар Ш'!AR91</f>
        <v>0</v>
      </c>
      <c r="G188" s="799"/>
    </row>
    <row r="189" spans="2:7" x14ac:dyDescent="0.25">
      <c r="B189" s="607"/>
      <c r="C189" s="799"/>
      <c r="D189" s="799"/>
      <c r="E189" s="799"/>
      <c r="F189" s="398">
        <f>'2 жастағы балалар Ш'!AS91</f>
        <v>0</v>
      </c>
      <c r="G189" s="799"/>
    </row>
    <row r="190" spans="2:7" x14ac:dyDescent="0.25">
      <c r="B190" s="607">
        <v>20</v>
      </c>
      <c r="C190" s="799"/>
      <c r="D190" s="799"/>
      <c r="E190" s="799"/>
      <c r="F190" s="398">
        <f>'2 жастағы балалар Ш'!AT91</f>
        <v>0</v>
      </c>
      <c r="G190" s="799"/>
    </row>
    <row r="191" spans="2:7" x14ac:dyDescent="0.25">
      <c r="B191" s="607"/>
      <c r="C191" s="799"/>
      <c r="D191" s="799"/>
      <c r="E191" s="799"/>
      <c r="F191" s="398">
        <f>'2 жастағы балалар Ш'!AU91</f>
        <v>0</v>
      </c>
      <c r="G191" s="799"/>
    </row>
    <row r="192" spans="2:7" x14ac:dyDescent="0.25">
      <c r="B192" s="607"/>
      <c r="C192" s="799"/>
      <c r="D192" s="799"/>
      <c r="E192" s="799"/>
      <c r="F192" s="398">
        <f>'2 жастағы балалар Ш'!AV91</f>
        <v>0</v>
      </c>
      <c r="G192" s="799"/>
    </row>
    <row r="193" spans="2:100" x14ac:dyDescent="0.25">
      <c r="B193" s="607">
        <v>21</v>
      </c>
      <c r="C193" s="799"/>
      <c r="D193" s="799"/>
      <c r="E193" s="799"/>
      <c r="F193" s="398">
        <f>'2 жастағы балалар Ш'!AW91</f>
        <v>0</v>
      </c>
      <c r="G193" s="799"/>
    </row>
    <row r="194" spans="2:100" ht="15" customHeight="1" x14ac:dyDescent="0.25">
      <c r="B194" s="607"/>
      <c r="C194" s="799"/>
      <c r="D194" s="799"/>
      <c r="E194" s="799"/>
      <c r="F194" s="398">
        <f>'2 жастағы балалар Ш'!AX91</f>
        <v>0</v>
      </c>
      <c r="G194" s="799"/>
      <c r="CN194" s="1"/>
      <c r="CO194" s="13"/>
      <c r="CP194" s="1"/>
      <c r="CQ194" s="13"/>
      <c r="CR194" s="1"/>
      <c r="CS194" s="13"/>
      <c r="CT194" s="1"/>
      <c r="CU194" s="13"/>
      <c r="CV194" s="1"/>
    </row>
    <row r="195" spans="2:100" x14ac:dyDescent="0.25">
      <c r="B195" s="607"/>
      <c r="C195" s="799"/>
      <c r="D195" s="799"/>
      <c r="E195" s="799"/>
      <c r="F195" s="398">
        <f>'2 жастағы балалар Ш'!AY91</f>
        <v>0</v>
      </c>
      <c r="G195" s="799"/>
      <c r="CN195" s="1"/>
      <c r="CO195" s="113"/>
      <c r="CP195" s="1"/>
      <c r="CQ195" s="113"/>
      <c r="CR195" s="1"/>
      <c r="CS195" s="113"/>
      <c r="CT195" s="1"/>
      <c r="CU195" s="113"/>
      <c r="CV195" s="1"/>
    </row>
    <row r="196" spans="2:100" x14ac:dyDescent="0.25">
      <c r="B196" s="607">
        <v>22</v>
      </c>
      <c r="C196" s="799"/>
      <c r="D196" s="799"/>
      <c r="E196" s="799"/>
      <c r="F196" s="398">
        <f>'2 жастағы балалар Ш'!AZ91</f>
        <v>0</v>
      </c>
      <c r="G196" s="799"/>
      <c r="CN196" s="1"/>
      <c r="CO196" s="113"/>
      <c r="CP196" s="1"/>
      <c r="CQ196" s="113"/>
      <c r="CR196" s="1"/>
      <c r="CS196" s="113"/>
      <c r="CT196" s="1"/>
      <c r="CU196" s="113"/>
      <c r="CV196" s="1"/>
    </row>
    <row r="197" spans="2:100" x14ac:dyDescent="0.25">
      <c r="B197" s="607"/>
      <c r="C197" s="799"/>
      <c r="D197" s="799"/>
      <c r="E197" s="799"/>
      <c r="F197" s="398">
        <f>'2 жастағы балалар Ш'!BA91</f>
        <v>0</v>
      </c>
      <c r="G197" s="799"/>
    </row>
    <row r="198" spans="2:100" x14ac:dyDescent="0.25">
      <c r="B198" s="607"/>
      <c r="C198" s="799"/>
      <c r="D198" s="799"/>
      <c r="E198" s="799"/>
      <c r="F198" s="398">
        <f>'2 жастағы балалар Ш'!BB91</f>
        <v>0</v>
      </c>
      <c r="G198" s="799"/>
    </row>
    <row r="199" spans="2:100" x14ac:dyDescent="0.25">
      <c r="B199" s="607">
        <v>23</v>
      </c>
      <c r="C199" s="799"/>
      <c r="D199" s="799"/>
      <c r="E199" s="799"/>
      <c r="F199" s="398">
        <f>'2 жастағы балалар Ш'!BC91</f>
        <v>0</v>
      </c>
      <c r="G199" s="799"/>
    </row>
    <row r="200" spans="2:100" x14ac:dyDescent="0.25">
      <c r="B200" s="607"/>
      <c r="C200" s="799"/>
      <c r="D200" s="799"/>
      <c r="E200" s="799"/>
      <c r="F200" s="398">
        <f>'2 жастағы балалар Ш'!BD91</f>
        <v>0</v>
      </c>
      <c r="G200" s="799"/>
    </row>
    <row r="201" spans="2:100" x14ac:dyDescent="0.25">
      <c r="B201" s="607"/>
      <c r="C201" s="799"/>
      <c r="D201" s="799"/>
      <c r="E201" s="799"/>
      <c r="F201" s="398">
        <f>'2 жастағы балалар Ш'!BE91</f>
        <v>0</v>
      </c>
      <c r="G201" s="799"/>
    </row>
    <row r="202" spans="2:100" x14ac:dyDescent="0.25">
      <c r="B202" s="607">
        <v>24</v>
      </c>
      <c r="C202" s="799"/>
      <c r="D202" s="799"/>
      <c r="E202" s="799"/>
      <c r="F202" s="398">
        <f>'2 жастағы балалар Ш'!BF91</f>
        <v>0</v>
      </c>
      <c r="G202" s="799"/>
    </row>
    <row r="203" spans="2:100" x14ac:dyDescent="0.25">
      <c r="B203" s="607"/>
      <c r="C203" s="799"/>
      <c r="D203" s="799"/>
      <c r="E203" s="799"/>
      <c r="F203" s="398">
        <f>'2 жастағы балалар Ш'!BG91</f>
        <v>0</v>
      </c>
      <c r="G203" s="799"/>
    </row>
    <row r="204" spans="2:100" x14ac:dyDescent="0.25">
      <c r="B204" s="607"/>
      <c r="C204" s="799"/>
      <c r="D204" s="799"/>
      <c r="E204" s="799"/>
      <c r="F204" s="398">
        <f>'2 жастағы балалар Ш'!BH91</f>
        <v>0</v>
      </c>
      <c r="G204" s="799"/>
    </row>
    <row r="205" spans="2:100" x14ac:dyDescent="0.25">
      <c r="B205" s="607">
        <v>25</v>
      </c>
      <c r="C205" s="799"/>
      <c r="D205" s="799"/>
      <c r="E205" s="799"/>
      <c r="F205" s="398">
        <f>'2 жастағы балалар Ш'!BI91</f>
        <v>0</v>
      </c>
      <c r="G205" s="799"/>
    </row>
    <row r="206" spans="2:100" x14ac:dyDescent="0.25">
      <c r="B206" s="607"/>
      <c r="C206" s="799"/>
      <c r="D206" s="799"/>
      <c r="E206" s="799"/>
      <c r="F206" s="398">
        <f>'2 жастағы балалар Ш'!BJ91</f>
        <v>0</v>
      </c>
      <c r="G206" s="799"/>
    </row>
    <row r="207" spans="2:100" x14ac:dyDescent="0.25">
      <c r="B207" s="607"/>
      <c r="C207" s="800"/>
      <c r="D207" s="800"/>
      <c r="E207" s="800"/>
      <c r="F207" s="398">
        <f>'2 жастағы балалар Ш'!BK91</f>
        <v>0</v>
      </c>
      <c r="G207" s="800"/>
    </row>
    <row r="210" spans="2:7" ht="15.75" x14ac:dyDescent="0.25">
      <c r="B210" s="816" t="s">
        <v>939</v>
      </c>
      <c r="C210" s="817"/>
      <c r="D210" s="817"/>
      <c r="E210" s="817"/>
      <c r="F210" s="817"/>
      <c r="G210" s="818"/>
    </row>
    <row r="211" spans="2:7" ht="28.5" x14ac:dyDescent="0.25">
      <c r="B211" s="35"/>
      <c r="C211" s="21" t="s">
        <v>915</v>
      </c>
      <c r="D211" s="21" t="s">
        <v>733</v>
      </c>
      <c r="E211" s="21" t="s">
        <v>916</v>
      </c>
      <c r="F211" s="21" t="s">
        <v>904</v>
      </c>
      <c r="G211" s="62" t="s">
        <v>917</v>
      </c>
    </row>
    <row r="212" spans="2:7" x14ac:dyDescent="0.25">
      <c r="B212" s="570">
        <v>1</v>
      </c>
      <c r="C212" s="452">
        <f>'2 жастағы балалар Ф'!D150</f>
        <v>0</v>
      </c>
      <c r="D212" s="452">
        <f>'2 жастағы балалар К'!D150</f>
        <v>0</v>
      </c>
      <c r="E212" s="452" t="e">
        <f>'2 жастағы балалар Т'!#REF!</f>
        <v>#REF!</v>
      </c>
      <c r="F212" s="452">
        <f>'2 жастағы балалар Ш'!D150</f>
        <v>0</v>
      </c>
      <c r="G212" s="452" t="e">
        <f>'2 жастағы балалар Ә'!#REF!</f>
        <v>#REF!</v>
      </c>
    </row>
    <row r="213" spans="2:7" x14ac:dyDescent="0.25">
      <c r="B213" s="571"/>
      <c r="C213" s="452">
        <f>'2 жастағы балалар Ф'!E150</f>
        <v>0</v>
      </c>
      <c r="D213" s="452">
        <f>'2 жастағы балалар К'!E150</f>
        <v>0</v>
      </c>
      <c r="E213" s="452" t="e">
        <f>'2 жастағы балалар Т'!#REF!</f>
        <v>#REF!</v>
      </c>
      <c r="F213" s="452">
        <f>'2 жастағы балалар Ш'!E150</f>
        <v>0</v>
      </c>
      <c r="G213" s="452" t="e">
        <f>'2 жастағы балалар Ә'!#REF!</f>
        <v>#REF!</v>
      </c>
    </row>
    <row r="214" spans="2:7" x14ac:dyDescent="0.25">
      <c r="B214" s="572"/>
      <c r="C214" s="452">
        <f>'2 жастағы балалар Ф'!F150</f>
        <v>0</v>
      </c>
      <c r="D214" s="452">
        <f>'2 жастағы балалар К'!F150</f>
        <v>0</v>
      </c>
      <c r="E214" s="452" t="e">
        <f>'2 жастағы балалар Т'!#REF!</f>
        <v>#REF!</v>
      </c>
      <c r="F214" s="452">
        <f>'2 жастағы балалар Ш'!F150</f>
        <v>0</v>
      </c>
      <c r="G214" s="452" t="e">
        <f>'2 жастағы балалар Ә'!#REF!</f>
        <v>#REF!</v>
      </c>
    </row>
    <row r="215" spans="2:7" x14ac:dyDescent="0.25">
      <c r="B215" s="570">
        <v>2</v>
      </c>
      <c r="C215" s="452">
        <f>'2 жастағы балалар Ф'!G150</f>
        <v>0</v>
      </c>
      <c r="D215" s="452">
        <f>'2 жастағы балалар К'!G150</f>
        <v>0</v>
      </c>
      <c r="E215" s="452">
        <f>'2 жастағы балалар Т'!D150</f>
        <v>0</v>
      </c>
      <c r="F215" s="452">
        <f>'2 жастағы балалар Ш'!G150</f>
        <v>0</v>
      </c>
      <c r="G215" s="452">
        <f>'2 жастағы балалар Ә'!D150</f>
        <v>0</v>
      </c>
    </row>
    <row r="216" spans="2:7" x14ac:dyDescent="0.25">
      <c r="B216" s="571"/>
      <c r="C216" s="452">
        <f>'2 жастағы балалар Ф'!H150</f>
        <v>0</v>
      </c>
      <c r="D216" s="452">
        <f>'2 жастағы балалар К'!H150</f>
        <v>0</v>
      </c>
      <c r="E216" s="452">
        <f>'2 жастағы балалар Т'!E150</f>
        <v>0</v>
      </c>
      <c r="F216" s="452">
        <f>'2 жастағы балалар Ш'!H150</f>
        <v>0</v>
      </c>
      <c r="G216" s="452">
        <f>'2 жастағы балалар Ә'!E150</f>
        <v>0</v>
      </c>
    </row>
    <row r="217" spans="2:7" x14ac:dyDescent="0.25">
      <c r="B217" s="572"/>
      <c r="C217" s="452">
        <f>'2 жастағы балалар Ф'!I150</f>
        <v>0</v>
      </c>
      <c r="D217" s="452">
        <f>'2 жастағы балалар К'!I150</f>
        <v>0</v>
      </c>
      <c r="E217" s="452">
        <f>'2 жастағы балалар Т'!F150</f>
        <v>0</v>
      </c>
      <c r="F217" s="452">
        <f>'2 жастағы балалар Ш'!I150</f>
        <v>0</v>
      </c>
      <c r="G217" s="452">
        <f>'2 жастағы балалар Ә'!F150</f>
        <v>0</v>
      </c>
    </row>
    <row r="218" spans="2:7" x14ac:dyDescent="0.25">
      <c r="B218" s="570">
        <v>3</v>
      </c>
      <c r="C218" s="452">
        <f>'2 жастағы балалар Ф'!J150</f>
        <v>0</v>
      </c>
      <c r="D218" s="452">
        <f>'2 жастағы балалар К'!J150</f>
        <v>0</v>
      </c>
      <c r="E218" s="452">
        <f>'2 жастағы балалар Т'!G150</f>
        <v>0</v>
      </c>
      <c r="F218" s="452">
        <f>'2 жастағы балалар Ш'!J150</f>
        <v>0</v>
      </c>
      <c r="G218" s="452">
        <f>'2 жастағы балалар Ә'!G150</f>
        <v>0</v>
      </c>
    </row>
    <row r="219" spans="2:7" x14ac:dyDescent="0.25">
      <c r="B219" s="571"/>
      <c r="C219" s="452">
        <f>'2 жастағы балалар Ф'!K150</f>
        <v>0</v>
      </c>
      <c r="D219" s="452">
        <f>'2 жастағы балалар К'!K150</f>
        <v>0</v>
      </c>
      <c r="E219" s="452">
        <f>'2 жастағы балалар Т'!H150</f>
        <v>0</v>
      </c>
      <c r="F219" s="452">
        <f>'2 жастағы балалар Ш'!K150</f>
        <v>0</v>
      </c>
      <c r="G219" s="452">
        <f>'2 жастағы балалар Ә'!H150</f>
        <v>0</v>
      </c>
    </row>
    <row r="220" spans="2:7" x14ac:dyDescent="0.25">
      <c r="B220" s="572"/>
      <c r="C220" s="452">
        <f>'2 жастағы балалар Ф'!L150</f>
        <v>0</v>
      </c>
      <c r="D220" s="452">
        <f>'2 жастағы балалар К'!L150</f>
        <v>0</v>
      </c>
      <c r="E220" s="452">
        <f>'2 жастағы балалар Т'!I150</f>
        <v>0</v>
      </c>
      <c r="F220" s="452">
        <f>'2 жастағы балалар Ш'!L150</f>
        <v>0</v>
      </c>
      <c r="G220" s="452">
        <f>'2 жастағы балалар Ә'!I150</f>
        <v>0</v>
      </c>
    </row>
    <row r="221" spans="2:7" x14ac:dyDescent="0.25">
      <c r="B221" s="570">
        <v>4</v>
      </c>
      <c r="C221" s="452">
        <f>'2 жастағы балалар Ф'!M150</f>
        <v>0</v>
      </c>
      <c r="D221" s="452">
        <f>'2 жастағы балалар К'!M150</f>
        <v>0</v>
      </c>
      <c r="E221" s="452">
        <f>'2 жастағы балалар Т'!J150</f>
        <v>0</v>
      </c>
      <c r="F221" s="452">
        <f>'2 жастағы балалар Ш'!M150</f>
        <v>0</v>
      </c>
      <c r="G221" s="452">
        <f>'2 жастағы балалар Ә'!J150</f>
        <v>0</v>
      </c>
    </row>
    <row r="222" spans="2:7" x14ac:dyDescent="0.25">
      <c r="B222" s="571"/>
      <c r="C222" s="452">
        <f>'2 жастағы балалар Ф'!N150</f>
        <v>0</v>
      </c>
      <c r="D222" s="452">
        <f>'2 жастағы балалар К'!N150</f>
        <v>0</v>
      </c>
      <c r="E222" s="452">
        <f>'2 жастағы балалар Т'!K150</f>
        <v>0</v>
      </c>
      <c r="F222" s="452">
        <f>'2 жастағы балалар Ш'!N150</f>
        <v>0</v>
      </c>
      <c r="G222" s="452">
        <f>'2 жастағы балалар Ә'!K150</f>
        <v>0</v>
      </c>
    </row>
    <row r="223" spans="2:7" x14ac:dyDescent="0.25">
      <c r="B223" s="572"/>
      <c r="C223" s="452">
        <f>'2 жастағы балалар Ф'!O150</f>
        <v>0</v>
      </c>
      <c r="D223" s="452">
        <f>'2 жастағы балалар К'!O150</f>
        <v>0</v>
      </c>
      <c r="E223" s="452">
        <f>'2 жастағы балалар Т'!L150</f>
        <v>0</v>
      </c>
      <c r="F223" s="452">
        <f>'2 жастағы балалар Ш'!O150</f>
        <v>0</v>
      </c>
      <c r="G223" s="452">
        <f>'2 жастағы балалар Ә'!L150</f>
        <v>0</v>
      </c>
    </row>
    <row r="224" spans="2:7" x14ac:dyDescent="0.25">
      <c r="B224" s="570">
        <v>5</v>
      </c>
      <c r="C224" s="452" t="e">
        <f>'2 жастағы балалар Ф'!#REF!</f>
        <v>#REF!</v>
      </c>
      <c r="D224" s="452" t="e">
        <f>'2 жастағы балалар К'!#REF!</f>
        <v>#REF!</v>
      </c>
      <c r="E224" s="452">
        <f>'2 жастағы балалар Т'!M150</f>
        <v>0</v>
      </c>
      <c r="F224" s="452">
        <f>'2 жастағы балалар Ш'!P150</f>
        <v>0</v>
      </c>
      <c r="G224" s="452">
        <f>'2 жастағы балалар Ә'!M150</f>
        <v>0</v>
      </c>
    </row>
    <row r="225" spans="2:7" x14ac:dyDescent="0.25">
      <c r="B225" s="571"/>
      <c r="C225" s="452" t="e">
        <f>'2 жастағы балалар Ф'!#REF!</f>
        <v>#REF!</v>
      </c>
      <c r="D225" s="452" t="e">
        <f>'2 жастағы балалар К'!#REF!</f>
        <v>#REF!</v>
      </c>
      <c r="E225" s="452">
        <f>'2 жастағы балалар Т'!N150</f>
        <v>0</v>
      </c>
      <c r="F225" s="452">
        <f>'2 жастағы балалар Ш'!Q150</f>
        <v>0</v>
      </c>
      <c r="G225" s="452">
        <f>'2 жастағы балалар Ә'!N150</f>
        <v>0</v>
      </c>
    </row>
    <row r="226" spans="2:7" x14ac:dyDescent="0.25">
      <c r="B226" s="572"/>
      <c r="C226" s="452" t="e">
        <f>'2 жастағы балалар Ф'!#REF!</f>
        <v>#REF!</v>
      </c>
      <c r="D226" s="452" t="e">
        <f>'2 жастағы балалар К'!#REF!</f>
        <v>#REF!</v>
      </c>
      <c r="E226" s="452">
        <f>'2 жастағы балалар Т'!O150</f>
        <v>0</v>
      </c>
      <c r="F226" s="452">
        <f>'2 жастағы балалар Ш'!R150</f>
        <v>0</v>
      </c>
      <c r="G226" s="452">
        <f>'2 жастағы балалар Ә'!O150</f>
        <v>0</v>
      </c>
    </row>
    <row r="227" spans="2:7" x14ac:dyDescent="0.25">
      <c r="B227" s="570">
        <v>6</v>
      </c>
      <c r="C227" s="798"/>
      <c r="D227" s="452">
        <f>'2 жастағы балалар К'!P150</f>
        <v>0</v>
      </c>
      <c r="E227" s="798"/>
      <c r="F227" s="452" t="e">
        <f>'2 жастағы балалар Ш'!#REF!</f>
        <v>#REF!</v>
      </c>
      <c r="G227" s="798"/>
    </row>
    <row r="228" spans="2:7" x14ac:dyDescent="0.25">
      <c r="B228" s="571"/>
      <c r="C228" s="799"/>
      <c r="D228" s="452">
        <f>'2 жастағы балалар К'!Q150</f>
        <v>0</v>
      </c>
      <c r="E228" s="799"/>
      <c r="F228" s="452" t="e">
        <f>'2 жастағы балалар Ш'!#REF!</f>
        <v>#REF!</v>
      </c>
      <c r="G228" s="799"/>
    </row>
    <row r="229" spans="2:7" x14ac:dyDescent="0.25">
      <c r="B229" s="572"/>
      <c r="C229" s="799"/>
      <c r="D229" s="452">
        <f>'2 жастағы балалар К'!R150</f>
        <v>0</v>
      </c>
      <c r="E229" s="799"/>
      <c r="F229" s="452" t="e">
        <f>'2 жастағы балалар Ш'!#REF!</f>
        <v>#REF!</v>
      </c>
      <c r="G229" s="799"/>
    </row>
    <row r="230" spans="2:7" x14ac:dyDescent="0.25">
      <c r="B230" s="570">
        <v>7</v>
      </c>
      <c r="C230" s="799"/>
      <c r="D230" s="452">
        <f>'2 жастағы балалар К'!S150</f>
        <v>0</v>
      </c>
      <c r="E230" s="799"/>
      <c r="F230" s="452" t="e">
        <f>'2 жастағы балалар Ш'!#REF!</f>
        <v>#REF!</v>
      </c>
      <c r="G230" s="799"/>
    </row>
    <row r="231" spans="2:7" x14ac:dyDescent="0.25">
      <c r="B231" s="571"/>
      <c r="C231" s="799"/>
      <c r="D231" s="452">
        <f>'2 жастағы балалар К'!T150</f>
        <v>0</v>
      </c>
      <c r="E231" s="799"/>
      <c r="F231" s="452" t="e">
        <f>'2 жастағы балалар Ш'!#REF!</f>
        <v>#REF!</v>
      </c>
      <c r="G231" s="799"/>
    </row>
    <row r="232" spans="2:7" x14ac:dyDescent="0.25">
      <c r="B232" s="572"/>
      <c r="C232" s="799"/>
      <c r="D232" s="452">
        <f>'2 жастағы балалар К'!U150</f>
        <v>0</v>
      </c>
      <c r="E232" s="799"/>
      <c r="F232" s="452" t="e">
        <f>'2 жастағы балалар Ш'!#REF!</f>
        <v>#REF!</v>
      </c>
      <c r="G232" s="799"/>
    </row>
    <row r="233" spans="2:7" x14ac:dyDescent="0.25">
      <c r="B233" s="570">
        <v>8</v>
      </c>
      <c r="C233" s="799"/>
      <c r="D233" s="452">
        <f>'2 жастағы балалар К'!V150</f>
        <v>0</v>
      </c>
      <c r="E233" s="799"/>
      <c r="F233" s="452" t="e">
        <f>'2 жастағы балалар Ш'!#REF!</f>
        <v>#REF!</v>
      </c>
      <c r="G233" s="799"/>
    </row>
    <row r="234" spans="2:7" x14ac:dyDescent="0.25">
      <c r="B234" s="571"/>
      <c r="C234" s="799"/>
      <c r="D234" s="452">
        <f>'2 жастағы балалар К'!W150</f>
        <v>0</v>
      </c>
      <c r="E234" s="799"/>
      <c r="F234" s="452" t="e">
        <f>'2 жастағы балалар Ш'!#REF!</f>
        <v>#REF!</v>
      </c>
      <c r="G234" s="799"/>
    </row>
    <row r="235" spans="2:7" x14ac:dyDescent="0.25">
      <c r="B235" s="572"/>
      <c r="C235" s="799"/>
      <c r="D235" s="452">
        <f>'2 жастағы балалар К'!X150</f>
        <v>0</v>
      </c>
      <c r="E235" s="799"/>
      <c r="F235" s="452" t="e">
        <f>'2 жастағы балалар Ш'!#REF!</f>
        <v>#REF!</v>
      </c>
      <c r="G235" s="799"/>
    </row>
    <row r="236" spans="2:7" x14ac:dyDescent="0.25">
      <c r="B236" s="570">
        <v>9</v>
      </c>
      <c r="C236" s="799"/>
      <c r="D236" s="452">
        <f>'2 жастағы балалар К'!Y150</f>
        <v>0</v>
      </c>
      <c r="E236" s="799"/>
      <c r="F236" s="452" t="e">
        <f>'2 жастағы балалар Ш'!#REF!</f>
        <v>#REF!</v>
      </c>
      <c r="G236" s="799"/>
    </row>
    <row r="237" spans="2:7" x14ac:dyDescent="0.25">
      <c r="B237" s="571"/>
      <c r="C237" s="799"/>
      <c r="D237" s="452">
        <f>'2 жастағы балалар К'!Z150</f>
        <v>0</v>
      </c>
      <c r="E237" s="799"/>
      <c r="F237" s="452" t="e">
        <f>'2 жастағы балалар Ш'!#REF!</f>
        <v>#REF!</v>
      </c>
      <c r="G237" s="799"/>
    </row>
    <row r="238" spans="2:7" x14ac:dyDescent="0.25">
      <c r="B238" s="572"/>
      <c r="C238" s="799"/>
      <c r="D238" s="452">
        <f>'2 жастағы балалар К'!AA150</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Ш'!S150</f>
        <v>0</v>
      </c>
      <c r="G242" s="799"/>
    </row>
    <row r="243" spans="2:7" x14ac:dyDescent="0.25">
      <c r="B243" s="607"/>
      <c r="C243" s="799"/>
      <c r="D243" s="452" t="e">
        <f>'2 жастағы балалар К'!#REF!</f>
        <v>#REF!</v>
      </c>
      <c r="E243" s="799"/>
      <c r="F243" s="398">
        <f>'2 жастағы балалар Ш'!T150</f>
        <v>0</v>
      </c>
      <c r="G243" s="799"/>
    </row>
    <row r="244" spans="2:7" x14ac:dyDescent="0.25">
      <c r="B244" s="607"/>
      <c r="C244" s="799"/>
      <c r="D244" s="452" t="e">
        <f>'2 жастағы балалар К'!#REF!</f>
        <v>#REF!</v>
      </c>
      <c r="E244" s="799"/>
      <c r="F244" s="398">
        <f>'2 жастағы балалар Ш'!U150</f>
        <v>0</v>
      </c>
      <c r="G244" s="799"/>
    </row>
    <row r="245" spans="2:7" x14ac:dyDescent="0.25">
      <c r="B245" s="607">
        <v>12</v>
      </c>
      <c r="C245" s="799"/>
      <c r="D245" s="452" t="e">
        <f>'2 жастағы балалар К'!#REF!</f>
        <v>#REF!</v>
      </c>
      <c r="E245" s="799"/>
      <c r="F245" s="398">
        <f>'2 жастағы балалар Ш'!V150</f>
        <v>0</v>
      </c>
      <c r="G245" s="799"/>
    </row>
    <row r="246" spans="2:7" x14ac:dyDescent="0.25">
      <c r="B246" s="607"/>
      <c r="C246" s="799"/>
      <c r="D246" s="452" t="e">
        <f>'2 жастағы балалар К'!#REF!</f>
        <v>#REF!</v>
      </c>
      <c r="E246" s="799"/>
      <c r="F246" s="398">
        <f>'2 жастағы балалар Ш'!W150</f>
        <v>0</v>
      </c>
      <c r="G246" s="799"/>
    </row>
    <row r="247" spans="2:7" x14ac:dyDescent="0.25">
      <c r="B247" s="607"/>
      <c r="C247" s="799"/>
      <c r="D247" s="452" t="e">
        <f>'2 жастағы балалар К'!#REF!</f>
        <v>#REF!</v>
      </c>
      <c r="E247" s="799"/>
      <c r="F247" s="398">
        <f>'2 жастағы балалар Ш'!X150</f>
        <v>0</v>
      </c>
      <c r="G247" s="799"/>
    </row>
    <row r="248" spans="2:7" x14ac:dyDescent="0.25">
      <c r="B248" s="607">
        <v>13</v>
      </c>
      <c r="C248" s="799"/>
      <c r="D248" s="452" t="e">
        <f>'2 жастағы балалар К'!#REF!</f>
        <v>#REF!</v>
      </c>
      <c r="E248" s="799"/>
      <c r="F248" s="398">
        <f>'2 жастағы балалар Ш'!Y150</f>
        <v>0</v>
      </c>
      <c r="G248" s="799"/>
    </row>
    <row r="249" spans="2:7" x14ac:dyDescent="0.25">
      <c r="B249" s="607"/>
      <c r="C249" s="799"/>
      <c r="D249" s="452" t="e">
        <f>'2 жастағы балалар К'!#REF!</f>
        <v>#REF!</v>
      </c>
      <c r="E249" s="799"/>
      <c r="F249" s="398">
        <f>'2 жастағы балалар Ш'!Z150</f>
        <v>0</v>
      </c>
      <c r="G249" s="799"/>
    </row>
    <row r="250" spans="2:7" x14ac:dyDescent="0.25">
      <c r="B250" s="607"/>
      <c r="C250" s="799"/>
      <c r="D250" s="452" t="e">
        <f>'2 жастағы балалар К'!#REF!</f>
        <v>#REF!</v>
      </c>
      <c r="E250" s="799"/>
      <c r="F250" s="398">
        <f>'2 жастағы балалар Ш'!AA150</f>
        <v>0</v>
      </c>
      <c r="G250" s="799"/>
    </row>
    <row r="251" spans="2:7" x14ac:dyDescent="0.25">
      <c r="B251" s="607">
        <v>14</v>
      </c>
      <c r="C251" s="799"/>
      <c r="D251" s="452" t="e">
        <f>'2 жастағы балалар К'!#REF!</f>
        <v>#REF!</v>
      </c>
      <c r="E251" s="799"/>
      <c r="F251" s="398">
        <f>'2 жастағы балалар Ш'!AB150</f>
        <v>0</v>
      </c>
      <c r="G251" s="799"/>
    </row>
    <row r="252" spans="2:7" x14ac:dyDescent="0.25">
      <c r="B252" s="607"/>
      <c r="C252" s="799"/>
      <c r="D252" s="452" t="e">
        <f>'2 жастағы балалар К'!#REF!</f>
        <v>#REF!</v>
      </c>
      <c r="E252" s="799"/>
      <c r="F252" s="398">
        <f>'2 жастағы балалар Ш'!AC150</f>
        <v>0</v>
      </c>
      <c r="G252" s="799"/>
    </row>
    <row r="253" spans="2:7" x14ac:dyDescent="0.25">
      <c r="B253" s="607"/>
      <c r="C253" s="799"/>
      <c r="D253" s="452" t="e">
        <f>'2 жастағы балалар К'!#REF!</f>
        <v>#REF!</v>
      </c>
      <c r="E253" s="799"/>
      <c r="F253" s="398">
        <f>'2 жастағы балалар Ш'!AD150</f>
        <v>0</v>
      </c>
      <c r="G253" s="799"/>
    </row>
    <row r="254" spans="2:7" x14ac:dyDescent="0.25">
      <c r="B254" s="607">
        <v>15</v>
      </c>
      <c r="C254" s="799"/>
      <c r="D254" s="452" t="e">
        <f>'2 жастағы балалар К'!#REF!</f>
        <v>#REF!</v>
      </c>
      <c r="E254" s="799"/>
      <c r="F254" s="398">
        <f>'2 жастағы балалар Ш'!AE150</f>
        <v>0</v>
      </c>
      <c r="G254" s="799"/>
    </row>
    <row r="255" spans="2:7" x14ac:dyDescent="0.25">
      <c r="B255" s="607"/>
      <c r="C255" s="799"/>
      <c r="D255" s="452" t="e">
        <f>'2 жастағы балалар К'!#REF!</f>
        <v>#REF!</v>
      </c>
      <c r="E255" s="799"/>
      <c r="F255" s="398">
        <f>'2 жастағы балалар Ш'!AF150</f>
        <v>0</v>
      </c>
      <c r="G255" s="799"/>
    </row>
    <row r="256" spans="2:7" x14ac:dyDescent="0.25">
      <c r="B256" s="607"/>
      <c r="C256" s="799"/>
      <c r="D256" s="452" t="e">
        <f>'2 жастағы балалар К'!#REF!</f>
        <v>#REF!</v>
      </c>
      <c r="E256" s="799"/>
      <c r="F256" s="398">
        <f>'2 жастағы балалар Ш'!AG150</f>
        <v>0</v>
      </c>
      <c r="G256" s="799"/>
    </row>
    <row r="257" spans="2:7" x14ac:dyDescent="0.25">
      <c r="B257" s="607">
        <v>16</v>
      </c>
      <c r="C257" s="799"/>
      <c r="D257" s="798"/>
      <c r="E257" s="799"/>
      <c r="F257" s="398">
        <f>'2 жастағы балалар Ш'!AH150</f>
        <v>0</v>
      </c>
      <c r="G257" s="799"/>
    </row>
    <row r="258" spans="2:7" x14ac:dyDescent="0.25">
      <c r="B258" s="607"/>
      <c r="C258" s="799"/>
      <c r="D258" s="799"/>
      <c r="E258" s="799"/>
      <c r="F258" s="398">
        <f>'2 жастағы балалар Ш'!AI150</f>
        <v>0</v>
      </c>
      <c r="G258" s="799"/>
    </row>
    <row r="259" spans="2:7" x14ac:dyDescent="0.25">
      <c r="B259" s="607"/>
      <c r="C259" s="799"/>
      <c r="D259" s="799"/>
      <c r="E259" s="799"/>
      <c r="F259" s="398">
        <f>'2 жастағы балалар Ш'!AJ150</f>
        <v>0</v>
      </c>
      <c r="G259" s="799"/>
    </row>
    <row r="260" spans="2:7" x14ac:dyDescent="0.25">
      <c r="B260" s="607">
        <v>17</v>
      </c>
      <c r="C260" s="799"/>
      <c r="D260" s="799"/>
      <c r="E260" s="799"/>
      <c r="F260" s="398">
        <f>'2 жастағы балалар Ш'!AK150</f>
        <v>0</v>
      </c>
      <c r="G260" s="799"/>
    </row>
    <row r="261" spans="2:7" x14ac:dyDescent="0.25">
      <c r="B261" s="607"/>
      <c r="C261" s="799"/>
      <c r="D261" s="799"/>
      <c r="E261" s="799"/>
      <c r="F261" s="398">
        <f>'2 жастағы балалар Ш'!AL150</f>
        <v>0</v>
      </c>
      <c r="G261" s="799"/>
    </row>
    <row r="262" spans="2:7" x14ac:dyDescent="0.25">
      <c r="B262" s="607"/>
      <c r="C262" s="799"/>
      <c r="D262" s="799"/>
      <c r="E262" s="799"/>
      <c r="F262" s="398">
        <f>'2 жастағы балалар Ш'!AM150</f>
        <v>0</v>
      </c>
      <c r="G262" s="799"/>
    </row>
    <row r="263" spans="2:7" x14ac:dyDescent="0.25">
      <c r="B263" s="607">
        <v>18</v>
      </c>
      <c r="C263" s="799"/>
      <c r="D263" s="799"/>
      <c r="E263" s="799"/>
      <c r="F263" s="398">
        <f>'2 жастағы балалар Ш'!AN150</f>
        <v>0</v>
      </c>
      <c r="G263" s="799"/>
    </row>
    <row r="264" spans="2:7" x14ac:dyDescent="0.25">
      <c r="B264" s="607"/>
      <c r="C264" s="799"/>
      <c r="D264" s="799"/>
      <c r="E264" s="799"/>
      <c r="F264" s="398">
        <f>'2 жастағы балалар Ш'!AO150</f>
        <v>0</v>
      </c>
      <c r="G264" s="799"/>
    </row>
    <row r="265" spans="2:7" x14ac:dyDescent="0.25">
      <c r="B265" s="607"/>
      <c r="C265" s="799"/>
      <c r="D265" s="799"/>
      <c r="E265" s="799"/>
      <c r="F265" s="398">
        <f>'2 жастағы балалар Ш'!AP150</f>
        <v>0</v>
      </c>
      <c r="G265" s="799"/>
    </row>
    <row r="266" spans="2:7" x14ac:dyDescent="0.25">
      <c r="B266" s="607">
        <v>19</v>
      </c>
      <c r="C266" s="799"/>
      <c r="D266" s="799"/>
      <c r="E266" s="799"/>
      <c r="F266" s="398">
        <f>'2 жастағы балалар Ш'!AQ150</f>
        <v>0</v>
      </c>
      <c r="G266" s="799"/>
    </row>
    <row r="267" spans="2:7" x14ac:dyDescent="0.25">
      <c r="B267" s="607"/>
      <c r="C267" s="799"/>
      <c r="D267" s="799"/>
      <c r="E267" s="799"/>
      <c r="F267" s="398">
        <f>'2 жастағы балалар Ш'!AR150</f>
        <v>0</v>
      </c>
      <c r="G267" s="799"/>
    </row>
    <row r="268" spans="2:7" x14ac:dyDescent="0.25">
      <c r="B268" s="607"/>
      <c r="C268" s="799"/>
      <c r="D268" s="799"/>
      <c r="E268" s="799"/>
      <c r="F268" s="398">
        <f>'2 жастағы балалар Ш'!AS150</f>
        <v>0</v>
      </c>
      <c r="G268" s="799"/>
    </row>
    <row r="269" spans="2:7" x14ac:dyDescent="0.25">
      <c r="B269" s="607">
        <v>20</v>
      </c>
      <c r="C269" s="799"/>
      <c r="D269" s="799"/>
      <c r="E269" s="799"/>
      <c r="F269" s="398">
        <f>'2 жастағы балалар Ш'!AT150</f>
        <v>0</v>
      </c>
      <c r="G269" s="799"/>
    </row>
    <row r="270" spans="2:7" x14ac:dyDescent="0.25">
      <c r="B270" s="607"/>
      <c r="C270" s="799"/>
      <c r="D270" s="799"/>
      <c r="E270" s="799"/>
      <c r="F270" s="398">
        <f>'2 жастағы балалар Ш'!AU150</f>
        <v>0</v>
      </c>
      <c r="G270" s="799"/>
    </row>
    <row r="271" spans="2:7" x14ac:dyDescent="0.25">
      <c r="B271" s="607"/>
      <c r="C271" s="799"/>
      <c r="D271" s="799"/>
      <c r="E271" s="799"/>
      <c r="F271" s="398">
        <f>'2 жастағы балалар Ш'!AV150</f>
        <v>0</v>
      </c>
      <c r="G271" s="799"/>
    </row>
    <row r="272" spans="2:7" x14ac:dyDescent="0.25">
      <c r="B272" s="607">
        <v>21</v>
      </c>
      <c r="C272" s="799"/>
      <c r="D272" s="799"/>
      <c r="E272" s="799"/>
      <c r="F272" s="398">
        <f>'2 жастағы балалар Ш'!AW150</f>
        <v>0</v>
      </c>
      <c r="G272" s="799"/>
    </row>
    <row r="273" spans="2:7" x14ac:dyDescent="0.25">
      <c r="B273" s="607"/>
      <c r="C273" s="799"/>
      <c r="D273" s="799"/>
      <c r="E273" s="799"/>
      <c r="F273" s="398">
        <f>'2 жастағы балалар Ш'!AX150</f>
        <v>0</v>
      </c>
      <c r="G273" s="799"/>
    </row>
    <row r="274" spans="2:7" x14ac:dyDescent="0.25">
      <c r="B274" s="607"/>
      <c r="C274" s="799"/>
      <c r="D274" s="799"/>
      <c r="E274" s="799"/>
      <c r="F274" s="398">
        <f>'2 жастағы балалар Ш'!AY150</f>
        <v>0</v>
      </c>
      <c r="G274" s="799"/>
    </row>
    <row r="275" spans="2:7" x14ac:dyDescent="0.25">
      <c r="B275" s="607">
        <v>22</v>
      </c>
      <c r="C275" s="799"/>
      <c r="D275" s="799"/>
      <c r="E275" s="799"/>
      <c r="F275" s="398">
        <f>'2 жастағы балалар Ш'!AZ150</f>
        <v>0</v>
      </c>
      <c r="G275" s="799"/>
    </row>
    <row r="276" spans="2:7" x14ac:dyDescent="0.25">
      <c r="B276" s="607"/>
      <c r="C276" s="799"/>
      <c r="D276" s="799"/>
      <c r="E276" s="799"/>
      <c r="F276" s="398">
        <f>'2 жастағы балалар Ш'!BA150</f>
        <v>0</v>
      </c>
      <c r="G276" s="799"/>
    </row>
    <row r="277" spans="2:7" x14ac:dyDescent="0.25">
      <c r="B277" s="607"/>
      <c r="C277" s="799"/>
      <c r="D277" s="799"/>
      <c r="E277" s="799"/>
      <c r="F277" s="398">
        <f>'2 жастағы балалар Ш'!BB150</f>
        <v>0</v>
      </c>
      <c r="G277" s="799"/>
    </row>
    <row r="278" spans="2:7" x14ac:dyDescent="0.25">
      <c r="B278" s="607">
        <v>23</v>
      </c>
      <c r="C278" s="799"/>
      <c r="D278" s="799"/>
      <c r="E278" s="799"/>
      <c r="F278" s="398">
        <f>'2 жастағы балалар Ш'!BC150</f>
        <v>0</v>
      </c>
      <c r="G278" s="799"/>
    </row>
    <row r="279" spans="2:7" x14ac:dyDescent="0.25">
      <c r="B279" s="607"/>
      <c r="C279" s="799"/>
      <c r="D279" s="799"/>
      <c r="E279" s="799"/>
      <c r="F279" s="398">
        <f>'2 жастағы балалар Ш'!BD150</f>
        <v>0</v>
      </c>
      <c r="G279" s="799"/>
    </row>
    <row r="280" spans="2:7" x14ac:dyDescent="0.25">
      <c r="B280" s="607"/>
      <c r="C280" s="799"/>
      <c r="D280" s="799"/>
      <c r="E280" s="799"/>
      <c r="F280" s="398">
        <f>'2 жастағы балалар Ш'!BE150</f>
        <v>0</v>
      </c>
      <c r="G280" s="799"/>
    </row>
    <row r="281" spans="2:7" x14ac:dyDescent="0.25">
      <c r="B281" s="607">
        <v>24</v>
      </c>
      <c r="C281" s="799"/>
      <c r="D281" s="799"/>
      <c r="E281" s="799"/>
      <c r="F281" s="398">
        <f>'2 жастағы балалар Ш'!BF150</f>
        <v>0</v>
      </c>
      <c r="G281" s="799"/>
    </row>
    <row r="282" spans="2:7" x14ac:dyDescent="0.25">
      <c r="B282" s="607"/>
      <c r="C282" s="799"/>
      <c r="D282" s="799"/>
      <c r="E282" s="799"/>
      <c r="F282" s="398">
        <f>'2 жастағы балалар Ш'!BG150</f>
        <v>0</v>
      </c>
      <c r="G282" s="799"/>
    </row>
    <row r="283" spans="2:7" x14ac:dyDescent="0.25">
      <c r="B283" s="607"/>
      <c r="C283" s="799"/>
      <c r="D283" s="799"/>
      <c r="E283" s="799"/>
      <c r="F283" s="398">
        <f>'2 жастағы балалар Ш'!BH150</f>
        <v>0</v>
      </c>
      <c r="G283" s="799"/>
    </row>
    <row r="284" spans="2:7" x14ac:dyDescent="0.25">
      <c r="B284" s="607">
        <v>25</v>
      </c>
      <c r="C284" s="799"/>
      <c r="D284" s="799"/>
      <c r="E284" s="799"/>
      <c r="F284" s="398">
        <f>'2 жастағы балалар Ш'!BI150</f>
        <v>0</v>
      </c>
      <c r="G284" s="799"/>
    </row>
    <row r="285" spans="2:7" x14ac:dyDescent="0.25">
      <c r="B285" s="607"/>
      <c r="C285" s="799"/>
      <c r="D285" s="799"/>
      <c r="E285" s="799"/>
      <c r="F285" s="398">
        <f>'2 жастағы балалар Ш'!BJ150</f>
        <v>0</v>
      </c>
      <c r="G285" s="799"/>
    </row>
    <row r="286" spans="2:7" x14ac:dyDescent="0.25">
      <c r="B286" s="607"/>
      <c r="C286" s="800"/>
      <c r="D286" s="800"/>
      <c r="E286" s="800"/>
      <c r="F286" s="398">
        <f>'2 жастағы балалар Ш'!BK150</f>
        <v>0</v>
      </c>
      <c r="G286" s="800"/>
    </row>
    <row r="287" spans="2:7" x14ac:dyDescent="0.25">
      <c r="B287" s="389">
        <f>СВОД3!V46</f>
        <v>0</v>
      </c>
      <c r="C287" s="82"/>
      <c r="D287" s="82"/>
      <c r="E287" s="82"/>
      <c r="F287" s="82"/>
      <c r="G287" s="82"/>
    </row>
    <row r="309" ht="15" customHeight="1" x14ac:dyDescent="0.25"/>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52" ht="15.75" thickBot="1" x14ac:dyDescent="0.3"/>
    <row r="753" spans="13:66" ht="267.75" x14ac:dyDescent="0.25">
      <c r="M753" s="151">
        <v>1</v>
      </c>
      <c r="N753" s="152" t="s">
        <v>36</v>
      </c>
      <c r="O753" s="153">
        <v>1</v>
      </c>
      <c r="P753" s="152" t="s">
        <v>37</v>
      </c>
      <c r="Q753" s="153">
        <v>1</v>
      </c>
      <c r="R753" s="154" t="s">
        <v>38</v>
      </c>
      <c r="S753" s="151">
        <v>1</v>
      </c>
      <c r="T753" s="152" t="s">
        <v>39</v>
      </c>
      <c r="U753" s="153">
        <v>1</v>
      </c>
      <c r="V753" s="152" t="s">
        <v>40</v>
      </c>
      <c r="W753" s="153">
        <v>1</v>
      </c>
      <c r="X753" s="154" t="s">
        <v>41</v>
      </c>
      <c r="Y753" s="151">
        <v>1</v>
      </c>
      <c r="Z753" s="152" t="s">
        <v>42</v>
      </c>
      <c r="AA753" s="153">
        <v>1</v>
      </c>
      <c r="AB753" s="152" t="s">
        <v>43</v>
      </c>
      <c r="AC753" s="153">
        <v>1</v>
      </c>
      <c r="AD753" s="154" t="s">
        <v>44</v>
      </c>
      <c r="AE753" s="151">
        <v>1</v>
      </c>
      <c r="AF753" s="152" t="s">
        <v>45</v>
      </c>
      <c r="AG753" s="153">
        <v>1</v>
      </c>
      <c r="AH753" s="152" t="s">
        <v>46</v>
      </c>
      <c r="AI753" s="153">
        <v>1</v>
      </c>
      <c r="AJ753" s="154" t="s">
        <v>47</v>
      </c>
      <c r="AK753" s="151">
        <v>1</v>
      </c>
      <c r="AL753" s="152" t="s">
        <v>48</v>
      </c>
      <c r="AM753" s="153">
        <v>1</v>
      </c>
      <c r="AN753" s="152" t="s">
        <v>49</v>
      </c>
      <c r="AO753" s="153">
        <v>1</v>
      </c>
      <c r="AP753" s="154" t="s">
        <v>50</v>
      </c>
      <c r="AQ753" s="155">
        <v>1</v>
      </c>
      <c r="AR753" s="159" t="s">
        <v>51</v>
      </c>
      <c r="AS753" s="157">
        <v>1</v>
      </c>
      <c r="AT753" s="159" t="s">
        <v>52</v>
      </c>
      <c r="AU753" s="157">
        <v>1</v>
      </c>
      <c r="AV753" s="160" t="s">
        <v>53</v>
      </c>
      <c r="AW753" s="155">
        <v>1</v>
      </c>
      <c r="AX753" s="159" t="s">
        <v>54</v>
      </c>
      <c r="AY753" s="157">
        <v>1</v>
      </c>
      <c r="AZ753" s="159" t="s">
        <v>55</v>
      </c>
      <c r="BA753" s="157">
        <v>1</v>
      </c>
      <c r="BB753" s="160" t="s">
        <v>56</v>
      </c>
      <c r="BC753" s="155">
        <v>1</v>
      </c>
      <c r="BD753" s="159" t="s">
        <v>57</v>
      </c>
      <c r="BE753" s="157">
        <v>1</v>
      </c>
      <c r="BF753" s="159" t="s">
        <v>58</v>
      </c>
      <c r="BG753" s="157">
        <v>1</v>
      </c>
      <c r="BH753" s="160" t="s">
        <v>59</v>
      </c>
      <c r="BI753" s="155">
        <v>1</v>
      </c>
      <c r="BJ753" s="159" t="s">
        <v>60</v>
      </c>
      <c r="BK753" s="157">
        <v>1</v>
      </c>
      <c r="BL753" s="159" t="s">
        <v>61</v>
      </c>
      <c r="BM753" s="157">
        <v>1</v>
      </c>
      <c r="BN753" s="160" t="s">
        <v>62</v>
      </c>
    </row>
    <row r="754" spans="13:66" ht="15.75" x14ac:dyDescent="0.25">
      <c r="M754" s="155"/>
      <c r="N754" s="156"/>
      <c r="O754" s="157"/>
      <c r="P754" s="156"/>
      <c r="Q754" s="157"/>
      <c r="R754" s="158"/>
      <c r="S754" s="155"/>
      <c r="T754" s="156"/>
      <c r="U754" s="157"/>
      <c r="V754" s="159"/>
      <c r="W754" s="157"/>
      <c r="X754" s="160"/>
      <c r="Y754" s="155"/>
      <c r="Z754" s="156"/>
      <c r="AA754" s="157"/>
      <c r="AB754" s="156"/>
      <c r="AC754" s="157"/>
      <c r="AD754" s="158"/>
      <c r="AE754" s="155"/>
      <c r="AF754" s="156"/>
      <c r="AG754" s="157"/>
      <c r="AH754" s="156"/>
      <c r="AI754" s="157"/>
      <c r="AJ754" s="158"/>
      <c r="AK754" s="155"/>
      <c r="AL754" s="156"/>
      <c r="AM754" s="157"/>
      <c r="AN754" s="159"/>
      <c r="AO754" s="157"/>
      <c r="AP754" s="160"/>
      <c r="AQ754" s="155"/>
      <c r="AR754" s="156"/>
      <c r="AS754" s="157"/>
      <c r="AT754" s="156"/>
      <c r="AU754" s="157"/>
      <c r="AV754" s="158"/>
      <c r="AW754" s="155"/>
      <c r="AX754" s="156"/>
      <c r="AY754" s="157"/>
      <c r="AZ754" s="156"/>
      <c r="BA754" s="157"/>
      <c r="BB754" s="158"/>
      <c r="BC754" s="155"/>
      <c r="BD754" s="156"/>
      <c r="BE754" s="157"/>
      <c r="BF754" s="159"/>
      <c r="BG754" s="157"/>
      <c r="BH754" s="160"/>
      <c r="BI754" s="155"/>
      <c r="BJ754" s="156"/>
      <c r="BK754" s="157"/>
      <c r="BL754" s="156"/>
      <c r="BM754" s="157"/>
      <c r="BN754" s="158"/>
    </row>
    <row r="755" spans="13:66" ht="15.75" x14ac:dyDescent="0.25">
      <c r="M755" s="155"/>
      <c r="N755" s="156"/>
      <c r="O755" s="157"/>
      <c r="P755" s="156"/>
      <c r="Q755" s="157"/>
      <c r="R755" s="158"/>
      <c r="S755" s="155"/>
      <c r="T755" s="156"/>
      <c r="U755" s="157"/>
      <c r="V755" s="159"/>
      <c r="W755" s="157"/>
      <c r="X755" s="160"/>
      <c r="Y755" s="155"/>
      <c r="Z755" s="156"/>
      <c r="AA755" s="157"/>
      <c r="AB755" s="156"/>
      <c r="AC755" s="157"/>
      <c r="AD755" s="158"/>
      <c r="AE755" s="155"/>
      <c r="AF755" s="156"/>
      <c r="AG755" s="157"/>
      <c r="AH755" s="156"/>
      <c r="AI755" s="157"/>
      <c r="AJ755" s="158"/>
      <c r="AK755" s="155"/>
      <c r="AL755" s="156"/>
      <c r="AM755" s="157"/>
      <c r="AN755" s="159"/>
      <c r="AO755" s="157"/>
      <c r="AP755" s="160"/>
      <c r="AQ755" s="155"/>
      <c r="AR755" s="156"/>
      <c r="AS755" s="157"/>
      <c r="AT755" s="156"/>
      <c r="AU755" s="157"/>
      <c r="AV755" s="158"/>
      <c r="AW755" s="155"/>
      <c r="AX755" s="156"/>
      <c r="AY755" s="157"/>
      <c r="AZ755" s="156"/>
      <c r="BA755" s="157"/>
      <c r="BB755" s="158"/>
      <c r="BC755" s="155"/>
      <c r="BD755" s="156"/>
      <c r="BE755" s="157"/>
      <c r="BF755" s="159"/>
      <c r="BG755" s="157"/>
      <c r="BH755" s="160"/>
      <c r="BI755" s="155"/>
      <c r="BJ755" s="156"/>
      <c r="BK755" s="157"/>
      <c r="BL755" s="156"/>
      <c r="BM755" s="157"/>
      <c r="BN755" s="158"/>
    </row>
    <row r="756" spans="13:66" ht="15.75" x14ac:dyDescent="0.25">
      <c r="M756" s="161"/>
      <c r="N756" s="162"/>
      <c r="O756" s="163"/>
      <c r="P756" s="162"/>
      <c r="Q756" s="163"/>
      <c r="R756" s="164"/>
      <c r="S756" s="161"/>
      <c r="T756" s="162"/>
      <c r="U756" s="163"/>
      <c r="V756" s="162"/>
      <c r="W756" s="163"/>
      <c r="X756" s="164"/>
      <c r="Y756" s="161"/>
      <c r="Z756" s="162"/>
      <c r="AA756" s="163"/>
      <c r="AB756" s="162"/>
      <c r="AC756" s="163"/>
      <c r="AD756" s="164"/>
      <c r="AE756" s="161"/>
      <c r="AF756" s="162"/>
      <c r="AG756" s="163"/>
      <c r="AH756" s="162"/>
      <c r="AI756" s="163"/>
      <c r="AJ756" s="164"/>
      <c r="AK756" s="161"/>
      <c r="AL756" s="162"/>
      <c r="AM756" s="163"/>
      <c r="AN756" s="162"/>
      <c r="AO756" s="163"/>
      <c r="AP756" s="164"/>
      <c r="AQ756" s="161"/>
      <c r="AR756" s="162"/>
      <c r="AS756" s="163"/>
      <c r="AT756" s="162"/>
      <c r="AU756" s="163"/>
      <c r="AV756" s="164"/>
      <c r="AW756" s="161"/>
      <c r="AX756" s="162"/>
      <c r="AY756" s="163"/>
      <c r="AZ756" s="162"/>
      <c r="BA756" s="163"/>
      <c r="BB756" s="164"/>
      <c r="BC756" s="161"/>
      <c r="BD756" s="162"/>
      <c r="BE756" s="163"/>
      <c r="BF756" s="162"/>
      <c r="BG756" s="163"/>
      <c r="BH756" s="164"/>
      <c r="BI756" s="161"/>
      <c r="BJ756" s="162"/>
      <c r="BK756" s="163"/>
      <c r="BL756" s="162"/>
      <c r="BM756" s="163"/>
      <c r="BN756" s="164"/>
    </row>
    <row r="757" spans="13:66" ht="267.75" x14ac:dyDescent="0.25">
      <c r="M757" s="155">
        <v>1</v>
      </c>
      <c r="N757" s="159" t="s">
        <v>63</v>
      </c>
      <c r="O757" s="157">
        <v>1</v>
      </c>
      <c r="P757" s="159" t="s">
        <v>64</v>
      </c>
      <c r="Q757" s="157">
        <v>1</v>
      </c>
      <c r="R757" s="160" t="s">
        <v>65</v>
      </c>
      <c r="S757" s="155">
        <v>1</v>
      </c>
      <c r="T757" s="159" t="s">
        <v>66</v>
      </c>
      <c r="U757" s="157">
        <v>1</v>
      </c>
      <c r="V757" s="159" t="s">
        <v>67</v>
      </c>
      <c r="W757" s="157">
        <v>1</v>
      </c>
      <c r="X757" s="160" t="s">
        <v>68</v>
      </c>
      <c r="Y757" s="155">
        <v>1</v>
      </c>
      <c r="Z757" s="159" t="s">
        <v>69</v>
      </c>
      <c r="AA757" s="157">
        <v>1</v>
      </c>
      <c r="AB757" s="159" t="s">
        <v>70</v>
      </c>
      <c r="AC757" s="157">
        <v>1</v>
      </c>
      <c r="AD757" s="160" t="s">
        <v>71</v>
      </c>
      <c r="AE757" s="155">
        <v>1</v>
      </c>
      <c r="AF757" s="159" t="s">
        <v>72</v>
      </c>
      <c r="AG757" s="157">
        <v>1</v>
      </c>
      <c r="AH757" s="159" t="s">
        <v>73</v>
      </c>
      <c r="AI757" s="157">
        <v>1</v>
      </c>
      <c r="AJ757" s="160" t="s">
        <v>74</v>
      </c>
      <c r="AK757" s="155">
        <v>1</v>
      </c>
      <c r="AL757" s="159" t="s">
        <v>75</v>
      </c>
      <c r="AM757" s="157">
        <v>1</v>
      </c>
      <c r="AN757" s="159" t="s">
        <v>76</v>
      </c>
      <c r="AO757" s="157">
        <v>1</v>
      </c>
      <c r="AP757" s="160" t="s">
        <v>77</v>
      </c>
      <c r="AQ757" s="155">
        <v>1</v>
      </c>
      <c r="AR757" s="159" t="s">
        <v>78</v>
      </c>
      <c r="AS757" s="157">
        <v>1</v>
      </c>
      <c r="AT757" s="159" t="s">
        <v>79</v>
      </c>
      <c r="AU757" s="157">
        <v>1</v>
      </c>
      <c r="AV757" s="160" t="s">
        <v>80</v>
      </c>
      <c r="AW757" s="155">
        <v>1</v>
      </c>
      <c r="AX757" s="159" t="s">
        <v>81</v>
      </c>
      <c r="AY757" s="157">
        <v>1</v>
      </c>
      <c r="AZ757" s="159" t="s">
        <v>82</v>
      </c>
      <c r="BA757" s="157">
        <v>1</v>
      </c>
      <c r="BB757" s="160" t="s">
        <v>83</v>
      </c>
      <c r="BC757" s="155">
        <v>1</v>
      </c>
      <c r="BD757" s="159" t="s">
        <v>84</v>
      </c>
      <c r="BE757" s="157">
        <v>1</v>
      </c>
      <c r="BF757" s="159" t="s">
        <v>85</v>
      </c>
      <c r="BG757" s="157">
        <v>1</v>
      </c>
      <c r="BH757" s="160" t="s">
        <v>86</v>
      </c>
      <c r="BI757" s="155">
        <v>1</v>
      </c>
      <c r="BJ757" s="159" t="s">
        <v>87</v>
      </c>
      <c r="BK757" s="157">
        <v>1</v>
      </c>
      <c r="BL757" s="159" t="s">
        <v>88</v>
      </c>
      <c r="BM757" s="157">
        <v>1</v>
      </c>
      <c r="BN757" s="158" t="s">
        <v>89</v>
      </c>
    </row>
    <row r="758" spans="13:66" ht="15.75" x14ac:dyDescent="0.25">
      <c r="M758" s="155"/>
      <c r="N758" s="156"/>
      <c r="O758" s="157"/>
      <c r="P758" s="156"/>
      <c r="Q758" s="157"/>
      <c r="R758" s="158"/>
      <c r="S758" s="155"/>
      <c r="T758" s="156"/>
      <c r="U758" s="157"/>
      <c r="V758" s="156"/>
      <c r="W758" s="157"/>
      <c r="X758" s="158"/>
      <c r="Y758" s="155"/>
      <c r="Z758" s="156"/>
      <c r="AA758" s="157"/>
      <c r="AB758" s="156"/>
      <c r="AC758" s="157"/>
      <c r="AD758" s="158"/>
      <c r="AE758" s="155"/>
      <c r="AF758" s="156"/>
      <c r="AG758" s="157"/>
      <c r="AH758" s="156"/>
      <c r="AI758" s="157"/>
      <c r="AJ758" s="158"/>
      <c r="AK758" s="155"/>
      <c r="AL758" s="156"/>
      <c r="AM758" s="157"/>
      <c r="AN758" s="156"/>
      <c r="AO758" s="157"/>
      <c r="AP758" s="158"/>
      <c r="AQ758" s="155"/>
      <c r="AR758" s="156"/>
      <c r="AS758" s="157"/>
      <c r="AT758" s="156"/>
      <c r="AU758" s="157"/>
      <c r="AV758" s="158"/>
      <c r="AW758" s="155"/>
      <c r="AX758" s="156"/>
      <c r="AY758" s="157"/>
      <c r="AZ758" s="156"/>
      <c r="BA758" s="157"/>
      <c r="BB758" s="158"/>
      <c r="BC758" s="155"/>
      <c r="BD758" s="156"/>
      <c r="BE758" s="157"/>
      <c r="BF758" s="156"/>
      <c r="BG758" s="157"/>
      <c r="BH758" s="158"/>
      <c r="BI758" s="155"/>
      <c r="BJ758" s="156"/>
      <c r="BK758" s="157"/>
      <c r="BL758" s="156"/>
      <c r="BM758" s="157"/>
      <c r="BN758" s="158"/>
    </row>
    <row r="759" spans="13:66" ht="15.75" x14ac:dyDescent="0.25">
      <c r="M759" s="155"/>
      <c r="N759" s="156"/>
      <c r="O759" s="157"/>
      <c r="P759" s="156"/>
      <c r="Q759" s="157"/>
      <c r="R759" s="158"/>
      <c r="S759" s="155"/>
      <c r="T759" s="156"/>
      <c r="U759" s="157"/>
      <c r="V759" s="156"/>
      <c r="W759" s="157"/>
      <c r="X759" s="158"/>
      <c r="Y759" s="155"/>
      <c r="Z759" s="156"/>
      <c r="AA759" s="157"/>
      <c r="AB759" s="156"/>
      <c r="AC759" s="157"/>
      <c r="AD759" s="158"/>
      <c r="AE759" s="155"/>
      <c r="AF759" s="156"/>
      <c r="AG759" s="157"/>
      <c r="AH759" s="156"/>
      <c r="AI759" s="157"/>
      <c r="AJ759" s="158"/>
      <c r="AK759" s="155"/>
      <c r="AL759" s="156"/>
      <c r="AM759" s="157"/>
      <c r="AN759" s="156"/>
      <c r="AO759" s="157"/>
      <c r="AP759" s="158"/>
      <c r="AQ759" s="155"/>
      <c r="AR759" s="156"/>
      <c r="AS759" s="157"/>
      <c r="AT759" s="156"/>
      <c r="AU759" s="157"/>
      <c r="AV759" s="158"/>
      <c r="AW759" s="155"/>
      <c r="AX759" s="156"/>
      <c r="AY759" s="157"/>
      <c r="AZ759" s="156"/>
      <c r="BA759" s="157"/>
      <c r="BB759" s="158"/>
      <c r="BC759" s="155"/>
      <c r="BD759" s="156"/>
      <c r="BE759" s="157"/>
      <c r="BF759" s="156"/>
      <c r="BG759" s="157"/>
      <c r="BH759" s="158"/>
      <c r="BI759" s="155"/>
      <c r="BJ759" s="156"/>
      <c r="BK759" s="157"/>
      <c r="BL759" s="156"/>
      <c r="BM759" s="157"/>
      <c r="BN759" s="158"/>
    </row>
    <row r="760" spans="13:66" ht="15.75" x14ac:dyDescent="0.25">
      <c r="M760" s="157"/>
      <c r="N760" s="156"/>
      <c r="O760" s="157"/>
      <c r="P760" s="156"/>
      <c r="Q760" s="157"/>
      <c r="R760" s="156"/>
      <c r="S760" s="157"/>
      <c r="T760" s="156"/>
      <c r="U760" s="157"/>
      <c r="V760" s="156"/>
      <c r="W760" s="157"/>
      <c r="X760" s="156"/>
      <c r="Y760" s="157"/>
      <c r="Z760" s="156"/>
      <c r="AA760" s="157"/>
      <c r="AB760" s="156"/>
      <c r="AC760" s="157"/>
      <c r="AD760" s="156"/>
      <c r="AE760" s="157"/>
      <c r="AF760" s="156"/>
      <c r="AG760" s="157"/>
      <c r="AH760" s="156"/>
      <c r="AI760" s="157"/>
      <c r="AJ760" s="156"/>
      <c r="AK760" s="157"/>
      <c r="AL760" s="156"/>
      <c r="AM760" s="157"/>
      <c r="AN760" s="156"/>
      <c r="AO760" s="157"/>
      <c r="AP760" s="156"/>
      <c r="AQ760" s="163"/>
      <c r="AR760" s="162"/>
      <c r="AS760" s="163"/>
      <c r="AT760" s="162"/>
      <c r="AU760" s="163"/>
      <c r="AV760" s="164"/>
      <c r="AW760" s="161"/>
      <c r="AX760" s="162"/>
      <c r="AY760" s="163"/>
      <c r="AZ760" s="162"/>
      <c r="BA760" s="163"/>
      <c r="BB760" s="164"/>
      <c r="BC760" s="161"/>
      <c r="BD760" s="162"/>
      <c r="BE760" s="163"/>
      <c r="BF760" s="162"/>
      <c r="BG760" s="163"/>
      <c r="BH760" s="164"/>
      <c r="BI760" s="161"/>
      <c r="BJ760" s="162"/>
      <c r="BK760" s="163"/>
      <c r="BL760" s="162"/>
      <c r="BM760" s="163"/>
      <c r="BN760" s="164"/>
    </row>
    <row r="761" spans="13:66" ht="157.5" x14ac:dyDescent="0.25">
      <c r="M761" s="157">
        <v>1</v>
      </c>
      <c r="N761" s="159" t="s">
        <v>90</v>
      </c>
      <c r="O761" s="157">
        <v>1</v>
      </c>
      <c r="P761" s="159" t="s">
        <v>91</v>
      </c>
      <c r="Q761" s="157">
        <v>1</v>
      </c>
      <c r="R761" s="159" t="s">
        <v>92</v>
      </c>
      <c r="S761" s="98"/>
      <c r="T761" s="98"/>
      <c r="U761" s="98"/>
      <c r="V761" s="98"/>
      <c r="W761" s="98"/>
      <c r="X761" s="98"/>
      <c r="Y761" s="98"/>
      <c r="Z761" s="98"/>
      <c r="AA761" s="98"/>
      <c r="AB761" s="98"/>
      <c r="AC761" s="98"/>
      <c r="AD761" s="98"/>
      <c r="AE761" s="98"/>
      <c r="AF761" s="98"/>
      <c r="AG761" s="98"/>
      <c r="AH761" s="98"/>
      <c r="AI761" s="98"/>
      <c r="AJ761" s="98"/>
      <c r="AK761" s="98"/>
      <c r="AL761" s="98"/>
      <c r="AM761" s="98"/>
      <c r="AN761" s="98"/>
      <c r="AO761" s="98"/>
      <c r="AP761" s="98"/>
      <c r="AQ761" s="268"/>
      <c r="AR761" s="159"/>
      <c r="AS761" s="157"/>
      <c r="AT761" s="159"/>
      <c r="AU761" s="157"/>
      <c r="AV761" s="160"/>
      <c r="AW761" s="155"/>
      <c r="AX761" s="159"/>
      <c r="AY761" s="157"/>
      <c r="AZ761" s="159"/>
      <c r="BA761" s="157"/>
      <c r="BB761" s="160"/>
      <c r="BC761" s="155"/>
      <c r="BD761" s="159"/>
      <c r="BE761" s="157"/>
      <c r="BF761" s="159"/>
      <c r="BG761" s="157"/>
      <c r="BH761" s="160"/>
      <c r="BI761" s="155"/>
      <c r="BJ761" s="159"/>
      <c r="BK761" s="157"/>
      <c r="BL761" s="159"/>
      <c r="BM761" s="157"/>
      <c r="BN761" s="160"/>
    </row>
    <row r="762" spans="13:66" ht="15.75" x14ac:dyDescent="0.25">
      <c r="M762" s="157"/>
      <c r="N762" s="156"/>
      <c r="O762" s="157"/>
      <c r="P762" s="156"/>
      <c r="Q762" s="157"/>
      <c r="R762" s="156"/>
      <c r="S762" s="98"/>
      <c r="T762" s="98"/>
      <c r="U762" s="98"/>
      <c r="V762" s="98"/>
      <c r="W762" s="98"/>
      <c r="X762" s="98"/>
      <c r="Y762" s="157"/>
      <c r="Z762" s="156"/>
      <c r="AA762" s="157"/>
      <c r="AB762" s="156"/>
      <c r="AC762" s="157"/>
      <c r="AD762" s="156"/>
      <c r="AE762" s="157"/>
      <c r="AF762" s="156"/>
      <c r="AG762" s="157"/>
      <c r="AH762" s="156"/>
      <c r="AI762" s="157"/>
      <c r="AJ762" s="156"/>
      <c r="AK762" s="157"/>
      <c r="AL762" s="156"/>
      <c r="AM762" s="157"/>
      <c r="AN762" s="156"/>
      <c r="AO762" s="157"/>
      <c r="AP762" s="156"/>
      <c r="AQ762" s="268"/>
      <c r="AR762" s="156"/>
      <c r="AS762" s="157"/>
      <c r="AT762" s="156"/>
      <c r="AU762" s="157"/>
      <c r="AV762" s="158"/>
      <c r="AW762" s="155"/>
      <c r="AX762" s="156"/>
      <c r="AY762" s="157"/>
      <c r="AZ762" s="156"/>
      <c r="BA762" s="157"/>
      <c r="BB762" s="158"/>
      <c r="BC762" s="155"/>
      <c r="BD762" s="156"/>
      <c r="BE762" s="157"/>
      <c r="BF762" s="156"/>
      <c r="BG762" s="157"/>
      <c r="BH762" s="158"/>
      <c r="BI762" s="155"/>
      <c r="BJ762" s="156"/>
      <c r="BK762" s="157"/>
      <c r="BL762" s="156"/>
      <c r="BM762" s="157"/>
      <c r="BN762" s="158"/>
    </row>
    <row r="763" spans="13:66" ht="15.75" x14ac:dyDescent="0.25">
      <c r="M763" s="157"/>
      <c r="N763" s="156"/>
      <c r="O763" s="157"/>
      <c r="P763" s="156"/>
      <c r="Q763" s="157"/>
      <c r="R763" s="156"/>
      <c r="S763" s="157"/>
      <c r="T763" s="156"/>
      <c r="U763" s="157"/>
      <c r="V763" s="156"/>
      <c r="W763" s="157"/>
      <c r="X763" s="156"/>
      <c r="Y763" s="157"/>
      <c r="Z763" s="156"/>
      <c r="AA763" s="157"/>
      <c r="AB763" s="156"/>
      <c r="AC763" s="157"/>
      <c r="AD763" s="156"/>
      <c r="AE763" s="157"/>
      <c r="AF763" s="156"/>
      <c r="AG763" s="157"/>
      <c r="AH763" s="156"/>
      <c r="AI763" s="157"/>
      <c r="AJ763" s="156"/>
      <c r="AK763" s="157"/>
      <c r="AL763" s="156"/>
      <c r="AM763" s="157"/>
      <c r="AN763" s="156"/>
      <c r="AO763" s="157"/>
      <c r="AP763" s="156"/>
      <c r="AQ763" s="268"/>
      <c r="AR763" s="156"/>
      <c r="AS763" s="157"/>
      <c r="AT763" s="156"/>
      <c r="AU763" s="157"/>
      <c r="AV763" s="158"/>
      <c r="AW763" s="155"/>
      <c r="AX763" s="156"/>
      <c r="AY763" s="157"/>
      <c r="AZ763" s="156"/>
      <c r="BA763" s="157"/>
      <c r="BB763" s="158"/>
      <c r="BC763" s="155"/>
      <c r="BD763" s="156"/>
      <c r="BE763" s="157"/>
      <c r="BF763" s="156"/>
      <c r="BG763" s="157"/>
      <c r="BH763" s="158"/>
      <c r="BI763" s="155"/>
      <c r="BJ763" s="156"/>
      <c r="BK763" s="157"/>
      <c r="BL763" s="156"/>
      <c r="BM763" s="157"/>
      <c r="BN763" s="158"/>
    </row>
    <row r="764" spans="13:66" ht="15.75" x14ac:dyDescent="0.25">
      <c r="M764" s="157"/>
      <c r="N764" s="156"/>
      <c r="O764" s="157"/>
      <c r="P764" s="156"/>
      <c r="Q764" s="157"/>
      <c r="R764" s="156"/>
      <c r="S764" s="157"/>
      <c r="T764" s="156"/>
      <c r="U764" s="157"/>
      <c r="V764" s="156"/>
      <c r="W764" s="157"/>
      <c r="X764" s="156"/>
      <c r="Y764" s="157"/>
      <c r="Z764" s="156"/>
      <c r="AA764" s="157"/>
      <c r="AB764" s="156"/>
      <c r="AC764" s="157"/>
      <c r="AD764" s="156"/>
      <c r="AE764" s="157"/>
      <c r="AF764" s="156"/>
      <c r="AG764" s="157"/>
      <c r="AH764" s="156"/>
      <c r="AI764" s="157"/>
      <c r="AJ764" s="156"/>
      <c r="AK764" s="157"/>
      <c r="AL764" s="156"/>
      <c r="AM764" s="157"/>
      <c r="AN764" s="156"/>
      <c r="AO764" s="157"/>
      <c r="AP764" s="156"/>
      <c r="AQ764" s="163"/>
      <c r="AR764" s="162"/>
      <c r="AS764" s="163"/>
      <c r="AT764" s="162"/>
      <c r="AU764" s="163"/>
      <c r="AV764" s="164"/>
      <c r="AW764" s="161"/>
      <c r="AX764" s="162"/>
      <c r="AY764" s="163"/>
      <c r="AZ764" s="162"/>
      <c r="BA764" s="163"/>
      <c r="BB764" s="164"/>
      <c r="BC764" s="161"/>
      <c r="BD764" s="162"/>
      <c r="BE764" s="163"/>
      <c r="BF764" s="162"/>
      <c r="BG764" s="163"/>
      <c r="BH764" s="164"/>
      <c r="BI764" s="161"/>
      <c r="BJ764" s="162"/>
      <c r="BK764" s="163"/>
      <c r="BL764" s="162"/>
      <c r="BM764" s="163"/>
      <c r="BN764" s="164"/>
    </row>
    <row r="765" spans="13:66" ht="409.5" x14ac:dyDescent="0.25">
      <c r="M765" s="169">
        <v>1</v>
      </c>
      <c r="N765" s="170" t="s">
        <v>93</v>
      </c>
      <c r="O765" s="171">
        <v>1</v>
      </c>
      <c r="P765" s="170" t="s">
        <v>94</v>
      </c>
      <c r="Q765" s="171">
        <v>1</v>
      </c>
      <c r="R765" s="172" t="s">
        <v>95</v>
      </c>
      <c r="S765" s="169">
        <v>1</v>
      </c>
      <c r="T765" s="170" t="s">
        <v>96</v>
      </c>
      <c r="U765" s="171">
        <v>1</v>
      </c>
      <c r="V765" s="170" t="s">
        <v>97</v>
      </c>
      <c r="W765" s="171">
        <v>1</v>
      </c>
      <c r="X765" s="172" t="s">
        <v>98</v>
      </c>
      <c r="Y765" s="169">
        <v>1</v>
      </c>
      <c r="Z765" s="170" t="s">
        <v>99</v>
      </c>
      <c r="AA765" s="171">
        <v>1</v>
      </c>
      <c r="AB765" s="170" t="s">
        <v>100</v>
      </c>
      <c r="AC765" s="171">
        <v>1</v>
      </c>
      <c r="AD765" s="172" t="s">
        <v>101</v>
      </c>
      <c r="AE765" s="169">
        <v>1</v>
      </c>
      <c r="AF765" s="170" t="s">
        <v>102</v>
      </c>
      <c r="AG765" s="171">
        <v>1</v>
      </c>
      <c r="AH765" s="170" t="s">
        <v>103</v>
      </c>
      <c r="AI765" s="171">
        <v>1</v>
      </c>
      <c r="AJ765" s="172" t="s">
        <v>104</v>
      </c>
      <c r="AK765" s="169">
        <v>1</v>
      </c>
      <c r="AL765" s="179" t="s">
        <v>105</v>
      </c>
      <c r="AM765" s="171">
        <v>1</v>
      </c>
      <c r="AN765" s="170" t="s">
        <v>106</v>
      </c>
      <c r="AO765" s="171">
        <v>1</v>
      </c>
      <c r="AP765" s="172" t="s">
        <v>107</v>
      </c>
      <c r="AQ765" s="169">
        <v>1</v>
      </c>
      <c r="AR765" s="170" t="s">
        <v>108</v>
      </c>
      <c r="AS765" s="171">
        <v>1</v>
      </c>
      <c r="AT765" s="170" t="s">
        <v>109</v>
      </c>
      <c r="AU765" s="171">
        <v>1</v>
      </c>
      <c r="AV765" s="172" t="s">
        <v>110</v>
      </c>
      <c r="AW765" s="169">
        <v>1</v>
      </c>
      <c r="AX765" s="170" t="s">
        <v>111</v>
      </c>
      <c r="AY765" s="171">
        <v>1</v>
      </c>
      <c r="AZ765" s="170" t="s">
        <v>112</v>
      </c>
      <c r="BA765" s="171">
        <v>1</v>
      </c>
      <c r="BB765" s="172" t="s">
        <v>113</v>
      </c>
      <c r="BC765" s="169">
        <v>1</v>
      </c>
      <c r="BD765" s="170" t="s">
        <v>114</v>
      </c>
      <c r="BE765" s="171">
        <v>1</v>
      </c>
      <c r="BF765" s="170" t="s">
        <v>115</v>
      </c>
      <c r="BG765" s="171">
        <v>1</v>
      </c>
      <c r="BH765" s="172" t="s">
        <v>116</v>
      </c>
      <c r="BI765" s="169">
        <v>1</v>
      </c>
      <c r="BJ765" s="170" t="s">
        <v>117</v>
      </c>
      <c r="BK765" s="171">
        <v>1</v>
      </c>
      <c r="BL765" s="170" t="s">
        <v>118</v>
      </c>
      <c r="BM765" s="171">
        <v>1</v>
      </c>
      <c r="BN765" s="172" t="s">
        <v>119</v>
      </c>
    </row>
    <row r="766" spans="13:66" ht="15.75" x14ac:dyDescent="0.25">
      <c r="M766" s="169"/>
      <c r="N766" s="173"/>
      <c r="O766" s="171"/>
      <c r="P766" s="173"/>
      <c r="Q766" s="171"/>
      <c r="R766" s="174"/>
      <c r="S766" s="169"/>
      <c r="T766" s="173"/>
      <c r="U766" s="171"/>
      <c r="V766" s="173"/>
      <c r="W766" s="171"/>
      <c r="X766" s="174"/>
      <c r="Y766" s="169"/>
      <c r="Z766" s="173"/>
      <c r="AA766" s="171"/>
      <c r="AB766" s="173"/>
      <c r="AC766" s="171"/>
      <c r="AD766" s="174"/>
      <c r="AE766" s="169"/>
      <c r="AF766" s="173"/>
      <c r="AG766" s="171"/>
      <c r="AH766" s="173"/>
      <c r="AI766" s="171"/>
      <c r="AJ766" s="174"/>
      <c r="AK766" s="169"/>
      <c r="AL766" s="173"/>
      <c r="AM766" s="171"/>
      <c r="AN766" s="173"/>
      <c r="AO766" s="171"/>
      <c r="AP766" s="174"/>
      <c r="AQ766" s="169"/>
      <c r="AR766" s="173"/>
      <c r="AS766" s="171"/>
      <c r="AT766" s="173"/>
      <c r="AU766" s="171"/>
      <c r="AV766" s="174"/>
      <c r="AW766" s="169"/>
      <c r="AX766" s="173"/>
      <c r="AY766" s="171"/>
      <c r="AZ766" s="173"/>
      <c r="BA766" s="171"/>
      <c r="BB766" s="174"/>
      <c r="BC766" s="169"/>
      <c r="BD766" s="173"/>
      <c r="BE766" s="171"/>
      <c r="BF766" s="173"/>
      <c r="BG766" s="171"/>
      <c r="BH766" s="174"/>
      <c r="BI766" s="169"/>
      <c r="BJ766" s="173"/>
      <c r="BK766" s="171"/>
      <c r="BL766" s="173"/>
      <c r="BM766" s="171"/>
      <c r="BN766" s="174"/>
    </row>
    <row r="767" spans="13:66" ht="15.75" x14ac:dyDescent="0.25">
      <c r="M767" s="169"/>
      <c r="N767" s="173"/>
      <c r="O767" s="171"/>
      <c r="P767" s="173"/>
      <c r="Q767" s="171"/>
      <c r="R767" s="174"/>
      <c r="S767" s="169"/>
      <c r="T767" s="173"/>
      <c r="U767" s="171"/>
      <c r="V767" s="173"/>
      <c r="W767" s="171"/>
      <c r="X767" s="174"/>
      <c r="Y767" s="169"/>
      <c r="Z767" s="173"/>
      <c r="AA767" s="171"/>
      <c r="AB767" s="173"/>
      <c r="AC767" s="171"/>
      <c r="AD767" s="174"/>
      <c r="AE767" s="169"/>
      <c r="AF767" s="173"/>
      <c r="AG767" s="171"/>
      <c r="AH767" s="173"/>
      <c r="AI767" s="171"/>
      <c r="AJ767" s="174"/>
      <c r="AK767" s="169"/>
      <c r="AL767" s="173"/>
      <c r="AM767" s="171"/>
      <c r="AN767" s="173"/>
      <c r="AO767" s="171"/>
      <c r="AP767" s="174"/>
      <c r="AQ767" s="169"/>
      <c r="AR767" s="173"/>
      <c r="AS767" s="171"/>
      <c r="AT767" s="173"/>
      <c r="AU767" s="171"/>
      <c r="AV767" s="174"/>
      <c r="AW767" s="169"/>
      <c r="AX767" s="173"/>
      <c r="AY767" s="171"/>
      <c r="AZ767" s="173"/>
      <c r="BA767" s="171"/>
      <c r="BB767" s="174"/>
      <c r="BC767" s="169"/>
      <c r="BD767" s="173"/>
      <c r="BE767" s="171"/>
      <c r="BF767" s="173"/>
      <c r="BG767" s="171"/>
      <c r="BH767" s="174"/>
      <c r="BI767" s="169"/>
      <c r="BJ767" s="173"/>
      <c r="BK767" s="171"/>
      <c r="BL767" s="173"/>
      <c r="BM767" s="171"/>
      <c r="BN767" s="174"/>
    </row>
    <row r="768" spans="13:66" ht="15.75" x14ac:dyDescent="0.25">
      <c r="M768" s="175"/>
      <c r="N768" s="176"/>
      <c r="O768" s="177"/>
      <c r="P768" s="176"/>
      <c r="Q768" s="177"/>
      <c r="R768" s="178"/>
      <c r="S768" s="175"/>
      <c r="T768" s="176"/>
      <c r="U768" s="177"/>
      <c r="V768" s="176"/>
      <c r="W768" s="177"/>
      <c r="X768" s="178"/>
      <c r="Y768" s="175"/>
      <c r="Z768" s="176"/>
      <c r="AA768" s="177"/>
      <c r="AB768" s="176"/>
      <c r="AC768" s="177"/>
      <c r="AD768" s="178"/>
      <c r="AE768" s="175"/>
      <c r="AF768" s="176"/>
      <c r="AG768" s="177"/>
      <c r="AH768" s="176"/>
      <c r="AI768" s="177"/>
      <c r="AJ768" s="178"/>
      <c r="AK768" s="175"/>
      <c r="AL768" s="176"/>
      <c r="AM768" s="177"/>
      <c r="AN768" s="176"/>
      <c r="AO768" s="177"/>
      <c r="AP768" s="178"/>
      <c r="AQ768" s="175"/>
      <c r="AR768" s="176"/>
      <c r="AS768" s="177"/>
      <c r="AT768" s="176"/>
      <c r="AU768" s="177"/>
      <c r="AV768" s="178"/>
      <c r="AW768" s="175"/>
      <c r="AX768" s="176"/>
      <c r="AY768" s="177"/>
      <c r="AZ768" s="176"/>
      <c r="BA768" s="177"/>
      <c r="BB768" s="178"/>
      <c r="BC768" s="175"/>
      <c r="BD768" s="176"/>
      <c r="BE768" s="177"/>
      <c r="BF768" s="176"/>
      <c r="BG768" s="177"/>
      <c r="BH768" s="178"/>
      <c r="BI768" s="175"/>
      <c r="BJ768" s="176"/>
      <c r="BK768" s="177"/>
      <c r="BL768" s="176"/>
      <c r="BM768" s="177"/>
      <c r="BN768" s="178"/>
    </row>
    <row r="769" spans="13:66" ht="315" x14ac:dyDescent="0.25">
      <c r="M769" s="169">
        <v>1</v>
      </c>
      <c r="N769" s="170" t="s">
        <v>120</v>
      </c>
      <c r="O769" s="171">
        <v>1</v>
      </c>
      <c r="P769" s="170" t="s">
        <v>121</v>
      </c>
      <c r="Q769" s="171">
        <v>1</v>
      </c>
      <c r="R769" s="172" t="s">
        <v>122</v>
      </c>
      <c r="S769" s="169">
        <v>1</v>
      </c>
      <c r="T769" s="170" t="s">
        <v>123</v>
      </c>
      <c r="U769" s="171">
        <v>1</v>
      </c>
      <c r="V769" s="170" t="s">
        <v>124</v>
      </c>
      <c r="W769" s="171">
        <v>1</v>
      </c>
      <c r="X769" s="172" t="s">
        <v>125</v>
      </c>
      <c r="Y769" s="169">
        <v>1</v>
      </c>
      <c r="Z769" s="170" t="s">
        <v>126</v>
      </c>
      <c r="AA769" s="171">
        <v>1</v>
      </c>
      <c r="AB769" s="181" t="s">
        <v>127</v>
      </c>
      <c r="AC769" s="171">
        <v>1</v>
      </c>
      <c r="AD769" s="182" t="s">
        <v>128</v>
      </c>
      <c r="AE769" s="169">
        <v>1</v>
      </c>
      <c r="AF769" s="170" t="s">
        <v>129</v>
      </c>
      <c r="AG769" s="171">
        <v>1</v>
      </c>
      <c r="AH769" s="170" t="s">
        <v>130</v>
      </c>
      <c r="AI769" s="171">
        <v>1</v>
      </c>
      <c r="AJ769" s="172" t="s">
        <v>131</v>
      </c>
      <c r="AK769" s="169">
        <v>1</v>
      </c>
      <c r="AL769" s="170" t="s">
        <v>132</v>
      </c>
      <c r="AM769" s="171">
        <v>1</v>
      </c>
      <c r="AN769" s="170" t="s">
        <v>133</v>
      </c>
      <c r="AO769" s="171">
        <v>1</v>
      </c>
      <c r="AP769" s="172" t="s">
        <v>134</v>
      </c>
      <c r="AQ769" s="169">
        <v>1</v>
      </c>
      <c r="AR769" s="170" t="s">
        <v>135</v>
      </c>
      <c r="AS769" s="171">
        <v>1</v>
      </c>
      <c r="AT769" s="170" t="s">
        <v>136</v>
      </c>
      <c r="AU769" s="171">
        <v>1</v>
      </c>
      <c r="AV769" s="172" t="s">
        <v>137</v>
      </c>
      <c r="AW769" s="169">
        <v>1</v>
      </c>
      <c r="AX769" s="170" t="s">
        <v>138</v>
      </c>
      <c r="AY769" s="171">
        <v>1</v>
      </c>
      <c r="AZ769" s="170" t="s">
        <v>139</v>
      </c>
      <c r="BA769" s="171">
        <v>1</v>
      </c>
      <c r="BB769" s="172" t="s">
        <v>140</v>
      </c>
      <c r="BC769" s="169">
        <v>1</v>
      </c>
      <c r="BD769" s="170" t="s">
        <v>141</v>
      </c>
      <c r="BE769" s="171">
        <v>1</v>
      </c>
      <c r="BF769" s="170" t="s">
        <v>142</v>
      </c>
      <c r="BG769" s="171">
        <v>1</v>
      </c>
      <c r="BH769" s="172" t="s">
        <v>143</v>
      </c>
      <c r="BI769" s="169">
        <v>1</v>
      </c>
      <c r="BJ769" s="170" t="s">
        <v>144</v>
      </c>
      <c r="BK769" s="171">
        <v>1</v>
      </c>
      <c r="BL769" s="170" t="s">
        <v>145</v>
      </c>
      <c r="BM769" s="171">
        <v>1</v>
      </c>
      <c r="BN769" s="172" t="s">
        <v>146</v>
      </c>
    </row>
    <row r="770" spans="13:66" ht="15.75" x14ac:dyDescent="0.25">
      <c r="M770" s="169"/>
      <c r="N770" s="173"/>
      <c r="O770" s="171"/>
      <c r="P770" s="173"/>
      <c r="Q770" s="171"/>
      <c r="R770" s="174"/>
      <c r="S770" s="169"/>
      <c r="T770" s="173"/>
      <c r="U770" s="171"/>
      <c r="V770" s="173"/>
      <c r="W770" s="171"/>
      <c r="X770" s="174"/>
      <c r="Y770" s="169"/>
      <c r="Z770" s="173"/>
      <c r="AA770" s="171"/>
      <c r="AB770" s="173"/>
      <c r="AC770" s="171"/>
      <c r="AD770" s="174"/>
      <c r="AE770" s="169"/>
      <c r="AF770" s="173"/>
      <c r="AG770" s="171"/>
      <c r="AH770" s="173"/>
      <c r="AI770" s="171"/>
      <c r="AJ770" s="174"/>
      <c r="AK770" s="169"/>
      <c r="AL770" s="173"/>
      <c r="AM770" s="171"/>
      <c r="AN770" s="173"/>
      <c r="AO770" s="171"/>
      <c r="AP770" s="174"/>
      <c r="AQ770" s="169"/>
      <c r="AR770" s="173"/>
      <c r="AS770" s="171"/>
      <c r="AT770" s="173"/>
      <c r="AU770" s="171"/>
      <c r="AV770" s="174"/>
      <c r="AW770" s="169"/>
      <c r="AX770" s="173"/>
      <c r="AY770" s="171"/>
      <c r="AZ770" s="173"/>
      <c r="BA770" s="171"/>
      <c r="BB770" s="174"/>
      <c r="BC770" s="169"/>
      <c r="BD770" s="173"/>
      <c r="BE770" s="171"/>
      <c r="BF770" s="173"/>
      <c r="BG770" s="171"/>
      <c r="BH770" s="174"/>
      <c r="BI770" s="169"/>
      <c r="BJ770" s="173"/>
      <c r="BK770" s="171"/>
      <c r="BL770" s="173"/>
      <c r="BM770" s="171"/>
      <c r="BN770" s="174"/>
    </row>
    <row r="771" spans="13:66" ht="15.75" x14ac:dyDescent="0.25">
      <c r="M771" s="169"/>
      <c r="N771" s="173"/>
      <c r="O771" s="171"/>
      <c r="P771" s="173"/>
      <c r="Q771" s="171"/>
      <c r="R771" s="174"/>
      <c r="S771" s="169"/>
      <c r="T771" s="173"/>
      <c r="U771" s="171"/>
      <c r="V771" s="173"/>
      <c r="W771" s="171"/>
      <c r="X771" s="174"/>
      <c r="Y771" s="169"/>
      <c r="Z771" s="173"/>
      <c r="AA771" s="171"/>
      <c r="AB771" s="173"/>
      <c r="AC771" s="171"/>
      <c r="AD771" s="174"/>
      <c r="AE771" s="169"/>
      <c r="AF771" s="173"/>
      <c r="AG771" s="171"/>
      <c r="AH771" s="173"/>
      <c r="AI771" s="171"/>
      <c r="AJ771" s="174"/>
      <c r="AK771" s="169"/>
      <c r="AL771" s="173"/>
      <c r="AM771" s="171"/>
      <c r="AN771" s="173"/>
      <c r="AO771" s="171"/>
      <c r="AP771" s="174"/>
      <c r="AQ771" s="169"/>
      <c r="AR771" s="173"/>
      <c r="AS771" s="171"/>
      <c r="AT771" s="173"/>
      <c r="AU771" s="171"/>
      <c r="AV771" s="174"/>
      <c r="AW771" s="169"/>
      <c r="AX771" s="173"/>
      <c r="AY771" s="171"/>
      <c r="AZ771" s="173"/>
      <c r="BA771" s="171"/>
      <c r="BB771" s="174"/>
      <c r="BC771" s="169"/>
      <c r="BD771" s="173"/>
      <c r="BE771" s="171"/>
      <c r="BF771" s="173"/>
      <c r="BG771" s="171"/>
      <c r="BH771" s="174"/>
      <c r="BI771" s="169"/>
      <c r="BJ771" s="173"/>
      <c r="BK771" s="171"/>
      <c r="BL771" s="173"/>
      <c r="BM771" s="171"/>
      <c r="BN771" s="174"/>
    </row>
    <row r="772" spans="13:66" ht="15.75" x14ac:dyDescent="0.25">
      <c r="M772" s="175"/>
      <c r="N772" s="176"/>
      <c r="O772" s="177"/>
      <c r="P772" s="176"/>
      <c r="Q772" s="177"/>
      <c r="R772" s="178"/>
      <c r="S772" s="175"/>
      <c r="T772" s="176"/>
      <c r="U772" s="177"/>
      <c r="V772" s="176"/>
      <c r="W772" s="177"/>
      <c r="X772" s="178"/>
      <c r="Y772" s="175"/>
      <c r="Z772" s="176"/>
      <c r="AA772" s="177"/>
      <c r="AB772" s="176"/>
      <c r="AC772" s="177"/>
      <c r="AD772" s="178"/>
      <c r="AE772" s="175"/>
      <c r="AF772" s="176"/>
      <c r="AG772" s="177"/>
      <c r="AH772" s="176"/>
      <c r="AI772" s="177"/>
      <c r="AJ772" s="178"/>
      <c r="AK772" s="175"/>
      <c r="AL772" s="176"/>
      <c r="AM772" s="177"/>
      <c r="AN772" s="176"/>
      <c r="AO772" s="177"/>
      <c r="AP772" s="178"/>
      <c r="AQ772" s="175"/>
      <c r="AR772" s="176"/>
      <c r="AS772" s="177"/>
      <c r="AT772" s="176"/>
      <c r="AU772" s="177"/>
      <c r="AV772" s="178"/>
      <c r="AW772" s="175"/>
      <c r="AX772" s="176"/>
      <c r="AY772" s="177"/>
      <c r="AZ772" s="176"/>
      <c r="BA772" s="177"/>
      <c r="BB772" s="178"/>
      <c r="BC772" s="175"/>
      <c r="BD772" s="176"/>
      <c r="BE772" s="177"/>
      <c r="BF772" s="176"/>
      <c r="BG772" s="177"/>
      <c r="BH772" s="178"/>
      <c r="BI772" s="175"/>
      <c r="BJ772" s="176"/>
      <c r="BK772" s="177"/>
      <c r="BL772" s="176"/>
      <c r="BM772" s="177"/>
      <c r="BN772" s="178"/>
    </row>
    <row r="773" spans="13:66" ht="252" x14ac:dyDescent="0.25">
      <c r="M773" s="169">
        <v>1</v>
      </c>
      <c r="N773" s="170" t="s">
        <v>147</v>
      </c>
      <c r="O773" s="171">
        <v>1</v>
      </c>
      <c r="P773" s="170" t="s">
        <v>148</v>
      </c>
      <c r="Q773" s="171">
        <v>1</v>
      </c>
      <c r="R773" s="172" t="s">
        <v>149</v>
      </c>
      <c r="S773" s="169">
        <v>1</v>
      </c>
      <c r="T773" s="170" t="s">
        <v>150</v>
      </c>
      <c r="U773" s="171">
        <v>1</v>
      </c>
      <c r="V773" s="170" t="s">
        <v>151</v>
      </c>
      <c r="W773" s="171">
        <v>1</v>
      </c>
      <c r="X773" s="269" t="s">
        <v>152</v>
      </c>
      <c r="Y773" s="270"/>
      <c r="Z773" s="270"/>
      <c r="AA773" s="270"/>
      <c r="AB773" s="270"/>
      <c r="AC773" s="270"/>
      <c r="AD773" s="270"/>
      <c r="AE773" s="171"/>
      <c r="AF773" s="170"/>
      <c r="AG773" s="171"/>
      <c r="AH773" s="170"/>
      <c r="AI773" s="171"/>
      <c r="AJ773" s="172"/>
      <c r="AK773" s="169"/>
      <c r="AL773" s="170"/>
      <c r="AM773" s="171"/>
      <c r="AN773" s="170"/>
      <c r="AO773" s="171"/>
      <c r="AP773" s="172"/>
      <c r="AQ773" s="169"/>
      <c r="AR773" s="170"/>
      <c r="AS773" s="171"/>
      <c r="AT773" s="170"/>
      <c r="AU773" s="171"/>
      <c r="AV773" s="172"/>
      <c r="AW773" s="169"/>
      <c r="AX773" s="170"/>
      <c r="AY773" s="171"/>
      <c r="AZ773" s="170"/>
      <c r="BA773" s="171"/>
      <c r="BB773" s="172"/>
      <c r="BC773" s="169"/>
      <c r="BD773" s="170"/>
      <c r="BE773" s="171"/>
      <c r="BF773" s="170"/>
      <c r="BG773" s="171"/>
      <c r="BH773" s="172"/>
      <c r="BI773" s="169"/>
      <c r="BJ773" s="170"/>
      <c r="BK773" s="171"/>
      <c r="BL773" s="170"/>
      <c r="BM773" s="171"/>
      <c r="BN773" s="172"/>
    </row>
    <row r="774" spans="13:66" ht="15.75" x14ac:dyDescent="0.25">
      <c r="M774" s="169"/>
      <c r="N774" s="173"/>
      <c r="O774" s="171"/>
      <c r="P774" s="173"/>
      <c r="Q774" s="171"/>
      <c r="R774" s="174"/>
      <c r="S774" s="169"/>
      <c r="T774" s="173"/>
      <c r="U774" s="171"/>
      <c r="V774" s="173"/>
      <c r="W774" s="171"/>
      <c r="X774" s="174"/>
      <c r="Y774" s="169"/>
      <c r="Z774" s="173"/>
      <c r="AA774" s="171"/>
      <c r="AB774" s="173"/>
      <c r="AC774" s="171"/>
      <c r="AD774" s="174"/>
      <c r="AE774" s="169"/>
      <c r="AF774" s="173"/>
      <c r="AG774" s="171"/>
      <c r="AH774" s="173"/>
      <c r="AI774" s="171"/>
      <c r="AJ774" s="174"/>
      <c r="AK774" s="169"/>
      <c r="AL774" s="173"/>
      <c r="AM774" s="171"/>
      <c r="AN774" s="173"/>
      <c r="AO774" s="171"/>
      <c r="AP774" s="174"/>
      <c r="AQ774" s="169"/>
      <c r="AR774" s="173"/>
      <c r="AS774" s="171"/>
      <c r="AT774" s="173"/>
      <c r="AU774" s="171"/>
      <c r="AV774" s="174"/>
      <c r="AW774" s="169"/>
      <c r="AX774" s="173"/>
      <c r="AY774" s="171"/>
      <c r="AZ774" s="173"/>
      <c r="BA774" s="171"/>
      <c r="BB774" s="174"/>
      <c r="BC774" s="169"/>
      <c r="BD774" s="173"/>
      <c r="BE774" s="171"/>
      <c r="BF774" s="173"/>
      <c r="BG774" s="171"/>
      <c r="BH774" s="174"/>
      <c r="BI774" s="169"/>
      <c r="BJ774" s="173"/>
      <c r="BK774" s="171"/>
      <c r="BL774" s="173"/>
      <c r="BM774" s="171"/>
      <c r="BN774" s="174"/>
    </row>
    <row r="775" spans="13:66" ht="15.75" x14ac:dyDescent="0.25">
      <c r="M775" s="169"/>
      <c r="N775" s="173"/>
      <c r="O775" s="171"/>
      <c r="P775" s="173"/>
      <c r="Q775" s="171"/>
      <c r="R775" s="174"/>
      <c r="S775" s="169"/>
      <c r="T775" s="173"/>
      <c r="U775" s="171"/>
      <c r="V775" s="173"/>
      <c r="W775" s="171"/>
      <c r="X775" s="174"/>
      <c r="Y775" s="169"/>
      <c r="Z775" s="173"/>
      <c r="AA775" s="171"/>
      <c r="AB775" s="173"/>
      <c r="AC775" s="171"/>
      <c r="AD775" s="174"/>
      <c r="AE775" s="169"/>
      <c r="AF775" s="173"/>
      <c r="AG775" s="171"/>
      <c r="AH775" s="173"/>
      <c r="AI775" s="171"/>
      <c r="AJ775" s="174"/>
      <c r="AK775" s="169"/>
      <c r="AL775" s="173"/>
      <c r="AM775" s="171"/>
      <c r="AN775" s="173"/>
      <c r="AO775" s="171"/>
      <c r="AP775" s="174"/>
      <c r="AQ775" s="169"/>
      <c r="AR775" s="173"/>
      <c r="AS775" s="171"/>
      <c r="AT775" s="173"/>
      <c r="AU775" s="171"/>
      <c r="AV775" s="174"/>
      <c r="AW775" s="169"/>
      <c r="AX775" s="173"/>
      <c r="AY775" s="171"/>
      <c r="AZ775" s="173"/>
      <c r="BA775" s="171"/>
      <c r="BB775" s="174"/>
      <c r="BC775" s="169"/>
      <c r="BD775" s="173"/>
      <c r="BE775" s="171"/>
      <c r="BF775" s="173"/>
      <c r="BG775" s="171"/>
      <c r="BH775" s="174"/>
      <c r="BI775" s="169"/>
      <c r="BJ775" s="173"/>
      <c r="BK775" s="171"/>
      <c r="BL775" s="173"/>
      <c r="BM775" s="171"/>
      <c r="BN775" s="174"/>
    </row>
    <row r="776" spans="13:66" ht="15.75" x14ac:dyDescent="0.25">
      <c r="M776" s="175"/>
      <c r="N776" s="176"/>
      <c r="O776" s="177"/>
      <c r="P776" s="176"/>
      <c r="Q776" s="177"/>
      <c r="R776" s="178"/>
      <c r="S776" s="175"/>
      <c r="T776" s="176"/>
      <c r="U776" s="177"/>
      <c r="V776" s="176"/>
      <c r="W776" s="177"/>
      <c r="X776" s="178"/>
      <c r="Y776" s="175"/>
      <c r="Z776" s="176"/>
      <c r="AA776" s="177"/>
      <c r="AB776" s="177"/>
      <c r="AC776" s="177"/>
      <c r="AD776" s="180"/>
      <c r="AE776" s="175"/>
      <c r="AF776" s="176"/>
      <c r="AG776" s="177"/>
      <c r="AH776" s="176"/>
      <c r="AI776" s="177"/>
      <c r="AJ776" s="178"/>
      <c r="AK776" s="175"/>
      <c r="AL776" s="176"/>
      <c r="AM776" s="177"/>
      <c r="AN776" s="176"/>
      <c r="AO776" s="177"/>
      <c r="AP776" s="178"/>
      <c r="AQ776" s="175"/>
      <c r="AR776" s="176"/>
      <c r="AS776" s="177"/>
      <c r="AT776" s="177"/>
      <c r="AU776" s="177"/>
      <c r="AV776" s="180"/>
      <c r="AW776" s="175"/>
      <c r="AX776" s="176"/>
      <c r="AY776" s="177"/>
      <c r="AZ776" s="176"/>
      <c r="BA776" s="177"/>
      <c r="BB776" s="178"/>
      <c r="BC776" s="175"/>
      <c r="BD776" s="176"/>
      <c r="BE776" s="177"/>
      <c r="BF776" s="176"/>
      <c r="BG776" s="177"/>
      <c r="BH776" s="178"/>
      <c r="BI776" s="175"/>
      <c r="BJ776" s="176"/>
      <c r="BK776" s="177"/>
      <c r="BL776" s="177"/>
      <c r="BM776" s="177"/>
      <c r="BN776" s="180"/>
    </row>
    <row r="777" spans="13:66" ht="346.5" x14ac:dyDescent="0.25">
      <c r="M777" s="185">
        <v>1</v>
      </c>
      <c r="N777" s="186" t="s">
        <v>153</v>
      </c>
      <c r="O777" s="187">
        <v>1</v>
      </c>
      <c r="P777" s="186" t="s">
        <v>154</v>
      </c>
      <c r="Q777" s="187">
        <v>1</v>
      </c>
      <c r="R777" s="188" t="s">
        <v>155</v>
      </c>
      <c r="S777" s="185">
        <v>1</v>
      </c>
      <c r="T777" s="186" t="s">
        <v>156</v>
      </c>
      <c r="U777" s="187">
        <v>1</v>
      </c>
      <c r="V777" s="186" t="s">
        <v>157</v>
      </c>
      <c r="W777" s="187">
        <v>1</v>
      </c>
      <c r="X777" s="188" t="s">
        <v>158</v>
      </c>
      <c r="Y777" s="185">
        <v>1</v>
      </c>
      <c r="Z777" s="186" t="s">
        <v>159</v>
      </c>
      <c r="AA777" s="187">
        <v>1</v>
      </c>
      <c r="AB777" s="186" t="s">
        <v>160</v>
      </c>
      <c r="AC777" s="187">
        <v>1</v>
      </c>
      <c r="AD777" s="188" t="s">
        <v>161</v>
      </c>
      <c r="AE777" s="185">
        <v>1</v>
      </c>
      <c r="AF777" s="186" t="s">
        <v>162</v>
      </c>
      <c r="AG777" s="187">
        <v>1</v>
      </c>
      <c r="AH777" s="186" t="s">
        <v>163</v>
      </c>
      <c r="AI777" s="187">
        <v>1</v>
      </c>
      <c r="AJ777" s="186" t="s">
        <v>164</v>
      </c>
      <c r="AK777" s="185">
        <v>1</v>
      </c>
      <c r="AL777" s="186" t="s">
        <v>165</v>
      </c>
      <c r="AM777" s="187">
        <v>1</v>
      </c>
      <c r="AN777" s="186" t="s">
        <v>166</v>
      </c>
      <c r="AO777" s="187">
        <v>1</v>
      </c>
      <c r="AP777" s="188" t="s">
        <v>167</v>
      </c>
      <c r="AQ777" s="185">
        <v>1</v>
      </c>
      <c r="AR777" s="186" t="s">
        <v>168</v>
      </c>
      <c r="AS777" s="187">
        <v>1</v>
      </c>
      <c r="AT777" s="186" t="s">
        <v>169</v>
      </c>
      <c r="AU777" s="187">
        <v>1</v>
      </c>
      <c r="AV777" s="186" t="s">
        <v>170</v>
      </c>
      <c r="AW777" s="185">
        <v>1</v>
      </c>
      <c r="AX777" s="186" t="s">
        <v>171</v>
      </c>
      <c r="AY777" s="187">
        <v>1</v>
      </c>
      <c r="AZ777" s="186" t="s">
        <v>172</v>
      </c>
      <c r="BA777" s="187">
        <v>1</v>
      </c>
      <c r="BB777" s="186" t="s">
        <v>173</v>
      </c>
      <c r="BC777" s="185">
        <v>1</v>
      </c>
      <c r="BD777" s="186" t="s">
        <v>174</v>
      </c>
      <c r="BE777" s="187">
        <v>1</v>
      </c>
      <c r="BF777" s="186" t="s">
        <v>175</v>
      </c>
      <c r="BG777" s="187">
        <v>1</v>
      </c>
      <c r="BH777" s="186" t="s">
        <v>176</v>
      </c>
      <c r="BI777" s="185">
        <v>1</v>
      </c>
      <c r="BJ777" s="186" t="s">
        <v>177</v>
      </c>
      <c r="BK777" s="187">
        <v>1</v>
      </c>
      <c r="BL777" s="186" t="s">
        <v>178</v>
      </c>
      <c r="BM777" s="187">
        <v>1</v>
      </c>
      <c r="BN777" s="186" t="s">
        <v>179</v>
      </c>
    </row>
    <row r="778" spans="13:66" ht="15.75" x14ac:dyDescent="0.25">
      <c r="M778" s="185"/>
      <c r="N778" s="189"/>
      <c r="O778" s="187"/>
      <c r="P778" s="189"/>
      <c r="Q778" s="187"/>
      <c r="R778" s="190"/>
      <c r="S778" s="185"/>
      <c r="T778" s="189"/>
      <c r="U778" s="187"/>
      <c r="V778" s="189"/>
      <c r="W778" s="187"/>
      <c r="X778" s="190"/>
      <c r="Y778" s="185"/>
      <c r="Z778" s="189"/>
      <c r="AA778" s="187"/>
      <c r="AB778" s="189"/>
      <c r="AC778" s="187"/>
      <c r="AD778" s="190"/>
      <c r="AE778" s="185"/>
      <c r="AF778" s="189"/>
      <c r="AG778" s="187"/>
      <c r="AH778" s="189"/>
      <c r="AI778" s="187"/>
      <c r="AJ778" s="190"/>
      <c r="AK778" s="185"/>
      <c r="AL778" s="189"/>
      <c r="AM778" s="187"/>
      <c r="AN778" s="189"/>
      <c r="AO778" s="187"/>
      <c r="AP778" s="190"/>
      <c r="AQ778" s="185"/>
      <c r="AR778" s="189"/>
      <c r="AS778" s="187"/>
      <c r="AT778" s="189"/>
      <c r="AU778" s="187"/>
      <c r="AV778" s="190"/>
      <c r="AW778" s="185"/>
      <c r="AX778" s="189"/>
      <c r="AY778" s="187"/>
      <c r="AZ778" s="189"/>
      <c r="BA778" s="187"/>
      <c r="BB778" s="190"/>
      <c r="BC778" s="185"/>
      <c r="BD778" s="189"/>
      <c r="BE778" s="187"/>
      <c r="BF778" s="189"/>
      <c r="BG778" s="187"/>
      <c r="BH778" s="190"/>
      <c r="BI778" s="185"/>
      <c r="BJ778" s="189"/>
      <c r="BK778" s="187"/>
      <c r="BL778" s="189"/>
      <c r="BM778" s="187"/>
      <c r="BN778" s="190"/>
    </row>
    <row r="779" spans="13:66" ht="15.75" x14ac:dyDescent="0.25">
      <c r="M779" s="185"/>
      <c r="N779" s="189"/>
      <c r="O779" s="187"/>
      <c r="P779" s="189"/>
      <c r="Q779" s="187"/>
      <c r="R779" s="190"/>
      <c r="S779" s="185"/>
      <c r="T779" s="189"/>
      <c r="U779" s="187"/>
      <c r="V779" s="189"/>
      <c r="W779" s="187"/>
      <c r="X779" s="190"/>
      <c r="Y779" s="185"/>
      <c r="Z779" s="189"/>
      <c r="AA779" s="187"/>
      <c r="AB779" s="189"/>
      <c r="AC779" s="187"/>
      <c r="AD779" s="190"/>
      <c r="AE779" s="185"/>
      <c r="AF779" s="189"/>
      <c r="AG779" s="187"/>
      <c r="AH779" s="189"/>
      <c r="AI779" s="187"/>
      <c r="AJ779" s="190"/>
      <c r="AK779" s="185"/>
      <c r="AL779" s="189"/>
      <c r="AM779" s="187"/>
      <c r="AN779" s="189"/>
      <c r="AO779" s="187"/>
      <c r="AP779" s="190"/>
      <c r="AQ779" s="185"/>
      <c r="AR779" s="189"/>
      <c r="AS779" s="187"/>
      <c r="AT779" s="189"/>
      <c r="AU779" s="187"/>
      <c r="AV779" s="190"/>
      <c r="AW779" s="185"/>
      <c r="AX779" s="189"/>
      <c r="AY779" s="187"/>
      <c r="AZ779" s="189"/>
      <c r="BA779" s="187"/>
      <c r="BB779" s="190"/>
      <c r="BC779" s="185"/>
      <c r="BD779" s="189"/>
      <c r="BE779" s="187"/>
      <c r="BF779" s="189"/>
      <c r="BG779" s="187"/>
      <c r="BH779" s="190"/>
      <c r="BI779" s="185"/>
      <c r="BJ779" s="189"/>
      <c r="BK779" s="187"/>
      <c r="BL779" s="189"/>
      <c r="BM779" s="187"/>
      <c r="BN779" s="190"/>
    </row>
    <row r="780" spans="13:66" ht="15.75" x14ac:dyDescent="0.25">
      <c r="M780" s="191"/>
      <c r="N780" s="192"/>
      <c r="O780" s="193"/>
      <c r="P780" s="192"/>
      <c r="Q780" s="193"/>
      <c r="R780" s="194"/>
      <c r="S780" s="191"/>
      <c r="T780" s="192"/>
      <c r="U780" s="193"/>
      <c r="V780" s="192"/>
      <c r="W780" s="193"/>
      <c r="X780" s="194"/>
      <c r="Y780" s="191"/>
      <c r="Z780" s="192"/>
      <c r="AA780" s="193"/>
      <c r="AB780" s="192"/>
      <c r="AC780" s="193"/>
      <c r="AD780" s="194"/>
      <c r="AE780" s="191"/>
      <c r="AF780" s="192"/>
      <c r="AG780" s="193"/>
      <c r="AH780" s="192"/>
      <c r="AI780" s="193"/>
      <c r="AJ780" s="194"/>
      <c r="AK780" s="191"/>
      <c r="AL780" s="192"/>
      <c r="AM780" s="193"/>
      <c r="AN780" s="192"/>
      <c r="AO780" s="193"/>
      <c r="AP780" s="194"/>
      <c r="AQ780" s="191"/>
      <c r="AR780" s="192"/>
      <c r="AS780" s="193"/>
      <c r="AT780" s="192"/>
      <c r="AU780" s="193"/>
      <c r="AV780" s="194"/>
      <c r="AW780" s="191"/>
      <c r="AX780" s="192"/>
      <c r="AY780" s="193"/>
      <c r="AZ780" s="192"/>
      <c r="BA780" s="193"/>
      <c r="BB780" s="194"/>
      <c r="BC780" s="191"/>
      <c r="BD780" s="192"/>
      <c r="BE780" s="193"/>
      <c r="BF780" s="192"/>
      <c r="BG780" s="193"/>
      <c r="BH780" s="194"/>
      <c r="BI780" s="191"/>
      <c r="BJ780" s="192"/>
      <c r="BK780" s="193"/>
      <c r="BL780" s="192"/>
      <c r="BM780" s="193"/>
      <c r="BN780" s="194"/>
    </row>
    <row r="781" spans="13:66" ht="299.25" x14ac:dyDescent="0.25">
      <c r="M781" s="195">
        <v>1</v>
      </c>
      <c r="N781" s="196" t="s">
        <v>180</v>
      </c>
      <c r="O781" s="197">
        <v>1</v>
      </c>
      <c r="P781" s="196" t="s">
        <v>181</v>
      </c>
      <c r="Q781" s="197">
        <v>1</v>
      </c>
      <c r="R781" s="196" t="s">
        <v>182</v>
      </c>
      <c r="S781" s="195">
        <v>1</v>
      </c>
      <c r="T781" s="196" t="s">
        <v>183</v>
      </c>
      <c r="U781" s="197">
        <v>1</v>
      </c>
      <c r="V781" s="196" t="s">
        <v>184</v>
      </c>
      <c r="W781" s="197">
        <v>1</v>
      </c>
      <c r="X781" s="196" t="s">
        <v>185</v>
      </c>
      <c r="Y781" s="195">
        <v>1</v>
      </c>
      <c r="Z781" s="196" t="s">
        <v>186</v>
      </c>
      <c r="AA781" s="197">
        <v>1</v>
      </c>
      <c r="AB781" s="196" t="s">
        <v>187</v>
      </c>
      <c r="AC781" s="197">
        <v>1</v>
      </c>
      <c r="AD781" s="196" t="s">
        <v>188</v>
      </c>
      <c r="AE781" s="195">
        <v>1</v>
      </c>
      <c r="AF781" s="196" t="s">
        <v>189</v>
      </c>
      <c r="AG781" s="197">
        <v>1</v>
      </c>
      <c r="AH781" s="196" t="s">
        <v>190</v>
      </c>
      <c r="AI781" s="197">
        <v>1</v>
      </c>
      <c r="AJ781" s="196" t="s">
        <v>191</v>
      </c>
      <c r="AK781" s="195">
        <v>1</v>
      </c>
      <c r="AL781" s="196" t="s">
        <v>192</v>
      </c>
      <c r="AM781" s="197">
        <v>1</v>
      </c>
      <c r="AN781" s="196" t="s">
        <v>193</v>
      </c>
      <c r="AO781" s="197">
        <v>1</v>
      </c>
      <c r="AP781" s="196" t="s">
        <v>194</v>
      </c>
      <c r="AQ781" s="195">
        <v>1</v>
      </c>
      <c r="AR781" s="196" t="s">
        <v>195</v>
      </c>
      <c r="AS781" s="197">
        <v>1</v>
      </c>
      <c r="AT781" s="196" t="s">
        <v>196</v>
      </c>
      <c r="AU781" s="197">
        <v>1</v>
      </c>
      <c r="AV781" s="196" t="s">
        <v>197</v>
      </c>
      <c r="AW781" s="195">
        <v>1</v>
      </c>
      <c r="AX781" s="196" t="s">
        <v>198</v>
      </c>
      <c r="AY781" s="197">
        <v>1</v>
      </c>
      <c r="AZ781" s="196" t="s">
        <v>199</v>
      </c>
      <c r="BA781" s="197">
        <v>1</v>
      </c>
      <c r="BB781" s="196" t="s">
        <v>200</v>
      </c>
      <c r="BC781" s="195">
        <v>1</v>
      </c>
      <c r="BD781" s="196" t="s">
        <v>201</v>
      </c>
      <c r="BE781" s="197">
        <v>1</v>
      </c>
      <c r="BF781" s="196" t="s">
        <v>202</v>
      </c>
      <c r="BG781" s="197">
        <v>1</v>
      </c>
      <c r="BH781" s="196" t="s">
        <v>203</v>
      </c>
      <c r="BI781" s="195">
        <v>1</v>
      </c>
      <c r="BJ781" s="196" t="s">
        <v>204</v>
      </c>
      <c r="BK781" s="197">
        <v>1</v>
      </c>
      <c r="BL781" s="196" t="s">
        <v>205</v>
      </c>
      <c r="BM781" s="197">
        <v>1</v>
      </c>
      <c r="BN781" s="196" t="s">
        <v>206</v>
      </c>
    </row>
    <row r="782" spans="13:66" ht="15.75" x14ac:dyDescent="0.25">
      <c r="M782" s="195"/>
      <c r="N782" s="199"/>
      <c r="O782" s="197"/>
      <c r="P782" s="199"/>
      <c r="Q782" s="197"/>
      <c r="R782" s="200"/>
      <c r="S782" s="195"/>
      <c r="T782" s="199"/>
      <c r="U782" s="197"/>
      <c r="V782" s="196"/>
      <c r="W782" s="197"/>
      <c r="X782" s="198"/>
      <c r="Y782" s="195"/>
      <c r="Z782" s="199"/>
      <c r="AA782" s="197"/>
      <c r="AB782" s="199"/>
      <c r="AC782" s="197"/>
      <c r="AD782" s="200"/>
      <c r="AE782" s="195"/>
      <c r="AF782" s="199"/>
      <c r="AG782" s="197"/>
      <c r="AH782" s="199"/>
      <c r="AI782" s="197"/>
      <c r="AJ782" s="200"/>
      <c r="AK782" s="195"/>
      <c r="AL782" s="199"/>
      <c r="AM782" s="197"/>
      <c r="AN782" s="196"/>
      <c r="AO782" s="197"/>
      <c r="AP782" s="198"/>
      <c r="AQ782" s="195"/>
      <c r="AR782" s="199"/>
      <c r="AS782" s="197"/>
      <c r="AT782" s="199"/>
      <c r="AU782" s="197"/>
      <c r="AV782" s="200"/>
      <c r="AW782" s="195"/>
      <c r="AX782" s="199"/>
      <c r="AY782" s="197"/>
      <c r="AZ782" s="199"/>
      <c r="BA782" s="197"/>
      <c r="BB782" s="200"/>
      <c r="BC782" s="195"/>
      <c r="BD782" s="199"/>
      <c r="BE782" s="197"/>
      <c r="BF782" s="196"/>
      <c r="BG782" s="197"/>
      <c r="BH782" s="198"/>
      <c r="BI782" s="195"/>
      <c r="BJ782" s="199"/>
      <c r="BK782" s="197"/>
      <c r="BL782" s="199"/>
      <c r="BM782" s="197"/>
      <c r="BN782" s="200"/>
    </row>
    <row r="783" spans="13:66" ht="15.75" x14ac:dyDescent="0.25">
      <c r="M783" s="195"/>
      <c r="N783" s="199"/>
      <c r="O783" s="197"/>
      <c r="P783" s="199"/>
      <c r="Q783" s="197"/>
      <c r="R783" s="200"/>
      <c r="S783" s="195"/>
      <c r="T783" s="199"/>
      <c r="U783" s="197"/>
      <c r="V783" s="196"/>
      <c r="W783" s="197"/>
      <c r="X783" s="198"/>
      <c r="Y783" s="195"/>
      <c r="Z783" s="199"/>
      <c r="AA783" s="197"/>
      <c r="AB783" s="199"/>
      <c r="AC783" s="197"/>
      <c r="AD783" s="200"/>
      <c r="AE783" s="195"/>
      <c r="AF783" s="199"/>
      <c r="AG783" s="197"/>
      <c r="AH783" s="199"/>
      <c r="AI783" s="197"/>
      <c r="AJ783" s="200"/>
      <c r="AK783" s="195"/>
      <c r="AL783" s="199"/>
      <c r="AM783" s="197"/>
      <c r="AN783" s="196"/>
      <c r="AO783" s="197"/>
      <c r="AP783" s="198"/>
      <c r="AQ783" s="195"/>
      <c r="AR783" s="199"/>
      <c r="AS783" s="197"/>
      <c r="AT783" s="199"/>
      <c r="AU783" s="197"/>
      <c r="AV783" s="200"/>
      <c r="AW783" s="195"/>
      <c r="AX783" s="199"/>
      <c r="AY783" s="197"/>
      <c r="AZ783" s="199"/>
      <c r="BA783" s="197"/>
      <c r="BB783" s="200"/>
      <c r="BC783" s="195"/>
      <c r="BD783" s="199"/>
      <c r="BE783" s="197"/>
      <c r="BF783" s="196"/>
      <c r="BG783" s="197"/>
      <c r="BH783" s="198"/>
      <c r="BI783" s="195"/>
      <c r="BJ783" s="199"/>
      <c r="BK783" s="197"/>
      <c r="BL783" s="199"/>
      <c r="BM783" s="197"/>
      <c r="BN783" s="200"/>
    </row>
    <row r="784" spans="13:66" ht="15.75" x14ac:dyDescent="0.25">
      <c r="M784" s="201"/>
      <c r="N784" s="202"/>
      <c r="O784" s="203"/>
      <c r="P784" s="202"/>
      <c r="Q784" s="203"/>
      <c r="R784" s="204"/>
      <c r="S784" s="201"/>
      <c r="T784" s="202"/>
      <c r="U784" s="203"/>
      <c r="V784" s="202"/>
      <c r="W784" s="203"/>
      <c r="X784" s="204"/>
      <c r="Y784" s="201"/>
      <c r="Z784" s="202"/>
      <c r="AA784" s="203"/>
      <c r="AB784" s="202"/>
      <c r="AC784" s="203"/>
      <c r="AD784" s="204"/>
      <c r="AE784" s="201"/>
      <c r="AF784" s="202"/>
      <c r="AG784" s="203"/>
      <c r="AH784" s="202"/>
      <c r="AI784" s="203"/>
      <c r="AJ784" s="204"/>
      <c r="AK784" s="201"/>
      <c r="AL784" s="202"/>
      <c r="AM784" s="203"/>
      <c r="AN784" s="202"/>
      <c r="AO784" s="203"/>
      <c r="AP784" s="204"/>
      <c r="AQ784" s="201"/>
      <c r="AR784" s="202"/>
      <c r="AS784" s="203"/>
      <c r="AT784" s="202"/>
      <c r="AU784" s="203"/>
      <c r="AV784" s="204"/>
      <c r="AW784" s="201"/>
      <c r="AX784" s="202"/>
      <c r="AY784" s="203"/>
      <c r="AZ784" s="202"/>
      <c r="BA784" s="203"/>
      <c r="BB784" s="204"/>
      <c r="BC784" s="201"/>
      <c r="BD784" s="202"/>
      <c r="BE784" s="203"/>
      <c r="BF784" s="202"/>
      <c r="BG784" s="203"/>
      <c r="BH784" s="204"/>
      <c r="BI784" s="201"/>
      <c r="BJ784" s="202"/>
      <c r="BK784" s="203"/>
      <c r="BL784" s="202"/>
      <c r="BM784" s="203"/>
      <c r="BN784" s="204"/>
    </row>
    <row r="785" spans="13:97" ht="378" x14ac:dyDescent="0.25">
      <c r="M785" s="195">
        <v>1</v>
      </c>
      <c r="N785" s="196" t="s">
        <v>207</v>
      </c>
      <c r="O785" s="197">
        <v>1</v>
      </c>
      <c r="P785" s="196" t="s">
        <v>208</v>
      </c>
      <c r="Q785" s="197">
        <v>1</v>
      </c>
      <c r="R785" s="196" t="s">
        <v>209</v>
      </c>
      <c r="S785" s="195">
        <v>1</v>
      </c>
      <c r="T785" s="196" t="s">
        <v>210</v>
      </c>
      <c r="U785" s="197">
        <v>1</v>
      </c>
      <c r="V785" s="196" t="s">
        <v>211</v>
      </c>
      <c r="W785" s="197">
        <v>1</v>
      </c>
      <c r="X785" s="196" t="s">
        <v>212</v>
      </c>
      <c r="Y785" s="195">
        <v>1</v>
      </c>
      <c r="Z785" s="196" t="s">
        <v>213</v>
      </c>
      <c r="AA785" s="197">
        <v>1</v>
      </c>
      <c r="AB785" s="196" t="s">
        <v>214</v>
      </c>
      <c r="AC785" s="197">
        <v>1</v>
      </c>
      <c r="AD785" s="196" t="s">
        <v>215</v>
      </c>
      <c r="AE785" s="195">
        <v>1</v>
      </c>
      <c r="AF785" s="196" t="s">
        <v>216</v>
      </c>
      <c r="AG785" s="197">
        <v>1</v>
      </c>
      <c r="AH785" s="196" t="s">
        <v>217</v>
      </c>
      <c r="AI785" s="197">
        <v>1</v>
      </c>
      <c r="AJ785" s="196" t="s">
        <v>218</v>
      </c>
      <c r="AK785" s="195">
        <v>1</v>
      </c>
      <c r="AL785" s="196" t="s">
        <v>219</v>
      </c>
      <c r="AM785" s="197">
        <v>1</v>
      </c>
      <c r="AN785" s="196" t="s">
        <v>220</v>
      </c>
      <c r="AO785" s="197">
        <v>1</v>
      </c>
      <c r="AP785" s="196" t="s">
        <v>221</v>
      </c>
      <c r="AQ785" s="195">
        <v>1</v>
      </c>
      <c r="AR785" s="196" t="s">
        <v>222</v>
      </c>
      <c r="AS785" s="197">
        <v>1</v>
      </c>
      <c r="AT785" s="196" t="s">
        <v>223</v>
      </c>
      <c r="AU785" s="197">
        <v>1</v>
      </c>
      <c r="AV785" s="196" t="s">
        <v>224</v>
      </c>
      <c r="AW785" s="195">
        <v>1</v>
      </c>
      <c r="AX785" s="196" t="s">
        <v>225</v>
      </c>
      <c r="AY785" s="197">
        <v>1</v>
      </c>
      <c r="AZ785" s="196" t="s">
        <v>226</v>
      </c>
      <c r="BA785" s="197">
        <v>1</v>
      </c>
      <c r="BB785" s="196" t="s">
        <v>227</v>
      </c>
      <c r="BC785" s="195">
        <v>1</v>
      </c>
      <c r="BD785" s="196" t="s">
        <v>228</v>
      </c>
      <c r="BE785" s="197">
        <v>1</v>
      </c>
      <c r="BF785" s="196" t="s">
        <v>229</v>
      </c>
      <c r="BG785" s="197">
        <v>1</v>
      </c>
      <c r="BH785" s="196" t="s">
        <v>230</v>
      </c>
      <c r="BI785" s="195">
        <v>1</v>
      </c>
      <c r="BJ785" s="196" t="s">
        <v>231</v>
      </c>
      <c r="BK785" s="197">
        <v>1</v>
      </c>
      <c r="BL785" s="196" t="s">
        <v>232</v>
      </c>
      <c r="BM785" s="197">
        <v>1</v>
      </c>
      <c r="BN785" s="196" t="s">
        <v>233</v>
      </c>
    </row>
    <row r="786" spans="13:97" ht="15.75" x14ac:dyDescent="0.25">
      <c r="M786" s="195"/>
      <c r="N786" s="199"/>
      <c r="O786" s="197"/>
      <c r="P786" s="199"/>
      <c r="Q786" s="197"/>
      <c r="R786" s="200"/>
      <c r="S786" s="195"/>
      <c r="T786" s="199"/>
      <c r="U786" s="197"/>
      <c r="V786" s="199"/>
      <c r="W786" s="197"/>
      <c r="X786" s="200"/>
      <c r="Y786" s="195"/>
      <c r="Z786" s="199"/>
      <c r="AA786" s="197"/>
      <c r="AB786" s="199"/>
      <c r="AC786" s="197"/>
      <c r="AD786" s="200"/>
      <c r="AE786" s="195"/>
      <c r="AF786" s="199"/>
      <c r="AG786" s="197"/>
      <c r="AH786" s="199"/>
      <c r="AI786" s="197"/>
      <c r="AJ786" s="200"/>
      <c r="AK786" s="195"/>
      <c r="AL786" s="199"/>
      <c r="AM786" s="197"/>
      <c r="AN786" s="199"/>
      <c r="AO786" s="197"/>
      <c r="AP786" s="200"/>
      <c r="AQ786" s="195"/>
      <c r="AR786" s="199"/>
      <c r="AS786" s="197"/>
      <c r="AT786" s="199"/>
      <c r="AU786" s="197"/>
      <c r="AV786" s="200"/>
      <c r="AW786" s="195"/>
      <c r="AX786" s="199"/>
      <c r="AY786" s="197"/>
      <c r="AZ786" s="199"/>
      <c r="BA786" s="197"/>
      <c r="BB786" s="200"/>
      <c r="BC786" s="195"/>
      <c r="BD786" s="199"/>
      <c r="BE786" s="197"/>
      <c r="BF786" s="199"/>
      <c r="BG786" s="197"/>
      <c r="BH786" s="200"/>
      <c r="BI786" s="195"/>
      <c r="BJ786" s="199"/>
      <c r="BK786" s="197"/>
      <c r="BL786" s="199"/>
      <c r="BM786" s="197"/>
      <c r="BN786" s="200"/>
    </row>
    <row r="787" spans="13:97" ht="15.75" x14ac:dyDescent="0.25">
      <c r="M787" s="195"/>
      <c r="N787" s="199"/>
      <c r="O787" s="197"/>
      <c r="P787" s="199"/>
      <c r="Q787" s="197"/>
      <c r="R787" s="200"/>
      <c r="S787" s="195"/>
      <c r="T787" s="199"/>
      <c r="U787" s="197"/>
      <c r="V787" s="199"/>
      <c r="W787" s="197"/>
      <c r="X787" s="200"/>
      <c r="Y787" s="195"/>
      <c r="Z787" s="199"/>
      <c r="AA787" s="197"/>
      <c r="AB787" s="199"/>
      <c r="AC787" s="197"/>
      <c r="AD787" s="200"/>
      <c r="AE787" s="195"/>
      <c r="AF787" s="199"/>
      <c r="AG787" s="197"/>
      <c r="AH787" s="199"/>
      <c r="AI787" s="197"/>
      <c r="AJ787" s="200"/>
      <c r="AK787" s="195"/>
      <c r="AL787" s="199"/>
      <c r="AM787" s="197"/>
      <c r="AN787" s="199"/>
      <c r="AO787" s="197"/>
      <c r="AP787" s="200"/>
      <c r="AQ787" s="195"/>
      <c r="AR787" s="199"/>
      <c r="AS787" s="197"/>
      <c r="AT787" s="199"/>
      <c r="AU787" s="197"/>
      <c r="AV787" s="200"/>
      <c r="AW787" s="195"/>
      <c r="AX787" s="199"/>
      <c r="AY787" s="197"/>
      <c r="AZ787" s="199"/>
      <c r="BA787" s="197"/>
      <c r="BB787" s="200"/>
      <c r="BC787" s="195"/>
      <c r="BD787" s="199"/>
      <c r="BE787" s="197"/>
      <c r="BF787" s="199"/>
      <c r="BG787" s="197"/>
      <c r="BH787" s="200"/>
      <c r="BI787" s="195"/>
      <c r="BJ787" s="199"/>
      <c r="BK787" s="197"/>
      <c r="BL787" s="199"/>
      <c r="BM787" s="197"/>
      <c r="BN787" s="200"/>
    </row>
    <row r="788" spans="13:97" ht="15.75" x14ac:dyDescent="0.25">
      <c r="M788" s="201"/>
      <c r="N788" s="202"/>
      <c r="O788" s="203"/>
      <c r="P788" s="202"/>
      <c r="Q788" s="203"/>
      <c r="R788" s="204"/>
      <c r="S788" s="201"/>
      <c r="T788" s="202"/>
      <c r="U788" s="203"/>
      <c r="V788" s="202"/>
      <c r="W788" s="203"/>
      <c r="X788" s="204"/>
      <c r="Y788" s="201"/>
      <c r="Z788" s="202"/>
      <c r="AA788" s="203"/>
      <c r="AB788" s="202"/>
      <c r="AC788" s="203"/>
      <c r="AD788" s="204"/>
      <c r="AE788" s="201"/>
      <c r="AF788" s="202"/>
      <c r="AG788" s="203"/>
      <c r="AH788" s="202"/>
      <c r="AI788" s="203"/>
      <c r="AJ788" s="204"/>
      <c r="AK788" s="201"/>
      <c r="AL788" s="202"/>
      <c r="AM788" s="203"/>
      <c r="AN788" s="202"/>
      <c r="AO788" s="203"/>
      <c r="AP788" s="204"/>
      <c r="AQ788" s="201"/>
      <c r="AR788" s="202"/>
      <c r="AS788" s="203"/>
      <c r="AT788" s="202"/>
      <c r="AU788" s="203"/>
      <c r="AV788" s="204"/>
      <c r="AW788" s="201"/>
      <c r="AX788" s="202"/>
      <c r="AY788" s="203"/>
      <c r="AZ788" s="202"/>
      <c r="BA788" s="203"/>
      <c r="BB788" s="204"/>
      <c r="BC788" s="201"/>
      <c r="BD788" s="202"/>
      <c r="BE788" s="203"/>
      <c r="BF788" s="202"/>
      <c r="BG788" s="203"/>
      <c r="BH788" s="204"/>
      <c r="BI788" s="201"/>
      <c r="BJ788" s="202"/>
      <c r="BK788" s="203"/>
      <c r="BL788" s="202"/>
      <c r="BM788" s="203"/>
      <c r="BN788" s="204"/>
    </row>
    <row r="789" spans="13:97" ht="299.25" x14ac:dyDescent="0.25">
      <c r="M789" s="195">
        <v>1</v>
      </c>
      <c r="N789" s="196" t="s">
        <v>234</v>
      </c>
      <c r="O789" s="197">
        <v>1</v>
      </c>
      <c r="P789" s="196" t="s">
        <v>235</v>
      </c>
      <c r="Q789" s="197">
        <v>1</v>
      </c>
      <c r="R789" s="196" t="s">
        <v>236</v>
      </c>
      <c r="S789" s="195">
        <v>1</v>
      </c>
      <c r="T789" s="196" t="s">
        <v>237</v>
      </c>
      <c r="U789" s="197">
        <v>1</v>
      </c>
      <c r="V789" s="196" t="s">
        <v>238</v>
      </c>
      <c r="W789" s="197">
        <v>1</v>
      </c>
      <c r="X789" s="196" t="s">
        <v>239</v>
      </c>
      <c r="Y789" s="195">
        <v>1</v>
      </c>
      <c r="Z789" s="196" t="s">
        <v>240</v>
      </c>
      <c r="AA789" s="197">
        <v>1</v>
      </c>
      <c r="AB789" s="196" t="s">
        <v>241</v>
      </c>
      <c r="AC789" s="197">
        <v>1</v>
      </c>
      <c r="AD789" s="196" t="s">
        <v>242</v>
      </c>
      <c r="AE789" s="195">
        <v>1</v>
      </c>
      <c r="AF789" s="196" t="s">
        <v>243</v>
      </c>
      <c r="AG789" s="197">
        <v>1</v>
      </c>
      <c r="AH789" s="196" t="s">
        <v>244</v>
      </c>
      <c r="AI789" s="197">
        <v>1</v>
      </c>
      <c r="AJ789" s="196" t="s">
        <v>245</v>
      </c>
      <c r="AK789" s="195">
        <v>1</v>
      </c>
      <c r="AL789" s="196" t="s">
        <v>246</v>
      </c>
      <c r="AM789" s="197">
        <v>1</v>
      </c>
      <c r="AN789" s="196" t="s">
        <v>247</v>
      </c>
      <c r="AO789" s="197">
        <v>1</v>
      </c>
      <c r="AP789" s="196" t="s">
        <v>248</v>
      </c>
      <c r="AQ789" s="195">
        <v>1</v>
      </c>
      <c r="AR789" s="196" t="s">
        <v>249</v>
      </c>
      <c r="AS789" s="197">
        <v>1</v>
      </c>
      <c r="AT789" s="196" t="s">
        <v>250</v>
      </c>
      <c r="AU789" s="197">
        <v>1</v>
      </c>
      <c r="AV789" s="196" t="s">
        <v>251</v>
      </c>
      <c r="AW789" s="195">
        <v>1</v>
      </c>
      <c r="AX789" s="196" t="s">
        <v>252</v>
      </c>
      <c r="AY789" s="197">
        <v>1</v>
      </c>
      <c r="AZ789" s="196" t="s">
        <v>253</v>
      </c>
      <c r="BA789" s="197">
        <v>1</v>
      </c>
      <c r="BB789" s="196" t="s">
        <v>254</v>
      </c>
      <c r="BC789" s="195">
        <v>1</v>
      </c>
      <c r="BD789" s="196" t="s">
        <v>255</v>
      </c>
      <c r="BE789" s="197">
        <v>1</v>
      </c>
      <c r="BF789" s="196" t="s">
        <v>256</v>
      </c>
      <c r="BG789" s="197">
        <v>1</v>
      </c>
      <c r="BH789" s="196" t="s">
        <v>257</v>
      </c>
      <c r="BI789" s="195">
        <v>1</v>
      </c>
      <c r="BJ789" s="196" t="s">
        <v>258</v>
      </c>
      <c r="BK789" s="197">
        <v>1</v>
      </c>
      <c r="BL789" s="196" t="s">
        <v>259</v>
      </c>
      <c r="BM789" s="197">
        <v>1</v>
      </c>
      <c r="BN789" s="196" t="s">
        <v>260</v>
      </c>
    </row>
    <row r="790" spans="13:97" ht="16.5" thickBot="1" x14ac:dyDescent="0.3">
      <c r="M790" s="195"/>
      <c r="N790" s="199"/>
      <c r="O790" s="197"/>
      <c r="P790" s="199"/>
      <c r="Q790" s="197"/>
      <c r="R790" s="200"/>
      <c r="S790" s="195"/>
      <c r="T790" s="199"/>
      <c r="U790" s="197"/>
      <c r="V790" s="199"/>
      <c r="W790" s="197"/>
      <c r="X790" s="200"/>
      <c r="Y790" s="195"/>
      <c r="Z790" s="199"/>
      <c r="AA790" s="197"/>
      <c r="AB790" s="199"/>
      <c r="AC790" s="197"/>
      <c r="AD790" s="200"/>
      <c r="AE790" s="195"/>
      <c r="AF790" s="199"/>
      <c r="AG790" s="197"/>
      <c r="AH790" s="199"/>
      <c r="AI790" s="197"/>
      <c r="AJ790" s="200"/>
      <c r="AK790" s="195"/>
      <c r="AL790" s="199"/>
      <c r="AM790" s="197"/>
      <c r="AN790" s="199"/>
      <c r="AO790" s="197"/>
      <c r="AP790" s="200"/>
      <c r="AQ790" s="195"/>
      <c r="AR790" s="199"/>
      <c r="AS790" s="197"/>
      <c r="AT790" s="199"/>
      <c r="AU790" s="197"/>
      <c r="AV790" s="200"/>
      <c r="AW790" s="195"/>
      <c r="AX790" s="199"/>
      <c r="AY790" s="197"/>
      <c r="AZ790" s="199"/>
      <c r="BA790" s="197"/>
      <c r="BB790" s="200"/>
      <c r="BC790" s="195"/>
      <c r="BD790" s="199"/>
      <c r="BE790" s="197"/>
      <c r="BF790" s="199"/>
      <c r="BG790" s="197"/>
      <c r="BH790" s="200"/>
      <c r="BI790" s="195"/>
      <c r="BJ790" s="199"/>
      <c r="BK790" s="197"/>
      <c r="BL790" s="199"/>
      <c r="BM790" s="197"/>
      <c r="BN790" s="200"/>
    </row>
    <row r="791" spans="13:97" ht="15" customHeight="1" x14ac:dyDescent="0.25">
      <c r="M791" s="195"/>
      <c r="N791" s="199"/>
      <c r="O791" s="197"/>
      <c r="P791" s="199"/>
      <c r="Q791" s="197"/>
      <c r="R791" s="200"/>
      <c r="S791" s="195"/>
      <c r="T791" s="199"/>
      <c r="U791" s="197"/>
      <c r="V791" s="199"/>
      <c r="W791" s="197"/>
      <c r="X791" s="200"/>
      <c r="Y791" s="195"/>
      <c r="Z791" s="199"/>
      <c r="AA791" s="197"/>
      <c r="AB791" s="199"/>
      <c r="AC791" s="197"/>
      <c r="AD791" s="200"/>
      <c r="AE791" s="195"/>
      <c r="AF791" s="199"/>
      <c r="AG791" s="197"/>
      <c r="AH791" s="199"/>
      <c r="AI791" s="197"/>
      <c r="AJ791" s="200"/>
      <c r="AK791" s="195"/>
      <c r="AL791" s="199"/>
      <c r="AM791" s="197"/>
      <c r="AN791" s="199"/>
      <c r="AO791" s="197"/>
      <c r="AP791" s="200"/>
      <c r="AQ791" s="195"/>
      <c r="AR791" s="199"/>
      <c r="AS791" s="197"/>
      <c r="AT791" s="199"/>
      <c r="AU791" s="197"/>
      <c r="AV791" s="200"/>
      <c r="AW791" s="195"/>
      <c r="AX791" s="199"/>
      <c r="AY791" s="197"/>
      <c r="AZ791" s="199"/>
      <c r="BA791" s="197"/>
      <c r="BB791" s="200"/>
      <c r="BC791" s="195"/>
      <c r="BD791" s="199"/>
      <c r="BE791" s="197"/>
      <c r="BF791" s="199"/>
      <c r="BG791" s="197"/>
      <c r="BH791" s="200"/>
      <c r="BI791" s="195"/>
      <c r="BJ791" s="199"/>
      <c r="BK791" s="197"/>
      <c r="BL791" s="199"/>
      <c r="BM791" s="197"/>
      <c r="BN791" s="200"/>
      <c r="BQ791" s="152" t="s">
        <v>48</v>
      </c>
      <c r="BR791" s="153">
        <v>1</v>
      </c>
      <c r="BS791" s="152" t="s">
        <v>49</v>
      </c>
      <c r="BT791" s="153">
        <v>1</v>
      </c>
      <c r="BU791" s="154" t="s">
        <v>50</v>
      </c>
      <c r="BV791" s="151"/>
      <c r="BW791" s="152"/>
      <c r="BX791" s="153"/>
      <c r="BY791" s="152"/>
      <c r="BZ791" s="153"/>
      <c r="CA791" s="154"/>
      <c r="CB791" s="151"/>
      <c r="CC791" s="152"/>
      <c r="CD791" s="153"/>
      <c r="CE791" s="152"/>
      <c r="CF791" s="153"/>
      <c r="CG791" s="154"/>
      <c r="CH791" s="151"/>
      <c r="CI791" s="152"/>
      <c r="CJ791" s="153"/>
      <c r="CK791" s="152"/>
      <c r="CL791" s="153"/>
      <c r="CM791" s="154"/>
      <c r="CN791" s="151"/>
      <c r="CO791" s="152"/>
      <c r="CP791" s="153"/>
      <c r="CQ791" s="152"/>
      <c r="CR791" s="153"/>
      <c r="CS791" s="154"/>
    </row>
    <row r="792" spans="13:97" ht="15" customHeight="1" x14ac:dyDescent="0.25">
      <c r="M792" s="201"/>
      <c r="N792" s="202"/>
      <c r="O792" s="203"/>
      <c r="P792" s="202"/>
      <c r="Q792" s="203"/>
      <c r="R792" s="204"/>
      <c r="S792" s="201"/>
      <c r="T792" s="202"/>
      <c r="U792" s="203"/>
      <c r="V792" s="202"/>
      <c r="W792" s="203"/>
      <c r="X792" s="204"/>
      <c r="Y792" s="201"/>
      <c r="Z792" s="202"/>
      <c r="AA792" s="203"/>
      <c r="AB792" s="202"/>
      <c r="AC792" s="203"/>
      <c r="AD792" s="204"/>
      <c r="AE792" s="201"/>
      <c r="AF792" s="202"/>
      <c r="AG792" s="203"/>
      <c r="AH792" s="202"/>
      <c r="AI792" s="203"/>
      <c r="AJ792" s="204"/>
      <c r="AK792" s="201"/>
      <c r="AL792" s="202"/>
      <c r="AM792" s="203"/>
      <c r="AN792" s="202"/>
      <c r="AO792" s="203"/>
      <c r="AP792" s="204"/>
      <c r="AQ792" s="201"/>
      <c r="AR792" s="202"/>
      <c r="AS792" s="203"/>
      <c r="AT792" s="202"/>
      <c r="AU792" s="203"/>
      <c r="AV792" s="204"/>
      <c r="AW792" s="201"/>
      <c r="AX792" s="202"/>
      <c r="AY792" s="203"/>
      <c r="AZ792" s="202"/>
      <c r="BA792" s="203"/>
      <c r="BB792" s="204"/>
      <c r="BC792" s="201"/>
      <c r="BD792" s="202"/>
      <c r="BE792" s="203"/>
      <c r="BF792" s="202"/>
      <c r="BG792" s="203"/>
      <c r="BH792" s="204"/>
      <c r="BI792" s="201"/>
      <c r="BJ792" s="202"/>
      <c r="BK792" s="203"/>
      <c r="BL792" s="202"/>
      <c r="BM792" s="203"/>
      <c r="BN792" s="204"/>
      <c r="BQ792" s="156"/>
      <c r="BR792" s="157"/>
      <c r="BS792" s="159"/>
      <c r="BT792" s="157"/>
      <c r="BU792" s="160"/>
      <c r="BV792" s="155"/>
      <c r="BW792" s="156"/>
      <c r="BX792" s="157"/>
      <c r="BY792" s="156"/>
      <c r="BZ792" s="157"/>
      <c r="CA792" s="158"/>
      <c r="CB792" s="155"/>
      <c r="CC792" s="156"/>
      <c r="CD792" s="157"/>
      <c r="CE792" s="156"/>
      <c r="CF792" s="157"/>
      <c r="CG792" s="158"/>
      <c r="CH792" s="155"/>
      <c r="CI792" s="156"/>
      <c r="CJ792" s="157"/>
      <c r="CK792" s="159"/>
      <c r="CL792" s="157"/>
      <c r="CM792" s="160"/>
      <c r="CN792" s="155"/>
      <c r="CO792" s="156"/>
      <c r="CP792" s="157"/>
      <c r="CQ792" s="156"/>
      <c r="CR792" s="157"/>
      <c r="CS792" s="158"/>
    </row>
    <row r="793" spans="13:97" ht="15" customHeight="1" x14ac:dyDescent="0.25">
      <c r="M793" s="195">
        <v>1</v>
      </c>
      <c r="N793" s="196" t="s">
        <v>261</v>
      </c>
      <c r="O793" s="197">
        <v>1</v>
      </c>
      <c r="P793" s="196" t="s">
        <v>262</v>
      </c>
      <c r="Q793" s="197">
        <v>1</v>
      </c>
      <c r="R793" s="196" t="s">
        <v>263</v>
      </c>
      <c r="S793" s="195">
        <v>1</v>
      </c>
      <c r="T793" s="196" t="s">
        <v>264</v>
      </c>
      <c r="U793" s="197">
        <v>1</v>
      </c>
      <c r="V793" s="196" t="s">
        <v>265</v>
      </c>
      <c r="W793" s="197">
        <v>1</v>
      </c>
      <c r="X793" s="196" t="s">
        <v>266</v>
      </c>
      <c r="Y793" s="195">
        <v>1</v>
      </c>
      <c r="Z793" s="196" t="s">
        <v>267</v>
      </c>
      <c r="AA793" s="197">
        <v>1</v>
      </c>
      <c r="AB793" s="196" t="s">
        <v>268</v>
      </c>
      <c r="AC793" s="197">
        <v>1</v>
      </c>
      <c r="AD793" s="196" t="s">
        <v>269</v>
      </c>
      <c r="AE793" s="195">
        <v>1</v>
      </c>
      <c r="AF793" s="196" t="s">
        <v>270</v>
      </c>
      <c r="AG793" s="197">
        <v>1</v>
      </c>
      <c r="AH793" s="196" t="s">
        <v>271</v>
      </c>
      <c r="AI793" s="197">
        <v>1</v>
      </c>
      <c r="AJ793" s="196" t="s">
        <v>272</v>
      </c>
      <c r="AK793" s="195">
        <v>1</v>
      </c>
      <c r="AL793" s="196" t="s">
        <v>273</v>
      </c>
      <c r="AM793" s="197">
        <v>1</v>
      </c>
      <c r="AN793" s="196" t="s">
        <v>274</v>
      </c>
      <c r="AO793" s="197">
        <v>1</v>
      </c>
      <c r="AP793" s="196" t="s">
        <v>275</v>
      </c>
      <c r="AQ793" s="205">
        <v>1</v>
      </c>
      <c r="AR793" s="196" t="s">
        <v>276</v>
      </c>
      <c r="AS793" s="207">
        <v>1</v>
      </c>
      <c r="AT793" s="196" t="s">
        <v>277</v>
      </c>
      <c r="AU793" s="207">
        <v>1</v>
      </c>
      <c r="AV793" s="196" t="s">
        <v>278</v>
      </c>
      <c r="AW793" s="195">
        <v>1</v>
      </c>
      <c r="AX793" s="196" t="s">
        <v>279</v>
      </c>
      <c r="AY793" s="197">
        <v>1</v>
      </c>
      <c r="AZ793" s="196" t="s">
        <v>280</v>
      </c>
      <c r="BA793" s="197">
        <v>1</v>
      </c>
      <c r="BB793" s="196" t="s">
        <v>281</v>
      </c>
      <c r="BC793" s="195">
        <v>1</v>
      </c>
      <c r="BD793" s="196" t="s">
        <v>282</v>
      </c>
      <c r="BE793" s="197">
        <v>1</v>
      </c>
      <c r="BF793" s="196" t="s">
        <v>283</v>
      </c>
      <c r="BG793" s="197">
        <v>1</v>
      </c>
      <c r="BH793" s="196" t="s">
        <v>284</v>
      </c>
      <c r="BI793" s="205">
        <v>1</v>
      </c>
      <c r="BJ793" s="196" t="s">
        <v>285</v>
      </c>
      <c r="BK793" s="207">
        <v>1</v>
      </c>
      <c r="BL793" s="196" t="s">
        <v>286</v>
      </c>
      <c r="BM793" s="207">
        <v>1</v>
      </c>
      <c r="BN793" s="196" t="s">
        <v>287</v>
      </c>
      <c r="BQ793" s="156"/>
      <c r="BR793" s="157"/>
      <c r="BS793" s="159"/>
      <c r="BT793" s="157"/>
      <c r="BU793" s="160"/>
      <c r="BV793" s="155"/>
      <c r="BW793" s="156"/>
      <c r="BX793" s="157"/>
      <c r="BY793" s="156"/>
      <c r="BZ793" s="157"/>
      <c r="CA793" s="158"/>
      <c r="CB793" s="155"/>
      <c r="CC793" s="156"/>
      <c r="CD793" s="157"/>
      <c r="CE793" s="156"/>
      <c r="CF793" s="157"/>
      <c r="CG793" s="158"/>
      <c r="CH793" s="155"/>
      <c r="CI793" s="156"/>
      <c r="CJ793" s="157"/>
      <c r="CK793" s="159"/>
      <c r="CL793" s="157"/>
      <c r="CM793" s="160"/>
      <c r="CN793" s="155"/>
      <c r="CO793" s="156"/>
      <c r="CP793" s="157"/>
      <c r="CQ793" s="156"/>
      <c r="CR793" s="157"/>
      <c r="CS793" s="158"/>
    </row>
    <row r="794" spans="13:97" ht="15" customHeight="1" x14ac:dyDescent="0.25">
      <c r="M794" s="195"/>
      <c r="N794" s="199"/>
      <c r="O794" s="197"/>
      <c r="P794" s="199"/>
      <c r="Q794" s="197"/>
      <c r="R794" s="200"/>
      <c r="S794" s="195"/>
      <c r="T794" s="199"/>
      <c r="U794" s="197"/>
      <c r="V794" s="199"/>
      <c r="W794" s="197"/>
      <c r="X794" s="200"/>
      <c r="Y794" s="195"/>
      <c r="Z794" s="199"/>
      <c r="AA794" s="197"/>
      <c r="AB794" s="199"/>
      <c r="AC794" s="197"/>
      <c r="AD794" s="200"/>
      <c r="AE794" s="195"/>
      <c r="AF794" s="199"/>
      <c r="AG794" s="197"/>
      <c r="AH794" s="199"/>
      <c r="AI794" s="197"/>
      <c r="AJ794" s="200"/>
      <c r="AK794" s="195"/>
      <c r="AL794" s="199"/>
      <c r="AM794" s="197"/>
      <c r="AN794" s="199"/>
      <c r="AO794" s="197"/>
      <c r="AP794" s="200"/>
      <c r="AQ794" s="195"/>
      <c r="AR794" s="199"/>
      <c r="AS794" s="197"/>
      <c r="AT794" s="199"/>
      <c r="AU794" s="197"/>
      <c r="AV794" s="200"/>
      <c r="AW794" s="195"/>
      <c r="AX794" s="199"/>
      <c r="AY794" s="197"/>
      <c r="AZ794" s="199"/>
      <c r="BA794" s="197"/>
      <c r="BB794" s="200"/>
      <c r="BC794" s="195"/>
      <c r="BD794" s="199"/>
      <c r="BE794" s="197"/>
      <c r="BF794" s="199"/>
      <c r="BG794" s="197"/>
      <c r="BH794" s="200"/>
      <c r="BI794" s="195"/>
      <c r="BJ794" s="199"/>
      <c r="BK794" s="197"/>
      <c r="BL794" s="199"/>
      <c r="BM794" s="197"/>
      <c r="BN794" s="200"/>
      <c r="BQ794" s="162"/>
      <c r="BR794" s="163"/>
      <c r="BS794" s="162"/>
      <c r="BT794" s="163"/>
      <c r="BU794" s="164"/>
      <c r="BV794" s="161"/>
      <c r="BW794" s="162"/>
      <c r="BX794" s="163"/>
      <c r="BY794" s="162"/>
      <c r="BZ794" s="163"/>
      <c r="CA794" s="164"/>
      <c r="CB794" s="161"/>
      <c r="CC794" s="162"/>
      <c r="CD794" s="163"/>
      <c r="CE794" s="162"/>
      <c r="CF794" s="163"/>
      <c r="CG794" s="164"/>
      <c r="CH794" s="161"/>
      <c r="CI794" s="162"/>
      <c r="CJ794" s="163"/>
      <c r="CK794" s="162"/>
      <c r="CL794" s="163"/>
      <c r="CM794" s="164"/>
      <c r="CN794" s="161"/>
      <c r="CO794" s="162"/>
      <c r="CP794" s="163"/>
      <c r="CQ794" s="162"/>
      <c r="CR794" s="163"/>
      <c r="CS794" s="164"/>
    </row>
    <row r="795" spans="13:97" ht="15" customHeight="1" x14ac:dyDescent="0.25">
      <c r="M795" s="205"/>
      <c r="N795" s="206"/>
      <c r="O795" s="207"/>
      <c r="P795" s="206"/>
      <c r="Q795" s="207"/>
      <c r="R795" s="208"/>
      <c r="S795" s="205"/>
      <c r="T795" s="206"/>
      <c r="U795" s="207"/>
      <c r="V795" s="206"/>
      <c r="W795" s="207"/>
      <c r="X795" s="208"/>
      <c r="Y795" s="205"/>
      <c r="Z795" s="206"/>
      <c r="AA795" s="207"/>
      <c r="AB795" s="206"/>
      <c r="AC795" s="207"/>
      <c r="AD795" s="208"/>
      <c r="AE795" s="205"/>
      <c r="AF795" s="206"/>
      <c r="AG795" s="207"/>
      <c r="AH795" s="206"/>
      <c r="AI795" s="207"/>
      <c r="AJ795" s="208"/>
      <c r="AK795" s="205"/>
      <c r="AL795" s="206"/>
      <c r="AM795" s="207"/>
      <c r="AN795" s="206"/>
      <c r="AO795" s="207"/>
      <c r="AP795" s="208"/>
      <c r="AQ795" s="205"/>
      <c r="AR795" s="206"/>
      <c r="AS795" s="207"/>
      <c r="AT795" s="206"/>
      <c r="AU795" s="207"/>
      <c r="AV795" s="208"/>
      <c r="AW795" s="205"/>
      <c r="AX795" s="206"/>
      <c r="AY795" s="207"/>
      <c r="AZ795" s="206"/>
      <c r="BA795" s="207"/>
      <c r="BB795" s="208"/>
      <c r="BC795" s="205"/>
      <c r="BD795" s="206"/>
      <c r="BE795" s="207"/>
      <c r="BF795" s="206"/>
      <c r="BG795" s="207"/>
      <c r="BH795" s="208"/>
      <c r="BI795" s="205"/>
      <c r="BJ795" s="206"/>
      <c r="BK795" s="207"/>
      <c r="BL795" s="206"/>
      <c r="BM795" s="207"/>
      <c r="BN795" s="208"/>
      <c r="BQ795" s="159" t="s">
        <v>63</v>
      </c>
      <c r="BR795" s="157">
        <v>1</v>
      </c>
      <c r="BS795" s="159" t="s">
        <v>64</v>
      </c>
      <c r="BT795" s="157">
        <v>1</v>
      </c>
      <c r="BU795" s="160" t="s">
        <v>65</v>
      </c>
      <c r="BV795" s="155"/>
      <c r="BW795" s="159"/>
      <c r="BX795" s="157"/>
      <c r="BY795" s="159"/>
      <c r="BZ795" s="157"/>
      <c r="CA795" s="160"/>
      <c r="CB795" s="155"/>
      <c r="CC795" s="159"/>
      <c r="CD795" s="157"/>
      <c r="CE795" s="159"/>
      <c r="CF795" s="157"/>
      <c r="CG795" s="160"/>
      <c r="CH795" s="155"/>
      <c r="CI795" s="159"/>
      <c r="CJ795" s="157"/>
      <c r="CK795" s="159"/>
      <c r="CL795" s="157"/>
      <c r="CM795" s="160"/>
      <c r="CN795" s="155"/>
      <c r="CO795" s="159"/>
      <c r="CP795" s="157"/>
      <c r="CQ795" s="159"/>
      <c r="CR795" s="157"/>
      <c r="CS795" s="160"/>
    </row>
    <row r="796" spans="13:97" ht="15" customHeight="1" x14ac:dyDescent="0.25">
      <c r="M796" s="209"/>
      <c r="N796" s="210"/>
      <c r="O796" s="211"/>
      <c r="P796" s="210"/>
      <c r="Q796" s="211"/>
      <c r="R796" s="210"/>
      <c r="S796" s="207"/>
      <c r="T796" s="206"/>
      <c r="U796" s="207"/>
      <c r="V796" s="206"/>
      <c r="W796" s="207"/>
      <c r="X796" s="206"/>
      <c r="Y796" s="207"/>
      <c r="Z796" s="206"/>
      <c r="AA796" s="207"/>
      <c r="AB796" s="206"/>
      <c r="AC796" s="207"/>
      <c r="AD796" s="206"/>
      <c r="AE796" s="207"/>
      <c r="AF796" s="206"/>
      <c r="AG796" s="207"/>
      <c r="AH796" s="206"/>
      <c r="AI796" s="207"/>
      <c r="AJ796" s="206"/>
      <c r="AK796" s="207"/>
      <c r="AL796" s="206"/>
      <c r="AM796" s="207"/>
      <c r="AN796" s="206"/>
      <c r="AO796" s="207"/>
      <c r="AP796" s="206"/>
      <c r="AQ796" s="207"/>
      <c r="AR796" s="206"/>
      <c r="AS796" s="207"/>
      <c r="AT796" s="206"/>
      <c r="AU796" s="207"/>
      <c r="AV796" s="206"/>
      <c r="AW796" s="207"/>
      <c r="AX796" s="206"/>
      <c r="AY796" s="207"/>
      <c r="AZ796" s="206"/>
      <c r="BA796" s="207"/>
      <c r="BB796" s="206"/>
      <c r="BC796" s="207"/>
      <c r="BD796" s="206"/>
      <c r="BE796" s="207"/>
      <c r="BF796" s="206"/>
      <c r="BG796" s="207"/>
      <c r="BH796" s="206"/>
      <c r="BI796" s="207"/>
      <c r="BJ796" s="206"/>
      <c r="BK796" s="207"/>
      <c r="BL796" s="206"/>
      <c r="BM796" s="207"/>
      <c r="BN796" s="206"/>
      <c r="BQ796" s="156"/>
      <c r="BR796" s="157"/>
      <c r="BS796" s="156"/>
      <c r="BT796" s="157"/>
      <c r="BU796" s="158"/>
      <c r="BV796" s="155"/>
      <c r="BW796" s="156"/>
      <c r="BX796" s="157"/>
      <c r="BY796" s="156"/>
      <c r="BZ796" s="157"/>
      <c r="CA796" s="158"/>
      <c r="CB796" s="155"/>
      <c r="CC796" s="156"/>
      <c r="CD796" s="157"/>
      <c r="CE796" s="156"/>
      <c r="CF796" s="157"/>
      <c r="CG796" s="158"/>
      <c r="CH796" s="155"/>
      <c r="CI796" s="156"/>
      <c r="CJ796" s="157"/>
      <c r="CK796" s="156"/>
      <c r="CL796" s="157"/>
      <c r="CM796" s="158"/>
      <c r="CN796" s="155"/>
      <c r="CO796" s="156"/>
      <c r="CP796" s="157"/>
      <c r="CQ796" s="156"/>
      <c r="CR796" s="157"/>
      <c r="CS796" s="158"/>
    </row>
    <row r="797" spans="13:97" ht="15" customHeight="1" x14ac:dyDescent="0.25">
      <c r="M797" s="195">
        <v>1</v>
      </c>
      <c r="N797" s="196" t="s">
        <v>288</v>
      </c>
      <c r="O797" s="197">
        <v>1</v>
      </c>
      <c r="P797" s="196" t="s">
        <v>289</v>
      </c>
      <c r="Q797" s="197">
        <v>1</v>
      </c>
      <c r="R797" s="271" t="s">
        <v>290</v>
      </c>
      <c r="S797" s="272"/>
      <c r="T797" s="272"/>
      <c r="U797" s="272"/>
      <c r="V797" s="272"/>
      <c r="W797" s="272"/>
      <c r="X797" s="272"/>
      <c r="Y797" s="272"/>
      <c r="Z797" s="272"/>
      <c r="AA797" s="272"/>
      <c r="AB797" s="272"/>
      <c r="AC797" s="272"/>
      <c r="AD797" s="272"/>
      <c r="AE797" s="272"/>
      <c r="AF797" s="272"/>
      <c r="AG797" s="272"/>
      <c r="AH797" s="272"/>
      <c r="AI797" s="272"/>
      <c r="AJ797" s="272"/>
      <c r="AK797" s="272"/>
      <c r="AL797" s="272"/>
      <c r="AM797" s="272"/>
      <c r="AN797" s="272"/>
      <c r="AO797" s="272"/>
      <c r="AP797" s="272"/>
      <c r="AQ797" s="272"/>
      <c r="AR797" s="272"/>
      <c r="AS797" s="272"/>
      <c r="AT797" s="272"/>
      <c r="AU797" s="272"/>
      <c r="AV797" s="272"/>
      <c r="AW797" s="272"/>
      <c r="AX797" s="272"/>
      <c r="AY797" s="272"/>
      <c r="AZ797" s="272"/>
      <c r="BA797" s="272"/>
      <c r="BB797" s="272"/>
      <c r="BC797" s="197"/>
      <c r="BD797" s="196"/>
      <c r="BE797" s="197"/>
      <c r="BF797" s="196"/>
      <c r="BG797" s="197"/>
      <c r="BH797" s="196"/>
      <c r="BI797" s="207"/>
      <c r="BJ797" s="213"/>
      <c r="BK797" s="207"/>
      <c r="BL797" s="213"/>
      <c r="BM797" s="207"/>
      <c r="BN797" s="213"/>
      <c r="BQ797" s="156"/>
      <c r="BR797" s="157"/>
      <c r="BS797" s="156"/>
      <c r="BT797" s="157"/>
      <c r="BU797" s="158"/>
      <c r="BV797" s="155"/>
      <c r="BW797" s="156"/>
      <c r="BX797" s="157"/>
      <c r="BY797" s="156"/>
      <c r="BZ797" s="157"/>
      <c r="CA797" s="158"/>
      <c r="CB797" s="155"/>
      <c r="CC797" s="156"/>
      <c r="CD797" s="157"/>
      <c r="CE797" s="156"/>
      <c r="CF797" s="157"/>
      <c r="CG797" s="158"/>
      <c r="CH797" s="155"/>
      <c r="CI797" s="156"/>
      <c r="CJ797" s="157"/>
      <c r="CK797" s="156"/>
      <c r="CL797" s="157"/>
      <c r="CM797" s="158"/>
      <c r="CN797" s="155"/>
      <c r="CO797" s="156"/>
      <c r="CP797" s="157"/>
      <c r="CQ797" s="156"/>
      <c r="CR797" s="157"/>
      <c r="CS797" s="158"/>
    </row>
    <row r="798" spans="13:97" ht="15" customHeight="1" x14ac:dyDescent="0.25">
      <c r="M798" s="205"/>
      <c r="N798" s="206"/>
      <c r="O798" s="207"/>
      <c r="P798" s="206"/>
      <c r="Q798" s="207"/>
      <c r="R798" s="208"/>
      <c r="S798" s="205"/>
      <c r="T798" s="206"/>
      <c r="U798" s="207"/>
      <c r="V798" s="206"/>
      <c r="W798" s="207"/>
      <c r="X798" s="208"/>
      <c r="Y798" s="205"/>
      <c r="Z798" s="206"/>
      <c r="AA798" s="207"/>
      <c r="AB798" s="206"/>
      <c r="AC798" s="207"/>
      <c r="AD798" s="208"/>
      <c r="AE798" s="205"/>
      <c r="AF798" s="206"/>
      <c r="AG798" s="207"/>
      <c r="AH798" s="206"/>
      <c r="AI798" s="207"/>
      <c r="AJ798" s="208"/>
      <c r="AK798" s="205"/>
      <c r="AL798" s="206"/>
      <c r="AM798" s="207"/>
      <c r="AN798" s="206"/>
      <c r="AO798" s="207"/>
      <c r="AP798" s="208"/>
      <c r="AQ798" s="205"/>
      <c r="AR798" s="206"/>
      <c r="AS798" s="207"/>
      <c r="AT798" s="206"/>
      <c r="AU798" s="207"/>
      <c r="AV798" s="208"/>
      <c r="AW798" s="205"/>
      <c r="AX798" s="206"/>
      <c r="AY798" s="207"/>
      <c r="AZ798" s="206"/>
      <c r="BA798" s="207"/>
      <c r="BB798" s="208"/>
      <c r="BC798" s="205"/>
      <c r="BD798" s="206"/>
      <c r="BE798" s="207"/>
      <c r="BF798" s="206"/>
      <c r="BG798" s="207"/>
      <c r="BH798" s="208"/>
      <c r="BI798" s="205"/>
      <c r="BJ798" s="206"/>
      <c r="BK798" s="207"/>
      <c r="BL798" s="206"/>
      <c r="BM798" s="207"/>
      <c r="BN798" s="208"/>
      <c r="BQ798" s="162"/>
      <c r="BR798" s="163"/>
      <c r="BS798" s="162"/>
      <c r="BT798" s="163"/>
      <c r="BU798" s="164"/>
      <c r="BV798" s="161"/>
      <c r="BW798" s="162"/>
      <c r="BX798" s="163"/>
      <c r="BY798" s="162"/>
      <c r="BZ798" s="163"/>
      <c r="CA798" s="164"/>
      <c r="CB798" s="161"/>
      <c r="CC798" s="162"/>
      <c r="CD798" s="163"/>
      <c r="CE798" s="162"/>
      <c r="CF798" s="163"/>
      <c r="CG798" s="164"/>
      <c r="CH798" s="161"/>
      <c r="CI798" s="162"/>
      <c r="CJ798" s="163"/>
      <c r="CK798" s="162"/>
      <c r="CL798" s="163"/>
      <c r="CM798" s="164"/>
      <c r="CN798" s="161"/>
      <c r="CO798" s="162"/>
      <c r="CP798" s="163"/>
      <c r="CQ798" s="162"/>
      <c r="CR798" s="163"/>
      <c r="CS798" s="164"/>
    </row>
    <row r="799" spans="13:97" ht="15" customHeight="1" x14ac:dyDescent="0.25">
      <c r="M799" s="205"/>
      <c r="N799" s="206"/>
      <c r="O799" s="207"/>
      <c r="P799" s="206"/>
      <c r="Q799" s="207"/>
      <c r="R799" s="208"/>
      <c r="S799" s="205"/>
      <c r="T799" s="206"/>
      <c r="U799" s="207"/>
      <c r="V799" s="206"/>
      <c r="W799" s="207"/>
      <c r="X799" s="208"/>
      <c r="Y799" s="205"/>
      <c r="Z799" s="206"/>
      <c r="AA799" s="207"/>
      <c r="AB799" s="206"/>
      <c r="AC799" s="207"/>
      <c r="AD799" s="208"/>
      <c r="AE799" s="205"/>
      <c r="AF799" s="206"/>
      <c r="AG799" s="207"/>
      <c r="AH799" s="206"/>
      <c r="AI799" s="207"/>
      <c r="AJ799" s="208"/>
      <c r="AK799" s="205"/>
      <c r="AL799" s="206"/>
      <c r="AM799" s="207"/>
      <c r="AN799" s="206"/>
      <c r="AO799" s="207"/>
      <c r="AP799" s="208"/>
      <c r="AQ799" s="205"/>
      <c r="AR799" s="206"/>
      <c r="AS799" s="207"/>
      <c r="AT799" s="206"/>
      <c r="AU799" s="207"/>
      <c r="AV799" s="208"/>
      <c r="AW799" s="205"/>
      <c r="AX799" s="206"/>
      <c r="AY799" s="207"/>
      <c r="AZ799" s="206"/>
      <c r="BA799" s="207"/>
      <c r="BB799" s="208"/>
      <c r="BC799" s="205"/>
      <c r="BD799" s="206"/>
      <c r="BE799" s="207"/>
      <c r="BF799" s="206"/>
      <c r="BG799" s="207"/>
      <c r="BH799" s="208"/>
      <c r="BI799" s="205"/>
      <c r="BJ799" s="206"/>
      <c r="BK799" s="207"/>
      <c r="BL799" s="206"/>
      <c r="BM799" s="207"/>
      <c r="BN799" s="208"/>
      <c r="BQ799" s="159" t="s">
        <v>78</v>
      </c>
      <c r="BR799" s="157">
        <v>1</v>
      </c>
      <c r="BS799" s="159" t="s">
        <v>79</v>
      </c>
      <c r="BT799" s="157">
        <v>1</v>
      </c>
      <c r="BU799" s="160" t="s">
        <v>80</v>
      </c>
      <c r="BV799" s="155"/>
      <c r="BW799" s="159"/>
      <c r="BX799" s="157"/>
      <c r="BY799" s="159"/>
      <c r="BZ799" s="157"/>
      <c r="CA799" s="160"/>
      <c r="CB799" s="155"/>
      <c r="CC799" s="159"/>
      <c r="CD799" s="157"/>
      <c r="CE799" s="159"/>
      <c r="CF799" s="157"/>
      <c r="CG799" s="160"/>
      <c r="CH799" s="155"/>
      <c r="CI799" s="159"/>
      <c r="CJ799" s="157"/>
      <c r="CK799" s="159"/>
      <c r="CL799" s="157"/>
      <c r="CM799" s="160"/>
      <c r="CN799" s="155"/>
      <c r="CO799" s="159"/>
      <c r="CP799" s="157"/>
      <c r="CQ799" s="159"/>
      <c r="CR799" s="157"/>
      <c r="CS799" s="160"/>
    </row>
    <row r="800" spans="13:97" ht="15" customHeight="1" x14ac:dyDescent="0.25">
      <c r="M800" s="122"/>
      <c r="N800" s="123"/>
      <c r="O800" s="124"/>
      <c r="P800" s="123"/>
      <c r="Q800" s="124"/>
      <c r="R800" s="125"/>
      <c r="S800" s="122"/>
      <c r="T800" s="123"/>
      <c r="U800" s="124"/>
      <c r="V800" s="123"/>
      <c r="W800" s="124"/>
      <c r="X800" s="125"/>
      <c r="Y800" s="122"/>
      <c r="Z800" s="123"/>
      <c r="AA800" s="124"/>
      <c r="AB800" s="123"/>
      <c r="AC800" s="124"/>
      <c r="AD800" s="125"/>
      <c r="AE800" s="122"/>
      <c r="AF800" s="123"/>
      <c r="AG800" s="124"/>
      <c r="AH800" s="123"/>
      <c r="AI800" s="124"/>
      <c r="AJ800" s="125"/>
      <c r="AK800" s="122"/>
      <c r="AL800" s="123"/>
      <c r="AM800" s="124"/>
      <c r="AN800" s="123"/>
      <c r="AO800" s="124"/>
      <c r="AP800" s="125"/>
      <c r="AQ800" s="122"/>
      <c r="AR800" s="123"/>
      <c r="AS800" s="124"/>
      <c r="AT800" s="123"/>
      <c r="AU800" s="124"/>
      <c r="AV800" s="125"/>
      <c r="AW800" s="122"/>
      <c r="AX800" s="123"/>
      <c r="AY800" s="124"/>
      <c r="AZ800" s="123"/>
      <c r="BA800" s="124"/>
      <c r="BB800" s="125"/>
      <c r="BC800" s="122"/>
      <c r="BD800" s="123"/>
      <c r="BE800" s="124"/>
      <c r="BF800" s="123"/>
      <c r="BG800" s="124"/>
      <c r="BH800" s="125"/>
      <c r="BI800" s="122"/>
      <c r="BJ800" s="123"/>
      <c r="BK800" s="124"/>
      <c r="BL800" s="123"/>
      <c r="BM800" s="124"/>
      <c r="BN800" s="125"/>
      <c r="BQ800" s="156"/>
      <c r="BR800" s="157"/>
      <c r="BS800" s="156"/>
      <c r="BT800" s="157"/>
      <c r="BU800" s="158"/>
      <c r="BV800" s="155"/>
      <c r="BW800" s="156"/>
      <c r="BX800" s="157"/>
      <c r="BY800" s="156"/>
      <c r="BZ800" s="157"/>
      <c r="CA800" s="158"/>
      <c r="CB800" s="155"/>
      <c r="CC800" s="156"/>
      <c r="CD800" s="157"/>
      <c r="CE800" s="156"/>
      <c r="CF800" s="157"/>
      <c r="CG800" s="158"/>
      <c r="CH800" s="155"/>
      <c r="CI800" s="156"/>
      <c r="CJ800" s="157"/>
      <c r="CK800" s="156"/>
      <c r="CL800" s="157"/>
      <c r="CM800" s="158"/>
      <c r="CN800" s="155"/>
      <c r="CO800" s="156"/>
      <c r="CP800" s="157"/>
      <c r="CQ800" s="156"/>
      <c r="CR800" s="157"/>
      <c r="CS800" s="158"/>
    </row>
    <row r="801" spans="13:97" ht="15" customHeight="1" x14ac:dyDescent="0.25">
      <c r="M801" s="215">
        <v>1</v>
      </c>
      <c r="N801" s="216" t="s">
        <v>291</v>
      </c>
      <c r="O801" s="217">
        <v>1</v>
      </c>
      <c r="P801" s="216" t="s">
        <v>292</v>
      </c>
      <c r="Q801" s="217">
        <v>1</v>
      </c>
      <c r="R801" s="216" t="s">
        <v>293</v>
      </c>
      <c r="S801" s="215">
        <v>1</v>
      </c>
      <c r="T801" s="216" t="s">
        <v>294</v>
      </c>
      <c r="U801" s="217">
        <v>1</v>
      </c>
      <c r="V801" s="216" t="s">
        <v>295</v>
      </c>
      <c r="W801" s="217">
        <v>1</v>
      </c>
      <c r="X801" s="216" t="s">
        <v>296</v>
      </c>
      <c r="Y801" s="215">
        <v>1</v>
      </c>
      <c r="Z801" s="216" t="s">
        <v>297</v>
      </c>
      <c r="AA801" s="217">
        <v>1</v>
      </c>
      <c r="AB801" s="216" t="s">
        <v>298</v>
      </c>
      <c r="AC801" s="217">
        <v>1</v>
      </c>
      <c r="AD801" s="216" t="s">
        <v>299</v>
      </c>
      <c r="AE801" s="215">
        <v>1</v>
      </c>
      <c r="AF801" s="216" t="s">
        <v>300</v>
      </c>
      <c r="AG801" s="217">
        <v>1</v>
      </c>
      <c r="AH801" s="216" t="s">
        <v>301</v>
      </c>
      <c r="AI801" s="217">
        <v>1</v>
      </c>
      <c r="AJ801" s="216" t="s">
        <v>302</v>
      </c>
      <c r="AK801" s="215">
        <v>1</v>
      </c>
      <c r="AL801" s="216" t="s">
        <v>303</v>
      </c>
      <c r="AM801" s="217">
        <v>1</v>
      </c>
      <c r="AN801" s="216" t="s">
        <v>304</v>
      </c>
      <c r="AO801" s="217">
        <v>1</v>
      </c>
      <c r="AP801" s="216" t="s">
        <v>305</v>
      </c>
      <c r="AQ801" s="215">
        <v>1</v>
      </c>
      <c r="AR801" s="216" t="s">
        <v>306</v>
      </c>
      <c r="AS801" s="217">
        <v>1</v>
      </c>
      <c r="AT801" s="216" t="s">
        <v>307</v>
      </c>
      <c r="AU801" s="217">
        <v>1</v>
      </c>
      <c r="AV801" s="216" t="s">
        <v>308</v>
      </c>
      <c r="AW801" s="215">
        <v>1</v>
      </c>
      <c r="AX801" s="216" t="s">
        <v>309</v>
      </c>
      <c r="AY801" s="217">
        <v>1</v>
      </c>
      <c r="AZ801" s="216" t="s">
        <v>310</v>
      </c>
      <c r="BA801" s="217">
        <v>1</v>
      </c>
      <c r="BB801" s="216" t="s">
        <v>311</v>
      </c>
      <c r="BC801" s="215">
        <v>1</v>
      </c>
      <c r="BD801" s="216" t="s">
        <v>312</v>
      </c>
      <c r="BE801" s="217">
        <v>1</v>
      </c>
      <c r="BF801" s="216" t="s">
        <v>313</v>
      </c>
      <c r="BG801" s="217">
        <v>1</v>
      </c>
      <c r="BH801" s="216" t="s">
        <v>314</v>
      </c>
      <c r="BI801" s="215">
        <v>1</v>
      </c>
      <c r="BJ801" s="216" t="s">
        <v>315</v>
      </c>
      <c r="BK801" s="217">
        <v>1</v>
      </c>
      <c r="BL801" s="216" t="s">
        <v>316</v>
      </c>
      <c r="BM801" s="217">
        <v>1</v>
      </c>
      <c r="BN801" s="216" t="s">
        <v>317</v>
      </c>
      <c r="BQ801" s="156"/>
      <c r="BR801" s="157"/>
      <c r="BS801" s="156"/>
      <c r="BT801" s="157"/>
      <c r="BU801" s="158"/>
      <c r="BV801" s="155"/>
      <c r="BW801" s="156"/>
      <c r="BX801" s="157"/>
      <c r="BY801" s="156"/>
      <c r="BZ801" s="157"/>
      <c r="CA801" s="158"/>
      <c r="CB801" s="155"/>
      <c r="CC801" s="156"/>
      <c r="CD801" s="157"/>
      <c r="CE801" s="156"/>
      <c r="CF801" s="157"/>
      <c r="CG801" s="158"/>
      <c r="CH801" s="155"/>
      <c r="CI801" s="156"/>
      <c r="CJ801" s="157"/>
      <c r="CK801" s="156"/>
      <c r="CL801" s="157"/>
      <c r="CM801" s="158"/>
      <c r="CN801" s="155"/>
      <c r="CO801" s="156"/>
      <c r="CP801" s="157"/>
      <c r="CQ801" s="156"/>
      <c r="CR801" s="157"/>
      <c r="CS801" s="158"/>
    </row>
    <row r="802" spans="13:97" ht="15" customHeight="1" x14ac:dyDescent="0.25">
      <c r="M802" s="215"/>
      <c r="N802" s="219"/>
      <c r="O802" s="217"/>
      <c r="P802" s="219"/>
      <c r="Q802" s="217"/>
      <c r="R802" s="220"/>
      <c r="S802" s="215"/>
      <c r="T802" s="219"/>
      <c r="U802" s="217"/>
      <c r="V802" s="219"/>
      <c r="W802" s="217"/>
      <c r="X802" s="220"/>
      <c r="Y802" s="215"/>
      <c r="Z802" s="219"/>
      <c r="AA802" s="217"/>
      <c r="AB802" s="219"/>
      <c r="AC802" s="217"/>
      <c r="AD802" s="220"/>
      <c r="AE802" s="215"/>
      <c r="AF802" s="219"/>
      <c r="AG802" s="217"/>
      <c r="AH802" s="219"/>
      <c r="AI802" s="217"/>
      <c r="AJ802" s="220"/>
      <c r="AK802" s="215"/>
      <c r="AL802" s="219"/>
      <c r="AM802" s="217"/>
      <c r="AN802" s="219"/>
      <c r="AO802" s="217"/>
      <c r="AP802" s="220"/>
      <c r="AQ802" s="215"/>
      <c r="AR802" s="219"/>
      <c r="AS802" s="217"/>
      <c r="AT802" s="219"/>
      <c r="AU802" s="217"/>
      <c r="AV802" s="220"/>
      <c r="AW802" s="215"/>
      <c r="AX802" s="219"/>
      <c r="AY802" s="217"/>
      <c r="AZ802" s="219"/>
      <c r="BA802" s="217"/>
      <c r="BB802" s="220"/>
      <c r="BC802" s="215"/>
      <c r="BD802" s="219"/>
      <c r="BE802" s="217"/>
      <c r="BF802" s="219"/>
      <c r="BG802" s="217"/>
      <c r="BH802" s="220"/>
      <c r="BI802" s="215"/>
      <c r="BJ802" s="219"/>
      <c r="BK802" s="217"/>
      <c r="BL802" s="219"/>
      <c r="BM802" s="217"/>
      <c r="BN802" s="220"/>
      <c r="BQ802" s="162"/>
      <c r="BR802" s="163"/>
      <c r="BS802" s="162"/>
      <c r="BT802" s="163"/>
      <c r="BU802" s="164"/>
      <c r="BV802" s="161"/>
      <c r="BW802" s="162"/>
      <c r="BX802" s="163"/>
      <c r="BY802" s="162"/>
      <c r="BZ802" s="163"/>
      <c r="CA802" s="164"/>
      <c r="CB802" s="161"/>
      <c r="CC802" s="162"/>
      <c r="CD802" s="163"/>
      <c r="CE802" s="162"/>
      <c r="CF802" s="163"/>
      <c r="CG802" s="164"/>
      <c r="CH802" s="161"/>
      <c r="CI802" s="162"/>
      <c r="CJ802" s="163"/>
      <c r="CK802" s="162"/>
      <c r="CL802" s="163"/>
      <c r="CM802" s="164"/>
      <c r="CN802" s="161"/>
      <c r="CO802" s="162"/>
      <c r="CP802" s="163"/>
      <c r="CQ802" s="162"/>
      <c r="CR802" s="163"/>
      <c r="CS802" s="164"/>
    </row>
    <row r="803" spans="13:97" ht="15" customHeight="1" x14ac:dyDescent="0.25">
      <c r="M803" s="215"/>
      <c r="N803" s="219"/>
      <c r="O803" s="217"/>
      <c r="P803" s="219"/>
      <c r="Q803" s="217"/>
      <c r="R803" s="220"/>
      <c r="S803" s="215"/>
      <c r="T803" s="219"/>
      <c r="U803" s="217"/>
      <c r="V803" s="219"/>
      <c r="W803" s="217"/>
      <c r="X803" s="220"/>
      <c r="Y803" s="215"/>
      <c r="Z803" s="219"/>
      <c r="AA803" s="217"/>
      <c r="AB803" s="219"/>
      <c r="AC803" s="217"/>
      <c r="AD803" s="220"/>
      <c r="AE803" s="215"/>
      <c r="AF803" s="219"/>
      <c r="AG803" s="217"/>
      <c r="AH803" s="219"/>
      <c r="AI803" s="217"/>
      <c r="AJ803" s="220"/>
      <c r="AK803" s="215"/>
      <c r="AL803" s="219"/>
      <c r="AM803" s="217"/>
      <c r="AN803" s="219"/>
      <c r="AO803" s="217"/>
      <c r="AP803" s="220"/>
      <c r="AQ803" s="215"/>
      <c r="AR803" s="219"/>
      <c r="AS803" s="217"/>
      <c r="AT803" s="219"/>
      <c r="AU803" s="217"/>
      <c r="AV803" s="220"/>
      <c r="AW803" s="215"/>
      <c r="AX803" s="219"/>
      <c r="AY803" s="217"/>
      <c r="AZ803" s="219"/>
      <c r="BA803" s="217"/>
      <c r="BB803" s="220"/>
      <c r="BC803" s="215"/>
      <c r="BD803" s="219"/>
      <c r="BE803" s="217"/>
      <c r="BF803" s="219"/>
      <c r="BG803" s="217"/>
      <c r="BH803" s="220"/>
      <c r="BI803" s="215"/>
      <c r="BJ803" s="219"/>
      <c r="BK803" s="217"/>
      <c r="BL803" s="219"/>
      <c r="BM803" s="217"/>
      <c r="BN803" s="220"/>
      <c r="BQ803" s="159"/>
      <c r="BR803" s="157"/>
      <c r="BS803" s="159"/>
      <c r="BT803" s="157"/>
      <c r="BU803" s="160"/>
      <c r="BV803" s="155"/>
      <c r="BW803" s="159"/>
      <c r="BX803" s="157"/>
      <c r="BY803" s="159"/>
      <c r="BZ803" s="157"/>
      <c r="CA803" s="158"/>
      <c r="CB803" s="155"/>
      <c r="CC803" s="159"/>
      <c r="CD803" s="157"/>
      <c r="CE803" s="159"/>
      <c r="CF803" s="157"/>
      <c r="CG803" s="160"/>
      <c r="CH803" s="155"/>
      <c r="CI803" s="159"/>
      <c r="CJ803" s="157"/>
      <c r="CK803" s="159"/>
      <c r="CL803" s="157"/>
      <c r="CM803" s="160"/>
      <c r="CN803" s="155"/>
      <c r="CO803" s="159"/>
      <c r="CP803" s="157"/>
      <c r="CQ803" s="159"/>
      <c r="CR803" s="157"/>
      <c r="CS803" s="158"/>
    </row>
    <row r="804" spans="13:97" ht="15" customHeight="1" x14ac:dyDescent="0.25">
      <c r="M804" s="221"/>
      <c r="N804" s="222"/>
      <c r="O804" s="223"/>
      <c r="P804" s="222"/>
      <c r="Q804" s="223"/>
      <c r="R804" s="224"/>
      <c r="S804" s="221"/>
      <c r="T804" s="222"/>
      <c r="U804" s="223"/>
      <c r="V804" s="222"/>
      <c r="W804" s="223"/>
      <c r="X804" s="224"/>
      <c r="Y804" s="221"/>
      <c r="Z804" s="222"/>
      <c r="AA804" s="223"/>
      <c r="AB804" s="222"/>
      <c r="AC804" s="223"/>
      <c r="AD804" s="224"/>
      <c r="AE804" s="221"/>
      <c r="AF804" s="222"/>
      <c r="AG804" s="223"/>
      <c r="AH804" s="222"/>
      <c r="AI804" s="223"/>
      <c r="AJ804" s="224"/>
      <c r="AK804" s="221"/>
      <c r="AL804" s="222"/>
      <c r="AM804" s="223"/>
      <c r="AN804" s="222"/>
      <c r="AO804" s="223"/>
      <c r="AP804" s="224"/>
      <c r="AQ804" s="221"/>
      <c r="AR804" s="222"/>
      <c r="AS804" s="223"/>
      <c r="AT804" s="222"/>
      <c r="AU804" s="223"/>
      <c r="AV804" s="224"/>
      <c r="AW804" s="221"/>
      <c r="AX804" s="222"/>
      <c r="AY804" s="223"/>
      <c r="AZ804" s="222"/>
      <c r="BA804" s="223"/>
      <c r="BB804" s="224"/>
      <c r="BC804" s="221"/>
      <c r="BD804" s="222"/>
      <c r="BE804" s="223"/>
      <c r="BF804" s="222"/>
      <c r="BG804" s="223"/>
      <c r="BH804" s="224"/>
      <c r="BI804" s="221"/>
      <c r="BJ804" s="222"/>
      <c r="BK804" s="223"/>
      <c r="BL804" s="222"/>
      <c r="BM804" s="223"/>
      <c r="BN804" s="224"/>
      <c r="BQ804" s="156"/>
      <c r="BR804" s="157"/>
      <c r="BS804" s="156"/>
      <c r="BT804" s="157"/>
      <c r="BU804" s="158"/>
      <c r="BV804" s="155"/>
      <c r="BW804" s="156"/>
      <c r="BX804" s="157"/>
      <c r="BY804" s="156"/>
      <c r="BZ804" s="157"/>
      <c r="CA804" s="158"/>
      <c r="CB804" s="155"/>
      <c r="CC804" s="156"/>
      <c r="CD804" s="157"/>
      <c r="CE804" s="156"/>
      <c r="CF804" s="157"/>
      <c r="CG804" s="158"/>
      <c r="CH804" s="155"/>
      <c r="CI804" s="156"/>
      <c r="CJ804" s="157"/>
      <c r="CK804" s="156"/>
      <c r="CL804" s="157"/>
      <c r="CM804" s="158"/>
      <c r="CN804" s="155"/>
      <c r="CO804" s="156"/>
      <c r="CP804" s="157"/>
      <c r="CQ804" s="156"/>
      <c r="CR804" s="157"/>
      <c r="CS804" s="158"/>
    </row>
    <row r="805" spans="13:97" ht="15" customHeight="1" x14ac:dyDescent="0.25">
      <c r="M805" s="215">
        <v>1</v>
      </c>
      <c r="N805" s="216" t="s">
        <v>318</v>
      </c>
      <c r="O805" s="217">
        <v>1</v>
      </c>
      <c r="P805" s="216" t="s">
        <v>319</v>
      </c>
      <c r="Q805" s="217">
        <v>1</v>
      </c>
      <c r="R805" s="216" t="s">
        <v>320</v>
      </c>
      <c r="S805" s="215">
        <v>1</v>
      </c>
      <c r="T805" s="216" t="s">
        <v>321</v>
      </c>
      <c r="U805" s="217">
        <v>1</v>
      </c>
      <c r="V805" s="216" t="s">
        <v>322</v>
      </c>
      <c r="W805" s="217">
        <v>1</v>
      </c>
      <c r="X805" s="216" t="s">
        <v>323</v>
      </c>
      <c r="Y805" s="215">
        <v>1</v>
      </c>
      <c r="Z805" s="216" t="s">
        <v>324</v>
      </c>
      <c r="AA805" s="217">
        <v>1</v>
      </c>
      <c r="AB805" s="216" t="s">
        <v>325</v>
      </c>
      <c r="AC805" s="217">
        <v>1</v>
      </c>
      <c r="AD805" s="216" t="s">
        <v>326</v>
      </c>
      <c r="AE805" s="215">
        <v>1</v>
      </c>
      <c r="AF805" s="216" t="s">
        <v>327</v>
      </c>
      <c r="AG805" s="217">
        <v>1</v>
      </c>
      <c r="AH805" s="216" t="s">
        <v>328</v>
      </c>
      <c r="AI805" s="217">
        <v>1</v>
      </c>
      <c r="AJ805" s="216" t="s">
        <v>329</v>
      </c>
      <c r="AK805" s="215">
        <v>1</v>
      </c>
      <c r="AL805" s="216" t="s">
        <v>330</v>
      </c>
      <c r="AM805" s="217">
        <v>1</v>
      </c>
      <c r="AN805" s="216" t="s">
        <v>331</v>
      </c>
      <c r="AO805" s="217">
        <v>1</v>
      </c>
      <c r="AP805" s="216" t="s">
        <v>332</v>
      </c>
      <c r="AQ805" s="215">
        <v>1</v>
      </c>
      <c r="AR805" s="216" t="s">
        <v>333</v>
      </c>
      <c r="AS805" s="217">
        <v>1</v>
      </c>
      <c r="AT805" s="216" t="s">
        <v>334</v>
      </c>
      <c r="AU805" s="217">
        <v>1</v>
      </c>
      <c r="AV805" s="216" t="s">
        <v>335</v>
      </c>
      <c r="AW805" s="215">
        <v>1</v>
      </c>
      <c r="AX805" s="216" t="s">
        <v>336</v>
      </c>
      <c r="AY805" s="217">
        <v>1</v>
      </c>
      <c r="AZ805" s="216" t="s">
        <v>337</v>
      </c>
      <c r="BA805" s="217">
        <v>1</v>
      </c>
      <c r="BB805" s="216" t="s">
        <v>338</v>
      </c>
      <c r="BC805" s="215">
        <v>1</v>
      </c>
      <c r="BD805" s="216" t="s">
        <v>339</v>
      </c>
      <c r="BE805" s="217">
        <v>1</v>
      </c>
      <c r="BF805" s="216" t="s">
        <v>340</v>
      </c>
      <c r="BG805" s="217">
        <v>1</v>
      </c>
      <c r="BH805" s="216" t="s">
        <v>341</v>
      </c>
      <c r="BI805" s="215">
        <v>1</v>
      </c>
      <c r="BJ805" s="216" t="s">
        <v>342</v>
      </c>
      <c r="BK805" s="217">
        <v>1</v>
      </c>
      <c r="BL805" s="216" t="s">
        <v>343</v>
      </c>
      <c r="BM805" s="217">
        <v>1</v>
      </c>
      <c r="BN805" s="216" t="s">
        <v>344</v>
      </c>
      <c r="BQ805" s="166"/>
      <c r="BR805" s="167"/>
      <c r="BS805" s="166"/>
      <c r="BT805" s="167"/>
      <c r="BU805" s="168"/>
      <c r="BV805" s="165"/>
      <c r="BW805" s="166"/>
      <c r="BX805" s="167"/>
      <c r="BY805" s="166"/>
      <c r="BZ805" s="167"/>
      <c r="CA805" s="168"/>
      <c r="CB805" s="165"/>
      <c r="CC805" s="166"/>
      <c r="CD805" s="167"/>
      <c r="CE805" s="166"/>
      <c r="CF805" s="167"/>
      <c r="CG805" s="168"/>
      <c r="CH805" s="165"/>
      <c r="CI805" s="166"/>
      <c r="CJ805" s="167"/>
      <c r="CK805" s="166"/>
      <c r="CL805" s="167"/>
      <c r="CM805" s="168"/>
      <c r="CN805" s="165"/>
      <c r="CO805" s="166"/>
      <c r="CP805" s="167"/>
      <c r="CQ805" s="166"/>
      <c r="CR805" s="167"/>
      <c r="CS805" s="168"/>
    </row>
    <row r="806" spans="13:97" ht="15" customHeight="1" x14ac:dyDescent="0.25">
      <c r="M806" s="215"/>
      <c r="N806" s="219"/>
      <c r="O806" s="217"/>
      <c r="P806" s="219"/>
      <c r="Q806" s="217"/>
      <c r="R806" s="220"/>
      <c r="S806" s="215"/>
      <c r="T806" s="219"/>
      <c r="U806" s="217"/>
      <c r="V806" s="219"/>
      <c r="W806" s="217"/>
      <c r="X806" s="220"/>
      <c r="Y806" s="215"/>
      <c r="Z806" s="219"/>
      <c r="AA806" s="217"/>
      <c r="AB806" s="219"/>
      <c r="AC806" s="217"/>
      <c r="AD806" s="220"/>
      <c r="AE806" s="215"/>
      <c r="AF806" s="219"/>
      <c r="AG806" s="217"/>
      <c r="AH806" s="219"/>
      <c r="AI806" s="217"/>
      <c r="AJ806" s="220"/>
      <c r="AK806" s="215"/>
      <c r="AL806" s="219"/>
      <c r="AM806" s="217"/>
      <c r="AN806" s="219"/>
      <c r="AO806" s="217"/>
      <c r="AP806" s="220"/>
      <c r="AQ806" s="215"/>
      <c r="AR806" s="219"/>
      <c r="AS806" s="217"/>
      <c r="AT806" s="219"/>
      <c r="AU806" s="217"/>
      <c r="AV806" s="220"/>
      <c r="AW806" s="215"/>
      <c r="AX806" s="219"/>
      <c r="AY806" s="217"/>
      <c r="AZ806" s="219"/>
      <c r="BA806" s="217"/>
      <c r="BB806" s="220"/>
      <c r="BC806" s="215"/>
      <c r="BD806" s="219"/>
      <c r="BE806" s="217"/>
      <c r="BF806" s="219"/>
      <c r="BG806" s="217"/>
      <c r="BH806" s="220"/>
      <c r="BI806" s="215"/>
      <c r="BJ806" s="219"/>
      <c r="BK806" s="217"/>
      <c r="BL806" s="219"/>
      <c r="BM806" s="217"/>
      <c r="BN806" s="220"/>
      <c r="BQ806" s="123"/>
      <c r="BR806" s="124"/>
      <c r="BS806" s="123"/>
      <c r="BT806" s="124"/>
      <c r="BU806" s="125"/>
      <c r="BV806" s="122"/>
      <c r="BW806" s="123"/>
      <c r="BX806" s="124"/>
      <c r="BY806" s="123"/>
      <c r="BZ806" s="124"/>
      <c r="CA806" s="125"/>
      <c r="CB806" s="122"/>
      <c r="CC806" s="123"/>
      <c r="CD806" s="124"/>
      <c r="CE806" s="123"/>
      <c r="CF806" s="124"/>
      <c r="CG806" s="125"/>
      <c r="CH806" s="122"/>
      <c r="CI806" s="123"/>
      <c r="CJ806" s="124"/>
      <c r="CK806" s="123"/>
      <c r="CL806" s="124"/>
      <c r="CM806" s="125"/>
      <c r="CN806" s="122"/>
      <c r="CO806" s="123"/>
      <c r="CP806" s="124"/>
      <c r="CQ806" s="123"/>
      <c r="CR806" s="124"/>
      <c r="CS806" s="125"/>
    </row>
    <row r="807" spans="13:97" ht="15" customHeight="1" x14ac:dyDescent="0.25">
      <c r="M807" s="215"/>
      <c r="N807" s="219"/>
      <c r="O807" s="217"/>
      <c r="P807" s="219"/>
      <c r="Q807" s="217"/>
      <c r="R807" s="220"/>
      <c r="S807" s="215"/>
      <c r="T807" s="219"/>
      <c r="U807" s="217"/>
      <c r="V807" s="219"/>
      <c r="W807" s="217"/>
      <c r="X807" s="220"/>
      <c r="Y807" s="215"/>
      <c r="Z807" s="219"/>
      <c r="AA807" s="217"/>
      <c r="AB807" s="219"/>
      <c r="AC807" s="217"/>
      <c r="AD807" s="220"/>
      <c r="AE807" s="215"/>
      <c r="AF807" s="219"/>
      <c r="AG807" s="217"/>
      <c r="AH807" s="219"/>
      <c r="AI807" s="217"/>
      <c r="AJ807" s="220"/>
      <c r="AK807" s="215"/>
      <c r="AL807" s="219"/>
      <c r="AM807" s="217"/>
      <c r="AN807" s="219"/>
      <c r="AO807" s="217"/>
      <c r="AP807" s="220"/>
      <c r="AQ807" s="215"/>
      <c r="AR807" s="219"/>
      <c r="AS807" s="217"/>
      <c r="AT807" s="219"/>
      <c r="AU807" s="217"/>
      <c r="AV807" s="220"/>
      <c r="AW807" s="215"/>
      <c r="AX807" s="219"/>
      <c r="AY807" s="217"/>
      <c r="AZ807" s="219"/>
      <c r="BA807" s="217"/>
      <c r="BB807" s="220"/>
      <c r="BC807" s="215"/>
      <c r="BD807" s="219"/>
      <c r="BE807" s="217"/>
      <c r="BF807" s="219"/>
      <c r="BG807" s="217"/>
      <c r="BH807" s="220"/>
      <c r="BI807" s="215"/>
      <c r="BJ807" s="219"/>
      <c r="BK807" s="217"/>
      <c r="BL807" s="219"/>
      <c r="BM807" s="217"/>
      <c r="BN807" s="220"/>
      <c r="BQ807" s="170"/>
      <c r="BR807" s="171"/>
      <c r="BS807" s="170"/>
      <c r="BT807" s="171"/>
      <c r="BU807" s="172"/>
      <c r="BV807" s="169"/>
      <c r="BW807" s="170"/>
      <c r="BX807" s="171"/>
      <c r="BY807" s="170"/>
      <c r="BZ807" s="171"/>
      <c r="CA807" s="172"/>
      <c r="CB807" s="169"/>
      <c r="CC807" s="170"/>
      <c r="CD807" s="171"/>
      <c r="CE807" s="170"/>
      <c r="CF807" s="171"/>
      <c r="CG807" s="172"/>
      <c r="CH807" s="169"/>
      <c r="CI807" s="170"/>
      <c r="CJ807" s="171"/>
      <c r="CK807" s="170"/>
      <c r="CL807" s="171"/>
      <c r="CM807" s="172"/>
      <c r="CN807" s="169"/>
      <c r="CO807" s="170"/>
      <c r="CP807" s="171"/>
      <c r="CQ807" s="170"/>
      <c r="CR807" s="171"/>
      <c r="CS807" s="172"/>
    </row>
    <row r="808" spans="13:97" ht="15" customHeight="1" x14ac:dyDescent="0.25">
      <c r="M808" s="221"/>
      <c r="N808" s="222"/>
      <c r="O808" s="223"/>
      <c r="P808" s="222"/>
      <c r="Q808" s="223"/>
      <c r="R808" s="224"/>
      <c r="S808" s="221"/>
      <c r="T808" s="222"/>
      <c r="U808" s="223"/>
      <c r="V808" s="222"/>
      <c r="W808" s="223"/>
      <c r="X808" s="224"/>
      <c r="Y808" s="221"/>
      <c r="Z808" s="222"/>
      <c r="AA808" s="223"/>
      <c r="AB808" s="223"/>
      <c r="AC808" s="223"/>
      <c r="AD808" s="225"/>
      <c r="AE808" s="221"/>
      <c r="AF808" s="222"/>
      <c r="AG808" s="223"/>
      <c r="AH808" s="222"/>
      <c r="AI808" s="223"/>
      <c r="AJ808" s="224"/>
      <c r="AK808" s="221"/>
      <c r="AL808" s="222"/>
      <c r="AM808" s="223"/>
      <c r="AN808" s="222"/>
      <c r="AO808" s="223"/>
      <c r="AP808" s="224"/>
      <c r="AQ808" s="221"/>
      <c r="AR808" s="222"/>
      <c r="AS808" s="223"/>
      <c r="AT808" s="223"/>
      <c r="AU808" s="223"/>
      <c r="AV808" s="225"/>
      <c r="AW808" s="221"/>
      <c r="AX808" s="222"/>
      <c r="AY808" s="223"/>
      <c r="AZ808" s="222"/>
      <c r="BA808" s="223"/>
      <c r="BB808" s="224"/>
      <c r="BC808" s="221"/>
      <c r="BD808" s="222"/>
      <c r="BE808" s="223"/>
      <c r="BF808" s="222"/>
      <c r="BG808" s="223"/>
      <c r="BH808" s="224"/>
      <c r="BI808" s="221"/>
      <c r="BJ808" s="222"/>
      <c r="BK808" s="223"/>
      <c r="BL808" s="223"/>
      <c r="BM808" s="223"/>
      <c r="BN808" s="225"/>
      <c r="BQ808" s="173"/>
      <c r="BR808" s="171"/>
      <c r="BS808" s="173"/>
      <c r="BT808" s="171"/>
      <c r="BU808" s="174"/>
      <c r="BV808" s="169"/>
      <c r="BW808" s="173"/>
      <c r="BX808" s="171"/>
      <c r="BY808" s="173"/>
      <c r="BZ808" s="171"/>
      <c r="CA808" s="174"/>
      <c r="CB808" s="169"/>
      <c r="CC808" s="173"/>
      <c r="CD808" s="171"/>
      <c r="CE808" s="173"/>
      <c r="CF808" s="171"/>
      <c r="CG808" s="174"/>
      <c r="CH808" s="169"/>
      <c r="CI808" s="173"/>
      <c r="CJ808" s="171"/>
      <c r="CK808" s="173"/>
      <c r="CL808" s="171"/>
      <c r="CM808" s="174"/>
      <c r="CN808" s="169"/>
      <c r="CO808" s="173"/>
      <c r="CP808" s="171"/>
      <c r="CQ808" s="173"/>
      <c r="CR808" s="171"/>
      <c r="CS808" s="174"/>
    </row>
    <row r="809" spans="13:97" ht="15" customHeight="1" x14ac:dyDescent="0.25">
      <c r="M809" s="215">
        <v>1</v>
      </c>
      <c r="N809" s="216" t="s">
        <v>345</v>
      </c>
      <c r="O809" s="217">
        <v>1</v>
      </c>
      <c r="P809" s="216" t="s">
        <v>346</v>
      </c>
      <c r="Q809" s="217">
        <v>1</v>
      </c>
      <c r="R809" s="216" t="s">
        <v>347</v>
      </c>
      <c r="S809" s="215">
        <v>1</v>
      </c>
      <c r="T809" s="216" t="s">
        <v>348</v>
      </c>
      <c r="U809" s="217">
        <v>1</v>
      </c>
      <c r="V809" s="216" t="s">
        <v>349</v>
      </c>
      <c r="W809" s="217">
        <v>1</v>
      </c>
      <c r="X809" s="273" t="s">
        <v>350</v>
      </c>
      <c r="Y809" s="275"/>
      <c r="Z809" s="275"/>
      <c r="AA809" s="275"/>
      <c r="AB809" s="275"/>
      <c r="AC809" s="275"/>
      <c r="AD809" s="275"/>
      <c r="AE809" s="275"/>
      <c r="AF809" s="275"/>
      <c r="AG809" s="275"/>
      <c r="AH809" s="275"/>
      <c r="AI809" s="275"/>
      <c r="AJ809" s="275"/>
      <c r="AK809" s="217"/>
      <c r="AL809" s="216"/>
      <c r="AM809" s="217"/>
      <c r="AN809" s="216"/>
      <c r="AO809" s="217"/>
      <c r="AP809" s="218"/>
      <c r="AQ809" s="215"/>
      <c r="AR809" s="216"/>
      <c r="AS809" s="217"/>
      <c r="AT809" s="216"/>
      <c r="AU809" s="217"/>
      <c r="AV809" s="218"/>
      <c r="AW809" s="215"/>
      <c r="AX809" s="216"/>
      <c r="AY809" s="217"/>
      <c r="AZ809" s="216"/>
      <c r="BA809" s="217"/>
      <c r="BB809" s="218"/>
      <c r="BC809" s="215"/>
      <c r="BD809" s="216"/>
      <c r="BE809" s="217"/>
      <c r="BF809" s="216"/>
      <c r="BG809" s="217"/>
      <c r="BH809" s="218"/>
      <c r="BI809" s="215"/>
      <c r="BJ809" s="216"/>
      <c r="BK809" s="217"/>
      <c r="BL809" s="216"/>
      <c r="BM809" s="217"/>
      <c r="BN809" s="218"/>
      <c r="BQ809" s="173"/>
      <c r="BR809" s="171"/>
      <c r="BS809" s="173"/>
      <c r="BT809" s="171"/>
      <c r="BU809" s="174"/>
      <c r="BV809" s="169"/>
      <c r="BW809" s="173"/>
      <c r="BX809" s="171"/>
      <c r="BY809" s="173"/>
      <c r="BZ809" s="171"/>
      <c r="CA809" s="174"/>
      <c r="CB809" s="169"/>
      <c r="CC809" s="173"/>
      <c r="CD809" s="171"/>
      <c r="CE809" s="173"/>
      <c r="CF809" s="171"/>
      <c r="CG809" s="174"/>
      <c r="CH809" s="169"/>
      <c r="CI809" s="173"/>
      <c r="CJ809" s="171"/>
      <c r="CK809" s="173"/>
      <c r="CL809" s="171"/>
      <c r="CM809" s="174"/>
      <c r="CN809" s="169"/>
      <c r="CO809" s="173"/>
      <c r="CP809" s="171"/>
      <c r="CQ809" s="173"/>
      <c r="CR809" s="171"/>
      <c r="CS809" s="174"/>
    </row>
    <row r="810" spans="13:97" ht="15" customHeight="1" x14ac:dyDescent="0.25">
      <c r="M810" s="215"/>
      <c r="N810" s="219"/>
      <c r="O810" s="217"/>
      <c r="P810" s="219"/>
      <c r="Q810" s="217"/>
      <c r="R810" s="220"/>
      <c r="S810" s="215"/>
      <c r="T810" s="219"/>
      <c r="U810" s="217"/>
      <c r="V810" s="219"/>
      <c r="W810" s="217"/>
      <c r="X810" s="274"/>
      <c r="Y810" s="217"/>
      <c r="Z810" s="219"/>
      <c r="AA810" s="217"/>
      <c r="AB810" s="217"/>
      <c r="AC810" s="217"/>
      <c r="AD810" s="217"/>
      <c r="AE810" s="217"/>
      <c r="AF810" s="219"/>
      <c r="AG810" s="217"/>
      <c r="AH810" s="219"/>
      <c r="AI810" s="217"/>
      <c r="AJ810" s="219"/>
      <c r="AK810" s="217"/>
      <c r="AL810" s="219"/>
      <c r="AM810" s="217"/>
      <c r="AN810" s="219"/>
      <c r="AO810" s="217"/>
      <c r="AP810" s="220"/>
      <c r="AQ810" s="215"/>
      <c r="AR810" s="219"/>
      <c r="AS810" s="217"/>
      <c r="AT810" s="217"/>
      <c r="AU810" s="217"/>
      <c r="AV810" s="226"/>
      <c r="AW810" s="215"/>
      <c r="AX810" s="219"/>
      <c r="AY810" s="217"/>
      <c r="AZ810" s="219"/>
      <c r="BA810" s="217"/>
      <c r="BB810" s="220"/>
      <c r="BC810" s="215"/>
      <c r="BD810" s="219"/>
      <c r="BE810" s="217"/>
      <c r="BF810" s="219"/>
      <c r="BG810" s="217"/>
      <c r="BH810" s="220"/>
      <c r="BI810" s="215"/>
      <c r="BJ810" s="219"/>
      <c r="BK810" s="217"/>
      <c r="BL810" s="217"/>
      <c r="BM810" s="217"/>
      <c r="BN810" s="226"/>
      <c r="BQ810" s="176"/>
      <c r="BR810" s="177"/>
      <c r="BS810" s="176"/>
      <c r="BT810" s="177"/>
      <c r="BU810" s="178"/>
      <c r="BV810" s="175"/>
      <c r="BW810" s="176"/>
      <c r="BX810" s="177"/>
      <c r="BY810" s="176"/>
      <c r="BZ810" s="177"/>
      <c r="CA810" s="178"/>
      <c r="CB810" s="175"/>
      <c r="CC810" s="176"/>
      <c r="CD810" s="177"/>
      <c r="CE810" s="176"/>
      <c r="CF810" s="177"/>
      <c r="CG810" s="178"/>
      <c r="CH810" s="175"/>
      <c r="CI810" s="176"/>
      <c r="CJ810" s="177"/>
      <c r="CK810" s="176"/>
      <c r="CL810" s="177"/>
      <c r="CM810" s="178"/>
      <c r="CN810" s="175"/>
      <c r="CO810" s="176"/>
      <c r="CP810" s="177"/>
      <c r="CQ810" s="176"/>
      <c r="CR810" s="177"/>
      <c r="CS810" s="178"/>
    </row>
    <row r="811" spans="13:97" ht="15" customHeight="1" x14ac:dyDescent="0.25">
      <c r="M811" s="215"/>
      <c r="N811" s="219"/>
      <c r="O811" s="217"/>
      <c r="P811" s="219"/>
      <c r="Q811" s="217"/>
      <c r="R811" s="220"/>
      <c r="S811" s="215"/>
      <c r="T811" s="219"/>
      <c r="U811" s="217"/>
      <c r="V811" s="219"/>
      <c r="W811" s="217"/>
      <c r="X811" s="220"/>
      <c r="Y811" s="215"/>
      <c r="Z811" s="219"/>
      <c r="AA811" s="217"/>
      <c r="AB811" s="217"/>
      <c r="AC811" s="217"/>
      <c r="AD811" s="226"/>
      <c r="AE811" s="215"/>
      <c r="AF811" s="219"/>
      <c r="AG811" s="217"/>
      <c r="AH811" s="219"/>
      <c r="AI811" s="217"/>
      <c r="AJ811" s="220"/>
      <c r="AK811" s="215"/>
      <c r="AL811" s="219"/>
      <c r="AM811" s="217"/>
      <c r="AN811" s="219"/>
      <c r="AO811" s="217"/>
      <c r="AP811" s="220"/>
      <c r="AQ811" s="215"/>
      <c r="AR811" s="219"/>
      <c r="AS811" s="217"/>
      <c r="AT811" s="217"/>
      <c r="AU811" s="217"/>
      <c r="AV811" s="226"/>
      <c r="AW811" s="215"/>
      <c r="AX811" s="219"/>
      <c r="AY811" s="217"/>
      <c r="AZ811" s="219"/>
      <c r="BA811" s="217"/>
      <c r="BB811" s="220"/>
      <c r="BC811" s="215"/>
      <c r="BD811" s="219"/>
      <c r="BE811" s="217"/>
      <c r="BF811" s="219"/>
      <c r="BG811" s="217"/>
      <c r="BH811" s="220"/>
      <c r="BI811" s="215"/>
      <c r="BJ811" s="219"/>
      <c r="BK811" s="217"/>
      <c r="BL811" s="217"/>
      <c r="BM811" s="217"/>
      <c r="BN811" s="226"/>
      <c r="BQ811" s="170"/>
      <c r="BR811" s="171"/>
      <c r="BS811" s="170"/>
      <c r="BT811" s="171"/>
      <c r="BU811" s="172"/>
      <c r="BV811" s="169"/>
      <c r="BW811" s="170"/>
      <c r="BX811" s="171"/>
      <c r="BY811" s="170"/>
      <c r="BZ811" s="171"/>
      <c r="CA811" s="172"/>
      <c r="CB811" s="169"/>
      <c r="CC811" s="170"/>
      <c r="CD811" s="171"/>
      <c r="CE811" s="170"/>
      <c r="CF811" s="171"/>
      <c r="CG811" s="172"/>
      <c r="CH811" s="169"/>
      <c r="CI811" s="170"/>
      <c r="CJ811" s="171"/>
      <c r="CK811" s="170"/>
      <c r="CL811" s="171"/>
      <c r="CM811" s="172"/>
      <c r="CN811" s="169"/>
      <c r="CO811" s="170"/>
      <c r="CP811" s="171"/>
      <c r="CQ811" s="170"/>
      <c r="CR811" s="171"/>
      <c r="CS811" s="172"/>
    </row>
    <row r="812" spans="13:97" ht="15" customHeight="1" x14ac:dyDescent="0.25">
      <c r="M812" s="122"/>
      <c r="N812" s="123"/>
      <c r="O812" s="124"/>
      <c r="P812" s="123"/>
      <c r="Q812" s="124"/>
      <c r="R812" s="125"/>
      <c r="S812" s="122"/>
      <c r="T812" s="123"/>
      <c r="U812" s="124"/>
      <c r="V812" s="123"/>
      <c r="W812" s="124"/>
      <c r="X812" s="125"/>
      <c r="Y812" s="122"/>
      <c r="Z812" s="123"/>
      <c r="AA812" s="124"/>
      <c r="AB812" s="123"/>
      <c r="AC812" s="124"/>
      <c r="AD812" s="125"/>
      <c r="AE812" s="122"/>
      <c r="AF812" s="123"/>
      <c r="AG812" s="124"/>
      <c r="AH812" s="123"/>
      <c r="AI812" s="124"/>
      <c r="AJ812" s="125"/>
      <c r="AK812" s="122"/>
      <c r="AL812" s="123"/>
      <c r="AM812" s="124"/>
      <c r="AN812" s="123"/>
      <c r="AO812" s="124"/>
      <c r="AP812" s="125"/>
      <c r="AQ812" s="122"/>
      <c r="AR812" s="123"/>
      <c r="AS812" s="124"/>
      <c r="AT812" s="123"/>
      <c r="AU812" s="124"/>
      <c r="AV812" s="125"/>
      <c r="AW812" s="122"/>
      <c r="AX812" s="123"/>
      <c r="AY812" s="124"/>
      <c r="AZ812" s="123"/>
      <c r="BA812" s="124"/>
      <c r="BB812" s="125"/>
      <c r="BC812" s="122"/>
      <c r="BD812" s="123"/>
      <c r="BE812" s="124"/>
      <c r="BF812" s="123"/>
      <c r="BG812" s="124"/>
      <c r="BH812" s="125"/>
      <c r="BI812" s="122"/>
      <c r="BJ812" s="123"/>
      <c r="BK812" s="124"/>
      <c r="BL812" s="123"/>
      <c r="BM812" s="124"/>
      <c r="BN812" s="125"/>
      <c r="BQ812" s="173"/>
      <c r="BR812" s="171"/>
      <c r="BS812" s="173"/>
      <c r="BT812" s="171"/>
      <c r="BU812" s="174"/>
      <c r="BV812" s="169"/>
      <c r="BW812" s="173"/>
      <c r="BX812" s="171"/>
      <c r="BY812" s="173"/>
      <c r="BZ812" s="171"/>
      <c r="CA812" s="174"/>
      <c r="CB812" s="169"/>
      <c r="CC812" s="173"/>
      <c r="CD812" s="171"/>
      <c r="CE812" s="173"/>
      <c r="CF812" s="171"/>
      <c r="CG812" s="174"/>
      <c r="CH812" s="169"/>
      <c r="CI812" s="173"/>
      <c r="CJ812" s="171"/>
      <c r="CK812" s="173"/>
      <c r="CL812" s="171"/>
      <c r="CM812" s="174"/>
      <c r="CN812" s="169"/>
      <c r="CO812" s="173"/>
      <c r="CP812" s="171"/>
      <c r="CQ812" s="173"/>
      <c r="CR812" s="171"/>
      <c r="CS812" s="174"/>
    </row>
    <row r="813" spans="13:97" ht="15" customHeight="1" x14ac:dyDescent="0.25">
      <c r="M813" s="118">
        <v>1</v>
      </c>
      <c r="N813" s="145" t="s">
        <v>351</v>
      </c>
      <c r="O813" s="120"/>
      <c r="P813" s="150"/>
      <c r="Q813" s="120"/>
      <c r="R813" s="150"/>
      <c r="S813" s="118"/>
      <c r="T813" s="145"/>
      <c r="U813" s="120"/>
      <c r="V813" s="145"/>
      <c r="W813" s="120"/>
      <c r="X813" s="146"/>
      <c r="Y813" s="118"/>
      <c r="Z813" s="145"/>
      <c r="AA813" s="120"/>
      <c r="AB813" s="145"/>
      <c r="AC813" s="120"/>
      <c r="AD813" s="121"/>
      <c r="AE813" s="118"/>
      <c r="AF813" s="145"/>
      <c r="AG813" s="120"/>
      <c r="AH813" s="150"/>
      <c r="AI813" s="120"/>
      <c r="AJ813" s="150"/>
      <c r="AK813" s="118"/>
      <c r="AL813" s="145"/>
      <c r="AM813" s="120"/>
      <c r="AN813" s="145"/>
      <c r="AO813" s="120"/>
      <c r="AP813" s="146"/>
      <c r="AQ813" s="118"/>
      <c r="AR813" s="145"/>
      <c r="AS813" s="120"/>
      <c r="AT813" s="145"/>
      <c r="AU813" s="120"/>
      <c r="AV813" s="121"/>
      <c r="AW813" s="118"/>
      <c r="AX813" s="145"/>
      <c r="AY813" s="120"/>
      <c r="AZ813" s="150"/>
      <c r="BA813" s="120"/>
      <c r="BB813" s="150"/>
      <c r="BC813" s="118"/>
      <c r="BD813" s="145"/>
      <c r="BE813" s="120"/>
      <c r="BF813" s="145"/>
      <c r="BG813" s="120"/>
      <c r="BH813" s="146"/>
      <c r="BI813" s="118"/>
      <c r="BJ813" s="145"/>
      <c r="BK813" s="120"/>
      <c r="BL813" s="145"/>
      <c r="BM813" s="120"/>
      <c r="BN813" s="121"/>
      <c r="BQ813" s="173"/>
      <c r="BR813" s="171"/>
      <c r="BS813" s="173"/>
      <c r="BT813" s="171"/>
      <c r="BU813" s="174"/>
      <c r="BV813" s="169"/>
      <c r="BW813" s="173"/>
      <c r="BX813" s="171"/>
      <c r="BY813" s="173"/>
      <c r="BZ813" s="171"/>
      <c r="CA813" s="174"/>
      <c r="CB813" s="169"/>
      <c r="CC813" s="173"/>
      <c r="CD813" s="171"/>
      <c r="CE813" s="173"/>
      <c r="CF813" s="171"/>
      <c r="CG813" s="174"/>
      <c r="CH813" s="169"/>
      <c r="CI813" s="173"/>
      <c r="CJ813" s="171"/>
      <c r="CK813" s="173"/>
      <c r="CL813" s="171"/>
      <c r="CM813" s="174"/>
      <c r="CN813" s="169"/>
      <c r="CO813" s="173"/>
      <c r="CP813" s="171"/>
      <c r="CQ813" s="173"/>
      <c r="CR813" s="171"/>
      <c r="CS813" s="174"/>
    </row>
    <row r="814" spans="13:97" ht="15" customHeight="1" x14ac:dyDescent="0.25">
      <c r="M814" s="118">
        <v>2</v>
      </c>
      <c r="N814" s="145" t="s">
        <v>352</v>
      </c>
      <c r="O814" s="120"/>
      <c r="P814" s="119"/>
      <c r="Q814" s="120"/>
      <c r="R814" s="121"/>
      <c r="S814" s="118"/>
      <c r="T814" s="119"/>
      <c r="U814" s="120"/>
      <c r="V814" s="119"/>
      <c r="W814" s="120"/>
      <c r="X814" s="121"/>
      <c r="Y814" s="118"/>
      <c r="Z814" s="119"/>
      <c r="AA814" s="120"/>
      <c r="AB814" s="119"/>
      <c r="AC814" s="120"/>
      <c r="AD814" s="121"/>
      <c r="AE814" s="118"/>
      <c r="AF814" s="145"/>
      <c r="AG814" s="120"/>
      <c r="AH814" s="119"/>
      <c r="AI814" s="120"/>
      <c r="AJ814" s="121"/>
      <c r="AK814" s="118"/>
      <c r="AL814" s="119"/>
      <c r="AM814" s="120"/>
      <c r="AN814" s="119"/>
      <c r="AO814" s="120"/>
      <c r="AP814" s="121"/>
      <c r="AQ814" s="118"/>
      <c r="AR814" s="119"/>
      <c r="AS814" s="120"/>
      <c r="AT814" s="119"/>
      <c r="AU814" s="120"/>
      <c r="AV814" s="121"/>
      <c r="AW814" s="118"/>
      <c r="AX814" s="145"/>
      <c r="AY814" s="120"/>
      <c r="AZ814" s="119"/>
      <c r="BA814" s="120"/>
      <c r="BB814" s="121"/>
      <c r="BC814" s="118"/>
      <c r="BD814" s="119"/>
      <c r="BE814" s="120"/>
      <c r="BF814" s="119"/>
      <c r="BG814" s="120"/>
      <c r="BH814" s="121"/>
      <c r="BI814" s="118"/>
      <c r="BJ814" s="119"/>
      <c r="BK814" s="120"/>
      <c r="BL814" s="119"/>
      <c r="BM814" s="120"/>
      <c r="BN814" s="121"/>
      <c r="BQ814" s="176"/>
      <c r="BR814" s="177"/>
      <c r="BS814" s="176"/>
      <c r="BT814" s="177"/>
      <c r="BU814" s="178"/>
      <c r="BV814" s="175"/>
      <c r="BW814" s="176"/>
      <c r="BX814" s="177"/>
      <c r="BY814" s="176"/>
      <c r="BZ814" s="177"/>
      <c r="CA814" s="178"/>
      <c r="CB814" s="175"/>
      <c r="CC814" s="176"/>
      <c r="CD814" s="177"/>
      <c r="CE814" s="176"/>
      <c r="CF814" s="177"/>
      <c r="CG814" s="178"/>
      <c r="CH814" s="175"/>
      <c r="CI814" s="176"/>
      <c r="CJ814" s="177"/>
      <c r="CK814" s="176"/>
      <c r="CL814" s="177"/>
      <c r="CM814" s="178"/>
      <c r="CN814" s="175"/>
      <c r="CO814" s="176"/>
      <c r="CP814" s="177"/>
      <c r="CQ814" s="176"/>
      <c r="CR814" s="177"/>
      <c r="CS814" s="178"/>
    </row>
    <row r="815" spans="13:97" ht="15" customHeight="1" x14ac:dyDescent="0.25">
      <c r="M815" s="118">
        <v>3</v>
      </c>
      <c r="N815" s="146" t="s">
        <v>353</v>
      </c>
      <c r="O815" s="120"/>
      <c r="P815" s="119"/>
      <c r="Q815" s="120"/>
      <c r="R815" s="121"/>
      <c r="S815" s="118"/>
      <c r="T815" s="119"/>
      <c r="U815" s="120"/>
      <c r="V815" s="119"/>
      <c r="W815" s="120"/>
      <c r="X815" s="121"/>
      <c r="Y815" s="118"/>
      <c r="Z815" s="119"/>
      <c r="AA815" s="120"/>
      <c r="AB815" s="119"/>
      <c r="AC815" s="120"/>
      <c r="AD815" s="121"/>
      <c r="AE815" s="118"/>
      <c r="AF815" s="146"/>
      <c r="AG815" s="120"/>
      <c r="AH815" s="119"/>
      <c r="AI815" s="120"/>
      <c r="AJ815" s="121"/>
      <c r="AK815" s="118"/>
      <c r="AL815" s="119"/>
      <c r="AM815" s="120"/>
      <c r="AN815" s="119"/>
      <c r="AO815" s="120"/>
      <c r="AP815" s="121"/>
      <c r="AQ815" s="118"/>
      <c r="AR815" s="119"/>
      <c r="AS815" s="120"/>
      <c r="AT815" s="119"/>
      <c r="AU815" s="120"/>
      <c r="AV815" s="121"/>
      <c r="AW815" s="118"/>
      <c r="AX815" s="146"/>
      <c r="AY815" s="120"/>
      <c r="AZ815" s="119"/>
      <c r="BA815" s="120"/>
      <c r="BB815" s="121"/>
      <c r="BC815" s="118"/>
      <c r="BD815" s="119"/>
      <c r="BE815" s="120"/>
      <c r="BF815" s="119"/>
      <c r="BG815" s="120"/>
      <c r="BH815" s="121"/>
      <c r="BI815" s="118"/>
      <c r="BJ815" s="119"/>
      <c r="BK815" s="120"/>
      <c r="BL815" s="119"/>
      <c r="BM815" s="120"/>
      <c r="BN815" s="121"/>
      <c r="BQ815" s="170"/>
      <c r="BR815" s="171"/>
      <c r="BS815" s="170"/>
      <c r="BT815" s="171"/>
      <c r="BU815" s="172"/>
      <c r="BV815" s="169"/>
      <c r="BW815" s="170"/>
      <c r="BX815" s="171"/>
      <c r="BY815" s="170"/>
      <c r="BZ815" s="171"/>
      <c r="CA815" s="172"/>
      <c r="CB815" s="169"/>
      <c r="CC815" s="170"/>
      <c r="CD815" s="171"/>
      <c r="CE815" s="170"/>
      <c r="CF815" s="171"/>
      <c r="CG815" s="172"/>
      <c r="CH815" s="169"/>
      <c r="CI815" s="170"/>
      <c r="CJ815" s="171"/>
      <c r="CK815" s="170"/>
      <c r="CL815" s="171"/>
      <c r="CM815" s="172"/>
      <c r="CN815" s="169"/>
      <c r="CO815" s="170"/>
      <c r="CP815" s="171"/>
      <c r="CQ815" s="170"/>
      <c r="CR815" s="171"/>
      <c r="CS815" s="172"/>
    </row>
    <row r="816" spans="13:97" ht="15" customHeight="1" x14ac:dyDescent="0.25">
      <c r="M816" s="44"/>
      <c r="N816" s="45"/>
      <c r="O816" s="46"/>
      <c r="P816" s="45"/>
      <c r="Q816" s="46"/>
      <c r="R816" s="47"/>
      <c r="S816" s="44"/>
      <c r="T816" s="45"/>
      <c r="U816" s="46"/>
      <c r="V816" s="45"/>
      <c r="W816" s="46"/>
      <c r="X816" s="47"/>
      <c r="Y816" s="44"/>
      <c r="Z816" s="45"/>
      <c r="AA816" s="46"/>
      <c r="AB816" s="45"/>
      <c r="AC816" s="46"/>
      <c r="AD816" s="47"/>
      <c r="AE816" s="44"/>
      <c r="AF816" s="45"/>
      <c r="AG816" s="46"/>
      <c r="AH816" s="45"/>
      <c r="AI816" s="46"/>
      <c r="AJ816" s="47"/>
      <c r="AK816" s="44"/>
      <c r="AL816" s="45"/>
      <c r="AM816" s="46"/>
      <c r="AN816" s="45"/>
      <c r="AO816" s="46"/>
      <c r="AP816" s="47"/>
      <c r="AQ816" s="44"/>
      <c r="AR816" s="45"/>
      <c r="AS816" s="46"/>
      <c r="AT816" s="45"/>
      <c r="AU816" s="46"/>
      <c r="AV816" s="47"/>
      <c r="AW816" s="44"/>
      <c r="AX816" s="45"/>
      <c r="AY816" s="46"/>
      <c r="AZ816" s="45"/>
      <c r="BA816" s="46"/>
      <c r="BB816" s="47"/>
      <c r="BC816" s="44"/>
      <c r="BD816" s="45"/>
      <c r="BE816" s="46"/>
      <c r="BF816" s="45"/>
      <c r="BG816" s="46"/>
      <c r="BH816" s="47"/>
      <c r="BI816" s="44"/>
      <c r="BJ816" s="45"/>
      <c r="BK816" s="46"/>
      <c r="BL816" s="45"/>
      <c r="BM816" s="46"/>
      <c r="BN816" s="47"/>
      <c r="BQ816" s="173"/>
      <c r="BR816" s="171"/>
      <c r="BS816" s="173"/>
      <c r="BT816" s="171"/>
      <c r="BU816" s="174"/>
      <c r="BV816" s="169"/>
      <c r="BW816" s="173"/>
      <c r="BX816" s="171"/>
      <c r="BY816" s="173"/>
      <c r="BZ816" s="171"/>
      <c r="CA816" s="174"/>
      <c r="CB816" s="169"/>
      <c r="CC816" s="173"/>
      <c r="CD816" s="171"/>
      <c r="CE816" s="173"/>
      <c r="CF816" s="171"/>
      <c r="CG816" s="174"/>
      <c r="CH816" s="169"/>
      <c r="CI816" s="173"/>
      <c r="CJ816" s="171"/>
      <c r="CK816" s="173"/>
      <c r="CL816" s="171"/>
      <c r="CM816" s="174"/>
      <c r="CN816" s="169"/>
      <c r="CO816" s="173"/>
      <c r="CP816" s="171"/>
      <c r="CQ816" s="173"/>
      <c r="CR816" s="171"/>
      <c r="CS816" s="174"/>
    </row>
    <row r="817" spans="13:97" ht="15" customHeight="1" x14ac:dyDescent="0.25">
      <c r="BQ817" s="173"/>
      <c r="BR817" s="171"/>
      <c r="BS817" s="173"/>
      <c r="BT817" s="171"/>
      <c r="BU817" s="174"/>
      <c r="BV817" s="169"/>
      <c r="BW817" s="173"/>
      <c r="BX817" s="171"/>
      <c r="BY817" s="173"/>
      <c r="BZ817" s="171"/>
      <c r="CA817" s="174"/>
      <c r="CB817" s="169"/>
      <c r="CC817" s="173"/>
      <c r="CD817" s="171"/>
      <c r="CE817" s="173"/>
      <c r="CF817" s="171"/>
      <c r="CG817" s="174"/>
      <c r="CH817" s="169"/>
      <c r="CI817" s="173"/>
      <c r="CJ817" s="171"/>
      <c r="CK817" s="173"/>
      <c r="CL817" s="171"/>
      <c r="CM817" s="174"/>
      <c r="CN817" s="169"/>
      <c r="CO817" s="173"/>
      <c r="CP817" s="171"/>
      <c r="CQ817" s="173"/>
      <c r="CR817" s="171"/>
      <c r="CS817" s="174"/>
    </row>
    <row r="818" spans="13:97" ht="15" customHeight="1" x14ac:dyDescent="0.25">
      <c r="BQ818" s="176"/>
      <c r="BR818" s="177"/>
      <c r="BS818" s="176"/>
      <c r="BT818" s="177"/>
      <c r="BU818" s="178"/>
      <c r="BV818" s="175"/>
      <c r="BW818" s="176"/>
      <c r="BX818" s="177"/>
      <c r="BY818" s="177"/>
      <c r="BZ818" s="177"/>
      <c r="CA818" s="180"/>
      <c r="CB818" s="175"/>
      <c r="CC818" s="176"/>
      <c r="CD818" s="177"/>
      <c r="CE818" s="176"/>
      <c r="CF818" s="177"/>
      <c r="CG818" s="178"/>
      <c r="CH818" s="175"/>
      <c r="CI818" s="176"/>
      <c r="CJ818" s="177"/>
      <c r="CK818" s="176"/>
      <c r="CL818" s="177"/>
      <c r="CM818" s="178"/>
      <c r="CN818" s="175"/>
      <c r="CO818" s="176"/>
      <c r="CP818" s="177"/>
      <c r="CQ818" s="177"/>
      <c r="CR818" s="177"/>
      <c r="CS818" s="180"/>
    </row>
    <row r="819" spans="13:97" ht="15" customHeight="1" x14ac:dyDescent="0.25">
      <c r="BQ819" s="170"/>
      <c r="BR819" s="171"/>
      <c r="BS819" s="170"/>
      <c r="BT819" s="171"/>
      <c r="BU819" s="172"/>
      <c r="BV819" s="169"/>
      <c r="BW819" s="170"/>
      <c r="BX819" s="171"/>
      <c r="BY819" s="171"/>
      <c r="BZ819" s="171"/>
      <c r="CA819" s="183"/>
      <c r="CB819" s="169"/>
      <c r="CC819" s="170"/>
      <c r="CD819" s="171"/>
      <c r="CE819" s="170"/>
      <c r="CF819" s="171"/>
      <c r="CG819" s="172"/>
      <c r="CH819" s="169"/>
      <c r="CI819" s="170"/>
      <c r="CJ819" s="171"/>
      <c r="CK819" s="170"/>
      <c r="CL819" s="171"/>
      <c r="CM819" s="172"/>
      <c r="CN819" s="169"/>
      <c r="CO819" s="170"/>
      <c r="CP819" s="171"/>
      <c r="CQ819" s="171"/>
      <c r="CR819" s="171"/>
      <c r="CS819" s="183"/>
    </row>
    <row r="820" spans="13:97" ht="15" customHeight="1" x14ac:dyDescent="0.25">
      <c r="BQ820" s="173"/>
      <c r="BR820" s="171"/>
      <c r="BS820" s="173"/>
      <c r="BT820" s="171"/>
      <c r="BU820" s="174"/>
      <c r="BV820" s="169"/>
      <c r="BW820" s="173"/>
      <c r="BX820" s="171"/>
      <c r="BY820" s="171"/>
      <c r="BZ820" s="171"/>
      <c r="CA820" s="184"/>
      <c r="CB820" s="169"/>
      <c r="CC820" s="173"/>
      <c r="CD820" s="171"/>
      <c r="CE820" s="173"/>
      <c r="CF820" s="171"/>
      <c r="CG820" s="174"/>
      <c r="CH820" s="169"/>
      <c r="CI820" s="173"/>
      <c r="CJ820" s="171"/>
      <c r="CK820" s="173"/>
      <c r="CL820" s="171"/>
      <c r="CM820" s="174"/>
      <c r="CN820" s="169"/>
      <c r="CO820" s="173"/>
      <c r="CP820" s="171"/>
      <c r="CQ820" s="171"/>
      <c r="CR820" s="171"/>
      <c r="CS820" s="184"/>
    </row>
    <row r="821" spans="13:97" ht="15" customHeight="1" x14ac:dyDescent="0.25">
      <c r="BQ821" s="173"/>
      <c r="BR821" s="171"/>
      <c r="BS821" s="173"/>
      <c r="BT821" s="171"/>
      <c r="BU821" s="174"/>
      <c r="BV821" s="169"/>
      <c r="BW821" s="173"/>
      <c r="BX821" s="171"/>
      <c r="BY821" s="171"/>
      <c r="BZ821" s="171"/>
      <c r="CA821" s="184"/>
      <c r="CB821" s="169"/>
      <c r="CC821" s="173"/>
      <c r="CD821" s="171"/>
      <c r="CE821" s="173"/>
      <c r="CF821" s="171"/>
      <c r="CG821" s="174"/>
      <c r="CH821" s="169"/>
      <c r="CI821" s="173"/>
      <c r="CJ821" s="171"/>
      <c r="CK821" s="173"/>
      <c r="CL821" s="171"/>
      <c r="CM821" s="174"/>
      <c r="CN821" s="169"/>
      <c r="CO821" s="173"/>
      <c r="CP821" s="171"/>
      <c r="CQ821" s="171"/>
      <c r="CR821" s="171"/>
      <c r="CS821" s="184"/>
    </row>
    <row r="822" spans="13:97" ht="15" customHeight="1" thickBot="1" x14ac:dyDescent="0.3">
      <c r="BQ822" s="177"/>
      <c r="BR822" s="177"/>
      <c r="BS822" s="177"/>
      <c r="BT822" s="177"/>
      <c r="BU822" s="180"/>
      <c r="BV822" s="175"/>
      <c r="BW822" s="177"/>
      <c r="BX822" s="177"/>
      <c r="BY822" s="177"/>
      <c r="BZ822" s="177"/>
      <c r="CA822" s="180"/>
      <c r="CB822" s="175"/>
      <c r="CC822" s="177"/>
      <c r="CD822" s="177"/>
      <c r="CE822" s="177"/>
      <c r="CF822" s="177"/>
      <c r="CG822" s="180"/>
      <c r="CH822" s="175"/>
      <c r="CI822" s="177"/>
      <c r="CJ822" s="177"/>
      <c r="CK822" s="177"/>
      <c r="CL822" s="177"/>
      <c r="CM822" s="180"/>
      <c r="CN822" s="175"/>
      <c r="CO822" s="177"/>
      <c r="CP822" s="177"/>
      <c r="CQ822" s="177"/>
      <c r="CR822" s="177"/>
      <c r="CS822" s="180"/>
    </row>
    <row r="823" spans="13:97" ht="15" customHeight="1" x14ac:dyDescent="0.25">
      <c r="M823" s="151">
        <v>1</v>
      </c>
      <c r="N823" s="276" t="s">
        <v>357</v>
      </c>
      <c r="O823" s="153">
        <v>1</v>
      </c>
      <c r="P823" s="152" t="s">
        <v>358</v>
      </c>
      <c r="Q823" s="153">
        <v>1</v>
      </c>
      <c r="R823" s="154" t="s">
        <v>359</v>
      </c>
      <c r="S823" s="151">
        <v>1</v>
      </c>
      <c r="T823" s="276" t="s">
        <v>360</v>
      </c>
      <c r="U823" s="153">
        <v>1</v>
      </c>
      <c r="V823" s="152" t="s">
        <v>361</v>
      </c>
      <c r="W823" s="153">
        <v>1</v>
      </c>
      <c r="X823" s="154" t="s">
        <v>362</v>
      </c>
      <c r="Y823" s="151">
        <v>1</v>
      </c>
      <c r="Z823" s="276" t="s">
        <v>363</v>
      </c>
      <c r="AA823" s="153">
        <v>1</v>
      </c>
      <c r="AB823" s="152" t="s">
        <v>364</v>
      </c>
      <c r="AC823" s="153">
        <v>1</v>
      </c>
      <c r="AD823" s="154" t="s">
        <v>365</v>
      </c>
      <c r="AE823" s="151">
        <v>1</v>
      </c>
      <c r="AF823" s="276" t="s">
        <v>366</v>
      </c>
      <c r="AG823" s="153">
        <v>1</v>
      </c>
      <c r="AH823" s="152" t="s">
        <v>367</v>
      </c>
      <c r="AI823" s="153">
        <v>1</v>
      </c>
      <c r="AJ823" s="154" t="s">
        <v>368</v>
      </c>
      <c r="AK823" s="151">
        <v>1</v>
      </c>
      <c r="AL823" s="276" t="s">
        <v>369</v>
      </c>
      <c r="AM823" s="153">
        <v>1</v>
      </c>
      <c r="AN823" s="152" t="s">
        <v>370</v>
      </c>
      <c r="AO823" s="153">
        <v>1</v>
      </c>
      <c r="AP823" s="154" t="s">
        <v>371</v>
      </c>
      <c r="AQ823" s="151">
        <v>1</v>
      </c>
      <c r="AR823" s="276" t="s">
        <v>372</v>
      </c>
      <c r="AS823" s="153">
        <v>1</v>
      </c>
      <c r="AT823" s="152" t="s">
        <v>373</v>
      </c>
      <c r="AU823" s="153">
        <v>1</v>
      </c>
      <c r="AV823" s="154" t="s">
        <v>374</v>
      </c>
      <c r="AW823" s="151">
        <v>1</v>
      </c>
      <c r="AX823" s="276" t="s">
        <v>375</v>
      </c>
      <c r="AY823" s="153">
        <v>1</v>
      </c>
      <c r="AZ823" s="152" t="s">
        <v>376</v>
      </c>
      <c r="BA823" s="153">
        <v>1</v>
      </c>
      <c r="BB823" s="154" t="s">
        <v>377</v>
      </c>
      <c r="BC823" s="151">
        <v>1</v>
      </c>
      <c r="BD823" s="276" t="s">
        <v>378</v>
      </c>
      <c r="BE823" s="153">
        <v>1</v>
      </c>
      <c r="BF823" s="152" t="s">
        <v>379</v>
      </c>
      <c r="BG823" s="153">
        <v>1</v>
      </c>
      <c r="BH823" s="154" t="s">
        <v>380</v>
      </c>
      <c r="BI823" s="151">
        <v>1</v>
      </c>
      <c r="BJ823" s="276" t="s">
        <v>381</v>
      </c>
      <c r="BK823" s="153">
        <v>1</v>
      </c>
      <c r="BL823" s="152" t="s">
        <v>382</v>
      </c>
      <c r="BM823" s="153">
        <v>1</v>
      </c>
      <c r="BN823" s="154" t="s">
        <v>383</v>
      </c>
      <c r="BQ823" s="170"/>
      <c r="BR823" s="171"/>
      <c r="BS823" s="170"/>
      <c r="BT823" s="171"/>
      <c r="BU823" s="172"/>
      <c r="BV823" s="169"/>
      <c r="BW823" s="170"/>
      <c r="BX823" s="171"/>
      <c r="BY823" s="170"/>
      <c r="BZ823" s="171"/>
      <c r="CA823" s="172"/>
      <c r="CB823" s="169"/>
      <c r="CC823" s="170"/>
      <c r="CD823" s="171"/>
      <c r="CE823" s="170"/>
      <c r="CF823" s="171"/>
      <c r="CG823" s="172"/>
      <c r="CH823" s="169"/>
      <c r="CI823" s="170"/>
      <c r="CJ823" s="171"/>
      <c r="CK823" s="170"/>
      <c r="CL823" s="171"/>
      <c r="CM823" s="172"/>
      <c r="CN823" s="169"/>
      <c r="CO823" s="170"/>
      <c r="CP823" s="171"/>
      <c r="CQ823" s="170"/>
      <c r="CR823" s="171"/>
      <c r="CS823" s="172"/>
    </row>
    <row r="824" spans="13:97" ht="15" customHeight="1" x14ac:dyDescent="0.25">
      <c r="M824" s="155"/>
      <c r="N824" s="277"/>
      <c r="O824" s="157"/>
      <c r="P824" s="156"/>
      <c r="Q824" s="157"/>
      <c r="R824" s="158"/>
      <c r="S824" s="155"/>
      <c r="T824" s="277"/>
      <c r="U824" s="157"/>
      <c r="V824" s="159"/>
      <c r="W824" s="157"/>
      <c r="X824" s="160"/>
      <c r="Y824" s="155"/>
      <c r="Z824" s="277"/>
      <c r="AA824" s="157"/>
      <c r="AB824" s="156"/>
      <c r="AC824" s="157"/>
      <c r="AD824" s="158"/>
      <c r="AE824" s="155"/>
      <c r="AF824" s="277"/>
      <c r="AG824" s="157"/>
      <c r="AH824" s="156"/>
      <c r="AI824" s="157"/>
      <c r="AJ824" s="158"/>
      <c r="AK824" s="155"/>
      <c r="AL824" s="277"/>
      <c r="AM824" s="157"/>
      <c r="AN824" s="159"/>
      <c r="AO824" s="157"/>
      <c r="AP824" s="160"/>
      <c r="AQ824" s="155"/>
      <c r="AR824" s="277"/>
      <c r="AS824" s="157"/>
      <c r="AT824" s="156"/>
      <c r="AU824" s="157"/>
      <c r="AV824" s="158"/>
      <c r="AW824" s="155"/>
      <c r="AX824" s="277"/>
      <c r="AY824" s="157"/>
      <c r="AZ824" s="156"/>
      <c r="BA824" s="157"/>
      <c r="BB824" s="158"/>
      <c r="BC824" s="155"/>
      <c r="BD824" s="277"/>
      <c r="BE824" s="157"/>
      <c r="BF824" s="159"/>
      <c r="BG824" s="157"/>
      <c r="BH824" s="160"/>
      <c r="BI824" s="155"/>
      <c r="BJ824" s="277"/>
      <c r="BK824" s="157"/>
      <c r="BL824" s="156"/>
      <c r="BM824" s="157"/>
      <c r="BN824" s="158"/>
      <c r="BQ824" s="173"/>
      <c r="BR824" s="171"/>
      <c r="BS824" s="170"/>
      <c r="BT824" s="171"/>
      <c r="BU824" s="172"/>
      <c r="BV824" s="169"/>
      <c r="BW824" s="173"/>
      <c r="BX824" s="171"/>
      <c r="BY824" s="173"/>
      <c r="BZ824" s="171"/>
      <c r="CA824" s="174"/>
      <c r="CB824" s="169"/>
      <c r="CC824" s="173"/>
      <c r="CD824" s="171"/>
      <c r="CE824" s="173"/>
      <c r="CF824" s="171"/>
      <c r="CG824" s="174"/>
      <c r="CH824" s="169"/>
      <c r="CI824" s="173"/>
      <c r="CJ824" s="171"/>
      <c r="CK824" s="170"/>
      <c r="CL824" s="171"/>
      <c r="CM824" s="172"/>
      <c r="CN824" s="169"/>
      <c r="CO824" s="173"/>
      <c r="CP824" s="171"/>
      <c r="CQ824" s="173"/>
      <c r="CR824" s="171"/>
      <c r="CS824" s="174"/>
    </row>
    <row r="825" spans="13:97" ht="15" customHeight="1" x14ac:dyDescent="0.25">
      <c r="M825" s="155"/>
      <c r="N825" s="277"/>
      <c r="O825" s="157"/>
      <c r="P825" s="156"/>
      <c r="Q825" s="157"/>
      <c r="R825" s="158"/>
      <c r="S825" s="155"/>
      <c r="T825" s="277"/>
      <c r="U825" s="157"/>
      <c r="V825" s="159"/>
      <c r="W825" s="157"/>
      <c r="X825" s="160"/>
      <c r="Y825" s="155"/>
      <c r="Z825" s="277"/>
      <c r="AA825" s="157"/>
      <c r="AB825" s="156"/>
      <c r="AC825" s="157"/>
      <c r="AD825" s="158"/>
      <c r="AE825" s="155"/>
      <c r="AF825" s="277"/>
      <c r="AG825" s="157"/>
      <c r="AH825" s="156"/>
      <c r="AI825" s="157"/>
      <c r="AJ825" s="158"/>
      <c r="AK825" s="155"/>
      <c r="AL825" s="277"/>
      <c r="AM825" s="157"/>
      <c r="AN825" s="159"/>
      <c r="AO825" s="157"/>
      <c r="AP825" s="160"/>
      <c r="AQ825" s="155"/>
      <c r="AR825" s="277"/>
      <c r="AS825" s="157"/>
      <c r="AT825" s="156"/>
      <c r="AU825" s="157"/>
      <c r="AV825" s="158"/>
      <c r="AW825" s="155"/>
      <c r="AX825" s="277"/>
      <c r="AY825" s="157"/>
      <c r="AZ825" s="156"/>
      <c r="BA825" s="157"/>
      <c r="BB825" s="158"/>
      <c r="BC825" s="155"/>
      <c r="BD825" s="277"/>
      <c r="BE825" s="157"/>
      <c r="BF825" s="159"/>
      <c r="BG825" s="157"/>
      <c r="BH825" s="160"/>
      <c r="BI825" s="155"/>
      <c r="BJ825" s="277"/>
      <c r="BK825" s="157"/>
      <c r="BL825" s="156"/>
      <c r="BM825" s="157"/>
      <c r="BN825" s="158"/>
      <c r="BQ825" s="173"/>
      <c r="BR825" s="171"/>
      <c r="BS825" s="170"/>
      <c r="BT825" s="171"/>
      <c r="BU825" s="172"/>
      <c r="BV825" s="169"/>
      <c r="BW825" s="173"/>
      <c r="BX825" s="171"/>
      <c r="BY825" s="173"/>
      <c r="BZ825" s="171"/>
      <c r="CA825" s="174"/>
      <c r="CB825" s="169"/>
      <c r="CC825" s="173"/>
      <c r="CD825" s="171"/>
      <c r="CE825" s="173"/>
      <c r="CF825" s="171"/>
      <c r="CG825" s="174"/>
      <c r="CH825" s="169"/>
      <c r="CI825" s="173"/>
      <c r="CJ825" s="171"/>
      <c r="CK825" s="170"/>
      <c r="CL825" s="171"/>
      <c r="CM825" s="172"/>
      <c r="CN825" s="169"/>
      <c r="CO825" s="173"/>
      <c r="CP825" s="171"/>
      <c r="CQ825" s="173"/>
      <c r="CR825" s="171"/>
      <c r="CS825" s="174"/>
    </row>
    <row r="826" spans="13:97" ht="15" customHeight="1" x14ac:dyDescent="0.25">
      <c r="M826" s="161"/>
      <c r="N826" s="278"/>
      <c r="O826" s="163"/>
      <c r="P826" s="162"/>
      <c r="Q826" s="163"/>
      <c r="R826" s="164"/>
      <c r="S826" s="161"/>
      <c r="T826" s="278"/>
      <c r="U826" s="163"/>
      <c r="V826" s="162"/>
      <c r="W826" s="163"/>
      <c r="X826" s="164"/>
      <c r="Y826" s="161"/>
      <c r="Z826" s="278"/>
      <c r="AA826" s="163"/>
      <c r="AB826" s="162"/>
      <c r="AC826" s="163"/>
      <c r="AD826" s="164"/>
      <c r="AE826" s="161"/>
      <c r="AF826" s="278"/>
      <c r="AG826" s="163"/>
      <c r="AH826" s="162"/>
      <c r="AI826" s="163"/>
      <c r="AJ826" s="164"/>
      <c r="AK826" s="161"/>
      <c r="AL826" s="278"/>
      <c r="AM826" s="163"/>
      <c r="AN826" s="162"/>
      <c r="AO826" s="163"/>
      <c r="AP826" s="164"/>
      <c r="AQ826" s="161"/>
      <c r="AR826" s="278"/>
      <c r="AS826" s="163"/>
      <c r="AT826" s="162"/>
      <c r="AU826" s="163"/>
      <c r="AV826" s="164"/>
      <c r="AW826" s="161"/>
      <c r="AX826" s="278"/>
      <c r="AY826" s="163"/>
      <c r="AZ826" s="162"/>
      <c r="BA826" s="163"/>
      <c r="BB826" s="164"/>
      <c r="BC826" s="161"/>
      <c r="BD826" s="278"/>
      <c r="BE826" s="163"/>
      <c r="BF826" s="162"/>
      <c r="BG826" s="163"/>
      <c r="BH826" s="164"/>
      <c r="BI826" s="161"/>
      <c r="BJ826" s="278"/>
      <c r="BK826" s="163"/>
      <c r="BL826" s="162"/>
      <c r="BM826" s="163"/>
      <c r="BN826" s="164"/>
      <c r="BQ826" s="176"/>
      <c r="BR826" s="177"/>
      <c r="BS826" s="176"/>
      <c r="BT826" s="177"/>
      <c r="BU826" s="178"/>
      <c r="BV826" s="175"/>
      <c r="BW826" s="176"/>
      <c r="BX826" s="177"/>
      <c r="BY826" s="176"/>
      <c r="BZ826" s="177"/>
      <c r="CA826" s="178"/>
      <c r="CB826" s="175"/>
      <c r="CC826" s="176"/>
      <c r="CD826" s="177"/>
      <c r="CE826" s="176"/>
      <c r="CF826" s="177"/>
      <c r="CG826" s="178"/>
      <c r="CH826" s="175"/>
      <c r="CI826" s="176"/>
      <c r="CJ826" s="177"/>
      <c r="CK826" s="176"/>
      <c r="CL826" s="177"/>
      <c r="CM826" s="178"/>
      <c r="CN826" s="175"/>
      <c r="CO826" s="176"/>
      <c r="CP826" s="177"/>
      <c r="CQ826" s="176"/>
      <c r="CR826" s="177"/>
      <c r="CS826" s="178"/>
    </row>
    <row r="827" spans="13:97" ht="15" customHeight="1" x14ac:dyDescent="0.25">
      <c r="M827" s="155">
        <v>1</v>
      </c>
      <c r="N827" s="276" t="s">
        <v>384</v>
      </c>
      <c r="O827" s="157">
        <v>1</v>
      </c>
      <c r="P827" s="159" t="s">
        <v>385</v>
      </c>
      <c r="Q827" s="157">
        <v>1</v>
      </c>
      <c r="R827" s="160" t="s">
        <v>386</v>
      </c>
      <c r="S827" s="155">
        <v>1</v>
      </c>
      <c r="T827" s="276" t="s">
        <v>387</v>
      </c>
      <c r="U827" s="157">
        <v>1</v>
      </c>
      <c r="V827" s="159" t="s">
        <v>388</v>
      </c>
      <c r="W827" s="157">
        <v>1</v>
      </c>
      <c r="X827" s="160" t="s">
        <v>389</v>
      </c>
      <c r="Y827" s="155">
        <v>1</v>
      </c>
      <c r="Z827" s="276" t="s">
        <v>390</v>
      </c>
      <c r="AA827" s="157">
        <v>1</v>
      </c>
      <c r="AB827" s="159" t="s">
        <v>391</v>
      </c>
      <c r="AC827" s="157">
        <v>1</v>
      </c>
      <c r="AD827" s="160" t="s">
        <v>392</v>
      </c>
      <c r="AE827" s="155">
        <v>1</v>
      </c>
      <c r="AF827" s="276" t="s">
        <v>393</v>
      </c>
      <c r="AG827" s="157">
        <v>1</v>
      </c>
      <c r="AH827" s="159" t="s">
        <v>394</v>
      </c>
      <c r="AI827" s="157">
        <v>1</v>
      </c>
      <c r="AJ827" s="160" t="s">
        <v>395</v>
      </c>
      <c r="AK827" s="155">
        <v>1</v>
      </c>
      <c r="AL827" s="276" t="s">
        <v>396</v>
      </c>
      <c r="AM827" s="157">
        <v>1</v>
      </c>
      <c r="AN827" s="159" t="s">
        <v>397</v>
      </c>
      <c r="AO827" s="157">
        <v>1</v>
      </c>
      <c r="AP827" s="160" t="s">
        <v>398</v>
      </c>
      <c r="AQ827" s="155">
        <v>1</v>
      </c>
      <c r="AR827" s="276" t="s">
        <v>399</v>
      </c>
      <c r="AS827" s="157">
        <v>1</v>
      </c>
      <c r="AT827" s="159" t="s">
        <v>400</v>
      </c>
      <c r="AU827" s="157">
        <v>1</v>
      </c>
      <c r="AV827" s="160" t="s">
        <v>401</v>
      </c>
      <c r="AW827" s="155">
        <v>1</v>
      </c>
      <c r="AX827" s="276" t="s">
        <v>402</v>
      </c>
      <c r="AY827" s="157">
        <v>1</v>
      </c>
      <c r="AZ827" s="159" t="s">
        <v>403</v>
      </c>
      <c r="BA827" s="157">
        <v>1</v>
      </c>
      <c r="BB827" s="160" t="s">
        <v>404</v>
      </c>
      <c r="BC827" s="155">
        <v>1</v>
      </c>
      <c r="BD827" s="276" t="s">
        <v>405</v>
      </c>
      <c r="BE827" s="157">
        <v>1</v>
      </c>
      <c r="BF827" s="159" t="s">
        <v>406</v>
      </c>
      <c r="BG827" s="157">
        <v>1</v>
      </c>
      <c r="BH827" s="160" t="s">
        <v>407</v>
      </c>
      <c r="BI827" s="155">
        <v>1</v>
      </c>
      <c r="BJ827" s="276" t="s">
        <v>408</v>
      </c>
      <c r="BK827" s="157">
        <v>1</v>
      </c>
      <c r="BL827" s="159" t="s">
        <v>409</v>
      </c>
      <c r="BM827" s="157">
        <v>1</v>
      </c>
      <c r="BN827" s="160" t="s">
        <v>410</v>
      </c>
      <c r="BQ827" s="170"/>
      <c r="BR827" s="171"/>
      <c r="BS827" s="170"/>
      <c r="BT827" s="171"/>
      <c r="BU827" s="172"/>
      <c r="BV827" s="169"/>
      <c r="BW827" s="170"/>
      <c r="BX827" s="171"/>
      <c r="BY827" s="170"/>
      <c r="BZ827" s="171"/>
      <c r="CA827" s="172"/>
      <c r="CB827" s="169"/>
      <c r="CC827" s="170"/>
      <c r="CD827" s="171"/>
      <c r="CE827" s="170"/>
      <c r="CF827" s="171"/>
      <c r="CG827" s="172"/>
      <c r="CH827" s="169"/>
      <c r="CI827" s="170"/>
      <c r="CJ827" s="171"/>
      <c r="CK827" s="170"/>
      <c r="CL827" s="171"/>
      <c r="CM827" s="172"/>
      <c r="CN827" s="169"/>
      <c r="CO827" s="170"/>
      <c r="CP827" s="171"/>
      <c r="CQ827" s="170"/>
      <c r="CR827" s="171"/>
      <c r="CS827" s="172"/>
    </row>
    <row r="828" spans="13:97" ht="15" customHeight="1" x14ac:dyDescent="0.25">
      <c r="M828" s="155"/>
      <c r="N828" s="277"/>
      <c r="O828" s="157"/>
      <c r="P828" s="156"/>
      <c r="Q828" s="157"/>
      <c r="R828" s="158"/>
      <c r="S828" s="155"/>
      <c r="T828" s="277"/>
      <c r="U828" s="157"/>
      <c r="V828" s="156"/>
      <c r="W828" s="157"/>
      <c r="X828" s="158"/>
      <c r="Y828" s="155"/>
      <c r="Z828" s="277"/>
      <c r="AA828" s="157"/>
      <c r="AB828" s="156"/>
      <c r="AC828" s="157"/>
      <c r="AD828" s="158"/>
      <c r="AE828" s="155"/>
      <c r="AF828" s="277"/>
      <c r="AG828" s="157"/>
      <c r="AH828" s="156"/>
      <c r="AI828" s="157"/>
      <c r="AJ828" s="158"/>
      <c r="AK828" s="155"/>
      <c r="AL828" s="277"/>
      <c r="AM828" s="157"/>
      <c r="AN828" s="156"/>
      <c r="AO828" s="157"/>
      <c r="AP828" s="158"/>
      <c r="AQ828" s="155"/>
      <c r="AR828" s="277"/>
      <c r="AS828" s="157"/>
      <c r="AT828" s="156"/>
      <c r="AU828" s="157"/>
      <c r="AV828" s="158"/>
      <c r="AW828" s="155"/>
      <c r="AX828" s="277"/>
      <c r="AY828" s="157"/>
      <c r="AZ828" s="156"/>
      <c r="BA828" s="157"/>
      <c r="BB828" s="158"/>
      <c r="BC828" s="155"/>
      <c r="BD828" s="277"/>
      <c r="BE828" s="157"/>
      <c r="BF828" s="156"/>
      <c r="BG828" s="157"/>
      <c r="BH828" s="158"/>
      <c r="BI828" s="155"/>
      <c r="BJ828" s="277"/>
      <c r="BK828" s="157"/>
      <c r="BL828" s="156"/>
      <c r="BM828" s="157"/>
      <c r="BN828" s="158"/>
      <c r="BQ828" s="173"/>
      <c r="BR828" s="171"/>
      <c r="BS828" s="173"/>
      <c r="BT828" s="171"/>
      <c r="BU828" s="174"/>
      <c r="BV828" s="169"/>
      <c r="BW828" s="173"/>
      <c r="BX828" s="171"/>
      <c r="BY828" s="173"/>
      <c r="BZ828" s="171"/>
      <c r="CA828" s="174"/>
      <c r="CB828" s="169"/>
      <c r="CC828" s="173"/>
      <c r="CD828" s="171"/>
      <c r="CE828" s="173"/>
      <c r="CF828" s="171"/>
      <c r="CG828" s="174"/>
      <c r="CH828" s="169"/>
      <c r="CI828" s="173"/>
      <c r="CJ828" s="171"/>
      <c r="CK828" s="173"/>
      <c r="CL828" s="171"/>
      <c r="CM828" s="174"/>
      <c r="CN828" s="169"/>
      <c r="CO828" s="173"/>
      <c r="CP828" s="171"/>
      <c r="CQ828" s="173"/>
      <c r="CR828" s="171"/>
      <c r="CS828" s="174"/>
    </row>
    <row r="829" spans="13:97" ht="15" customHeight="1" x14ac:dyDescent="0.25">
      <c r="M829" s="155"/>
      <c r="N829" s="277"/>
      <c r="O829" s="157"/>
      <c r="P829" s="156"/>
      <c r="Q829" s="157"/>
      <c r="R829" s="158"/>
      <c r="S829" s="155"/>
      <c r="T829" s="277"/>
      <c r="U829" s="157"/>
      <c r="V829" s="156"/>
      <c r="W829" s="157"/>
      <c r="X829" s="158"/>
      <c r="Y829" s="155"/>
      <c r="Z829" s="277"/>
      <c r="AA829" s="157"/>
      <c r="AB829" s="156"/>
      <c r="AC829" s="157"/>
      <c r="AD829" s="158"/>
      <c r="AE829" s="155"/>
      <c r="AF829" s="277"/>
      <c r="AG829" s="157"/>
      <c r="AH829" s="156"/>
      <c r="AI829" s="157"/>
      <c r="AJ829" s="158"/>
      <c r="AK829" s="155"/>
      <c r="AL829" s="277"/>
      <c r="AM829" s="157"/>
      <c r="AN829" s="156"/>
      <c r="AO829" s="157"/>
      <c r="AP829" s="158"/>
      <c r="AQ829" s="155"/>
      <c r="AR829" s="277"/>
      <c r="AS829" s="157"/>
      <c r="AT829" s="156"/>
      <c r="AU829" s="157"/>
      <c r="AV829" s="158"/>
      <c r="AW829" s="155"/>
      <c r="AX829" s="277"/>
      <c r="AY829" s="157"/>
      <c r="AZ829" s="156"/>
      <c r="BA829" s="157"/>
      <c r="BB829" s="158"/>
      <c r="BC829" s="155"/>
      <c r="BD829" s="277"/>
      <c r="BE829" s="157"/>
      <c r="BF829" s="156"/>
      <c r="BG829" s="157"/>
      <c r="BH829" s="158"/>
      <c r="BI829" s="155"/>
      <c r="BJ829" s="277"/>
      <c r="BK829" s="157"/>
      <c r="BL829" s="156"/>
      <c r="BM829" s="157"/>
      <c r="BN829" s="158"/>
      <c r="BQ829" s="173"/>
      <c r="BR829" s="171"/>
      <c r="BS829" s="173"/>
      <c r="BT829" s="171"/>
      <c r="BU829" s="174"/>
      <c r="BV829" s="169"/>
      <c r="BW829" s="173"/>
      <c r="BX829" s="171"/>
      <c r="BY829" s="173"/>
      <c r="BZ829" s="171"/>
      <c r="CA829" s="174"/>
      <c r="CB829" s="169"/>
      <c r="CC829" s="173"/>
      <c r="CD829" s="171"/>
      <c r="CE829" s="173"/>
      <c r="CF829" s="171"/>
      <c r="CG829" s="174"/>
      <c r="CH829" s="169"/>
      <c r="CI829" s="173"/>
      <c r="CJ829" s="171"/>
      <c r="CK829" s="173"/>
      <c r="CL829" s="171"/>
      <c r="CM829" s="174"/>
      <c r="CN829" s="169"/>
      <c r="CO829" s="173"/>
      <c r="CP829" s="171"/>
      <c r="CQ829" s="173"/>
      <c r="CR829" s="171"/>
      <c r="CS829" s="174"/>
    </row>
    <row r="830" spans="13:97" ht="15" customHeight="1" x14ac:dyDescent="0.25">
      <c r="M830" s="161"/>
      <c r="N830" s="278"/>
      <c r="O830" s="163"/>
      <c r="P830" s="162"/>
      <c r="Q830" s="163"/>
      <c r="R830" s="164"/>
      <c r="S830" s="161"/>
      <c r="T830" s="278"/>
      <c r="U830" s="163"/>
      <c r="V830" s="162"/>
      <c r="W830" s="163"/>
      <c r="X830" s="164"/>
      <c r="Y830" s="161"/>
      <c r="Z830" s="278"/>
      <c r="AA830" s="163"/>
      <c r="AB830" s="162"/>
      <c r="AC830" s="163"/>
      <c r="AD830" s="164"/>
      <c r="AE830" s="161"/>
      <c r="AF830" s="278"/>
      <c r="AG830" s="163"/>
      <c r="AH830" s="162"/>
      <c r="AI830" s="163"/>
      <c r="AJ830" s="164"/>
      <c r="AK830" s="161"/>
      <c r="AL830" s="278"/>
      <c r="AM830" s="163"/>
      <c r="AN830" s="162"/>
      <c r="AO830" s="163"/>
      <c r="AP830" s="164"/>
      <c r="AQ830" s="161"/>
      <c r="AR830" s="278"/>
      <c r="AS830" s="163"/>
      <c r="AT830" s="162"/>
      <c r="AU830" s="163"/>
      <c r="AV830" s="164"/>
      <c r="AW830" s="161"/>
      <c r="AX830" s="278"/>
      <c r="AY830" s="163"/>
      <c r="AZ830" s="162"/>
      <c r="BA830" s="163"/>
      <c r="BB830" s="164"/>
      <c r="BC830" s="161"/>
      <c r="BD830" s="278"/>
      <c r="BE830" s="163"/>
      <c r="BF830" s="162"/>
      <c r="BG830" s="163"/>
      <c r="BH830" s="164"/>
      <c r="BI830" s="161"/>
      <c r="BJ830" s="278"/>
      <c r="BK830" s="163"/>
      <c r="BL830" s="162"/>
      <c r="BM830" s="163"/>
      <c r="BN830" s="164"/>
      <c r="BQ830" s="176"/>
      <c r="BR830" s="177"/>
      <c r="BS830" s="176"/>
      <c r="BT830" s="177"/>
      <c r="BU830" s="178"/>
      <c r="BV830" s="175"/>
      <c r="BW830" s="176"/>
      <c r="BX830" s="177"/>
      <c r="BY830" s="176"/>
      <c r="BZ830" s="177"/>
      <c r="CA830" s="178"/>
      <c r="CB830" s="175"/>
      <c r="CC830" s="176"/>
      <c r="CD830" s="177"/>
      <c r="CE830" s="176"/>
      <c r="CF830" s="177"/>
      <c r="CG830" s="178"/>
      <c r="CH830" s="175"/>
      <c r="CI830" s="176"/>
      <c r="CJ830" s="177"/>
      <c r="CK830" s="176"/>
      <c r="CL830" s="177"/>
      <c r="CM830" s="178"/>
      <c r="CN830" s="175"/>
      <c r="CO830" s="176"/>
      <c r="CP830" s="177"/>
      <c r="CQ830" s="176"/>
      <c r="CR830" s="177"/>
      <c r="CS830" s="178"/>
    </row>
    <row r="831" spans="13:97" ht="15" customHeight="1" x14ac:dyDescent="0.25">
      <c r="M831" s="155">
        <v>1</v>
      </c>
      <c r="N831" s="276" t="s">
        <v>411</v>
      </c>
      <c r="O831" s="157">
        <v>1</v>
      </c>
      <c r="P831" s="159" t="s">
        <v>412</v>
      </c>
      <c r="Q831" s="157">
        <v>1</v>
      </c>
      <c r="R831" s="160" t="s">
        <v>413</v>
      </c>
      <c r="S831" s="155">
        <v>1</v>
      </c>
      <c r="T831" s="276" t="s">
        <v>414</v>
      </c>
      <c r="U831" s="157">
        <v>1</v>
      </c>
      <c r="V831" s="159" t="s">
        <v>415</v>
      </c>
      <c r="W831" s="157">
        <v>1</v>
      </c>
      <c r="X831" s="160" t="s">
        <v>416</v>
      </c>
      <c r="Y831" s="155"/>
      <c r="Z831" s="279"/>
      <c r="AA831" s="157"/>
      <c r="AB831" s="159"/>
      <c r="AC831" s="157"/>
      <c r="AD831" s="160"/>
      <c r="AE831" s="155"/>
      <c r="AF831" s="279"/>
      <c r="AG831" s="157"/>
      <c r="AH831" s="159"/>
      <c r="AI831" s="157"/>
      <c r="AJ831" s="160"/>
      <c r="AK831" s="155"/>
      <c r="AL831" s="279"/>
      <c r="AM831" s="157"/>
      <c r="AN831" s="159"/>
      <c r="AO831" s="157"/>
      <c r="AP831" s="160"/>
      <c r="AQ831" s="155"/>
      <c r="AR831" s="279"/>
      <c r="AS831" s="157"/>
      <c r="AT831" s="159"/>
      <c r="AU831" s="157"/>
      <c r="AV831" s="160"/>
      <c r="AW831" s="155"/>
      <c r="AX831" s="279"/>
      <c r="AY831" s="157"/>
      <c r="AZ831" s="159"/>
      <c r="BA831" s="157"/>
      <c r="BB831" s="160"/>
      <c r="BC831" s="155"/>
      <c r="BD831" s="279"/>
      <c r="BE831" s="157"/>
      <c r="BF831" s="159"/>
      <c r="BG831" s="157"/>
      <c r="BH831" s="160"/>
      <c r="BI831" s="155"/>
      <c r="BJ831" s="279"/>
      <c r="BK831" s="157"/>
      <c r="BL831" s="159"/>
      <c r="BM831" s="157"/>
      <c r="BN831" s="160"/>
      <c r="BQ831" s="170"/>
      <c r="BR831" s="171"/>
      <c r="BS831" s="170"/>
      <c r="BT831" s="171"/>
      <c r="BU831" s="172"/>
      <c r="BV831" s="169"/>
      <c r="BW831" s="170"/>
      <c r="BX831" s="171"/>
      <c r="BY831" s="170"/>
      <c r="BZ831" s="171"/>
      <c r="CA831" s="172"/>
      <c r="CB831" s="169"/>
      <c r="CC831" s="170"/>
      <c r="CD831" s="171"/>
      <c r="CE831" s="170"/>
      <c r="CF831" s="171"/>
      <c r="CG831" s="172"/>
      <c r="CH831" s="169"/>
      <c r="CI831" s="170"/>
      <c r="CJ831" s="171"/>
      <c r="CK831" s="170"/>
      <c r="CL831" s="171"/>
      <c r="CM831" s="172"/>
      <c r="CN831" s="169"/>
      <c r="CO831" s="170"/>
      <c r="CP831" s="171"/>
      <c r="CQ831" s="170"/>
      <c r="CR831" s="171"/>
      <c r="CS831" s="172"/>
    </row>
    <row r="832" spans="13:97" ht="15" customHeight="1" x14ac:dyDescent="0.25">
      <c r="M832" s="155"/>
      <c r="N832" s="277"/>
      <c r="O832" s="157"/>
      <c r="P832" s="156"/>
      <c r="Q832" s="157"/>
      <c r="R832" s="158"/>
      <c r="S832" s="155"/>
      <c r="T832" s="277"/>
      <c r="U832" s="157"/>
      <c r="V832" s="156"/>
      <c r="W832" s="157"/>
      <c r="X832" s="158"/>
      <c r="Y832" s="155"/>
      <c r="Z832" s="277"/>
      <c r="AA832" s="157"/>
      <c r="AB832" s="156"/>
      <c r="AC832" s="157"/>
      <c r="AD832" s="158"/>
      <c r="AE832" s="155"/>
      <c r="AF832" s="277"/>
      <c r="AG832" s="157"/>
      <c r="AH832" s="156"/>
      <c r="AI832" s="157"/>
      <c r="AJ832" s="158"/>
      <c r="AK832" s="155"/>
      <c r="AL832" s="277"/>
      <c r="AM832" s="157"/>
      <c r="AN832" s="156"/>
      <c r="AO832" s="157"/>
      <c r="AP832" s="158"/>
      <c r="AQ832" s="155"/>
      <c r="AR832" s="277"/>
      <c r="AS832" s="157"/>
      <c r="AT832" s="156"/>
      <c r="AU832" s="157"/>
      <c r="AV832" s="158"/>
      <c r="AW832" s="155"/>
      <c r="AX832" s="277"/>
      <c r="AY832" s="157"/>
      <c r="AZ832" s="156"/>
      <c r="BA832" s="157"/>
      <c r="BB832" s="158"/>
      <c r="BC832" s="155"/>
      <c r="BD832" s="277"/>
      <c r="BE832" s="157"/>
      <c r="BF832" s="156"/>
      <c r="BG832" s="157"/>
      <c r="BH832" s="158"/>
      <c r="BI832" s="155"/>
      <c r="BJ832" s="277"/>
      <c r="BK832" s="157"/>
      <c r="BL832" s="156"/>
      <c r="BM832" s="157"/>
      <c r="BN832" s="158"/>
      <c r="BQ832" s="173"/>
      <c r="BR832" s="171"/>
      <c r="BS832" s="173"/>
      <c r="BT832" s="171"/>
      <c r="BU832" s="174"/>
      <c r="BV832" s="169"/>
      <c r="BW832" s="173"/>
      <c r="BX832" s="171"/>
      <c r="BY832" s="173"/>
      <c r="BZ832" s="171"/>
      <c r="CA832" s="174"/>
      <c r="CB832" s="169"/>
      <c r="CC832" s="173"/>
      <c r="CD832" s="171"/>
      <c r="CE832" s="173"/>
      <c r="CF832" s="171"/>
      <c r="CG832" s="174"/>
      <c r="CH832" s="169"/>
      <c r="CI832" s="173"/>
      <c r="CJ832" s="171"/>
      <c r="CK832" s="173"/>
      <c r="CL832" s="171"/>
      <c r="CM832" s="174"/>
      <c r="CN832" s="169"/>
      <c r="CO832" s="173"/>
      <c r="CP832" s="171"/>
      <c r="CQ832" s="173"/>
      <c r="CR832" s="171"/>
      <c r="CS832" s="174"/>
    </row>
    <row r="833" spans="13:97" ht="15" customHeight="1" x14ac:dyDescent="0.25">
      <c r="M833" s="155"/>
      <c r="N833" s="277"/>
      <c r="O833" s="157"/>
      <c r="P833" s="156"/>
      <c r="Q833" s="157"/>
      <c r="R833" s="158"/>
      <c r="S833" s="155"/>
      <c r="T833" s="277"/>
      <c r="U833" s="157"/>
      <c r="V833" s="156"/>
      <c r="W833" s="157"/>
      <c r="X833" s="158"/>
      <c r="Y833" s="155"/>
      <c r="Z833" s="277"/>
      <c r="AA833" s="157"/>
      <c r="AB833" s="156"/>
      <c r="AC833" s="157"/>
      <c r="AD833" s="158"/>
      <c r="AE833" s="155"/>
      <c r="AF833" s="277"/>
      <c r="AG833" s="157"/>
      <c r="AH833" s="156"/>
      <c r="AI833" s="157"/>
      <c r="AJ833" s="158"/>
      <c r="AK833" s="155"/>
      <c r="AL833" s="277"/>
      <c r="AM833" s="157"/>
      <c r="AN833" s="156"/>
      <c r="AO833" s="157"/>
      <c r="AP833" s="158"/>
      <c r="AQ833" s="155"/>
      <c r="AR833" s="277"/>
      <c r="AS833" s="157"/>
      <c r="AT833" s="156"/>
      <c r="AU833" s="157"/>
      <c r="AV833" s="158"/>
      <c r="AW833" s="155"/>
      <c r="AX833" s="277"/>
      <c r="AY833" s="157"/>
      <c r="AZ833" s="156"/>
      <c r="BA833" s="157"/>
      <c r="BB833" s="158"/>
      <c r="BC833" s="155"/>
      <c r="BD833" s="277"/>
      <c r="BE833" s="157"/>
      <c r="BF833" s="156"/>
      <c r="BG833" s="157"/>
      <c r="BH833" s="158"/>
      <c r="BI833" s="155"/>
      <c r="BJ833" s="277"/>
      <c r="BK833" s="157"/>
      <c r="BL833" s="156"/>
      <c r="BM833" s="157"/>
      <c r="BN833" s="158"/>
      <c r="BQ833" s="127"/>
      <c r="BR833" s="128"/>
      <c r="BS833" s="127"/>
      <c r="BT833" s="128"/>
      <c r="BU833" s="129"/>
      <c r="BV833" s="126"/>
      <c r="BW833" s="127"/>
      <c r="BX833" s="128"/>
      <c r="BY833" s="127"/>
      <c r="BZ833" s="128"/>
      <c r="CA833" s="129"/>
      <c r="CB833" s="126"/>
      <c r="CC833" s="127"/>
      <c r="CD833" s="128"/>
      <c r="CE833" s="127"/>
      <c r="CF833" s="128"/>
      <c r="CG833" s="129"/>
      <c r="CH833" s="126"/>
      <c r="CI833" s="127"/>
      <c r="CJ833" s="128"/>
      <c r="CK833" s="127"/>
      <c r="CL833" s="128"/>
      <c r="CM833" s="129"/>
      <c r="CN833" s="126"/>
      <c r="CO833" s="127"/>
      <c r="CP833" s="128"/>
      <c r="CQ833" s="127"/>
      <c r="CR833" s="128"/>
      <c r="CS833" s="129"/>
    </row>
    <row r="834" spans="13:97" ht="15" customHeight="1" x14ac:dyDescent="0.25">
      <c r="M834" s="122"/>
      <c r="N834" s="280"/>
      <c r="O834" s="124"/>
      <c r="P834" s="123"/>
      <c r="Q834" s="124"/>
      <c r="R834" s="125"/>
      <c r="S834" s="122"/>
      <c r="T834" s="280"/>
      <c r="U834" s="124"/>
      <c r="V834" s="123"/>
      <c r="W834" s="124"/>
      <c r="X834" s="125"/>
      <c r="Y834" s="122"/>
      <c r="Z834" s="280"/>
      <c r="AA834" s="124"/>
      <c r="AB834" s="123"/>
      <c r="AC834" s="124"/>
      <c r="AD834" s="125"/>
      <c r="AE834" s="122"/>
      <c r="AF834" s="280"/>
      <c r="AG834" s="124"/>
      <c r="AH834" s="123"/>
      <c r="AI834" s="124"/>
      <c r="AJ834" s="125"/>
      <c r="AK834" s="122"/>
      <c r="AL834" s="280"/>
      <c r="AM834" s="124"/>
      <c r="AN834" s="123"/>
      <c r="AO834" s="124"/>
      <c r="AP834" s="125"/>
      <c r="AQ834" s="122"/>
      <c r="AR834" s="280"/>
      <c r="AS834" s="124"/>
      <c r="AT834" s="123"/>
      <c r="AU834" s="124"/>
      <c r="AV834" s="125"/>
      <c r="AW834" s="122"/>
      <c r="AX834" s="280"/>
      <c r="AY834" s="124"/>
      <c r="AZ834" s="123"/>
      <c r="BA834" s="124"/>
      <c r="BB834" s="125"/>
      <c r="BC834" s="122"/>
      <c r="BD834" s="280"/>
      <c r="BE834" s="124"/>
      <c r="BF834" s="123"/>
      <c r="BG834" s="124"/>
      <c r="BH834" s="125"/>
      <c r="BI834" s="122"/>
      <c r="BJ834" s="280"/>
      <c r="BK834" s="124"/>
      <c r="BL834" s="123"/>
      <c r="BM834" s="124"/>
      <c r="BN834" s="125"/>
      <c r="BQ834" s="131"/>
      <c r="BR834" s="132"/>
      <c r="BS834" s="131"/>
      <c r="BT834" s="132"/>
      <c r="BU834" s="133"/>
      <c r="BV834" s="130"/>
      <c r="BW834" s="131"/>
      <c r="BX834" s="132"/>
      <c r="BY834" s="131"/>
      <c r="BZ834" s="132"/>
      <c r="CA834" s="133"/>
      <c r="CB834" s="130"/>
      <c r="CC834" s="131"/>
      <c r="CD834" s="132"/>
      <c r="CE834" s="131"/>
      <c r="CF834" s="132"/>
      <c r="CG834" s="133"/>
      <c r="CH834" s="130"/>
      <c r="CI834" s="131"/>
      <c r="CJ834" s="132"/>
      <c r="CK834" s="131"/>
      <c r="CL834" s="132"/>
      <c r="CM834" s="133"/>
      <c r="CN834" s="130"/>
      <c r="CO834" s="131"/>
      <c r="CP834" s="132"/>
      <c r="CQ834" s="131"/>
      <c r="CR834" s="132"/>
      <c r="CS834" s="133"/>
    </row>
    <row r="835" spans="13:97" ht="15" customHeight="1" x14ac:dyDescent="0.25">
      <c r="M835" s="169">
        <v>1</v>
      </c>
      <c r="N835" s="281" t="s">
        <v>417</v>
      </c>
      <c r="O835" s="171">
        <v>1</v>
      </c>
      <c r="P835" s="170" t="s">
        <v>418</v>
      </c>
      <c r="Q835" s="171">
        <v>1</v>
      </c>
      <c r="R835" s="172" t="s">
        <v>419</v>
      </c>
      <c r="S835" s="169">
        <v>1</v>
      </c>
      <c r="T835" s="281" t="s">
        <v>420</v>
      </c>
      <c r="U835" s="171">
        <v>1</v>
      </c>
      <c r="V835" s="170" t="s">
        <v>421</v>
      </c>
      <c r="W835" s="171">
        <v>1</v>
      </c>
      <c r="X835" s="172" t="s">
        <v>422</v>
      </c>
      <c r="Y835" s="169">
        <v>1</v>
      </c>
      <c r="Z835" s="281" t="s">
        <v>423</v>
      </c>
      <c r="AA835" s="171">
        <v>1</v>
      </c>
      <c r="AB835" s="170" t="s">
        <v>424</v>
      </c>
      <c r="AC835" s="171">
        <v>1</v>
      </c>
      <c r="AD835" s="172" t="s">
        <v>425</v>
      </c>
      <c r="AE835" s="169">
        <v>1</v>
      </c>
      <c r="AF835" s="281" t="s">
        <v>426</v>
      </c>
      <c r="AG835" s="171">
        <v>1</v>
      </c>
      <c r="AH835" s="170" t="s">
        <v>427</v>
      </c>
      <c r="AI835" s="171">
        <v>1</v>
      </c>
      <c r="AJ835" s="172" t="s">
        <v>428</v>
      </c>
      <c r="AK835" s="169">
        <v>1</v>
      </c>
      <c r="AL835" s="281" t="s">
        <v>429</v>
      </c>
      <c r="AM835" s="171">
        <v>1</v>
      </c>
      <c r="AN835" s="170" t="s">
        <v>430</v>
      </c>
      <c r="AO835" s="171">
        <v>1</v>
      </c>
      <c r="AP835" s="172" t="s">
        <v>431</v>
      </c>
      <c r="AQ835" s="169">
        <v>1</v>
      </c>
      <c r="AR835" s="281" t="s">
        <v>432</v>
      </c>
      <c r="AS835" s="171">
        <v>1</v>
      </c>
      <c r="AT835" s="170" t="s">
        <v>433</v>
      </c>
      <c r="AU835" s="171">
        <v>1</v>
      </c>
      <c r="AV835" s="172" t="s">
        <v>434</v>
      </c>
      <c r="AW835" s="169">
        <v>1</v>
      </c>
      <c r="AX835" s="281" t="s">
        <v>435</v>
      </c>
      <c r="AY835" s="171">
        <v>1</v>
      </c>
      <c r="AZ835" s="170" t="s">
        <v>436</v>
      </c>
      <c r="BA835" s="171">
        <v>1</v>
      </c>
      <c r="BB835" s="172" t="s">
        <v>437</v>
      </c>
      <c r="BC835" s="169">
        <v>1</v>
      </c>
      <c r="BD835" s="281" t="s">
        <v>438</v>
      </c>
      <c r="BE835" s="171">
        <v>1</v>
      </c>
      <c r="BF835" s="170" t="s">
        <v>439</v>
      </c>
      <c r="BG835" s="171">
        <v>1</v>
      </c>
      <c r="BH835" s="172" t="s">
        <v>440</v>
      </c>
      <c r="BI835" s="169">
        <v>1</v>
      </c>
      <c r="BJ835" s="281" t="s">
        <v>441</v>
      </c>
      <c r="BK835" s="171">
        <v>1</v>
      </c>
      <c r="BL835" s="170" t="s">
        <v>442</v>
      </c>
      <c r="BM835" s="171">
        <v>1</v>
      </c>
      <c r="BN835" s="172" t="s">
        <v>443</v>
      </c>
      <c r="BQ835" s="134"/>
      <c r="BR835" s="128"/>
      <c r="BS835" s="134"/>
      <c r="BT835" s="128"/>
      <c r="BU835" s="135"/>
      <c r="BV835" s="126"/>
      <c r="BW835" s="134"/>
      <c r="BX835" s="128"/>
      <c r="BY835" s="134"/>
      <c r="BZ835" s="128"/>
      <c r="CA835" s="129"/>
      <c r="CB835" s="114"/>
      <c r="CC835" s="116"/>
      <c r="CD835" s="128"/>
      <c r="CE835" s="134"/>
      <c r="CF835" s="128"/>
      <c r="CG835" s="135"/>
      <c r="CH835" s="126"/>
      <c r="CI835" s="134"/>
      <c r="CJ835" s="128"/>
      <c r="CK835" s="134"/>
      <c r="CL835" s="128"/>
      <c r="CM835" s="135"/>
      <c r="CN835" s="126"/>
      <c r="CO835" s="134"/>
      <c r="CP835" s="128"/>
      <c r="CQ835" s="134"/>
      <c r="CR835" s="128"/>
      <c r="CS835" s="129"/>
    </row>
    <row r="836" spans="13:97" ht="15" customHeight="1" x14ac:dyDescent="0.25">
      <c r="M836" s="169"/>
      <c r="N836" s="181"/>
      <c r="O836" s="171"/>
      <c r="P836" s="173"/>
      <c r="Q836" s="171"/>
      <c r="R836" s="174"/>
      <c r="S836" s="169"/>
      <c r="T836" s="181"/>
      <c r="U836" s="171"/>
      <c r="V836" s="173"/>
      <c r="W836" s="171"/>
      <c r="X836" s="174"/>
      <c r="Y836" s="169"/>
      <c r="Z836" s="181"/>
      <c r="AA836" s="171"/>
      <c r="AB836" s="173"/>
      <c r="AC836" s="171"/>
      <c r="AD836" s="174"/>
      <c r="AE836" s="169"/>
      <c r="AF836" s="181"/>
      <c r="AG836" s="171"/>
      <c r="AH836" s="173"/>
      <c r="AI836" s="171"/>
      <c r="AJ836" s="174"/>
      <c r="AK836" s="169"/>
      <c r="AL836" s="181"/>
      <c r="AM836" s="171"/>
      <c r="AN836" s="173"/>
      <c r="AO836" s="171"/>
      <c r="AP836" s="174"/>
      <c r="AQ836" s="169"/>
      <c r="AR836" s="181"/>
      <c r="AS836" s="171"/>
      <c r="AT836" s="173"/>
      <c r="AU836" s="171"/>
      <c r="AV836" s="174"/>
      <c r="AW836" s="169"/>
      <c r="AX836" s="181"/>
      <c r="AY836" s="171"/>
      <c r="AZ836" s="173"/>
      <c r="BA836" s="171"/>
      <c r="BB836" s="174"/>
      <c r="BC836" s="169"/>
      <c r="BD836" s="181"/>
      <c r="BE836" s="171"/>
      <c r="BF836" s="173"/>
      <c r="BG836" s="171"/>
      <c r="BH836" s="174"/>
      <c r="BI836" s="169"/>
      <c r="BJ836" s="181"/>
      <c r="BK836" s="171"/>
      <c r="BL836" s="173"/>
      <c r="BM836" s="171"/>
      <c r="BN836" s="174"/>
      <c r="BQ836" s="137"/>
      <c r="BR836" s="138"/>
      <c r="BS836" s="137"/>
      <c r="BT836" s="138"/>
      <c r="BU836" s="139"/>
      <c r="BV836" s="136"/>
      <c r="BW836" s="137"/>
      <c r="BX836" s="138"/>
      <c r="BY836" s="137"/>
      <c r="BZ836" s="138"/>
      <c r="CA836" s="139"/>
      <c r="CB836" s="136"/>
      <c r="CC836" s="137"/>
      <c r="CD836" s="138"/>
      <c r="CE836" s="137"/>
      <c r="CF836" s="138"/>
      <c r="CG836" s="139"/>
      <c r="CH836" s="136"/>
      <c r="CI836" s="137"/>
      <c r="CJ836" s="138"/>
      <c r="CK836" s="137"/>
      <c r="CL836" s="138"/>
      <c r="CM836" s="139"/>
      <c r="CN836" s="136"/>
      <c r="CO836" s="137"/>
      <c r="CP836" s="138"/>
      <c r="CQ836" s="137"/>
      <c r="CR836" s="138"/>
      <c r="CS836" s="139"/>
    </row>
    <row r="837" spans="13:97" ht="15" customHeight="1" x14ac:dyDescent="0.25">
      <c r="M837" s="169"/>
      <c r="N837" s="181"/>
      <c r="O837" s="171"/>
      <c r="P837" s="173"/>
      <c r="Q837" s="171"/>
      <c r="R837" s="174"/>
      <c r="S837" s="169"/>
      <c r="T837" s="181"/>
      <c r="U837" s="171"/>
      <c r="V837" s="173"/>
      <c r="W837" s="171"/>
      <c r="X837" s="174"/>
      <c r="Y837" s="169"/>
      <c r="Z837" s="181"/>
      <c r="AA837" s="171"/>
      <c r="AB837" s="173"/>
      <c r="AC837" s="171"/>
      <c r="AD837" s="174"/>
      <c r="AE837" s="169"/>
      <c r="AF837" s="181"/>
      <c r="AG837" s="171"/>
      <c r="AH837" s="173"/>
      <c r="AI837" s="171"/>
      <c r="AJ837" s="174"/>
      <c r="AK837" s="169"/>
      <c r="AL837" s="181"/>
      <c r="AM837" s="171"/>
      <c r="AN837" s="173"/>
      <c r="AO837" s="171"/>
      <c r="AP837" s="174"/>
      <c r="AQ837" s="169"/>
      <c r="AR837" s="181"/>
      <c r="AS837" s="171"/>
      <c r="AT837" s="173"/>
      <c r="AU837" s="171"/>
      <c r="AV837" s="174"/>
      <c r="AW837" s="169"/>
      <c r="AX837" s="181"/>
      <c r="AY837" s="171"/>
      <c r="AZ837" s="173"/>
      <c r="BA837" s="171"/>
      <c r="BB837" s="174"/>
      <c r="BC837" s="169"/>
      <c r="BD837" s="181"/>
      <c r="BE837" s="171"/>
      <c r="BF837" s="173"/>
      <c r="BG837" s="171"/>
      <c r="BH837" s="174"/>
      <c r="BI837" s="169"/>
      <c r="BJ837" s="181"/>
      <c r="BK837" s="171"/>
      <c r="BL837" s="173"/>
      <c r="BM837" s="171"/>
      <c r="BN837" s="174"/>
      <c r="BQ837" s="137"/>
      <c r="BR837" s="138"/>
      <c r="BS837" s="137"/>
      <c r="BT837" s="138"/>
      <c r="BU837" s="139"/>
      <c r="BV837" s="136"/>
      <c r="BW837" s="137"/>
      <c r="BX837" s="138"/>
      <c r="BY837" s="137"/>
      <c r="BZ837" s="138"/>
      <c r="CA837" s="139"/>
      <c r="CB837" s="136"/>
      <c r="CC837" s="137"/>
      <c r="CD837" s="138"/>
      <c r="CE837" s="137"/>
      <c r="CF837" s="138"/>
      <c r="CG837" s="139"/>
      <c r="CH837" s="136"/>
      <c r="CI837" s="137"/>
      <c r="CJ837" s="138"/>
      <c r="CK837" s="137"/>
      <c r="CL837" s="138"/>
      <c r="CM837" s="139"/>
      <c r="CN837" s="136"/>
      <c r="CO837" s="137"/>
      <c r="CP837" s="138"/>
      <c r="CQ837" s="137"/>
      <c r="CR837" s="138"/>
      <c r="CS837" s="139"/>
    </row>
    <row r="838" spans="13:97" ht="15" customHeight="1" x14ac:dyDescent="0.25">
      <c r="M838" s="175"/>
      <c r="N838" s="282"/>
      <c r="O838" s="177"/>
      <c r="P838" s="176"/>
      <c r="Q838" s="177"/>
      <c r="R838" s="178"/>
      <c r="S838" s="175"/>
      <c r="T838" s="282"/>
      <c r="U838" s="177"/>
      <c r="V838" s="176"/>
      <c r="W838" s="177"/>
      <c r="X838" s="178"/>
      <c r="Y838" s="175"/>
      <c r="Z838" s="282"/>
      <c r="AA838" s="177"/>
      <c r="AB838" s="176"/>
      <c r="AC838" s="177"/>
      <c r="AD838" s="178"/>
      <c r="AE838" s="175"/>
      <c r="AF838" s="282"/>
      <c r="AG838" s="177"/>
      <c r="AH838" s="176"/>
      <c r="AI838" s="177"/>
      <c r="AJ838" s="178"/>
      <c r="AK838" s="175"/>
      <c r="AL838" s="282"/>
      <c r="AM838" s="177"/>
      <c r="AN838" s="176"/>
      <c r="AO838" s="177"/>
      <c r="AP838" s="178"/>
      <c r="AQ838" s="175"/>
      <c r="AR838" s="282"/>
      <c r="AS838" s="177"/>
      <c r="AT838" s="176"/>
      <c r="AU838" s="177"/>
      <c r="AV838" s="178"/>
      <c r="AW838" s="175"/>
      <c r="AX838" s="282"/>
      <c r="AY838" s="177"/>
      <c r="AZ838" s="176"/>
      <c r="BA838" s="177"/>
      <c r="BB838" s="178"/>
      <c r="BC838" s="175"/>
      <c r="BD838" s="282"/>
      <c r="BE838" s="177"/>
      <c r="BF838" s="176"/>
      <c r="BG838" s="177"/>
      <c r="BH838" s="178"/>
      <c r="BI838" s="175"/>
      <c r="BJ838" s="282"/>
      <c r="BK838" s="177"/>
      <c r="BL838" s="176"/>
      <c r="BM838" s="177"/>
      <c r="BN838" s="178"/>
      <c r="BQ838" s="123"/>
      <c r="BR838" s="124"/>
      <c r="BS838" s="123"/>
      <c r="BT838" s="124"/>
      <c r="BU838" s="125"/>
      <c r="BV838" s="122"/>
      <c r="BW838" s="123"/>
      <c r="BX838" s="124"/>
      <c r="BY838" s="123"/>
      <c r="BZ838" s="124"/>
      <c r="CA838" s="125"/>
      <c r="CB838" s="122"/>
      <c r="CC838" s="123"/>
      <c r="CD838" s="124"/>
      <c r="CE838" s="123"/>
      <c r="CF838" s="124"/>
      <c r="CG838" s="125"/>
      <c r="CH838" s="122"/>
      <c r="CI838" s="123"/>
      <c r="CJ838" s="124"/>
      <c r="CK838" s="123"/>
      <c r="CL838" s="124"/>
      <c r="CM838" s="125"/>
      <c r="CN838" s="122"/>
      <c r="CO838" s="123"/>
      <c r="CP838" s="124"/>
      <c r="CQ838" s="123"/>
      <c r="CR838" s="124"/>
      <c r="CS838" s="125"/>
    </row>
    <row r="839" spans="13:97" ht="15" customHeight="1" x14ac:dyDescent="0.25">
      <c r="M839" s="169">
        <v>1</v>
      </c>
      <c r="N839" s="276" t="s">
        <v>444</v>
      </c>
      <c r="O839" s="171">
        <v>1</v>
      </c>
      <c r="P839" s="170" t="s">
        <v>445</v>
      </c>
      <c r="Q839" s="171">
        <v>1</v>
      </c>
      <c r="R839" s="172" t="s">
        <v>446</v>
      </c>
      <c r="S839" s="169">
        <v>1</v>
      </c>
      <c r="T839" s="281" t="s">
        <v>447</v>
      </c>
      <c r="U839" s="171">
        <v>1</v>
      </c>
      <c r="V839" s="170" t="s">
        <v>448</v>
      </c>
      <c r="W839" s="171">
        <v>1</v>
      </c>
      <c r="X839" s="172" t="s">
        <v>449</v>
      </c>
      <c r="Y839" s="169">
        <v>1</v>
      </c>
      <c r="Z839" s="281" t="s">
        <v>450</v>
      </c>
      <c r="AA839" s="171">
        <v>1</v>
      </c>
      <c r="AB839" s="170" t="s">
        <v>451</v>
      </c>
      <c r="AC839" s="171">
        <v>1</v>
      </c>
      <c r="AD839" s="172" t="s">
        <v>452</v>
      </c>
      <c r="AE839" s="169">
        <v>1</v>
      </c>
      <c r="AF839" s="281" t="s">
        <v>453</v>
      </c>
      <c r="AG839" s="171">
        <v>1</v>
      </c>
      <c r="AH839" s="170" t="s">
        <v>454</v>
      </c>
      <c r="AI839" s="171">
        <v>1</v>
      </c>
      <c r="AJ839" s="172" t="s">
        <v>455</v>
      </c>
      <c r="AK839" s="169">
        <v>1</v>
      </c>
      <c r="AL839" s="281" t="s">
        <v>456</v>
      </c>
      <c r="AM839" s="171">
        <v>1</v>
      </c>
      <c r="AN839" s="170" t="s">
        <v>457</v>
      </c>
      <c r="AO839" s="171">
        <v>1</v>
      </c>
      <c r="AP839" s="172" t="s">
        <v>458</v>
      </c>
      <c r="AQ839" s="169">
        <v>1</v>
      </c>
      <c r="AR839" s="281" t="s">
        <v>459</v>
      </c>
      <c r="AS839" s="171">
        <v>1</v>
      </c>
      <c r="AT839" s="170" t="s">
        <v>460</v>
      </c>
      <c r="AU839" s="171">
        <v>1</v>
      </c>
      <c r="AV839" s="172" t="s">
        <v>461</v>
      </c>
      <c r="AW839" s="169">
        <v>1</v>
      </c>
      <c r="AX839" s="281" t="s">
        <v>462</v>
      </c>
      <c r="AY839" s="171">
        <v>1</v>
      </c>
      <c r="AZ839" s="170" t="s">
        <v>463</v>
      </c>
      <c r="BA839" s="171">
        <v>1</v>
      </c>
      <c r="BB839" s="172" t="s">
        <v>464</v>
      </c>
      <c r="BC839" s="169">
        <v>1</v>
      </c>
      <c r="BD839" s="281" t="s">
        <v>465</v>
      </c>
      <c r="BE839" s="171">
        <v>1</v>
      </c>
      <c r="BF839" s="170" t="s">
        <v>466</v>
      </c>
      <c r="BG839" s="171">
        <v>1</v>
      </c>
      <c r="BH839" s="172" t="s">
        <v>467</v>
      </c>
      <c r="BI839" s="169">
        <v>1</v>
      </c>
      <c r="BJ839" s="281" t="s">
        <v>468</v>
      </c>
      <c r="BK839" s="171">
        <v>1</v>
      </c>
      <c r="BL839" s="170" t="s">
        <v>469</v>
      </c>
      <c r="BM839" s="171">
        <v>1</v>
      </c>
      <c r="BN839" s="172" t="s">
        <v>470</v>
      </c>
      <c r="BQ839" s="186"/>
      <c r="BR839" s="187"/>
      <c r="BS839" s="186"/>
      <c r="BT839" s="187"/>
      <c r="BU839" s="188"/>
      <c r="BV839" s="185"/>
      <c r="BW839" s="186"/>
      <c r="BX839" s="187"/>
      <c r="BY839" s="186"/>
      <c r="BZ839" s="187"/>
      <c r="CA839" s="188"/>
      <c r="CB839" s="185"/>
      <c r="CC839" s="186"/>
      <c r="CD839" s="187"/>
      <c r="CE839" s="186"/>
      <c r="CF839" s="187"/>
      <c r="CG839" s="188"/>
      <c r="CH839" s="185"/>
      <c r="CI839" s="186"/>
      <c r="CJ839" s="187"/>
      <c r="CK839" s="186"/>
      <c r="CL839" s="187"/>
      <c r="CM839" s="188"/>
      <c r="CN839" s="185"/>
      <c r="CO839" s="186"/>
      <c r="CP839" s="187"/>
      <c r="CQ839" s="186"/>
      <c r="CR839" s="187"/>
      <c r="CS839" s="188"/>
    </row>
    <row r="840" spans="13:97" ht="15" customHeight="1" x14ac:dyDescent="0.25">
      <c r="M840" s="169"/>
      <c r="N840" s="181"/>
      <c r="O840" s="171"/>
      <c r="P840" s="173"/>
      <c r="Q840" s="171"/>
      <c r="R840" s="174"/>
      <c r="S840" s="169"/>
      <c r="T840" s="181"/>
      <c r="U840" s="171"/>
      <c r="V840" s="173"/>
      <c r="W840" s="171"/>
      <c r="X840" s="174"/>
      <c r="Y840" s="169"/>
      <c r="Z840" s="181"/>
      <c r="AA840" s="171"/>
      <c r="AB840" s="173"/>
      <c r="AC840" s="171"/>
      <c r="AD840" s="174"/>
      <c r="AE840" s="169"/>
      <c r="AF840" s="181"/>
      <c r="AG840" s="171"/>
      <c r="AH840" s="173"/>
      <c r="AI840" s="171"/>
      <c r="AJ840" s="174"/>
      <c r="AK840" s="169"/>
      <c r="AL840" s="181"/>
      <c r="AM840" s="171"/>
      <c r="AN840" s="173"/>
      <c r="AO840" s="171"/>
      <c r="AP840" s="174"/>
      <c r="AQ840" s="169"/>
      <c r="AR840" s="181"/>
      <c r="AS840" s="171"/>
      <c r="AT840" s="173"/>
      <c r="AU840" s="171"/>
      <c r="AV840" s="174"/>
      <c r="AW840" s="169"/>
      <c r="AX840" s="181"/>
      <c r="AY840" s="171"/>
      <c r="AZ840" s="173"/>
      <c r="BA840" s="171"/>
      <c r="BB840" s="174"/>
      <c r="BC840" s="169"/>
      <c r="BD840" s="181"/>
      <c r="BE840" s="171"/>
      <c r="BF840" s="173"/>
      <c r="BG840" s="171"/>
      <c r="BH840" s="174"/>
      <c r="BI840" s="169"/>
      <c r="BJ840" s="181"/>
      <c r="BK840" s="171"/>
      <c r="BL840" s="173"/>
      <c r="BM840" s="171"/>
      <c r="BN840" s="174"/>
      <c r="BQ840" s="189"/>
      <c r="BR840" s="187"/>
      <c r="BS840" s="189"/>
      <c r="BT840" s="187"/>
      <c r="BU840" s="190"/>
      <c r="BV840" s="185"/>
      <c r="BW840" s="189"/>
      <c r="BX840" s="187"/>
      <c r="BY840" s="189"/>
      <c r="BZ840" s="187"/>
      <c r="CA840" s="190"/>
      <c r="CB840" s="185"/>
      <c r="CC840" s="189"/>
      <c r="CD840" s="187"/>
      <c r="CE840" s="189"/>
      <c r="CF840" s="187"/>
      <c r="CG840" s="190"/>
      <c r="CH840" s="185"/>
      <c r="CI840" s="189"/>
      <c r="CJ840" s="187"/>
      <c r="CK840" s="189"/>
      <c r="CL840" s="187"/>
      <c r="CM840" s="190"/>
      <c r="CN840" s="185"/>
      <c r="CO840" s="189"/>
      <c r="CP840" s="187"/>
      <c r="CQ840" s="189"/>
      <c r="CR840" s="187"/>
      <c r="CS840" s="190"/>
    </row>
    <row r="841" spans="13:97" ht="15" customHeight="1" x14ac:dyDescent="0.25">
      <c r="M841" s="169"/>
      <c r="N841" s="181"/>
      <c r="O841" s="171"/>
      <c r="P841" s="173"/>
      <c r="Q841" s="171"/>
      <c r="R841" s="174"/>
      <c r="S841" s="169"/>
      <c r="T841" s="181"/>
      <c r="U841" s="171"/>
      <c r="V841" s="173"/>
      <c r="W841" s="171"/>
      <c r="X841" s="174"/>
      <c r="Y841" s="169"/>
      <c r="Z841" s="181"/>
      <c r="AA841" s="171"/>
      <c r="AB841" s="173"/>
      <c r="AC841" s="171"/>
      <c r="AD841" s="174"/>
      <c r="AE841" s="169"/>
      <c r="AF841" s="181"/>
      <c r="AG841" s="171"/>
      <c r="AH841" s="173"/>
      <c r="AI841" s="171"/>
      <c r="AJ841" s="174"/>
      <c r="AK841" s="169"/>
      <c r="AL841" s="181"/>
      <c r="AM841" s="171"/>
      <c r="AN841" s="173"/>
      <c r="AO841" s="171"/>
      <c r="AP841" s="174"/>
      <c r="AQ841" s="169"/>
      <c r="AR841" s="181"/>
      <c r="AS841" s="171"/>
      <c r="AT841" s="173"/>
      <c r="AU841" s="171"/>
      <c r="AV841" s="174"/>
      <c r="AW841" s="169"/>
      <c r="AX841" s="181"/>
      <c r="AY841" s="171"/>
      <c r="AZ841" s="173"/>
      <c r="BA841" s="171"/>
      <c r="BB841" s="174"/>
      <c r="BC841" s="169"/>
      <c r="BD841" s="181"/>
      <c r="BE841" s="171"/>
      <c r="BF841" s="173"/>
      <c r="BG841" s="171"/>
      <c r="BH841" s="174"/>
      <c r="BI841" s="169"/>
      <c r="BJ841" s="181"/>
      <c r="BK841" s="171"/>
      <c r="BL841" s="173"/>
      <c r="BM841" s="171"/>
      <c r="BN841" s="174"/>
      <c r="BQ841" s="189"/>
      <c r="BR841" s="187"/>
      <c r="BS841" s="189"/>
      <c r="BT841" s="187"/>
      <c r="BU841" s="190"/>
      <c r="BV841" s="185"/>
      <c r="BW841" s="189"/>
      <c r="BX841" s="187"/>
      <c r="BY841" s="189"/>
      <c r="BZ841" s="187"/>
      <c r="CA841" s="190"/>
      <c r="CB841" s="185"/>
      <c r="CC841" s="189"/>
      <c r="CD841" s="187"/>
      <c r="CE841" s="189"/>
      <c r="CF841" s="187"/>
      <c r="CG841" s="190"/>
      <c r="CH841" s="185"/>
      <c r="CI841" s="189"/>
      <c r="CJ841" s="187"/>
      <c r="CK841" s="189"/>
      <c r="CL841" s="187"/>
      <c r="CM841" s="190"/>
      <c r="CN841" s="185"/>
      <c r="CO841" s="189"/>
      <c r="CP841" s="187"/>
      <c r="CQ841" s="189"/>
      <c r="CR841" s="187"/>
      <c r="CS841" s="190"/>
    </row>
    <row r="842" spans="13:97" ht="15" customHeight="1" x14ac:dyDescent="0.25">
      <c r="M842" s="175"/>
      <c r="N842" s="282"/>
      <c r="O842" s="177"/>
      <c r="P842" s="176"/>
      <c r="Q842" s="177"/>
      <c r="R842" s="178"/>
      <c r="S842" s="175"/>
      <c r="T842" s="282"/>
      <c r="U842" s="177"/>
      <c r="V842" s="176"/>
      <c r="W842" s="177"/>
      <c r="X842" s="178"/>
      <c r="Y842" s="175"/>
      <c r="Z842" s="282"/>
      <c r="AA842" s="177"/>
      <c r="AB842" s="176"/>
      <c r="AC842" s="177"/>
      <c r="AD842" s="178"/>
      <c r="AE842" s="175"/>
      <c r="AF842" s="282"/>
      <c r="AG842" s="177"/>
      <c r="AH842" s="176"/>
      <c r="AI842" s="177"/>
      <c r="AJ842" s="178"/>
      <c r="AK842" s="175"/>
      <c r="AL842" s="282"/>
      <c r="AM842" s="177"/>
      <c r="AN842" s="176"/>
      <c r="AO842" s="177"/>
      <c r="AP842" s="178"/>
      <c r="AQ842" s="175"/>
      <c r="AR842" s="282"/>
      <c r="AS842" s="177"/>
      <c r="AT842" s="176"/>
      <c r="AU842" s="177"/>
      <c r="AV842" s="178"/>
      <c r="AW842" s="175"/>
      <c r="AX842" s="282"/>
      <c r="AY842" s="177"/>
      <c r="AZ842" s="176"/>
      <c r="BA842" s="177"/>
      <c r="BB842" s="178"/>
      <c r="BC842" s="175"/>
      <c r="BD842" s="282"/>
      <c r="BE842" s="177"/>
      <c r="BF842" s="176"/>
      <c r="BG842" s="177"/>
      <c r="BH842" s="178"/>
      <c r="BI842" s="175"/>
      <c r="BJ842" s="282"/>
      <c r="BK842" s="177"/>
      <c r="BL842" s="176"/>
      <c r="BM842" s="177"/>
      <c r="BN842" s="178"/>
      <c r="BQ842" s="192"/>
      <c r="BR842" s="193"/>
      <c r="BS842" s="192"/>
      <c r="BT842" s="193"/>
      <c r="BU842" s="194"/>
      <c r="BV842" s="191"/>
      <c r="BW842" s="192"/>
      <c r="BX842" s="193"/>
      <c r="BY842" s="192"/>
      <c r="BZ842" s="193"/>
      <c r="CA842" s="194"/>
      <c r="CB842" s="191"/>
      <c r="CC842" s="192"/>
      <c r="CD842" s="193"/>
      <c r="CE842" s="192"/>
      <c r="CF842" s="193"/>
      <c r="CG842" s="194"/>
      <c r="CH842" s="191"/>
      <c r="CI842" s="192"/>
      <c r="CJ842" s="193"/>
      <c r="CK842" s="192"/>
      <c r="CL842" s="193"/>
      <c r="CM842" s="194"/>
      <c r="CN842" s="191"/>
      <c r="CO842" s="192"/>
      <c r="CP842" s="193"/>
      <c r="CQ842" s="192"/>
      <c r="CR842" s="193"/>
      <c r="CS842" s="194"/>
    </row>
    <row r="843" spans="13:97" ht="15" customHeight="1" x14ac:dyDescent="0.25">
      <c r="M843" s="169">
        <v>1</v>
      </c>
      <c r="N843" s="281" t="s">
        <v>471</v>
      </c>
      <c r="O843" s="171">
        <v>1</v>
      </c>
      <c r="P843" s="170" t="s">
        <v>472</v>
      </c>
      <c r="Q843" s="171">
        <v>1</v>
      </c>
      <c r="R843" s="172" t="s">
        <v>473</v>
      </c>
      <c r="S843" s="169">
        <v>1</v>
      </c>
      <c r="T843" s="281" t="s">
        <v>474</v>
      </c>
      <c r="U843" s="171">
        <v>1</v>
      </c>
      <c r="V843" s="170" t="s">
        <v>475</v>
      </c>
      <c r="W843" s="171">
        <v>1</v>
      </c>
      <c r="X843" s="172" t="s">
        <v>476</v>
      </c>
      <c r="Y843" s="169">
        <v>1</v>
      </c>
      <c r="Z843" s="281" t="s">
        <v>477</v>
      </c>
      <c r="AA843" s="171">
        <v>1</v>
      </c>
      <c r="AB843" s="170" t="s">
        <v>478</v>
      </c>
      <c r="AC843" s="171">
        <v>1</v>
      </c>
      <c r="AD843" s="172" t="s">
        <v>479</v>
      </c>
      <c r="AE843" s="169">
        <v>1</v>
      </c>
      <c r="AF843" s="281" t="s">
        <v>480</v>
      </c>
      <c r="AG843" s="171">
        <v>1</v>
      </c>
      <c r="AH843" s="170" t="s">
        <v>480</v>
      </c>
      <c r="AI843" s="171">
        <v>1</v>
      </c>
      <c r="AJ843" s="172" t="s">
        <v>480</v>
      </c>
      <c r="AK843" s="169">
        <v>1</v>
      </c>
      <c r="AL843" s="281" t="s">
        <v>481</v>
      </c>
      <c r="AM843" s="171">
        <v>1</v>
      </c>
      <c r="AN843" s="170" t="s">
        <v>482</v>
      </c>
      <c r="AO843" s="171">
        <v>1</v>
      </c>
      <c r="AP843" s="172" t="s">
        <v>483</v>
      </c>
      <c r="AQ843" s="169">
        <v>1</v>
      </c>
      <c r="AR843" s="281" t="s">
        <v>484</v>
      </c>
      <c r="AS843" s="171">
        <v>1</v>
      </c>
      <c r="AT843" s="170" t="s">
        <v>485</v>
      </c>
      <c r="AU843" s="171">
        <v>1</v>
      </c>
      <c r="AV843" s="172" t="s">
        <v>486</v>
      </c>
      <c r="AW843" s="169">
        <v>1</v>
      </c>
      <c r="AX843" s="276" t="s">
        <v>487</v>
      </c>
      <c r="AY843" s="171">
        <v>1</v>
      </c>
      <c r="AZ843" s="170" t="s">
        <v>488</v>
      </c>
      <c r="BA843" s="171">
        <v>1</v>
      </c>
      <c r="BB843" s="172" t="s">
        <v>489</v>
      </c>
      <c r="BC843" s="169"/>
      <c r="BD843" s="283"/>
      <c r="BE843" s="171"/>
      <c r="BF843" s="170"/>
      <c r="BG843" s="171"/>
      <c r="BH843" s="172"/>
      <c r="BI843" s="169"/>
      <c r="BJ843" s="283"/>
      <c r="BK843" s="171"/>
      <c r="BL843" s="170"/>
      <c r="BM843" s="171"/>
      <c r="BN843" s="172"/>
      <c r="BQ843" s="186"/>
      <c r="BR843" s="187"/>
      <c r="BS843" s="186"/>
      <c r="BT843" s="187"/>
      <c r="BU843" s="188"/>
      <c r="BV843" s="185"/>
      <c r="BW843" s="186"/>
      <c r="BX843" s="187"/>
      <c r="BY843" s="186"/>
      <c r="BZ843" s="187"/>
      <c r="CA843" s="188"/>
      <c r="CB843" s="185"/>
      <c r="CC843" s="186"/>
      <c r="CD843" s="187"/>
      <c r="CE843" s="186"/>
      <c r="CF843" s="187"/>
      <c r="CG843" s="188"/>
      <c r="CH843" s="185"/>
      <c r="CI843" s="186"/>
      <c r="CJ843" s="187"/>
      <c r="CK843" s="186"/>
      <c r="CL843" s="187"/>
      <c r="CM843" s="188"/>
      <c r="CN843" s="185"/>
      <c r="CO843" s="186"/>
      <c r="CP843" s="187"/>
      <c r="CQ843" s="186"/>
      <c r="CR843" s="187"/>
      <c r="CS843" s="188"/>
    </row>
    <row r="844" spans="13:97" ht="15" customHeight="1" x14ac:dyDescent="0.25">
      <c r="M844" s="169"/>
      <c r="N844" s="181"/>
      <c r="O844" s="171"/>
      <c r="P844" s="173"/>
      <c r="Q844" s="171"/>
      <c r="R844" s="174"/>
      <c r="S844" s="169"/>
      <c r="T844" s="181"/>
      <c r="U844" s="171"/>
      <c r="V844" s="173"/>
      <c r="W844" s="171"/>
      <c r="X844" s="174"/>
      <c r="Y844" s="169"/>
      <c r="Z844" s="181"/>
      <c r="AA844" s="171"/>
      <c r="AB844" s="173"/>
      <c r="AC844" s="171"/>
      <c r="AD844" s="174"/>
      <c r="AE844" s="169"/>
      <c r="AF844" s="181"/>
      <c r="AG844" s="171"/>
      <c r="AH844" s="173"/>
      <c r="AI844" s="171"/>
      <c r="AJ844" s="174"/>
      <c r="AK844" s="169"/>
      <c r="AL844" s="181"/>
      <c r="AM844" s="171"/>
      <c r="AN844" s="173"/>
      <c r="AO844" s="171"/>
      <c r="AP844" s="174"/>
      <c r="AQ844" s="169"/>
      <c r="AR844" s="181"/>
      <c r="AS844" s="171"/>
      <c r="AT844" s="173"/>
      <c r="AU844" s="171"/>
      <c r="AV844" s="174"/>
      <c r="AW844" s="169"/>
      <c r="AX844" s="181"/>
      <c r="AY844" s="171"/>
      <c r="AZ844" s="173"/>
      <c r="BA844" s="171"/>
      <c r="BB844" s="174"/>
      <c r="BC844" s="169"/>
      <c r="BD844" s="181"/>
      <c r="BE844" s="171"/>
      <c r="BF844" s="173"/>
      <c r="BG844" s="171"/>
      <c r="BH844" s="174"/>
      <c r="BI844" s="169"/>
      <c r="BJ844" s="181"/>
      <c r="BK844" s="171"/>
      <c r="BL844" s="173"/>
      <c r="BM844" s="171"/>
      <c r="BN844" s="174"/>
      <c r="BQ844" s="189"/>
      <c r="BR844" s="187"/>
      <c r="BS844" s="189"/>
      <c r="BT844" s="187"/>
      <c r="BU844" s="190"/>
      <c r="BV844" s="185"/>
      <c r="BW844" s="189"/>
      <c r="BX844" s="187"/>
      <c r="BY844" s="189"/>
      <c r="BZ844" s="187"/>
      <c r="CA844" s="190"/>
      <c r="CB844" s="185"/>
      <c r="CC844" s="189"/>
      <c r="CD844" s="187"/>
      <c r="CE844" s="189"/>
      <c r="CF844" s="187"/>
      <c r="CG844" s="190"/>
      <c r="CH844" s="185"/>
      <c r="CI844" s="189"/>
      <c r="CJ844" s="187"/>
      <c r="CK844" s="189"/>
      <c r="CL844" s="187"/>
      <c r="CM844" s="190"/>
      <c r="CN844" s="185"/>
      <c r="CO844" s="189"/>
      <c r="CP844" s="187"/>
      <c r="CQ844" s="189"/>
      <c r="CR844" s="187"/>
      <c r="CS844" s="190"/>
    </row>
    <row r="845" spans="13:97" ht="15" customHeight="1" x14ac:dyDescent="0.25">
      <c r="M845" s="169"/>
      <c r="N845" s="181"/>
      <c r="O845" s="171"/>
      <c r="P845" s="173"/>
      <c r="Q845" s="171"/>
      <c r="R845" s="174"/>
      <c r="S845" s="169"/>
      <c r="T845" s="181"/>
      <c r="U845" s="171"/>
      <c r="V845" s="173"/>
      <c r="W845" s="171"/>
      <c r="X845" s="174"/>
      <c r="Y845" s="169"/>
      <c r="Z845" s="181"/>
      <c r="AA845" s="171"/>
      <c r="AB845" s="173"/>
      <c r="AC845" s="171"/>
      <c r="AD845" s="174"/>
      <c r="AE845" s="169"/>
      <c r="AF845" s="181"/>
      <c r="AG845" s="171"/>
      <c r="AH845" s="173"/>
      <c r="AI845" s="171"/>
      <c r="AJ845" s="174"/>
      <c r="AK845" s="169"/>
      <c r="AL845" s="181"/>
      <c r="AM845" s="171"/>
      <c r="AN845" s="173"/>
      <c r="AO845" s="171"/>
      <c r="AP845" s="174"/>
      <c r="AQ845" s="169"/>
      <c r="AR845" s="181"/>
      <c r="AS845" s="171"/>
      <c r="AT845" s="173"/>
      <c r="AU845" s="171"/>
      <c r="AV845" s="174"/>
      <c r="AW845" s="169"/>
      <c r="AX845" s="181"/>
      <c r="AY845" s="171"/>
      <c r="AZ845" s="173"/>
      <c r="BA845" s="171"/>
      <c r="BB845" s="174"/>
      <c r="BC845" s="169"/>
      <c r="BD845" s="181"/>
      <c r="BE845" s="171"/>
      <c r="BF845" s="173"/>
      <c r="BG845" s="171"/>
      <c r="BH845" s="174"/>
      <c r="BI845" s="169"/>
      <c r="BJ845" s="181"/>
      <c r="BK845" s="171"/>
      <c r="BL845" s="173"/>
      <c r="BM845" s="171"/>
      <c r="BN845" s="174"/>
      <c r="BQ845" s="189"/>
      <c r="BR845" s="187"/>
      <c r="BS845" s="189"/>
      <c r="BT845" s="187"/>
      <c r="BU845" s="190"/>
      <c r="BV845" s="185"/>
      <c r="BW845" s="189"/>
      <c r="BX845" s="187"/>
      <c r="BY845" s="189"/>
      <c r="BZ845" s="187"/>
      <c r="CA845" s="190"/>
      <c r="CB845" s="185"/>
      <c r="CC845" s="189"/>
      <c r="CD845" s="187"/>
      <c r="CE845" s="189"/>
      <c r="CF845" s="187"/>
      <c r="CG845" s="190"/>
      <c r="CH845" s="185"/>
      <c r="CI845" s="189"/>
      <c r="CJ845" s="187"/>
      <c r="CK845" s="189"/>
      <c r="CL845" s="187"/>
      <c r="CM845" s="190"/>
      <c r="CN845" s="185"/>
      <c r="CO845" s="189"/>
      <c r="CP845" s="187"/>
      <c r="CQ845" s="189"/>
      <c r="CR845" s="187"/>
      <c r="CS845" s="190"/>
    </row>
    <row r="846" spans="13:97" ht="15" customHeight="1" x14ac:dyDescent="0.25">
      <c r="M846" s="122"/>
      <c r="N846" s="280"/>
      <c r="O846" s="124"/>
      <c r="P846" s="123"/>
      <c r="Q846" s="124"/>
      <c r="R846" s="125"/>
      <c r="S846" s="122"/>
      <c r="T846" s="280"/>
      <c r="U846" s="124"/>
      <c r="V846" s="123"/>
      <c r="W846" s="124"/>
      <c r="X846" s="125"/>
      <c r="Y846" s="122"/>
      <c r="Z846" s="280"/>
      <c r="AA846" s="124"/>
      <c r="AB846" s="123"/>
      <c r="AC846" s="124"/>
      <c r="AD846" s="125"/>
      <c r="AE846" s="122"/>
      <c r="AF846" s="280"/>
      <c r="AG846" s="124"/>
      <c r="AH846" s="123"/>
      <c r="AI846" s="124"/>
      <c r="AJ846" s="125"/>
      <c r="AK846" s="122"/>
      <c r="AL846" s="280"/>
      <c r="AM846" s="124"/>
      <c r="AN846" s="123"/>
      <c r="AO846" s="124"/>
      <c r="AP846" s="125"/>
      <c r="AQ846" s="122"/>
      <c r="AR846" s="280"/>
      <c r="AS846" s="124"/>
      <c r="AT846" s="123"/>
      <c r="AU846" s="124"/>
      <c r="AV846" s="125"/>
      <c r="AW846" s="122"/>
      <c r="AX846" s="280"/>
      <c r="AY846" s="124"/>
      <c r="AZ846" s="123"/>
      <c r="BA846" s="124"/>
      <c r="BB846" s="125"/>
      <c r="BC846" s="122"/>
      <c r="BD846" s="280"/>
      <c r="BE846" s="124"/>
      <c r="BF846" s="123"/>
      <c r="BG846" s="124"/>
      <c r="BH846" s="125"/>
      <c r="BI846" s="122"/>
      <c r="BJ846" s="280"/>
      <c r="BK846" s="124"/>
      <c r="BL846" s="123"/>
      <c r="BM846" s="124"/>
      <c r="BN846" s="125"/>
      <c r="BQ846" s="192"/>
      <c r="BR846" s="193"/>
      <c r="BS846" s="192"/>
      <c r="BT846" s="193"/>
      <c r="BU846" s="194"/>
      <c r="BV846" s="191"/>
      <c r="BW846" s="192"/>
      <c r="BX846" s="193"/>
      <c r="BY846" s="192"/>
      <c r="BZ846" s="193"/>
      <c r="CA846" s="194"/>
      <c r="CB846" s="191"/>
      <c r="CC846" s="192"/>
      <c r="CD846" s="193"/>
      <c r="CE846" s="192"/>
      <c r="CF846" s="193"/>
      <c r="CG846" s="194"/>
      <c r="CH846" s="191"/>
      <c r="CI846" s="192"/>
      <c r="CJ846" s="193"/>
      <c r="CK846" s="192"/>
      <c r="CL846" s="193"/>
      <c r="CM846" s="194"/>
      <c r="CN846" s="191"/>
      <c r="CO846" s="192"/>
      <c r="CP846" s="193"/>
      <c r="CQ846" s="192"/>
      <c r="CR846" s="193"/>
      <c r="CS846" s="194"/>
    </row>
    <row r="847" spans="13:97" ht="15" customHeight="1" x14ac:dyDescent="0.25">
      <c r="M847" s="185">
        <v>1</v>
      </c>
      <c r="N847" s="281" t="s">
        <v>490</v>
      </c>
      <c r="O847" s="187">
        <v>1</v>
      </c>
      <c r="P847" s="186" t="s">
        <v>491</v>
      </c>
      <c r="Q847" s="187">
        <v>1</v>
      </c>
      <c r="R847" s="188" t="s">
        <v>492</v>
      </c>
      <c r="S847" s="185">
        <v>1</v>
      </c>
      <c r="T847" s="281" t="s">
        <v>493</v>
      </c>
      <c r="U847" s="187">
        <v>1</v>
      </c>
      <c r="V847" s="186" t="s">
        <v>494</v>
      </c>
      <c r="W847" s="187">
        <v>1</v>
      </c>
      <c r="X847" s="188" t="s">
        <v>495</v>
      </c>
      <c r="Y847" s="185">
        <v>1</v>
      </c>
      <c r="Z847" s="281" t="s">
        <v>496</v>
      </c>
      <c r="AA847" s="187">
        <v>1</v>
      </c>
      <c r="AB847" s="186" t="s">
        <v>497</v>
      </c>
      <c r="AC847" s="187">
        <v>1</v>
      </c>
      <c r="AD847" s="188" t="s">
        <v>498</v>
      </c>
      <c r="AE847" s="185">
        <v>1</v>
      </c>
      <c r="AF847" s="281" t="s">
        <v>499</v>
      </c>
      <c r="AG847" s="187">
        <v>1</v>
      </c>
      <c r="AH847" s="186" t="s">
        <v>500</v>
      </c>
      <c r="AI847" s="187">
        <v>1</v>
      </c>
      <c r="AJ847" s="188" t="s">
        <v>501</v>
      </c>
      <c r="AK847" s="185">
        <v>1</v>
      </c>
      <c r="AL847" s="281" t="s">
        <v>502</v>
      </c>
      <c r="AM847" s="187">
        <v>1</v>
      </c>
      <c r="AN847" s="186" t="s">
        <v>503</v>
      </c>
      <c r="AO847" s="187">
        <v>1</v>
      </c>
      <c r="AP847" s="188" t="s">
        <v>504</v>
      </c>
      <c r="AQ847" s="185">
        <v>1</v>
      </c>
      <c r="AR847" s="281" t="s">
        <v>505</v>
      </c>
      <c r="AS847" s="187">
        <v>1</v>
      </c>
      <c r="AT847" s="186" t="s">
        <v>506</v>
      </c>
      <c r="AU847" s="187">
        <v>1</v>
      </c>
      <c r="AV847" s="188" t="s">
        <v>507</v>
      </c>
      <c r="AW847" s="185">
        <v>1</v>
      </c>
      <c r="AX847" s="281" t="s">
        <v>508</v>
      </c>
      <c r="AY847" s="187">
        <v>1</v>
      </c>
      <c r="AZ847" s="186" t="s">
        <v>509</v>
      </c>
      <c r="BA847" s="187">
        <v>1</v>
      </c>
      <c r="BB847" s="188" t="s">
        <v>510</v>
      </c>
      <c r="BC847" s="185">
        <v>1</v>
      </c>
      <c r="BD847" s="281" t="s">
        <v>511</v>
      </c>
      <c r="BE847" s="187">
        <v>1</v>
      </c>
      <c r="BF847" s="186" t="s">
        <v>512</v>
      </c>
      <c r="BG847" s="187">
        <v>1</v>
      </c>
      <c r="BH847" s="188" t="s">
        <v>513</v>
      </c>
      <c r="BI847" s="185">
        <v>1</v>
      </c>
      <c r="BJ847" s="281" t="s">
        <v>514</v>
      </c>
      <c r="BK847" s="187">
        <v>1</v>
      </c>
      <c r="BL847" s="186" t="s">
        <v>515</v>
      </c>
      <c r="BM847" s="187">
        <v>1</v>
      </c>
      <c r="BN847" s="188" t="s">
        <v>516</v>
      </c>
      <c r="BQ847" s="186"/>
      <c r="BR847" s="187"/>
      <c r="BS847" s="186"/>
      <c r="BT847" s="187"/>
      <c r="BU847" s="188"/>
      <c r="BV847" s="185"/>
      <c r="BW847" s="186"/>
      <c r="BX847" s="187"/>
      <c r="BY847" s="186"/>
      <c r="BZ847" s="187"/>
      <c r="CA847" s="188"/>
      <c r="CB847" s="185"/>
      <c r="CC847" s="186"/>
      <c r="CD847" s="187"/>
      <c r="CE847" s="186"/>
      <c r="CF847" s="187"/>
      <c r="CG847" s="188"/>
      <c r="CH847" s="185"/>
      <c r="CI847" s="186"/>
      <c r="CJ847" s="187"/>
      <c r="CK847" s="186"/>
      <c r="CL847" s="187"/>
      <c r="CM847" s="188"/>
      <c r="CN847" s="185"/>
      <c r="CO847" s="186"/>
      <c r="CP847" s="187"/>
      <c r="CQ847" s="186"/>
      <c r="CR847" s="187"/>
      <c r="CS847" s="188"/>
    </row>
    <row r="848" spans="13:97" ht="15" customHeight="1" x14ac:dyDescent="0.25">
      <c r="M848" s="185"/>
      <c r="N848" s="284"/>
      <c r="O848" s="187"/>
      <c r="P848" s="189"/>
      <c r="Q848" s="187"/>
      <c r="R848" s="190"/>
      <c r="S848" s="185"/>
      <c r="T848" s="284"/>
      <c r="U848" s="187"/>
      <c r="V848" s="189"/>
      <c r="W848" s="187"/>
      <c r="X848" s="190"/>
      <c r="Y848" s="185"/>
      <c r="Z848" s="284"/>
      <c r="AA848" s="187"/>
      <c r="AB848" s="189"/>
      <c r="AC848" s="187"/>
      <c r="AD848" s="190"/>
      <c r="AE848" s="185"/>
      <c r="AF848" s="284"/>
      <c r="AG848" s="187"/>
      <c r="AH848" s="189"/>
      <c r="AI848" s="187"/>
      <c r="AJ848" s="190"/>
      <c r="AK848" s="185"/>
      <c r="AL848" s="284"/>
      <c r="AM848" s="187"/>
      <c r="AN848" s="189"/>
      <c r="AO848" s="187"/>
      <c r="AP848" s="190"/>
      <c r="AQ848" s="185"/>
      <c r="AR848" s="284"/>
      <c r="AS848" s="187"/>
      <c r="AT848" s="189"/>
      <c r="AU848" s="187"/>
      <c r="AV848" s="190"/>
      <c r="AW848" s="185"/>
      <c r="AX848" s="284"/>
      <c r="AY848" s="187"/>
      <c r="AZ848" s="189"/>
      <c r="BA848" s="187"/>
      <c r="BB848" s="190"/>
      <c r="BC848" s="185"/>
      <c r="BD848" s="284"/>
      <c r="BE848" s="187"/>
      <c r="BF848" s="189"/>
      <c r="BG848" s="187"/>
      <c r="BH848" s="190"/>
      <c r="BI848" s="185"/>
      <c r="BJ848" s="284"/>
      <c r="BK848" s="187"/>
      <c r="BL848" s="189"/>
      <c r="BM848" s="187"/>
      <c r="BN848" s="190"/>
      <c r="BQ848" s="189"/>
      <c r="BR848" s="187"/>
      <c r="BS848" s="189"/>
      <c r="BT848" s="187"/>
      <c r="BU848" s="190"/>
      <c r="BV848" s="185"/>
      <c r="BW848" s="189"/>
      <c r="BX848" s="187"/>
      <c r="BY848" s="189"/>
      <c r="BZ848" s="187"/>
      <c r="CA848" s="190"/>
      <c r="CB848" s="185"/>
      <c r="CC848" s="189"/>
      <c r="CD848" s="187"/>
      <c r="CE848" s="189"/>
      <c r="CF848" s="187"/>
      <c r="CG848" s="190"/>
      <c r="CH848" s="185"/>
      <c r="CI848" s="189"/>
      <c r="CJ848" s="187"/>
      <c r="CK848" s="189"/>
      <c r="CL848" s="187"/>
      <c r="CM848" s="190"/>
      <c r="CN848" s="185"/>
      <c r="CO848" s="189"/>
      <c r="CP848" s="187"/>
      <c r="CQ848" s="189"/>
      <c r="CR848" s="187"/>
      <c r="CS848" s="190"/>
    </row>
    <row r="849" spans="13:97" ht="15" customHeight="1" x14ac:dyDescent="0.25">
      <c r="M849" s="185"/>
      <c r="N849" s="284"/>
      <c r="O849" s="187"/>
      <c r="P849" s="189"/>
      <c r="Q849" s="187"/>
      <c r="R849" s="190"/>
      <c r="S849" s="185"/>
      <c r="T849" s="284"/>
      <c r="U849" s="187"/>
      <c r="V849" s="189"/>
      <c r="W849" s="187"/>
      <c r="X849" s="190"/>
      <c r="Y849" s="185"/>
      <c r="Z849" s="284"/>
      <c r="AA849" s="187"/>
      <c r="AB849" s="189"/>
      <c r="AC849" s="187"/>
      <c r="AD849" s="190"/>
      <c r="AE849" s="185"/>
      <c r="AF849" s="284"/>
      <c r="AG849" s="187"/>
      <c r="AH849" s="189"/>
      <c r="AI849" s="187"/>
      <c r="AJ849" s="190"/>
      <c r="AK849" s="185"/>
      <c r="AL849" s="284"/>
      <c r="AM849" s="187"/>
      <c r="AN849" s="189"/>
      <c r="AO849" s="187"/>
      <c r="AP849" s="190"/>
      <c r="AQ849" s="185"/>
      <c r="AR849" s="284"/>
      <c r="AS849" s="187"/>
      <c r="AT849" s="189"/>
      <c r="AU849" s="187"/>
      <c r="AV849" s="190"/>
      <c r="AW849" s="185"/>
      <c r="AX849" s="284"/>
      <c r="AY849" s="187"/>
      <c r="AZ849" s="189"/>
      <c r="BA849" s="187"/>
      <c r="BB849" s="190"/>
      <c r="BC849" s="185"/>
      <c r="BD849" s="284"/>
      <c r="BE849" s="187"/>
      <c r="BF849" s="189"/>
      <c r="BG849" s="187"/>
      <c r="BH849" s="190"/>
      <c r="BI849" s="185"/>
      <c r="BJ849" s="284"/>
      <c r="BK849" s="187"/>
      <c r="BL849" s="189"/>
      <c r="BM849" s="187"/>
      <c r="BN849" s="190"/>
      <c r="BQ849" s="119"/>
      <c r="BR849" s="120"/>
      <c r="BS849" s="119"/>
      <c r="BT849" s="120"/>
      <c r="BU849" s="121"/>
      <c r="BV849" s="118"/>
      <c r="BW849" s="119"/>
      <c r="BX849" s="120"/>
      <c r="BY849" s="119"/>
      <c r="BZ849" s="120"/>
      <c r="CA849" s="121"/>
      <c r="CB849" s="118"/>
      <c r="CC849" s="119"/>
      <c r="CD849" s="120"/>
      <c r="CE849" s="119"/>
      <c r="CF849" s="120"/>
      <c r="CG849" s="121"/>
      <c r="CH849" s="118"/>
      <c r="CI849" s="119"/>
      <c r="CJ849" s="120"/>
      <c r="CK849" s="119"/>
      <c r="CL849" s="120"/>
      <c r="CM849" s="121"/>
      <c r="CN849" s="118"/>
      <c r="CO849" s="119"/>
      <c r="CP849" s="120"/>
      <c r="CQ849" s="119"/>
      <c r="CR849" s="120"/>
      <c r="CS849" s="121"/>
    </row>
    <row r="850" spans="13:97" ht="15" customHeight="1" x14ac:dyDescent="0.25">
      <c r="M850" s="122"/>
      <c r="N850" s="285"/>
      <c r="O850" s="124"/>
      <c r="P850" s="124"/>
      <c r="Q850" s="124"/>
      <c r="R850" s="149"/>
      <c r="S850" s="122"/>
      <c r="T850" s="285"/>
      <c r="U850" s="124"/>
      <c r="V850" s="124"/>
      <c r="W850" s="124"/>
      <c r="X850" s="149"/>
      <c r="Y850" s="122"/>
      <c r="Z850" s="285"/>
      <c r="AA850" s="124"/>
      <c r="AB850" s="124"/>
      <c r="AC850" s="124"/>
      <c r="AD850" s="149"/>
      <c r="AE850" s="122"/>
      <c r="AF850" s="285"/>
      <c r="AG850" s="124"/>
      <c r="AH850" s="124"/>
      <c r="AI850" s="124"/>
      <c r="AJ850" s="149"/>
      <c r="AK850" s="122"/>
      <c r="AL850" s="285"/>
      <c r="AM850" s="124"/>
      <c r="AN850" s="124"/>
      <c r="AO850" s="124"/>
      <c r="AP850" s="149"/>
      <c r="AQ850" s="122"/>
      <c r="AR850" s="285"/>
      <c r="AS850" s="124"/>
      <c r="AT850" s="124"/>
      <c r="AU850" s="124"/>
      <c r="AV850" s="149"/>
      <c r="AW850" s="122"/>
      <c r="AX850" s="285"/>
      <c r="AY850" s="124"/>
      <c r="AZ850" s="124"/>
      <c r="BA850" s="124"/>
      <c r="BB850" s="149"/>
      <c r="BC850" s="122"/>
      <c r="BD850" s="285"/>
      <c r="BE850" s="124"/>
      <c r="BF850" s="124"/>
      <c r="BG850" s="124"/>
      <c r="BH850" s="149"/>
      <c r="BI850" s="122"/>
      <c r="BJ850" s="285"/>
      <c r="BK850" s="124"/>
      <c r="BL850" s="124"/>
      <c r="BM850" s="124"/>
      <c r="BN850" s="149"/>
      <c r="BQ850" s="141"/>
      <c r="BR850" s="142"/>
      <c r="BS850" s="141"/>
      <c r="BT850" s="142"/>
      <c r="BU850" s="143"/>
      <c r="BV850" s="140"/>
      <c r="BW850" s="141"/>
      <c r="BX850" s="142"/>
      <c r="BY850" s="142"/>
      <c r="BZ850" s="142"/>
      <c r="CA850" s="144"/>
      <c r="CB850" s="140"/>
      <c r="CC850" s="141"/>
      <c r="CD850" s="142"/>
      <c r="CE850" s="141"/>
      <c r="CF850" s="142"/>
      <c r="CG850" s="143"/>
      <c r="CH850" s="140"/>
      <c r="CI850" s="141"/>
      <c r="CJ850" s="142"/>
      <c r="CK850" s="141"/>
      <c r="CL850" s="142"/>
      <c r="CM850" s="143"/>
      <c r="CN850" s="140"/>
      <c r="CO850" s="141"/>
      <c r="CP850" s="142"/>
      <c r="CQ850" s="142"/>
      <c r="CR850" s="142"/>
      <c r="CS850" s="144"/>
    </row>
    <row r="851" spans="13:97" ht="15" customHeight="1" x14ac:dyDescent="0.25">
      <c r="M851" s="195">
        <v>1</v>
      </c>
      <c r="N851" s="281" t="s">
        <v>517</v>
      </c>
      <c r="O851" s="197">
        <v>1</v>
      </c>
      <c r="P851" s="196" t="s">
        <v>518</v>
      </c>
      <c r="Q851" s="197">
        <v>1</v>
      </c>
      <c r="R851" s="196" t="s">
        <v>519</v>
      </c>
      <c r="S851" s="195">
        <v>1</v>
      </c>
      <c r="T851" s="281" t="s">
        <v>520</v>
      </c>
      <c r="U851" s="197">
        <v>1</v>
      </c>
      <c r="V851" s="196" t="s">
        <v>521</v>
      </c>
      <c r="W851" s="197">
        <v>1</v>
      </c>
      <c r="X851" s="196" t="s">
        <v>522</v>
      </c>
      <c r="Y851" s="195">
        <v>1</v>
      </c>
      <c r="Z851" s="281" t="s">
        <v>523</v>
      </c>
      <c r="AA851" s="197">
        <v>1</v>
      </c>
      <c r="AB851" s="196" t="s">
        <v>524</v>
      </c>
      <c r="AC851" s="197">
        <v>1</v>
      </c>
      <c r="AD851" s="196" t="s">
        <v>525</v>
      </c>
      <c r="AE851" s="195">
        <v>1</v>
      </c>
      <c r="AF851" s="281" t="s">
        <v>526</v>
      </c>
      <c r="AG851" s="197">
        <v>1</v>
      </c>
      <c r="AH851" s="196" t="s">
        <v>527</v>
      </c>
      <c r="AI851" s="197">
        <v>1</v>
      </c>
      <c r="AJ851" s="196" t="s">
        <v>528</v>
      </c>
      <c r="AK851" s="195">
        <v>1</v>
      </c>
      <c r="AL851" s="281" t="s">
        <v>529</v>
      </c>
      <c r="AM851" s="197">
        <v>1</v>
      </c>
      <c r="AN851" s="196" t="s">
        <v>530</v>
      </c>
      <c r="AO851" s="197">
        <v>1</v>
      </c>
      <c r="AP851" s="196" t="s">
        <v>531</v>
      </c>
      <c r="AQ851" s="195">
        <v>1</v>
      </c>
      <c r="AR851" s="281" t="s">
        <v>532</v>
      </c>
      <c r="AS851" s="197">
        <v>1</v>
      </c>
      <c r="AT851" s="196" t="s">
        <v>533</v>
      </c>
      <c r="AU851" s="197">
        <v>1</v>
      </c>
      <c r="AV851" s="196" t="s">
        <v>534</v>
      </c>
      <c r="AW851" s="195">
        <v>1</v>
      </c>
      <c r="AX851" s="281" t="s">
        <v>535</v>
      </c>
      <c r="AY851" s="197">
        <v>1</v>
      </c>
      <c r="AZ851" s="196" t="s">
        <v>535</v>
      </c>
      <c r="BA851" s="197">
        <v>1</v>
      </c>
      <c r="BB851" s="196" t="s">
        <v>535</v>
      </c>
      <c r="BC851" s="195">
        <v>1</v>
      </c>
      <c r="BD851" s="281" t="s">
        <v>536</v>
      </c>
      <c r="BE851" s="197">
        <v>1</v>
      </c>
      <c r="BF851" s="196" t="s">
        <v>537</v>
      </c>
      <c r="BG851" s="197">
        <v>1</v>
      </c>
      <c r="BH851" s="196" t="s">
        <v>538</v>
      </c>
      <c r="BI851" s="195">
        <v>1</v>
      </c>
      <c r="BJ851" s="281" t="s">
        <v>539</v>
      </c>
      <c r="BK851" s="197">
        <v>1</v>
      </c>
      <c r="BL851" s="196" t="s">
        <v>540</v>
      </c>
      <c r="BM851" s="197">
        <v>1</v>
      </c>
      <c r="BN851" s="196" t="s">
        <v>541</v>
      </c>
      <c r="BQ851" s="145"/>
      <c r="BR851" s="120"/>
      <c r="BS851" s="145"/>
      <c r="BT851" s="120"/>
      <c r="BU851" s="146"/>
      <c r="BV851" s="118"/>
      <c r="BW851" s="145"/>
      <c r="BX851" s="120"/>
      <c r="BY851" s="120"/>
      <c r="BZ851" s="120"/>
      <c r="CA851" s="147"/>
      <c r="CB851" s="114"/>
      <c r="CC851" s="116"/>
      <c r="CD851" s="115"/>
      <c r="CE851" s="116"/>
      <c r="CF851" s="115"/>
      <c r="CG851" s="117"/>
      <c r="CH851" s="118"/>
      <c r="CI851" s="145"/>
      <c r="CJ851" s="120"/>
      <c r="CK851" s="145"/>
      <c r="CL851" s="120"/>
      <c r="CM851" s="146"/>
      <c r="CN851" s="118"/>
      <c r="CO851" s="145"/>
      <c r="CP851" s="120"/>
      <c r="CQ851" s="120"/>
      <c r="CR851" s="120"/>
      <c r="CS851" s="147"/>
    </row>
    <row r="852" spans="13:97" ht="15" customHeight="1" x14ac:dyDescent="0.25">
      <c r="M852" s="195"/>
      <c r="N852" s="286"/>
      <c r="O852" s="197"/>
      <c r="P852" s="199"/>
      <c r="Q852" s="197"/>
      <c r="R852" s="200"/>
      <c r="S852" s="195"/>
      <c r="T852" s="286"/>
      <c r="U852" s="197"/>
      <c r="V852" s="196"/>
      <c r="W852" s="197"/>
      <c r="X852" s="198"/>
      <c r="Y852" s="195"/>
      <c r="Z852" s="286"/>
      <c r="AA852" s="197"/>
      <c r="AB852" s="199"/>
      <c r="AC852" s="197"/>
      <c r="AD852" s="200"/>
      <c r="AE852" s="195"/>
      <c r="AF852" s="286"/>
      <c r="AG852" s="197"/>
      <c r="AH852" s="199"/>
      <c r="AI852" s="197"/>
      <c r="AJ852" s="200"/>
      <c r="AK852" s="195"/>
      <c r="AL852" s="286"/>
      <c r="AM852" s="197"/>
      <c r="AN852" s="196"/>
      <c r="AO852" s="197"/>
      <c r="AP852" s="198"/>
      <c r="AQ852" s="195"/>
      <c r="AR852" s="286"/>
      <c r="AS852" s="197"/>
      <c r="AT852" s="199"/>
      <c r="AU852" s="197"/>
      <c r="AV852" s="200"/>
      <c r="AW852" s="195"/>
      <c r="AX852" s="286"/>
      <c r="AY852" s="197"/>
      <c r="AZ852" s="199"/>
      <c r="BA852" s="197"/>
      <c r="BB852" s="200"/>
      <c r="BC852" s="195"/>
      <c r="BD852" s="286"/>
      <c r="BE852" s="197"/>
      <c r="BF852" s="196"/>
      <c r="BG852" s="197"/>
      <c r="BH852" s="198"/>
      <c r="BI852" s="195"/>
      <c r="BJ852" s="286"/>
      <c r="BK852" s="197"/>
      <c r="BL852" s="199"/>
      <c r="BM852" s="197"/>
      <c r="BN852" s="200"/>
      <c r="BQ852" s="137"/>
      <c r="BR852" s="138"/>
      <c r="BS852" s="137"/>
      <c r="BT852" s="138"/>
      <c r="BU852" s="139"/>
      <c r="BV852" s="136"/>
      <c r="BW852" s="137"/>
      <c r="BX852" s="138"/>
      <c r="BY852" s="138"/>
      <c r="BZ852" s="138"/>
      <c r="CA852" s="148"/>
      <c r="CB852" s="136"/>
      <c r="CC852" s="137"/>
      <c r="CD852" s="138"/>
      <c r="CE852" s="137"/>
      <c r="CF852" s="138"/>
      <c r="CG852" s="139"/>
      <c r="CH852" s="136"/>
      <c r="CI852" s="137"/>
      <c r="CJ852" s="138"/>
      <c r="CK852" s="137"/>
      <c r="CL852" s="138"/>
      <c r="CM852" s="139"/>
      <c r="CN852" s="136"/>
      <c r="CO852" s="137"/>
      <c r="CP852" s="138"/>
      <c r="CQ852" s="138"/>
      <c r="CR852" s="138"/>
      <c r="CS852" s="148"/>
    </row>
    <row r="853" spans="13:97" ht="15" customHeight="1" x14ac:dyDescent="0.25">
      <c r="M853" s="195"/>
      <c r="N853" s="286"/>
      <c r="O853" s="197"/>
      <c r="P853" s="199"/>
      <c r="Q853" s="197"/>
      <c r="R853" s="200"/>
      <c r="S853" s="195"/>
      <c r="T853" s="286"/>
      <c r="U853" s="197"/>
      <c r="V853" s="196"/>
      <c r="W853" s="197"/>
      <c r="X853" s="198"/>
      <c r="Y853" s="195"/>
      <c r="Z853" s="286"/>
      <c r="AA853" s="197"/>
      <c r="AB853" s="199"/>
      <c r="AC853" s="197"/>
      <c r="AD853" s="200"/>
      <c r="AE853" s="195"/>
      <c r="AF853" s="286"/>
      <c r="AG853" s="197"/>
      <c r="AH853" s="199"/>
      <c r="AI853" s="197"/>
      <c r="AJ853" s="200"/>
      <c r="AK853" s="195"/>
      <c r="AL853" s="286"/>
      <c r="AM853" s="197"/>
      <c r="AN853" s="196"/>
      <c r="AO853" s="197"/>
      <c r="AP853" s="198"/>
      <c r="AQ853" s="195"/>
      <c r="AR853" s="286"/>
      <c r="AS853" s="197"/>
      <c r="AT853" s="199"/>
      <c r="AU853" s="197"/>
      <c r="AV853" s="200"/>
      <c r="AW853" s="195"/>
      <c r="AX853" s="286"/>
      <c r="AY853" s="197"/>
      <c r="AZ853" s="199"/>
      <c r="BA853" s="197"/>
      <c r="BB853" s="200"/>
      <c r="BC853" s="195"/>
      <c r="BD853" s="286"/>
      <c r="BE853" s="197"/>
      <c r="BF853" s="196"/>
      <c r="BG853" s="197"/>
      <c r="BH853" s="198"/>
      <c r="BI853" s="195"/>
      <c r="BJ853" s="286"/>
      <c r="BK853" s="197"/>
      <c r="BL853" s="199"/>
      <c r="BM853" s="197"/>
      <c r="BN853" s="200"/>
      <c r="BQ853" s="137"/>
      <c r="BR853" s="138"/>
      <c r="BS853" s="137"/>
      <c r="BT853" s="138"/>
      <c r="BU853" s="139"/>
      <c r="BV853" s="136"/>
      <c r="BW853" s="137"/>
      <c r="BX853" s="138"/>
      <c r="BY853" s="138"/>
      <c r="BZ853" s="138"/>
      <c r="CA853" s="148"/>
      <c r="CB853" s="136"/>
      <c r="CC853" s="137"/>
      <c r="CD853" s="138"/>
      <c r="CE853" s="137"/>
      <c r="CF853" s="138"/>
      <c r="CG853" s="139"/>
      <c r="CH853" s="136"/>
      <c r="CI853" s="137"/>
      <c r="CJ853" s="138"/>
      <c r="CK853" s="137"/>
      <c r="CL853" s="138"/>
      <c r="CM853" s="139"/>
      <c r="CN853" s="136"/>
      <c r="CO853" s="137"/>
      <c r="CP853" s="138"/>
      <c r="CQ853" s="138"/>
      <c r="CR853" s="138"/>
      <c r="CS853" s="148"/>
    </row>
    <row r="854" spans="13:97" ht="15" customHeight="1" x14ac:dyDescent="0.25">
      <c r="M854" s="201"/>
      <c r="N854" s="287"/>
      <c r="O854" s="203"/>
      <c r="P854" s="202"/>
      <c r="Q854" s="203"/>
      <c r="R854" s="204"/>
      <c r="S854" s="201"/>
      <c r="T854" s="287"/>
      <c r="U854" s="203"/>
      <c r="V854" s="202"/>
      <c r="W854" s="203"/>
      <c r="X854" s="204"/>
      <c r="Y854" s="201"/>
      <c r="Z854" s="287"/>
      <c r="AA854" s="203"/>
      <c r="AB854" s="202"/>
      <c r="AC854" s="203"/>
      <c r="AD854" s="204"/>
      <c r="AE854" s="201"/>
      <c r="AF854" s="287"/>
      <c r="AG854" s="203"/>
      <c r="AH854" s="202"/>
      <c r="AI854" s="203"/>
      <c r="AJ854" s="204"/>
      <c r="AK854" s="201"/>
      <c r="AL854" s="287"/>
      <c r="AM854" s="203"/>
      <c r="AN854" s="202"/>
      <c r="AO854" s="203"/>
      <c r="AP854" s="204"/>
      <c r="AQ854" s="201"/>
      <c r="AR854" s="287"/>
      <c r="AS854" s="203"/>
      <c r="AT854" s="202"/>
      <c r="AU854" s="203"/>
      <c r="AV854" s="204"/>
      <c r="AW854" s="201"/>
      <c r="AX854" s="287"/>
      <c r="AY854" s="203"/>
      <c r="AZ854" s="202"/>
      <c r="BA854" s="203"/>
      <c r="BB854" s="204"/>
      <c r="BC854" s="201"/>
      <c r="BD854" s="287"/>
      <c r="BE854" s="203"/>
      <c r="BF854" s="202"/>
      <c r="BG854" s="203"/>
      <c r="BH854" s="204"/>
      <c r="BI854" s="201"/>
      <c r="BJ854" s="287"/>
      <c r="BK854" s="203"/>
      <c r="BL854" s="202"/>
      <c r="BM854" s="203"/>
      <c r="BN854" s="204"/>
      <c r="BQ854" s="124"/>
      <c r="BR854" s="124"/>
      <c r="BS854" s="124"/>
      <c r="BT854" s="124"/>
      <c r="BU854" s="149"/>
      <c r="BV854" s="122"/>
      <c r="BW854" s="124"/>
      <c r="BX854" s="124"/>
      <c r="BY854" s="124"/>
      <c r="BZ854" s="124"/>
      <c r="CA854" s="149"/>
      <c r="CB854" s="122"/>
      <c r="CC854" s="124"/>
      <c r="CD854" s="124"/>
      <c r="CE854" s="124"/>
      <c r="CF854" s="124"/>
      <c r="CG854" s="149"/>
      <c r="CH854" s="122"/>
      <c r="CI854" s="124"/>
      <c r="CJ854" s="124"/>
      <c r="CK854" s="124"/>
      <c r="CL854" s="124"/>
      <c r="CM854" s="149"/>
      <c r="CN854" s="122"/>
      <c r="CO854" s="124"/>
      <c r="CP854" s="124"/>
      <c r="CQ854" s="124"/>
      <c r="CR854" s="124"/>
      <c r="CS854" s="149"/>
    </row>
    <row r="855" spans="13:97" ht="15" customHeight="1" x14ac:dyDescent="0.25">
      <c r="M855" s="195">
        <v>1</v>
      </c>
      <c r="N855" s="281" t="s">
        <v>542</v>
      </c>
      <c r="O855" s="197">
        <v>1</v>
      </c>
      <c r="P855" s="196" t="s">
        <v>542</v>
      </c>
      <c r="Q855" s="197">
        <v>1</v>
      </c>
      <c r="R855" s="196" t="s">
        <v>542</v>
      </c>
      <c r="S855" s="195">
        <v>1</v>
      </c>
      <c r="T855" s="281" t="s">
        <v>543</v>
      </c>
      <c r="U855" s="197">
        <v>1</v>
      </c>
      <c r="V855" s="196" t="s">
        <v>544</v>
      </c>
      <c r="W855" s="197">
        <v>1</v>
      </c>
      <c r="X855" s="196" t="s">
        <v>545</v>
      </c>
      <c r="Y855" s="195">
        <v>1</v>
      </c>
      <c r="Z855" s="281" t="s">
        <v>546</v>
      </c>
      <c r="AA855" s="197">
        <v>1</v>
      </c>
      <c r="AB855" s="196" t="s">
        <v>547</v>
      </c>
      <c r="AC855" s="197">
        <v>1</v>
      </c>
      <c r="AD855" s="196" t="s">
        <v>548</v>
      </c>
      <c r="AE855" s="195">
        <v>1</v>
      </c>
      <c r="AF855" s="281" t="s">
        <v>549</v>
      </c>
      <c r="AG855" s="197">
        <v>1</v>
      </c>
      <c r="AH855" s="196" t="s">
        <v>550</v>
      </c>
      <c r="AI855" s="197">
        <v>1</v>
      </c>
      <c r="AJ855" s="196" t="s">
        <v>551</v>
      </c>
      <c r="AK855" s="195">
        <v>1</v>
      </c>
      <c r="AL855" s="281" t="s">
        <v>552</v>
      </c>
      <c r="AM855" s="197">
        <v>1</v>
      </c>
      <c r="AN855" s="196" t="s">
        <v>553</v>
      </c>
      <c r="AO855" s="197">
        <v>1</v>
      </c>
      <c r="AP855" s="196" t="s">
        <v>554</v>
      </c>
      <c r="AQ855" s="195">
        <v>1</v>
      </c>
      <c r="AR855" s="281" t="s">
        <v>555</v>
      </c>
      <c r="AS855" s="197">
        <v>1</v>
      </c>
      <c r="AT855" s="196" t="s">
        <v>556</v>
      </c>
      <c r="AU855" s="197">
        <v>1</v>
      </c>
      <c r="AV855" s="196" t="s">
        <v>557</v>
      </c>
      <c r="AW855" s="195">
        <v>1</v>
      </c>
      <c r="AX855" s="281" t="s">
        <v>558</v>
      </c>
      <c r="AY855" s="197">
        <v>1</v>
      </c>
      <c r="AZ855" s="196" t="s">
        <v>558</v>
      </c>
      <c r="BA855" s="197">
        <v>1</v>
      </c>
      <c r="BB855" s="196" t="s">
        <v>558</v>
      </c>
      <c r="BC855" s="195">
        <v>1</v>
      </c>
      <c r="BD855" s="281" t="s">
        <v>559</v>
      </c>
      <c r="BE855" s="197">
        <v>1</v>
      </c>
      <c r="BF855" s="196" t="s">
        <v>560</v>
      </c>
      <c r="BG855" s="197">
        <v>1</v>
      </c>
      <c r="BH855" s="196" t="s">
        <v>561</v>
      </c>
      <c r="BI855" s="195">
        <v>1</v>
      </c>
      <c r="BJ855" s="281" t="s">
        <v>562</v>
      </c>
      <c r="BK855" s="197">
        <v>1</v>
      </c>
      <c r="BL855" s="196" t="s">
        <v>563</v>
      </c>
      <c r="BM855" s="197">
        <v>1</v>
      </c>
      <c r="BN855" s="196" t="s">
        <v>564</v>
      </c>
      <c r="BQ855" s="196" t="s">
        <v>192</v>
      </c>
      <c r="BR855" s="197">
        <v>1</v>
      </c>
      <c r="BS855" s="196" t="s">
        <v>193</v>
      </c>
      <c r="BT855" s="197">
        <v>1</v>
      </c>
      <c r="BU855" s="196" t="s">
        <v>194</v>
      </c>
      <c r="BV855" s="195">
        <v>1</v>
      </c>
      <c r="BW855" s="196" t="s">
        <v>195</v>
      </c>
      <c r="BX855" s="197">
        <v>1</v>
      </c>
      <c r="BY855" s="196" t="s">
        <v>196</v>
      </c>
      <c r="BZ855" s="197">
        <v>1</v>
      </c>
      <c r="CA855" s="196" t="s">
        <v>197</v>
      </c>
      <c r="CB855" s="195">
        <v>1</v>
      </c>
      <c r="CC855" s="196" t="s">
        <v>198</v>
      </c>
      <c r="CD855" s="197">
        <v>1</v>
      </c>
      <c r="CE855" s="196" t="s">
        <v>199</v>
      </c>
      <c r="CF855" s="197">
        <v>1</v>
      </c>
      <c r="CG855" s="196" t="s">
        <v>200</v>
      </c>
      <c r="CH855" s="195">
        <v>1</v>
      </c>
      <c r="CI855" s="196" t="s">
        <v>201</v>
      </c>
      <c r="CJ855" s="197">
        <v>1</v>
      </c>
      <c r="CK855" s="196" t="s">
        <v>202</v>
      </c>
      <c r="CL855" s="197">
        <v>1</v>
      </c>
      <c r="CM855" s="196" t="s">
        <v>203</v>
      </c>
      <c r="CN855" s="195"/>
      <c r="CO855" s="196"/>
      <c r="CP855" s="197"/>
      <c r="CQ855" s="196"/>
      <c r="CR855" s="197"/>
      <c r="CS855" s="198"/>
    </row>
    <row r="856" spans="13:97" ht="15" customHeight="1" x14ac:dyDescent="0.25">
      <c r="M856" s="195"/>
      <c r="N856" s="286"/>
      <c r="O856" s="197"/>
      <c r="P856" s="199"/>
      <c r="Q856" s="197"/>
      <c r="R856" s="200"/>
      <c r="S856" s="195"/>
      <c r="T856" s="286"/>
      <c r="U856" s="197"/>
      <c r="V856" s="199"/>
      <c r="W856" s="197"/>
      <c r="X856" s="200"/>
      <c r="Y856" s="195"/>
      <c r="Z856" s="286"/>
      <c r="AA856" s="197"/>
      <c r="AB856" s="199"/>
      <c r="AC856" s="197"/>
      <c r="AD856" s="200"/>
      <c r="AE856" s="195"/>
      <c r="AF856" s="286"/>
      <c r="AG856" s="197"/>
      <c r="AH856" s="199"/>
      <c r="AI856" s="197"/>
      <c r="AJ856" s="200"/>
      <c r="AK856" s="195"/>
      <c r="AL856" s="286"/>
      <c r="AM856" s="197"/>
      <c r="AN856" s="199"/>
      <c r="AO856" s="197"/>
      <c r="AP856" s="200"/>
      <c r="AQ856" s="195"/>
      <c r="AR856" s="286"/>
      <c r="AS856" s="197"/>
      <c r="AT856" s="199"/>
      <c r="AU856" s="197"/>
      <c r="AV856" s="200"/>
      <c r="AW856" s="195"/>
      <c r="AX856" s="286"/>
      <c r="AY856" s="197"/>
      <c r="AZ856" s="199"/>
      <c r="BA856" s="197"/>
      <c r="BB856" s="200"/>
      <c r="BC856" s="195"/>
      <c r="BD856" s="286"/>
      <c r="BE856" s="197"/>
      <c r="BF856" s="199"/>
      <c r="BG856" s="197"/>
      <c r="BH856" s="200"/>
      <c r="BI856" s="195"/>
      <c r="BJ856" s="286"/>
      <c r="BK856" s="197"/>
      <c r="BL856" s="199"/>
      <c r="BM856" s="197"/>
      <c r="BN856" s="200"/>
      <c r="BQ856" s="199"/>
      <c r="BR856" s="197"/>
      <c r="BS856" s="196"/>
      <c r="BT856" s="197"/>
      <c r="BU856" s="198"/>
      <c r="BV856" s="195"/>
      <c r="BW856" s="199"/>
      <c r="BX856" s="197"/>
      <c r="BY856" s="199"/>
      <c r="BZ856" s="197"/>
      <c r="CA856" s="200"/>
      <c r="CB856" s="195"/>
      <c r="CC856" s="199"/>
      <c r="CD856" s="197"/>
      <c r="CE856" s="199"/>
      <c r="CF856" s="197"/>
      <c r="CG856" s="200"/>
      <c r="CH856" s="195"/>
      <c r="CI856" s="199"/>
      <c r="CJ856" s="197"/>
      <c r="CK856" s="196"/>
      <c r="CL856" s="197"/>
      <c r="CM856" s="198"/>
      <c r="CN856" s="195"/>
      <c r="CO856" s="199"/>
      <c r="CP856" s="197"/>
      <c r="CQ856" s="199"/>
      <c r="CR856" s="197"/>
      <c r="CS856" s="200"/>
    </row>
    <row r="857" spans="13:97" ht="15" customHeight="1" x14ac:dyDescent="0.25">
      <c r="M857" s="195"/>
      <c r="N857" s="286"/>
      <c r="O857" s="197"/>
      <c r="P857" s="199"/>
      <c r="Q857" s="197"/>
      <c r="R857" s="200"/>
      <c r="S857" s="195"/>
      <c r="T857" s="286"/>
      <c r="U857" s="197"/>
      <c r="V857" s="199"/>
      <c r="W857" s="197"/>
      <c r="X857" s="200"/>
      <c r="Y857" s="195"/>
      <c r="Z857" s="286"/>
      <c r="AA857" s="197"/>
      <c r="AB857" s="199"/>
      <c r="AC857" s="197"/>
      <c r="AD857" s="200"/>
      <c r="AE857" s="195"/>
      <c r="AF857" s="286"/>
      <c r="AG857" s="197"/>
      <c r="AH857" s="199"/>
      <c r="AI857" s="197"/>
      <c r="AJ857" s="200"/>
      <c r="AK857" s="195"/>
      <c r="AL857" s="286"/>
      <c r="AM857" s="197"/>
      <c r="AN857" s="199"/>
      <c r="AO857" s="197"/>
      <c r="AP857" s="200"/>
      <c r="AQ857" s="195"/>
      <c r="AR857" s="286"/>
      <c r="AS857" s="197"/>
      <c r="AT857" s="199"/>
      <c r="AU857" s="197"/>
      <c r="AV857" s="200"/>
      <c r="AW857" s="195"/>
      <c r="AX857" s="286"/>
      <c r="AY857" s="197"/>
      <c r="AZ857" s="199"/>
      <c r="BA857" s="197"/>
      <c r="BB857" s="200"/>
      <c r="BC857" s="195"/>
      <c r="BD857" s="286"/>
      <c r="BE857" s="197"/>
      <c r="BF857" s="199"/>
      <c r="BG857" s="197"/>
      <c r="BH857" s="200"/>
      <c r="BI857" s="195"/>
      <c r="BJ857" s="286"/>
      <c r="BK857" s="197"/>
      <c r="BL857" s="199"/>
      <c r="BM857" s="197"/>
      <c r="BN857" s="200"/>
      <c r="BQ857" s="199"/>
      <c r="BR857" s="197"/>
      <c r="BS857" s="196"/>
      <c r="BT857" s="197"/>
      <c r="BU857" s="198"/>
      <c r="BV857" s="195"/>
      <c r="BW857" s="199"/>
      <c r="BX857" s="197"/>
      <c r="BY857" s="199"/>
      <c r="BZ857" s="197"/>
      <c r="CA857" s="200"/>
      <c r="CB857" s="195"/>
      <c r="CC857" s="199"/>
      <c r="CD857" s="197"/>
      <c r="CE857" s="199"/>
      <c r="CF857" s="197"/>
      <c r="CG857" s="200"/>
      <c r="CH857" s="195"/>
      <c r="CI857" s="199"/>
      <c r="CJ857" s="197"/>
      <c r="CK857" s="196"/>
      <c r="CL857" s="197"/>
      <c r="CM857" s="198"/>
      <c r="CN857" s="195"/>
      <c r="CO857" s="199"/>
      <c r="CP857" s="197"/>
      <c r="CQ857" s="199"/>
      <c r="CR857" s="197"/>
      <c r="CS857" s="200"/>
    </row>
    <row r="858" spans="13:97" ht="15" customHeight="1" x14ac:dyDescent="0.25">
      <c r="M858" s="201"/>
      <c r="N858" s="287"/>
      <c r="O858" s="203"/>
      <c r="P858" s="202"/>
      <c r="Q858" s="203"/>
      <c r="R858" s="204"/>
      <c r="S858" s="201"/>
      <c r="T858" s="287"/>
      <c r="U858" s="203"/>
      <c r="V858" s="202"/>
      <c r="W858" s="203"/>
      <c r="X858" s="204"/>
      <c r="Y858" s="201"/>
      <c r="Z858" s="287"/>
      <c r="AA858" s="203"/>
      <c r="AB858" s="202"/>
      <c r="AC858" s="203"/>
      <c r="AD858" s="204"/>
      <c r="AE858" s="201"/>
      <c r="AF858" s="287"/>
      <c r="AG858" s="203"/>
      <c r="AH858" s="202"/>
      <c r="AI858" s="203"/>
      <c r="AJ858" s="204"/>
      <c r="AK858" s="201"/>
      <c r="AL858" s="287"/>
      <c r="AM858" s="203"/>
      <c r="AN858" s="202"/>
      <c r="AO858" s="203"/>
      <c r="AP858" s="204"/>
      <c r="AQ858" s="201"/>
      <c r="AR858" s="287"/>
      <c r="AS858" s="203"/>
      <c r="AT858" s="202"/>
      <c r="AU858" s="203"/>
      <c r="AV858" s="204"/>
      <c r="AW858" s="201"/>
      <c r="AX858" s="287"/>
      <c r="AY858" s="203"/>
      <c r="AZ858" s="202"/>
      <c r="BA858" s="203"/>
      <c r="BB858" s="204"/>
      <c r="BC858" s="201"/>
      <c r="BD858" s="287"/>
      <c r="BE858" s="203"/>
      <c r="BF858" s="202"/>
      <c r="BG858" s="203"/>
      <c r="BH858" s="204"/>
      <c r="BI858" s="201"/>
      <c r="BJ858" s="287"/>
      <c r="BK858" s="203"/>
      <c r="BL858" s="202"/>
      <c r="BM858" s="203"/>
      <c r="BN858" s="204"/>
      <c r="BQ858" s="202"/>
      <c r="BR858" s="203"/>
      <c r="BS858" s="202"/>
      <c r="BT858" s="203"/>
      <c r="BU858" s="204"/>
      <c r="BV858" s="201"/>
      <c r="BW858" s="202"/>
      <c r="BX858" s="203"/>
      <c r="BY858" s="202"/>
      <c r="BZ858" s="203"/>
      <c r="CA858" s="204"/>
      <c r="CB858" s="201"/>
      <c r="CC858" s="202"/>
      <c r="CD858" s="203"/>
      <c r="CE858" s="202"/>
      <c r="CF858" s="203"/>
      <c r="CG858" s="204"/>
      <c r="CH858" s="201"/>
      <c r="CI858" s="202"/>
      <c r="CJ858" s="203"/>
      <c r="CK858" s="202"/>
      <c r="CL858" s="203"/>
      <c r="CM858" s="204"/>
      <c r="CN858" s="201"/>
      <c r="CO858" s="202"/>
      <c r="CP858" s="203"/>
      <c r="CQ858" s="202"/>
      <c r="CR858" s="203"/>
      <c r="CS858" s="204"/>
    </row>
    <row r="859" spans="13:97" ht="15" customHeight="1" x14ac:dyDescent="0.25">
      <c r="M859" s="195">
        <v>1</v>
      </c>
      <c r="N859" s="281" t="s">
        <v>565</v>
      </c>
      <c r="O859" s="197">
        <v>1</v>
      </c>
      <c r="P859" s="196" t="s">
        <v>566</v>
      </c>
      <c r="Q859" s="197">
        <v>1</v>
      </c>
      <c r="R859" s="196" t="s">
        <v>567</v>
      </c>
      <c r="S859" s="195">
        <v>1</v>
      </c>
      <c r="T859" s="281" t="s">
        <v>568</v>
      </c>
      <c r="U859" s="197">
        <v>1</v>
      </c>
      <c r="V859" s="196" t="s">
        <v>569</v>
      </c>
      <c r="W859" s="197">
        <v>1</v>
      </c>
      <c r="X859" s="196" t="s">
        <v>570</v>
      </c>
      <c r="Y859" s="195">
        <v>1</v>
      </c>
      <c r="Z859" s="281" t="s">
        <v>571</v>
      </c>
      <c r="AA859" s="197">
        <v>1</v>
      </c>
      <c r="AB859" s="196" t="s">
        <v>572</v>
      </c>
      <c r="AC859" s="197">
        <v>1</v>
      </c>
      <c r="AD859" s="196" t="s">
        <v>573</v>
      </c>
      <c r="AE859" s="195">
        <v>1</v>
      </c>
      <c r="AF859" s="281" t="s">
        <v>574</v>
      </c>
      <c r="AG859" s="197">
        <v>1</v>
      </c>
      <c r="AH859" s="196" t="s">
        <v>575</v>
      </c>
      <c r="AI859" s="197">
        <v>1</v>
      </c>
      <c r="AJ859" s="196" t="s">
        <v>576</v>
      </c>
      <c r="AK859" s="195">
        <v>1</v>
      </c>
      <c r="AL859" s="281" t="s">
        <v>577</v>
      </c>
      <c r="AM859" s="197">
        <v>1</v>
      </c>
      <c r="AN859" s="196" t="s">
        <v>578</v>
      </c>
      <c r="AO859" s="197">
        <v>1</v>
      </c>
      <c r="AP859" s="196" t="s">
        <v>579</v>
      </c>
      <c r="AQ859" s="195">
        <v>1</v>
      </c>
      <c r="AR859" s="281" t="s">
        <v>580</v>
      </c>
      <c r="AS859" s="197">
        <v>1</v>
      </c>
      <c r="AT859" s="196" t="s">
        <v>581</v>
      </c>
      <c r="AU859" s="197">
        <v>1</v>
      </c>
      <c r="AV859" s="196" t="s">
        <v>582</v>
      </c>
      <c r="AW859" s="195">
        <v>1</v>
      </c>
      <c r="AX859" s="281" t="s">
        <v>583</v>
      </c>
      <c r="AY859" s="197">
        <v>1</v>
      </c>
      <c r="AZ859" s="196" t="s">
        <v>584</v>
      </c>
      <c r="BA859" s="197">
        <v>1</v>
      </c>
      <c r="BB859" s="196" t="s">
        <v>585</v>
      </c>
      <c r="BC859" s="195">
        <v>1</v>
      </c>
      <c r="BD859" s="281" t="s">
        <v>586</v>
      </c>
      <c r="BE859" s="197">
        <v>1</v>
      </c>
      <c r="BF859" s="196" t="s">
        <v>587</v>
      </c>
      <c r="BG859" s="197">
        <v>1</v>
      </c>
      <c r="BH859" s="196" t="s">
        <v>588</v>
      </c>
      <c r="BI859" s="195">
        <v>1</v>
      </c>
      <c r="BJ859" s="281" t="s">
        <v>589</v>
      </c>
      <c r="BK859" s="197">
        <v>1</v>
      </c>
      <c r="BL859" s="196" t="s">
        <v>590</v>
      </c>
      <c r="BM859" s="197">
        <v>1</v>
      </c>
      <c r="BN859" s="196" t="s">
        <v>591</v>
      </c>
      <c r="BQ859" s="196" t="s">
        <v>216</v>
      </c>
      <c r="BR859" s="197">
        <v>1</v>
      </c>
      <c r="BS859" s="196" t="s">
        <v>217</v>
      </c>
      <c r="BT859" s="197">
        <v>1</v>
      </c>
      <c r="BU859" s="196" t="s">
        <v>218</v>
      </c>
      <c r="BV859" s="195">
        <v>1</v>
      </c>
      <c r="BW859" s="196" t="s">
        <v>219</v>
      </c>
      <c r="BX859" s="197">
        <v>1</v>
      </c>
      <c r="BY859" s="196" t="s">
        <v>220</v>
      </c>
      <c r="BZ859" s="197">
        <v>1</v>
      </c>
      <c r="CA859" s="196" t="s">
        <v>221</v>
      </c>
      <c r="CB859" s="195">
        <v>1</v>
      </c>
      <c r="CC859" s="196" t="s">
        <v>222</v>
      </c>
      <c r="CD859" s="197">
        <v>1</v>
      </c>
      <c r="CE859" s="196" t="s">
        <v>223</v>
      </c>
      <c r="CF859" s="197">
        <v>1</v>
      </c>
      <c r="CG859" s="196" t="s">
        <v>224</v>
      </c>
      <c r="CH859" s="195">
        <v>1</v>
      </c>
      <c r="CI859" s="196" t="s">
        <v>225</v>
      </c>
      <c r="CJ859" s="197">
        <v>1</v>
      </c>
      <c r="CK859" s="196" t="s">
        <v>226</v>
      </c>
      <c r="CL859" s="197">
        <v>1</v>
      </c>
      <c r="CM859" s="196" t="s">
        <v>227</v>
      </c>
      <c r="CN859" s="195"/>
      <c r="CO859" s="196"/>
      <c r="CP859" s="197"/>
      <c r="CQ859" s="196"/>
      <c r="CR859" s="197"/>
      <c r="CS859" s="198"/>
    </row>
    <row r="860" spans="13:97" ht="15" customHeight="1" x14ac:dyDescent="0.25">
      <c r="M860" s="195"/>
      <c r="N860" s="286"/>
      <c r="O860" s="197"/>
      <c r="P860" s="199"/>
      <c r="Q860" s="197"/>
      <c r="R860" s="200"/>
      <c r="S860" s="195"/>
      <c r="T860" s="286"/>
      <c r="U860" s="197"/>
      <c r="V860" s="199"/>
      <c r="W860" s="197"/>
      <c r="X860" s="200"/>
      <c r="Y860" s="195"/>
      <c r="Z860" s="286"/>
      <c r="AA860" s="197"/>
      <c r="AB860" s="199"/>
      <c r="AC860" s="197"/>
      <c r="AD860" s="200"/>
      <c r="AE860" s="195"/>
      <c r="AF860" s="286"/>
      <c r="AG860" s="197"/>
      <c r="AH860" s="199"/>
      <c r="AI860" s="197"/>
      <c r="AJ860" s="200"/>
      <c r="AK860" s="195"/>
      <c r="AL860" s="286"/>
      <c r="AM860" s="197"/>
      <c r="AN860" s="199"/>
      <c r="AO860" s="197"/>
      <c r="AP860" s="200"/>
      <c r="AQ860" s="195"/>
      <c r="AR860" s="286"/>
      <c r="AS860" s="197"/>
      <c r="AT860" s="199"/>
      <c r="AU860" s="197"/>
      <c r="AV860" s="200"/>
      <c r="AW860" s="195"/>
      <c r="AX860" s="286"/>
      <c r="AY860" s="197"/>
      <c r="AZ860" s="199"/>
      <c r="BA860" s="197"/>
      <c r="BB860" s="200"/>
      <c r="BC860" s="195"/>
      <c r="BD860" s="286"/>
      <c r="BE860" s="197"/>
      <c r="BF860" s="199"/>
      <c r="BG860" s="197"/>
      <c r="BH860" s="200"/>
      <c r="BI860" s="195"/>
      <c r="BJ860" s="286"/>
      <c r="BK860" s="197"/>
      <c r="BL860" s="199"/>
      <c r="BM860" s="197"/>
      <c r="BN860" s="200"/>
      <c r="BQ860" s="199"/>
      <c r="BR860" s="197"/>
      <c r="BS860" s="199"/>
      <c r="BT860" s="197"/>
      <c r="BU860" s="200"/>
      <c r="BV860" s="195"/>
      <c r="BW860" s="199"/>
      <c r="BX860" s="197"/>
      <c r="BY860" s="199"/>
      <c r="BZ860" s="197"/>
      <c r="CA860" s="200"/>
      <c r="CB860" s="195"/>
      <c r="CC860" s="199"/>
      <c r="CD860" s="197"/>
      <c r="CE860" s="199"/>
      <c r="CF860" s="197"/>
      <c r="CG860" s="200"/>
      <c r="CH860" s="195"/>
      <c r="CI860" s="199"/>
      <c r="CJ860" s="197"/>
      <c r="CK860" s="199"/>
      <c r="CL860" s="197"/>
      <c r="CM860" s="200"/>
      <c r="CN860" s="195"/>
      <c r="CO860" s="199"/>
      <c r="CP860" s="197"/>
      <c r="CQ860" s="199"/>
      <c r="CR860" s="197"/>
      <c r="CS860" s="200"/>
    </row>
    <row r="861" spans="13:97" ht="15" customHeight="1" x14ac:dyDescent="0.25">
      <c r="M861" s="195"/>
      <c r="N861" s="286"/>
      <c r="O861" s="197"/>
      <c r="P861" s="199"/>
      <c r="Q861" s="197"/>
      <c r="R861" s="200"/>
      <c r="S861" s="195"/>
      <c r="T861" s="286"/>
      <c r="U861" s="197"/>
      <c r="V861" s="199"/>
      <c r="W861" s="197"/>
      <c r="X861" s="200"/>
      <c r="Y861" s="195"/>
      <c r="Z861" s="286"/>
      <c r="AA861" s="197"/>
      <c r="AB861" s="199"/>
      <c r="AC861" s="197"/>
      <c r="AD861" s="200"/>
      <c r="AE861" s="195"/>
      <c r="AF861" s="286"/>
      <c r="AG861" s="197"/>
      <c r="AH861" s="199"/>
      <c r="AI861" s="197"/>
      <c r="AJ861" s="200"/>
      <c r="AK861" s="195"/>
      <c r="AL861" s="286"/>
      <c r="AM861" s="197"/>
      <c r="AN861" s="199"/>
      <c r="AO861" s="197"/>
      <c r="AP861" s="200"/>
      <c r="AQ861" s="195"/>
      <c r="AR861" s="286"/>
      <c r="AS861" s="197"/>
      <c r="AT861" s="199"/>
      <c r="AU861" s="197"/>
      <c r="AV861" s="200"/>
      <c r="AW861" s="195"/>
      <c r="AX861" s="286"/>
      <c r="AY861" s="197"/>
      <c r="AZ861" s="199"/>
      <c r="BA861" s="197"/>
      <c r="BB861" s="200"/>
      <c r="BC861" s="195"/>
      <c r="BD861" s="286"/>
      <c r="BE861" s="197"/>
      <c r="BF861" s="199"/>
      <c r="BG861" s="197"/>
      <c r="BH861" s="200"/>
      <c r="BI861" s="195"/>
      <c r="BJ861" s="286"/>
      <c r="BK861" s="197"/>
      <c r="BL861" s="199"/>
      <c r="BM861" s="197"/>
      <c r="BN861" s="200"/>
      <c r="BQ861" s="199"/>
      <c r="BR861" s="197"/>
      <c r="BS861" s="199"/>
      <c r="BT861" s="197"/>
      <c r="BU861" s="200"/>
      <c r="BV861" s="195"/>
      <c r="BW861" s="199"/>
      <c r="BX861" s="197"/>
      <c r="BY861" s="199"/>
      <c r="BZ861" s="197"/>
      <c r="CA861" s="200"/>
      <c r="CB861" s="195"/>
      <c r="CC861" s="199"/>
      <c r="CD861" s="197"/>
      <c r="CE861" s="199"/>
      <c r="CF861" s="197"/>
      <c r="CG861" s="200"/>
      <c r="CH861" s="195"/>
      <c r="CI861" s="199"/>
      <c r="CJ861" s="197"/>
      <c r="CK861" s="199"/>
      <c r="CL861" s="197"/>
      <c r="CM861" s="200"/>
      <c r="CN861" s="195"/>
      <c r="CO861" s="199"/>
      <c r="CP861" s="197"/>
      <c r="CQ861" s="199"/>
      <c r="CR861" s="197"/>
      <c r="CS861" s="200"/>
    </row>
    <row r="862" spans="13:97" ht="15" customHeight="1" x14ac:dyDescent="0.25">
      <c r="M862" s="201"/>
      <c r="N862" s="287"/>
      <c r="O862" s="203"/>
      <c r="P862" s="202"/>
      <c r="Q862" s="203"/>
      <c r="R862" s="204"/>
      <c r="S862" s="201"/>
      <c r="T862" s="287"/>
      <c r="U862" s="203"/>
      <c r="V862" s="202"/>
      <c r="W862" s="203"/>
      <c r="X862" s="204"/>
      <c r="Y862" s="201"/>
      <c r="Z862" s="287"/>
      <c r="AA862" s="203"/>
      <c r="AB862" s="202"/>
      <c r="AC862" s="203"/>
      <c r="AD862" s="204"/>
      <c r="AE862" s="201"/>
      <c r="AF862" s="287"/>
      <c r="AG862" s="203"/>
      <c r="AH862" s="202"/>
      <c r="AI862" s="203"/>
      <c r="AJ862" s="204"/>
      <c r="AK862" s="201"/>
      <c r="AL862" s="287"/>
      <c r="AM862" s="203"/>
      <c r="AN862" s="202"/>
      <c r="AO862" s="203"/>
      <c r="AP862" s="204"/>
      <c r="AQ862" s="201"/>
      <c r="AR862" s="287"/>
      <c r="AS862" s="203"/>
      <c r="AT862" s="202"/>
      <c r="AU862" s="203"/>
      <c r="AV862" s="204"/>
      <c r="AW862" s="201"/>
      <c r="AX862" s="287"/>
      <c r="AY862" s="203"/>
      <c r="AZ862" s="202"/>
      <c r="BA862" s="203"/>
      <c r="BB862" s="204"/>
      <c r="BC862" s="201"/>
      <c r="BD862" s="287"/>
      <c r="BE862" s="203"/>
      <c r="BF862" s="202"/>
      <c r="BG862" s="203"/>
      <c r="BH862" s="204"/>
      <c r="BI862" s="201"/>
      <c r="BJ862" s="287"/>
      <c r="BK862" s="203"/>
      <c r="BL862" s="202"/>
      <c r="BM862" s="203"/>
      <c r="BN862" s="204"/>
      <c r="BQ862" s="202"/>
      <c r="BR862" s="203"/>
      <c r="BS862" s="202"/>
      <c r="BT862" s="203"/>
      <c r="BU862" s="204"/>
      <c r="BV862" s="201"/>
      <c r="BW862" s="202"/>
      <c r="BX862" s="203"/>
      <c r="BY862" s="202"/>
      <c r="BZ862" s="203"/>
      <c r="CA862" s="204"/>
      <c r="CB862" s="201"/>
      <c r="CC862" s="202"/>
      <c r="CD862" s="203"/>
      <c r="CE862" s="202"/>
      <c r="CF862" s="203"/>
      <c r="CG862" s="204"/>
      <c r="CH862" s="201"/>
      <c r="CI862" s="202"/>
      <c r="CJ862" s="203"/>
      <c r="CK862" s="202"/>
      <c r="CL862" s="203"/>
      <c r="CM862" s="204"/>
      <c r="CN862" s="201"/>
      <c r="CO862" s="202"/>
      <c r="CP862" s="203"/>
      <c r="CQ862" s="202"/>
      <c r="CR862" s="203"/>
      <c r="CS862" s="204"/>
    </row>
    <row r="863" spans="13:97" ht="15" customHeight="1" x14ac:dyDescent="0.25">
      <c r="M863" s="195">
        <v>1</v>
      </c>
      <c r="N863" s="281" t="s">
        <v>592</v>
      </c>
      <c r="O863" s="197">
        <v>1</v>
      </c>
      <c r="P863" s="196" t="s">
        <v>593</v>
      </c>
      <c r="Q863" s="197">
        <v>1</v>
      </c>
      <c r="R863" s="196" t="s">
        <v>594</v>
      </c>
      <c r="S863" s="195">
        <v>1</v>
      </c>
      <c r="T863" s="281" t="s">
        <v>595</v>
      </c>
      <c r="U863" s="197">
        <v>1</v>
      </c>
      <c r="V863" s="196" t="s">
        <v>596</v>
      </c>
      <c r="W863" s="197">
        <v>1</v>
      </c>
      <c r="X863" s="196" t="s">
        <v>597</v>
      </c>
      <c r="Y863" s="195">
        <v>1</v>
      </c>
      <c r="Z863" s="281" t="s">
        <v>598</v>
      </c>
      <c r="AA863" s="197">
        <v>1</v>
      </c>
      <c r="AB863" s="196" t="s">
        <v>599</v>
      </c>
      <c r="AC863" s="197">
        <v>1</v>
      </c>
      <c r="AD863" s="196" t="s">
        <v>600</v>
      </c>
      <c r="AE863" s="195">
        <v>1</v>
      </c>
      <c r="AF863" s="281" t="s">
        <v>601</v>
      </c>
      <c r="AG863" s="197">
        <v>1</v>
      </c>
      <c r="AH863" s="196" t="s">
        <v>602</v>
      </c>
      <c r="AI863" s="197">
        <v>1</v>
      </c>
      <c r="AJ863" s="196" t="s">
        <v>603</v>
      </c>
      <c r="AK863" s="195">
        <v>1</v>
      </c>
      <c r="AL863" s="281" t="s">
        <v>604</v>
      </c>
      <c r="AM863" s="197">
        <v>1</v>
      </c>
      <c r="AN863" s="196" t="s">
        <v>605</v>
      </c>
      <c r="AO863" s="197">
        <v>1</v>
      </c>
      <c r="AP863" s="196" t="s">
        <v>606</v>
      </c>
      <c r="AQ863" s="195">
        <v>1</v>
      </c>
      <c r="AR863" s="281" t="s">
        <v>607</v>
      </c>
      <c r="AS863" s="197">
        <v>1</v>
      </c>
      <c r="AT863" s="196" t="s">
        <v>608</v>
      </c>
      <c r="AU863" s="197">
        <v>1</v>
      </c>
      <c r="AV863" s="196" t="s">
        <v>609</v>
      </c>
      <c r="AW863" s="195">
        <v>1</v>
      </c>
      <c r="AX863" s="281" t="s">
        <v>610</v>
      </c>
      <c r="AY863" s="197">
        <v>1</v>
      </c>
      <c r="AZ863" s="196" t="s">
        <v>611</v>
      </c>
      <c r="BA863" s="197">
        <v>1</v>
      </c>
      <c r="BB863" s="196" t="s">
        <v>612</v>
      </c>
      <c r="BC863" s="195">
        <v>1</v>
      </c>
      <c r="BD863" s="281" t="s">
        <v>613</v>
      </c>
      <c r="BE863" s="197">
        <v>1</v>
      </c>
      <c r="BF863" s="196" t="s">
        <v>614</v>
      </c>
      <c r="BG863" s="197">
        <v>1</v>
      </c>
      <c r="BH863" s="196" t="s">
        <v>615</v>
      </c>
      <c r="BI863" s="195">
        <v>1</v>
      </c>
      <c r="BJ863" s="281" t="s">
        <v>616</v>
      </c>
      <c r="BK863" s="197">
        <v>1</v>
      </c>
      <c r="BL863" s="196" t="s">
        <v>617</v>
      </c>
      <c r="BM863" s="197">
        <v>1</v>
      </c>
      <c r="BN863" s="196" t="s">
        <v>618</v>
      </c>
      <c r="BQ863" s="196" t="s">
        <v>240</v>
      </c>
      <c r="BR863" s="197">
        <v>1</v>
      </c>
      <c r="BS863" s="196" t="s">
        <v>241</v>
      </c>
      <c r="BT863" s="197">
        <v>1</v>
      </c>
      <c r="BU863" s="196" t="s">
        <v>242</v>
      </c>
      <c r="BV863" s="195">
        <v>1</v>
      </c>
      <c r="BW863" s="196" t="s">
        <v>243</v>
      </c>
      <c r="BX863" s="197">
        <v>1</v>
      </c>
      <c r="BY863" s="196" t="s">
        <v>244</v>
      </c>
      <c r="BZ863" s="197">
        <v>1</v>
      </c>
      <c r="CA863" s="196" t="s">
        <v>245</v>
      </c>
      <c r="CB863" s="195">
        <v>1</v>
      </c>
      <c r="CC863" s="196" t="s">
        <v>246</v>
      </c>
      <c r="CD863" s="197">
        <v>1</v>
      </c>
      <c r="CE863" s="196" t="s">
        <v>247</v>
      </c>
      <c r="CF863" s="197">
        <v>1</v>
      </c>
      <c r="CG863" s="196" t="s">
        <v>248</v>
      </c>
      <c r="CH863" s="195"/>
      <c r="CI863" s="196"/>
      <c r="CJ863" s="197"/>
      <c r="CK863" s="196"/>
      <c r="CL863" s="197"/>
      <c r="CM863" s="198"/>
      <c r="CN863" s="195"/>
      <c r="CO863" s="196"/>
      <c r="CP863" s="197"/>
      <c r="CQ863" s="196"/>
      <c r="CR863" s="197"/>
      <c r="CS863" s="198"/>
    </row>
    <row r="864" spans="13:97" ht="15" customHeight="1" x14ac:dyDescent="0.25">
      <c r="M864" s="195"/>
      <c r="N864" s="286"/>
      <c r="O864" s="197"/>
      <c r="P864" s="199"/>
      <c r="Q864" s="197"/>
      <c r="R864" s="200"/>
      <c r="S864" s="195"/>
      <c r="T864" s="286"/>
      <c r="U864" s="197"/>
      <c r="V864" s="199"/>
      <c r="W864" s="197"/>
      <c r="X864" s="200"/>
      <c r="Y864" s="195"/>
      <c r="Z864" s="286"/>
      <c r="AA864" s="197"/>
      <c r="AB864" s="199"/>
      <c r="AC864" s="197"/>
      <c r="AD864" s="200"/>
      <c r="AE864" s="195"/>
      <c r="AF864" s="286"/>
      <c r="AG864" s="197"/>
      <c r="AH864" s="199"/>
      <c r="AI864" s="197"/>
      <c r="AJ864" s="200"/>
      <c r="AK864" s="195"/>
      <c r="AL864" s="286"/>
      <c r="AM864" s="197"/>
      <c r="AN864" s="199"/>
      <c r="AO864" s="197"/>
      <c r="AP864" s="200"/>
      <c r="AQ864" s="195"/>
      <c r="AR864" s="286"/>
      <c r="AS864" s="197"/>
      <c r="AT864" s="199"/>
      <c r="AU864" s="197"/>
      <c r="AV864" s="200"/>
      <c r="AW864" s="195"/>
      <c r="AX864" s="286"/>
      <c r="AY864" s="197"/>
      <c r="AZ864" s="199"/>
      <c r="BA864" s="197"/>
      <c r="BB864" s="200"/>
      <c r="BC864" s="195"/>
      <c r="BD864" s="286"/>
      <c r="BE864" s="197"/>
      <c r="BF864" s="199"/>
      <c r="BG864" s="197"/>
      <c r="BH864" s="200"/>
      <c r="BI864" s="195"/>
      <c r="BJ864" s="286"/>
      <c r="BK864" s="197"/>
      <c r="BL864" s="199"/>
      <c r="BM864" s="197"/>
      <c r="BN864" s="200"/>
      <c r="BQ864" s="199"/>
      <c r="BR864" s="197"/>
      <c r="BS864" s="199"/>
      <c r="BT864" s="197"/>
      <c r="BU864" s="200"/>
      <c r="BV864" s="195"/>
      <c r="BW864" s="199"/>
      <c r="BX864" s="197"/>
      <c r="BY864" s="199"/>
      <c r="BZ864" s="197"/>
      <c r="CA864" s="200"/>
      <c r="CB864" s="195"/>
      <c r="CC864" s="199"/>
      <c r="CD864" s="197"/>
      <c r="CE864" s="199"/>
      <c r="CF864" s="197"/>
      <c r="CG864" s="200"/>
      <c r="CH864" s="195"/>
      <c r="CI864" s="199"/>
      <c r="CJ864" s="197"/>
      <c r="CK864" s="199"/>
      <c r="CL864" s="197"/>
      <c r="CM864" s="200"/>
      <c r="CN864" s="195"/>
      <c r="CO864" s="199"/>
      <c r="CP864" s="197"/>
      <c r="CQ864" s="199"/>
      <c r="CR864" s="197"/>
      <c r="CS864" s="200"/>
    </row>
    <row r="865" spans="13:97" ht="15" customHeight="1" x14ac:dyDescent="0.25">
      <c r="M865" s="205"/>
      <c r="N865" s="288"/>
      <c r="O865" s="207"/>
      <c r="P865" s="206"/>
      <c r="Q865" s="207"/>
      <c r="R865" s="208"/>
      <c r="S865" s="205"/>
      <c r="T865" s="288"/>
      <c r="U865" s="207"/>
      <c r="V865" s="206"/>
      <c r="W865" s="207"/>
      <c r="X865" s="208"/>
      <c r="Y865" s="205"/>
      <c r="Z865" s="288"/>
      <c r="AA865" s="207"/>
      <c r="AB865" s="206"/>
      <c r="AC865" s="207"/>
      <c r="AD865" s="208"/>
      <c r="AE865" s="205"/>
      <c r="AF865" s="288"/>
      <c r="AG865" s="207"/>
      <c r="AH865" s="206"/>
      <c r="AI865" s="207"/>
      <c r="AJ865" s="208"/>
      <c r="AK865" s="205"/>
      <c r="AL865" s="288"/>
      <c r="AM865" s="207"/>
      <c r="AN865" s="206"/>
      <c r="AO865" s="207"/>
      <c r="AP865" s="208"/>
      <c r="AQ865" s="205"/>
      <c r="AR865" s="288"/>
      <c r="AS865" s="207"/>
      <c r="AT865" s="206"/>
      <c r="AU865" s="207"/>
      <c r="AV865" s="208"/>
      <c r="AW865" s="205"/>
      <c r="AX865" s="288"/>
      <c r="AY865" s="207"/>
      <c r="AZ865" s="206"/>
      <c r="BA865" s="207"/>
      <c r="BB865" s="208"/>
      <c r="BC865" s="205"/>
      <c r="BD865" s="288"/>
      <c r="BE865" s="207"/>
      <c r="BF865" s="206"/>
      <c r="BG865" s="207"/>
      <c r="BH865" s="208"/>
      <c r="BI865" s="205"/>
      <c r="BJ865" s="288"/>
      <c r="BK865" s="207"/>
      <c r="BL865" s="206"/>
      <c r="BM865" s="207"/>
      <c r="BN865" s="208"/>
      <c r="BQ865" s="199"/>
      <c r="BR865" s="197"/>
      <c r="BS865" s="199"/>
      <c r="BT865" s="197"/>
      <c r="BU865" s="200"/>
      <c r="BV865" s="195"/>
      <c r="BW865" s="199"/>
      <c r="BX865" s="197"/>
      <c r="BY865" s="199"/>
      <c r="BZ865" s="197"/>
      <c r="CA865" s="200"/>
      <c r="CB865" s="195"/>
      <c r="CC865" s="199"/>
      <c r="CD865" s="197"/>
      <c r="CE865" s="199"/>
      <c r="CF865" s="197"/>
      <c r="CG865" s="200"/>
      <c r="CH865" s="195"/>
      <c r="CI865" s="199"/>
      <c r="CJ865" s="197"/>
      <c r="CK865" s="199"/>
      <c r="CL865" s="197"/>
      <c r="CM865" s="200"/>
      <c r="CN865" s="195"/>
      <c r="CO865" s="199"/>
      <c r="CP865" s="197"/>
      <c r="CQ865" s="199"/>
      <c r="CR865" s="197"/>
      <c r="CS865" s="200"/>
    </row>
    <row r="866" spans="13:97" ht="15" customHeight="1" x14ac:dyDescent="0.25">
      <c r="M866" s="209"/>
      <c r="N866" s="289"/>
      <c r="O866" s="211"/>
      <c r="P866" s="210"/>
      <c r="Q866" s="211"/>
      <c r="R866" s="212"/>
      <c r="S866" s="209"/>
      <c r="T866" s="289"/>
      <c r="U866" s="211"/>
      <c r="V866" s="210"/>
      <c r="W866" s="211"/>
      <c r="X866" s="212"/>
      <c r="Y866" s="209"/>
      <c r="Z866" s="289"/>
      <c r="AA866" s="211"/>
      <c r="AB866" s="210"/>
      <c r="AC866" s="211"/>
      <c r="AD866" s="212"/>
      <c r="AE866" s="209"/>
      <c r="AF866" s="289"/>
      <c r="AG866" s="211"/>
      <c r="AH866" s="210"/>
      <c r="AI866" s="211"/>
      <c r="AJ866" s="212"/>
      <c r="AK866" s="209"/>
      <c r="AL866" s="289"/>
      <c r="AM866" s="211"/>
      <c r="AN866" s="210"/>
      <c r="AO866" s="211"/>
      <c r="AP866" s="212"/>
      <c r="AQ866" s="209"/>
      <c r="AR866" s="289"/>
      <c r="AS866" s="211"/>
      <c r="AT866" s="210"/>
      <c r="AU866" s="211"/>
      <c r="AV866" s="212"/>
      <c r="AW866" s="209"/>
      <c r="AX866" s="289"/>
      <c r="AY866" s="211"/>
      <c r="AZ866" s="210"/>
      <c r="BA866" s="211"/>
      <c r="BB866" s="212"/>
      <c r="BC866" s="209"/>
      <c r="BD866" s="289"/>
      <c r="BE866" s="211"/>
      <c r="BF866" s="210"/>
      <c r="BG866" s="211"/>
      <c r="BH866" s="212"/>
      <c r="BI866" s="209"/>
      <c r="BJ866" s="289"/>
      <c r="BK866" s="211"/>
      <c r="BL866" s="210"/>
      <c r="BM866" s="211"/>
      <c r="BN866" s="212"/>
      <c r="BQ866" s="202"/>
      <c r="BR866" s="203"/>
      <c r="BS866" s="202"/>
      <c r="BT866" s="203"/>
      <c r="BU866" s="204"/>
      <c r="BV866" s="201"/>
      <c r="BW866" s="202"/>
      <c r="BX866" s="203"/>
      <c r="BY866" s="202"/>
      <c r="BZ866" s="203"/>
      <c r="CA866" s="204"/>
      <c r="CB866" s="201"/>
      <c r="CC866" s="202"/>
      <c r="CD866" s="203"/>
      <c r="CE866" s="202"/>
      <c r="CF866" s="203"/>
      <c r="CG866" s="204"/>
      <c r="CH866" s="201"/>
      <c r="CI866" s="202"/>
      <c r="CJ866" s="203"/>
      <c r="CK866" s="202"/>
      <c r="CL866" s="203"/>
      <c r="CM866" s="204"/>
      <c r="CN866" s="201"/>
      <c r="CO866" s="202"/>
      <c r="CP866" s="203"/>
      <c r="CQ866" s="202"/>
      <c r="CR866" s="203"/>
      <c r="CS866" s="204"/>
    </row>
    <row r="867" spans="13:97" ht="15" customHeight="1" x14ac:dyDescent="0.25">
      <c r="M867" s="195">
        <v>1</v>
      </c>
      <c r="N867" s="281" t="s">
        <v>619</v>
      </c>
      <c r="O867" s="197">
        <v>1</v>
      </c>
      <c r="P867" s="196" t="s">
        <v>620</v>
      </c>
      <c r="Q867" s="197">
        <v>1</v>
      </c>
      <c r="R867" s="196" t="s">
        <v>621</v>
      </c>
      <c r="S867" s="195">
        <v>1</v>
      </c>
      <c r="T867" s="281" t="s">
        <v>622</v>
      </c>
      <c r="U867" s="197">
        <v>1</v>
      </c>
      <c r="V867" s="196" t="s">
        <v>623</v>
      </c>
      <c r="W867" s="197">
        <v>1</v>
      </c>
      <c r="X867" s="196" t="s">
        <v>624</v>
      </c>
      <c r="Y867" s="205">
        <v>1</v>
      </c>
      <c r="Z867" s="281" t="s">
        <v>625</v>
      </c>
      <c r="AA867" s="207">
        <v>1</v>
      </c>
      <c r="AB867" s="196" t="s">
        <v>626</v>
      </c>
      <c r="AC867" s="207">
        <v>1</v>
      </c>
      <c r="AD867" s="196" t="s">
        <v>627</v>
      </c>
      <c r="AE867" s="195">
        <v>1</v>
      </c>
      <c r="AF867" s="281" t="s">
        <v>628</v>
      </c>
      <c r="AG867" s="197">
        <v>1</v>
      </c>
      <c r="AH867" s="196" t="s">
        <v>629</v>
      </c>
      <c r="AI867" s="197">
        <v>1</v>
      </c>
      <c r="AJ867" s="196" t="s">
        <v>630</v>
      </c>
      <c r="AK867" s="195">
        <v>1</v>
      </c>
      <c r="AL867" s="281" t="s">
        <v>631</v>
      </c>
      <c r="AM867" s="197">
        <v>1</v>
      </c>
      <c r="AN867" s="196" t="s">
        <v>632</v>
      </c>
      <c r="AO867" s="197">
        <v>1</v>
      </c>
      <c r="AP867" s="196" t="s">
        <v>633</v>
      </c>
      <c r="AQ867" s="205">
        <v>1</v>
      </c>
      <c r="AR867" s="281" t="s">
        <v>634</v>
      </c>
      <c r="AS867" s="207">
        <v>1</v>
      </c>
      <c r="AT867" s="196" t="s">
        <v>635</v>
      </c>
      <c r="AU867" s="207">
        <v>1</v>
      </c>
      <c r="AV867" s="196" t="s">
        <v>636</v>
      </c>
      <c r="AW867" s="195">
        <v>1</v>
      </c>
      <c r="AX867" s="281" t="s">
        <v>637</v>
      </c>
      <c r="AY867" s="197">
        <v>1</v>
      </c>
      <c r="AZ867" s="196" t="s">
        <v>638</v>
      </c>
      <c r="BA867" s="197">
        <v>1</v>
      </c>
      <c r="BB867" s="196" t="s">
        <v>639</v>
      </c>
      <c r="BC867" s="195">
        <v>1</v>
      </c>
      <c r="BD867" s="281" t="s">
        <v>640</v>
      </c>
      <c r="BE867" s="197">
        <v>1</v>
      </c>
      <c r="BF867" s="196" t="s">
        <v>641</v>
      </c>
      <c r="BG867" s="197">
        <v>1</v>
      </c>
      <c r="BH867" s="196" t="s">
        <v>642</v>
      </c>
      <c r="BI867" s="195">
        <v>1</v>
      </c>
      <c r="BJ867" s="281" t="s">
        <v>643</v>
      </c>
      <c r="BK867" s="197">
        <v>1</v>
      </c>
      <c r="BL867" s="196" t="s">
        <v>644</v>
      </c>
      <c r="BM867" s="197">
        <v>1</v>
      </c>
      <c r="BN867" s="196" t="s">
        <v>645</v>
      </c>
      <c r="BQ867" s="196" t="s">
        <v>261</v>
      </c>
      <c r="BR867" s="197">
        <v>1</v>
      </c>
      <c r="BS867" s="196" t="s">
        <v>262</v>
      </c>
      <c r="BT867" s="197">
        <v>1</v>
      </c>
      <c r="BU867" s="196" t="s">
        <v>263</v>
      </c>
      <c r="BV867" s="195">
        <v>1</v>
      </c>
      <c r="BW867" s="196" t="s">
        <v>264</v>
      </c>
      <c r="BX867" s="197">
        <v>1</v>
      </c>
      <c r="BY867" s="196" t="s">
        <v>265</v>
      </c>
      <c r="BZ867" s="197">
        <v>1</v>
      </c>
      <c r="CA867" s="196" t="s">
        <v>266</v>
      </c>
      <c r="CB867" s="195">
        <v>1</v>
      </c>
      <c r="CC867" s="196" t="s">
        <v>267</v>
      </c>
      <c r="CD867" s="197">
        <v>1</v>
      </c>
      <c r="CE867" s="196" t="s">
        <v>268</v>
      </c>
      <c r="CF867" s="197">
        <v>1</v>
      </c>
      <c r="CG867" s="196" t="s">
        <v>269</v>
      </c>
      <c r="CH867" s="195"/>
      <c r="CI867" s="196"/>
      <c r="CJ867" s="197"/>
      <c r="CK867" s="196"/>
      <c r="CL867" s="197"/>
      <c r="CM867" s="198"/>
      <c r="CN867" s="195"/>
      <c r="CO867" s="196"/>
      <c r="CP867" s="197"/>
      <c r="CQ867" s="196"/>
      <c r="CR867" s="197"/>
      <c r="CS867" s="198"/>
    </row>
    <row r="868" spans="13:97" ht="15" customHeight="1" x14ac:dyDescent="0.25">
      <c r="M868" s="205"/>
      <c r="N868" s="288"/>
      <c r="O868" s="207"/>
      <c r="P868" s="206"/>
      <c r="Q868" s="207"/>
      <c r="R868" s="208"/>
      <c r="S868" s="205"/>
      <c r="T868" s="288"/>
      <c r="U868" s="207"/>
      <c r="V868" s="206"/>
      <c r="W868" s="207"/>
      <c r="X868" s="208"/>
      <c r="Y868" s="205"/>
      <c r="Z868" s="288"/>
      <c r="AA868" s="207"/>
      <c r="AB868" s="206"/>
      <c r="AC868" s="207"/>
      <c r="AD868" s="208"/>
      <c r="AE868" s="205"/>
      <c r="AF868" s="288"/>
      <c r="AG868" s="207"/>
      <c r="AH868" s="206"/>
      <c r="AI868" s="207"/>
      <c r="AJ868" s="208"/>
      <c r="AK868" s="205"/>
      <c r="AL868" s="288"/>
      <c r="AM868" s="207"/>
      <c r="AN868" s="206"/>
      <c r="AO868" s="207"/>
      <c r="AP868" s="208"/>
      <c r="AQ868" s="205"/>
      <c r="AR868" s="288"/>
      <c r="AS868" s="207"/>
      <c r="AT868" s="206"/>
      <c r="AU868" s="207"/>
      <c r="AV868" s="208"/>
      <c r="AW868" s="205"/>
      <c r="AX868" s="288"/>
      <c r="AY868" s="207"/>
      <c r="AZ868" s="206"/>
      <c r="BA868" s="207"/>
      <c r="BB868" s="208"/>
      <c r="BC868" s="205"/>
      <c r="BD868" s="288"/>
      <c r="BE868" s="207"/>
      <c r="BF868" s="206"/>
      <c r="BG868" s="207"/>
      <c r="BH868" s="208"/>
      <c r="BI868" s="205"/>
      <c r="BJ868" s="288"/>
      <c r="BK868" s="207"/>
      <c r="BL868" s="206"/>
      <c r="BM868" s="207"/>
      <c r="BN868" s="208"/>
      <c r="BQ868" s="199"/>
      <c r="BR868" s="197"/>
      <c r="BS868" s="199"/>
      <c r="BT868" s="197"/>
      <c r="BU868" s="200"/>
      <c r="BV868" s="195"/>
      <c r="BW868" s="199"/>
      <c r="BX868" s="197"/>
      <c r="BY868" s="199"/>
      <c r="BZ868" s="197"/>
      <c r="CA868" s="200"/>
      <c r="CB868" s="195"/>
      <c r="CC868" s="199"/>
      <c r="CD868" s="197"/>
      <c r="CE868" s="199"/>
      <c r="CF868" s="197"/>
      <c r="CG868" s="200"/>
      <c r="CH868" s="195"/>
      <c r="CI868" s="199"/>
      <c r="CJ868" s="197"/>
      <c r="CK868" s="199"/>
      <c r="CL868" s="197"/>
      <c r="CM868" s="200"/>
      <c r="CN868" s="195"/>
      <c r="CO868" s="199"/>
      <c r="CP868" s="197"/>
      <c r="CQ868" s="199"/>
      <c r="CR868" s="197"/>
      <c r="CS868" s="200"/>
    </row>
    <row r="869" spans="13:97" ht="15" customHeight="1" x14ac:dyDescent="0.25">
      <c r="M869" s="205"/>
      <c r="N869" s="288"/>
      <c r="O869" s="207"/>
      <c r="P869" s="206"/>
      <c r="Q869" s="207"/>
      <c r="R869" s="208"/>
      <c r="S869" s="205"/>
      <c r="T869" s="288"/>
      <c r="U869" s="207"/>
      <c r="V869" s="206"/>
      <c r="W869" s="207"/>
      <c r="X869" s="208"/>
      <c r="Y869" s="205"/>
      <c r="Z869" s="288"/>
      <c r="AA869" s="207"/>
      <c r="AB869" s="206"/>
      <c r="AC869" s="207"/>
      <c r="AD869" s="208"/>
      <c r="AE869" s="205"/>
      <c r="AF869" s="288"/>
      <c r="AG869" s="207"/>
      <c r="AH869" s="206"/>
      <c r="AI869" s="207"/>
      <c r="AJ869" s="208"/>
      <c r="AK869" s="205"/>
      <c r="AL869" s="288"/>
      <c r="AM869" s="207"/>
      <c r="AN869" s="206"/>
      <c r="AO869" s="207"/>
      <c r="AP869" s="208"/>
      <c r="AQ869" s="205"/>
      <c r="AR869" s="288"/>
      <c r="AS869" s="207"/>
      <c r="AT869" s="206"/>
      <c r="AU869" s="207"/>
      <c r="AV869" s="208"/>
      <c r="AW869" s="205"/>
      <c r="AX869" s="288"/>
      <c r="AY869" s="207"/>
      <c r="AZ869" s="206"/>
      <c r="BA869" s="207"/>
      <c r="BB869" s="208"/>
      <c r="BC869" s="205"/>
      <c r="BD869" s="288"/>
      <c r="BE869" s="207"/>
      <c r="BF869" s="206"/>
      <c r="BG869" s="207"/>
      <c r="BH869" s="208"/>
      <c r="BI869" s="205"/>
      <c r="BJ869" s="288"/>
      <c r="BK869" s="207"/>
      <c r="BL869" s="206"/>
      <c r="BM869" s="207"/>
      <c r="BN869" s="208"/>
      <c r="BQ869" s="206"/>
      <c r="BR869" s="207"/>
      <c r="BS869" s="206"/>
      <c r="BT869" s="207"/>
      <c r="BU869" s="208"/>
      <c r="BV869" s="205"/>
      <c r="BW869" s="206"/>
      <c r="BX869" s="207"/>
      <c r="BY869" s="206"/>
      <c r="BZ869" s="207"/>
      <c r="CA869" s="208"/>
      <c r="CB869" s="205"/>
      <c r="CC869" s="206"/>
      <c r="CD869" s="207"/>
      <c r="CE869" s="206"/>
      <c r="CF869" s="207"/>
      <c r="CG869" s="208"/>
      <c r="CH869" s="205"/>
      <c r="CI869" s="206"/>
      <c r="CJ869" s="207"/>
      <c r="CK869" s="206"/>
      <c r="CL869" s="207"/>
      <c r="CM869" s="208"/>
      <c r="CN869" s="205"/>
      <c r="CO869" s="206"/>
      <c r="CP869" s="207"/>
      <c r="CQ869" s="206"/>
      <c r="CR869" s="207"/>
      <c r="CS869" s="208"/>
    </row>
    <row r="870" spans="13:97" ht="15" customHeight="1" x14ac:dyDescent="0.25">
      <c r="M870" s="122"/>
      <c r="N870" s="280"/>
      <c r="O870" s="124"/>
      <c r="P870" s="123"/>
      <c r="Q870" s="124"/>
      <c r="R870" s="125"/>
      <c r="S870" s="122"/>
      <c r="T870" s="280"/>
      <c r="U870" s="124"/>
      <c r="V870" s="123"/>
      <c r="W870" s="124"/>
      <c r="X870" s="125"/>
      <c r="Y870" s="122"/>
      <c r="Z870" s="280"/>
      <c r="AA870" s="124"/>
      <c r="AB870" s="123"/>
      <c r="AC870" s="124"/>
      <c r="AD870" s="125"/>
      <c r="AE870" s="122"/>
      <c r="AF870" s="280"/>
      <c r="AG870" s="124"/>
      <c r="AH870" s="123"/>
      <c r="AI870" s="124"/>
      <c r="AJ870" s="125"/>
      <c r="AK870" s="122"/>
      <c r="AL870" s="280"/>
      <c r="AM870" s="124"/>
      <c r="AN870" s="123"/>
      <c r="AO870" s="124"/>
      <c r="AP870" s="125"/>
      <c r="AQ870" s="122"/>
      <c r="AR870" s="280"/>
      <c r="AS870" s="124"/>
      <c r="AT870" s="123"/>
      <c r="AU870" s="124"/>
      <c r="AV870" s="125"/>
      <c r="AW870" s="122"/>
      <c r="AX870" s="280"/>
      <c r="AY870" s="124"/>
      <c r="AZ870" s="123"/>
      <c r="BA870" s="124"/>
      <c r="BB870" s="125"/>
      <c r="BC870" s="122"/>
      <c r="BD870" s="280"/>
      <c r="BE870" s="124"/>
      <c r="BF870" s="123"/>
      <c r="BG870" s="124"/>
      <c r="BH870" s="125"/>
      <c r="BI870" s="122"/>
      <c r="BJ870" s="280"/>
      <c r="BK870" s="124"/>
      <c r="BL870" s="123"/>
      <c r="BM870" s="124"/>
      <c r="BN870" s="125"/>
      <c r="BQ870" s="210"/>
      <c r="BR870" s="211"/>
      <c r="BS870" s="210"/>
      <c r="BT870" s="211"/>
      <c r="BU870" s="212"/>
      <c r="BV870" s="209"/>
      <c r="BW870" s="210"/>
      <c r="BX870" s="211"/>
      <c r="BY870" s="210"/>
      <c r="BZ870" s="211"/>
      <c r="CA870" s="212"/>
      <c r="CB870" s="209"/>
      <c r="CC870" s="210"/>
      <c r="CD870" s="211"/>
      <c r="CE870" s="210"/>
      <c r="CF870" s="211"/>
      <c r="CG870" s="212"/>
      <c r="CH870" s="209"/>
      <c r="CI870" s="210"/>
      <c r="CJ870" s="211"/>
      <c r="CK870" s="210"/>
      <c r="CL870" s="211"/>
      <c r="CM870" s="212"/>
      <c r="CN870" s="209"/>
      <c r="CO870" s="210"/>
      <c r="CP870" s="211"/>
      <c r="CQ870" s="210"/>
      <c r="CR870" s="211"/>
      <c r="CS870" s="212"/>
    </row>
    <row r="871" spans="13:97" ht="15" customHeight="1" x14ac:dyDescent="0.25">
      <c r="M871" s="215">
        <v>1</v>
      </c>
      <c r="N871" s="281" t="s">
        <v>646</v>
      </c>
      <c r="O871" s="217">
        <v>1</v>
      </c>
      <c r="P871" s="216" t="s">
        <v>647</v>
      </c>
      <c r="Q871" s="217">
        <v>1</v>
      </c>
      <c r="R871" s="216" t="s">
        <v>648</v>
      </c>
      <c r="S871" s="215">
        <v>1</v>
      </c>
      <c r="T871" s="281" t="s">
        <v>649</v>
      </c>
      <c r="U871" s="217">
        <v>1</v>
      </c>
      <c r="V871" s="216" t="s">
        <v>650</v>
      </c>
      <c r="W871" s="217">
        <v>1</v>
      </c>
      <c r="X871" s="216" t="s">
        <v>651</v>
      </c>
      <c r="Y871" s="215">
        <v>1</v>
      </c>
      <c r="Z871" s="276" t="s">
        <v>652</v>
      </c>
      <c r="AA871" s="217">
        <v>1</v>
      </c>
      <c r="AB871" s="216" t="s">
        <v>653</v>
      </c>
      <c r="AC871" s="217">
        <v>1</v>
      </c>
      <c r="AD871" s="216" t="s">
        <v>654</v>
      </c>
      <c r="AE871" s="215">
        <v>1</v>
      </c>
      <c r="AF871" s="276" t="s">
        <v>655</v>
      </c>
      <c r="AG871" s="217">
        <v>1</v>
      </c>
      <c r="AH871" s="216" t="s">
        <v>656</v>
      </c>
      <c r="AI871" s="217">
        <v>1</v>
      </c>
      <c r="AJ871" s="216" t="s">
        <v>657</v>
      </c>
      <c r="AK871" s="215">
        <v>1</v>
      </c>
      <c r="AL871" s="281" t="s">
        <v>658</v>
      </c>
      <c r="AM871" s="217">
        <v>1</v>
      </c>
      <c r="AN871" s="216" t="s">
        <v>659</v>
      </c>
      <c r="AO871" s="217">
        <v>1</v>
      </c>
      <c r="AP871" s="216" t="s">
        <v>660</v>
      </c>
      <c r="AQ871" s="215">
        <v>1</v>
      </c>
      <c r="AR871" s="281" t="s">
        <v>661</v>
      </c>
      <c r="AS871" s="217">
        <v>1</v>
      </c>
      <c r="AT871" s="216" t="s">
        <v>662</v>
      </c>
      <c r="AU871" s="217">
        <v>1</v>
      </c>
      <c r="AV871" s="216" t="s">
        <v>663</v>
      </c>
      <c r="AW871" s="215">
        <v>1</v>
      </c>
      <c r="AX871" s="281" t="s">
        <v>664</v>
      </c>
      <c r="AY871" s="217">
        <v>1</v>
      </c>
      <c r="AZ871" s="216" t="s">
        <v>665</v>
      </c>
      <c r="BA871" s="217">
        <v>1</v>
      </c>
      <c r="BB871" s="216" t="s">
        <v>666</v>
      </c>
      <c r="BC871" s="215">
        <v>1</v>
      </c>
      <c r="BD871" s="281" t="s">
        <v>667</v>
      </c>
      <c r="BE871" s="217">
        <v>1</v>
      </c>
      <c r="BF871" s="216" t="s">
        <v>668</v>
      </c>
      <c r="BG871" s="217">
        <v>1</v>
      </c>
      <c r="BH871" s="218" t="s">
        <v>669</v>
      </c>
      <c r="BI871" s="215">
        <v>1</v>
      </c>
      <c r="BJ871" s="281" t="s">
        <v>670</v>
      </c>
      <c r="BK871" s="217">
        <v>1</v>
      </c>
      <c r="BL871" s="216" t="s">
        <v>671</v>
      </c>
      <c r="BM871" s="217">
        <v>1</v>
      </c>
      <c r="BN871" s="218" t="s">
        <v>670</v>
      </c>
      <c r="BQ871" s="196" t="s">
        <v>282</v>
      </c>
      <c r="BR871" s="197">
        <v>1</v>
      </c>
      <c r="BS871" s="196" t="s">
        <v>283</v>
      </c>
      <c r="BT871" s="197">
        <v>1</v>
      </c>
      <c r="BU871" s="196" t="s">
        <v>284</v>
      </c>
      <c r="BV871" s="205">
        <v>1</v>
      </c>
      <c r="BW871" s="196" t="s">
        <v>285</v>
      </c>
      <c r="BX871" s="207">
        <v>1</v>
      </c>
      <c r="BY871" s="196" t="s">
        <v>286</v>
      </c>
      <c r="BZ871" s="207">
        <v>1</v>
      </c>
      <c r="CA871" s="196" t="s">
        <v>287</v>
      </c>
      <c r="CB871" s="195">
        <v>1</v>
      </c>
      <c r="CC871" s="196" t="s">
        <v>288</v>
      </c>
      <c r="CD871" s="197">
        <v>1</v>
      </c>
      <c r="CE871" s="196" t="s">
        <v>289</v>
      </c>
      <c r="CF871" s="197">
        <v>1</v>
      </c>
      <c r="CG871" s="196" t="s">
        <v>290</v>
      </c>
      <c r="CH871" s="195"/>
      <c r="CI871" s="196"/>
      <c r="CJ871" s="197"/>
      <c r="CK871" s="196"/>
      <c r="CL871" s="197"/>
      <c r="CM871" s="198"/>
      <c r="CN871" s="205"/>
      <c r="CO871" s="213"/>
      <c r="CP871" s="207"/>
      <c r="CQ871" s="213"/>
      <c r="CR871" s="207"/>
      <c r="CS871" s="214"/>
    </row>
    <row r="872" spans="13:97" ht="15" customHeight="1" x14ac:dyDescent="0.25">
      <c r="M872" s="215"/>
      <c r="N872" s="290"/>
      <c r="O872" s="217"/>
      <c r="P872" s="219"/>
      <c r="Q872" s="217"/>
      <c r="R872" s="220"/>
      <c r="S872" s="215"/>
      <c r="T872" s="290"/>
      <c r="U872" s="217"/>
      <c r="V872" s="219"/>
      <c r="W872" s="217"/>
      <c r="X872" s="220"/>
      <c r="Y872" s="215"/>
      <c r="Z872" s="290"/>
      <c r="AA872" s="217"/>
      <c r="AB872" s="219"/>
      <c r="AC872" s="217"/>
      <c r="AD872" s="220"/>
      <c r="AE872" s="215"/>
      <c r="AF872" s="290"/>
      <c r="AG872" s="217"/>
      <c r="AH872" s="219"/>
      <c r="AI872" s="217"/>
      <c r="AJ872" s="220"/>
      <c r="AK872" s="215"/>
      <c r="AL872" s="290"/>
      <c r="AM872" s="217"/>
      <c r="AN872" s="219"/>
      <c r="AO872" s="217"/>
      <c r="AP872" s="220"/>
      <c r="AQ872" s="215"/>
      <c r="AR872" s="290"/>
      <c r="AS872" s="217"/>
      <c r="AT872" s="219"/>
      <c r="AU872" s="217"/>
      <c r="AV872" s="220"/>
      <c r="AW872" s="215"/>
      <c r="AX872" s="290"/>
      <c r="AY872" s="217"/>
      <c r="AZ872" s="219"/>
      <c r="BA872" s="217"/>
      <c r="BB872" s="220"/>
      <c r="BC872" s="215"/>
      <c r="BD872" s="290"/>
      <c r="BE872" s="217"/>
      <c r="BF872" s="219"/>
      <c r="BG872" s="217"/>
      <c r="BH872" s="220"/>
      <c r="BI872" s="215"/>
      <c r="BJ872" s="290"/>
      <c r="BK872" s="217"/>
      <c r="BL872" s="219"/>
      <c r="BM872" s="217"/>
      <c r="BN872" s="220"/>
      <c r="BQ872" s="206"/>
      <c r="BR872" s="207"/>
      <c r="BS872" s="206"/>
      <c r="BT872" s="207"/>
      <c r="BU872" s="208"/>
      <c r="BV872" s="205"/>
      <c r="BW872" s="206"/>
      <c r="BX872" s="207"/>
      <c r="BY872" s="206"/>
      <c r="BZ872" s="207"/>
      <c r="CA872" s="208"/>
      <c r="CB872" s="205"/>
      <c r="CC872" s="206"/>
      <c r="CD872" s="207"/>
      <c r="CE872" s="206"/>
      <c r="CF872" s="207"/>
      <c r="CG872" s="208"/>
      <c r="CH872" s="205"/>
      <c r="CI872" s="206"/>
      <c r="CJ872" s="207"/>
      <c r="CK872" s="206"/>
      <c r="CL872" s="207"/>
      <c r="CM872" s="208"/>
      <c r="CN872" s="205"/>
      <c r="CO872" s="206"/>
      <c r="CP872" s="207"/>
      <c r="CQ872" s="206"/>
      <c r="CR872" s="207"/>
      <c r="CS872" s="208"/>
    </row>
    <row r="873" spans="13:97" ht="15" customHeight="1" x14ac:dyDescent="0.25">
      <c r="M873" s="215"/>
      <c r="N873" s="290"/>
      <c r="O873" s="217"/>
      <c r="P873" s="219"/>
      <c r="Q873" s="217"/>
      <c r="R873" s="220"/>
      <c r="S873" s="215"/>
      <c r="T873" s="290"/>
      <c r="U873" s="217"/>
      <c r="V873" s="219"/>
      <c r="W873" s="217"/>
      <c r="X873" s="220"/>
      <c r="Y873" s="215"/>
      <c r="Z873" s="290"/>
      <c r="AA873" s="217"/>
      <c r="AB873" s="219"/>
      <c r="AC873" s="217"/>
      <c r="AD873" s="220"/>
      <c r="AE873" s="215"/>
      <c r="AF873" s="290"/>
      <c r="AG873" s="217"/>
      <c r="AH873" s="219"/>
      <c r="AI873" s="217"/>
      <c r="AJ873" s="220"/>
      <c r="AK873" s="215"/>
      <c r="AL873" s="290"/>
      <c r="AM873" s="217"/>
      <c r="AN873" s="219"/>
      <c r="AO873" s="217"/>
      <c r="AP873" s="220"/>
      <c r="AQ873" s="215"/>
      <c r="AR873" s="290"/>
      <c r="AS873" s="217"/>
      <c r="AT873" s="219"/>
      <c r="AU873" s="217"/>
      <c r="AV873" s="220"/>
      <c r="AW873" s="215"/>
      <c r="AX873" s="290"/>
      <c r="AY873" s="217"/>
      <c r="AZ873" s="219"/>
      <c r="BA873" s="217"/>
      <c r="BB873" s="220"/>
      <c r="BC873" s="215"/>
      <c r="BD873" s="290"/>
      <c r="BE873" s="217"/>
      <c r="BF873" s="219"/>
      <c r="BG873" s="217"/>
      <c r="BH873" s="220"/>
      <c r="BI873" s="215"/>
      <c r="BJ873" s="290"/>
      <c r="BK873" s="217"/>
      <c r="BL873" s="219"/>
      <c r="BM873" s="217"/>
      <c r="BN873" s="220"/>
      <c r="BQ873" s="206"/>
      <c r="BR873" s="207"/>
      <c r="BS873" s="206"/>
      <c r="BT873" s="207"/>
      <c r="BU873" s="208"/>
      <c r="BV873" s="205"/>
      <c r="BW873" s="206"/>
      <c r="BX873" s="207"/>
      <c r="BY873" s="206"/>
      <c r="BZ873" s="207"/>
      <c r="CA873" s="208"/>
      <c r="CB873" s="205"/>
      <c r="CC873" s="206"/>
      <c r="CD873" s="207"/>
      <c r="CE873" s="206"/>
      <c r="CF873" s="207"/>
      <c r="CG873" s="208"/>
      <c r="CH873" s="205"/>
      <c r="CI873" s="206"/>
      <c r="CJ873" s="207"/>
      <c r="CK873" s="206"/>
      <c r="CL873" s="207"/>
      <c r="CM873" s="208"/>
      <c r="CN873" s="205"/>
      <c r="CO873" s="206"/>
      <c r="CP873" s="207"/>
      <c r="CQ873" s="206"/>
      <c r="CR873" s="207"/>
      <c r="CS873" s="208"/>
    </row>
    <row r="874" spans="13:97" ht="15" customHeight="1" x14ac:dyDescent="0.25">
      <c r="M874" s="221"/>
      <c r="N874" s="291"/>
      <c r="O874" s="223"/>
      <c r="P874" s="222"/>
      <c r="Q874" s="223"/>
      <c r="R874" s="224"/>
      <c r="S874" s="221"/>
      <c r="T874" s="291"/>
      <c r="U874" s="223"/>
      <c r="V874" s="222"/>
      <c r="W874" s="223"/>
      <c r="X874" s="224"/>
      <c r="Y874" s="221"/>
      <c r="Z874" s="291"/>
      <c r="AA874" s="223"/>
      <c r="AB874" s="222"/>
      <c r="AC874" s="223"/>
      <c r="AD874" s="224"/>
      <c r="AE874" s="221"/>
      <c r="AF874" s="291"/>
      <c r="AG874" s="223"/>
      <c r="AH874" s="222"/>
      <c r="AI874" s="223"/>
      <c r="AJ874" s="224"/>
      <c r="AK874" s="221"/>
      <c r="AL874" s="291"/>
      <c r="AM874" s="223"/>
      <c r="AN874" s="222"/>
      <c r="AO874" s="223"/>
      <c r="AP874" s="224"/>
      <c r="AQ874" s="221"/>
      <c r="AR874" s="291"/>
      <c r="AS874" s="223"/>
      <c r="AT874" s="222"/>
      <c r="AU874" s="223"/>
      <c r="AV874" s="224"/>
      <c r="AW874" s="221"/>
      <c r="AX874" s="291"/>
      <c r="AY874" s="223"/>
      <c r="AZ874" s="222"/>
      <c r="BA874" s="223"/>
      <c r="BB874" s="224"/>
      <c r="BC874" s="221"/>
      <c r="BD874" s="291"/>
      <c r="BE874" s="223"/>
      <c r="BF874" s="222"/>
      <c r="BG874" s="223"/>
      <c r="BH874" s="224"/>
      <c r="BI874" s="221"/>
      <c r="BJ874" s="291"/>
      <c r="BK874" s="223"/>
      <c r="BL874" s="222"/>
      <c r="BM874" s="223"/>
      <c r="BN874" s="224"/>
      <c r="BQ874" s="123"/>
      <c r="BR874" s="124"/>
      <c r="BS874" s="123"/>
      <c r="BT874" s="124"/>
      <c r="BU874" s="125"/>
      <c r="BV874" s="122"/>
      <c r="BW874" s="123"/>
      <c r="BX874" s="124"/>
      <c r="BY874" s="123"/>
      <c r="BZ874" s="124"/>
      <c r="CA874" s="125"/>
      <c r="CB874" s="122"/>
      <c r="CC874" s="123"/>
      <c r="CD874" s="124"/>
      <c r="CE874" s="123"/>
      <c r="CF874" s="124"/>
      <c r="CG874" s="125"/>
      <c r="CH874" s="122"/>
      <c r="CI874" s="123"/>
      <c r="CJ874" s="124"/>
      <c r="CK874" s="123"/>
      <c r="CL874" s="124"/>
      <c r="CM874" s="125"/>
      <c r="CN874" s="122"/>
      <c r="CO874" s="123"/>
      <c r="CP874" s="124"/>
      <c r="CQ874" s="123"/>
      <c r="CR874" s="124"/>
      <c r="CS874" s="125"/>
    </row>
    <row r="875" spans="13:97" ht="15" customHeight="1" x14ac:dyDescent="0.25">
      <c r="M875" s="215">
        <v>1</v>
      </c>
      <c r="N875" s="281" t="s">
        <v>672</v>
      </c>
      <c r="O875" s="217">
        <v>1</v>
      </c>
      <c r="P875" s="216" t="s">
        <v>673</v>
      </c>
      <c r="Q875" s="217">
        <v>1</v>
      </c>
      <c r="R875" s="216" t="s">
        <v>674</v>
      </c>
      <c r="S875" s="215">
        <v>1</v>
      </c>
      <c r="T875" s="281" t="s">
        <v>675</v>
      </c>
      <c r="U875" s="217">
        <v>1</v>
      </c>
      <c r="V875" s="216" t="s">
        <v>676</v>
      </c>
      <c r="W875" s="217">
        <v>1</v>
      </c>
      <c r="X875" s="216" t="s">
        <v>677</v>
      </c>
      <c r="Y875" s="215">
        <v>1</v>
      </c>
      <c r="Z875" s="281" t="s">
        <v>678</v>
      </c>
      <c r="AA875" s="217">
        <v>1</v>
      </c>
      <c r="AB875" s="216" t="s">
        <v>679</v>
      </c>
      <c r="AC875" s="217">
        <v>1</v>
      </c>
      <c r="AD875" s="216" t="s">
        <v>680</v>
      </c>
      <c r="AE875" s="215">
        <v>1</v>
      </c>
      <c r="AF875" s="281" t="s">
        <v>681</v>
      </c>
      <c r="AG875" s="217">
        <v>1</v>
      </c>
      <c r="AH875" s="216" t="s">
        <v>682</v>
      </c>
      <c r="AI875" s="217">
        <v>1</v>
      </c>
      <c r="AJ875" s="216" t="s">
        <v>683</v>
      </c>
      <c r="AK875" s="215">
        <v>1</v>
      </c>
      <c r="AL875" s="281" t="s">
        <v>684</v>
      </c>
      <c r="AM875" s="217">
        <v>1</v>
      </c>
      <c r="AN875" s="216" t="s">
        <v>685</v>
      </c>
      <c r="AO875" s="217">
        <v>1</v>
      </c>
      <c r="AP875" s="216" t="s">
        <v>686</v>
      </c>
      <c r="AQ875" s="215">
        <v>1</v>
      </c>
      <c r="AR875" s="281" t="s">
        <v>687</v>
      </c>
      <c r="AS875" s="217">
        <v>1</v>
      </c>
      <c r="AT875" s="216" t="s">
        <v>688</v>
      </c>
      <c r="AU875" s="217">
        <v>1</v>
      </c>
      <c r="AV875" s="216" t="s">
        <v>689</v>
      </c>
      <c r="AW875" s="215">
        <v>1</v>
      </c>
      <c r="AX875" s="281" t="s">
        <v>690</v>
      </c>
      <c r="AY875" s="217">
        <v>1</v>
      </c>
      <c r="AZ875" s="216" t="s">
        <v>691</v>
      </c>
      <c r="BA875" s="217">
        <v>1</v>
      </c>
      <c r="BB875" s="216" t="s">
        <v>692</v>
      </c>
      <c r="BC875" s="215">
        <v>1</v>
      </c>
      <c r="BD875" s="281" t="s">
        <v>693</v>
      </c>
      <c r="BE875" s="217">
        <v>1</v>
      </c>
      <c r="BF875" s="216" t="s">
        <v>694</v>
      </c>
      <c r="BG875" s="217">
        <v>1</v>
      </c>
      <c r="BH875" s="218" t="s">
        <v>695</v>
      </c>
      <c r="BI875" s="215">
        <v>1</v>
      </c>
      <c r="BJ875" s="281" t="s">
        <v>696</v>
      </c>
      <c r="BK875" s="217">
        <v>1</v>
      </c>
      <c r="BL875" s="216" t="s">
        <v>697</v>
      </c>
      <c r="BM875" s="217">
        <v>1</v>
      </c>
      <c r="BN875" s="218" t="s">
        <v>698</v>
      </c>
      <c r="BQ875" s="216"/>
      <c r="BR875" s="217"/>
      <c r="BS875" s="216"/>
      <c r="BT875" s="217"/>
      <c r="BU875" s="218"/>
      <c r="BV875" s="215"/>
      <c r="BW875" s="216"/>
      <c r="BX875" s="217"/>
      <c r="BY875" s="216"/>
      <c r="BZ875" s="217"/>
      <c r="CA875" s="218"/>
      <c r="CB875" s="215"/>
      <c r="CC875" s="216"/>
      <c r="CD875" s="217"/>
      <c r="CE875" s="216"/>
      <c r="CF875" s="217"/>
      <c r="CG875" s="218"/>
      <c r="CH875" s="215"/>
      <c r="CI875" s="216"/>
      <c r="CJ875" s="217"/>
      <c r="CK875" s="216"/>
      <c r="CL875" s="217"/>
      <c r="CM875" s="218"/>
      <c r="CN875" s="215"/>
      <c r="CO875" s="216"/>
      <c r="CP875" s="217"/>
      <c r="CQ875" s="216"/>
      <c r="CR875" s="217"/>
      <c r="CS875" s="218"/>
    </row>
    <row r="876" spans="13:97" ht="15" customHeight="1" x14ac:dyDescent="0.25">
      <c r="M876" s="215"/>
      <c r="N876" s="290"/>
      <c r="O876" s="217"/>
      <c r="P876" s="219"/>
      <c r="Q876" s="217"/>
      <c r="R876" s="220"/>
      <c r="S876" s="215"/>
      <c r="T876" s="290"/>
      <c r="U876" s="217"/>
      <c r="V876" s="219"/>
      <c r="W876" s="217"/>
      <c r="X876" s="220"/>
      <c r="Y876" s="215"/>
      <c r="Z876" s="290"/>
      <c r="AA876" s="217"/>
      <c r="AB876" s="219"/>
      <c r="AC876" s="217"/>
      <c r="AD876" s="220"/>
      <c r="AE876" s="215"/>
      <c r="AF876" s="290"/>
      <c r="AG876" s="217"/>
      <c r="AH876" s="219"/>
      <c r="AI876" s="217"/>
      <c r="AJ876" s="220"/>
      <c r="AK876" s="215"/>
      <c r="AL876" s="290"/>
      <c r="AM876" s="217"/>
      <c r="AN876" s="219"/>
      <c r="AO876" s="217"/>
      <c r="AP876" s="220"/>
      <c r="AQ876" s="215"/>
      <c r="AR876" s="290"/>
      <c r="AS876" s="217"/>
      <c r="AT876" s="219"/>
      <c r="AU876" s="217"/>
      <c r="AV876" s="220"/>
      <c r="AW876" s="215"/>
      <c r="AX876" s="290"/>
      <c r="AY876" s="217"/>
      <c r="AZ876" s="219"/>
      <c r="BA876" s="217"/>
      <c r="BB876" s="220"/>
      <c r="BC876" s="215"/>
      <c r="BD876" s="290"/>
      <c r="BE876" s="217"/>
      <c r="BF876" s="219"/>
      <c r="BG876" s="217"/>
      <c r="BH876" s="220"/>
      <c r="BI876" s="215"/>
      <c r="BJ876" s="290"/>
      <c r="BK876" s="217"/>
      <c r="BL876" s="219"/>
      <c r="BM876" s="217"/>
      <c r="BN876" s="220"/>
      <c r="BQ876" s="219"/>
      <c r="BR876" s="217"/>
      <c r="BS876" s="219"/>
      <c r="BT876" s="217"/>
      <c r="BU876" s="220"/>
      <c r="BV876" s="215"/>
      <c r="BW876" s="219"/>
      <c r="BX876" s="217"/>
      <c r="BY876" s="219"/>
      <c r="BZ876" s="217"/>
      <c r="CA876" s="220"/>
      <c r="CB876" s="215"/>
      <c r="CC876" s="219"/>
      <c r="CD876" s="217"/>
      <c r="CE876" s="219"/>
      <c r="CF876" s="217"/>
      <c r="CG876" s="220"/>
      <c r="CH876" s="215"/>
      <c r="CI876" s="219"/>
      <c r="CJ876" s="217"/>
      <c r="CK876" s="219"/>
      <c r="CL876" s="217"/>
      <c r="CM876" s="220"/>
      <c r="CN876" s="215"/>
      <c r="CO876" s="219"/>
      <c r="CP876" s="217"/>
      <c r="CQ876" s="219"/>
      <c r="CR876" s="217"/>
      <c r="CS876" s="220"/>
    </row>
    <row r="877" spans="13:97" ht="15" customHeight="1" x14ac:dyDescent="0.25">
      <c r="M877" s="215"/>
      <c r="N877" s="290"/>
      <c r="O877" s="217"/>
      <c r="P877" s="219"/>
      <c r="Q877" s="217"/>
      <c r="R877" s="220"/>
      <c r="S877" s="215"/>
      <c r="T877" s="290"/>
      <c r="U877" s="217"/>
      <c r="V877" s="219"/>
      <c r="W877" s="217"/>
      <c r="X877" s="220"/>
      <c r="Y877" s="215"/>
      <c r="Z877" s="290"/>
      <c r="AA877" s="217"/>
      <c r="AB877" s="219"/>
      <c r="AC877" s="217"/>
      <c r="AD877" s="220"/>
      <c r="AE877" s="215"/>
      <c r="AF877" s="290"/>
      <c r="AG877" s="217"/>
      <c r="AH877" s="219"/>
      <c r="AI877" s="217"/>
      <c r="AJ877" s="220"/>
      <c r="AK877" s="215"/>
      <c r="AL877" s="290"/>
      <c r="AM877" s="217"/>
      <c r="AN877" s="219"/>
      <c r="AO877" s="217"/>
      <c r="AP877" s="220"/>
      <c r="AQ877" s="215"/>
      <c r="AR877" s="290"/>
      <c r="AS877" s="217"/>
      <c r="AT877" s="219"/>
      <c r="AU877" s="217"/>
      <c r="AV877" s="220"/>
      <c r="AW877" s="215"/>
      <c r="AX877" s="290"/>
      <c r="AY877" s="217"/>
      <c r="AZ877" s="219"/>
      <c r="BA877" s="217"/>
      <c r="BB877" s="220"/>
      <c r="BC877" s="215"/>
      <c r="BD877" s="290"/>
      <c r="BE877" s="217"/>
      <c r="BF877" s="219"/>
      <c r="BG877" s="217"/>
      <c r="BH877" s="220"/>
      <c r="BI877" s="215"/>
      <c r="BJ877" s="290"/>
      <c r="BK877" s="217"/>
      <c r="BL877" s="219"/>
      <c r="BM877" s="217"/>
      <c r="BN877" s="220"/>
      <c r="BQ877" s="219"/>
      <c r="BR877" s="217"/>
      <c r="BS877" s="219"/>
      <c r="BT877" s="217"/>
      <c r="BU877" s="220"/>
      <c r="BV877" s="215"/>
      <c r="BW877" s="219"/>
      <c r="BX877" s="217"/>
      <c r="BY877" s="219"/>
      <c r="BZ877" s="217"/>
      <c r="CA877" s="220"/>
      <c r="CB877" s="215"/>
      <c r="CC877" s="219"/>
      <c r="CD877" s="217"/>
      <c r="CE877" s="219"/>
      <c r="CF877" s="217"/>
      <c r="CG877" s="220"/>
      <c r="CH877" s="215"/>
      <c r="CI877" s="219"/>
      <c r="CJ877" s="217"/>
      <c r="CK877" s="219"/>
      <c r="CL877" s="217"/>
      <c r="CM877" s="220"/>
      <c r="CN877" s="215"/>
      <c r="CO877" s="219"/>
      <c r="CP877" s="217"/>
      <c r="CQ877" s="219"/>
      <c r="CR877" s="217"/>
      <c r="CS877" s="220"/>
    </row>
    <row r="878" spans="13:97" ht="15" customHeight="1" x14ac:dyDescent="0.25">
      <c r="M878" s="221"/>
      <c r="N878" s="291"/>
      <c r="O878" s="223"/>
      <c r="P878" s="222"/>
      <c r="Q878" s="223"/>
      <c r="R878" s="224"/>
      <c r="S878" s="221"/>
      <c r="T878" s="291"/>
      <c r="U878" s="223"/>
      <c r="V878" s="222"/>
      <c r="W878" s="223"/>
      <c r="X878" s="224"/>
      <c r="Y878" s="221"/>
      <c r="Z878" s="291"/>
      <c r="AA878" s="223"/>
      <c r="AB878" s="223"/>
      <c r="AC878" s="223"/>
      <c r="AD878" s="225"/>
      <c r="AE878" s="221"/>
      <c r="AF878" s="291"/>
      <c r="AG878" s="223"/>
      <c r="AH878" s="222"/>
      <c r="AI878" s="223"/>
      <c r="AJ878" s="224"/>
      <c r="AK878" s="221"/>
      <c r="AL878" s="291"/>
      <c r="AM878" s="223"/>
      <c r="AN878" s="222"/>
      <c r="AO878" s="223"/>
      <c r="AP878" s="224"/>
      <c r="AQ878" s="221"/>
      <c r="AR878" s="291"/>
      <c r="AS878" s="223"/>
      <c r="AT878" s="223"/>
      <c r="AU878" s="223"/>
      <c r="AV878" s="225"/>
      <c r="AW878" s="221"/>
      <c r="AX878" s="291"/>
      <c r="AY878" s="223"/>
      <c r="AZ878" s="222"/>
      <c r="BA878" s="223"/>
      <c r="BB878" s="224"/>
      <c r="BC878" s="221"/>
      <c r="BD878" s="291"/>
      <c r="BE878" s="223"/>
      <c r="BF878" s="222"/>
      <c r="BG878" s="223"/>
      <c r="BH878" s="224"/>
      <c r="BI878" s="221"/>
      <c r="BJ878" s="291"/>
      <c r="BK878" s="223"/>
      <c r="BL878" s="223"/>
      <c r="BM878" s="223"/>
      <c r="BN878" s="225"/>
      <c r="BQ878" s="222"/>
      <c r="BR878" s="223"/>
      <c r="BS878" s="222"/>
      <c r="BT878" s="223"/>
      <c r="BU878" s="224"/>
      <c r="BV878" s="221"/>
      <c r="BW878" s="222"/>
      <c r="BX878" s="223"/>
      <c r="BY878" s="222"/>
      <c r="BZ878" s="223"/>
      <c r="CA878" s="224"/>
      <c r="CB878" s="221"/>
      <c r="CC878" s="222"/>
      <c r="CD878" s="223"/>
      <c r="CE878" s="222"/>
      <c r="CF878" s="223"/>
      <c r="CG878" s="224"/>
      <c r="CH878" s="221"/>
      <c r="CI878" s="222"/>
      <c r="CJ878" s="223"/>
      <c r="CK878" s="222"/>
      <c r="CL878" s="223"/>
      <c r="CM878" s="224"/>
      <c r="CN878" s="221"/>
      <c r="CO878" s="222"/>
      <c r="CP878" s="223"/>
      <c r="CQ878" s="222"/>
      <c r="CR878" s="223"/>
      <c r="CS878" s="224"/>
    </row>
    <row r="879" spans="13:97" ht="15" customHeight="1" x14ac:dyDescent="0.25">
      <c r="M879" s="215">
        <v>1</v>
      </c>
      <c r="N879" s="281" t="s">
        <v>699</v>
      </c>
      <c r="O879" s="217">
        <v>1</v>
      </c>
      <c r="P879" s="216" t="s">
        <v>700</v>
      </c>
      <c r="Q879" s="217">
        <v>1</v>
      </c>
      <c r="R879" s="216" t="s">
        <v>701</v>
      </c>
      <c r="S879" s="215">
        <v>1</v>
      </c>
      <c r="T879" s="276" t="s">
        <v>702</v>
      </c>
      <c r="U879" s="217">
        <v>1</v>
      </c>
      <c r="V879" s="216" t="s">
        <v>703</v>
      </c>
      <c r="W879" s="217">
        <v>1</v>
      </c>
      <c r="X879" s="216" t="s">
        <v>704</v>
      </c>
      <c r="Y879" s="215">
        <v>1</v>
      </c>
      <c r="Z879" s="276" t="s">
        <v>705</v>
      </c>
      <c r="AA879" s="217">
        <v>1</v>
      </c>
      <c r="AB879" s="216" t="s">
        <v>706</v>
      </c>
      <c r="AC879" s="217">
        <v>1</v>
      </c>
      <c r="AD879" s="216" t="s">
        <v>707</v>
      </c>
      <c r="AE879" s="215"/>
      <c r="AF879" s="292"/>
      <c r="AG879" s="217"/>
      <c r="AH879" s="216"/>
      <c r="AI879" s="217"/>
      <c r="AJ879" s="216"/>
      <c r="AK879" s="215"/>
      <c r="AL879" s="292"/>
      <c r="AM879" s="217"/>
      <c r="AN879" s="216"/>
      <c r="AO879" s="217"/>
      <c r="AP879" s="216"/>
      <c r="AQ879" s="215"/>
      <c r="AR879" s="292"/>
      <c r="AS879" s="217"/>
      <c r="AT879" s="216"/>
      <c r="AU879" s="217"/>
      <c r="AV879" s="216"/>
      <c r="AW879" s="215"/>
      <c r="AX879" s="292"/>
      <c r="AY879" s="217"/>
      <c r="AZ879" s="216"/>
      <c r="BA879" s="217"/>
      <c r="BB879" s="216"/>
      <c r="BC879" s="215"/>
      <c r="BD879" s="292"/>
      <c r="BE879" s="217"/>
      <c r="BF879" s="216"/>
      <c r="BG879" s="217"/>
      <c r="BH879" s="218"/>
      <c r="BI879" s="215"/>
      <c r="BJ879" s="292"/>
      <c r="BK879" s="217"/>
      <c r="BL879" s="216"/>
      <c r="BM879" s="217"/>
      <c r="BN879" s="218"/>
      <c r="BQ879" s="216"/>
      <c r="BR879" s="217"/>
      <c r="BS879" s="216"/>
      <c r="BT879" s="217"/>
      <c r="BU879" s="218"/>
      <c r="BV879" s="215"/>
      <c r="BW879" s="216"/>
      <c r="BX879" s="217"/>
      <c r="BY879" s="216"/>
      <c r="BZ879" s="217"/>
      <c r="CA879" s="218"/>
      <c r="CB879" s="215"/>
      <c r="CC879" s="216"/>
      <c r="CD879" s="217"/>
      <c r="CE879" s="216"/>
      <c r="CF879" s="217"/>
      <c r="CG879" s="218"/>
      <c r="CH879" s="215"/>
      <c r="CI879" s="216"/>
      <c r="CJ879" s="217"/>
      <c r="CK879" s="216"/>
      <c r="CL879" s="217"/>
      <c r="CM879" s="218"/>
      <c r="CN879" s="215"/>
      <c r="CO879" s="216"/>
      <c r="CP879" s="217"/>
      <c r="CQ879" s="216"/>
      <c r="CR879" s="217"/>
      <c r="CS879" s="218"/>
    </row>
    <row r="880" spans="13:97" ht="15" customHeight="1" x14ac:dyDescent="0.25">
      <c r="M880" s="215"/>
      <c r="N880" s="219"/>
      <c r="O880" s="217"/>
      <c r="P880" s="219"/>
      <c r="Q880" s="217"/>
      <c r="R880" s="220"/>
      <c r="S880" s="215"/>
      <c r="T880" s="219"/>
      <c r="U880" s="217"/>
      <c r="V880" s="219"/>
      <c r="W880" s="217"/>
      <c r="X880" s="220"/>
      <c r="Y880" s="215"/>
      <c r="Z880" s="219"/>
      <c r="AA880" s="217"/>
      <c r="AB880" s="217"/>
      <c r="AC880" s="217"/>
      <c r="AD880" s="226"/>
      <c r="AE880" s="215"/>
      <c r="AF880" s="219"/>
      <c r="AG880" s="217"/>
      <c r="AH880" s="219"/>
      <c r="AI880" s="217"/>
      <c r="AJ880" s="220"/>
      <c r="AK880" s="215"/>
      <c r="AL880" s="290"/>
      <c r="AM880" s="217"/>
      <c r="AN880" s="219"/>
      <c r="AO880" s="217"/>
      <c r="AP880" s="220"/>
      <c r="AQ880" s="215"/>
      <c r="AR880" s="290"/>
      <c r="AS880" s="217"/>
      <c r="AT880" s="217"/>
      <c r="AU880" s="217"/>
      <c r="AV880" s="226"/>
      <c r="AW880" s="215"/>
      <c r="AX880" s="290"/>
      <c r="AY880" s="217"/>
      <c r="AZ880" s="219"/>
      <c r="BA880" s="217"/>
      <c r="BB880" s="220"/>
      <c r="BC880" s="215"/>
      <c r="BD880" s="290"/>
      <c r="BE880" s="217"/>
      <c r="BF880" s="219"/>
      <c r="BG880" s="217"/>
      <c r="BH880" s="220"/>
      <c r="BI880" s="215"/>
      <c r="BJ880" s="290"/>
      <c r="BK880" s="217"/>
      <c r="BL880" s="217"/>
      <c r="BM880" s="217"/>
      <c r="BN880" s="226"/>
      <c r="BQ880" s="219"/>
      <c r="BR880" s="217"/>
      <c r="BS880" s="219"/>
      <c r="BT880" s="217"/>
      <c r="BU880" s="220"/>
      <c r="BV880" s="215"/>
      <c r="BW880" s="219"/>
      <c r="BX880" s="217"/>
      <c r="BY880" s="219"/>
      <c r="BZ880" s="217"/>
      <c r="CA880" s="220"/>
      <c r="CB880" s="215"/>
      <c r="CC880" s="219"/>
      <c r="CD880" s="217"/>
      <c r="CE880" s="219"/>
      <c r="CF880" s="217"/>
      <c r="CG880" s="220"/>
      <c r="CH880" s="215"/>
      <c r="CI880" s="219"/>
      <c r="CJ880" s="217"/>
      <c r="CK880" s="219"/>
      <c r="CL880" s="217"/>
      <c r="CM880" s="220"/>
      <c r="CN880" s="215"/>
      <c r="CO880" s="219"/>
      <c r="CP880" s="217"/>
      <c r="CQ880" s="219"/>
      <c r="CR880" s="217"/>
      <c r="CS880" s="220"/>
    </row>
    <row r="881" spans="13:97" ht="15" customHeight="1" x14ac:dyDescent="0.25">
      <c r="M881" s="215"/>
      <c r="N881" s="219"/>
      <c r="O881" s="217"/>
      <c r="P881" s="219"/>
      <c r="Q881" s="217"/>
      <c r="R881" s="220"/>
      <c r="S881" s="215"/>
      <c r="T881" s="219"/>
      <c r="U881" s="217"/>
      <c r="V881" s="219"/>
      <c r="W881" s="217"/>
      <c r="X881" s="220"/>
      <c r="Y881" s="215"/>
      <c r="Z881" s="219"/>
      <c r="AA881" s="217"/>
      <c r="AB881" s="217"/>
      <c r="AC881" s="217"/>
      <c r="AD881" s="226"/>
      <c r="AE881" s="215"/>
      <c r="AF881" s="219"/>
      <c r="AG881" s="217"/>
      <c r="AH881" s="219"/>
      <c r="AI881" s="217"/>
      <c r="AJ881" s="220"/>
      <c r="AK881" s="215"/>
      <c r="AL881" s="290"/>
      <c r="AM881" s="217"/>
      <c r="AN881" s="219"/>
      <c r="AO881" s="217"/>
      <c r="AP881" s="220"/>
      <c r="AQ881" s="215"/>
      <c r="AR881" s="290"/>
      <c r="AS881" s="217"/>
      <c r="AT881" s="217"/>
      <c r="AU881" s="217"/>
      <c r="AV881" s="226"/>
      <c r="AW881" s="215"/>
      <c r="AX881" s="219"/>
      <c r="AY881" s="217"/>
      <c r="AZ881" s="219"/>
      <c r="BA881" s="217"/>
      <c r="BB881" s="220"/>
      <c r="BC881" s="215"/>
      <c r="BD881" s="290"/>
      <c r="BE881" s="217"/>
      <c r="BF881" s="219"/>
      <c r="BG881" s="217"/>
      <c r="BH881" s="220"/>
      <c r="BI881" s="215"/>
      <c r="BJ881" s="219"/>
      <c r="BK881" s="217"/>
      <c r="BL881" s="217"/>
      <c r="BM881" s="217"/>
      <c r="BN881" s="226"/>
      <c r="BQ881" s="219"/>
      <c r="BR881" s="217"/>
      <c r="BS881" s="219"/>
      <c r="BT881" s="217"/>
      <c r="BU881" s="220"/>
      <c r="BV881" s="215"/>
      <c r="BW881" s="219"/>
      <c r="BX881" s="217"/>
      <c r="BY881" s="219"/>
      <c r="BZ881" s="217"/>
      <c r="CA881" s="220"/>
      <c r="CB881" s="215"/>
      <c r="CC881" s="219"/>
      <c r="CD881" s="217"/>
      <c r="CE881" s="219"/>
      <c r="CF881" s="217"/>
      <c r="CG881" s="220"/>
      <c r="CH881" s="215"/>
      <c r="CI881" s="219"/>
      <c r="CJ881" s="217"/>
      <c r="CK881" s="219"/>
      <c r="CL881" s="217"/>
      <c r="CM881" s="220"/>
      <c r="CN881" s="215"/>
      <c r="CO881" s="219"/>
      <c r="CP881" s="217"/>
      <c r="CQ881" s="219"/>
      <c r="CR881" s="217"/>
      <c r="CS881" s="220"/>
    </row>
    <row r="882" spans="13:97" ht="15" customHeight="1" x14ac:dyDescent="0.25">
      <c r="M882" s="122"/>
      <c r="N882" s="123"/>
      <c r="O882" s="124"/>
      <c r="P882" s="123"/>
      <c r="Q882" s="124"/>
      <c r="R882" s="125"/>
      <c r="S882" s="122"/>
      <c r="T882" s="123"/>
      <c r="U882" s="124"/>
      <c r="V882" s="123"/>
      <c r="W882" s="124"/>
      <c r="X882" s="125"/>
      <c r="Y882" s="122"/>
      <c r="Z882" s="123"/>
      <c r="AA882" s="124"/>
      <c r="AB882" s="123"/>
      <c r="AC882" s="124"/>
      <c r="AD882" s="125"/>
      <c r="AE882" s="122"/>
      <c r="AF882" s="123"/>
      <c r="AG882" s="124"/>
      <c r="AH882" s="123"/>
      <c r="AI882" s="124"/>
      <c r="AJ882" s="125"/>
      <c r="AK882" s="122"/>
      <c r="AL882" s="123"/>
      <c r="AM882" s="124"/>
      <c r="AN882" s="123"/>
      <c r="AO882" s="124"/>
      <c r="AP882" s="125"/>
      <c r="AQ882" s="122"/>
      <c r="AR882" s="123"/>
      <c r="AS882" s="124"/>
      <c r="AT882" s="123"/>
      <c r="AU882" s="124"/>
      <c r="AV882" s="125"/>
      <c r="AW882" s="122"/>
      <c r="AX882" s="123"/>
      <c r="AY882" s="124"/>
      <c r="AZ882" s="123"/>
      <c r="BA882" s="124"/>
      <c r="BB882" s="125"/>
      <c r="BC882" s="122"/>
      <c r="BD882" s="123"/>
      <c r="BE882" s="124"/>
      <c r="BF882" s="123"/>
      <c r="BG882" s="124"/>
      <c r="BH882" s="125"/>
      <c r="BI882" s="122"/>
      <c r="BJ882" s="123"/>
      <c r="BK882" s="124"/>
      <c r="BL882" s="123"/>
      <c r="BM882" s="124"/>
      <c r="BN882" s="125"/>
      <c r="BQ882" s="222"/>
      <c r="BR882" s="223"/>
      <c r="BS882" s="222"/>
      <c r="BT882" s="223"/>
      <c r="BU882" s="224"/>
      <c r="BV882" s="221"/>
      <c r="BW882" s="222"/>
      <c r="BX882" s="223"/>
      <c r="BY882" s="223"/>
      <c r="BZ882" s="223"/>
      <c r="CA882" s="225"/>
      <c r="CB882" s="221"/>
      <c r="CC882" s="222"/>
      <c r="CD882" s="223"/>
      <c r="CE882" s="222"/>
      <c r="CF882" s="223"/>
      <c r="CG882" s="224"/>
      <c r="CH882" s="221"/>
      <c r="CI882" s="222"/>
      <c r="CJ882" s="223"/>
      <c r="CK882" s="222"/>
      <c r="CL882" s="223"/>
      <c r="CM882" s="224"/>
      <c r="CN882" s="221"/>
      <c r="CO882" s="222"/>
      <c r="CP882" s="223"/>
      <c r="CQ882" s="223"/>
      <c r="CR882" s="223"/>
      <c r="CS882" s="225"/>
    </row>
    <row r="883" spans="13:97" ht="15" customHeight="1" x14ac:dyDescent="0.25">
      <c r="M883" s="118">
        <v>1</v>
      </c>
      <c r="N883" s="145" t="s">
        <v>708</v>
      </c>
      <c r="O883" s="120"/>
      <c r="P883" s="150"/>
      <c r="Q883" s="120"/>
      <c r="R883" s="150"/>
      <c r="S883" s="118"/>
      <c r="T883" s="145"/>
      <c r="U883" s="120"/>
      <c r="V883" s="145"/>
      <c r="W883" s="120"/>
      <c r="X883" s="146"/>
      <c r="Y883" s="118"/>
      <c r="Z883" s="145"/>
      <c r="AA883" s="120"/>
      <c r="AB883" s="145"/>
      <c r="AC883" s="120"/>
      <c r="AD883" s="121"/>
      <c r="AE883" s="118"/>
      <c r="AF883" s="145"/>
      <c r="AG883" s="120"/>
      <c r="AH883" s="150"/>
      <c r="AI883" s="120"/>
      <c r="AJ883" s="150"/>
      <c r="AK883" s="118"/>
      <c r="AL883" s="145"/>
      <c r="AM883" s="120"/>
      <c r="AN883" s="145"/>
      <c r="AO883" s="120"/>
      <c r="AP883" s="146"/>
      <c r="AQ883" s="118"/>
      <c r="AR883" s="145"/>
      <c r="AS883" s="120"/>
      <c r="AT883" s="145"/>
      <c r="AU883" s="120"/>
      <c r="AV883" s="121"/>
      <c r="AW883" s="118"/>
      <c r="AX883" s="145"/>
      <c r="AY883" s="120"/>
      <c r="AZ883" s="150"/>
      <c r="BA883" s="120"/>
      <c r="BB883" s="150"/>
      <c r="BC883" s="118"/>
      <c r="BD883" s="145"/>
      <c r="BE883" s="120"/>
      <c r="BF883" s="145"/>
      <c r="BG883" s="120"/>
      <c r="BH883" s="146"/>
      <c r="BI883" s="118"/>
      <c r="BJ883" s="145"/>
      <c r="BK883" s="120"/>
      <c r="BL883" s="145"/>
      <c r="BM883" s="120"/>
      <c r="BN883" s="121"/>
      <c r="BQ883" s="216"/>
      <c r="BR883" s="217"/>
      <c r="BS883" s="216"/>
      <c r="BT883" s="217"/>
      <c r="BU883" s="218"/>
      <c r="BV883" s="215"/>
      <c r="BW883" s="216"/>
      <c r="BX883" s="217"/>
      <c r="BY883" s="216"/>
      <c r="BZ883" s="217"/>
      <c r="CA883" s="218"/>
      <c r="CB883" s="215"/>
      <c r="CC883" s="216"/>
      <c r="CD883" s="217"/>
      <c r="CE883" s="216"/>
      <c r="CF883" s="217"/>
      <c r="CG883" s="218"/>
      <c r="CH883" s="215"/>
      <c r="CI883" s="216"/>
      <c r="CJ883" s="217"/>
      <c r="CK883" s="216"/>
      <c r="CL883" s="217"/>
      <c r="CM883" s="218"/>
      <c r="CN883" s="215"/>
      <c r="CO883" s="216"/>
      <c r="CP883" s="217"/>
      <c r="CQ883" s="216"/>
      <c r="CR883" s="217"/>
      <c r="CS883" s="218"/>
    </row>
    <row r="884" spans="13:97" ht="15" customHeight="1" x14ac:dyDescent="0.25">
      <c r="M884" s="118">
        <v>2</v>
      </c>
      <c r="N884" s="145" t="s">
        <v>709</v>
      </c>
      <c r="O884" s="120"/>
      <c r="P884" s="119"/>
      <c r="Q884" s="120"/>
      <c r="R884" s="121"/>
      <c r="S884" s="118"/>
      <c r="T884" s="119"/>
      <c r="U884" s="120"/>
      <c r="V884" s="119"/>
      <c r="W884" s="120"/>
      <c r="X884" s="121"/>
      <c r="Y884" s="118"/>
      <c r="Z884" s="119"/>
      <c r="AA884" s="120"/>
      <c r="AB884" s="119"/>
      <c r="AC884" s="120"/>
      <c r="AD884" s="121"/>
      <c r="AE884" s="118"/>
      <c r="AF884" s="145"/>
      <c r="AG884" s="120"/>
      <c r="AH884" s="119"/>
      <c r="AI884" s="120"/>
      <c r="AJ884" s="121"/>
      <c r="AK884" s="118"/>
      <c r="AL884" s="119"/>
      <c r="AM884" s="120"/>
      <c r="AN884" s="119"/>
      <c r="AO884" s="120"/>
      <c r="AP884" s="121"/>
      <c r="AQ884" s="118"/>
      <c r="AR884" s="119"/>
      <c r="AS884" s="120"/>
      <c r="AT884" s="119"/>
      <c r="AU884" s="120"/>
      <c r="AV884" s="121"/>
      <c r="AW884" s="118"/>
      <c r="AX884" s="145"/>
      <c r="AY884" s="120"/>
      <c r="AZ884" s="119"/>
      <c r="BA884" s="120"/>
      <c r="BB884" s="121"/>
      <c r="BC884" s="118"/>
      <c r="BD884" s="119"/>
      <c r="BE884" s="120"/>
      <c r="BF884" s="119"/>
      <c r="BG884" s="120"/>
      <c r="BH884" s="121"/>
      <c r="BI884" s="118"/>
      <c r="BJ884" s="119"/>
      <c r="BK884" s="120"/>
      <c r="BL884" s="119"/>
      <c r="BM884" s="120"/>
      <c r="BN884" s="121"/>
      <c r="BQ884" s="219"/>
      <c r="BR884" s="217"/>
      <c r="BS884" s="219"/>
      <c r="BT884" s="217"/>
      <c r="BU884" s="220"/>
      <c r="BV884" s="215"/>
      <c r="BW884" s="219"/>
      <c r="BX884" s="217"/>
      <c r="BY884" s="217"/>
      <c r="BZ884" s="217"/>
      <c r="CA884" s="226"/>
      <c r="CB884" s="215"/>
      <c r="CC884" s="219"/>
      <c r="CD884" s="217"/>
      <c r="CE884" s="219"/>
      <c r="CF884" s="217"/>
      <c r="CG884" s="220"/>
      <c r="CH884" s="215"/>
      <c r="CI884" s="219"/>
      <c r="CJ884" s="217"/>
      <c r="CK884" s="219"/>
      <c r="CL884" s="217"/>
      <c r="CM884" s="220"/>
      <c r="CN884" s="215"/>
      <c r="CO884" s="219"/>
      <c r="CP884" s="217"/>
      <c r="CQ884" s="217"/>
      <c r="CR884" s="217"/>
      <c r="CS884" s="226"/>
    </row>
    <row r="885" spans="13:97" ht="15" customHeight="1" x14ac:dyDescent="0.25">
      <c r="M885" s="118">
        <v>3</v>
      </c>
      <c r="N885" s="146" t="s">
        <v>710</v>
      </c>
      <c r="O885" s="120"/>
      <c r="P885" s="119"/>
      <c r="Q885" s="120"/>
      <c r="R885" s="121"/>
      <c r="S885" s="118"/>
      <c r="T885" s="119"/>
      <c r="U885" s="120"/>
      <c r="V885" s="119"/>
      <c r="W885" s="120"/>
      <c r="X885" s="121"/>
      <c r="Y885" s="118"/>
      <c r="Z885" s="119"/>
      <c r="AA885" s="120"/>
      <c r="AB885" s="119"/>
      <c r="AC885" s="120"/>
      <c r="AD885" s="121"/>
      <c r="AE885" s="118"/>
      <c r="AF885" s="146"/>
      <c r="AG885" s="120"/>
      <c r="AH885" s="119"/>
      <c r="AI885" s="120"/>
      <c r="AJ885" s="121"/>
      <c r="AK885" s="118"/>
      <c r="AL885" s="119"/>
      <c r="AM885" s="120"/>
      <c r="AN885" s="119"/>
      <c r="AO885" s="120"/>
      <c r="AP885" s="121"/>
      <c r="AQ885" s="118"/>
      <c r="AR885" s="119"/>
      <c r="AS885" s="120"/>
      <c r="AT885" s="119"/>
      <c r="AU885" s="120"/>
      <c r="AV885" s="121"/>
      <c r="AW885" s="118"/>
      <c r="AX885" s="146"/>
      <c r="AY885" s="120"/>
      <c r="AZ885" s="119"/>
      <c r="BA885" s="120"/>
      <c r="BB885" s="121"/>
      <c r="BC885" s="118"/>
      <c r="BD885" s="119"/>
      <c r="BE885" s="120"/>
      <c r="BF885" s="119"/>
      <c r="BG885" s="120"/>
      <c r="BH885" s="121"/>
      <c r="BI885" s="118"/>
      <c r="BJ885" s="119"/>
      <c r="BK885" s="120"/>
      <c r="BL885" s="119"/>
      <c r="BM885" s="120"/>
      <c r="BN885" s="121"/>
      <c r="BQ885" s="219"/>
      <c r="BR885" s="217"/>
      <c r="BS885" s="219"/>
      <c r="BT885" s="217"/>
      <c r="BU885" s="220"/>
      <c r="BV885" s="215"/>
      <c r="BW885" s="219"/>
      <c r="BX885" s="217"/>
      <c r="BY885" s="217"/>
      <c r="BZ885" s="217"/>
      <c r="CA885" s="226"/>
      <c r="CB885" s="215"/>
      <c r="CC885" s="219"/>
      <c r="CD885" s="217"/>
      <c r="CE885" s="219"/>
      <c r="CF885" s="217"/>
      <c r="CG885" s="220"/>
      <c r="CH885" s="215"/>
      <c r="CI885" s="219"/>
      <c r="CJ885" s="217"/>
      <c r="CK885" s="219"/>
      <c r="CL885" s="217"/>
      <c r="CM885" s="220"/>
      <c r="CN885" s="215"/>
      <c r="CO885" s="219"/>
      <c r="CP885" s="217"/>
      <c r="CQ885" s="217"/>
      <c r="CR885" s="217"/>
      <c r="CS885" s="226"/>
    </row>
    <row r="886" spans="13:97" ht="15" customHeight="1" x14ac:dyDescent="0.25">
      <c r="M886" s="44"/>
      <c r="N886" s="45"/>
      <c r="O886" s="46"/>
      <c r="P886" s="45"/>
      <c r="Q886" s="46"/>
      <c r="R886" s="47"/>
      <c r="S886" s="44"/>
      <c r="T886" s="45"/>
      <c r="U886" s="46"/>
      <c r="V886" s="45"/>
      <c r="W886" s="46"/>
      <c r="X886" s="47"/>
      <c r="Y886" s="44"/>
      <c r="Z886" s="45"/>
      <c r="AA886" s="46"/>
      <c r="AB886" s="45"/>
      <c r="AC886" s="46"/>
      <c r="AD886" s="47"/>
      <c r="AE886" s="44"/>
      <c r="AF886" s="45"/>
      <c r="AG886" s="46"/>
      <c r="AH886" s="45"/>
      <c r="AI886" s="46"/>
      <c r="AJ886" s="47"/>
      <c r="AK886" s="44"/>
      <c r="AL886" s="45"/>
      <c r="AM886" s="46"/>
      <c r="AN886" s="45"/>
      <c r="AO886" s="46"/>
      <c r="AP886" s="47"/>
      <c r="AQ886" s="44"/>
      <c r="AR886" s="45"/>
      <c r="AS886" s="46"/>
      <c r="AT886" s="45"/>
      <c r="AU886" s="46"/>
      <c r="AV886" s="47"/>
      <c r="AW886" s="44"/>
      <c r="AX886" s="45"/>
      <c r="AY886" s="46"/>
      <c r="AZ886" s="45"/>
      <c r="BA886" s="46"/>
      <c r="BB886" s="47"/>
      <c r="BC886" s="44"/>
      <c r="BD886" s="45"/>
      <c r="BE886" s="46"/>
      <c r="BF886" s="45"/>
      <c r="BG886" s="46"/>
      <c r="BH886" s="47"/>
      <c r="BI886" s="44"/>
      <c r="BJ886" s="45"/>
      <c r="BK886" s="46"/>
      <c r="BL886" s="45"/>
      <c r="BM886" s="46"/>
      <c r="BN886" s="47"/>
      <c r="BQ886" s="223"/>
      <c r="BR886" s="223"/>
      <c r="BS886" s="223"/>
      <c r="BT886" s="223"/>
      <c r="BU886" s="225"/>
      <c r="BV886" s="221"/>
      <c r="BW886" s="223"/>
      <c r="BX886" s="223"/>
      <c r="BY886" s="223"/>
      <c r="BZ886" s="223"/>
      <c r="CA886" s="225"/>
      <c r="CB886" s="221"/>
      <c r="CC886" s="223"/>
      <c r="CD886" s="223"/>
      <c r="CE886" s="223"/>
      <c r="CF886" s="223"/>
      <c r="CG886" s="225"/>
      <c r="CH886" s="221"/>
      <c r="CI886" s="223"/>
      <c r="CJ886" s="223"/>
      <c r="CK886" s="223"/>
      <c r="CL886" s="223"/>
      <c r="CM886" s="225"/>
      <c r="CN886" s="221"/>
      <c r="CO886" s="223"/>
      <c r="CP886" s="223"/>
      <c r="CQ886" s="223"/>
      <c r="CR886" s="223"/>
      <c r="CS886" s="225"/>
    </row>
    <row r="887" spans="13:97" ht="15" customHeight="1" x14ac:dyDescent="0.25">
      <c r="BQ887" s="216"/>
      <c r="BR887" s="217"/>
      <c r="BS887" s="216"/>
      <c r="BT887" s="217"/>
      <c r="BU887" s="218"/>
      <c r="BV887" s="215"/>
      <c r="BW887" s="216"/>
      <c r="BX887" s="217"/>
      <c r="BY887" s="216"/>
      <c r="BZ887" s="217"/>
      <c r="CA887" s="218"/>
      <c r="CB887" s="215"/>
      <c r="CC887" s="216"/>
      <c r="CD887" s="217"/>
      <c r="CE887" s="216"/>
      <c r="CF887" s="217"/>
      <c r="CG887" s="218"/>
      <c r="CH887" s="215"/>
      <c r="CI887" s="216"/>
      <c r="CJ887" s="217"/>
      <c r="CK887" s="216"/>
      <c r="CL887" s="217"/>
      <c r="CM887" s="218"/>
      <c r="CN887" s="215"/>
      <c r="CO887" s="216"/>
      <c r="CP887" s="217"/>
      <c r="CQ887" s="216"/>
      <c r="CR887" s="217"/>
      <c r="CS887" s="218"/>
    </row>
    <row r="888" spans="13:97" ht="15" customHeight="1" x14ac:dyDescent="0.25">
      <c r="BQ888" s="219"/>
      <c r="BR888" s="217"/>
      <c r="BS888" s="216"/>
      <c r="BT888" s="217"/>
      <c r="BU888" s="218"/>
      <c r="BV888" s="215"/>
      <c r="BW888" s="219"/>
      <c r="BX888" s="217"/>
      <c r="BY888" s="219"/>
      <c r="BZ888" s="217"/>
      <c r="CA888" s="220"/>
      <c r="CB888" s="215"/>
      <c r="CC888" s="219"/>
      <c r="CD888" s="217"/>
      <c r="CE888" s="219"/>
      <c r="CF888" s="217"/>
      <c r="CG888" s="220"/>
      <c r="CH888" s="215"/>
      <c r="CI888" s="219"/>
      <c r="CJ888" s="217"/>
      <c r="CK888" s="216"/>
      <c r="CL888" s="217"/>
      <c r="CM888" s="218"/>
      <c r="CN888" s="215"/>
      <c r="CO888" s="219"/>
      <c r="CP888" s="217"/>
      <c r="CQ888" s="219"/>
      <c r="CR888" s="217"/>
      <c r="CS888" s="220"/>
    </row>
    <row r="889" spans="13:97" ht="15" customHeight="1" x14ac:dyDescent="0.25">
      <c r="BQ889" s="219"/>
      <c r="BR889" s="217"/>
      <c r="BS889" s="216"/>
      <c r="BT889" s="217"/>
      <c r="BU889" s="218"/>
      <c r="BV889" s="215"/>
      <c r="BW889" s="219"/>
      <c r="BX889" s="217"/>
      <c r="BY889" s="219"/>
      <c r="BZ889" s="217"/>
      <c r="CA889" s="220"/>
      <c r="CB889" s="215"/>
      <c r="CC889" s="219"/>
      <c r="CD889" s="217"/>
      <c r="CE889" s="219"/>
      <c r="CF889" s="217"/>
      <c r="CG889" s="220"/>
      <c r="CH889" s="215"/>
      <c r="CI889" s="219"/>
      <c r="CJ889" s="217"/>
      <c r="CK889" s="216"/>
      <c r="CL889" s="217"/>
      <c r="CM889" s="218"/>
      <c r="CN889" s="215"/>
      <c r="CO889" s="219"/>
      <c r="CP889" s="217"/>
      <c r="CQ889" s="219"/>
      <c r="CR889" s="217"/>
      <c r="CS889" s="220"/>
    </row>
    <row r="890" spans="13:97" ht="15" customHeight="1" x14ac:dyDescent="0.25">
      <c r="Y890" s="54"/>
      <c r="Z890" s="55"/>
      <c r="AA890" s="56"/>
      <c r="AB890" s="55"/>
      <c r="AC890" s="56"/>
      <c r="AD890" s="57"/>
      <c r="AE890" s="54"/>
      <c r="AF890" s="55"/>
      <c r="AG890" s="56"/>
      <c r="AH890" s="55"/>
      <c r="AI890" s="56"/>
      <c r="AJ890" s="57"/>
      <c r="AK890" s="54"/>
      <c r="AL890" s="55"/>
      <c r="AM890" s="56"/>
      <c r="AN890" s="55"/>
      <c r="AO890" s="56"/>
      <c r="AP890" s="57"/>
      <c r="AR890" s="221"/>
      <c r="AS890" s="222"/>
      <c r="AT890" s="223"/>
      <c r="AU890" s="222"/>
      <c r="AV890" s="223"/>
      <c r="AW890" s="224"/>
      <c r="AX890" s="221"/>
      <c r="AY890" s="222"/>
      <c r="AZ890" s="223"/>
      <c r="BA890" s="222"/>
      <c r="BB890" s="223"/>
      <c r="BC890" s="224"/>
      <c r="BD890" s="221"/>
      <c r="BE890" s="222"/>
      <c r="BF890" s="223"/>
      <c r="BG890" s="222"/>
      <c r="BH890" s="223"/>
      <c r="BI890" s="224"/>
      <c r="BJ890" s="221"/>
      <c r="BK890" s="222"/>
      <c r="BL890" s="223"/>
      <c r="BM890" s="222"/>
      <c r="BN890" s="223"/>
      <c r="BO890" s="224"/>
      <c r="BP890" s="221"/>
      <c r="BQ890" s="222"/>
      <c r="BR890" s="223"/>
      <c r="BS890" s="222"/>
      <c r="BT890" s="223"/>
      <c r="BU890" s="224"/>
      <c r="BV890" s="221"/>
      <c r="BW890" s="222"/>
      <c r="BX890" s="223"/>
      <c r="BY890" s="222"/>
      <c r="BZ890" s="223"/>
      <c r="CA890" s="224"/>
      <c r="CB890" s="221"/>
      <c r="CC890" s="222"/>
      <c r="CD890" s="223"/>
      <c r="CE890" s="222"/>
      <c r="CF890" s="223"/>
      <c r="CG890" s="224"/>
      <c r="CH890" s="221"/>
      <c r="CI890" s="222"/>
      <c r="CJ890" s="223"/>
      <c r="CK890" s="222"/>
      <c r="CL890" s="223"/>
      <c r="CM890" s="224"/>
      <c r="CN890" s="221"/>
      <c r="CO890" s="222"/>
      <c r="CP890" s="223"/>
      <c r="CQ890" s="222"/>
      <c r="CR890" s="223"/>
      <c r="CS890" s="224"/>
    </row>
    <row r="891" spans="13:97" ht="15" customHeight="1" x14ac:dyDescent="0.25">
      <c r="Y891" s="48">
        <v>1</v>
      </c>
      <c r="Z891" s="49" t="s">
        <v>10</v>
      </c>
      <c r="AA891" s="50">
        <v>1</v>
      </c>
      <c r="AB891" s="49" t="s">
        <v>11</v>
      </c>
      <c r="AC891" s="50">
        <v>1</v>
      </c>
      <c r="AD891" s="51" t="s">
        <v>12</v>
      </c>
      <c r="AE891" s="48">
        <v>1</v>
      </c>
      <c r="AF891" s="49" t="s">
        <v>13</v>
      </c>
      <c r="AG891" s="50">
        <v>1</v>
      </c>
      <c r="AH891" s="49" t="s">
        <v>14</v>
      </c>
      <c r="AI891" s="50">
        <v>1</v>
      </c>
      <c r="AJ891" s="51" t="s">
        <v>15</v>
      </c>
      <c r="AK891" s="48">
        <v>1</v>
      </c>
      <c r="AL891" s="49" t="s">
        <v>16</v>
      </c>
      <c r="AM891" s="50">
        <v>1</v>
      </c>
      <c r="AN891" s="49" t="s">
        <v>17</v>
      </c>
      <c r="AO891" s="50">
        <v>1</v>
      </c>
      <c r="AP891" s="51" t="s">
        <v>18</v>
      </c>
      <c r="AR891" s="215">
        <v>1</v>
      </c>
      <c r="AS891" s="216" t="s">
        <v>339</v>
      </c>
      <c r="AT891" s="217">
        <v>1</v>
      </c>
      <c r="AU891" s="216" t="s">
        <v>340</v>
      </c>
      <c r="AV891" s="217">
        <v>1</v>
      </c>
      <c r="AW891" s="216" t="s">
        <v>341</v>
      </c>
      <c r="AX891" s="215">
        <v>1</v>
      </c>
      <c r="AY891" s="216" t="s">
        <v>342</v>
      </c>
      <c r="AZ891" s="217">
        <v>1</v>
      </c>
      <c r="BA891" s="216" t="s">
        <v>343</v>
      </c>
      <c r="BB891" s="217">
        <v>1</v>
      </c>
      <c r="BC891" s="216" t="s">
        <v>344</v>
      </c>
      <c r="BD891" s="215">
        <v>1</v>
      </c>
      <c r="BE891" s="216" t="s">
        <v>345</v>
      </c>
      <c r="BF891" s="217">
        <v>1</v>
      </c>
      <c r="BG891" s="216" t="s">
        <v>346</v>
      </c>
      <c r="BH891" s="217">
        <v>1</v>
      </c>
      <c r="BI891" s="216" t="s">
        <v>347</v>
      </c>
      <c r="BJ891" s="215">
        <v>1</v>
      </c>
      <c r="BK891" s="216" t="s">
        <v>348</v>
      </c>
      <c r="BL891" s="217">
        <v>1</v>
      </c>
      <c r="BM891" s="216" t="s">
        <v>349</v>
      </c>
      <c r="BN891" s="217">
        <v>1</v>
      </c>
      <c r="BO891" s="216" t="s">
        <v>350</v>
      </c>
      <c r="BP891" s="215"/>
      <c r="BQ891" s="216"/>
      <c r="BR891" s="217"/>
      <c r="BS891" s="216"/>
      <c r="BT891" s="217"/>
      <c r="BU891" s="218"/>
      <c r="BV891" s="215"/>
      <c r="BW891" s="216"/>
      <c r="BX891" s="217"/>
      <c r="BY891" s="216"/>
      <c r="BZ891" s="217"/>
      <c r="CA891" s="218"/>
      <c r="CB891" s="215"/>
      <c r="CC891" s="216"/>
      <c r="CD891" s="217"/>
      <c r="CE891" s="216"/>
      <c r="CF891" s="217"/>
      <c r="CG891" s="218"/>
      <c r="CH891" s="215"/>
      <c r="CI891" s="216"/>
      <c r="CJ891" s="217"/>
      <c r="CK891" s="216"/>
      <c r="CL891" s="217"/>
      <c r="CM891" s="218"/>
      <c r="CN891" s="215"/>
      <c r="CO891" s="216"/>
      <c r="CP891" s="217"/>
      <c r="CQ891" s="216"/>
      <c r="CR891" s="217"/>
      <c r="CS891" s="218"/>
    </row>
    <row r="892" spans="13:97" ht="15" customHeight="1" x14ac:dyDescent="0.25">
      <c r="Y892" s="48"/>
      <c r="Z892" s="52"/>
      <c r="AA892" s="50"/>
      <c r="AB892" s="52"/>
      <c r="AC892" s="50"/>
      <c r="AD892" s="53"/>
      <c r="AE892" s="48"/>
      <c r="AF892" s="52"/>
      <c r="AG892" s="50"/>
      <c r="AH892" s="52"/>
      <c r="AI892" s="50"/>
      <c r="AJ892" s="53"/>
      <c r="AK892" s="48"/>
      <c r="AL892" s="52"/>
      <c r="AM892" s="50"/>
      <c r="AN892" s="52"/>
      <c r="AO892" s="50"/>
      <c r="AP892" s="53"/>
      <c r="AR892" s="215"/>
      <c r="AS892" s="219"/>
      <c r="AT892" s="217"/>
      <c r="AU892" s="219"/>
      <c r="AV892" s="217"/>
      <c r="AW892" s="220"/>
      <c r="AX892" s="215"/>
      <c r="AY892" s="219"/>
      <c r="AZ892" s="217"/>
      <c r="BA892" s="219"/>
      <c r="BB892" s="217"/>
      <c r="BC892" s="220"/>
      <c r="BD892" s="215"/>
      <c r="BE892" s="219"/>
      <c r="BF892" s="217"/>
      <c r="BG892" s="219"/>
      <c r="BH892" s="217"/>
      <c r="BI892" s="220"/>
      <c r="BJ892" s="215"/>
      <c r="BK892" s="219"/>
      <c r="BL892" s="217"/>
      <c r="BM892" s="219"/>
      <c r="BN892" s="217"/>
      <c r="BO892" s="220"/>
      <c r="BP892" s="215"/>
      <c r="BQ892" s="219"/>
      <c r="BR892" s="217"/>
      <c r="BS892" s="219"/>
      <c r="BT892" s="217"/>
      <c r="BU892" s="220"/>
      <c r="BV892" s="215"/>
      <c r="BW892" s="219"/>
      <c r="BX892" s="217"/>
      <c r="BY892" s="219"/>
      <c r="BZ892" s="217"/>
      <c r="CA892" s="220"/>
      <c r="CB892" s="215"/>
      <c r="CC892" s="219"/>
      <c r="CD892" s="217"/>
      <c r="CE892" s="219"/>
      <c r="CF892" s="217"/>
      <c r="CG892" s="220"/>
      <c r="CH892" s="215"/>
      <c r="CI892" s="219"/>
      <c r="CJ892" s="217"/>
      <c r="CK892" s="219"/>
      <c r="CL892" s="217"/>
      <c r="CM892" s="220"/>
      <c r="CN892" s="215"/>
      <c r="CO892" s="219"/>
      <c r="CP892" s="217"/>
      <c r="CQ892" s="219"/>
      <c r="CR892" s="217"/>
      <c r="CS892" s="220"/>
    </row>
    <row r="893" spans="13:97" ht="15" customHeight="1" x14ac:dyDescent="0.25">
      <c r="Y893" s="48"/>
      <c r="Z893" s="52"/>
      <c r="AA893" s="50"/>
      <c r="AB893" s="52"/>
      <c r="AC893" s="50"/>
      <c r="AD893" s="53"/>
      <c r="AE893" s="48"/>
      <c r="AF893" s="52"/>
      <c r="AG893" s="50"/>
      <c r="AH893" s="52"/>
      <c r="AI893" s="50"/>
      <c r="AJ893" s="53"/>
      <c r="AK893" s="48"/>
      <c r="AL893" s="52"/>
      <c r="AM893" s="50"/>
      <c r="AN893" s="52"/>
      <c r="AO893" s="50"/>
      <c r="AP893" s="53"/>
      <c r="AR893" s="215"/>
      <c r="AS893" s="219"/>
      <c r="AT893" s="217"/>
      <c r="AU893" s="219"/>
      <c r="AV893" s="217"/>
      <c r="AW893" s="220"/>
      <c r="AX893" s="215"/>
      <c r="AY893" s="219"/>
      <c r="AZ893" s="217"/>
      <c r="BA893" s="219"/>
      <c r="BB893" s="217"/>
      <c r="BC893" s="220"/>
      <c r="BD893" s="215"/>
      <c r="BE893" s="219"/>
      <c r="BF893" s="217"/>
      <c r="BG893" s="219"/>
      <c r="BH893" s="217"/>
      <c r="BI893" s="220"/>
      <c r="BJ893" s="215"/>
      <c r="BK893" s="219"/>
      <c r="BL893" s="217"/>
      <c r="BM893" s="219"/>
      <c r="BN893" s="217"/>
      <c r="BO893" s="220"/>
      <c r="BP893" s="215"/>
      <c r="BQ893" s="219"/>
      <c r="BR893" s="217"/>
      <c r="BS893" s="219"/>
      <c r="BT893" s="217"/>
      <c r="BU893" s="220"/>
      <c r="BV893" s="215"/>
      <c r="BW893" s="219"/>
      <c r="BX893" s="217"/>
      <c r="BY893" s="219"/>
      <c r="BZ893" s="217"/>
      <c r="CA893" s="220"/>
      <c r="CB893" s="215"/>
      <c r="CC893" s="219"/>
      <c r="CD893" s="217"/>
      <c r="CE893" s="219"/>
      <c r="CF893" s="217"/>
      <c r="CG893" s="220"/>
      <c r="CH893" s="215"/>
      <c r="CI893" s="219"/>
      <c r="CJ893" s="217"/>
      <c r="CK893" s="219"/>
      <c r="CL893" s="217"/>
      <c r="CM893" s="220"/>
      <c r="CN893" s="215"/>
      <c r="CO893" s="219"/>
      <c r="CP893" s="217"/>
      <c r="CQ893" s="219"/>
      <c r="CR893" s="217"/>
      <c r="CS893" s="220"/>
    </row>
    <row r="894" spans="13:97" ht="15" customHeight="1" x14ac:dyDescent="0.25">
      <c r="Y894" s="58"/>
      <c r="Z894" s="59"/>
      <c r="AA894" s="60"/>
      <c r="AB894" s="59"/>
      <c r="AC894" s="60"/>
      <c r="AD894" s="61"/>
      <c r="AE894" s="58"/>
      <c r="AF894" s="59"/>
      <c r="AG894" s="60"/>
      <c r="AH894" s="59"/>
      <c r="AI894" s="60"/>
      <c r="AJ894" s="61"/>
      <c r="AK894" s="44"/>
      <c r="AL894" s="45"/>
      <c r="AM894" s="46"/>
      <c r="AN894" s="45"/>
      <c r="AO894" s="46"/>
      <c r="AP894" s="47"/>
      <c r="AR894" s="227"/>
      <c r="AS894" s="228"/>
      <c r="AT894" s="229"/>
      <c r="AU894" s="228"/>
      <c r="AV894" s="229"/>
      <c r="AW894" s="230"/>
      <c r="AX894" s="227"/>
      <c r="AY894" s="228"/>
      <c r="AZ894" s="229"/>
      <c r="BA894" s="228"/>
      <c r="BB894" s="229"/>
      <c r="BC894" s="230"/>
      <c r="BD894" s="227"/>
      <c r="BE894" s="228"/>
      <c r="BF894" s="229"/>
      <c r="BG894" s="228"/>
      <c r="BH894" s="229"/>
      <c r="BI894" s="230"/>
      <c r="BJ894" s="227"/>
      <c r="BK894" s="228"/>
      <c r="BL894" s="229"/>
      <c r="BM894" s="228"/>
      <c r="BN894" s="229"/>
      <c r="BO894" s="230"/>
      <c r="BP894" s="227"/>
      <c r="BQ894" s="228"/>
      <c r="BR894" s="229"/>
      <c r="BS894" s="228"/>
      <c r="BT894" s="229"/>
      <c r="BU894" s="230"/>
      <c r="BV894" s="227"/>
      <c r="BW894" s="228"/>
      <c r="BX894" s="229"/>
      <c r="BY894" s="228"/>
      <c r="BZ894" s="229"/>
      <c r="CA894" s="230"/>
      <c r="CB894" s="227"/>
      <c r="CC894" s="228"/>
      <c r="CD894" s="229"/>
      <c r="CE894" s="228"/>
      <c r="CF894" s="229"/>
      <c r="CG894" s="230"/>
      <c r="CH894" s="227"/>
      <c r="CI894" s="228"/>
      <c r="CJ894" s="229"/>
      <c r="CK894" s="228"/>
      <c r="CL894" s="229"/>
      <c r="CM894" s="230"/>
      <c r="CN894" s="227"/>
      <c r="CO894" s="228"/>
      <c r="CP894" s="229"/>
      <c r="CQ894" s="228"/>
      <c r="CR894" s="229"/>
      <c r="CS894" s="230"/>
    </row>
    <row r="895" spans="13:97" ht="15" customHeight="1" x14ac:dyDescent="0.25">
      <c r="Y895" s="48">
        <v>1</v>
      </c>
      <c r="Z895" s="49" t="s">
        <v>19</v>
      </c>
      <c r="AA895" s="50">
        <v>1</v>
      </c>
      <c r="AB895" s="49" t="s">
        <v>20</v>
      </c>
      <c r="AC895" s="50">
        <v>1</v>
      </c>
      <c r="AD895" s="51" t="s">
        <v>21</v>
      </c>
      <c r="AE895" s="48">
        <v>1</v>
      </c>
      <c r="AF895" s="49" t="s">
        <v>22</v>
      </c>
      <c r="AG895" s="50">
        <v>1</v>
      </c>
      <c r="AH895" s="49" t="s">
        <v>23</v>
      </c>
      <c r="AI895" s="50">
        <v>1</v>
      </c>
      <c r="AJ895" s="51" t="s">
        <v>24</v>
      </c>
      <c r="AK895" s="38"/>
      <c r="AL895" s="42"/>
      <c r="AM895" s="40"/>
      <c r="AN895" s="42"/>
      <c r="AO895" s="40"/>
      <c r="AP895" s="43"/>
      <c r="AR895" s="215"/>
      <c r="AS895" s="216"/>
      <c r="AT895" s="217"/>
      <c r="AU895" s="216"/>
      <c r="AV895" s="217"/>
      <c r="AW895" s="218"/>
      <c r="AX895" s="215"/>
      <c r="AY895" s="216"/>
      <c r="AZ895" s="217"/>
      <c r="BA895" s="216"/>
      <c r="BB895" s="217"/>
      <c r="BC895" s="218"/>
      <c r="BD895" s="231"/>
      <c r="BE895" s="232"/>
      <c r="BF895" s="233"/>
      <c r="BG895" s="232"/>
      <c r="BH895" s="233"/>
      <c r="BI895" s="234"/>
      <c r="BJ895" s="215"/>
      <c r="BK895" s="216"/>
      <c r="BL895" s="217"/>
      <c r="BM895" s="216"/>
      <c r="BN895" s="217"/>
      <c r="BO895" s="218"/>
      <c r="BP895" s="215"/>
      <c r="BQ895" s="216"/>
      <c r="BR895" s="217"/>
      <c r="BS895" s="216"/>
      <c r="BT895" s="217"/>
      <c r="BU895" s="218"/>
      <c r="BV895" s="231"/>
      <c r="BW895" s="232"/>
      <c r="BX895" s="233"/>
      <c r="BY895" s="232"/>
      <c r="BZ895" s="233"/>
      <c r="CA895" s="234"/>
      <c r="CB895" s="215"/>
      <c r="CC895" s="216"/>
      <c r="CD895" s="217"/>
      <c r="CE895" s="216"/>
      <c r="CF895" s="217"/>
      <c r="CG895" s="218"/>
      <c r="CH895" s="215"/>
      <c r="CI895" s="216"/>
      <c r="CJ895" s="217"/>
      <c r="CK895" s="216"/>
      <c r="CL895" s="217"/>
      <c r="CM895" s="218"/>
      <c r="CN895" s="231"/>
      <c r="CO895" s="232"/>
      <c r="CP895" s="233"/>
      <c r="CQ895" s="232"/>
      <c r="CR895" s="233"/>
      <c r="CS895" s="234"/>
    </row>
    <row r="896" spans="13:97" ht="15" customHeight="1" x14ac:dyDescent="0.25">
      <c r="Y896" s="38"/>
      <c r="Z896" s="39"/>
      <c r="AA896" s="40"/>
      <c r="AB896" s="39"/>
      <c r="AC896" s="40"/>
      <c r="AD896" s="41"/>
      <c r="AE896" s="38"/>
      <c r="AF896" s="39"/>
      <c r="AG896" s="40"/>
      <c r="AH896" s="39"/>
      <c r="AI896" s="40"/>
      <c r="AJ896" s="41"/>
      <c r="AK896" s="38"/>
      <c r="AL896" s="39"/>
      <c r="AM896" s="40"/>
      <c r="AN896" s="39"/>
      <c r="AO896" s="40"/>
      <c r="AP896" s="41"/>
      <c r="AR896" s="231"/>
      <c r="AS896" s="235"/>
      <c r="AT896" s="233"/>
      <c r="AU896" s="235"/>
      <c r="AV896" s="233"/>
      <c r="AW896" s="236"/>
      <c r="AX896" s="231"/>
      <c r="AY896" s="235"/>
      <c r="AZ896" s="233"/>
      <c r="BA896" s="235"/>
      <c r="BB896" s="233"/>
      <c r="BC896" s="236"/>
      <c r="BD896" s="231"/>
      <c r="BE896" s="235"/>
      <c r="BF896" s="233"/>
      <c r="BG896" s="235"/>
      <c r="BH896" s="233"/>
      <c r="BI896" s="236"/>
      <c r="BJ896" s="231"/>
      <c r="BK896" s="235"/>
      <c r="BL896" s="233"/>
      <c r="BM896" s="235"/>
      <c r="BN896" s="233"/>
      <c r="BO896" s="236"/>
      <c r="BP896" s="231"/>
      <c r="BQ896" s="235"/>
      <c r="BR896" s="233"/>
      <c r="BS896" s="235"/>
      <c r="BT896" s="233"/>
      <c r="BU896" s="236"/>
      <c r="BV896" s="231"/>
      <c r="BW896" s="235"/>
      <c r="BX896" s="233"/>
      <c r="BY896" s="235"/>
      <c r="BZ896" s="233"/>
      <c r="CA896" s="236"/>
      <c r="CB896" s="231"/>
      <c r="CC896" s="235"/>
      <c r="CD896" s="233"/>
      <c r="CE896" s="235"/>
      <c r="CF896" s="233"/>
      <c r="CG896" s="236"/>
      <c r="CH896" s="231"/>
      <c r="CI896" s="235"/>
      <c r="CJ896" s="233"/>
      <c r="CK896" s="235"/>
      <c r="CL896" s="233"/>
      <c r="CM896" s="236"/>
      <c r="CN896" s="231"/>
      <c r="CO896" s="235"/>
      <c r="CP896" s="233"/>
      <c r="CQ896" s="235"/>
      <c r="CR896" s="233"/>
      <c r="CS896" s="236"/>
    </row>
    <row r="897" spans="25:97" ht="15" customHeight="1" x14ac:dyDescent="0.25">
      <c r="Y897" s="38"/>
      <c r="Z897" s="39"/>
      <c r="AA897" s="40"/>
      <c r="AB897" s="39"/>
      <c r="AC897" s="40"/>
      <c r="AD897" s="41"/>
      <c r="AE897" s="38"/>
      <c r="AF897" s="39"/>
      <c r="AG897" s="40"/>
      <c r="AH897" s="39"/>
      <c r="AI897" s="40"/>
      <c r="AJ897" s="41"/>
      <c r="AK897" s="38"/>
      <c r="AL897" s="39"/>
      <c r="AM897" s="40"/>
      <c r="AN897" s="39"/>
      <c r="AO897" s="40"/>
      <c r="AP897" s="41"/>
      <c r="AR897" s="231"/>
      <c r="AS897" s="235"/>
      <c r="AT897" s="233"/>
      <c r="AU897" s="235"/>
      <c r="AV897" s="233"/>
      <c r="AW897" s="236"/>
      <c r="AX897" s="231"/>
      <c r="AY897" s="235"/>
      <c r="AZ897" s="233"/>
      <c r="BA897" s="235"/>
      <c r="BB897" s="233"/>
      <c r="BC897" s="236"/>
      <c r="BD897" s="231"/>
      <c r="BE897" s="235"/>
      <c r="BF897" s="233"/>
      <c r="BG897" s="235"/>
      <c r="BH897" s="233"/>
      <c r="BI897" s="236"/>
      <c r="BJ897" s="231"/>
      <c r="BK897" s="235"/>
      <c r="BL897" s="233"/>
      <c r="BM897" s="235"/>
      <c r="BN897" s="233"/>
      <c r="BO897" s="236"/>
      <c r="BP897" s="231"/>
      <c r="BQ897" s="235"/>
      <c r="BR897" s="233"/>
      <c r="BS897" s="235"/>
      <c r="BT897" s="233"/>
      <c r="BU897" s="236"/>
      <c r="BV897" s="231"/>
      <c r="BW897" s="235"/>
      <c r="BX897" s="233"/>
      <c r="BY897" s="235"/>
      <c r="BZ897" s="233"/>
      <c r="CA897" s="236"/>
      <c r="CB897" s="231"/>
      <c r="CC897" s="235"/>
      <c r="CD897" s="233"/>
      <c r="CE897" s="235"/>
      <c r="CF897" s="233"/>
      <c r="CG897" s="236"/>
      <c r="CH897" s="231"/>
      <c r="CI897" s="235"/>
      <c r="CJ897" s="233"/>
      <c r="CK897" s="235"/>
      <c r="CL897" s="233"/>
      <c r="CM897" s="236"/>
      <c r="CN897" s="231"/>
      <c r="CO897" s="235"/>
      <c r="CP897" s="233"/>
      <c r="CQ897" s="235"/>
      <c r="CR897" s="233"/>
      <c r="CS897" s="236"/>
    </row>
    <row r="898" spans="25:97" ht="15" customHeight="1" x14ac:dyDescent="0.25">
      <c r="Y898" s="36"/>
      <c r="Z898" s="23"/>
      <c r="AA898" s="1"/>
      <c r="AB898" s="23"/>
      <c r="AC898" s="1"/>
      <c r="AD898" s="37"/>
      <c r="AE898" s="36"/>
      <c r="AF898" s="23"/>
      <c r="AG898" s="1"/>
      <c r="AH898" s="23"/>
      <c r="AI898" s="1"/>
      <c r="AJ898" s="37"/>
      <c r="AK898" s="36"/>
      <c r="AL898" s="23"/>
      <c r="AM898" s="1"/>
      <c r="AN898" s="23"/>
      <c r="AO898" s="1"/>
      <c r="AP898" s="37"/>
      <c r="AR898" s="122"/>
      <c r="AS898" s="123"/>
      <c r="AT898" s="124"/>
      <c r="AU898" s="123"/>
      <c r="AV898" s="124"/>
      <c r="AW898" s="125"/>
      <c r="AX898" s="122"/>
      <c r="AY898" s="123"/>
      <c r="AZ898" s="124"/>
      <c r="BA898" s="123"/>
      <c r="BB898" s="124"/>
      <c r="BC898" s="125"/>
      <c r="BD898" s="122"/>
      <c r="BE898" s="123"/>
      <c r="BF898" s="124"/>
      <c r="BG898" s="123"/>
      <c r="BH898" s="124"/>
      <c r="BI898" s="125"/>
      <c r="BJ898" s="122"/>
      <c r="BK898" s="123"/>
      <c r="BL898" s="124"/>
      <c r="BM898" s="123"/>
      <c r="BN898" s="124"/>
      <c r="BO898" s="125"/>
      <c r="BP898" s="122"/>
      <c r="BQ898" s="123"/>
      <c r="BR898" s="124"/>
      <c r="BS898" s="123"/>
      <c r="BT898" s="124"/>
      <c r="BU898" s="125"/>
      <c r="BV898" s="122"/>
      <c r="BW898" s="123"/>
      <c r="BX898" s="124"/>
      <c r="BY898" s="123"/>
      <c r="BZ898" s="124"/>
      <c r="CA898" s="125"/>
      <c r="CB898" s="122"/>
      <c r="CC898" s="123"/>
      <c r="CD898" s="124"/>
      <c r="CE898" s="123"/>
      <c r="CF898" s="124"/>
      <c r="CG898" s="125"/>
      <c r="CH898" s="122"/>
      <c r="CI898" s="123"/>
      <c r="CJ898" s="124"/>
      <c r="CK898" s="123"/>
      <c r="CL898" s="124"/>
      <c r="CM898" s="125"/>
      <c r="CN898" s="122"/>
      <c r="CO898" s="123"/>
      <c r="CP898" s="124"/>
      <c r="CQ898" s="123"/>
      <c r="CR898" s="124"/>
      <c r="CS898" s="125"/>
    </row>
    <row r="899" spans="25:97" ht="15" customHeight="1" x14ac:dyDescent="0.25">
      <c r="Y899" s="38">
        <v>1</v>
      </c>
      <c r="Z899" s="42" t="s">
        <v>25</v>
      </c>
      <c r="AA899" s="40"/>
      <c r="AC899" s="40"/>
      <c r="AE899" s="38"/>
      <c r="AF899" s="42"/>
      <c r="AG899" s="40"/>
      <c r="AH899" s="42"/>
      <c r="AI899" s="40"/>
      <c r="AJ899" s="43"/>
      <c r="AK899" s="38"/>
      <c r="AL899" s="42"/>
      <c r="AM899" s="40"/>
      <c r="AN899" s="42"/>
      <c r="AO899" s="40"/>
      <c r="AP899" s="41"/>
      <c r="AR899" s="118">
        <v>1</v>
      </c>
      <c r="AS899" s="145" t="s">
        <v>351</v>
      </c>
      <c r="AT899" s="120"/>
      <c r="AU899" s="150"/>
      <c r="AV899" s="120"/>
      <c r="AW899" s="150"/>
      <c r="AX899" s="118"/>
      <c r="AY899" s="145"/>
      <c r="AZ899" s="120"/>
      <c r="BA899" s="145"/>
      <c r="BB899" s="120"/>
      <c r="BC899" s="146"/>
      <c r="BD899" s="118"/>
      <c r="BE899" s="145"/>
      <c r="BF899" s="120"/>
      <c r="BG899" s="145"/>
      <c r="BH899" s="120"/>
      <c r="BI899" s="121"/>
      <c r="BJ899" s="118"/>
      <c r="BK899" s="145"/>
      <c r="BL899" s="120"/>
      <c r="BM899" s="150"/>
      <c r="BN899" s="120"/>
      <c r="BO899" s="150"/>
      <c r="BP899" s="118"/>
      <c r="BQ899" s="145"/>
      <c r="BR899" s="120"/>
      <c r="BS899" s="145"/>
      <c r="BT899" s="120"/>
      <c r="BU899" s="146"/>
      <c r="BV899" s="118"/>
      <c r="BW899" s="145"/>
      <c r="BX899" s="120"/>
      <c r="BY899" s="145"/>
      <c r="BZ899" s="120"/>
      <c r="CA899" s="121"/>
      <c r="CB899" s="118"/>
      <c r="CC899" s="145"/>
      <c r="CD899" s="120"/>
      <c r="CE899" s="150"/>
      <c r="CF899" s="120"/>
      <c r="CG899" s="150"/>
      <c r="CH899" s="118"/>
      <c r="CI899" s="145"/>
      <c r="CJ899" s="120"/>
      <c r="CK899" s="145"/>
      <c r="CL899" s="120"/>
      <c r="CM899" s="146"/>
      <c r="CN899" s="118"/>
      <c r="CO899" s="145"/>
      <c r="CP899" s="120"/>
      <c r="CQ899" s="145"/>
      <c r="CR899" s="120"/>
      <c r="CS899" s="121"/>
    </row>
    <row r="900" spans="25:97" ht="15" customHeight="1" x14ac:dyDescent="0.25">
      <c r="Y900" s="38">
        <v>2</v>
      </c>
      <c r="Z900" s="42" t="s">
        <v>26</v>
      </c>
      <c r="AA900" s="40"/>
      <c r="AB900" s="39"/>
      <c r="AC900" s="40"/>
      <c r="AD900" s="41"/>
      <c r="AE900" s="38"/>
      <c r="AF900" s="39"/>
      <c r="AG900" s="40"/>
      <c r="AH900" s="39"/>
      <c r="AI900" s="40"/>
      <c r="AJ900" s="41"/>
      <c r="AK900" s="38"/>
      <c r="AL900" s="39"/>
      <c r="AM900" s="40"/>
      <c r="AN900" s="39"/>
      <c r="AO900" s="40"/>
      <c r="AP900" s="41"/>
      <c r="AR900" s="118">
        <v>2</v>
      </c>
      <c r="AS900" s="145" t="s">
        <v>352</v>
      </c>
      <c r="AT900" s="120"/>
      <c r="AU900" s="119"/>
      <c r="AV900" s="120"/>
      <c r="AW900" s="121"/>
      <c r="AX900" s="118"/>
      <c r="AY900" s="119"/>
      <c r="AZ900" s="120"/>
      <c r="BA900" s="119"/>
      <c r="BB900" s="120"/>
      <c r="BC900" s="121"/>
      <c r="BD900" s="118"/>
      <c r="BE900" s="119"/>
      <c r="BF900" s="120"/>
      <c r="BG900" s="119"/>
      <c r="BH900" s="120"/>
      <c r="BI900" s="121"/>
      <c r="BJ900" s="118"/>
      <c r="BK900" s="145"/>
      <c r="BL900" s="120"/>
      <c r="BM900" s="119"/>
      <c r="BN900" s="120"/>
      <c r="BO900" s="121"/>
      <c r="BP900" s="118"/>
      <c r="BQ900" s="119"/>
      <c r="BR900" s="120"/>
      <c r="BS900" s="119"/>
      <c r="BT900" s="120"/>
      <c r="BU900" s="121"/>
      <c r="BV900" s="118"/>
      <c r="BW900" s="119"/>
      <c r="BX900" s="120"/>
      <c r="BY900" s="119"/>
      <c r="BZ900" s="120"/>
      <c r="CA900" s="121"/>
      <c r="CB900" s="118"/>
      <c r="CC900" s="145"/>
      <c r="CD900" s="120"/>
      <c r="CE900" s="119"/>
      <c r="CF900" s="120"/>
      <c r="CG900" s="121"/>
      <c r="CH900" s="118"/>
      <c r="CI900" s="119"/>
      <c r="CJ900" s="120"/>
      <c r="CK900" s="119"/>
      <c r="CL900" s="120"/>
      <c r="CM900" s="121"/>
      <c r="CN900" s="118"/>
      <c r="CO900" s="119"/>
      <c r="CP900" s="120"/>
      <c r="CQ900" s="119"/>
      <c r="CR900" s="120"/>
      <c r="CS900" s="121"/>
    </row>
    <row r="901" spans="25:97" ht="15" customHeight="1" x14ac:dyDescent="0.25">
      <c r="Y901" s="38">
        <v>3</v>
      </c>
      <c r="Z901" s="43" t="s">
        <v>27</v>
      </c>
      <c r="AA901" s="40"/>
      <c r="AB901" s="39"/>
      <c r="AC901" s="40"/>
      <c r="AD901" s="41"/>
      <c r="AE901" s="38"/>
      <c r="AF901" s="39"/>
      <c r="AG901" s="40"/>
      <c r="AH901" s="39"/>
      <c r="AI901" s="40"/>
      <c r="AJ901" s="41"/>
      <c r="AK901" s="38"/>
      <c r="AL901" s="39"/>
      <c r="AM901" s="40"/>
      <c r="AN901" s="39"/>
      <c r="AO901" s="40"/>
      <c r="AP901" s="41"/>
      <c r="AR901" s="118">
        <v>3</v>
      </c>
      <c r="AS901" s="146" t="s">
        <v>353</v>
      </c>
      <c r="AT901" s="120"/>
      <c r="AU901" s="119"/>
      <c r="AV901" s="120"/>
      <c r="AW901" s="121"/>
      <c r="AX901" s="118"/>
      <c r="AY901" s="119"/>
      <c r="AZ901" s="120"/>
      <c r="BA901" s="119"/>
      <c r="BB901" s="120"/>
      <c r="BC901" s="121"/>
      <c r="BD901" s="118"/>
      <c r="BE901" s="119"/>
      <c r="BF901" s="120"/>
      <c r="BG901" s="119"/>
      <c r="BH901" s="120"/>
      <c r="BI901" s="121"/>
      <c r="BJ901" s="118"/>
      <c r="BK901" s="146"/>
      <c r="BL901" s="120"/>
      <c r="BM901" s="119"/>
      <c r="BN901" s="120"/>
      <c r="BO901" s="121"/>
      <c r="BP901" s="118"/>
      <c r="BQ901" s="119"/>
      <c r="BR901" s="120"/>
      <c r="BS901" s="119"/>
      <c r="BT901" s="120"/>
      <c r="BU901" s="121"/>
      <c r="BV901" s="118"/>
      <c r="BW901" s="119"/>
      <c r="BX901" s="120"/>
      <c r="BY901" s="119"/>
      <c r="BZ901" s="120"/>
      <c r="CA901" s="121"/>
      <c r="CB901" s="118"/>
      <c r="CC901" s="146"/>
      <c r="CD901" s="120"/>
      <c r="CE901" s="119"/>
      <c r="CF901" s="120"/>
      <c r="CG901" s="121"/>
      <c r="CH901" s="118"/>
      <c r="CI901" s="119"/>
      <c r="CJ901" s="120"/>
      <c r="CK901" s="119"/>
      <c r="CL901" s="120"/>
      <c r="CM901" s="121"/>
      <c r="CN901" s="118"/>
      <c r="CO901" s="119"/>
      <c r="CP901" s="120"/>
      <c r="CQ901" s="119"/>
      <c r="CR901" s="120"/>
      <c r="CS901" s="121"/>
    </row>
    <row r="902" spans="25:97" ht="15.75" x14ac:dyDescent="0.25">
      <c r="Y902" s="44"/>
      <c r="Z902" s="45"/>
      <c r="AA902" s="46"/>
      <c r="AB902" s="45"/>
      <c r="AC902" s="46"/>
      <c r="AD902" s="47"/>
      <c r="AE902" s="44"/>
      <c r="AF902" s="45"/>
      <c r="AG902" s="46"/>
      <c r="AH902" s="45"/>
      <c r="AI902" s="46"/>
      <c r="AJ902" s="47"/>
      <c r="AK902" s="44"/>
      <c r="AL902" s="45"/>
      <c r="AM902" s="46"/>
      <c r="AN902" s="45"/>
      <c r="AO902" s="46"/>
      <c r="AP902" s="47"/>
      <c r="AR902" s="44"/>
      <c r="AS902" s="45"/>
      <c r="AT902" s="46"/>
      <c r="AU902" s="45"/>
      <c r="AV902" s="46"/>
      <c r="AW902" s="47"/>
      <c r="AX902" s="44"/>
      <c r="AY902" s="45"/>
      <c r="AZ902" s="46"/>
      <c r="BA902" s="45"/>
      <c r="BB902" s="46"/>
      <c r="BC902" s="47"/>
      <c r="BD902" s="44"/>
      <c r="BE902" s="45"/>
      <c r="BF902" s="46"/>
      <c r="BG902" s="45"/>
      <c r="BH902" s="46"/>
      <c r="BI902" s="47"/>
      <c r="BJ902" s="44"/>
      <c r="BK902" s="45"/>
      <c r="BL902" s="46"/>
      <c r="BM902" s="45"/>
      <c r="BN902" s="46"/>
      <c r="BO902" s="47"/>
      <c r="BP902" s="44"/>
      <c r="BQ902" s="45"/>
      <c r="BR902" s="46"/>
      <c r="BS902" s="45"/>
      <c r="BT902" s="46"/>
      <c r="BU902" s="47"/>
      <c r="BV902" s="44"/>
      <c r="BW902" s="45"/>
      <c r="BX902" s="46"/>
      <c r="BY902" s="45"/>
      <c r="BZ902" s="46"/>
      <c r="CA902" s="47"/>
      <c r="CB902" s="44"/>
      <c r="CC902" s="45"/>
      <c r="CD902" s="46"/>
      <c r="CE902" s="45"/>
      <c r="CF902" s="46"/>
      <c r="CG902" s="47"/>
      <c r="CH902" s="44"/>
      <c r="CI902" s="45"/>
      <c r="CJ902" s="46"/>
      <c r="CK902" s="45"/>
      <c r="CL902" s="46"/>
      <c r="CM902" s="47"/>
      <c r="CN902" s="44"/>
      <c r="CO902" s="45"/>
      <c r="CP902" s="46"/>
      <c r="CQ902" s="45"/>
      <c r="CR902" s="46"/>
      <c r="CS902" s="47"/>
    </row>
    <row r="903" spans="25:97" ht="15.75" x14ac:dyDescent="0.25">
      <c r="Z903" s="22"/>
      <c r="AB903" s="22"/>
      <c r="AD903" s="22"/>
      <c r="AF903" s="22"/>
      <c r="AH903" s="22"/>
      <c r="AJ903" s="22"/>
      <c r="AL903" s="22"/>
      <c r="AN903" s="22"/>
      <c r="AP903" s="22"/>
    </row>
  </sheetData>
  <sheetProtection password="CC4B" sheet="1" selectLockedCells="1"/>
  <mergeCells count="100">
    <mergeCell ref="B133:B135"/>
    <mergeCell ref="B148:B150"/>
    <mergeCell ref="B145:B147"/>
    <mergeCell ref="B136:B138"/>
    <mergeCell ref="B278:B280"/>
    <mergeCell ref="B239:B241"/>
    <mergeCell ref="B242:B244"/>
    <mergeCell ref="B269:B271"/>
    <mergeCell ref="B248:B250"/>
    <mergeCell ref="B251:B253"/>
    <mergeCell ref="B233:B235"/>
    <mergeCell ref="B236:B238"/>
    <mergeCell ref="B190:B192"/>
    <mergeCell ref="B193:B195"/>
    <mergeCell ref="B196:B198"/>
    <mergeCell ref="B199:B201"/>
    <mergeCell ref="B218:B220"/>
    <mergeCell ref="B227:B229"/>
    <mergeCell ref="B221:B223"/>
    <mergeCell ref="B205:B207"/>
    <mergeCell ref="B210:G210"/>
    <mergeCell ref="C227:C286"/>
    <mergeCell ref="B281:B283"/>
    <mergeCell ref="B284:B286"/>
    <mergeCell ref="D257:D286"/>
    <mergeCell ref="C148:C207"/>
    <mergeCell ref="E148:E207"/>
    <mergeCell ref="G148:G207"/>
    <mergeCell ref="B151:B153"/>
    <mergeCell ref="B154:B156"/>
    <mergeCell ref="B157:B159"/>
    <mergeCell ref="B160:B162"/>
    <mergeCell ref="M567:AP567"/>
    <mergeCell ref="B254:B256"/>
    <mergeCell ref="B257:B259"/>
    <mergeCell ref="B260:B262"/>
    <mergeCell ref="B263:B265"/>
    <mergeCell ref="B266:B268"/>
    <mergeCell ref="E227:E286"/>
    <mergeCell ref="B272:B274"/>
    <mergeCell ref="B275:B277"/>
    <mergeCell ref="B230:B232"/>
    <mergeCell ref="G227:G286"/>
    <mergeCell ref="B245:B247"/>
    <mergeCell ref="B163:B165"/>
    <mergeCell ref="B178:B180"/>
    <mergeCell ref="B181:B183"/>
    <mergeCell ref="B184:B186"/>
    <mergeCell ref="B166:B168"/>
    <mergeCell ref="B202:B204"/>
    <mergeCell ref="B169:B171"/>
    <mergeCell ref="B172:B174"/>
    <mergeCell ref="B175:B177"/>
    <mergeCell ref="B187:B189"/>
    <mergeCell ref="B131:G131"/>
    <mergeCell ref="B96:B98"/>
    <mergeCell ref="B99:B101"/>
    <mergeCell ref="B102:B104"/>
    <mergeCell ref="B105:B107"/>
    <mergeCell ref="B108:B110"/>
    <mergeCell ref="B111:B113"/>
    <mergeCell ref="B114:B116"/>
    <mergeCell ref="B117:B119"/>
    <mergeCell ref="B120:B122"/>
    <mergeCell ref="B123:B125"/>
    <mergeCell ref="B126:B128"/>
    <mergeCell ref="G81:G128"/>
    <mergeCell ref="B84:B86"/>
    <mergeCell ref="B87:B89"/>
    <mergeCell ref="B90:B92"/>
    <mergeCell ref="B78:B80"/>
    <mergeCell ref="B93:B95"/>
    <mergeCell ref="D93:D128"/>
    <mergeCell ref="B72:B74"/>
    <mergeCell ref="B75:B77"/>
    <mergeCell ref="B81:B83"/>
    <mergeCell ref="C81:C128"/>
    <mergeCell ref="L10:L64"/>
    <mergeCell ref="B15:B29"/>
    <mergeCell ref="B30:B34"/>
    <mergeCell ref="B35:B59"/>
    <mergeCell ref="B60:B64"/>
    <mergeCell ref="B10:B14"/>
    <mergeCell ref="C10:E64"/>
    <mergeCell ref="B224:B226"/>
    <mergeCell ref="I9:K9"/>
    <mergeCell ref="B4:C4"/>
    <mergeCell ref="B5:C5"/>
    <mergeCell ref="B6:C6"/>
    <mergeCell ref="B7:C7"/>
    <mergeCell ref="C9:E9"/>
    <mergeCell ref="F9:H9"/>
    <mergeCell ref="B215:B217"/>
    <mergeCell ref="B212:B214"/>
    <mergeCell ref="B139:B141"/>
    <mergeCell ref="B142:B144"/>
    <mergeCell ref="D178:D207"/>
    <mergeCell ref="B67:G67"/>
    <mergeCell ref="B69:B71"/>
    <mergeCell ref="E81:E128"/>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CV903"/>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8.75" customHeight="1" x14ac:dyDescent="0.3">
      <c r="B4" s="801" t="s">
        <v>928</v>
      </c>
      <c r="C4" s="801"/>
      <c r="D4" s="26">
        <f>'2 жастағы балалар Ф'!C93</f>
        <v>0</v>
      </c>
      <c r="E4" s="29"/>
      <c r="F4" s="29"/>
      <c r="G4" s="24"/>
      <c r="H4" s="24"/>
    </row>
    <row r="5" spans="2:12" ht="18.75" x14ac:dyDescent="0.3">
      <c r="B5" s="802" t="s">
        <v>905</v>
      </c>
      <c r="C5" s="802"/>
      <c r="D5" s="27">
        <f>'2 жастағы балалар Ф'!A93</f>
        <v>0</v>
      </c>
      <c r="E5" s="27"/>
      <c r="F5" s="27"/>
      <c r="G5" s="24"/>
      <c r="H5" s="24"/>
    </row>
    <row r="6" spans="2:12" ht="90"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824" t="str">
        <f>IF(C69="","",VLOOKUP(C69,$M$509:$N$511,2,TRUE))</f>
        <v/>
      </c>
      <c r="D10" s="825"/>
      <c r="E10" s="826"/>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827"/>
      <c r="D11" s="828"/>
      <c r="E11" s="829"/>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827"/>
      <c r="D12" s="828"/>
      <c r="E12" s="829"/>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827"/>
      <c r="D13" s="828"/>
      <c r="E13" s="829"/>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27"/>
      <c r="D14" s="828"/>
      <c r="E14" s="829"/>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827"/>
      <c r="D15" s="828"/>
      <c r="E15" s="829"/>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827"/>
      <c r="D16" s="828"/>
      <c r="E16" s="829"/>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827"/>
      <c r="D17" s="828"/>
      <c r="E17" s="829"/>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827"/>
      <c r="D18" s="828"/>
      <c r="E18" s="829"/>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827"/>
      <c r="D19" s="828"/>
      <c r="E19" s="829"/>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827"/>
      <c r="D20" s="828"/>
      <c r="E20" s="829"/>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827"/>
      <c r="D21" s="828"/>
      <c r="E21" s="829"/>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827"/>
      <c r="D22" s="828"/>
      <c r="E22" s="829"/>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827"/>
      <c r="D23" s="828"/>
      <c r="E23" s="829"/>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827"/>
      <c r="D24" s="828"/>
      <c r="E24" s="829"/>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827"/>
      <c r="D25" s="828"/>
      <c r="E25" s="829"/>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827"/>
      <c r="D26" s="828"/>
      <c r="E26" s="829"/>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827"/>
      <c r="D27" s="828"/>
      <c r="E27" s="829"/>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827"/>
      <c r="D28" s="828"/>
      <c r="E28" s="829"/>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827"/>
      <c r="D29" s="828"/>
      <c r="E29" s="829"/>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827"/>
      <c r="D30" s="828"/>
      <c r="E30" s="829"/>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827"/>
      <c r="D31" s="828"/>
      <c r="E31" s="829"/>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827"/>
      <c r="D32" s="828"/>
      <c r="E32" s="829"/>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827"/>
      <c r="D33" s="828"/>
      <c r="E33" s="829"/>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7"/>
      <c r="D34" s="828"/>
      <c r="E34" s="829"/>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827"/>
      <c r="D35" s="828"/>
      <c r="E35" s="829"/>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827"/>
      <c r="D36" s="828"/>
      <c r="E36" s="829"/>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827"/>
      <c r="D37" s="828"/>
      <c r="E37" s="829"/>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827"/>
      <c r="D38" s="828"/>
      <c r="E38" s="829"/>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827"/>
      <c r="D39" s="828"/>
      <c r="E39" s="829"/>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827"/>
      <c r="D40" s="828"/>
      <c r="E40" s="829"/>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827"/>
      <c r="D41" s="828"/>
      <c r="E41" s="829"/>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827"/>
      <c r="D42" s="828"/>
      <c r="E42" s="829"/>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827"/>
      <c r="D43" s="828"/>
      <c r="E43" s="829"/>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827"/>
      <c r="D44" s="828"/>
      <c r="E44" s="829"/>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27"/>
      <c r="D45" s="828"/>
      <c r="E45" s="82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27"/>
      <c r="D46" s="828"/>
      <c r="E46" s="829"/>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27"/>
      <c r="D47" s="828"/>
      <c r="E47" s="829"/>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27"/>
      <c r="D48" s="828"/>
      <c r="E48" s="829"/>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27"/>
      <c r="D49" s="828"/>
      <c r="E49" s="829"/>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27"/>
      <c r="D50" s="828"/>
      <c r="E50" s="829"/>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27"/>
      <c r="D51" s="828"/>
      <c r="E51" s="829"/>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27"/>
      <c r="D52" s="828"/>
      <c r="E52" s="829"/>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27"/>
      <c r="D53" s="828"/>
      <c r="E53" s="829"/>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27"/>
      <c r="D54" s="828"/>
      <c r="E54" s="829"/>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27"/>
      <c r="D55" s="828"/>
      <c r="E55" s="829"/>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27"/>
      <c r="D56" s="828"/>
      <c r="E56" s="829"/>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27"/>
      <c r="D57" s="828"/>
      <c r="E57" s="829"/>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27"/>
      <c r="D58" s="828"/>
      <c r="E58" s="829"/>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27"/>
      <c r="D59" s="828"/>
      <c r="E59" s="829"/>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827"/>
      <c r="D60" s="828"/>
      <c r="E60" s="829"/>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827"/>
      <c r="D61" s="828"/>
      <c r="E61" s="829"/>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827"/>
      <c r="D62" s="828"/>
      <c r="E62" s="829"/>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827"/>
      <c r="D63" s="828"/>
      <c r="E63" s="829"/>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30"/>
      <c r="D64" s="831"/>
      <c r="E64" s="832"/>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48.75" customHeight="1" x14ac:dyDescent="0.25">
      <c r="B68" s="35"/>
      <c r="C68" s="21" t="s">
        <v>915</v>
      </c>
      <c r="D68" s="21" t="s">
        <v>733</v>
      </c>
      <c r="E68" s="21" t="s">
        <v>916</v>
      </c>
      <c r="F68" s="21" t="s">
        <v>904</v>
      </c>
      <c r="G68" s="62" t="s">
        <v>917</v>
      </c>
    </row>
    <row r="69" spans="2:7" ht="15" customHeight="1" x14ac:dyDescent="0.25">
      <c r="B69" s="570">
        <v>1</v>
      </c>
      <c r="C69" s="452"/>
      <c r="D69" s="452"/>
      <c r="E69" s="452"/>
      <c r="F69" s="452"/>
      <c r="G69" s="452"/>
    </row>
    <row r="70" spans="2:7" ht="15" customHeight="1" x14ac:dyDescent="0.25">
      <c r="B70" s="571"/>
      <c r="C70" s="452"/>
      <c r="D70" s="452"/>
      <c r="E70" s="452"/>
      <c r="F70" s="452"/>
      <c r="G70" s="452"/>
    </row>
    <row r="71" spans="2:7" ht="15" customHeight="1" x14ac:dyDescent="0.25">
      <c r="B71" s="572"/>
      <c r="C71" s="452"/>
      <c r="D71" s="452"/>
      <c r="E71" s="452"/>
      <c r="F71" s="452"/>
      <c r="G71" s="452"/>
    </row>
    <row r="72" spans="2:7" ht="15" customHeight="1" x14ac:dyDescent="0.25">
      <c r="B72" s="570">
        <v>2</v>
      </c>
      <c r="C72" s="452"/>
      <c r="D72" s="452"/>
      <c r="E72" s="452"/>
      <c r="F72" s="452"/>
      <c r="G72" s="452"/>
    </row>
    <row r="73" spans="2:7" ht="15" customHeight="1" x14ac:dyDescent="0.25">
      <c r="B73" s="571"/>
      <c r="C73" s="452"/>
      <c r="D73" s="452"/>
      <c r="E73" s="452"/>
      <c r="F73" s="452"/>
      <c r="G73" s="452"/>
    </row>
    <row r="74" spans="2:7" ht="15" customHeight="1" x14ac:dyDescent="0.25">
      <c r="B74" s="572"/>
      <c r="C74" s="452"/>
      <c r="D74" s="452"/>
      <c r="E74" s="452"/>
      <c r="F74" s="452"/>
      <c r="G74" s="452"/>
    </row>
    <row r="75" spans="2:7" ht="15" customHeight="1" x14ac:dyDescent="0.25">
      <c r="B75" s="570">
        <v>3</v>
      </c>
      <c r="C75" s="452"/>
      <c r="D75" s="452"/>
      <c r="E75" s="452"/>
      <c r="F75" s="452"/>
      <c r="G75" s="452"/>
    </row>
    <row r="76" spans="2:7" ht="15" customHeight="1" x14ac:dyDescent="0.25">
      <c r="B76" s="571"/>
      <c r="C76" s="452"/>
      <c r="D76" s="452"/>
      <c r="E76" s="452"/>
      <c r="F76" s="452"/>
      <c r="G76" s="452"/>
    </row>
    <row r="77" spans="2:7" ht="15" customHeight="1" x14ac:dyDescent="0.25">
      <c r="B77" s="572"/>
      <c r="C77" s="452"/>
      <c r="D77" s="452"/>
      <c r="E77" s="452"/>
      <c r="F77" s="452"/>
      <c r="G77" s="452"/>
    </row>
    <row r="78" spans="2:7" ht="15" customHeight="1" x14ac:dyDescent="0.25">
      <c r="B78" s="570">
        <v>4</v>
      </c>
      <c r="C78" s="452"/>
      <c r="D78" s="452"/>
      <c r="E78" s="452"/>
      <c r="F78" s="452"/>
      <c r="G78" s="452"/>
    </row>
    <row r="79" spans="2:7" ht="15" customHeight="1" x14ac:dyDescent="0.25">
      <c r="B79" s="571"/>
      <c r="C79" s="452"/>
      <c r="D79" s="452"/>
      <c r="E79" s="452"/>
      <c r="F79" s="452"/>
      <c r="G79" s="452"/>
    </row>
    <row r="80" spans="2:7" ht="15" customHeight="1" x14ac:dyDescent="0.25">
      <c r="B80" s="572"/>
      <c r="C80" s="452"/>
      <c r="D80" s="452"/>
      <c r="E80" s="452"/>
      <c r="F80" s="452"/>
      <c r="G80" s="452"/>
    </row>
    <row r="81" spans="2:7" ht="15" customHeight="1" x14ac:dyDescent="0.25">
      <c r="B81" s="570">
        <v>5</v>
      </c>
      <c r="C81" s="798"/>
      <c r="D81" s="452"/>
      <c r="E81" s="798"/>
      <c r="F81" s="452"/>
      <c r="G81" s="798"/>
    </row>
    <row r="82" spans="2:7" ht="15" customHeight="1" x14ac:dyDescent="0.25">
      <c r="B82" s="571"/>
      <c r="C82" s="799"/>
      <c r="D82" s="452"/>
      <c r="E82" s="799"/>
      <c r="F82" s="452"/>
      <c r="G82" s="799"/>
    </row>
    <row r="83" spans="2:7" ht="15" customHeight="1" x14ac:dyDescent="0.25">
      <c r="B83" s="572"/>
      <c r="C83" s="799"/>
      <c r="D83" s="452"/>
      <c r="E83" s="799"/>
      <c r="F83" s="452"/>
      <c r="G83" s="799"/>
    </row>
    <row r="84" spans="2:7" ht="15" customHeight="1" x14ac:dyDescent="0.25">
      <c r="B84" s="570">
        <v>6</v>
      </c>
      <c r="C84" s="799"/>
      <c r="D84" s="452"/>
      <c r="E84" s="799"/>
      <c r="F84" s="452"/>
      <c r="G84" s="799"/>
    </row>
    <row r="85" spans="2:7" ht="15" customHeight="1" x14ac:dyDescent="0.25">
      <c r="B85" s="571"/>
      <c r="C85" s="799"/>
      <c r="D85" s="452"/>
      <c r="E85" s="799"/>
      <c r="F85" s="452"/>
      <c r="G85" s="799"/>
    </row>
    <row r="86" spans="2:7" ht="15" customHeight="1" x14ac:dyDescent="0.25">
      <c r="B86" s="572"/>
      <c r="C86" s="799"/>
      <c r="D86" s="452"/>
      <c r="E86" s="799"/>
      <c r="F86" s="452"/>
      <c r="G86" s="799"/>
    </row>
    <row r="87" spans="2:7" ht="15" customHeight="1" x14ac:dyDescent="0.25">
      <c r="B87" s="570">
        <v>7</v>
      </c>
      <c r="C87" s="799"/>
      <c r="D87" s="452"/>
      <c r="E87" s="799"/>
      <c r="F87" s="452"/>
      <c r="G87" s="799"/>
    </row>
    <row r="88" spans="2:7" ht="15" customHeight="1" x14ac:dyDescent="0.25">
      <c r="B88" s="571"/>
      <c r="C88" s="799"/>
      <c r="D88" s="452"/>
      <c r="E88" s="799"/>
      <c r="F88" s="452"/>
      <c r="G88" s="799"/>
    </row>
    <row r="89" spans="2:7" ht="15" customHeight="1" x14ac:dyDescent="0.25">
      <c r="B89" s="572"/>
      <c r="C89" s="799"/>
      <c r="D89" s="452"/>
      <c r="E89" s="799"/>
      <c r="F89" s="452"/>
      <c r="G89" s="799"/>
    </row>
    <row r="90" spans="2:7" ht="15" customHeight="1" x14ac:dyDescent="0.25">
      <c r="B90" s="570">
        <v>8</v>
      </c>
      <c r="C90" s="799"/>
      <c r="D90" s="452"/>
      <c r="E90" s="799"/>
      <c r="F90" s="452"/>
      <c r="G90" s="799"/>
    </row>
    <row r="91" spans="2:7" ht="15" customHeight="1" x14ac:dyDescent="0.25">
      <c r="B91" s="571"/>
      <c r="C91" s="799"/>
      <c r="D91" s="452"/>
      <c r="E91" s="799"/>
      <c r="F91" s="452"/>
      <c r="G91" s="799"/>
    </row>
    <row r="92" spans="2:7" ht="15" customHeight="1" x14ac:dyDescent="0.25">
      <c r="B92" s="572"/>
      <c r="C92" s="799"/>
      <c r="D92" s="452"/>
      <c r="E92" s="799"/>
      <c r="F92" s="452"/>
      <c r="G92" s="799"/>
    </row>
    <row r="93" spans="2:7" ht="15" customHeight="1" x14ac:dyDescent="0.25">
      <c r="B93" s="570">
        <v>9</v>
      </c>
      <c r="C93" s="799"/>
      <c r="D93" s="798"/>
      <c r="E93" s="799"/>
      <c r="F93" s="452"/>
      <c r="G93" s="799"/>
    </row>
    <row r="94" spans="2:7" ht="15" customHeight="1" x14ac:dyDescent="0.25">
      <c r="B94" s="571"/>
      <c r="C94" s="799"/>
      <c r="D94" s="799"/>
      <c r="E94" s="799"/>
      <c r="F94" s="452"/>
      <c r="G94" s="799"/>
    </row>
    <row r="95" spans="2:7" ht="15" customHeight="1" x14ac:dyDescent="0.25">
      <c r="B95" s="572"/>
      <c r="C95" s="799"/>
      <c r="D95" s="799"/>
      <c r="E95" s="799"/>
      <c r="F95" s="398"/>
      <c r="G95" s="799"/>
    </row>
    <row r="96" spans="2:7" ht="15" customHeight="1" x14ac:dyDescent="0.25">
      <c r="B96" s="607">
        <v>10</v>
      </c>
      <c r="C96" s="799"/>
      <c r="D96" s="799"/>
      <c r="E96" s="799"/>
      <c r="F96" s="398"/>
      <c r="G96" s="799"/>
    </row>
    <row r="97" spans="2:7" ht="15" customHeight="1" x14ac:dyDescent="0.25">
      <c r="B97" s="607"/>
      <c r="C97" s="799"/>
      <c r="D97" s="799"/>
      <c r="E97" s="799"/>
      <c r="F97" s="398"/>
      <c r="G97" s="799"/>
    </row>
    <row r="98" spans="2:7" ht="15" customHeight="1" x14ac:dyDescent="0.25">
      <c r="B98" s="607"/>
      <c r="C98" s="799"/>
      <c r="D98" s="799"/>
      <c r="E98" s="799"/>
      <c r="F98" s="398"/>
      <c r="G98" s="799"/>
    </row>
    <row r="99" spans="2:7" ht="15" customHeight="1" x14ac:dyDescent="0.25">
      <c r="B99" s="607">
        <v>11</v>
      </c>
      <c r="C99" s="799"/>
      <c r="D99" s="799"/>
      <c r="E99" s="799"/>
      <c r="F99" s="398"/>
      <c r="G99" s="799"/>
    </row>
    <row r="100" spans="2:7" ht="15" customHeight="1" x14ac:dyDescent="0.25">
      <c r="B100" s="607"/>
      <c r="C100" s="799"/>
      <c r="D100" s="799"/>
      <c r="E100" s="799"/>
      <c r="F100" s="398"/>
      <c r="G100" s="799"/>
    </row>
    <row r="101" spans="2:7" ht="15" customHeight="1" x14ac:dyDescent="0.25">
      <c r="B101" s="607"/>
      <c r="C101" s="799"/>
      <c r="D101" s="799"/>
      <c r="E101" s="799"/>
      <c r="F101" s="398"/>
      <c r="G101" s="799"/>
    </row>
    <row r="102" spans="2:7" ht="15" customHeight="1" x14ac:dyDescent="0.25">
      <c r="B102" s="607">
        <v>12</v>
      </c>
      <c r="C102" s="799"/>
      <c r="D102" s="799"/>
      <c r="E102" s="799"/>
      <c r="F102" s="398"/>
      <c r="G102" s="799"/>
    </row>
    <row r="103" spans="2:7" ht="15" customHeight="1" x14ac:dyDescent="0.25">
      <c r="B103" s="607"/>
      <c r="C103" s="799"/>
      <c r="D103" s="799"/>
      <c r="E103" s="799"/>
      <c r="F103" s="398"/>
      <c r="G103" s="799"/>
    </row>
    <row r="104" spans="2:7" ht="15" customHeight="1" x14ac:dyDescent="0.25">
      <c r="B104" s="607"/>
      <c r="C104" s="799"/>
      <c r="D104" s="799"/>
      <c r="E104" s="799"/>
      <c r="F104" s="398"/>
      <c r="G104" s="799"/>
    </row>
    <row r="105" spans="2:7" ht="15" customHeight="1" x14ac:dyDescent="0.25">
      <c r="B105" s="607">
        <v>13</v>
      </c>
      <c r="C105" s="799"/>
      <c r="D105" s="799"/>
      <c r="E105" s="799"/>
      <c r="F105" s="398"/>
      <c r="G105" s="799"/>
    </row>
    <row r="106" spans="2:7" ht="15" customHeight="1" x14ac:dyDescent="0.25">
      <c r="B106" s="607"/>
      <c r="C106" s="799"/>
      <c r="D106" s="799"/>
      <c r="E106" s="799"/>
      <c r="F106" s="398"/>
      <c r="G106" s="799"/>
    </row>
    <row r="107" spans="2:7" ht="15" customHeight="1" x14ac:dyDescent="0.25">
      <c r="B107" s="607"/>
      <c r="C107" s="799"/>
      <c r="D107" s="799"/>
      <c r="E107" s="799"/>
      <c r="F107" s="398"/>
      <c r="G107" s="799"/>
    </row>
    <row r="108" spans="2:7" ht="15" customHeight="1" x14ac:dyDescent="0.25">
      <c r="B108" s="607">
        <v>14</v>
      </c>
      <c r="C108" s="799"/>
      <c r="D108" s="799"/>
      <c r="E108" s="799"/>
      <c r="F108" s="398"/>
      <c r="G108" s="799"/>
    </row>
    <row r="109" spans="2:7" ht="15" customHeight="1" x14ac:dyDescent="0.25">
      <c r="B109" s="607"/>
      <c r="C109" s="799"/>
      <c r="D109" s="799"/>
      <c r="E109" s="799"/>
      <c r="F109" s="398"/>
      <c r="G109" s="799"/>
    </row>
    <row r="110" spans="2:7" ht="15" customHeight="1" x14ac:dyDescent="0.25">
      <c r="B110" s="607"/>
      <c r="C110" s="799"/>
      <c r="D110" s="799"/>
      <c r="E110" s="799"/>
      <c r="F110" s="398"/>
      <c r="G110" s="799"/>
    </row>
    <row r="111" spans="2:7" ht="15" customHeight="1" x14ac:dyDescent="0.25">
      <c r="B111" s="607">
        <v>15</v>
      </c>
      <c r="C111" s="799"/>
      <c r="D111" s="799"/>
      <c r="E111" s="799"/>
      <c r="F111" s="398"/>
      <c r="G111" s="799"/>
    </row>
    <row r="112" spans="2:7" ht="15" customHeight="1" x14ac:dyDescent="0.25">
      <c r="B112" s="607"/>
      <c r="C112" s="799"/>
      <c r="D112" s="799"/>
      <c r="E112" s="799"/>
      <c r="F112" s="398"/>
      <c r="G112" s="799"/>
    </row>
    <row r="113" spans="2:7" ht="15" customHeight="1" x14ac:dyDescent="0.25">
      <c r="B113" s="607"/>
      <c r="C113" s="799"/>
      <c r="D113" s="799"/>
      <c r="E113" s="799"/>
      <c r="F113" s="398"/>
      <c r="G113" s="799"/>
    </row>
    <row r="114" spans="2:7" ht="15" customHeight="1" x14ac:dyDescent="0.25">
      <c r="B114" s="607">
        <v>16</v>
      </c>
      <c r="C114" s="799"/>
      <c r="D114" s="799"/>
      <c r="E114" s="799"/>
      <c r="F114" s="398"/>
      <c r="G114" s="799"/>
    </row>
    <row r="115" spans="2:7" ht="15" customHeight="1" x14ac:dyDescent="0.25">
      <c r="B115" s="607"/>
      <c r="C115" s="799"/>
      <c r="D115" s="799"/>
      <c r="E115" s="799"/>
      <c r="F115" s="398"/>
      <c r="G115" s="799"/>
    </row>
    <row r="116" spans="2:7" ht="15" customHeight="1" x14ac:dyDescent="0.25">
      <c r="B116" s="607"/>
      <c r="C116" s="799"/>
      <c r="D116" s="799"/>
      <c r="E116" s="799"/>
      <c r="F116" s="398"/>
      <c r="G116" s="799"/>
    </row>
    <row r="117" spans="2:7" ht="15" customHeight="1" x14ac:dyDescent="0.25">
      <c r="B117" s="607">
        <v>17</v>
      </c>
      <c r="C117" s="799"/>
      <c r="D117" s="799"/>
      <c r="E117" s="799"/>
      <c r="F117" s="398"/>
      <c r="G117" s="799"/>
    </row>
    <row r="118" spans="2:7" ht="15" customHeight="1" x14ac:dyDescent="0.25">
      <c r="B118" s="607"/>
      <c r="C118" s="799"/>
      <c r="D118" s="799"/>
      <c r="E118" s="799"/>
      <c r="F118" s="398"/>
      <c r="G118" s="799"/>
    </row>
    <row r="119" spans="2:7" ht="15" customHeight="1" x14ac:dyDescent="0.25">
      <c r="B119" s="607"/>
      <c r="C119" s="799"/>
      <c r="D119" s="799"/>
      <c r="E119" s="799"/>
      <c r="F119" s="398"/>
      <c r="G119" s="799"/>
    </row>
    <row r="120" spans="2:7" ht="15" customHeight="1" x14ac:dyDescent="0.25">
      <c r="B120" s="607">
        <v>18</v>
      </c>
      <c r="C120" s="799"/>
      <c r="D120" s="799"/>
      <c r="E120" s="799"/>
      <c r="F120" s="398"/>
      <c r="G120" s="799"/>
    </row>
    <row r="121" spans="2:7" ht="15" customHeight="1" x14ac:dyDescent="0.25">
      <c r="B121" s="607"/>
      <c r="C121" s="799"/>
      <c r="D121" s="799"/>
      <c r="E121" s="799"/>
      <c r="F121" s="398"/>
      <c r="G121" s="799"/>
    </row>
    <row r="122" spans="2:7" ht="15" customHeight="1" x14ac:dyDescent="0.25">
      <c r="B122" s="607"/>
      <c r="C122" s="799"/>
      <c r="D122" s="799"/>
      <c r="E122" s="799"/>
      <c r="F122" s="398"/>
      <c r="G122" s="799"/>
    </row>
    <row r="123" spans="2:7" ht="15" customHeight="1" x14ac:dyDescent="0.25">
      <c r="B123" s="607">
        <v>19</v>
      </c>
      <c r="C123" s="799"/>
      <c r="D123" s="799"/>
      <c r="E123" s="799"/>
      <c r="F123" s="398"/>
      <c r="G123" s="799"/>
    </row>
    <row r="124" spans="2:7" ht="15" customHeight="1" x14ac:dyDescent="0.25">
      <c r="B124" s="607"/>
      <c r="C124" s="799"/>
      <c r="D124" s="799"/>
      <c r="E124" s="799"/>
      <c r="F124" s="398"/>
      <c r="G124" s="799"/>
    </row>
    <row r="125" spans="2:7" ht="15" customHeight="1" x14ac:dyDescent="0.25">
      <c r="B125" s="607"/>
      <c r="C125" s="799"/>
      <c r="D125" s="799"/>
      <c r="E125" s="799"/>
      <c r="F125" s="398"/>
      <c r="G125" s="799"/>
    </row>
    <row r="126" spans="2:7" ht="15" customHeight="1" x14ac:dyDescent="0.25">
      <c r="B126" s="607">
        <v>20</v>
      </c>
      <c r="C126" s="799"/>
      <c r="D126" s="799"/>
      <c r="E126" s="799"/>
      <c r="F126" s="398"/>
      <c r="G126" s="799"/>
    </row>
    <row r="127" spans="2:7" ht="15" customHeight="1" x14ac:dyDescent="0.25">
      <c r="B127" s="607"/>
      <c r="C127" s="799"/>
      <c r="D127" s="799"/>
      <c r="E127" s="799"/>
      <c r="F127" s="398"/>
      <c r="G127" s="799"/>
    </row>
    <row r="128" spans="2:7" ht="15" customHeight="1" x14ac:dyDescent="0.25">
      <c r="B128" s="607"/>
      <c r="C128" s="800"/>
      <c r="D128" s="800"/>
      <c r="E128" s="800"/>
      <c r="F128" s="398"/>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Ф'!D93</f>
        <v>0</v>
      </c>
      <c r="D133" s="452">
        <f>'2 жастағы балалар К'!D93</f>
        <v>0</v>
      </c>
      <c r="E133" s="452" t="e">
        <f>'2 жастағы балалар Т'!#REF!</f>
        <v>#REF!</v>
      </c>
      <c r="F133" s="452">
        <f>'2 жастағы балалар Ш'!D93</f>
        <v>0</v>
      </c>
      <c r="G133" s="452" t="e">
        <f>'2 жастағы балалар Ә'!#REF!</f>
        <v>#REF!</v>
      </c>
    </row>
    <row r="134" spans="2:7" x14ac:dyDescent="0.25">
      <c r="B134" s="571"/>
      <c r="C134" s="452">
        <f>'2 жастағы балалар Ф'!E93</f>
        <v>0</v>
      </c>
      <c r="D134" s="452">
        <f>'2 жастағы балалар К'!E93</f>
        <v>0</v>
      </c>
      <c r="E134" s="452" t="e">
        <f>'2 жастағы балалар Т'!#REF!</f>
        <v>#REF!</v>
      </c>
      <c r="F134" s="452">
        <f>'2 жастағы балалар Ш'!E93</f>
        <v>0</v>
      </c>
      <c r="G134" s="452" t="e">
        <f>'2 жастағы балалар Ә'!#REF!</f>
        <v>#REF!</v>
      </c>
    </row>
    <row r="135" spans="2:7" x14ac:dyDescent="0.25">
      <c r="B135" s="572"/>
      <c r="C135" s="452">
        <f>'2 жастағы балалар Ф'!F93</f>
        <v>0</v>
      </c>
      <c r="D135" s="452">
        <f>'2 жастағы балалар К'!F93</f>
        <v>0</v>
      </c>
      <c r="E135" s="452" t="e">
        <f>'2 жастағы балалар Т'!#REF!</f>
        <v>#REF!</v>
      </c>
      <c r="F135" s="452">
        <f>'2 жастағы балалар Ш'!F93</f>
        <v>0</v>
      </c>
      <c r="G135" s="452" t="e">
        <f>'2 жастағы балалар Ә'!#REF!</f>
        <v>#REF!</v>
      </c>
    </row>
    <row r="136" spans="2:7" x14ac:dyDescent="0.25">
      <c r="B136" s="570">
        <v>2</v>
      </c>
      <c r="C136" s="452">
        <f>'2 жастағы балалар Ф'!G93</f>
        <v>0</v>
      </c>
      <c r="D136" s="452">
        <f>'2 жастағы балалар К'!G93</f>
        <v>0</v>
      </c>
      <c r="E136" s="452">
        <f>'2 жастағы балалар Т'!D93</f>
        <v>0</v>
      </c>
      <c r="F136" s="452">
        <f>'2 жастағы балалар Ш'!G93</f>
        <v>0</v>
      </c>
      <c r="G136" s="452">
        <f>'2 жастағы балалар Ә'!D93</f>
        <v>0</v>
      </c>
    </row>
    <row r="137" spans="2:7" x14ac:dyDescent="0.25">
      <c r="B137" s="571"/>
      <c r="C137" s="452">
        <f>'2 жастағы балалар Ф'!H93</f>
        <v>0</v>
      </c>
      <c r="D137" s="452">
        <f>'2 жастағы балалар К'!H93</f>
        <v>0</v>
      </c>
      <c r="E137" s="452">
        <f>'2 жастағы балалар Т'!E93</f>
        <v>0</v>
      </c>
      <c r="F137" s="452">
        <f>'2 жастағы балалар Ш'!H93</f>
        <v>0</v>
      </c>
      <c r="G137" s="452">
        <f>'2 жастағы балалар Ә'!E93</f>
        <v>0</v>
      </c>
    </row>
    <row r="138" spans="2:7" x14ac:dyDescent="0.25">
      <c r="B138" s="572"/>
      <c r="C138" s="452">
        <f>'2 жастағы балалар Ф'!I93</f>
        <v>0</v>
      </c>
      <c r="D138" s="452">
        <f>'2 жастағы балалар К'!I93</f>
        <v>0</v>
      </c>
      <c r="E138" s="452">
        <f>'2 жастағы балалар Т'!F93</f>
        <v>0</v>
      </c>
      <c r="F138" s="452">
        <f>'2 жастағы балалар Ш'!I93</f>
        <v>0</v>
      </c>
      <c r="G138" s="452">
        <f>'2 жастағы балалар Ә'!F93</f>
        <v>0</v>
      </c>
    </row>
    <row r="139" spans="2:7" x14ac:dyDescent="0.25">
      <c r="B139" s="570">
        <v>3</v>
      </c>
      <c r="C139" s="452">
        <f>'2 жастағы балалар Ф'!J93</f>
        <v>0</v>
      </c>
      <c r="D139" s="452">
        <f>'2 жастағы балалар К'!J93</f>
        <v>0</v>
      </c>
      <c r="E139" s="452">
        <f>'2 жастағы балалар Т'!G93</f>
        <v>0</v>
      </c>
      <c r="F139" s="452">
        <f>'2 жастағы балалар Ш'!J93</f>
        <v>0</v>
      </c>
      <c r="G139" s="452">
        <f>'2 жастағы балалар Ә'!G93</f>
        <v>0</v>
      </c>
    </row>
    <row r="140" spans="2:7" x14ac:dyDescent="0.25">
      <c r="B140" s="571"/>
      <c r="C140" s="452">
        <f>'2 жастағы балалар Ф'!K93</f>
        <v>0</v>
      </c>
      <c r="D140" s="452">
        <f>'2 жастағы балалар К'!K93</f>
        <v>0</v>
      </c>
      <c r="E140" s="452">
        <f>'2 жастағы балалар Т'!H93</f>
        <v>0</v>
      </c>
      <c r="F140" s="452">
        <f>'2 жастағы балалар Ш'!K93</f>
        <v>0</v>
      </c>
      <c r="G140" s="452">
        <f>'2 жастағы балалар Ә'!H93</f>
        <v>0</v>
      </c>
    </row>
    <row r="141" spans="2:7" x14ac:dyDescent="0.25">
      <c r="B141" s="572"/>
      <c r="C141" s="452">
        <f>'2 жастағы балалар Ф'!L93</f>
        <v>0</v>
      </c>
      <c r="D141" s="452">
        <f>'2 жастағы балалар К'!L93</f>
        <v>0</v>
      </c>
      <c r="E141" s="452">
        <f>'2 жастағы балалар Т'!I93</f>
        <v>0</v>
      </c>
      <c r="F141" s="452">
        <f>'2 жастағы балалар Ш'!L93</f>
        <v>0</v>
      </c>
      <c r="G141" s="452">
        <f>'2 жастағы балалар Ә'!I93</f>
        <v>0</v>
      </c>
    </row>
    <row r="142" spans="2:7" x14ac:dyDescent="0.25">
      <c r="B142" s="570">
        <v>4</v>
      </c>
      <c r="C142" s="452">
        <f>'2 жастағы балалар Ф'!M93</f>
        <v>0</v>
      </c>
      <c r="D142" s="452">
        <f>'2 жастағы балалар К'!M93</f>
        <v>0</v>
      </c>
      <c r="E142" s="452">
        <f>'2 жастағы балалар Т'!J93</f>
        <v>0</v>
      </c>
      <c r="F142" s="452">
        <f>'2 жастағы балалар Ш'!M93</f>
        <v>0</v>
      </c>
      <c r="G142" s="452">
        <f>'2 жастағы балалар Ә'!J93</f>
        <v>0</v>
      </c>
    </row>
    <row r="143" spans="2:7" x14ac:dyDescent="0.25">
      <c r="B143" s="571"/>
      <c r="C143" s="452">
        <f>'2 жастағы балалар Ф'!N93</f>
        <v>0</v>
      </c>
      <c r="D143" s="452">
        <f>'2 жастағы балалар К'!N93</f>
        <v>0</v>
      </c>
      <c r="E143" s="452">
        <f>'2 жастағы балалар Т'!K93</f>
        <v>0</v>
      </c>
      <c r="F143" s="452">
        <f>'2 жастағы балалар Ш'!N93</f>
        <v>0</v>
      </c>
      <c r="G143" s="452">
        <f>'2 жастағы балалар Ә'!K93</f>
        <v>0</v>
      </c>
    </row>
    <row r="144" spans="2:7" x14ac:dyDescent="0.25">
      <c r="B144" s="572"/>
      <c r="C144" s="452">
        <f>'2 жастағы балалар Ф'!O93</f>
        <v>0</v>
      </c>
      <c r="D144" s="452">
        <f>'2 жастағы балалар К'!O93</f>
        <v>0</v>
      </c>
      <c r="E144" s="452">
        <f>'2 жастағы балалар Т'!L93</f>
        <v>0</v>
      </c>
      <c r="F144" s="452">
        <f>'2 жастағы балалар Ш'!O93</f>
        <v>0</v>
      </c>
      <c r="G144" s="452">
        <f>'2 жастағы балалар Ә'!L93</f>
        <v>0</v>
      </c>
    </row>
    <row r="145" spans="2:7" x14ac:dyDescent="0.25">
      <c r="B145" s="570">
        <v>5</v>
      </c>
      <c r="C145" s="452" t="e">
        <f>'2 жастағы балалар Ф'!#REF!</f>
        <v>#REF!</v>
      </c>
      <c r="D145" s="452" t="e">
        <f>'2 жастағы балалар К'!#REF!</f>
        <v>#REF!</v>
      </c>
      <c r="E145" s="452">
        <f>'2 жастағы балалар Т'!M93</f>
        <v>0</v>
      </c>
      <c r="F145" s="452">
        <f>'2 жастағы балалар Ш'!P93</f>
        <v>0</v>
      </c>
      <c r="G145" s="452">
        <f>'2 жастағы балалар Ә'!M93</f>
        <v>0</v>
      </c>
    </row>
    <row r="146" spans="2:7" x14ac:dyDescent="0.25">
      <c r="B146" s="571"/>
      <c r="C146" s="452" t="e">
        <f>'2 жастағы балалар Ф'!#REF!</f>
        <v>#REF!</v>
      </c>
      <c r="D146" s="452" t="e">
        <f>'2 жастағы балалар К'!#REF!</f>
        <v>#REF!</v>
      </c>
      <c r="E146" s="452">
        <f>'2 жастағы балалар Т'!N93</f>
        <v>0</v>
      </c>
      <c r="F146" s="452">
        <f>'2 жастағы балалар Ш'!Q93</f>
        <v>0</v>
      </c>
      <c r="G146" s="452">
        <f>'2 жастағы балалар Ә'!N93</f>
        <v>0</v>
      </c>
    </row>
    <row r="147" spans="2:7" x14ac:dyDescent="0.25">
      <c r="B147" s="572"/>
      <c r="C147" s="452" t="e">
        <f>'2 жастағы балалар Ф'!#REF!</f>
        <v>#REF!</v>
      </c>
      <c r="D147" s="452" t="e">
        <f>'2 жастағы балалар К'!#REF!</f>
        <v>#REF!</v>
      </c>
      <c r="E147" s="452">
        <f>'2 жастағы балалар Т'!O93</f>
        <v>0</v>
      </c>
      <c r="F147" s="452">
        <f>'2 жастағы балалар Ш'!R93</f>
        <v>0</v>
      </c>
      <c r="G147" s="452">
        <f>'2 жастағы балалар Ә'!O93</f>
        <v>0</v>
      </c>
    </row>
    <row r="148" spans="2:7" x14ac:dyDescent="0.25">
      <c r="B148" s="570">
        <v>6</v>
      </c>
      <c r="C148" s="798"/>
      <c r="D148" s="452">
        <f>'2 жастағы балалар К'!P93</f>
        <v>0</v>
      </c>
      <c r="E148" s="798"/>
      <c r="F148" s="452" t="e">
        <f>'2 жастағы балалар Ш'!#REF!</f>
        <v>#REF!</v>
      </c>
      <c r="G148" s="798"/>
    </row>
    <row r="149" spans="2:7" x14ac:dyDescent="0.25">
      <c r="B149" s="571"/>
      <c r="C149" s="799"/>
      <c r="D149" s="452">
        <f>'2 жастағы балалар К'!Q93</f>
        <v>0</v>
      </c>
      <c r="E149" s="799"/>
      <c r="F149" s="452" t="e">
        <f>'2 жастағы балалар Ш'!#REF!</f>
        <v>#REF!</v>
      </c>
      <c r="G149" s="799"/>
    </row>
    <row r="150" spans="2:7" x14ac:dyDescent="0.25">
      <c r="B150" s="572"/>
      <c r="C150" s="799"/>
      <c r="D150" s="452">
        <f>'2 жастағы балалар К'!R93</f>
        <v>0</v>
      </c>
      <c r="E150" s="799"/>
      <c r="F150" s="452" t="e">
        <f>'2 жастағы балалар Ш'!#REF!</f>
        <v>#REF!</v>
      </c>
      <c r="G150" s="799"/>
    </row>
    <row r="151" spans="2:7" x14ac:dyDescent="0.25">
      <c r="B151" s="570">
        <v>7</v>
      </c>
      <c r="C151" s="799"/>
      <c r="D151" s="452">
        <f>'2 жастағы балалар К'!S93</f>
        <v>0</v>
      </c>
      <c r="E151" s="799"/>
      <c r="F151" s="452" t="e">
        <f>'2 жастағы балалар Ш'!#REF!</f>
        <v>#REF!</v>
      </c>
      <c r="G151" s="799"/>
    </row>
    <row r="152" spans="2:7" x14ac:dyDescent="0.25">
      <c r="B152" s="571"/>
      <c r="C152" s="799"/>
      <c r="D152" s="452">
        <f>'2 жастағы балалар К'!T93</f>
        <v>0</v>
      </c>
      <c r="E152" s="799"/>
      <c r="F152" s="452" t="e">
        <f>'2 жастағы балалар Ш'!#REF!</f>
        <v>#REF!</v>
      </c>
      <c r="G152" s="799"/>
    </row>
    <row r="153" spans="2:7" x14ac:dyDescent="0.25">
      <c r="B153" s="572"/>
      <c r="C153" s="799"/>
      <c r="D153" s="452">
        <f>'2 жастағы балалар К'!U93</f>
        <v>0</v>
      </c>
      <c r="E153" s="799"/>
      <c r="F153" s="452" t="e">
        <f>'2 жастағы балалар Ш'!#REF!</f>
        <v>#REF!</v>
      </c>
      <c r="G153" s="799"/>
    </row>
    <row r="154" spans="2:7" x14ac:dyDescent="0.25">
      <c r="B154" s="570">
        <v>8</v>
      </c>
      <c r="C154" s="799"/>
      <c r="D154" s="452">
        <f>'2 жастағы балалар К'!V93</f>
        <v>0</v>
      </c>
      <c r="E154" s="799"/>
      <c r="F154" s="452" t="e">
        <f>'2 жастағы балалар Ш'!#REF!</f>
        <v>#REF!</v>
      </c>
      <c r="G154" s="799"/>
    </row>
    <row r="155" spans="2:7" x14ac:dyDescent="0.25">
      <c r="B155" s="571"/>
      <c r="C155" s="799"/>
      <c r="D155" s="452">
        <f>'2 жастағы балалар К'!W93</f>
        <v>0</v>
      </c>
      <c r="E155" s="799"/>
      <c r="F155" s="452" t="e">
        <f>'2 жастағы балалар Ш'!#REF!</f>
        <v>#REF!</v>
      </c>
      <c r="G155" s="799"/>
    </row>
    <row r="156" spans="2:7" x14ac:dyDescent="0.25">
      <c r="B156" s="572"/>
      <c r="C156" s="799"/>
      <c r="D156" s="452">
        <f>'2 жастағы балалар К'!X93</f>
        <v>0</v>
      </c>
      <c r="E156" s="799"/>
      <c r="F156" s="452" t="e">
        <f>'2 жастағы балалар Ш'!#REF!</f>
        <v>#REF!</v>
      </c>
      <c r="G156" s="799"/>
    </row>
    <row r="157" spans="2:7" x14ac:dyDescent="0.25">
      <c r="B157" s="570">
        <v>9</v>
      </c>
      <c r="C157" s="799"/>
      <c r="D157" s="452">
        <f>'2 жастағы балалар К'!Y93</f>
        <v>0</v>
      </c>
      <c r="E157" s="799"/>
      <c r="F157" s="452" t="e">
        <f>'2 жастағы балалар Ш'!#REF!</f>
        <v>#REF!</v>
      </c>
      <c r="G157" s="799"/>
    </row>
    <row r="158" spans="2:7" x14ac:dyDescent="0.25">
      <c r="B158" s="571"/>
      <c r="C158" s="799"/>
      <c r="D158" s="452">
        <f>'2 жастағы балалар К'!Z93</f>
        <v>0</v>
      </c>
      <c r="E158" s="799"/>
      <c r="F158" s="452" t="e">
        <f>'2 жастағы балалар Ш'!#REF!</f>
        <v>#REF!</v>
      </c>
      <c r="G158" s="799"/>
    </row>
    <row r="159" spans="2:7" x14ac:dyDescent="0.25">
      <c r="B159" s="572"/>
      <c r="C159" s="799"/>
      <c r="D159" s="452">
        <f>'2 жастағы балалар К'!AA93</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Ш'!S93</f>
        <v>0</v>
      </c>
      <c r="G163" s="799"/>
    </row>
    <row r="164" spans="2:7" x14ac:dyDescent="0.25">
      <c r="B164" s="607"/>
      <c r="C164" s="799"/>
      <c r="D164" s="452" t="e">
        <f>'2 жастағы балалар К'!#REF!</f>
        <v>#REF!</v>
      </c>
      <c r="E164" s="799"/>
      <c r="F164" s="398">
        <f>'2 жастағы балалар Ш'!T93</f>
        <v>0</v>
      </c>
      <c r="G164" s="799"/>
    </row>
    <row r="165" spans="2:7" x14ac:dyDescent="0.25">
      <c r="B165" s="607"/>
      <c r="C165" s="799"/>
      <c r="D165" s="452" t="e">
        <f>'2 жастағы балалар К'!#REF!</f>
        <v>#REF!</v>
      </c>
      <c r="E165" s="799"/>
      <c r="F165" s="398">
        <f>'2 жастағы балалар Ш'!U93</f>
        <v>0</v>
      </c>
      <c r="G165" s="799"/>
    </row>
    <row r="166" spans="2:7" x14ac:dyDescent="0.25">
      <c r="B166" s="607">
        <v>12</v>
      </c>
      <c r="C166" s="799"/>
      <c r="D166" s="452" t="e">
        <f>'2 жастағы балалар К'!#REF!</f>
        <v>#REF!</v>
      </c>
      <c r="E166" s="799"/>
      <c r="F166" s="398">
        <f>'2 жастағы балалар Ш'!V93</f>
        <v>0</v>
      </c>
      <c r="G166" s="799"/>
    </row>
    <row r="167" spans="2:7" x14ac:dyDescent="0.25">
      <c r="B167" s="607"/>
      <c r="C167" s="799"/>
      <c r="D167" s="452" t="e">
        <f>'2 жастағы балалар К'!#REF!</f>
        <v>#REF!</v>
      </c>
      <c r="E167" s="799"/>
      <c r="F167" s="398">
        <f>'2 жастағы балалар Ш'!W93</f>
        <v>0</v>
      </c>
      <c r="G167" s="799"/>
    </row>
    <row r="168" spans="2:7" x14ac:dyDescent="0.25">
      <c r="B168" s="607"/>
      <c r="C168" s="799"/>
      <c r="D168" s="452" t="e">
        <f>'2 жастағы балалар К'!#REF!</f>
        <v>#REF!</v>
      </c>
      <c r="E168" s="799"/>
      <c r="F168" s="398">
        <f>'2 жастағы балалар Ш'!X93</f>
        <v>0</v>
      </c>
      <c r="G168" s="799"/>
    </row>
    <row r="169" spans="2:7" x14ac:dyDescent="0.25">
      <c r="B169" s="607">
        <v>13</v>
      </c>
      <c r="C169" s="799"/>
      <c r="D169" s="452" t="e">
        <f>'2 жастағы балалар К'!#REF!</f>
        <v>#REF!</v>
      </c>
      <c r="E169" s="799"/>
      <c r="F169" s="398">
        <f>'2 жастағы балалар Ш'!Y93</f>
        <v>0</v>
      </c>
      <c r="G169" s="799"/>
    </row>
    <row r="170" spans="2:7" x14ac:dyDescent="0.25">
      <c r="B170" s="607"/>
      <c r="C170" s="799"/>
      <c r="D170" s="452" t="e">
        <f>'2 жастағы балалар К'!#REF!</f>
        <v>#REF!</v>
      </c>
      <c r="E170" s="799"/>
      <c r="F170" s="398">
        <f>'2 жастағы балалар Ш'!Z93</f>
        <v>0</v>
      </c>
      <c r="G170" s="799"/>
    </row>
    <row r="171" spans="2:7" x14ac:dyDescent="0.25">
      <c r="B171" s="607"/>
      <c r="C171" s="799"/>
      <c r="D171" s="452" t="e">
        <f>'2 жастағы балалар К'!#REF!</f>
        <v>#REF!</v>
      </c>
      <c r="E171" s="799"/>
      <c r="F171" s="398">
        <f>'2 жастағы балалар Ш'!AA93</f>
        <v>0</v>
      </c>
      <c r="G171" s="799"/>
    </row>
    <row r="172" spans="2:7" x14ac:dyDescent="0.25">
      <c r="B172" s="607">
        <v>14</v>
      </c>
      <c r="C172" s="799"/>
      <c r="D172" s="452" t="e">
        <f>'2 жастағы балалар К'!#REF!</f>
        <v>#REF!</v>
      </c>
      <c r="E172" s="799"/>
      <c r="F172" s="398">
        <f>'2 жастағы балалар Ш'!AB93</f>
        <v>0</v>
      </c>
      <c r="G172" s="799"/>
    </row>
    <row r="173" spans="2:7" x14ac:dyDescent="0.25">
      <c r="B173" s="607"/>
      <c r="C173" s="799"/>
      <c r="D173" s="452" t="e">
        <f>'2 жастағы балалар К'!#REF!</f>
        <v>#REF!</v>
      </c>
      <c r="E173" s="799"/>
      <c r="F173" s="398">
        <f>'2 жастағы балалар Ш'!AC93</f>
        <v>0</v>
      </c>
      <c r="G173" s="799"/>
    </row>
    <row r="174" spans="2:7" x14ac:dyDescent="0.25">
      <c r="B174" s="607"/>
      <c r="C174" s="799"/>
      <c r="D174" s="452" t="e">
        <f>'2 жастағы балалар К'!#REF!</f>
        <v>#REF!</v>
      </c>
      <c r="E174" s="799"/>
      <c r="F174" s="398">
        <f>'2 жастағы балалар Ш'!AD93</f>
        <v>0</v>
      </c>
      <c r="G174" s="799"/>
    </row>
    <row r="175" spans="2:7" x14ac:dyDescent="0.25">
      <c r="B175" s="607">
        <v>15</v>
      </c>
      <c r="C175" s="799"/>
      <c r="D175" s="452" t="e">
        <f>'2 жастағы балалар К'!#REF!</f>
        <v>#REF!</v>
      </c>
      <c r="E175" s="799"/>
      <c r="F175" s="398">
        <f>'2 жастағы балалар Ш'!AE93</f>
        <v>0</v>
      </c>
      <c r="G175" s="799"/>
    </row>
    <row r="176" spans="2:7" x14ac:dyDescent="0.25">
      <c r="B176" s="607"/>
      <c r="C176" s="799"/>
      <c r="D176" s="452" t="e">
        <f>'2 жастағы балалар К'!#REF!</f>
        <v>#REF!</v>
      </c>
      <c r="E176" s="799"/>
      <c r="F176" s="398">
        <f>'2 жастағы балалар Ш'!AF93</f>
        <v>0</v>
      </c>
      <c r="G176" s="799"/>
    </row>
    <row r="177" spans="2:7" x14ac:dyDescent="0.25">
      <c r="B177" s="607"/>
      <c r="C177" s="799"/>
      <c r="D177" s="452" t="e">
        <f>'2 жастағы балалар К'!#REF!</f>
        <v>#REF!</v>
      </c>
      <c r="E177" s="799"/>
      <c r="F177" s="398">
        <f>'2 жастағы балалар Ш'!AG93</f>
        <v>0</v>
      </c>
      <c r="G177" s="799"/>
    </row>
    <row r="178" spans="2:7" x14ac:dyDescent="0.25">
      <c r="B178" s="607">
        <v>16</v>
      </c>
      <c r="C178" s="799"/>
      <c r="D178" s="798"/>
      <c r="E178" s="799"/>
      <c r="F178" s="398">
        <f>'2 жастағы балалар Ш'!AH93</f>
        <v>0</v>
      </c>
      <c r="G178" s="799"/>
    </row>
    <row r="179" spans="2:7" x14ac:dyDescent="0.25">
      <c r="B179" s="607"/>
      <c r="C179" s="799"/>
      <c r="D179" s="799"/>
      <c r="E179" s="799"/>
      <c r="F179" s="398">
        <f>'2 жастағы балалар Ш'!AI93</f>
        <v>0</v>
      </c>
      <c r="G179" s="799"/>
    </row>
    <row r="180" spans="2:7" x14ac:dyDescent="0.25">
      <c r="B180" s="607"/>
      <c r="C180" s="799"/>
      <c r="D180" s="799"/>
      <c r="E180" s="799"/>
      <c r="F180" s="398">
        <f>'2 жастағы балалар Ш'!AJ93</f>
        <v>0</v>
      </c>
      <c r="G180" s="799"/>
    </row>
    <row r="181" spans="2:7" x14ac:dyDescent="0.25">
      <c r="B181" s="607">
        <v>17</v>
      </c>
      <c r="C181" s="799"/>
      <c r="D181" s="799"/>
      <c r="E181" s="799"/>
      <c r="F181" s="398">
        <f>'2 жастағы балалар Ш'!AK93</f>
        <v>0</v>
      </c>
      <c r="G181" s="799"/>
    </row>
    <row r="182" spans="2:7" x14ac:dyDescent="0.25">
      <c r="B182" s="607"/>
      <c r="C182" s="799"/>
      <c r="D182" s="799"/>
      <c r="E182" s="799"/>
      <c r="F182" s="398">
        <f>'2 жастағы балалар Ш'!AL93</f>
        <v>0</v>
      </c>
      <c r="G182" s="799"/>
    </row>
    <row r="183" spans="2:7" x14ac:dyDescent="0.25">
      <c r="B183" s="607"/>
      <c r="C183" s="799"/>
      <c r="D183" s="799"/>
      <c r="E183" s="799"/>
      <c r="F183" s="398">
        <f>'2 жастағы балалар Ш'!AM93</f>
        <v>0</v>
      </c>
      <c r="G183" s="799"/>
    </row>
    <row r="184" spans="2:7" x14ac:dyDescent="0.25">
      <c r="B184" s="607">
        <v>18</v>
      </c>
      <c r="C184" s="799"/>
      <c r="D184" s="799"/>
      <c r="E184" s="799"/>
      <c r="F184" s="398">
        <f>'2 жастағы балалар Ш'!AN93</f>
        <v>0</v>
      </c>
      <c r="G184" s="799"/>
    </row>
    <row r="185" spans="2:7" x14ac:dyDescent="0.25">
      <c r="B185" s="607"/>
      <c r="C185" s="799"/>
      <c r="D185" s="799"/>
      <c r="E185" s="799"/>
      <c r="F185" s="398">
        <f>'2 жастағы балалар Ш'!AO93</f>
        <v>0</v>
      </c>
      <c r="G185" s="799"/>
    </row>
    <row r="186" spans="2:7" x14ac:dyDescent="0.25">
      <c r="B186" s="607"/>
      <c r="C186" s="799"/>
      <c r="D186" s="799"/>
      <c r="E186" s="799"/>
      <c r="F186" s="398">
        <f>'2 жастағы балалар Ш'!AP93</f>
        <v>0</v>
      </c>
      <c r="G186" s="799"/>
    </row>
    <row r="187" spans="2:7" x14ac:dyDescent="0.25">
      <c r="B187" s="607">
        <v>19</v>
      </c>
      <c r="C187" s="799"/>
      <c r="D187" s="799"/>
      <c r="E187" s="799"/>
      <c r="F187" s="398">
        <f>'2 жастағы балалар Ш'!AQ93</f>
        <v>0</v>
      </c>
      <c r="G187" s="799"/>
    </row>
    <row r="188" spans="2:7" x14ac:dyDescent="0.25">
      <c r="B188" s="607"/>
      <c r="C188" s="799"/>
      <c r="D188" s="799"/>
      <c r="E188" s="799"/>
      <c r="F188" s="398">
        <f>'2 жастағы балалар Ш'!AR93</f>
        <v>0</v>
      </c>
      <c r="G188" s="799"/>
    </row>
    <row r="189" spans="2:7" x14ac:dyDescent="0.25">
      <c r="B189" s="607"/>
      <c r="C189" s="799"/>
      <c r="D189" s="799"/>
      <c r="E189" s="799"/>
      <c r="F189" s="398">
        <f>'2 жастағы балалар Ш'!AS93</f>
        <v>0</v>
      </c>
      <c r="G189" s="799"/>
    </row>
    <row r="190" spans="2:7" x14ac:dyDescent="0.25">
      <c r="B190" s="607">
        <v>20</v>
      </c>
      <c r="C190" s="799"/>
      <c r="D190" s="799"/>
      <c r="E190" s="799"/>
      <c r="F190" s="398">
        <f>'2 жастағы балалар Ш'!AT93</f>
        <v>0</v>
      </c>
      <c r="G190" s="799"/>
    </row>
    <row r="191" spans="2:7" x14ac:dyDescent="0.25">
      <c r="B191" s="607"/>
      <c r="C191" s="799"/>
      <c r="D191" s="799"/>
      <c r="E191" s="799"/>
      <c r="F191" s="398">
        <f>'2 жастағы балалар Ш'!AU93</f>
        <v>0</v>
      </c>
      <c r="G191" s="799"/>
    </row>
    <row r="192" spans="2:7" x14ac:dyDescent="0.25">
      <c r="B192" s="607"/>
      <c r="C192" s="799"/>
      <c r="D192" s="799"/>
      <c r="E192" s="799"/>
      <c r="F192" s="398">
        <f>'2 жастағы балалар Ш'!AV93</f>
        <v>0</v>
      </c>
      <c r="G192" s="799"/>
    </row>
    <row r="193" spans="2:100" x14ac:dyDescent="0.25">
      <c r="B193" s="607">
        <v>21</v>
      </c>
      <c r="C193" s="799"/>
      <c r="D193" s="799"/>
      <c r="E193" s="799"/>
      <c r="F193" s="398">
        <f>'2 жастағы балалар Ш'!AW93</f>
        <v>0</v>
      </c>
      <c r="G193" s="799"/>
    </row>
    <row r="194" spans="2:100" ht="15" customHeight="1" x14ac:dyDescent="0.25">
      <c r="B194" s="607"/>
      <c r="C194" s="799"/>
      <c r="D194" s="799"/>
      <c r="E194" s="799"/>
      <c r="F194" s="398">
        <f>'2 жастағы балалар Ш'!AX93</f>
        <v>0</v>
      </c>
      <c r="G194" s="799"/>
      <c r="CN194" s="1"/>
      <c r="CO194" s="13"/>
      <c r="CP194" s="1"/>
      <c r="CQ194" s="13"/>
      <c r="CR194" s="1"/>
      <c r="CS194" s="13"/>
      <c r="CT194" s="1"/>
      <c r="CU194" s="13"/>
      <c r="CV194" s="1"/>
    </row>
    <row r="195" spans="2:100" x14ac:dyDescent="0.25">
      <c r="B195" s="607"/>
      <c r="C195" s="799"/>
      <c r="D195" s="799"/>
      <c r="E195" s="799"/>
      <c r="F195" s="398">
        <f>'2 жастағы балалар Ш'!AY93</f>
        <v>0</v>
      </c>
      <c r="G195" s="799"/>
      <c r="CN195" s="1"/>
      <c r="CO195" s="113"/>
      <c r="CP195" s="1"/>
      <c r="CQ195" s="113"/>
      <c r="CR195" s="1"/>
      <c r="CS195" s="113"/>
      <c r="CT195" s="1"/>
      <c r="CU195" s="113"/>
      <c r="CV195" s="1"/>
    </row>
    <row r="196" spans="2:100" x14ac:dyDescent="0.25">
      <c r="B196" s="607">
        <v>22</v>
      </c>
      <c r="C196" s="799"/>
      <c r="D196" s="799"/>
      <c r="E196" s="799"/>
      <c r="F196" s="398">
        <f>'2 жастағы балалар Ш'!AZ93</f>
        <v>0</v>
      </c>
      <c r="G196" s="799"/>
      <c r="CN196" s="1"/>
      <c r="CO196" s="113"/>
      <c r="CP196" s="1"/>
      <c r="CQ196" s="113"/>
      <c r="CR196" s="1"/>
      <c r="CS196" s="113"/>
      <c r="CT196" s="1"/>
      <c r="CU196" s="113"/>
      <c r="CV196" s="1"/>
    </row>
    <row r="197" spans="2:100" x14ac:dyDescent="0.25">
      <c r="B197" s="607"/>
      <c r="C197" s="799"/>
      <c r="D197" s="799"/>
      <c r="E197" s="799"/>
      <c r="F197" s="398">
        <f>'2 жастағы балалар Ш'!BA93</f>
        <v>0</v>
      </c>
      <c r="G197" s="799"/>
    </row>
    <row r="198" spans="2:100" x14ac:dyDescent="0.25">
      <c r="B198" s="607"/>
      <c r="C198" s="799"/>
      <c r="D198" s="799"/>
      <c r="E198" s="799"/>
      <c r="F198" s="398">
        <f>'2 жастағы балалар Ш'!BB93</f>
        <v>0</v>
      </c>
      <c r="G198" s="799"/>
    </row>
    <row r="199" spans="2:100" x14ac:dyDescent="0.25">
      <c r="B199" s="607">
        <v>23</v>
      </c>
      <c r="C199" s="799"/>
      <c r="D199" s="799"/>
      <c r="E199" s="799"/>
      <c r="F199" s="398">
        <f>'2 жастағы балалар Ш'!BC93</f>
        <v>0</v>
      </c>
      <c r="G199" s="799"/>
    </row>
    <row r="200" spans="2:100" x14ac:dyDescent="0.25">
      <c r="B200" s="607"/>
      <c r="C200" s="799"/>
      <c r="D200" s="799"/>
      <c r="E200" s="799"/>
      <c r="F200" s="398">
        <f>'2 жастағы балалар Ш'!BD93</f>
        <v>0</v>
      </c>
      <c r="G200" s="799"/>
    </row>
    <row r="201" spans="2:100" x14ac:dyDescent="0.25">
      <c r="B201" s="607"/>
      <c r="C201" s="799"/>
      <c r="D201" s="799"/>
      <c r="E201" s="799"/>
      <c r="F201" s="398">
        <f>'2 жастағы балалар Ш'!BE93</f>
        <v>0</v>
      </c>
      <c r="G201" s="799"/>
    </row>
    <row r="202" spans="2:100" x14ac:dyDescent="0.25">
      <c r="B202" s="607">
        <v>24</v>
      </c>
      <c r="C202" s="799"/>
      <c r="D202" s="799"/>
      <c r="E202" s="799"/>
      <c r="F202" s="398">
        <f>'2 жастағы балалар Ш'!BF93</f>
        <v>0</v>
      </c>
      <c r="G202" s="799"/>
    </row>
    <row r="203" spans="2:100" x14ac:dyDescent="0.25">
      <c r="B203" s="607"/>
      <c r="C203" s="799"/>
      <c r="D203" s="799"/>
      <c r="E203" s="799"/>
      <c r="F203" s="398">
        <f>'2 жастағы балалар Ш'!BG93</f>
        <v>0</v>
      </c>
      <c r="G203" s="799"/>
    </row>
    <row r="204" spans="2:100" x14ac:dyDescent="0.25">
      <c r="B204" s="607"/>
      <c r="C204" s="799"/>
      <c r="D204" s="799"/>
      <c r="E204" s="799"/>
      <c r="F204" s="398">
        <f>'2 жастағы балалар Ш'!BH93</f>
        <v>0</v>
      </c>
      <c r="G204" s="799"/>
    </row>
    <row r="205" spans="2:100" x14ac:dyDescent="0.25">
      <c r="B205" s="607">
        <v>25</v>
      </c>
      <c r="C205" s="799"/>
      <c r="D205" s="799"/>
      <c r="E205" s="799"/>
      <c r="F205" s="398">
        <f>'2 жастағы балалар Ш'!BI93</f>
        <v>0</v>
      </c>
      <c r="G205" s="799"/>
    </row>
    <row r="206" spans="2:100" x14ac:dyDescent="0.25">
      <c r="B206" s="607"/>
      <c r="C206" s="799"/>
      <c r="D206" s="799"/>
      <c r="E206" s="799"/>
      <c r="F206" s="398">
        <f>'2 жастағы балалар Ш'!BJ93</f>
        <v>0</v>
      </c>
      <c r="G206" s="799"/>
    </row>
    <row r="207" spans="2:100" x14ac:dyDescent="0.25">
      <c r="B207" s="607"/>
      <c r="C207" s="800"/>
      <c r="D207" s="800"/>
      <c r="E207" s="800"/>
      <c r="F207" s="398">
        <f>'2 жастағы балалар Ш'!BK93</f>
        <v>0</v>
      </c>
      <c r="G207" s="800"/>
    </row>
    <row r="210" spans="2:7" ht="15.75" x14ac:dyDescent="0.25">
      <c r="B210" s="816" t="s">
        <v>939</v>
      </c>
      <c r="C210" s="817"/>
      <c r="D210" s="817"/>
      <c r="E210" s="817"/>
      <c r="F210" s="817"/>
      <c r="G210" s="818"/>
    </row>
    <row r="211" spans="2:7" ht="28.5" x14ac:dyDescent="0.25">
      <c r="B211" s="35"/>
      <c r="C211" s="21" t="s">
        <v>915</v>
      </c>
      <c r="D211" s="21" t="s">
        <v>733</v>
      </c>
      <c r="E211" s="21" t="s">
        <v>916</v>
      </c>
      <c r="F211" s="21" t="s">
        <v>904</v>
      </c>
      <c r="G211" s="62" t="s">
        <v>917</v>
      </c>
    </row>
    <row r="212" spans="2:7" x14ac:dyDescent="0.25">
      <c r="B212" s="570">
        <v>1</v>
      </c>
      <c r="C212" s="452">
        <f>'2 жастағы балалар Ф'!D152</f>
        <v>0</v>
      </c>
      <c r="D212" s="452">
        <f>'2 жастағы балалар К'!D152</f>
        <v>0</v>
      </c>
      <c r="E212" s="452" t="e">
        <f>'2 жастағы балалар Т'!#REF!</f>
        <v>#REF!</v>
      </c>
      <c r="F212" s="452">
        <f>'2 жастағы балалар Ш'!D152</f>
        <v>0</v>
      </c>
      <c r="G212" s="452" t="e">
        <f>'2 жастағы балалар Ә'!#REF!</f>
        <v>#REF!</v>
      </c>
    </row>
    <row r="213" spans="2:7" x14ac:dyDescent="0.25">
      <c r="B213" s="571"/>
      <c r="C213" s="452">
        <f>'2 жастағы балалар Ф'!E152</f>
        <v>0</v>
      </c>
      <c r="D213" s="452">
        <f>'2 жастағы балалар К'!E152</f>
        <v>0</v>
      </c>
      <c r="E213" s="452" t="e">
        <f>'2 жастағы балалар Т'!#REF!</f>
        <v>#REF!</v>
      </c>
      <c r="F213" s="452">
        <f>'2 жастағы балалар Ш'!E152</f>
        <v>0</v>
      </c>
      <c r="G213" s="452" t="e">
        <f>'2 жастағы балалар Ә'!#REF!</f>
        <v>#REF!</v>
      </c>
    </row>
    <row r="214" spans="2:7" x14ac:dyDescent="0.25">
      <c r="B214" s="572"/>
      <c r="C214" s="452">
        <f>'2 жастағы балалар Ф'!F152</f>
        <v>0</v>
      </c>
      <c r="D214" s="452">
        <f>'2 жастағы балалар К'!F152</f>
        <v>0</v>
      </c>
      <c r="E214" s="452" t="e">
        <f>'2 жастағы балалар Т'!#REF!</f>
        <v>#REF!</v>
      </c>
      <c r="F214" s="452">
        <f>'2 жастағы балалар Ш'!F152</f>
        <v>0</v>
      </c>
      <c r="G214" s="452" t="e">
        <f>'2 жастағы балалар Ә'!#REF!</f>
        <v>#REF!</v>
      </c>
    </row>
    <row r="215" spans="2:7" x14ac:dyDescent="0.25">
      <c r="B215" s="570">
        <v>2</v>
      </c>
      <c r="C215" s="452">
        <f>'2 жастағы балалар Ф'!G152</f>
        <v>0</v>
      </c>
      <c r="D215" s="452">
        <f>'2 жастағы балалар К'!G152</f>
        <v>0</v>
      </c>
      <c r="E215" s="452">
        <f>'2 жастағы балалар Т'!D152</f>
        <v>0</v>
      </c>
      <c r="F215" s="452">
        <f>'2 жастағы балалар Ш'!G152</f>
        <v>0</v>
      </c>
      <c r="G215" s="452">
        <f>'2 жастағы балалар Ә'!D152</f>
        <v>0</v>
      </c>
    </row>
    <row r="216" spans="2:7" x14ac:dyDescent="0.25">
      <c r="B216" s="571"/>
      <c r="C216" s="452">
        <f>'2 жастағы балалар Ф'!H152</f>
        <v>0</v>
      </c>
      <c r="D216" s="452">
        <f>'2 жастағы балалар К'!H152</f>
        <v>0</v>
      </c>
      <c r="E216" s="452">
        <f>'2 жастағы балалар Т'!E152</f>
        <v>0</v>
      </c>
      <c r="F216" s="452">
        <f>'2 жастағы балалар Ш'!H152</f>
        <v>0</v>
      </c>
      <c r="G216" s="452">
        <f>'2 жастағы балалар Ә'!E152</f>
        <v>0</v>
      </c>
    </row>
    <row r="217" spans="2:7" x14ac:dyDescent="0.25">
      <c r="B217" s="572"/>
      <c r="C217" s="452">
        <f>'2 жастағы балалар Ф'!I152</f>
        <v>0</v>
      </c>
      <c r="D217" s="452">
        <f>'2 жастағы балалар К'!I152</f>
        <v>0</v>
      </c>
      <c r="E217" s="452">
        <f>'2 жастағы балалар Т'!F152</f>
        <v>0</v>
      </c>
      <c r="F217" s="452">
        <f>'2 жастағы балалар Ш'!I152</f>
        <v>0</v>
      </c>
      <c r="G217" s="452">
        <f>'2 жастағы балалар Ә'!F152</f>
        <v>0</v>
      </c>
    </row>
    <row r="218" spans="2:7" x14ac:dyDescent="0.25">
      <c r="B218" s="570">
        <v>3</v>
      </c>
      <c r="C218" s="452">
        <f>'2 жастағы балалар Ф'!J152</f>
        <v>0</v>
      </c>
      <c r="D218" s="452">
        <f>'2 жастағы балалар К'!J152</f>
        <v>0</v>
      </c>
      <c r="E218" s="452">
        <f>'2 жастағы балалар Т'!G152</f>
        <v>0</v>
      </c>
      <c r="F218" s="452">
        <f>'2 жастағы балалар Ш'!J152</f>
        <v>0</v>
      </c>
      <c r="G218" s="452">
        <f>'2 жастағы балалар Ә'!G152</f>
        <v>0</v>
      </c>
    </row>
    <row r="219" spans="2:7" x14ac:dyDescent="0.25">
      <c r="B219" s="571"/>
      <c r="C219" s="452">
        <f>'2 жастағы балалар Ф'!K152</f>
        <v>0</v>
      </c>
      <c r="D219" s="452">
        <f>'2 жастағы балалар К'!K152</f>
        <v>0</v>
      </c>
      <c r="E219" s="452">
        <f>'2 жастағы балалар Т'!H152</f>
        <v>0</v>
      </c>
      <c r="F219" s="452">
        <f>'2 жастағы балалар Ш'!K152</f>
        <v>0</v>
      </c>
      <c r="G219" s="452">
        <f>'2 жастағы балалар Ә'!H152</f>
        <v>0</v>
      </c>
    </row>
    <row r="220" spans="2:7" x14ac:dyDescent="0.25">
      <c r="B220" s="572"/>
      <c r="C220" s="452">
        <f>'2 жастағы балалар Ф'!L152</f>
        <v>0</v>
      </c>
      <c r="D220" s="452">
        <f>'2 жастағы балалар К'!L152</f>
        <v>0</v>
      </c>
      <c r="E220" s="452">
        <f>'2 жастағы балалар Т'!I152</f>
        <v>0</v>
      </c>
      <c r="F220" s="452">
        <f>'2 жастағы балалар Ш'!L152</f>
        <v>0</v>
      </c>
      <c r="G220" s="452">
        <f>'2 жастағы балалар Ә'!I152</f>
        <v>0</v>
      </c>
    </row>
    <row r="221" spans="2:7" x14ac:dyDescent="0.25">
      <c r="B221" s="570">
        <v>4</v>
      </c>
      <c r="C221" s="452">
        <f>'2 жастағы балалар Ф'!M152</f>
        <v>0</v>
      </c>
      <c r="D221" s="452">
        <f>'2 жастағы балалар К'!M152</f>
        <v>0</v>
      </c>
      <c r="E221" s="452">
        <f>'2 жастағы балалар Т'!J152</f>
        <v>0</v>
      </c>
      <c r="F221" s="452">
        <f>'2 жастағы балалар Ш'!M152</f>
        <v>0</v>
      </c>
      <c r="G221" s="452">
        <f>'2 жастағы балалар Ә'!J152</f>
        <v>0</v>
      </c>
    </row>
    <row r="222" spans="2:7" x14ac:dyDescent="0.25">
      <c r="B222" s="571"/>
      <c r="C222" s="452">
        <f>'2 жастағы балалар Ф'!N152</f>
        <v>0</v>
      </c>
      <c r="D222" s="452">
        <f>'2 жастағы балалар К'!N152</f>
        <v>0</v>
      </c>
      <c r="E222" s="452">
        <f>'2 жастағы балалар Т'!K152</f>
        <v>0</v>
      </c>
      <c r="F222" s="452">
        <f>'2 жастағы балалар Ш'!N152</f>
        <v>0</v>
      </c>
      <c r="G222" s="452">
        <f>'2 жастағы балалар Ә'!K152</f>
        <v>0</v>
      </c>
    </row>
    <row r="223" spans="2:7" x14ac:dyDescent="0.25">
      <c r="B223" s="572"/>
      <c r="C223" s="452">
        <f>'2 жастағы балалар Ф'!O152</f>
        <v>0</v>
      </c>
      <c r="D223" s="452">
        <f>'2 жастағы балалар К'!O152</f>
        <v>0</v>
      </c>
      <c r="E223" s="452">
        <f>'2 жастағы балалар Т'!L152</f>
        <v>0</v>
      </c>
      <c r="F223" s="452">
        <f>'2 жастағы балалар Ш'!O152</f>
        <v>0</v>
      </c>
      <c r="G223" s="452">
        <f>'2 жастағы балалар Ә'!L152</f>
        <v>0</v>
      </c>
    </row>
    <row r="224" spans="2:7" x14ac:dyDescent="0.25">
      <c r="B224" s="570">
        <v>5</v>
      </c>
      <c r="C224" s="452" t="e">
        <f>'2 жастағы балалар Ф'!#REF!</f>
        <v>#REF!</v>
      </c>
      <c r="D224" s="452" t="e">
        <f>'2 жастағы балалар К'!#REF!</f>
        <v>#REF!</v>
      </c>
      <c r="E224" s="452">
        <f>'2 жастағы балалар Т'!M152</f>
        <v>0</v>
      </c>
      <c r="F224" s="452">
        <f>'2 жастағы балалар Ш'!P152</f>
        <v>0</v>
      </c>
      <c r="G224" s="452">
        <f>'2 жастағы балалар Ә'!M152</f>
        <v>0</v>
      </c>
    </row>
    <row r="225" spans="2:7" x14ac:dyDescent="0.25">
      <c r="B225" s="571"/>
      <c r="C225" s="452" t="e">
        <f>'2 жастағы балалар Ф'!#REF!</f>
        <v>#REF!</v>
      </c>
      <c r="D225" s="452" t="e">
        <f>'2 жастағы балалар К'!#REF!</f>
        <v>#REF!</v>
      </c>
      <c r="E225" s="452">
        <f>'2 жастағы балалар Т'!N152</f>
        <v>0</v>
      </c>
      <c r="F225" s="452">
        <f>'2 жастағы балалар Ш'!Q152</f>
        <v>0</v>
      </c>
      <c r="G225" s="452">
        <f>'2 жастағы балалар Ә'!N152</f>
        <v>0</v>
      </c>
    </row>
    <row r="226" spans="2:7" x14ac:dyDescent="0.25">
      <c r="B226" s="572"/>
      <c r="C226" s="452" t="e">
        <f>'2 жастағы балалар Ф'!#REF!</f>
        <v>#REF!</v>
      </c>
      <c r="D226" s="452" t="e">
        <f>'2 жастағы балалар К'!#REF!</f>
        <v>#REF!</v>
      </c>
      <c r="E226" s="452">
        <f>'2 жастағы балалар Т'!O152</f>
        <v>0</v>
      </c>
      <c r="F226" s="452">
        <f>'2 жастағы балалар Ш'!R152</f>
        <v>0</v>
      </c>
      <c r="G226" s="452">
        <f>'2 жастағы балалар Ә'!O152</f>
        <v>0</v>
      </c>
    </row>
    <row r="227" spans="2:7" x14ac:dyDescent="0.25">
      <c r="B227" s="570">
        <v>6</v>
      </c>
      <c r="C227" s="798"/>
      <c r="D227" s="452">
        <f>'2 жастағы балалар К'!P152</f>
        <v>0</v>
      </c>
      <c r="E227" s="798"/>
      <c r="F227" s="452" t="e">
        <f>'2 жастағы балалар Ш'!#REF!</f>
        <v>#REF!</v>
      </c>
      <c r="G227" s="798"/>
    </row>
    <row r="228" spans="2:7" x14ac:dyDescent="0.25">
      <c r="B228" s="571"/>
      <c r="C228" s="799"/>
      <c r="D228" s="452">
        <f>'2 жастағы балалар К'!Q152</f>
        <v>0</v>
      </c>
      <c r="E228" s="799"/>
      <c r="F228" s="452" t="e">
        <f>'2 жастағы балалар Ш'!#REF!</f>
        <v>#REF!</v>
      </c>
      <c r="G228" s="799"/>
    </row>
    <row r="229" spans="2:7" x14ac:dyDescent="0.25">
      <c r="B229" s="572"/>
      <c r="C229" s="799"/>
      <c r="D229" s="452">
        <f>'2 жастағы балалар К'!R152</f>
        <v>0</v>
      </c>
      <c r="E229" s="799"/>
      <c r="F229" s="452" t="e">
        <f>'2 жастағы балалар Ш'!#REF!</f>
        <v>#REF!</v>
      </c>
      <c r="G229" s="799"/>
    </row>
    <row r="230" spans="2:7" x14ac:dyDescent="0.25">
      <c r="B230" s="570">
        <v>7</v>
      </c>
      <c r="C230" s="799"/>
      <c r="D230" s="452">
        <f>'2 жастағы балалар К'!S152</f>
        <v>0</v>
      </c>
      <c r="E230" s="799"/>
      <c r="F230" s="452" t="e">
        <f>'2 жастағы балалар Ш'!#REF!</f>
        <v>#REF!</v>
      </c>
      <c r="G230" s="799"/>
    </row>
    <row r="231" spans="2:7" x14ac:dyDescent="0.25">
      <c r="B231" s="571"/>
      <c r="C231" s="799"/>
      <c r="D231" s="452">
        <f>'2 жастағы балалар К'!T152</f>
        <v>0</v>
      </c>
      <c r="E231" s="799"/>
      <c r="F231" s="452" t="e">
        <f>'2 жастағы балалар Ш'!#REF!</f>
        <v>#REF!</v>
      </c>
      <c r="G231" s="799"/>
    </row>
    <row r="232" spans="2:7" x14ac:dyDescent="0.25">
      <c r="B232" s="572"/>
      <c r="C232" s="799"/>
      <c r="D232" s="452">
        <f>'2 жастағы балалар К'!U152</f>
        <v>0</v>
      </c>
      <c r="E232" s="799"/>
      <c r="F232" s="452" t="e">
        <f>'2 жастағы балалар Ш'!#REF!</f>
        <v>#REF!</v>
      </c>
      <c r="G232" s="799"/>
    </row>
    <row r="233" spans="2:7" x14ac:dyDescent="0.25">
      <c r="B233" s="570">
        <v>8</v>
      </c>
      <c r="C233" s="799"/>
      <c r="D233" s="452">
        <f>'2 жастағы балалар К'!V152</f>
        <v>0</v>
      </c>
      <c r="E233" s="799"/>
      <c r="F233" s="452" t="e">
        <f>'2 жастағы балалар Ш'!#REF!</f>
        <v>#REF!</v>
      </c>
      <c r="G233" s="799"/>
    </row>
    <row r="234" spans="2:7" x14ac:dyDescent="0.25">
      <c r="B234" s="571"/>
      <c r="C234" s="799"/>
      <c r="D234" s="452">
        <f>'2 жастағы балалар К'!W152</f>
        <v>0</v>
      </c>
      <c r="E234" s="799"/>
      <c r="F234" s="452" t="e">
        <f>'2 жастағы балалар Ш'!#REF!</f>
        <v>#REF!</v>
      </c>
      <c r="G234" s="799"/>
    </row>
    <row r="235" spans="2:7" x14ac:dyDescent="0.25">
      <c r="B235" s="572"/>
      <c r="C235" s="799"/>
      <c r="D235" s="452">
        <f>'2 жастағы балалар К'!X152</f>
        <v>0</v>
      </c>
      <c r="E235" s="799"/>
      <c r="F235" s="452" t="e">
        <f>'2 жастағы балалар Ш'!#REF!</f>
        <v>#REF!</v>
      </c>
      <c r="G235" s="799"/>
    </row>
    <row r="236" spans="2:7" x14ac:dyDescent="0.25">
      <c r="B236" s="570">
        <v>9</v>
      </c>
      <c r="C236" s="799"/>
      <c r="D236" s="452">
        <f>'2 жастағы балалар К'!Y152</f>
        <v>0</v>
      </c>
      <c r="E236" s="799"/>
      <c r="F236" s="452" t="e">
        <f>'2 жастағы балалар Ш'!#REF!</f>
        <v>#REF!</v>
      </c>
      <c r="G236" s="799"/>
    </row>
    <row r="237" spans="2:7" x14ac:dyDescent="0.25">
      <c r="B237" s="571"/>
      <c r="C237" s="799"/>
      <c r="D237" s="452">
        <f>'2 жастағы балалар К'!Z152</f>
        <v>0</v>
      </c>
      <c r="E237" s="799"/>
      <c r="F237" s="452" t="e">
        <f>'2 жастағы балалар Ш'!#REF!</f>
        <v>#REF!</v>
      </c>
      <c r="G237" s="799"/>
    </row>
    <row r="238" spans="2:7" x14ac:dyDescent="0.25">
      <c r="B238" s="572"/>
      <c r="C238" s="799"/>
      <c r="D238" s="452">
        <f>'2 жастағы балалар К'!AA152</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Ш'!S152</f>
        <v>0</v>
      </c>
      <c r="G242" s="799"/>
    </row>
    <row r="243" spans="2:7" x14ac:dyDescent="0.25">
      <c r="B243" s="607"/>
      <c r="C243" s="799"/>
      <c r="D243" s="452" t="e">
        <f>'2 жастағы балалар К'!#REF!</f>
        <v>#REF!</v>
      </c>
      <c r="E243" s="799"/>
      <c r="F243" s="398">
        <f>'2 жастағы балалар Ш'!T152</f>
        <v>0</v>
      </c>
      <c r="G243" s="799"/>
    </row>
    <row r="244" spans="2:7" x14ac:dyDescent="0.25">
      <c r="B244" s="607"/>
      <c r="C244" s="799"/>
      <c r="D244" s="452" t="e">
        <f>'2 жастағы балалар К'!#REF!</f>
        <v>#REF!</v>
      </c>
      <c r="E244" s="799"/>
      <c r="F244" s="398">
        <f>'2 жастағы балалар Ш'!U152</f>
        <v>0</v>
      </c>
      <c r="G244" s="799"/>
    </row>
    <row r="245" spans="2:7" x14ac:dyDescent="0.25">
      <c r="B245" s="607">
        <v>12</v>
      </c>
      <c r="C245" s="799"/>
      <c r="D245" s="452" t="e">
        <f>'2 жастағы балалар К'!#REF!</f>
        <v>#REF!</v>
      </c>
      <c r="E245" s="799"/>
      <c r="F245" s="398">
        <f>'2 жастағы балалар Ш'!V152</f>
        <v>0</v>
      </c>
      <c r="G245" s="799"/>
    </row>
    <row r="246" spans="2:7" x14ac:dyDescent="0.25">
      <c r="B246" s="607"/>
      <c r="C246" s="799"/>
      <c r="D246" s="452" t="e">
        <f>'2 жастағы балалар К'!#REF!</f>
        <v>#REF!</v>
      </c>
      <c r="E246" s="799"/>
      <c r="F246" s="398">
        <f>'2 жастағы балалар Ш'!W152</f>
        <v>0</v>
      </c>
      <c r="G246" s="799"/>
    </row>
    <row r="247" spans="2:7" x14ac:dyDescent="0.25">
      <c r="B247" s="607"/>
      <c r="C247" s="799"/>
      <c r="D247" s="452" t="e">
        <f>'2 жастағы балалар К'!#REF!</f>
        <v>#REF!</v>
      </c>
      <c r="E247" s="799"/>
      <c r="F247" s="398">
        <f>'2 жастағы балалар Ш'!X152</f>
        <v>0</v>
      </c>
      <c r="G247" s="799"/>
    </row>
    <row r="248" spans="2:7" x14ac:dyDescent="0.25">
      <c r="B248" s="607">
        <v>13</v>
      </c>
      <c r="C248" s="799"/>
      <c r="D248" s="452" t="e">
        <f>'2 жастағы балалар К'!#REF!</f>
        <v>#REF!</v>
      </c>
      <c r="E248" s="799"/>
      <c r="F248" s="398">
        <f>'2 жастағы балалар Ш'!Y152</f>
        <v>0</v>
      </c>
      <c r="G248" s="799"/>
    </row>
    <row r="249" spans="2:7" x14ac:dyDescent="0.25">
      <c r="B249" s="607"/>
      <c r="C249" s="799"/>
      <c r="D249" s="452" t="e">
        <f>'2 жастағы балалар К'!#REF!</f>
        <v>#REF!</v>
      </c>
      <c r="E249" s="799"/>
      <c r="F249" s="398">
        <f>'2 жастағы балалар Ш'!Z152</f>
        <v>0</v>
      </c>
      <c r="G249" s="799"/>
    </row>
    <row r="250" spans="2:7" x14ac:dyDescent="0.25">
      <c r="B250" s="607"/>
      <c r="C250" s="799"/>
      <c r="D250" s="452" t="e">
        <f>'2 жастағы балалар К'!#REF!</f>
        <v>#REF!</v>
      </c>
      <c r="E250" s="799"/>
      <c r="F250" s="398">
        <f>'2 жастағы балалар Ш'!AA152</f>
        <v>0</v>
      </c>
      <c r="G250" s="799"/>
    </row>
    <row r="251" spans="2:7" x14ac:dyDescent="0.25">
      <c r="B251" s="607">
        <v>14</v>
      </c>
      <c r="C251" s="799"/>
      <c r="D251" s="452" t="e">
        <f>'2 жастағы балалар К'!#REF!</f>
        <v>#REF!</v>
      </c>
      <c r="E251" s="799"/>
      <c r="F251" s="398">
        <f>'2 жастағы балалар Ш'!AB152</f>
        <v>0</v>
      </c>
      <c r="G251" s="799"/>
    </row>
    <row r="252" spans="2:7" x14ac:dyDescent="0.25">
      <c r="B252" s="607"/>
      <c r="C252" s="799"/>
      <c r="D252" s="452" t="e">
        <f>'2 жастағы балалар К'!#REF!</f>
        <v>#REF!</v>
      </c>
      <c r="E252" s="799"/>
      <c r="F252" s="398">
        <f>'2 жастағы балалар Ш'!AC152</f>
        <v>0</v>
      </c>
      <c r="G252" s="799"/>
    </row>
    <row r="253" spans="2:7" x14ac:dyDescent="0.25">
      <c r="B253" s="607"/>
      <c r="C253" s="799"/>
      <c r="D253" s="452" t="e">
        <f>'2 жастағы балалар К'!#REF!</f>
        <v>#REF!</v>
      </c>
      <c r="E253" s="799"/>
      <c r="F253" s="398">
        <f>'2 жастағы балалар Ш'!AD152</f>
        <v>0</v>
      </c>
      <c r="G253" s="799"/>
    </row>
    <row r="254" spans="2:7" x14ac:dyDescent="0.25">
      <c r="B254" s="607">
        <v>15</v>
      </c>
      <c r="C254" s="799"/>
      <c r="D254" s="452" t="e">
        <f>'2 жастағы балалар К'!#REF!</f>
        <v>#REF!</v>
      </c>
      <c r="E254" s="799"/>
      <c r="F254" s="398">
        <f>'2 жастағы балалар Ш'!AE152</f>
        <v>0</v>
      </c>
      <c r="G254" s="799"/>
    </row>
    <row r="255" spans="2:7" x14ac:dyDescent="0.25">
      <c r="B255" s="607"/>
      <c r="C255" s="799"/>
      <c r="D255" s="452" t="e">
        <f>'2 жастағы балалар К'!#REF!</f>
        <v>#REF!</v>
      </c>
      <c r="E255" s="799"/>
      <c r="F255" s="398">
        <f>'2 жастағы балалар Ш'!AF152</f>
        <v>0</v>
      </c>
      <c r="G255" s="799"/>
    </row>
    <row r="256" spans="2:7" x14ac:dyDescent="0.25">
      <c r="B256" s="607"/>
      <c r="C256" s="799"/>
      <c r="D256" s="452" t="e">
        <f>'2 жастағы балалар К'!#REF!</f>
        <v>#REF!</v>
      </c>
      <c r="E256" s="799"/>
      <c r="F256" s="398">
        <f>'2 жастағы балалар Ш'!AG152</f>
        <v>0</v>
      </c>
      <c r="G256" s="799"/>
    </row>
    <row r="257" spans="2:7" x14ac:dyDescent="0.25">
      <c r="B257" s="607">
        <v>16</v>
      </c>
      <c r="C257" s="799"/>
      <c r="D257" s="798"/>
      <c r="E257" s="799"/>
      <c r="F257" s="398">
        <f>'2 жастағы балалар Ш'!AH152</f>
        <v>0</v>
      </c>
      <c r="G257" s="799"/>
    </row>
    <row r="258" spans="2:7" x14ac:dyDescent="0.25">
      <c r="B258" s="607"/>
      <c r="C258" s="799"/>
      <c r="D258" s="799"/>
      <c r="E258" s="799"/>
      <c r="F258" s="398">
        <f>'2 жастағы балалар Ш'!AI152</f>
        <v>0</v>
      </c>
      <c r="G258" s="799"/>
    </row>
    <row r="259" spans="2:7" x14ac:dyDescent="0.25">
      <c r="B259" s="607"/>
      <c r="C259" s="799"/>
      <c r="D259" s="799"/>
      <c r="E259" s="799"/>
      <c r="F259" s="398">
        <f>'2 жастағы балалар Ш'!AJ152</f>
        <v>0</v>
      </c>
      <c r="G259" s="799"/>
    </row>
    <row r="260" spans="2:7" x14ac:dyDescent="0.25">
      <c r="B260" s="607">
        <v>17</v>
      </c>
      <c r="C260" s="799"/>
      <c r="D260" s="799"/>
      <c r="E260" s="799"/>
      <c r="F260" s="398">
        <f>'2 жастағы балалар Ш'!AK152</f>
        <v>0</v>
      </c>
      <c r="G260" s="799"/>
    </row>
    <row r="261" spans="2:7" x14ac:dyDescent="0.25">
      <c r="B261" s="607"/>
      <c r="C261" s="799"/>
      <c r="D261" s="799"/>
      <c r="E261" s="799"/>
      <c r="F261" s="398">
        <f>'2 жастағы балалар Ш'!AL152</f>
        <v>0</v>
      </c>
      <c r="G261" s="799"/>
    </row>
    <row r="262" spans="2:7" x14ac:dyDescent="0.25">
      <c r="B262" s="607"/>
      <c r="C262" s="799"/>
      <c r="D262" s="799"/>
      <c r="E262" s="799"/>
      <c r="F262" s="398">
        <f>'2 жастағы балалар Ш'!AM152</f>
        <v>0</v>
      </c>
      <c r="G262" s="799"/>
    </row>
    <row r="263" spans="2:7" x14ac:dyDescent="0.25">
      <c r="B263" s="607">
        <v>18</v>
      </c>
      <c r="C263" s="799"/>
      <c r="D263" s="799"/>
      <c r="E263" s="799"/>
      <c r="F263" s="398">
        <f>'2 жастағы балалар Ш'!AN152</f>
        <v>0</v>
      </c>
      <c r="G263" s="799"/>
    </row>
    <row r="264" spans="2:7" x14ac:dyDescent="0.25">
      <c r="B264" s="607"/>
      <c r="C264" s="799"/>
      <c r="D264" s="799"/>
      <c r="E264" s="799"/>
      <c r="F264" s="398">
        <f>'2 жастағы балалар Ш'!AO152</f>
        <v>0</v>
      </c>
      <c r="G264" s="799"/>
    </row>
    <row r="265" spans="2:7" x14ac:dyDescent="0.25">
      <c r="B265" s="607"/>
      <c r="C265" s="799"/>
      <c r="D265" s="799"/>
      <c r="E265" s="799"/>
      <c r="F265" s="398">
        <f>'2 жастағы балалар Ш'!AP152</f>
        <v>0</v>
      </c>
      <c r="G265" s="799"/>
    </row>
    <row r="266" spans="2:7" x14ac:dyDescent="0.25">
      <c r="B266" s="607">
        <v>19</v>
      </c>
      <c r="C266" s="799"/>
      <c r="D266" s="799"/>
      <c r="E266" s="799"/>
      <c r="F266" s="398">
        <f>'2 жастағы балалар Ш'!AQ152</f>
        <v>0</v>
      </c>
      <c r="G266" s="799"/>
    </row>
    <row r="267" spans="2:7" x14ac:dyDescent="0.25">
      <c r="B267" s="607"/>
      <c r="C267" s="799"/>
      <c r="D267" s="799"/>
      <c r="E267" s="799"/>
      <c r="F267" s="398">
        <f>'2 жастағы балалар Ш'!AR152</f>
        <v>0</v>
      </c>
      <c r="G267" s="799"/>
    </row>
    <row r="268" spans="2:7" x14ac:dyDescent="0.25">
      <c r="B268" s="607"/>
      <c r="C268" s="799"/>
      <c r="D268" s="799"/>
      <c r="E268" s="799"/>
      <c r="F268" s="398">
        <f>'2 жастағы балалар Ш'!AS152</f>
        <v>0</v>
      </c>
      <c r="G268" s="799"/>
    </row>
    <row r="269" spans="2:7" x14ac:dyDescent="0.25">
      <c r="B269" s="607">
        <v>20</v>
      </c>
      <c r="C269" s="799"/>
      <c r="D269" s="799"/>
      <c r="E269" s="799"/>
      <c r="F269" s="398">
        <f>'2 жастағы балалар Ш'!AT152</f>
        <v>0</v>
      </c>
      <c r="G269" s="799"/>
    </row>
    <row r="270" spans="2:7" x14ac:dyDescent="0.25">
      <c r="B270" s="607"/>
      <c r="C270" s="799"/>
      <c r="D270" s="799"/>
      <c r="E270" s="799"/>
      <c r="F270" s="398">
        <f>'2 жастағы балалар Ш'!AU152</f>
        <v>0</v>
      </c>
      <c r="G270" s="799"/>
    </row>
    <row r="271" spans="2:7" x14ac:dyDescent="0.25">
      <c r="B271" s="607"/>
      <c r="C271" s="799"/>
      <c r="D271" s="799"/>
      <c r="E271" s="799"/>
      <c r="F271" s="398">
        <f>'2 жастағы балалар Ш'!AV152</f>
        <v>0</v>
      </c>
      <c r="G271" s="799"/>
    </row>
    <row r="272" spans="2:7" x14ac:dyDescent="0.25">
      <c r="B272" s="607">
        <v>21</v>
      </c>
      <c r="C272" s="799"/>
      <c r="D272" s="799"/>
      <c r="E272" s="799"/>
      <c r="F272" s="398">
        <f>'2 жастағы балалар Ш'!AW152</f>
        <v>0</v>
      </c>
      <c r="G272" s="799"/>
    </row>
    <row r="273" spans="2:7" x14ac:dyDescent="0.25">
      <c r="B273" s="607"/>
      <c r="C273" s="799"/>
      <c r="D273" s="799"/>
      <c r="E273" s="799"/>
      <c r="F273" s="398">
        <f>'2 жастағы балалар Ш'!AX152</f>
        <v>0</v>
      </c>
      <c r="G273" s="799"/>
    </row>
    <row r="274" spans="2:7" x14ac:dyDescent="0.25">
      <c r="B274" s="607"/>
      <c r="C274" s="799"/>
      <c r="D274" s="799"/>
      <c r="E274" s="799"/>
      <c r="F274" s="398">
        <f>'2 жастағы балалар Ш'!AY152</f>
        <v>0</v>
      </c>
      <c r="G274" s="799"/>
    </row>
    <row r="275" spans="2:7" x14ac:dyDescent="0.25">
      <c r="B275" s="607">
        <v>22</v>
      </c>
      <c r="C275" s="799"/>
      <c r="D275" s="799"/>
      <c r="E275" s="799"/>
      <c r="F275" s="398">
        <f>'2 жастағы балалар Ш'!AZ152</f>
        <v>0</v>
      </c>
      <c r="G275" s="799"/>
    </row>
    <row r="276" spans="2:7" x14ac:dyDescent="0.25">
      <c r="B276" s="607"/>
      <c r="C276" s="799"/>
      <c r="D276" s="799"/>
      <c r="E276" s="799"/>
      <c r="F276" s="398">
        <f>'2 жастағы балалар Ш'!BA152</f>
        <v>0</v>
      </c>
      <c r="G276" s="799"/>
    </row>
    <row r="277" spans="2:7" x14ac:dyDescent="0.25">
      <c r="B277" s="607"/>
      <c r="C277" s="799"/>
      <c r="D277" s="799"/>
      <c r="E277" s="799"/>
      <c r="F277" s="398">
        <f>'2 жастағы балалар Ш'!BB152</f>
        <v>0</v>
      </c>
      <c r="G277" s="799"/>
    </row>
    <row r="278" spans="2:7" x14ac:dyDescent="0.25">
      <c r="B278" s="607">
        <v>23</v>
      </c>
      <c r="C278" s="799"/>
      <c r="D278" s="799"/>
      <c r="E278" s="799"/>
      <c r="F278" s="398">
        <f>'2 жастағы балалар Ш'!BC152</f>
        <v>0</v>
      </c>
      <c r="G278" s="799"/>
    </row>
    <row r="279" spans="2:7" x14ac:dyDescent="0.25">
      <c r="B279" s="607"/>
      <c r="C279" s="799"/>
      <c r="D279" s="799"/>
      <c r="E279" s="799"/>
      <c r="F279" s="398">
        <f>'2 жастағы балалар Ш'!BD152</f>
        <v>0</v>
      </c>
      <c r="G279" s="799"/>
    </row>
    <row r="280" spans="2:7" x14ac:dyDescent="0.25">
      <c r="B280" s="607"/>
      <c r="C280" s="799"/>
      <c r="D280" s="799"/>
      <c r="E280" s="799"/>
      <c r="F280" s="398">
        <f>'2 жастағы балалар Ш'!BE152</f>
        <v>0</v>
      </c>
      <c r="G280" s="799"/>
    </row>
    <row r="281" spans="2:7" x14ac:dyDescent="0.25">
      <c r="B281" s="607">
        <v>24</v>
      </c>
      <c r="C281" s="799"/>
      <c r="D281" s="799"/>
      <c r="E281" s="799"/>
      <c r="F281" s="398">
        <f>'2 жастағы балалар Ш'!BF152</f>
        <v>0</v>
      </c>
      <c r="G281" s="799"/>
    </row>
    <row r="282" spans="2:7" x14ac:dyDescent="0.25">
      <c r="B282" s="607"/>
      <c r="C282" s="799"/>
      <c r="D282" s="799"/>
      <c r="E282" s="799"/>
      <c r="F282" s="398">
        <f>'2 жастағы балалар Ш'!BG152</f>
        <v>0</v>
      </c>
      <c r="G282" s="799"/>
    </row>
    <row r="283" spans="2:7" x14ac:dyDescent="0.25">
      <c r="B283" s="607"/>
      <c r="C283" s="799"/>
      <c r="D283" s="799"/>
      <c r="E283" s="799"/>
      <c r="F283" s="398">
        <f>'2 жастағы балалар Ш'!BH152</f>
        <v>0</v>
      </c>
      <c r="G283" s="799"/>
    </row>
    <row r="284" spans="2:7" x14ac:dyDescent="0.25">
      <c r="B284" s="607">
        <v>25</v>
      </c>
      <c r="C284" s="799"/>
      <c r="D284" s="799"/>
      <c r="E284" s="799"/>
      <c r="F284" s="398">
        <f>'2 жастағы балалар Ш'!BI152</f>
        <v>0</v>
      </c>
      <c r="G284" s="799"/>
    </row>
    <row r="285" spans="2:7" x14ac:dyDescent="0.25">
      <c r="B285" s="607"/>
      <c r="C285" s="799"/>
      <c r="D285" s="799"/>
      <c r="E285" s="799"/>
      <c r="F285" s="398">
        <f>'2 жастағы балалар Ш'!BJ152</f>
        <v>0</v>
      </c>
      <c r="G285" s="799"/>
    </row>
    <row r="286" spans="2:7" x14ac:dyDescent="0.25">
      <c r="B286" s="607"/>
      <c r="C286" s="800"/>
      <c r="D286" s="800"/>
      <c r="E286" s="800"/>
      <c r="F286" s="398">
        <f>'2 жастағы балалар Ш'!BK152</f>
        <v>0</v>
      </c>
      <c r="G286" s="800"/>
    </row>
    <row r="287" spans="2:7" x14ac:dyDescent="0.25">
      <c r="B287" s="389">
        <f>СВОД3!V47</f>
        <v>0</v>
      </c>
      <c r="C287" s="82"/>
      <c r="D287" s="82"/>
      <c r="E287" s="82"/>
      <c r="F287" s="82"/>
      <c r="G287" s="82"/>
    </row>
    <row r="309" ht="15" customHeight="1" x14ac:dyDescent="0.25"/>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52" ht="15.75" thickBot="1" x14ac:dyDescent="0.3"/>
    <row r="753" spans="13:66" ht="267.75" x14ac:dyDescent="0.25">
      <c r="M753" s="151">
        <v>1</v>
      </c>
      <c r="N753" s="152" t="s">
        <v>36</v>
      </c>
      <c r="O753" s="153">
        <v>1</v>
      </c>
      <c r="P753" s="152" t="s">
        <v>37</v>
      </c>
      <c r="Q753" s="153">
        <v>1</v>
      </c>
      <c r="R753" s="154" t="s">
        <v>38</v>
      </c>
      <c r="S753" s="151">
        <v>1</v>
      </c>
      <c r="T753" s="152" t="s">
        <v>39</v>
      </c>
      <c r="U753" s="153">
        <v>1</v>
      </c>
      <c r="V753" s="152" t="s">
        <v>40</v>
      </c>
      <c r="W753" s="153">
        <v>1</v>
      </c>
      <c r="X753" s="154" t="s">
        <v>41</v>
      </c>
      <c r="Y753" s="151">
        <v>1</v>
      </c>
      <c r="Z753" s="152" t="s">
        <v>42</v>
      </c>
      <c r="AA753" s="153">
        <v>1</v>
      </c>
      <c r="AB753" s="152" t="s">
        <v>43</v>
      </c>
      <c r="AC753" s="153">
        <v>1</v>
      </c>
      <c r="AD753" s="154" t="s">
        <v>44</v>
      </c>
      <c r="AE753" s="151">
        <v>1</v>
      </c>
      <c r="AF753" s="152" t="s">
        <v>45</v>
      </c>
      <c r="AG753" s="153">
        <v>1</v>
      </c>
      <c r="AH753" s="152" t="s">
        <v>46</v>
      </c>
      <c r="AI753" s="153">
        <v>1</v>
      </c>
      <c r="AJ753" s="154" t="s">
        <v>47</v>
      </c>
      <c r="AK753" s="151">
        <v>1</v>
      </c>
      <c r="AL753" s="152" t="s">
        <v>48</v>
      </c>
      <c r="AM753" s="153">
        <v>1</v>
      </c>
      <c r="AN753" s="152" t="s">
        <v>49</v>
      </c>
      <c r="AO753" s="153">
        <v>1</v>
      </c>
      <c r="AP753" s="154" t="s">
        <v>50</v>
      </c>
      <c r="AQ753" s="155">
        <v>1</v>
      </c>
      <c r="AR753" s="159" t="s">
        <v>51</v>
      </c>
      <c r="AS753" s="157">
        <v>1</v>
      </c>
      <c r="AT753" s="159" t="s">
        <v>52</v>
      </c>
      <c r="AU753" s="157">
        <v>1</v>
      </c>
      <c r="AV753" s="160" t="s">
        <v>53</v>
      </c>
      <c r="AW753" s="155">
        <v>1</v>
      </c>
      <c r="AX753" s="159" t="s">
        <v>54</v>
      </c>
      <c r="AY753" s="157">
        <v>1</v>
      </c>
      <c r="AZ753" s="159" t="s">
        <v>55</v>
      </c>
      <c r="BA753" s="157">
        <v>1</v>
      </c>
      <c r="BB753" s="160" t="s">
        <v>56</v>
      </c>
      <c r="BC753" s="155">
        <v>1</v>
      </c>
      <c r="BD753" s="159" t="s">
        <v>57</v>
      </c>
      <c r="BE753" s="157">
        <v>1</v>
      </c>
      <c r="BF753" s="159" t="s">
        <v>58</v>
      </c>
      <c r="BG753" s="157">
        <v>1</v>
      </c>
      <c r="BH753" s="160" t="s">
        <v>59</v>
      </c>
      <c r="BI753" s="155">
        <v>1</v>
      </c>
      <c r="BJ753" s="159" t="s">
        <v>60</v>
      </c>
      <c r="BK753" s="157">
        <v>1</v>
      </c>
      <c r="BL753" s="159" t="s">
        <v>61</v>
      </c>
      <c r="BM753" s="157">
        <v>1</v>
      </c>
      <c r="BN753" s="160" t="s">
        <v>62</v>
      </c>
    </row>
    <row r="754" spans="13:66" ht="15.75" x14ac:dyDescent="0.25">
      <c r="M754" s="155"/>
      <c r="N754" s="156"/>
      <c r="O754" s="157"/>
      <c r="P754" s="156"/>
      <c r="Q754" s="157"/>
      <c r="R754" s="158"/>
      <c r="S754" s="155"/>
      <c r="T754" s="156"/>
      <c r="U754" s="157"/>
      <c r="V754" s="159"/>
      <c r="W754" s="157"/>
      <c r="X754" s="160"/>
      <c r="Y754" s="155"/>
      <c r="Z754" s="156"/>
      <c r="AA754" s="157"/>
      <c r="AB754" s="156"/>
      <c r="AC754" s="157"/>
      <c r="AD754" s="158"/>
      <c r="AE754" s="155"/>
      <c r="AF754" s="156"/>
      <c r="AG754" s="157"/>
      <c r="AH754" s="156"/>
      <c r="AI754" s="157"/>
      <c r="AJ754" s="158"/>
      <c r="AK754" s="155"/>
      <c r="AL754" s="156"/>
      <c r="AM754" s="157"/>
      <c r="AN754" s="159"/>
      <c r="AO754" s="157"/>
      <c r="AP754" s="160"/>
      <c r="AQ754" s="155"/>
      <c r="AR754" s="156"/>
      <c r="AS754" s="157"/>
      <c r="AT754" s="156"/>
      <c r="AU754" s="157"/>
      <c r="AV754" s="158"/>
      <c r="AW754" s="155"/>
      <c r="AX754" s="156"/>
      <c r="AY754" s="157"/>
      <c r="AZ754" s="156"/>
      <c r="BA754" s="157"/>
      <c r="BB754" s="158"/>
      <c r="BC754" s="155"/>
      <c r="BD754" s="156"/>
      <c r="BE754" s="157"/>
      <c r="BF754" s="159"/>
      <c r="BG754" s="157"/>
      <c r="BH754" s="160"/>
      <c r="BI754" s="155"/>
      <c r="BJ754" s="156"/>
      <c r="BK754" s="157"/>
      <c r="BL754" s="156"/>
      <c r="BM754" s="157"/>
      <c r="BN754" s="158"/>
    </row>
    <row r="755" spans="13:66" ht="15.75" x14ac:dyDescent="0.25">
      <c r="M755" s="155"/>
      <c r="N755" s="156"/>
      <c r="O755" s="157"/>
      <c r="P755" s="156"/>
      <c r="Q755" s="157"/>
      <c r="R755" s="158"/>
      <c r="S755" s="155"/>
      <c r="T755" s="156"/>
      <c r="U755" s="157"/>
      <c r="V755" s="159"/>
      <c r="W755" s="157"/>
      <c r="X755" s="160"/>
      <c r="Y755" s="155"/>
      <c r="Z755" s="156"/>
      <c r="AA755" s="157"/>
      <c r="AB755" s="156"/>
      <c r="AC755" s="157"/>
      <c r="AD755" s="158"/>
      <c r="AE755" s="155"/>
      <c r="AF755" s="156"/>
      <c r="AG755" s="157"/>
      <c r="AH755" s="156"/>
      <c r="AI755" s="157"/>
      <c r="AJ755" s="158"/>
      <c r="AK755" s="155"/>
      <c r="AL755" s="156"/>
      <c r="AM755" s="157"/>
      <c r="AN755" s="159"/>
      <c r="AO755" s="157"/>
      <c r="AP755" s="160"/>
      <c r="AQ755" s="155"/>
      <c r="AR755" s="156"/>
      <c r="AS755" s="157"/>
      <c r="AT755" s="156"/>
      <c r="AU755" s="157"/>
      <c r="AV755" s="158"/>
      <c r="AW755" s="155"/>
      <c r="AX755" s="156"/>
      <c r="AY755" s="157"/>
      <c r="AZ755" s="156"/>
      <c r="BA755" s="157"/>
      <c r="BB755" s="158"/>
      <c r="BC755" s="155"/>
      <c r="BD755" s="156"/>
      <c r="BE755" s="157"/>
      <c r="BF755" s="159"/>
      <c r="BG755" s="157"/>
      <c r="BH755" s="160"/>
      <c r="BI755" s="155"/>
      <c r="BJ755" s="156"/>
      <c r="BK755" s="157"/>
      <c r="BL755" s="156"/>
      <c r="BM755" s="157"/>
      <c r="BN755" s="158"/>
    </row>
    <row r="756" spans="13:66" ht="15.75" x14ac:dyDescent="0.25">
      <c r="M756" s="161"/>
      <c r="N756" s="162"/>
      <c r="O756" s="163"/>
      <c r="P756" s="162"/>
      <c r="Q756" s="163"/>
      <c r="R756" s="164"/>
      <c r="S756" s="161"/>
      <c r="T756" s="162"/>
      <c r="U756" s="163"/>
      <c r="V756" s="162"/>
      <c r="W756" s="163"/>
      <c r="X756" s="164"/>
      <c r="Y756" s="161"/>
      <c r="Z756" s="162"/>
      <c r="AA756" s="163"/>
      <c r="AB756" s="162"/>
      <c r="AC756" s="163"/>
      <c r="AD756" s="164"/>
      <c r="AE756" s="161"/>
      <c r="AF756" s="162"/>
      <c r="AG756" s="163"/>
      <c r="AH756" s="162"/>
      <c r="AI756" s="163"/>
      <c r="AJ756" s="164"/>
      <c r="AK756" s="161"/>
      <c r="AL756" s="162"/>
      <c r="AM756" s="163"/>
      <c r="AN756" s="162"/>
      <c r="AO756" s="163"/>
      <c r="AP756" s="164"/>
      <c r="AQ756" s="161"/>
      <c r="AR756" s="162"/>
      <c r="AS756" s="163"/>
      <c r="AT756" s="162"/>
      <c r="AU756" s="163"/>
      <c r="AV756" s="164"/>
      <c r="AW756" s="161"/>
      <c r="AX756" s="162"/>
      <c r="AY756" s="163"/>
      <c r="AZ756" s="162"/>
      <c r="BA756" s="163"/>
      <c r="BB756" s="164"/>
      <c r="BC756" s="161"/>
      <c r="BD756" s="162"/>
      <c r="BE756" s="163"/>
      <c r="BF756" s="162"/>
      <c r="BG756" s="163"/>
      <c r="BH756" s="164"/>
      <c r="BI756" s="161"/>
      <c r="BJ756" s="162"/>
      <c r="BK756" s="163"/>
      <c r="BL756" s="162"/>
      <c r="BM756" s="163"/>
      <c r="BN756" s="164"/>
    </row>
    <row r="757" spans="13:66" ht="267.75" x14ac:dyDescent="0.25">
      <c r="M757" s="155">
        <v>1</v>
      </c>
      <c r="N757" s="159" t="s">
        <v>63</v>
      </c>
      <c r="O757" s="157">
        <v>1</v>
      </c>
      <c r="P757" s="159" t="s">
        <v>64</v>
      </c>
      <c r="Q757" s="157">
        <v>1</v>
      </c>
      <c r="R757" s="160" t="s">
        <v>65</v>
      </c>
      <c r="S757" s="155">
        <v>1</v>
      </c>
      <c r="T757" s="159" t="s">
        <v>66</v>
      </c>
      <c r="U757" s="157">
        <v>1</v>
      </c>
      <c r="V757" s="159" t="s">
        <v>67</v>
      </c>
      <c r="W757" s="157">
        <v>1</v>
      </c>
      <c r="X757" s="160" t="s">
        <v>68</v>
      </c>
      <c r="Y757" s="155">
        <v>1</v>
      </c>
      <c r="Z757" s="159" t="s">
        <v>69</v>
      </c>
      <c r="AA757" s="157">
        <v>1</v>
      </c>
      <c r="AB757" s="159" t="s">
        <v>70</v>
      </c>
      <c r="AC757" s="157">
        <v>1</v>
      </c>
      <c r="AD757" s="160" t="s">
        <v>71</v>
      </c>
      <c r="AE757" s="155">
        <v>1</v>
      </c>
      <c r="AF757" s="159" t="s">
        <v>72</v>
      </c>
      <c r="AG757" s="157">
        <v>1</v>
      </c>
      <c r="AH757" s="159" t="s">
        <v>73</v>
      </c>
      <c r="AI757" s="157">
        <v>1</v>
      </c>
      <c r="AJ757" s="160" t="s">
        <v>74</v>
      </c>
      <c r="AK757" s="155">
        <v>1</v>
      </c>
      <c r="AL757" s="159" t="s">
        <v>75</v>
      </c>
      <c r="AM757" s="157">
        <v>1</v>
      </c>
      <c r="AN757" s="159" t="s">
        <v>76</v>
      </c>
      <c r="AO757" s="157">
        <v>1</v>
      </c>
      <c r="AP757" s="160" t="s">
        <v>77</v>
      </c>
      <c r="AQ757" s="155">
        <v>1</v>
      </c>
      <c r="AR757" s="159" t="s">
        <v>78</v>
      </c>
      <c r="AS757" s="157">
        <v>1</v>
      </c>
      <c r="AT757" s="159" t="s">
        <v>79</v>
      </c>
      <c r="AU757" s="157">
        <v>1</v>
      </c>
      <c r="AV757" s="160" t="s">
        <v>80</v>
      </c>
      <c r="AW757" s="155">
        <v>1</v>
      </c>
      <c r="AX757" s="159" t="s">
        <v>81</v>
      </c>
      <c r="AY757" s="157">
        <v>1</v>
      </c>
      <c r="AZ757" s="159" t="s">
        <v>82</v>
      </c>
      <c r="BA757" s="157">
        <v>1</v>
      </c>
      <c r="BB757" s="160" t="s">
        <v>83</v>
      </c>
      <c r="BC757" s="155">
        <v>1</v>
      </c>
      <c r="BD757" s="159" t="s">
        <v>84</v>
      </c>
      <c r="BE757" s="157">
        <v>1</v>
      </c>
      <c r="BF757" s="159" t="s">
        <v>85</v>
      </c>
      <c r="BG757" s="157">
        <v>1</v>
      </c>
      <c r="BH757" s="160" t="s">
        <v>86</v>
      </c>
      <c r="BI757" s="155">
        <v>1</v>
      </c>
      <c r="BJ757" s="159" t="s">
        <v>87</v>
      </c>
      <c r="BK757" s="157">
        <v>1</v>
      </c>
      <c r="BL757" s="159" t="s">
        <v>88</v>
      </c>
      <c r="BM757" s="157">
        <v>1</v>
      </c>
      <c r="BN757" s="158" t="s">
        <v>89</v>
      </c>
    </row>
    <row r="758" spans="13:66" ht="15.75" x14ac:dyDescent="0.25">
      <c r="M758" s="155"/>
      <c r="N758" s="156"/>
      <c r="O758" s="157"/>
      <c r="P758" s="156"/>
      <c r="Q758" s="157"/>
      <c r="R758" s="158"/>
      <c r="S758" s="155"/>
      <c r="T758" s="156"/>
      <c r="U758" s="157"/>
      <c r="V758" s="156"/>
      <c r="W758" s="157"/>
      <c r="X758" s="158"/>
      <c r="Y758" s="155"/>
      <c r="Z758" s="156"/>
      <c r="AA758" s="157"/>
      <c r="AB758" s="156"/>
      <c r="AC758" s="157"/>
      <c r="AD758" s="158"/>
      <c r="AE758" s="155"/>
      <c r="AF758" s="156"/>
      <c r="AG758" s="157"/>
      <c r="AH758" s="156"/>
      <c r="AI758" s="157"/>
      <c r="AJ758" s="158"/>
      <c r="AK758" s="155"/>
      <c r="AL758" s="156"/>
      <c r="AM758" s="157"/>
      <c r="AN758" s="156"/>
      <c r="AO758" s="157"/>
      <c r="AP758" s="158"/>
      <c r="AQ758" s="155"/>
      <c r="AR758" s="156"/>
      <c r="AS758" s="157"/>
      <c r="AT758" s="156"/>
      <c r="AU758" s="157"/>
      <c r="AV758" s="158"/>
      <c r="AW758" s="155"/>
      <c r="AX758" s="156"/>
      <c r="AY758" s="157"/>
      <c r="AZ758" s="156"/>
      <c r="BA758" s="157"/>
      <c r="BB758" s="158"/>
      <c r="BC758" s="155"/>
      <c r="BD758" s="156"/>
      <c r="BE758" s="157"/>
      <c r="BF758" s="156"/>
      <c r="BG758" s="157"/>
      <c r="BH758" s="158"/>
      <c r="BI758" s="155"/>
      <c r="BJ758" s="156"/>
      <c r="BK758" s="157"/>
      <c r="BL758" s="156"/>
      <c r="BM758" s="157"/>
      <c r="BN758" s="158"/>
    </row>
    <row r="759" spans="13:66" ht="15.75" x14ac:dyDescent="0.25">
      <c r="M759" s="155"/>
      <c r="N759" s="156"/>
      <c r="O759" s="157"/>
      <c r="P759" s="156"/>
      <c r="Q759" s="157"/>
      <c r="R759" s="158"/>
      <c r="S759" s="155"/>
      <c r="T759" s="156"/>
      <c r="U759" s="157"/>
      <c r="V759" s="156"/>
      <c r="W759" s="157"/>
      <c r="X759" s="158"/>
      <c r="Y759" s="155"/>
      <c r="Z759" s="156"/>
      <c r="AA759" s="157"/>
      <c r="AB759" s="156"/>
      <c r="AC759" s="157"/>
      <c r="AD759" s="158"/>
      <c r="AE759" s="155"/>
      <c r="AF759" s="156"/>
      <c r="AG759" s="157"/>
      <c r="AH759" s="156"/>
      <c r="AI759" s="157"/>
      <c r="AJ759" s="158"/>
      <c r="AK759" s="155"/>
      <c r="AL759" s="156"/>
      <c r="AM759" s="157"/>
      <c r="AN759" s="156"/>
      <c r="AO759" s="157"/>
      <c r="AP759" s="158"/>
      <c r="AQ759" s="155"/>
      <c r="AR759" s="156"/>
      <c r="AS759" s="157"/>
      <c r="AT759" s="156"/>
      <c r="AU759" s="157"/>
      <c r="AV759" s="158"/>
      <c r="AW759" s="155"/>
      <c r="AX759" s="156"/>
      <c r="AY759" s="157"/>
      <c r="AZ759" s="156"/>
      <c r="BA759" s="157"/>
      <c r="BB759" s="158"/>
      <c r="BC759" s="155"/>
      <c r="BD759" s="156"/>
      <c r="BE759" s="157"/>
      <c r="BF759" s="156"/>
      <c r="BG759" s="157"/>
      <c r="BH759" s="158"/>
      <c r="BI759" s="155"/>
      <c r="BJ759" s="156"/>
      <c r="BK759" s="157"/>
      <c r="BL759" s="156"/>
      <c r="BM759" s="157"/>
      <c r="BN759" s="158"/>
    </row>
    <row r="760" spans="13:66" ht="15.75" x14ac:dyDescent="0.25">
      <c r="M760" s="157"/>
      <c r="N760" s="156"/>
      <c r="O760" s="157"/>
      <c r="P760" s="156"/>
      <c r="Q760" s="157"/>
      <c r="R760" s="156"/>
      <c r="S760" s="157"/>
      <c r="T760" s="156"/>
      <c r="U760" s="157"/>
      <c r="V760" s="156"/>
      <c r="W760" s="157"/>
      <c r="X760" s="156"/>
      <c r="Y760" s="157"/>
      <c r="Z760" s="156"/>
      <c r="AA760" s="157"/>
      <c r="AB760" s="156"/>
      <c r="AC760" s="157"/>
      <c r="AD760" s="156"/>
      <c r="AE760" s="157"/>
      <c r="AF760" s="156"/>
      <c r="AG760" s="157"/>
      <c r="AH760" s="156"/>
      <c r="AI760" s="157"/>
      <c r="AJ760" s="156"/>
      <c r="AK760" s="157"/>
      <c r="AL760" s="156"/>
      <c r="AM760" s="157"/>
      <c r="AN760" s="156"/>
      <c r="AO760" s="157"/>
      <c r="AP760" s="156"/>
      <c r="AQ760" s="163"/>
      <c r="AR760" s="162"/>
      <c r="AS760" s="163"/>
      <c r="AT760" s="162"/>
      <c r="AU760" s="163"/>
      <c r="AV760" s="164"/>
      <c r="AW760" s="161"/>
      <c r="AX760" s="162"/>
      <c r="AY760" s="163"/>
      <c r="AZ760" s="162"/>
      <c r="BA760" s="163"/>
      <c r="BB760" s="164"/>
      <c r="BC760" s="161"/>
      <c r="BD760" s="162"/>
      <c r="BE760" s="163"/>
      <c r="BF760" s="162"/>
      <c r="BG760" s="163"/>
      <c r="BH760" s="164"/>
      <c r="BI760" s="161"/>
      <c r="BJ760" s="162"/>
      <c r="BK760" s="163"/>
      <c r="BL760" s="162"/>
      <c r="BM760" s="163"/>
      <c r="BN760" s="164"/>
    </row>
    <row r="761" spans="13:66" ht="157.5" x14ac:dyDescent="0.25">
      <c r="M761" s="157">
        <v>1</v>
      </c>
      <c r="N761" s="159" t="s">
        <v>90</v>
      </c>
      <c r="O761" s="157">
        <v>1</v>
      </c>
      <c r="P761" s="159" t="s">
        <v>91</v>
      </c>
      <c r="Q761" s="157">
        <v>1</v>
      </c>
      <c r="R761" s="159" t="s">
        <v>92</v>
      </c>
      <c r="S761" s="98"/>
      <c r="T761" s="98"/>
      <c r="U761" s="98"/>
      <c r="V761" s="98"/>
      <c r="W761" s="98"/>
      <c r="X761" s="98"/>
      <c r="Y761" s="98"/>
      <c r="Z761" s="98"/>
      <c r="AA761" s="98"/>
      <c r="AB761" s="98"/>
      <c r="AC761" s="98"/>
      <c r="AD761" s="98"/>
      <c r="AE761" s="98"/>
      <c r="AF761" s="98"/>
      <c r="AG761" s="98"/>
      <c r="AH761" s="98"/>
      <c r="AI761" s="98"/>
      <c r="AJ761" s="98"/>
      <c r="AK761" s="98"/>
      <c r="AL761" s="98"/>
      <c r="AM761" s="98"/>
      <c r="AN761" s="98"/>
      <c r="AO761" s="98"/>
      <c r="AP761" s="98"/>
      <c r="AQ761" s="268"/>
      <c r="AR761" s="159"/>
      <c r="AS761" s="157"/>
      <c r="AT761" s="159"/>
      <c r="AU761" s="157"/>
      <c r="AV761" s="160"/>
      <c r="AW761" s="155"/>
      <c r="AX761" s="159"/>
      <c r="AY761" s="157"/>
      <c r="AZ761" s="159"/>
      <c r="BA761" s="157"/>
      <c r="BB761" s="160"/>
      <c r="BC761" s="155"/>
      <c r="BD761" s="159"/>
      <c r="BE761" s="157"/>
      <c r="BF761" s="159"/>
      <c r="BG761" s="157"/>
      <c r="BH761" s="160"/>
      <c r="BI761" s="155"/>
      <c r="BJ761" s="159"/>
      <c r="BK761" s="157"/>
      <c r="BL761" s="159"/>
      <c r="BM761" s="157"/>
      <c r="BN761" s="160"/>
    </row>
    <row r="762" spans="13:66" ht="15.75" x14ac:dyDescent="0.25">
      <c r="M762" s="157"/>
      <c r="N762" s="156"/>
      <c r="O762" s="157"/>
      <c r="P762" s="156"/>
      <c r="Q762" s="157"/>
      <c r="R762" s="156"/>
      <c r="S762" s="98"/>
      <c r="T762" s="98"/>
      <c r="U762" s="98"/>
      <c r="V762" s="98"/>
      <c r="W762" s="98"/>
      <c r="X762" s="98"/>
      <c r="Y762" s="157"/>
      <c r="Z762" s="156"/>
      <c r="AA762" s="157"/>
      <c r="AB762" s="156"/>
      <c r="AC762" s="157"/>
      <c r="AD762" s="156"/>
      <c r="AE762" s="157"/>
      <c r="AF762" s="156"/>
      <c r="AG762" s="157"/>
      <c r="AH762" s="156"/>
      <c r="AI762" s="157"/>
      <c r="AJ762" s="156"/>
      <c r="AK762" s="157"/>
      <c r="AL762" s="156"/>
      <c r="AM762" s="157"/>
      <c r="AN762" s="156"/>
      <c r="AO762" s="157"/>
      <c r="AP762" s="156"/>
      <c r="AQ762" s="268"/>
      <c r="AR762" s="156"/>
      <c r="AS762" s="157"/>
      <c r="AT762" s="156"/>
      <c r="AU762" s="157"/>
      <c r="AV762" s="158"/>
      <c r="AW762" s="155"/>
      <c r="AX762" s="156"/>
      <c r="AY762" s="157"/>
      <c r="AZ762" s="156"/>
      <c r="BA762" s="157"/>
      <c r="BB762" s="158"/>
      <c r="BC762" s="155"/>
      <c r="BD762" s="156"/>
      <c r="BE762" s="157"/>
      <c r="BF762" s="156"/>
      <c r="BG762" s="157"/>
      <c r="BH762" s="158"/>
      <c r="BI762" s="155"/>
      <c r="BJ762" s="156"/>
      <c r="BK762" s="157"/>
      <c r="BL762" s="156"/>
      <c r="BM762" s="157"/>
      <c r="BN762" s="158"/>
    </row>
    <row r="763" spans="13:66" ht="15.75" x14ac:dyDescent="0.25">
      <c r="M763" s="157"/>
      <c r="N763" s="156"/>
      <c r="O763" s="157"/>
      <c r="P763" s="156"/>
      <c r="Q763" s="157"/>
      <c r="R763" s="156"/>
      <c r="S763" s="157"/>
      <c r="T763" s="156"/>
      <c r="U763" s="157"/>
      <c r="V763" s="156"/>
      <c r="W763" s="157"/>
      <c r="X763" s="156"/>
      <c r="Y763" s="157"/>
      <c r="Z763" s="156"/>
      <c r="AA763" s="157"/>
      <c r="AB763" s="156"/>
      <c r="AC763" s="157"/>
      <c r="AD763" s="156"/>
      <c r="AE763" s="157"/>
      <c r="AF763" s="156"/>
      <c r="AG763" s="157"/>
      <c r="AH763" s="156"/>
      <c r="AI763" s="157"/>
      <c r="AJ763" s="156"/>
      <c r="AK763" s="157"/>
      <c r="AL763" s="156"/>
      <c r="AM763" s="157"/>
      <c r="AN763" s="156"/>
      <c r="AO763" s="157"/>
      <c r="AP763" s="156"/>
      <c r="AQ763" s="268"/>
      <c r="AR763" s="156"/>
      <c r="AS763" s="157"/>
      <c r="AT763" s="156"/>
      <c r="AU763" s="157"/>
      <c r="AV763" s="158"/>
      <c r="AW763" s="155"/>
      <c r="AX763" s="156"/>
      <c r="AY763" s="157"/>
      <c r="AZ763" s="156"/>
      <c r="BA763" s="157"/>
      <c r="BB763" s="158"/>
      <c r="BC763" s="155"/>
      <c r="BD763" s="156"/>
      <c r="BE763" s="157"/>
      <c r="BF763" s="156"/>
      <c r="BG763" s="157"/>
      <c r="BH763" s="158"/>
      <c r="BI763" s="155"/>
      <c r="BJ763" s="156"/>
      <c r="BK763" s="157"/>
      <c r="BL763" s="156"/>
      <c r="BM763" s="157"/>
      <c r="BN763" s="158"/>
    </row>
    <row r="764" spans="13:66" ht="15.75" x14ac:dyDescent="0.25">
      <c r="M764" s="157"/>
      <c r="N764" s="156"/>
      <c r="O764" s="157"/>
      <c r="P764" s="156"/>
      <c r="Q764" s="157"/>
      <c r="R764" s="156"/>
      <c r="S764" s="157"/>
      <c r="T764" s="156"/>
      <c r="U764" s="157"/>
      <c r="V764" s="156"/>
      <c r="W764" s="157"/>
      <c r="X764" s="156"/>
      <c r="Y764" s="157"/>
      <c r="Z764" s="156"/>
      <c r="AA764" s="157"/>
      <c r="AB764" s="156"/>
      <c r="AC764" s="157"/>
      <c r="AD764" s="156"/>
      <c r="AE764" s="157"/>
      <c r="AF764" s="156"/>
      <c r="AG764" s="157"/>
      <c r="AH764" s="156"/>
      <c r="AI764" s="157"/>
      <c r="AJ764" s="156"/>
      <c r="AK764" s="157"/>
      <c r="AL764" s="156"/>
      <c r="AM764" s="157"/>
      <c r="AN764" s="156"/>
      <c r="AO764" s="157"/>
      <c r="AP764" s="156"/>
      <c r="AQ764" s="163"/>
      <c r="AR764" s="162"/>
      <c r="AS764" s="163"/>
      <c r="AT764" s="162"/>
      <c r="AU764" s="163"/>
      <c r="AV764" s="164"/>
      <c r="AW764" s="161"/>
      <c r="AX764" s="162"/>
      <c r="AY764" s="163"/>
      <c r="AZ764" s="162"/>
      <c r="BA764" s="163"/>
      <c r="BB764" s="164"/>
      <c r="BC764" s="161"/>
      <c r="BD764" s="162"/>
      <c r="BE764" s="163"/>
      <c r="BF764" s="162"/>
      <c r="BG764" s="163"/>
      <c r="BH764" s="164"/>
      <c r="BI764" s="161"/>
      <c r="BJ764" s="162"/>
      <c r="BK764" s="163"/>
      <c r="BL764" s="162"/>
      <c r="BM764" s="163"/>
      <c r="BN764" s="164"/>
    </row>
    <row r="765" spans="13:66" ht="409.5" x14ac:dyDescent="0.25">
      <c r="M765" s="169">
        <v>1</v>
      </c>
      <c r="N765" s="170" t="s">
        <v>93</v>
      </c>
      <c r="O765" s="171">
        <v>1</v>
      </c>
      <c r="P765" s="170" t="s">
        <v>94</v>
      </c>
      <c r="Q765" s="171">
        <v>1</v>
      </c>
      <c r="R765" s="172" t="s">
        <v>95</v>
      </c>
      <c r="S765" s="169">
        <v>1</v>
      </c>
      <c r="T765" s="170" t="s">
        <v>96</v>
      </c>
      <c r="U765" s="171">
        <v>1</v>
      </c>
      <c r="V765" s="170" t="s">
        <v>97</v>
      </c>
      <c r="W765" s="171">
        <v>1</v>
      </c>
      <c r="X765" s="172" t="s">
        <v>98</v>
      </c>
      <c r="Y765" s="169">
        <v>1</v>
      </c>
      <c r="Z765" s="170" t="s">
        <v>99</v>
      </c>
      <c r="AA765" s="171">
        <v>1</v>
      </c>
      <c r="AB765" s="170" t="s">
        <v>100</v>
      </c>
      <c r="AC765" s="171">
        <v>1</v>
      </c>
      <c r="AD765" s="172" t="s">
        <v>101</v>
      </c>
      <c r="AE765" s="169">
        <v>1</v>
      </c>
      <c r="AF765" s="170" t="s">
        <v>102</v>
      </c>
      <c r="AG765" s="171">
        <v>1</v>
      </c>
      <c r="AH765" s="170" t="s">
        <v>103</v>
      </c>
      <c r="AI765" s="171">
        <v>1</v>
      </c>
      <c r="AJ765" s="172" t="s">
        <v>104</v>
      </c>
      <c r="AK765" s="169">
        <v>1</v>
      </c>
      <c r="AL765" s="179" t="s">
        <v>105</v>
      </c>
      <c r="AM765" s="171">
        <v>1</v>
      </c>
      <c r="AN765" s="170" t="s">
        <v>106</v>
      </c>
      <c r="AO765" s="171">
        <v>1</v>
      </c>
      <c r="AP765" s="172" t="s">
        <v>107</v>
      </c>
      <c r="AQ765" s="169">
        <v>1</v>
      </c>
      <c r="AR765" s="170" t="s">
        <v>108</v>
      </c>
      <c r="AS765" s="171">
        <v>1</v>
      </c>
      <c r="AT765" s="170" t="s">
        <v>109</v>
      </c>
      <c r="AU765" s="171">
        <v>1</v>
      </c>
      <c r="AV765" s="172" t="s">
        <v>110</v>
      </c>
      <c r="AW765" s="169">
        <v>1</v>
      </c>
      <c r="AX765" s="170" t="s">
        <v>111</v>
      </c>
      <c r="AY765" s="171">
        <v>1</v>
      </c>
      <c r="AZ765" s="170" t="s">
        <v>112</v>
      </c>
      <c r="BA765" s="171">
        <v>1</v>
      </c>
      <c r="BB765" s="172" t="s">
        <v>113</v>
      </c>
      <c r="BC765" s="169">
        <v>1</v>
      </c>
      <c r="BD765" s="170" t="s">
        <v>114</v>
      </c>
      <c r="BE765" s="171">
        <v>1</v>
      </c>
      <c r="BF765" s="170" t="s">
        <v>115</v>
      </c>
      <c r="BG765" s="171">
        <v>1</v>
      </c>
      <c r="BH765" s="172" t="s">
        <v>116</v>
      </c>
      <c r="BI765" s="169">
        <v>1</v>
      </c>
      <c r="BJ765" s="170" t="s">
        <v>117</v>
      </c>
      <c r="BK765" s="171">
        <v>1</v>
      </c>
      <c r="BL765" s="170" t="s">
        <v>118</v>
      </c>
      <c r="BM765" s="171">
        <v>1</v>
      </c>
      <c r="BN765" s="172" t="s">
        <v>119</v>
      </c>
    </row>
    <row r="766" spans="13:66" ht="15.75" x14ac:dyDescent="0.25">
      <c r="M766" s="169"/>
      <c r="N766" s="173"/>
      <c r="O766" s="171"/>
      <c r="P766" s="173"/>
      <c r="Q766" s="171"/>
      <c r="R766" s="174"/>
      <c r="S766" s="169"/>
      <c r="T766" s="173"/>
      <c r="U766" s="171"/>
      <c r="V766" s="173"/>
      <c r="W766" s="171"/>
      <c r="X766" s="174"/>
      <c r="Y766" s="169"/>
      <c r="Z766" s="173"/>
      <c r="AA766" s="171"/>
      <c r="AB766" s="173"/>
      <c r="AC766" s="171"/>
      <c r="AD766" s="174"/>
      <c r="AE766" s="169"/>
      <c r="AF766" s="173"/>
      <c r="AG766" s="171"/>
      <c r="AH766" s="173"/>
      <c r="AI766" s="171"/>
      <c r="AJ766" s="174"/>
      <c r="AK766" s="169"/>
      <c r="AL766" s="173"/>
      <c r="AM766" s="171"/>
      <c r="AN766" s="173"/>
      <c r="AO766" s="171"/>
      <c r="AP766" s="174"/>
      <c r="AQ766" s="169"/>
      <c r="AR766" s="173"/>
      <c r="AS766" s="171"/>
      <c r="AT766" s="173"/>
      <c r="AU766" s="171"/>
      <c r="AV766" s="174"/>
      <c r="AW766" s="169"/>
      <c r="AX766" s="173"/>
      <c r="AY766" s="171"/>
      <c r="AZ766" s="173"/>
      <c r="BA766" s="171"/>
      <c r="BB766" s="174"/>
      <c r="BC766" s="169"/>
      <c r="BD766" s="173"/>
      <c r="BE766" s="171"/>
      <c r="BF766" s="173"/>
      <c r="BG766" s="171"/>
      <c r="BH766" s="174"/>
      <c r="BI766" s="169"/>
      <c r="BJ766" s="173"/>
      <c r="BK766" s="171"/>
      <c r="BL766" s="173"/>
      <c r="BM766" s="171"/>
      <c r="BN766" s="174"/>
    </row>
    <row r="767" spans="13:66" ht="15.75" x14ac:dyDescent="0.25">
      <c r="M767" s="169"/>
      <c r="N767" s="173"/>
      <c r="O767" s="171"/>
      <c r="P767" s="173"/>
      <c r="Q767" s="171"/>
      <c r="R767" s="174"/>
      <c r="S767" s="169"/>
      <c r="T767" s="173"/>
      <c r="U767" s="171"/>
      <c r="V767" s="173"/>
      <c r="W767" s="171"/>
      <c r="X767" s="174"/>
      <c r="Y767" s="169"/>
      <c r="Z767" s="173"/>
      <c r="AA767" s="171"/>
      <c r="AB767" s="173"/>
      <c r="AC767" s="171"/>
      <c r="AD767" s="174"/>
      <c r="AE767" s="169"/>
      <c r="AF767" s="173"/>
      <c r="AG767" s="171"/>
      <c r="AH767" s="173"/>
      <c r="AI767" s="171"/>
      <c r="AJ767" s="174"/>
      <c r="AK767" s="169"/>
      <c r="AL767" s="173"/>
      <c r="AM767" s="171"/>
      <c r="AN767" s="173"/>
      <c r="AO767" s="171"/>
      <c r="AP767" s="174"/>
      <c r="AQ767" s="169"/>
      <c r="AR767" s="173"/>
      <c r="AS767" s="171"/>
      <c r="AT767" s="173"/>
      <c r="AU767" s="171"/>
      <c r="AV767" s="174"/>
      <c r="AW767" s="169"/>
      <c r="AX767" s="173"/>
      <c r="AY767" s="171"/>
      <c r="AZ767" s="173"/>
      <c r="BA767" s="171"/>
      <c r="BB767" s="174"/>
      <c r="BC767" s="169"/>
      <c r="BD767" s="173"/>
      <c r="BE767" s="171"/>
      <c r="BF767" s="173"/>
      <c r="BG767" s="171"/>
      <c r="BH767" s="174"/>
      <c r="BI767" s="169"/>
      <c r="BJ767" s="173"/>
      <c r="BK767" s="171"/>
      <c r="BL767" s="173"/>
      <c r="BM767" s="171"/>
      <c r="BN767" s="174"/>
    </row>
    <row r="768" spans="13:66" ht="15.75" x14ac:dyDescent="0.25">
      <c r="M768" s="175"/>
      <c r="N768" s="176"/>
      <c r="O768" s="177"/>
      <c r="P768" s="176"/>
      <c r="Q768" s="177"/>
      <c r="R768" s="178"/>
      <c r="S768" s="175"/>
      <c r="T768" s="176"/>
      <c r="U768" s="177"/>
      <c r="V768" s="176"/>
      <c r="W768" s="177"/>
      <c r="X768" s="178"/>
      <c r="Y768" s="175"/>
      <c r="Z768" s="176"/>
      <c r="AA768" s="177"/>
      <c r="AB768" s="176"/>
      <c r="AC768" s="177"/>
      <c r="AD768" s="178"/>
      <c r="AE768" s="175"/>
      <c r="AF768" s="176"/>
      <c r="AG768" s="177"/>
      <c r="AH768" s="176"/>
      <c r="AI768" s="177"/>
      <c r="AJ768" s="178"/>
      <c r="AK768" s="175"/>
      <c r="AL768" s="176"/>
      <c r="AM768" s="177"/>
      <c r="AN768" s="176"/>
      <c r="AO768" s="177"/>
      <c r="AP768" s="178"/>
      <c r="AQ768" s="175"/>
      <c r="AR768" s="176"/>
      <c r="AS768" s="177"/>
      <c r="AT768" s="176"/>
      <c r="AU768" s="177"/>
      <c r="AV768" s="178"/>
      <c r="AW768" s="175"/>
      <c r="AX768" s="176"/>
      <c r="AY768" s="177"/>
      <c r="AZ768" s="176"/>
      <c r="BA768" s="177"/>
      <c r="BB768" s="178"/>
      <c r="BC768" s="175"/>
      <c r="BD768" s="176"/>
      <c r="BE768" s="177"/>
      <c r="BF768" s="176"/>
      <c r="BG768" s="177"/>
      <c r="BH768" s="178"/>
      <c r="BI768" s="175"/>
      <c r="BJ768" s="176"/>
      <c r="BK768" s="177"/>
      <c r="BL768" s="176"/>
      <c r="BM768" s="177"/>
      <c r="BN768" s="178"/>
    </row>
    <row r="769" spans="13:66" ht="315" x14ac:dyDescent="0.25">
      <c r="M769" s="169">
        <v>1</v>
      </c>
      <c r="N769" s="170" t="s">
        <v>120</v>
      </c>
      <c r="O769" s="171">
        <v>1</v>
      </c>
      <c r="P769" s="170" t="s">
        <v>121</v>
      </c>
      <c r="Q769" s="171">
        <v>1</v>
      </c>
      <c r="R769" s="172" t="s">
        <v>122</v>
      </c>
      <c r="S769" s="169">
        <v>1</v>
      </c>
      <c r="T769" s="170" t="s">
        <v>123</v>
      </c>
      <c r="U769" s="171">
        <v>1</v>
      </c>
      <c r="V769" s="170" t="s">
        <v>124</v>
      </c>
      <c r="W769" s="171">
        <v>1</v>
      </c>
      <c r="X769" s="172" t="s">
        <v>125</v>
      </c>
      <c r="Y769" s="169">
        <v>1</v>
      </c>
      <c r="Z769" s="170" t="s">
        <v>126</v>
      </c>
      <c r="AA769" s="171">
        <v>1</v>
      </c>
      <c r="AB769" s="181" t="s">
        <v>127</v>
      </c>
      <c r="AC769" s="171">
        <v>1</v>
      </c>
      <c r="AD769" s="182" t="s">
        <v>128</v>
      </c>
      <c r="AE769" s="169">
        <v>1</v>
      </c>
      <c r="AF769" s="170" t="s">
        <v>129</v>
      </c>
      <c r="AG769" s="171">
        <v>1</v>
      </c>
      <c r="AH769" s="170" t="s">
        <v>130</v>
      </c>
      <c r="AI769" s="171">
        <v>1</v>
      </c>
      <c r="AJ769" s="172" t="s">
        <v>131</v>
      </c>
      <c r="AK769" s="169">
        <v>1</v>
      </c>
      <c r="AL769" s="170" t="s">
        <v>132</v>
      </c>
      <c r="AM769" s="171">
        <v>1</v>
      </c>
      <c r="AN769" s="170" t="s">
        <v>133</v>
      </c>
      <c r="AO769" s="171">
        <v>1</v>
      </c>
      <c r="AP769" s="172" t="s">
        <v>134</v>
      </c>
      <c r="AQ769" s="169">
        <v>1</v>
      </c>
      <c r="AR769" s="170" t="s">
        <v>135</v>
      </c>
      <c r="AS769" s="171">
        <v>1</v>
      </c>
      <c r="AT769" s="170" t="s">
        <v>136</v>
      </c>
      <c r="AU769" s="171">
        <v>1</v>
      </c>
      <c r="AV769" s="172" t="s">
        <v>137</v>
      </c>
      <c r="AW769" s="169">
        <v>1</v>
      </c>
      <c r="AX769" s="170" t="s">
        <v>138</v>
      </c>
      <c r="AY769" s="171">
        <v>1</v>
      </c>
      <c r="AZ769" s="170" t="s">
        <v>139</v>
      </c>
      <c r="BA769" s="171">
        <v>1</v>
      </c>
      <c r="BB769" s="172" t="s">
        <v>140</v>
      </c>
      <c r="BC769" s="169">
        <v>1</v>
      </c>
      <c r="BD769" s="170" t="s">
        <v>141</v>
      </c>
      <c r="BE769" s="171">
        <v>1</v>
      </c>
      <c r="BF769" s="170" t="s">
        <v>142</v>
      </c>
      <c r="BG769" s="171">
        <v>1</v>
      </c>
      <c r="BH769" s="172" t="s">
        <v>143</v>
      </c>
      <c r="BI769" s="169">
        <v>1</v>
      </c>
      <c r="BJ769" s="170" t="s">
        <v>144</v>
      </c>
      <c r="BK769" s="171">
        <v>1</v>
      </c>
      <c r="BL769" s="170" t="s">
        <v>145</v>
      </c>
      <c r="BM769" s="171">
        <v>1</v>
      </c>
      <c r="BN769" s="172" t="s">
        <v>146</v>
      </c>
    </row>
    <row r="770" spans="13:66" ht="15.75" x14ac:dyDescent="0.25">
      <c r="M770" s="169"/>
      <c r="N770" s="173"/>
      <c r="O770" s="171"/>
      <c r="P770" s="173"/>
      <c r="Q770" s="171"/>
      <c r="R770" s="174"/>
      <c r="S770" s="169"/>
      <c r="T770" s="173"/>
      <c r="U770" s="171"/>
      <c r="V770" s="173"/>
      <c r="W770" s="171"/>
      <c r="X770" s="174"/>
      <c r="Y770" s="169"/>
      <c r="Z770" s="173"/>
      <c r="AA770" s="171"/>
      <c r="AB770" s="173"/>
      <c r="AC770" s="171"/>
      <c r="AD770" s="174"/>
      <c r="AE770" s="169"/>
      <c r="AF770" s="173"/>
      <c r="AG770" s="171"/>
      <c r="AH770" s="173"/>
      <c r="AI770" s="171"/>
      <c r="AJ770" s="174"/>
      <c r="AK770" s="169"/>
      <c r="AL770" s="173"/>
      <c r="AM770" s="171"/>
      <c r="AN770" s="173"/>
      <c r="AO770" s="171"/>
      <c r="AP770" s="174"/>
      <c r="AQ770" s="169"/>
      <c r="AR770" s="173"/>
      <c r="AS770" s="171"/>
      <c r="AT770" s="173"/>
      <c r="AU770" s="171"/>
      <c r="AV770" s="174"/>
      <c r="AW770" s="169"/>
      <c r="AX770" s="173"/>
      <c r="AY770" s="171"/>
      <c r="AZ770" s="173"/>
      <c r="BA770" s="171"/>
      <c r="BB770" s="174"/>
      <c r="BC770" s="169"/>
      <c r="BD770" s="173"/>
      <c r="BE770" s="171"/>
      <c r="BF770" s="173"/>
      <c r="BG770" s="171"/>
      <c r="BH770" s="174"/>
      <c r="BI770" s="169"/>
      <c r="BJ770" s="173"/>
      <c r="BK770" s="171"/>
      <c r="BL770" s="173"/>
      <c r="BM770" s="171"/>
      <c r="BN770" s="174"/>
    </row>
    <row r="771" spans="13:66" ht="15.75" x14ac:dyDescent="0.25">
      <c r="M771" s="169"/>
      <c r="N771" s="173"/>
      <c r="O771" s="171"/>
      <c r="P771" s="173"/>
      <c r="Q771" s="171"/>
      <c r="R771" s="174"/>
      <c r="S771" s="169"/>
      <c r="T771" s="173"/>
      <c r="U771" s="171"/>
      <c r="V771" s="173"/>
      <c r="W771" s="171"/>
      <c r="X771" s="174"/>
      <c r="Y771" s="169"/>
      <c r="Z771" s="173"/>
      <c r="AA771" s="171"/>
      <c r="AB771" s="173"/>
      <c r="AC771" s="171"/>
      <c r="AD771" s="174"/>
      <c r="AE771" s="169"/>
      <c r="AF771" s="173"/>
      <c r="AG771" s="171"/>
      <c r="AH771" s="173"/>
      <c r="AI771" s="171"/>
      <c r="AJ771" s="174"/>
      <c r="AK771" s="169"/>
      <c r="AL771" s="173"/>
      <c r="AM771" s="171"/>
      <c r="AN771" s="173"/>
      <c r="AO771" s="171"/>
      <c r="AP771" s="174"/>
      <c r="AQ771" s="169"/>
      <c r="AR771" s="173"/>
      <c r="AS771" s="171"/>
      <c r="AT771" s="173"/>
      <c r="AU771" s="171"/>
      <c r="AV771" s="174"/>
      <c r="AW771" s="169"/>
      <c r="AX771" s="173"/>
      <c r="AY771" s="171"/>
      <c r="AZ771" s="173"/>
      <c r="BA771" s="171"/>
      <c r="BB771" s="174"/>
      <c r="BC771" s="169"/>
      <c r="BD771" s="173"/>
      <c r="BE771" s="171"/>
      <c r="BF771" s="173"/>
      <c r="BG771" s="171"/>
      <c r="BH771" s="174"/>
      <c r="BI771" s="169"/>
      <c r="BJ771" s="173"/>
      <c r="BK771" s="171"/>
      <c r="BL771" s="173"/>
      <c r="BM771" s="171"/>
      <c r="BN771" s="174"/>
    </row>
    <row r="772" spans="13:66" ht="15.75" x14ac:dyDescent="0.25">
      <c r="M772" s="175"/>
      <c r="N772" s="176"/>
      <c r="O772" s="177"/>
      <c r="P772" s="176"/>
      <c r="Q772" s="177"/>
      <c r="R772" s="178"/>
      <c r="S772" s="175"/>
      <c r="T772" s="176"/>
      <c r="U772" s="177"/>
      <c r="V772" s="176"/>
      <c r="W772" s="177"/>
      <c r="X772" s="178"/>
      <c r="Y772" s="175"/>
      <c r="Z772" s="176"/>
      <c r="AA772" s="177"/>
      <c r="AB772" s="176"/>
      <c r="AC772" s="177"/>
      <c r="AD772" s="178"/>
      <c r="AE772" s="175"/>
      <c r="AF772" s="176"/>
      <c r="AG772" s="177"/>
      <c r="AH772" s="176"/>
      <c r="AI772" s="177"/>
      <c r="AJ772" s="178"/>
      <c r="AK772" s="175"/>
      <c r="AL772" s="176"/>
      <c r="AM772" s="177"/>
      <c r="AN772" s="176"/>
      <c r="AO772" s="177"/>
      <c r="AP772" s="178"/>
      <c r="AQ772" s="175"/>
      <c r="AR772" s="176"/>
      <c r="AS772" s="177"/>
      <c r="AT772" s="176"/>
      <c r="AU772" s="177"/>
      <c r="AV772" s="178"/>
      <c r="AW772" s="175"/>
      <c r="AX772" s="176"/>
      <c r="AY772" s="177"/>
      <c r="AZ772" s="176"/>
      <c r="BA772" s="177"/>
      <c r="BB772" s="178"/>
      <c r="BC772" s="175"/>
      <c r="BD772" s="176"/>
      <c r="BE772" s="177"/>
      <c r="BF772" s="176"/>
      <c r="BG772" s="177"/>
      <c r="BH772" s="178"/>
      <c r="BI772" s="175"/>
      <c r="BJ772" s="176"/>
      <c r="BK772" s="177"/>
      <c r="BL772" s="176"/>
      <c r="BM772" s="177"/>
      <c r="BN772" s="178"/>
    </row>
    <row r="773" spans="13:66" ht="252" x14ac:dyDescent="0.25">
      <c r="M773" s="169">
        <v>1</v>
      </c>
      <c r="N773" s="170" t="s">
        <v>147</v>
      </c>
      <c r="O773" s="171">
        <v>1</v>
      </c>
      <c r="P773" s="170" t="s">
        <v>148</v>
      </c>
      <c r="Q773" s="171">
        <v>1</v>
      </c>
      <c r="R773" s="172" t="s">
        <v>149</v>
      </c>
      <c r="S773" s="169">
        <v>1</v>
      </c>
      <c r="T773" s="170" t="s">
        <v>150</v>
      </c>
      <c r="U773" s="171">
        <v>1</v>
      </c>
      <c r="V773" s="170" t="s">
        <v>151</v>
      </c>
      <c r="W773" s="171">
        <v>1</v>
      </c>
      <c r="X773" s="269" t="s">
        <v>152</v>
      </c>
      <c r="Y773" s="270"/>
      <c r="Z773" s="270"/>
      <c r="AA773" s="270"/>
      <c r="AB773" s="270"/>
      <c r="AC773" s="270"/>
      <c r="AD773" s="270"/>
      <c r="AE773" s="171"/>
      <c r="AF773" s="170"/>
      <c r="AG773" s="171"/>
      <c r="AH773" s="170"/>
      <c r="AI773" s="171"/>
      <c r="AJ773" s="172"/>
      <c r="AK773" s="169"/>
      <c r="AL773" s="170"/>
      <c r="AM773" s="171"/>
      <c r="AN773" s="170"/>
      <c r="AO773" s="171"/>
      <c r="AP773" s="172"/>
      <c r="AQ773" s="169"/>
      <c r="AR773" s="170"/>
      <c r="AS773" s="171"/>
      <c r="AT773" s="170"/>
      <c r="AU773" s="171"/>
      <c r="AV773" s="172"/>
      <c r="AW773" s="169"/>
      <c r="AX773" s="170"/>
      <c r="AY773" s="171"/>
      <c r="AZ773" s="170"/>
      <c r="BA773" s="171"/>
      <c r="BB773" s="172"/>
      <c r="BC773" s="169"/>
      <c r="BD773" s="170"/>
      <c r="BE773" s="171"/>
      <c r="BF773" s="170"/>
      <c r="BG773" s="171"/>
      <c r="BH773" s="172"/>
      <c r="BI773" s="169"/>
      <c r="BJ773" s="170"/>
      <c r="BK773" s="171"/>
      <c r="BL773" s="170"/>
      <c r="BM773" s="171"/>
      <c r="BN773" s="172"/>
    </row>
    <row r="774" spans="13:66" ht="15.75" x14ac:dyDescent="0.25">
      <c r="M774" s="169"/>
      <c r="N774" s="173"/>
      <c r="O774" s="171"/>
      <c r="P774" s="173"/>
      <c r="Q774" s="171"/>
      <c r="R774" s="174"/>
      <c r="S774" s="169"/>
      <c r="T774" s="173"/>
      <c r="U774" s="171"/>
      <c r="V774" s="173"/>
      <c r="W774" s="171"/>
      <c r="X774" s="174"/>
      <c r="Y774" s="169"/>
      <c r="Z774" s="173"/>
      <c r="AA774" s="171"/>
      <c r="AB774" s="173"/>
      <c r="AC774" s="171"/>
      <c r="AD774" s="174"/>
      <c r="AE774" s="169"/>
      <c r="AF774" s="173"/>
      <c r="AG774" s="171"/>
      <c r="AH774" s="173"/>
      <c r="AI774" s="171"/>
      <c r="AJ774" s="174"/>
      <c r="AK774" s="169"/>
      <c r="AL774" s="173"/>
      <c r="AM774" s="171"/>
      <c r="AN774" s="173"/>
      <c r="AO774" s="171"/>
      <c r="AP774" s="174"/>
      <c r="AQ774" s="169"/>
      <c r="AR774" s="173"/>
      <c r="AS774" s="171"/>
      <c r="AT774" s="173"/>
      <c r="AU774" s="171"/>
      <c r="AV774" s="174"/>
      <c r="AW774" s="169"/>
      <c r="AX774" s="173"/>
      <c r="AY774" s="171"/>
      <c r="AZ774" s="173"/>
      <c r="BA774" s="171"/>
      <c r="BB774" s="174"/>
      <c r="BC774" s="169"/>
      <c r="BD774" s="173"/>
      <c r="BE774" s="171"/>
      <c r="BF774" s="173"/>
      <c r="BG774" s="171"/>
      <c r="BH774" s="174"/>
      <c r="BI774" s="169"/>
      <c r="BJ774" s="173"/>
      <c r="BK774" s="171"/>
      <c r="BL774" s="173"/>
      <c r="BM774" s="171"/>
      <c r="BN774" s="174"/>
    </row>
    <row r="775" spans="13:66" ht="15.75" x14ac:dyDescent="0.25">
      <c r="M775" s="169"/>
      <c r="N775" s="173"/>
      <c r="O775" s="171"/>
      <c r="P775" s="173"/>
      <c r="Q775" s="171"/>
      <c r="R775" s="174"/>
      <c r="S775" s="169"/>
      <c r="T775" s="173"/>
      <c r="U775" s="171"/>
      <c r="V775" s="173"/>
      <c r="W775" s="171"/>
      <c r="X775" s="174"/>
      <c r="Y775" s="169"/>
      <c r="Z775" s="173"/>
      <c r="AA775" s="171"/>
      <c r="AB775" s="173"/>
      <c r="AC775" s="171"/>
      <c r="AD775" s="174"/>
      <c r="AE775" s="169"/>
      <c r="AF775" s="173"/>
      <c r="AG775" s="171"/>
      <c r="AH775" s="173"/>
      <c r="AI775" s="171"/>
      <c r="AJ775" s="174"/>
      <c r="AK775" s="169"/>
      <c r="AL775" s="173"/>
      <c r="AM775" s="171"/>
      <c r="AN775" s="173"/>
      <c r="AO775" s="171"/>
      <c r="AP775" s="174"/>
      <c r="AQ775" s="169"/>
      <c r="AR775" s="173"/>
      <c r="AS775" s="171"/>
      <c r="AT775" s="173"/>
      <c r="AU775" s="171"/>
      <c r="AV775" s="174"/>
      <c r="AW775" s="169"/>
      <c r="AX775" s="173"/>
      <c r="AY775" s="171"/>
      <c r="AZ775" s="173"/>
      <c r="BA775" s="171"/>
      <c r="BB775" s="174"/>
      <c r="BC775" s="169"/>
      <c r="BD775" s="173"/>
      <c r="BE775" s="171"/>
      <c r="BF775" s="173"/>
      <c r="BG775" s="171"/>
      <c r="BH775" s="174"/>
      <c r="BI775" s="169"/>
      <c r="BJ775" s="173"/>
      <c r="BK775" s="171"/>
      <c r="BL775" s="173"/>
      <c r="BM775" s="171"/>
      <c r="BN775" s="174"/>
    </row>
    <row r="776" spans="13:66" ht="15.75" x14ac:dyDescent="0.25">
      <c r="M776" s="175"/>
      <c r="N776" s="176"/>
      <c r="O776" s="177"/>
      <c r="P776" s="176"/>
      <c r="Q776" s="177"/>
      <c r="R776" s="178"/>
      <c r="S776" s="175"/>
      <c r="T776" s="176"/>
      <c r="U776" s="177"/>
      <c r="V776" s="176"/>
      <c r="W776" s="177"/>
      <c r="X776" s="178"/>
      <c r="Y776" s="175"/>
      <c r="Z776" s="176"/>
      <c r="AA776" s="177"/>
      <c r="AB776" s="177"/>
      <c r="AC776" s="177"/>
      <c r="AD776" s="180"/>
      <c r="AE776" s="175"/>
      <c r="AF776" s="176"/>
      <c r="AG776" s="177"/>
      <c r="AH776" s="176"/>
      <c r="AI776" s="177"/>
      <c r="AJ776" s="178"/>
      <c r="AK776" s="175"/>
      <c r="AL776" s="176"/>
      <c r="AM776" s="177"/>
      <c r="AN776" s="176"/>
      <c r="AO776" s="177"/>
      <c r="AP776" s="178"/>
      <c r="AQ776" s="175"/>
      <c r="AR776" s="176"/>
      <c r="AS776" s="177"/>
      <c r="AT776" s="177"/>
      <c r="AU776" s="177"/>
      <c r="AV776" s="180"/>
      <c r="AW776" s="175"/>
      <c r="AX776" s="176"/>
      <c r="AY776" s="177"/>
      <c r="AZ776" s="176"/>
      <c r="BA776" s="177"/>
      <c r="BB776" s="178"/>
      <c r="BC776" s="175"/>
      <c r="BD776" s="176"/>
      <c r="BE776" s="177"/>
      <c r="BF776" s="176"/>
      <c r="BG776" s="177"/>
      <c r="BH776" s="178"/>
      <c r="BI776" s="175"/>
      <c r="BJ776" s="176"/>
      <c r="BK776" s="177"/>
      <c r="BL776" s="177"/>
      <c r="BM776" s="177"/>
      <c r="BN776" s="180"/>
    </row>
    <row r="777" spans="13:66" ht="346.5" x14ac:dyDescent="0.25">
      <c r="M777" s="185">
        <v>1</v>
      </c>
      <c r="N777" s="186" t="s">
        <v>153</v>
      </c>
      <c r="O777" s="187">
        <v>1</v>
      </c>
      <c r="P777" s="186" t="s">
        <v>154</v>
      </c>
      <c r="Q777" s="187">
        <v>1</v>
      </c>
      <c r="R777" s="188" t="s">
        <v>155</v>
      </c>
      <c r="S777" s="185">
        <v>1</v>
      </c>
      <c r="T777" s="186" t="s">
        <v>156</v>
      </c>
      <c r="U777" s="187">
        <v>1</v>
      </c>
      <c r="V777" s="186" t="s">
        <v>157</v>
      </c>
      <c r="W777" s="187">
        <v>1</v>
      </c>
      <c r="X777" s="188" t="s">
        <v>158</v>
      </c>
      <c r="Y777" s="185">
        <v>1</v>
      </c>
      <c r="Z777" s="186" t="s">
        <v>159</v>
      </c>
      <c r="AA777" s="187">
        <v>1</v>
      </c>
      <c r="AB777" s="186" t="s">
        <v>160</v>
      </c>
      <c r="AC777" s="187">
        <v>1</v>
      </c>
      <c r="AD777" s="188" t="s">
        <v>161</v>
      </c>
      <c r="AE777" s="185">
        <v>1</v>
      </c>
      <c r="AF777" s="186" t="s">
        <v>162</v>
      </c>
      <c r="AG777" s="187">
        <v>1</v>
      </c>
      <c r="AH777" s="186" t="s">
        <v>163</v>
      </c>
      <c r="AI777" s="187">
        <v>1</v>
      </c>
      <c r="AJ777" s="186" t="s">
        <v>164</v>
      </c>
      <c r="AK777" s="185">
        <v>1</v>
      </c>
      <c r="AL777" s="186" t="s">
        <v>165</v>
      </c>
      <c r="AM777" s="187">
        <v>1</v>
      </c>
      <c r="AN777" s="186" t="s">
        <v>166</v>
      </c>
      <c r="AO777" s="187">
        <v>1</v>
      </c>
      <c r="AP777" s="188" t="s">
        <v>167</v>
      </c>
      <c r="AQ777" s="185">
        <v>1</v>
      </c>
      <c r="AR777" s="186" t="s">
        <v>168</v>
      </c>
      <c r="AS777" s="187">
        <v>1</v>
      </c>
      <c r="AT777" s="186" t="s">
        <v>169</v>
      </c>
      <c r="AU777" s="187">
        <v>1</v>
      </c>
      <c r="AV777" s="186" t="s">
        <v>170</v>
      </c>
      <c r="AW777" s="185">
        <v>1</v>
      </c>
      <c r="AX777" s="186" t="s">
        <v>171</v>
      </c>
      <c r="AY777" s="187">
        <v>1</v>
      </c>
      <c r="AZ777" s="186" t="s">
        <v>172</v>
      </c>
      <c r="BA777" s="187">
        <v>1</v>
      </c>
      <c r="BB777" s="186" t="s">
        <v>173</v>
      </c>
      <c r="BC777" s="185">
        <v>1</v>
      </c>
      <c r="BD777" s="186" t="s">
        <v>174</v>
      </c>
      <c r="BE777" s="187">
        <v>1</v>
      </c>
      <c r="BF777" s="186" t="s">
        <v>175</v>
      </c>
      <c r="BG777" s="187">
        <v>1</v>
      </c>
      <c r="BH777" s="186" t="s">
        <v>176</v>
      </c>
      <c r="BI777" s="185">
        <v>1</v>
      </c>
      <c r="BJ777" s="186" t="s">
        <v>177</v>
      </c>
      <c r="BK777" s="187">
        <v>1</v>
      </c>
      <c r="BL777" s="186" t="s">
        <v>178</v>
      </c>
      <c r="BM777" s="187">
        <v>1</v>
      </c>
      <c r="BN777" s="186" t="s">
        <v>179</v>
      </c>
    </row>
    <row r="778" spans="13:66" ht="15.75" x14ac:dyDescent="0.25">
      <c r="M778" s="185"/>
      <c r="N778" s="189"/>
      <c r="O778" s="187"/>
      <c r="P778" s="189"/>
      <c r="Q778" s="187"/>
      <c r="R778" s="190"/>
      <c r="S778" s="185"/>
      <c r="T778" s="189"/>
      <c r="U778" s="187"/>
      <c r="V778" s="189"/>
      <c r="W778" s="187"/>
      <c r="X778" s="190"/>
      <c r="Y778" s="185"/>
      <c r="Z778" s="189"/>
      <c r="AA778" s="187"/>
      <c r="AB778" s="189"/>
      <c r="AC778" s="187"/>
      <c r="AD778" s="190"/>
      <c r="AE778" s="185"/>
      <c r="AF778" s="189"/>
      <c r="AG778" s="187"/>
      <c r="AH778" s="189"/>
      <c r="AI778" s="187"/>
      <c r="AJ778" s="190"/>
      <c r="AK778" s="185"/>
      <c r="AL778" s="189"/>
      <c r="AM778" s="187"/>
      <c r="AN778" s="189"/>
      <c r="AO778" s="187"/>
      <c r="AP778" s="190"/>
      <c r="AQ778" s="185"/>
      <c r="AR778" s="189"/>
      <c r="AS778" s="187"/>
      <c r="AT778" s="189"/>
      <c r="AU778" s="187"/>
      <c r="AV778" s="190"/>
      <c r="AW778" s="185"/>
      <c r="AX778" s="189"/>
      <c r="AY778" s="187"/>
      <c r="AZ778" s="189"/>
      <c r="BA778" s="187"/>
      <c r="BB778" s="190"/>
      <c r="BC778" s="185"/>
      <c r="BD778" s="189"/>
      <c r="BE778" s="187"/>
      <c r="BF778" s="189"/>
      <c r="BG778" s="187"/>
      <c r="BH778" s="190"/>
      <c r="BI778" s="185"/>
      <c r="BJ778" s="189"/>
      <c r="BK778" s="187"/>
      <c r="BL778" s="189"/>
      <c r="BM778" s="187"/>
      <c r="BN778" s="190"/>
    </row>
    <row r="779" spans="13:66" ht="15.75" x14ac:dyDescent="0.25">
      <c r="M779" s="185"/>
      <c r="N779" s="189"/>
      <c r="O779" s="187"/>
      <c r="P779" s="189"/>
      <c r="Q779" s="187"/>
      <c r="R779" s="190"/>
      <c r="S779" s="185"/>
      <c r="T779" s="189"/>
      <c r="U779" s="187"/>
      <c r="V779" s="189"/>
      <c r="W779" s="187"/>
      <c r="X779" s="190"/>
      <c r="Y779" s="185"/>
      <c r="Z779" s="189"/>
      <c r="AA779" s="187"/>
      <c r="AB779" s="189"/>
      <c r="AC779" s="187"/>
      <c r="AD779" s="190"/>
      <c r="AE779" s="185"/>
      <c r="AF779" s="189"/>
      <c r="AG779" s="187"/>
      <c r="AH779" s="189"/>
      <c r="AI779" s="187"/>
      <c r="AJ779" s="190"/>
      <c r="AK779" s="185"/>
      <c r="AL779" s="189"/>
      <c r="AM779" s="187"/>
      <c r="AN779" s="189"/>
      <c r="AO779" s="187"/>
      <c r="AP779" s="190"/>
      <c r="AQ779" s="185"/>
      <c r="AR779" s="189"/>
      <c r="AS779" s="187"/>
      <c r="AT779" s="189"/>
      <c r="AU779" s="187"/>
      <c r="AV779" s="190"/>
      <c r="AW779" s="185"/>
      <c r="AX779" s="189"/>
      <c r="AY779" s="187"/>
      <c r="AZ779" s="189"/>
      <c r="BA779" s="187"/>
      <c r="BB779" s="190"/>
      <c r="BC779" s="185"/>
      <c r="BD779" s="189"/>
      <c r="BE779" s="187"/>
      <c r="BF779" s="189"/>
      <c r="BG779" s="187"/>
      <c r="BH779" s="190"/>
      <c r="BI779" s="185"/>
      <c r="BJ779" s="189"/>
      <c r="BK779" s="187"/>
      <c r="BL779" s="189"/>
      <c r="BM779" s="187"/>
      <c r="BN779" s="190"/>
    </row>
    <row r="780" spans="13:66" ht="15.75" x14ac:dyDescent="0.25">
      <c r="M780" s="191"/>
      <c r="N780" s="192"/>
      <c r="O780" s="193"/>
      <c r="P780" s="192"/>
      <c r="Q780" s="193"/>
      <c r="R780" s="194"/>
      <c r="S780" s="191"/>
      <c r="T780" s="192"/>
      <c r="U780" s="193"/>
      <c r="V780" s="192"/>
      <c r="W780" s="193"/>
      <c r="X780" s="194"/>
      <c r="Y780" s="191"/>
      <c r="Z780" s="192"/>
      <c r="AA780" s="193"/>
      <c r="AB780" s="192"/>
      <c r="AC780" s="193"/>
      <c r="AD780" s="194"/>
      <c r="AE780" s="191"/>
      <c r="AF780" s="192"/>
      <c r="AG780" s="193"/>
      <c r="AH780" s="192"/>
      <c r="AI780" s="193"/>
      <c r="AJ780" s="194"/>
      <c r="AK780" s="191"/>
      <c r="AL780" s="192"/>
      <c r="AM780" s="193"/>
      <c r="AN780" s="192"/>
      <c r="AO780" s="193"/>
      <c r="AP780" s="194"/>
      <c r="AQ780" s="191"/>
      <c r="AR780" s="192"/>
      <c r="AS780" s="193"/>
      <c r="AT780" s="192"/>
      <c r="AU780" s="193"/>
      <c r="AV780" s="194"/>
      <c r="AW780" s="191"/>
      <c r="AX780" s="192"/>
      <c r="AY780" s="193"/>
      <c r="AZ780" s="192"/>
      <c r="BA780" s="193"/>
      <c r="BB780" s="194"/>
      <c r="BC780" s="191"/>
      <c r="BD780" s="192"/>
      <c r="BE780" s="193"/>
      <c r="BF780" s="192"/>
      <c r="BG780" s="193"/>
      <c r="BH780" s="194"/>
      <c r="BI780" s="191"/>
      <c r="BJ780" s="192"/>
      <c r="BK780" s="193"/>
      <c r="BL780" s="192"/>
      <c r="BM780" s="193"/>
      <c r="BN780" s="194"/>
    </row>
    <row r="781" spans="13:66" ht="299.25" x14ac:dyDescent="0.25">
      <c r="M781" s="195">
        <v>1</v>
      </c>
      <c r="N781" s="196" t="s">
        <v>180</v>
      </c>
      <c r="O781" s="197">
        <v>1</v>
      </c>
      <c r="P781" s="196" t="s">
        <v>181</v>
      </c>
      <c r="Q781" s="197">
        <v>1</v>
      </c>
      <c r="R781" s="196" t="s">
        <v>182</v>
      </c>
      <c r="S781" s="195">
        <v>1</v>
      </c>
      <c r="T781" s="196" t="s">
        <v>183</v>
      </c>
      <c r="U781" s="197">
        <v>1</v>
      </c>
      <c r="V781" s="196" t="s">
        <v>184</v>
      </c>
      <c r="W781" s="197">
        <v>1</v>
      </c>
      <c r="X781" s="196" t="s">
        <v>185</v>
      </c>
      <c r="Y781" s="195">
        <v>1</v>
      </c>
      <c r="Z781" s="196" t="s">
        <v>186</v>
      </c>
      <c r="AA781" s="197">
        <v>1</v>
      </c>
      <c r="AB781" s="196" t="s">
        <v>187</v>
      </c>
      <c r="AC781" s="197">
        <v>1</v>
      </c>
      <c r="AD781" s="196" t="s">
        <v>188</v>
      </c>
      <c r="AE781" s="195">
        <v>1</v>
      </c>
      <c r="AF781" s="196" t="s">
        <v>189</v>
      </c>
      <c r="AG781" s="197">
        <v>1</v>
      </c>
      <c r="AH781" s="196" t="s">
        <v>190</v>
      </c>
      <c r="AI781" s="197">
        <v>1</v>
      </c>
      <c r="AJ781" s="196" t="s">
        <v>191</v>
      </c>
      <c r="AK781" s="195">
        <v>1</v>
      </c>
      <c r="AL781" s="196" t="s">
        <v>192</v>
      </c>
      <c r="AM781" s="197">
        <v>1</v>
      </c>
      <c r="AN781" s="196" t="s">
        <v>193</v>
      </c>
      <c r="AO781" s="197">
        <v>1</v>
      </c>
      <c r="AP781" s="196" t="s">
        <v>194</v>
      </c>
      <c r="AQ781" s="195">
        <v>1</v>
      </c>
      <c r="AR781" s="196" t="s">
        <v>195</v>
      </c>
      <c r="AS781" s="197">
        <v>1</v>
      </c>
      <c r="AT781" s="196" t="s">
        <v>196</v>
      </c>
      <c r="AU781" s="197">
        <v>1</v>
      </c>
      <c r="AV781" s="196" t="s">
        <v>197</v>
      </c>
      <c r="AW781" s="195">
        <v>1</v>
      </c>
      <c r="AX781" s="196" t="s">
        <v>198</v>
      </c>
      <c r="AY781" s="197">
        <v>1</v>
      </c>
      <c r="AZ781" s="196" t="s">
        <v>199</v>
      </c>
      <c r="BA781" s="197">
        <v>1</v>
      </c>
      <c r="BB781" s="196" t="s">
        <v>200</v>
      </c>
      <c r="BC781" s="195">
        <v>1</v>
      </c>
      <c r="BD781" s="196" t="s">
        <v>201</v>
      </c>
      <c r="BE781" s="197">
        <v>1</v>
      </c>
      <c r="BF781" s="196" t="s">
        <v>202</v>
      </c>
      <c r="BG781" s="197">
        <v>1</v>
      </c>
      <c r="BH781" s="196" t="s">
        <v>203</v>
      </c>
      <c r="BI781" s="195">
        <v>1</v>
      </c>
      <c r="BJ781" s="196" t="s">
        <v>204</v>
      </c>
      <c r="BK781" s="197">
        <v>1</v>
      </c>
      <c r="BL781" s="196" t="s">
        <v>205</v>
      </c>
      <c r="BM781" s="197">
        <v>1</v>
      </c>
      <c r="BN781" s="196" t="s">
        <v>206</v>
      </c>
    </row>
    <row r="782" spans="13:66" ht="15.75" x14ac:dyDescent="0.25">
      <c r="M782" s="195"/>
      <c r="N782" s="199"/>
      <c r="O782" s="197"/>
      <c r="P782" s="199"/>
      <c r="Q782" s="197"/>
      <c r="R782" s="200"/>
      <c r="S782" s="195"/>
      <c r="T782" s="199"/>
      <c r="U782" s="197"/>
      <c r="V782" s="196"/>
      <c r="W782" s="197"/>
      <c r="X782" s="198"/>
      <c r="Y782" s="195"/>
      <c r="Z782" s="199"/>
      <c r="AA782" s="197"/>
      <c r="AB782" s="199"/>
      <c r="AC782" s="197"/>
      <c r="AD782" s="200"/>
      <c r="AE782" s="195"/>
      <c r="AF782" s="199"/>
      <c r="AG782" s="197"/>
      <c r="AH782" s="199"/>
      <c r="AI782" s="197"/>
      <c r="AJ782" s="200"/>
      <c r="AK782" s="195"/>
      <c r="AL782" s="199"/>
      <c r="AM782" s="197"/>
      <c r="AN782" s="196"/>
      <c r="AO782" s="197"/>
      <c r="AP782" s="198"/>
      <c r="AQ782" s="195"/>
      <c r="AR782" s="199"/>
      <c r="AS782" s="197"/>
      <c r="AT782" s="199"/>
      <c r="AU782" s="197"/>
      <c r="AV782" s="200"/>
      <c r="AW782" s="195"/>
      <c r="AX782" s="199"/>
      <c r="AY782" s="197"/>
      <c r="AZ782" s="199"/>
      <c r="BA782" s="197"/>
      <c r="BB782" s="200"/>
      <c r="BC782" s="195"/>
      <c r="BD782" s="199"/>
      <c r="BE782" s="197"/>
      <c r="BF782" s="196"/>
      <c r="BG782" s="197"/>
      <c r="BH782" s="198"/>
      <c r="BI782" s="195"/>
      <c r="BJ782" s="199"/>
      <c r="BK782" s="197"/>
      <c r="BL782" s="199"/>
      <c r="BM782" s="197"/>
      <c r="BN782" s="200"/>
    </row>
    <row r="783" spans="13:66" ht="15.75" x14ac:dyDescent="0.25">
      <c r="M783" s="195"/>
      <c r="N783" s="199"/>
      <c r="O783" s="197"/>
      <c r="P783" s="199"/>
      <c r="Q783" s="197"/>
      <c r="R783" s="200"/>
      <c r="S783" s="195"/>
      <c r="T783" s="199"/>
      <c r="U783" s="197"/>
      <c r="V783" s="196"/>
      <c r="W783" s="197"/>
      <c r="X783" s="198"/>
      <c r="Y783" s="195"/>
      <c r="Z783" s="199"/>
      <c r="AA783" s="197"/>
      <c r="AB783" s="199"/>
      <c r="AC783" s="197"/>
      <c r="AD783" s="200"/>
      <c r="AE783" s="195"/>
      <c r="AF783" s="199"/>
      <c r="AG783" s="197"/>
      <c r="AH783" s="199"/>
      <c r="AI783" s="197"/>
      <c r="AJ783" s="200"/>
      <c r="AK783" s="195"/>
      <c r="AL783" s="199"/>
      <c r="AM783" s="197"/>
      <c r="AN783" s="196"/>
      <c r="AO783" s="197"/>
      <c r="AP783" s="198"/>
      <c r="AQ783" s="195"/>
      <c r="AR783" s="199"/>
      <c r="AS783" s="197"/>
      <c r="AT783" s="199"/>
      <c r="AU783" s="197"/>
      <c r="AV783" s="200"/>
      <c r="AW783" s="195"/>
      <c r="AX783" s="199"/>
      <c r="AY783" s="197"/>
      <c r="AZ783" s="199"/>
      <c r="BA783" s="197"/>
      <c r="BB783" s="200"/>
      <c r="BC783" s="195"/>
      <c r="BD783" s="199"/>
      <c r="BE783" s="197"/>
      <c r="BF783" s="196"/>
      <c r="BG783" s="197"/>
      <c r="BH783" s="198"/>
      <c r="BI783" s="195"/>
      <c r="BJ783" s="199"/>
      <c r="BK783" s="197"/>
      <c r="BL783" s="199"/>
      <c r="BM783" s="197"/>
      <c r="BN783" s="200"/>
    </row>
    <row r="784" spans="13:66" ht="15.75" x14ac:dyDescent="0.25">
      <c r="M784" s="201"/>
      <c r="N784" s="202"/>
      <c r="O784" s="203"/>
      <c r="P784" s="202"/>
      <c r="Q784" s="203"/>
      <c r="R784" s="204"/>
      <c r="S784" s="201"/>
      <c r="T784" s="202"/>
      <c r="U784" s="203"/>
      <c r="V784" s="202"/>
      <c r="W784" s="203"/>
      <c r="X784" s="204"/>
      <c r="Y784" s="201"/>
      <c r="Z784" s="202"/>
      <c r="AA784" s="203"/>
      <c r="AB784" s="202"/>
      <c r="AC784" s="203"/>
      <c r="AD784" s="204"/>
      <c r="AE784" s="201"/>
      <c r="AF784" s="202"/>
      <c r="AG784" s="203"/>
      <c r="AH784" s="202"/>
      <c r="AI784" s="203"/>
      <c r="AJ784" s="204"/>
      <c r="AK784" s="201"/>
      <c r="AL784" s="202"/>
      <c r="AM784" s="203"/>
      <c r="AN784" s="202"/>
      <c r="AO784" s="203"/>
      <c r="AP784" s="204"/>
      <c r="AQ784" s="201"/>
      <c r="AR784" s="202"/>
      <c r="AS784" s="203"/>
      <c r="AT784" s="202"/>
      <c r="AU784" s="203"/>
      <c r="AV784" s="204"/>
      <c r="AW784" s="201"/>
      <c r="AX784" s="202"/>
      <c r="AY784" s="203"/>
      <c r="AZ784" s="202"/>
      <c r="BA784" s="203"/>
      <c r="BB784" s="204"/>
      <c r="BC784" s="201"/>
      <c r="BD784" s="202"/>
      <c r="BE784" s="203"/>
      <c r="BF784" s="202"/>
      <c r="BG784" s="203"/>
      <c r="BH784" s="204"/>
      <c r="BI784" s="201"/>
      <c r="BJ784" s="202"/>
      <c r="BK784" s="203"/>
      <c r="BL784" s="202"/>
      <c r="BM784" s="203"/>
      <c r="BN784" s="204"/>
    </row>
    <row r="785" spans="13:97" ht="378" x14ac:dyDescent="0.25">
      <c r="M785" s="195">
        <v>1</v>
      </c>
      <c r="N785" s="196" t="s">
        <v>207</v>
      </c>
      <c r="O785" s="197">
        <v>1</v>
      </c>
      <c r="P785" s="196" t="s">
        <v>208</v>
      </c>
      <c r="Q785" s="197">
        <v>1</v>
      </c>
      <c r="R785" s="196" t="s">
        <v>209</v>
      </c>
      <c r="S785" s="195">
        <v>1</v>
      </c>
      <c r="T785" s="196" t="s">
        <v>210</v>
      </c>
      <c r="U785" s="197">
        <v>1</v>
      </c>
      <c r="V785" s="196" t="s">
        <v>211</v>
      </c>
      <c r="W785" s="197">
        <v>1</v>
      </c>
      <c r="X785" s="196" t="s">
        <v>212</v>
      </c>
      <c r="Y785" s="195">
        <v>1</v>
      </c>
      <c r="Z785" s="196" t="s">
        <v>213</v>
      </c>
      <c r="AA785" s="197">
        <v>1</v>
      </c>
      <c r="AB785" s="196" t="s">
        <v>214</v>
      </c>
      <c r="AC785" s="197">
        <v>1</v>
      </c>
      <c r="AD785" s="196" t="s">
        <v>215</v>
      </c>
      <c r="AE785" s="195">
        <v>1</v>
      </c>
      <c r="AF785" s="196" t="s">
        <v>216</v>
      </c>
      <c r="AG785" s="197">
        <v>1</v>
      </c>
      <c r="AH785" s="196" t="s">
        <v>217</v>
      </c>
      <c r="AI785" s="197">
        <v>1</v>
      </c>
      <c r="AJ785" s="196" t="s">
        <v>218</v>
      </c>
      <c r="AK785" s="195">
        <v>1</v>
      </c>
      <c r="AL785" s="196" t="s">
        <v>219</v>
      </c>
      <c r="AM785" s="197">
        <v>1</v>
      </c>
      <c r="AN785" s="196" t="s">
        <v>220</v>
      </c>
      <c r="AO785" s="197">
        <v>1</v>
      </c>
      <c r="AP785" s="196" t="s">
        <v>221</v>
      </c>
      <c r="AQ785" s="195">
        <v>1</v>
      </c>
      <c r="AR785" s="196" t="s">
        <v>222</v>
      </c>
      <c r="AS785" s="197">
        <v>1</v>
      </c>
      <c r="AT785" s="196" t="s">
        <v>223</v>
      </c>
      <c r="AU785" s="197">
        <v>1</v>
      </c>
      <c r="AV785" s="196" t="s">
        <v>224</v>
      </c>
      <c r="AW785" s="195">
        <v>1</v>
      </c>
      <c r="AX785" s="196" t="s">
        <v>225</v>
      </c>
      <c r="AY785" s="197">
        <v>1</v>
      </c>
      <c r="AZ785" s="196" t="s">
        <v>226</v>
      </c>
      <c r="BA785" s="197">
        <v>1</v>
      </c>
      <c r="BB785" s="196" t="s">
        <v>227</v>
      </c>
      <c r="BC785" s="195">
        <v>1</v>
      </c>
      <c r="BD785" s="196" t="s">
        <v>228</v>
      </c>
      <c r="BE785" s="197">
        <v>1</v>
      </c>
      <c r="BF785" s="196" t="s">
        <v>229</v>
      </c>
      <c r="BG785" s="197">
        <v>1</v>
      </c>
      <c r="BH785" s="196" t="s">
        <v>230</v>
      </c>
      <c r="BI785" s="195">
        <v>1</v>
      </c>
      <c r="BJ785" s="196" t="s">
        <v>231</v>
      </c>
      <c r="BK785" s="197">
        <v>1</v>
      </c>
      <c r="BL785" s="196" t="s">
        <v>232</v>
      </c>
      <c r="BM785" s="197">
        <v>1</v>
      </c>
      <c r="BN785" s="196" t="s">
        <v>233</v>
      </c>
    </row>
    <row r="786" spans="13:97" ht="15.75" x14ac:dyDescent="0.25">
      <c r="M786" s="195"/>
      <c r="N786" s="199"/>
      <c r="O786" s="197"/>
      <c r="P786" s="199"/>
      <c r="Q786" s="197"/>
      <c r="R786" s="200"/>
      <c r="S786" s="195"/>
      <c r="T786" s="199"/>
      <c r="U786" s="197"/>
      <c r="V786" s="199"/>
      <c r="W786" s="197"/>
      <c r="X786" s="200"/>
      <c r="Y786" s="195"/>
      <c r="Z786" s="199"/>
      <c r="AA786" s="197"/>
      <c r="AB786" s="199"/>
      <c r="AC786" s="197"/>
      <c r="AD786" s="200"/>
      <c r="AE786" s="195"/>
      <c r="AF786" s="199"/>
      <c r="AG786" s="197"/>
      <c r="AH786" s="199"/>
      <c r="AI786" s="197"/>
      <c r="AJ786" s="200"/>
      <c r="AK786" s="195"/>
      <c r="AL786" s="199"/>
      <c r="AM786" s="197"/>
      <c r="AN786" s="199"/>
      <c r="AO786" s="197"/>
      <c r="AP786" s="200"/>
      <c r="AQ786" s="195"/>
      <c r="AR786" s="199"/>
      <c r="AS786" s="197"/>
      <c r="AT786" s="199"/>
      <c r="AU786" s="197"/>
      <c r="AV786" s="200"/>
      <c r="AW786" s="195"/>
      <c r="AX786" s="199"/>
      <c r="AY786" s="197"/>
      <c r="AZ786" s="199"/>
      <c r="BA786" s="197"/>
      <c r="BB786" s="200"/>
      <c r="BC786" s="195"/>
      <c r="BD786" s="199"/>
      <c r="BE786" s="197"/>
      <c r="BF786" s="199"/>
      <c r="BG786" s="197"/>
      <c r="BH786" s="200"/>
      <c r="BI786" s="195"/>
      <c r="BJ786" s="199"/>
      <c r="BK786" s="197"/>
      <c r="BL786" s="199"/>
      <c r="BM786" s="197"/>
      <c r="BN786" s="200"/>
    </row>
    <row r="787" spans="13:97" ht="15.75" x14ac:dyDescent="0.25">
      <c r="M787" s="195"/>
      <c r="N787" s="199"/>
      <c r="O787" s="197"/>
      <c r="P787" s="199"/>
      <c r="Q787" s="197"/>
      <c r="R787" s="200"/>
      <c r="S787" s="195"/>
      <c r="T787" s="199"/>
      <c r="U787" s="197"/>
      <c r="V787" s="199"/>
      <c r="W787" s="197"/>
      <c r="X787" s="200"/>
      <c r="Y787" s="195"/>
      <c r="Z787" s="199"/>
      <c r="AA787" s="197"/>
      <c r="AB787" s="199"/>
      <c r="AC787" s="197"/>
      <c r="AD787" s="200"/>
      <c r="AE787" s="195"/>
      <c r="AF787" s="199"/>
      <c r="AG787" s="197"/>
      <c r="AH787" s="199"/>
      <c r="AI787" s="197"/>
      <c r="AJ787" s="200"/>
      <c r="AK787" s="195"/>
      <c r="AL787" s="199"/>
      <c r="AM787" s="197"/>
      <c r="AN787" s="199"/>
      <c r="AO787" s="197"/>
      <c r="AP787" s="200"/>
      <c r="AQ787" s="195"/>
      <c r="AR787" s="199"/>
      <c r="AS787" s="197"/>
      <c r="AT787" s="199"/>
      <c r="AU787" s="197"/>
      <c r="AV787" s="200"/>
      <c r="AW787" s="195"/>
      <c r="AX787" s="199"/>
      <c r="AY787" s="197"/>
      <c r="AZ787" s="199"/>
      <c r="BA787" s="197"/>
      <c r="BB787" s="200"/>
      <c r="BC787" s="195"/>
      <c r="BD787" s="199"/>
      <c r="BE787" s="197"/>
      <c r="BF787" s="199"/>
      <c r="BG787" s="197"/>
      <c r="BH787" s="200"/>
      <c r="BI787" s="195"/>
      <c r="BJ787" s="199"/>
      <c r="BK787" s="197"/>
      <c r="BL787" s="199"/>
      <c r="BM787" s="197"/>
      <c r="BN787" s="200"/>
    </row>
    <row r="788" spans="13:97" ht="15.75" x14ac:dyDescent="0.25">
      <c r="M788" s="201"/>
      <c r="N788" s="202"/>
      <c r="O788" s="203"/>
      <c r="P788" s="202"/>
      <c r="Q788" s="203"/>
      <c r="R788" s="204"/>
      <c r="S788" s="201"/>
      <c r="T788" s="202"/>
      <c r="U788" s="203"/>
      <c r="V788" s="202"/>
      <c r="W788" s="203"/>
      <c r="X788" s="204"/>
      <c r="Y788" s="201"/>
      <c r="Z788" s="202"/>
      <c r="AA788" s="203"/>
      <c r="AB788" s="202"/>
      <c r="AC788" s="203"/>
      <c r="AD788" s="204"/>
      <c r="AE788" s="201"/>
      <c r="AF788" s="202"/>
      <c r="AG788" s="203"/>
      <c r="AH788" s="202"/>
      <c r="AI788" s="203"/>
      <c r="AJ788" s="204"/>
      <c r="AK788" s="201"/>
      <c r="AL788" s="202"/>
      <c r="AM788" s="203"/>
      <c r="AN788" s="202"/>
      <c r="AO788" s="203"/>
      <c r="AP788" s="204"/>
      <c r="AQ788" s="201"/>
      <c r="AR788" s="202"/>
      <c r="AS788" s="203"/>
      <c r="AT788" s="202"/>
      <c r="AU788" s="203"/>
      <c r="AV788" s="204"/>
      <c r="AW788" s="201"/>
      <c r="AX788" s="202"/>
      <c r="AY788" s="203"/>
      <c r="AZ788" s="202"/>
      <c r="BA788" s="203"/>
      <c r="BB788" s="204"/>
      <c r="BC788" s="201"/>
      <c r="BD788" s="202"/>
      <c r="BE788" s="203"/>
      <c r="BF788" s="202"/>
      <c r="BG788" s="203"/>
      <c r="BH788" s="204"/>
      <c r="BI788" s="201"/>
      <c r="BJ788" s="202"/>
      <c r="BK788" s="203"/>
      <c r="BL788" s="202"/>
      <c r="BM788" s="203"/>
      <c r="BN788" s="204"/>
    </row>
    <row r="789" spans="13:97" ht="299.25" x14ac:dyDescent="0.25">
      <c r="M789" s="195">
        <v>1</v>
      </c>
      <c r="N789" s="196" t="s">
        <v>234</v>
      </c>
      <c r="O789" s="197">
        <v>1</v>
      </c>
      <c r="P789" s="196" t="s">
        <v>235</v>
      </c>
      <c r="Q789" s="197">
        <v>1</v>
      </c>
      <c r="R789" s="196" t="s">
        <v>236</v>
      </c>
      <c r="S789" s="195">
        <v>1</v>
      </c>
      <c r="T789" s="196" t="s">
        <v>237</v>
      </c>
      <c r="U789" s="197">
        <v>1</v>
      </c>
      <c r="V789" s="196" t="s">
        <v>238</v>
      </c>
      <c r="W789" s="197">
        <v>1</v>
      </c>
      <c r="X789" s="196" t="s">
        <v>239</v>
      </c>
      <c r="Y789" s="195">
        <v>1</v>
      </c>
      <c r="Z789" s="196" t="s">
        <v>240</v>
      </c>
      <c r="AA789" s="197">
        <v>1</v>
      </c>
      <c r="AB789" s="196" t="s">
        <v>241</v>
      </c>
      <c r="AC789" s="197">
        <v>1</v>
      </c>
      <c r="AD789" s="196" t="s">
        <v>242</v>
      </c>
      <c r="AE789" s="195">
        <v>1</v>
      </c>
      <c r="AF789" s="196" t="s">
        <v>243</v>
      </c>
      <c r="AG789" s="197">
        <v>1</v>
      </c>
      <c r="AH789" s="196" t="s">
        <v>244</v>
      </c>
      <c r="AI789" s="197">
        <v>1</v>
      </c>
      <c r="AJ789" s="196" t="s">
        <v>245</v>
      </c>
      <c r="AK789" s="195">
        <v>1</v>
      </c>
      <c r="AL789" s="196" t="s">
        <v>246</v>
      </c>
      <c r="AM789" s="197">
        <v>1</v>
      </c>
      <c r="AN789" s="196" t="s">
        <v>247</v>
      </c>
      <c r="AO789" s="197">
        <v>1</v>
      </c>
      <c r="AP789" s="196" t="s">
        <v>248</v>
      </c>
      <c r="AQ789" s="195">
        <v>1</v>
      </c>
      <c r="AR789" s="196" t="s">
        <v>249</v>
      </c>
      <c r="AS789" s="197">
        <v>1</v>
      </c>
      <c r="AT789" s="196" t="s">
        <v>250</v>
      </c>
      <c r="AU789" s="197">
        <v>1</v>
      </c>
      <c r="AV789" s="196" t="s">
        <v>251</v>
      </c>
      <c r="AW789" s="195">
        <v>1</v>
      </c>
      <c r="AX789" s="196" t="s">
        <v>252</v>
      </c>
      <c r="AY789" s="197">
        <v>1</v>
      </c>
      <c r="AZ789" s="196" t="s">
        <v>253</v>
      </c>
      <c r="BA789" s="197">
        <v>1</v>
      </c>
      <c r="BB789" s="196" t="s">
        <v>254</v>
      </c>
      <c r="BC789" s="195">
        <v>1</v>
      </c>
      <c r="BD789" s="196" t="s">
        <v>255</v>
      </c>
      <c r="BE789" s="197">
        <v>1</v>
      </c>
      <c r="BF789" s="196" t="s">
        <v>256</v>
      </c>
      <c r="BG789" s="197">
        <v>1</v>
      </c>
      <c r="BH789" s="196" t="s">
        <v>257</v>
      </c>
      <c r="BI789" s="195">
        <v>1</v>
      </c>
      <c r="BJ789" s="196" t="s">
        <v>258</v>
      </c>
      <c r="BK789" s="197">
        <v>1</v>
      </c>
      <c r="BL789" s="196" t="s">
        <v>259</v>
      </c>
      <c r="BM789" s="197">
        <v>1</v>
      </c>
      <c r="BN789" s="196" t="s">
        <v>260</v>
      </c>
    </row>
    <row r="790" spans="13:97" ht="16.5" thickBot="1" x14ac:dyDescent="0.3">
      <c r="M790" s="195"/>
      <c r="N790" s="199"/>
      <c r="O790" s="197"/>
      <c r="P790" s="199"/>
      <c r="Q790" s="197"/>
      <c r="R790" s="200"/>
      <c r="S790" s="195"/>
      <c r="T790" s="199"/>
      <c r="U790" s="197"/>
      <c r="V790" s="199"/>
      <c r="W790" s="197"/>
      <c r="X790" s="200"/>
      <c r="Y790" s="195"/>
      <c r="Z790" s="199"/>
      <c r="AA790" s="197"/>
      <c r="AB790" s="199"/>
      <c r="AC790" s="197"/>
      <c r="AD790" s="200"/>
      <c r="AE790" s="195"/>
      <c r="AF790" s="199"/>
      <c r="AG790" s="197"/>
      <c r="AH790" s="199"/>
      <c r="AI790" s="197"/>
      <c r="AJ790" s="200"/>
      <c r="AK790" s="195"/>
      <c r="AL790" s="199"/>
      <c r="AM790" s="197"/>
      <c r="AN790" s="199"/>
      <c r="AO790" s="197"/>
      <c r="AP790" s="200"/>
      <c r="AQ790" s="195"/>
      <c r="AR790" s="199"/>
      <c r="AS790" s="197"/>
      <c r="AT790" s="199"/>
      <c r="AU790" s="197"/>
      <c r="AV790" s="200"/>
      <c r="AW790" s="195"/>
      <c r="AX790" s="199"/>
      <c r="AY790" s="197"/>
      <c r="AZ790" s="199"/>
      <c r="BA790" s="197"/>
      <c r="BB790" s="200"/>
      <c r="BC790" s="195"/>
      <c r="BD790" s="199"/>
      <c r="BE790" s="197"/>
      <c r="BF790" s="199"/>
      <c r="BG790" s="197"/>
      <c r="BH790" s="200"/>
      <c r="BI790" s="195"/>
      <c r="BJ790" s="199"/>
      <c r="BK790" s="197"/>
      <c r="BL790" s="199"/>
      <c r="BM790" s="197"/>
      <c r="BN790" s="200"/>
    </row>
    <row r="791" spans="13:97" ht="15" customHeight="1" x14ac:dyDescent="0.25">
      <c r="M791" s="195"/>
      <c r="N791" s="199"/>
      <c r="O791" s="197"/>
      <c r="P791" s="199"/>
      <c r="Q791" s="197"/>
      <c r="R791" s="200"/>
      <c r="S791" s="195"/>
      <c r="T791" s="199"/>
      <c r="U791" s="197"/>
      <c r="V791" s="199"/>
      <c r="W791" s="197"/>
      <c r="X791" s="200"/>
      <c r="Y791" s="195"/>
      <c r="Z791" s="199"/>
      <c r="AA791" s="197"/>
      <c r="AB791" s="199"/>
      <c r="AC791" s="197"/>
      <c r="AD791" s="200"/>
      <c r="AE791" s="195"/>
      <c r="AF791" s="199"/>
      <c r="AG791" s="197"/>
      <c r="AH791" s="199"/>
      <c r="AI791" s="197"/>
      <c r="AJ791" s="200"/>
      <c r="AK791" s="195"/>
      <c r="AL791" s="199"/>
      <c r="AM791" s="197"/>
      <c r="AN791" s="199"/>
      <c r="AO791" s="197"/>
      <c r="AP791" s="200"/>
      <c r="AQ791" s="195"/>
      <c r="AR791" s="199"/>
      <c r="AS791" s="197"/>
      <c r="AT791" s="199"/>
      <c r="AU791" s="197"/>
      <c r="AV791" s="200"/>
      <c r="AW791" s="195"/>
      <c r="AX791" s="199"/>
      <c r="AY791" s="197"/>
      <c r="AZ791" s="199"/>
      <c r="BA791" s="197"/>
      <c r="BB791" s="200"/>
      <c r="BC791" s="195"/>
      <c r="BD791" s="199"/>
      <c r="BE791" s="197"/>
      <c r="BF791" s="199"/>
      <c r="BG791" s="197"/>
      <c r="BH791" s="200"/>
      <c r="BI791" s="195"/>
      <c r="BJ791" s="199"/>
      <c r="BK791" s="197"/>
      <c r="BL791" s="199"/>
      <c r="BM791" s="197"/>
      <c r="BN791" s="200"/>
      <c r="BQ791" s="152" t="s">
        <v>48</v>
      </c>
      <c r="BR791" s="153">
        <v>1</v>
      </c>
      <c r="BS791" s="152" t="s">
        <v>49</v>
      </c>
      <c r="BT791" s="153">
        <v>1</v>
      </c>
      <c r="BU791" s="154" t="s">
        <v>50</v>
      </c>
      <c r="BV791" s="151"/>
      <c r="BW791" s="152"/>
      <c r="BX791" s="153"/>
      <c r="BY791" s="152"/>
      <c r="BZ791" s="153"/>
      <c r="CA791" s="154"/>
      <c r="CB791" s="151"/>
      <c r="CC791" s="152"/>
      <c r="CD791" s="153"/>
      <c r="CE791" s="152"/>
      <c r="CF791" s="153"/>
      <c r="CG791" s="154"/>
      <c r="CH791" s="151"/>
      <c r="CI791" s="152"/>
      <c r="CJ791" s="153"/>
      <c r="CK791" s="152"/>
      <c r="CL791" s="153"/>
      <c r="CM791" s="154"/>
      <c r="CN791" s="151"/>
      <c r="CO791" s="152"/>
      <c r="CP791" s="153"/>
      <c r="CQ791" s="152"/>
      <c r="CR791" s="153"/>
      <c r="CS791" s="154"/>
    </row>
    <row r="792" spans="13:97" ht="15" customHeight="1" x14ac:dyDescent="0.25">
      <c r="M792" s="201"/>
      <c r="N792" s="202"/>
      <c r="O792" s="203"/>
      <c r="P792" s="202"/>
      <c r="Q792" s="203"/>
      <c r="R792" s="204"/>
      <c r="S792" s="201"/>
      <c r="T792" s="202"/>
      <c r="U792" s="203"/>
      <c r="V792" s="202"/>
      <c r="W792" s="203"/>
      <c r="X792" s="204"/>
      <c r="Y792" s="201"/>
      <c r="Z792" s="202"/>
      <c r="AA792" s="203"/>
      <c r="AB792" s="202"/>
      <c r="AC792" s="203"/>
      <c r="AD792" s="204"/>
      <c r="AE792" s="201"/>
      <c r="AF792" s="202"/>
      <c r="AG792" s="203"/>
      <c r="AH792" s="202"/>
      <c r="AI792" s="203"/>
      <c r="AJ792" s="204"/>
      <c r="AK792" s="201"/>
      <c r="AL792" s="202"/>
      <c r="AM792" s="203"/>
      <c r="AN792" s="202"/>
      <c r="AO792" s="203"/>
      <c r="AP792" s="204"/>
      <c r="AQ792" s="201"/>
      <c r="AR792" s="202"/>
      <c r="AS792" s="203"/>
      <c r="AT792" s="202"/>
      <c r="AU792" s="203"/>
      <c r="AV792" s="204"/>
      <c r="AW792" s="201"/>
      <c r="AX792" s="202"/>
      <c r="AY792" s="203"/>
      <c r="AZ792" s="202"/>
      <c r="BA792" s="203"/>
      <c r="BB792" s="204"/>
      <c r="BC792" s="201"/>
      <c r="BD792" s="202"/>
      <c r="BE792" s="203"/>
      <c r="BF792" s="202"/>
      <c r="BG792" s="203"/>
      <c r="BH792" s="204"/>
      <c r="BI792" s="201"/>
      <c r="BJ792" s="202"/>
      <c r="BK792" s="203"/>
      <c r="BL792" s="202"/>
      <c r="BM792" s="203"/>
      <c r="BN792" s="204"/>
      <c r="BQ792" s="156"/>
      <c r="BR792" s="157"/>
      <c r="BS792" s="159"/>
      <c r="BT792" s="157"/>
      <c r="BU792" s="160"/>
      <c r="BV792" s="155"/>
      <c r="BW792" s="156"/>
      <c r="BX792" s="157"/>
      <c r="BY792" s="156"/>
      <c r="BZ792" s="157"/>
      <c r="CA792" s="158"/>
      <c r="CB792" s="155"/>
      <c r="CC792" s="156"/>
      <c r="CD792" s="157"/>
      <c r="CE792" s="156"/>
      <c r="CF792" s="157"/>
      <c r="CG792" s="158"/>
      <c r="CH792" s="155"/>
      <c r="CI792" s="156"/>
      <c r="CJ792" s="157"/>
      <c r="CK792" s="159"/>
      <c r="CL792" s="157"/>
      <c r="CM792" s="160"/>
      <c r="CN792" s="155"/>
      <c r="CO792" s="156"/>
      <c r="CP792" s="157"/>
      <c r="CQ792" s="156"/>
      <c r="CR792" s="157"/>
      <c r="CS792" s="158"/>
    </row>
    <row r="793" spans="13:97" ht="15" customHeight="1" x14ac:dyDescent="0.25">
      <c r="M793" s="195">
        <v>1</v>
      </c>
      <c r="N793" s="196" t="s">
        <v>261</v>
      </c>
      <c r="O793" s="197">
        <v>1</v>
      </c>
      <c r="P793" s="196" t="s">
        <v>262</v>
      </c>
      <c r="Q793" s="197">
        <v>1</v>
      </c>
      <c r="R793" s="196" t="s">
        <v>263</v>
      </c>
      <c r="S793" s="195">
        <v>1</v>
      </c>
      <c r="T793" s="196" t="s">
        <v>264</v>
      </c>
      <c r="U793" s="197">
        <v>1</v>
      </c>
      <c r="V793" s="196" t="s">
        <v>265</v>
      </c>
      <c r="W793" s="197">
        <v>1</v>
      </c>
      <c r="X793" s="196" t="s">
        <v>266</v>
      </c>
      <c r="Y793" s="195">
        <v>1</v>
      </c>
      <c r="Z793" s="196" t="s">
        <v>267</v>
      </c>
      <c r="AA793" s="197">
        <v>1</v>
      </c>
      <c r="AB793" s="196" t="s">
        <v>268</v>
      </c>
      <c r="AC793" s="197">
        <v>1</v>
      </c>
      <c r="AD793" s="196" t="s">
        <v>269</v>
      </c>
      <c r="AE793" s="195">
        <v>1</v>
      </c>
      <c r="AF793" s="196" t="s">
        <v>270</v>
      </c>
      <c r="AG793" s="197">
        <v>1</v>
      </c>
      <c r="AH793" s="196" t="s">
        <v>271</v>
      </c>
      <c r="AI793" s="197">
        <v>1</v>
      </c>
      <c r="AJ793" s="196" t="s">
        <v>272</v>
      </c>
      <c r="AK793" s="195">
        <v>1</v>
      </c>
      <c r="AL793" s="196" t="s">
        <v>273</v>
      </c>
      <c r="AM793" s="197">
        <v>1</v>
      </c>
      <c r="AN793" s="196" t="s">
        <v>274</v>
      </c>
      <c r="AO793" s="197">
        <v>1</v>
      </c>
      <c r="AP793" s="196" t="s">
        <v>275</v>
      </c>
      <c r="AQ793" s="205">
        <v>1</v>
      </c>
      <c r="AR793" s="196" t="s">
        <v>276</v>
      </c>
      <c r="AS793" s="207">
        <v>1</v>
      </c>
      <c r="AT793" s="196" t="s">
        <v>277</v>
      </c>
      <c r="AU793" s="207">
        <v>1</v>
      </c>
      <c r="AV793" s="196" t="s">
        <v>278</v>
      </c>
      <c r="AW793" s="195">
        <v>1</v>
      </c>
      <c r="AX793" s="196" t="s">
        <v>279</v>
      </c>
      <c r="AY793" s="197">
        <v>1</v>
      </c>
      <c r="AZ793" s="196" t="s">
        <v>280</v>
      </c>
      <c r="BA793" s="197">
        <v>1</v>
      </c>
      <c r="BB793" s="196" t="s">
        <v>281</v>
      </c>
      <c r="BC793" s="195">
        <v>1</v>
      </c>
      <c r="BD793" s="196" t="s">
        <v>282</v>
      </c>
      <c r="BE793" s="197">
        <v>1</v>
      </c>
      <c r="BF793" s="196" t="s">
        <v>283</v>
      </c>
      <c r="BG793" s="197">
        <v>1</v>
      </c>
      <c r="BH793" s="196" t="s">
        <v>284</v>
      </c>
      <c r="BI793" s="205">
        <v>1</v>
      </c>
      <c r="BJ793" s="196" t="s">
        <v>285</v>
      </c>
      <c r="BK793" s="207">
        <v>1</v>
      </c>
      <c r="BL793" s="196" t="s">
        <v>286</v>
      </c>
      <c r="BM793" s="207">
        <v>1</v>
      </c>
      <c r="BN793" s="196" t="s">
        <v>287</v>
      </c>
      <c r="BQ793" s="156"/>
      <c r="BR793" s="157"/>
      <c r="BS793" s="159"/>
      <c r="BT793" s="157"/>
      <c r="BU793" s="160"/>
      <c r="BV793" s="155"/>
      <c r="BW793" s="156"/>
      <c r="BX793" s="157"/>
      <c r="BY793" s="156"/>
      <c r="BZ793" s="157"/>
      <c r="CA793" s="158"/>
      <c r="CB793" s="155"/>
      <c r="CC793" s="156"/>
      <c r="CD793" s="157"/>
      <c r="CE793" s="156"/>
      <c r="CF793" s="157"/>
      <c r="CG793" s="158"/>
      <c r="CH793" s="155"/>
      <c r="CI793" s="156"/>
      <c r="CJ793" s="157"/>
      <c r="CK793" s="159"/>
      <c r="CL793" s="157"/>
      <c r="CM793" s="160"/>
      <c r="CN793" s="155"/>
      <c r="CO793" s="156"/>
      <c r="CP793" s="157"/>
      <c r="CQ793" s="156"/>
      <c r="CR793" s="157"/>
      <c r="CS793" s="158"/>
    </row>
    <row r="794" spans="13:97" ht="15" customHeight="1" x14ac:dyDescent="0.25">
      <c r="M794" s="195"/>
      <c r="N794" s="199"/>
      <c r="O794" s="197"/>
      <c r="P794" s="199"/>
      <c r="Q794" s="197"/>
      <c r="R794" s="200"/>
      <c r="S794" s="195"/>
      <c r="T794" s="199"/>
      <c r="U794" s="197"/>
      <c r="V794" s="199"/>
      <c r="W794" s="197"/>
      <c r="X794" s="200"/>
      <c r="Y794" s="195"/>
      <c r="Z794" s="199"/>
      <c r="AA794" s="197"/>
      <c r="AB794" s="199"/>
      <c r="AC794" s="197"/>
      <c r="AD794" s="200"/>
      <c r="AE794" s="195"/>
      <c r="AF794" s="199"/>
      <c r="AG794" s="197"/>
      <c r="AH794" s="199"/>
      <c r="AI794" s="197"/>
      <c r="AJ794" s="200"/>
      <c r="AK794" s="195"/>
      <c r="AL794" s="199"/>
      <c r="AM794" s="197"/>
      <c r="AN794" s="199"/>
      <c r="AO794" s="197"/>
      <c r="AP794" s="200"/>
      <c r="AQ794" s="195"/>
      <c r="AR794" s="199"/>
      <c r="AS794" s="197"/>
      <c r="AT794" s="199"/>
      <c r="AU794" s="197"/>
      <c r="AV794" s="200"/>
      <c r="AW794" s="195"/>
      <c r="AX794" s="199"/>
      <c r="AY794" s="197"/>
      <c r="AZ794" s="199"/>
      <c r="BA794" s="197"/>
      <c r="BB794" s="200"/>
      <c r="BC794" s="195"/>
      <c r="BD794" s="199"/>
      <c r="BE794" s="197"/>
      <c r="BF794" s="199"/>
      <c r="BG794" s="197"/>
      <c r="BH794" s="200"/>
      <c r="BI794" s="195"/>
      <c r="BJ794" s="199"/>
      <c r="BK794" s="197"/>
      <c r="BL794" s="199"/>
      <c r="BM794" s="197"/>
      <c r="BN794" s="200"/>
      <c r="BQ794" s="162"/>
      <c r="BR794" s="163"/>
      <c r="BS794" s="162"/>
      <c r="BT794" s="163"/>
      <c r="BU794" s="164"/>
      <c r="BV794" s="161"/>
      <c r="BW794" s="162"/>
      <c r="BX794" s="163"/>
      <c r="BY794" s="162"/>
      <c r="BZ794" s="163"/>
      <c r="CA794" s="164"/>
      <c r="CB794" s="161"/>
      <c r="CC794" s="162"/>
      <c r="CD794" s="163"/>
      <c r="CE794" s="162"/>
      <c r="CF794" s="163"/>
      <c r="CG794" s="164"/>
      <c r="CH794" s="161"/>
      <c r="CI794" s="162"/>
      <c r="CJ794" s="163"/>
      <c r="CK794" s="162"/>
      <c r="CL794" s="163"/>
      <c r="CM794" s="164"/>
      <c r="CN794" s="161"/>
      <c r="CO794" s="162"/>
      <c r="CP794" s="163"/>
      <c r="CQ794" s="162"/>
      <c r="CR794" s="163"/>
      <c r="CS794" s="164"/>
    </row>
    <row r="795" spans="13:97" ht="15" customHeight="1" x14ac:dyDescent="0.25">
      <c r="M795" s="205"/>
      <c r="N795" s="206"/>
      <c r="O795" s="207"/>
      <c r="P795" s="206"/>
      <c r="Q795" s="207"/>
      <c r="R795" s="208"/>
      <c r="S795" s="205"/>
      <c r="T795" s="206"/>
      <c r="U795" s="207"/>
      <c r="V795" s="206"/>
      <c r="W795" s="207"/>
      <c r="X795" s="208"/>
      <c r="Y795" s="205"/>
      <c r="Z795" s="206"/>
      <c r="AA795" s="207"/>
      <c r="AB795" s="206"/>
      <c r="AC795" s="207"/>
      <c r="AD795" s="208"/>
      <c r="AE795" s="205"/>
      <c r="AF795" s="206"/>
      <c r="AG795" s="207"/>
      <c r="AH795" s="206"/>
      <c r="AI795" s="207"/>
      <c r="AJ795" s="208"/>
      <c r="AK795" s="205"/>
      <c r="AL795" s="206"/>
      <c r="AM795" s="207"/>
      <c r="AN795" s="206"/>
      <c r="AO795" s="207"/>
      <c r="AP795" s="208"/>
      <c r="AQ795" s="205"/>
      <c r="AR795" s="206"/>
      <c r="AS795" s="207"/>
      <c r="AT795" s="206"/>
      <c r="AU795" s="207"/>
      <c r="AV795" s="208"/>
      <c r="AW795" s="205"/>
      <c r="AX795" s="206"/>
      <c r="AY795" s="207"/>
      <c r="AZ795" s="206"/>
      <c r="BA795" s="207"/>
      <c r="BB795" s="208"/>
      <c r="BC795" s="205"/>
      <c r="BD795" s="206"/>
      <c r="BE795" s="207"/>
      <c r="BF795" s="206"/>
      <c r="BG795" s="207"/>
      <c r="BH795" s="208"/>
      <c r="BI795" s="205"/>
      <c r="BJ795" s="206"/>
      <c r="BK795" s="207"/>
      <c r="BL795" s="206"/>
      <c r="BM795" s="207"/>
      <c r="BN795" s="208"/>
      <c r="BQ795" s="159" t="s">
        <v>63</v>
      </c>
      <c r="BR795" s="157">
        <v>1</v>
      </c>
      <c r="BS795" s="159" t="s">
        <v>64</v>
      </c>
      <c r="BT795" s="157">
        <v>1</v>
      </c>
      <c r="BU795" s="160" t="s">
        <v>65</v>
      </c>
      <c r="BV795" s="155"/>
      <c r="BW795" s="159"/>
      <c r="BX795" s="157"/>
      <c r="BY795" s="159"/>
      <c r="BZ795" s="157"/>
      <c r="CA795" s="160"/>
      <c r="CB795" s="155"/>
      <c r="CC795" s="159"/>
      <c r="CD795" s="157"/>
      <c r="CE795" s="159"/>
      <c r="CF795" s="157"/>
      <c r="CG795" s="160"/>
      <c r="CH795" s="155"/>
      <c r="CI795" s="159"/>
      <c r="CJ795" s="157"/>
      <c r="CK795" s="159"/>
      <c r="CL795" s="157"/>
      <c r="CM795" s="160"/>
      <c r="CN795" s="155"/>
      <c r="CO795" s="159"/>
      <c r="CP795" s="157"/>
      <c r="CQ795" s="159"/>
      <c r="CR795" s="157"/>
      <c r="CS795" s="160"/>
    </row>
    <row r="796" spans="13:97" ht="15" customHeight="1" x14ac:dyDescent="0.25">
      <c r="M796" s="209"/>
      <c r="N796" s="210"/>
      <c r="O796" s="211"/>
      <c r="P796" s="210"/>
      <c r="Q796" s="211"/>
      <c r="R796" s="210"/>
      <c r="S796" s="207"/>
      <c r="T796" s="206"/>
      <c r="U796" s="207"/>
      <c r="V796" s="206"/>
      <c r="W796" s="207"/>
      <c r="X796" s="206"/>
      <c r="Y796" s="207"/>
      <c r="Z796" s="206"/>
      <c r="AA796" s="207"/>
      <c r="AB796" s="206"/>
      <c r="AC796" s="207"/>
      <c r="AD796" s="206"/>
      <c r="AE796" s="207"/>
      <c r="AF796" s="206"/>
      <c r="AG796" s="207"/>
      <c r="AH796" s="206"/>
      <c r="AI796" s="207"/>
      <c r="AJ796" s="206"/>
      <c r="AK796" s="207"/>
      <c r="AL796" s="206"/>
      <c r="AM796" s="207"/>
      <c r="AN796" s="206"/>
      <c r="AO796" s="207"/>
      <c r="AP796" s="206"/>
      <c r="AQ796" s="207"/>
      <c r="AR796" s="206"/>
      <c r="AS796" s="207"/>
      <c r="AT796" s="206"/>
      <c r="AU796" s="207"/>
      <c r="AV796" s="206"/>
      <c r="AW796" s="207"/>
      <c r="AX796" s="206"/>
      <c r="AY796" s="207"/>
      <c r="AZ796" s="206"/>
      <c r="BA796" s="207"/>
      <c r="BB796" s="206"/>
      <c r="BC796" s="207"/>
      <c r="BD796" s="206"/>
      <c r="BE796" s="207"/>
      <c r="BF796" s="206"/>
      <c r="BG796" s="207"/>
      <c r="BH796" s="206"/>
      <c r="BI796" s="207"/>
      <c r="BJ796" s="206"/>
      <c r="BK796" s="207"/>
      <c r="BL796" s="206"/>
      <c r="BM796" s="207"/>
      <c r="BN796" s="206"/>
      <c r="BQ796" s="156"/>
      <c r="BR796" s="157"/>
      <c r="BS796" s="156"/>
      <c r="BT796" s="157"/>
      <c r="BU796" s="158"/>
      <c r="BV796" s="155"/>
      <c r="BW796" s="156"/>
      <c r="BX796" s="157"/>
      <c r="BY796" s="156"/>
      <c r="BZ796" s="157"/>
      <c r="CA796" s="158"/>
      <c r="CB796" s="155"/>
      <c r="CC796" s="156"/>
      <c r="CD796" s="157"/>
      <c r="CE796" s="156"/>
      <c r="CF796" s="157"/>
      <c r="CG796" s="158"/>
      <c r="CH796" s="155"/>
      <c r="CI796" s="156"/>
      <c r="CJ796" s="157"/>
      <c r="CK796" s="156"/>
      <c r="CL796" s="157"/>
      <c r="CM796" s="158"/>
      <c r="CN796" s="155"/>
      <c r="CO796" s="156"/>
      <c r="CP796" s="157"/>
      <c r="CQ796" s="156"/>
      <c r="CR796" s="157"/>
      <c r="CS796" s="158"/>
    </row>
    <row r="797" spans="13:97" ht="15" customHeight="1" x14ac:dyDescent="0.25">
      <c r="M797" s="195">
        <v>1</v>
      </c>
      <c r="N797" s="196" t="s">
        <v>288</v>
      </c>
      <c r="O797" s="197">
        <v>1</v>
      </c>
      <c r="P797" s="196" t="s">
        <v>289</v>
      </c>
      <c r="Q797" s="197">
        <v>1</v>
      </c>
      <c r="R797" s="271" t="s">
        <v>290</v>
      </c>
      <c r="S797" s="272"/>
      <c r="T797" s="272"/>
      <c r="U797" s="272"/>
      <c r="V797" s="272"/>
      <c r="W797" s="272"/>
      <c r="X797" s="272"/>
      <c r="Y797" s="272"/>
      <c r="Z797" s="272"/>
      <c r="AA797" s="272"/>
      <c r="AB797" s="272"/>
      <c r="AC797" s="272"/>
      <c r="AD797" s="272"/>
      <c r="AE797" s="272"/>
      <c r="AF797" s="272"/>
      <c r="AG797" s="272"/>
      <c r="AH797" s="272"/>
      <c r="AI797" s="272"/>
      <c r="AJ797" s="272"/>
      <c r="AK797" s="272"/>
      <c r="AL797" s="272"/>
      <c r="AM797" s="272"/>
      <c r="AN797" s="272"/>
      <c r="AO797" s="272"/>
      <c r="AP797" s="272"/>
      <c r="AQ797" s="272"/>
      <c r="AR797" s="272"/>
      <c r="AS797" s="272"/>
      <c r="AT797" s="272"/>
      <c r="AU797" s="272"/>
      <c r="AV797" s="272"/>
      <c r="AW797" s="272"/>
      <c r="AX797" s="272"/>
      <c r="AY797" s="272"/>
      <c r="AZ797" s="272"/>
      <c r="BA797" s="272"/>
      <c r="BB797" s="272"/>
      <c r="BC797" s="197"/>
      <c r="BD797" s="196"/>
      <c r="BE797" s="197"/>
      <c r="BF797" s="196"/>
      <c r="BG797" s="197"/>
      <c r="BH797" s="196"/>
      <c r="BI797" s="207"/>
      <c r="BJ797" s="213"/>
      <c r="BK797" s="207"/>
      <c r="BL797" s="213"/>
      <c r="BM797" s="207"/>
      <c r="BN797" s="213"/>
      <c r="BQ797" s="156"/>
      <c r="BR797" s="157"/>
      <c r="BS797" s="156"/>
      <c r="BT797" s="157"/>
      <c r="BU797" s="158"/>
      <c r="BV797" s="155"/>
      <c r="BW797" s="156"/>
      <c r="BX797" s="157"/>
      <c r="BY797" s="156"/>
      <c r="BZ797" s="157"/>
      <c r="CA797" s="158"/>
      <c r="CB797" s="155"/>
      <c r="CC797" s="156"/>
      <c r="CD797" s="157"/>
      <c r="CE797" s="156"/>
      <c r="CF797" s="157"/>
      <c r="CG797" s="158"/>
      <c r="CH797" s="155"/>
      <c r="CI797" s="156"/>
      <c r="CJ797" s="157"/>
      <c r="CK797" s="156"/>
      <c r="CL797" s="157"/>
      <c r="CM797" s="158"/>
      <c r="CN797" s="155"/>
      <c r="CO797" s="156"/>
      <c r="CP797" s="157"/>
      <c r="CQ797" s="156"/>
      <c r="CR797" s="157"/>
      <c r="CS797" s="158"/>
    </row>
    <row r="798" spans="13:97" ht="15" customHeight="1" x14ac:dyDescent="0.25">
      <c r="M798" s="205"/>
      <c r="N798" s="206"/>
      <c r="O798" s="207"/>
      <c r="P798" s="206"/>
      <c r="Q798" s="207"/>
      <c r="R798" s="208"/>
      <c r="S798" s="205"/>
      <c r="T798" s="206"/>
      <c r="U798" s="207"/>
      <c r="V798" s="206"/>
      <c r="W798" s="207"/>
      <c r="X798" s="208"/>
      <c r="Y798" s="205"/>
      <c r="Z798" s="206"/>
      <c r="AA798" s="207"/>
      <c r="AB798" s="206"/>
      <c r="AC798" s="207"/>
      <c r="AD798" s="208"/>
      <c r="AE798" s="205"/>
      <c r="AF798" s="206"/>
      <c r="AG798" s="207"/>
      <c r="AH798" s="206"/>
      <c r="AI798" s="207"/>
      <c r="AJ798" s="208"/>
      <c r="AK798" s="205"/>
      <c r="AL798" s="206"/>
      <c r="AM798" s="207"/>
      <c r="AN798" s="206"/>
      <c r="AO798" s="207"/>
      <c r="AP798" s="208"/>
      <c r="AQ798" s="205"/>
      <c r="AR798" s="206"/>
      <c r="AS798" s="207"/>
      <c r="AT798" s="206"/>
      <c r="AU798" s="207"/>
      <c r="AV798" s="208"/>
      <c r="AW798" s="205"/>
      <c r="AX798" s="206"/>
      <c r="AY798" s="207"/>
      <c r="AZ798" s="206"/>
      <c r="BA798" s="207"/>
      <c r="BB798" s="208"/>
      <c r="BC798" s="205"/>
      <c r="BD798" s="206"/>
      <c r="BE798" s="207"/>
      <c r="BF798" s="206"/>
      <c r="BG798" s="207"/>
      <c r="BH798" s="208"/>
      <c r="BI798" s="205"/>
      <c r="BJ798" s="206"/>
      <c r="BK798" s="207"/>
      <c r="BL798" s="206"/>
      <c r="BM798" s="207"/>
      <c r="BN798" s="208"/>
      <c r="BQ798" s="162"/>
      <c r="BR798" s="163"/>
      <c r="BS798" s="162"/>
      <c r="BT798" s="163"/>
      <c r="BU798" s="164"/>
      <c r="BV798" s="161"/>
      <c r="BW798" s="162"/>
      <c r="BX798" s="163"/>
      <c r="BY798" s="162"/>
      <c r="BZ798" s="163"/>
      <c r="CA798" s="164"/>
      <c r="CB798" s="161"/>
      <c r="CC798" s="162"/>
      <c r="CD798" s="163"/>
      <c r="CE798" s="162"/>
      <c r="CF798" s="163"/>
      <c r="CG798" s="164"/>
      <c r="CH798" s="161"/>
      <c r="CI798" s="162"/>
      <c r="CJ798" s="163"/>
      <c r="CK798" s="162"/>
      <c r="CL798" s="163"/>
      <c r="CM798" s="164"/>
      <c r="CN798" s="161"/>
      <c r="CO798" s="162"/>
      <c r="CP798" s="163"/>
      <c r="CQ798" s="162"/>
      <c r="CR798" s="163"/>
      <c r="CS798" s="164"/>
    </row>
    <row r="799" spans="13:97" ht="15" customHeight="1" x14ac:dyDescent="0.25">
      <c r="M799" s="205"/>
      <c r="N799" s="206"/>
      <c r="O799" s="207"/>
      <c r="P799" s="206"/>
      <c r="Q799" s="207"/>
      <c r="R799" s="208"/>
      <c r="S799" s="205"/>
      <c r="T799" s="206"/>
      <c r="U799" s="207"/>
      <c r="V799" s="206"/>
      <c r="W799" s="207"/>
      <c r="X799" s="208"/>
      <c r="Y799" s="205"/>
      <c r="Z799" s="206"/>
      <c r="AA799" s="207"/>
      <c r="AB799" s="206"/>
      <c r="AC799" s="207"/>
      <c r="AD799" s="208"/>
      <c r="AE799" s="205"/>
      <c r="AF799" s="206"/>
      <c r="AG799" s="207"/>
      <c r="AH799" s="206"/>
      <c r="AI799" s="207"/>
      <c r="AJ799" s="208"/>
      <c r="AK799" s="205"/>
      <c r="AL799" s="206"/>
      <c r="AM799" s="207"/>
      <c r="AN799" s="206"/>
      <c r="AO799" s="207"/>
      <c r="AP799" s="208"/>
      <c r="AQ799" s="205"/>
      <c r="AR799" s="206"/>
      <c r="AS799" s="207"/>
      <c r="AT799" s="206"/>
      <c r="AU799" s="207"/>
      <c r="AV799" s="208"/>
      <c r="AW799" s="205"/>
      <c r="AX799" s="206"/>
      <c r="AY799" s="207"/>
      <c r="AZ799" s="206"/>
      <c r="BA799" s="207"/>
      <c r="BB799" s="208"/>
      <c r="BC799" s="205"/>
      <c r="BD799" s="206"/>
      <c r="BE799" s="207"/>
      <c r="BF799" s="206"/>
      <c r="BG799" s="207"/>
      <c r="BH799" s="208"/>
      <c r="BI799" s="205"/>
      <c r="BJ799" s="206"/>
      <c r="BK799" s="207"/>
      <c r="BL799" s="206"/>
      <c r="BM799" s="207"/>
      <c r="BN799" s="208"/>
      <c r="BQ799" s="159" t="s">
        <v>78</v>
      </c>
      <c r="BR799" s="157">
        <v>1</v>
      </c>
      <c r="BS799" s="159" t="s">
        <v>79</v>
      </c>
      <c r="BT799" s="157">
        <v>1</v>
      </c>
      <c r="BU799" s="160" t="s">
        <v>80</v>
      </c>
      <c r="BV799" s="155"/>
      <c r="BW799" s="159"/>
      <c r="BX799" s="157"/>
      <c r="BY799" s="159"/>
      <c r="BZ799" s="157"/>
      <c r="CA799" s="160"/>
      <c r="CB799" s="155"/>
      <c r="CC799" s="159"/>
      <c r="CD799" s="157"/>
      <c r="CE799" s="159"/>
      <c r="CF799" s="157"/>
      <c r="CG799" s="160"/>
      <c r="CH799" s="155"/>
      <c r="CI799" s="159"/>
      <c r="CJ799" s="157"/>
      <c r="CK799" s="159"/>
      <c r="CL799" s="157"/>
      <c r="CM799" s="160"/>
      <c r="CN799" s="155"/>
      <c r="CO799" s="159"/>
      <c r="CP799" s="157"/>
      <c r="CQ799" s="159"/>
      <c r="CR799" s="157"/>
      <c r="CS799" s="160"/>
    </row>
    <row r="800" spans="13:97" ht="15" customHeight="1" x14ac:dyDescent="0.25">
      <c r="M800" s="122"/>
      <c r="N800" s="123"/>
      <c r="O800" s="124"/>
      <c r="P800" s="123"/>
      <c r="Q800" s="124"/>
      <c r="R800" s="125"/>
      <c r="S800" s="122"/>
      <c r="T800" s="123"/>
      <c r="U800" s="124"/>
      <c r="V800" s="123"/>
      <c r="W800" s="124"/>
      <c r="X800" s="125"/>
      <c r="Y800" s="122"/>
      <c r="Z800" s="123"/>
      <c r="AA800" s="124"/>
      <c r="AB800" s="123"/>
      <c r="AC800" s="124"/>
      <c r="AD800" s="125"/>
      <c r="AE800" s="122"/>
      <c r="AF800" s="123"/>
      <c r="AG800" s="124"/>
      <c r="AH800" s="123"/>
      <c r="AI800" s="124"/>
      <c r="AJ800" s="125"/>
      <c r="AK800" s="122"/>
      <c r="AL800" s="123"/>
      <c r="AM800" s="124"/>
      <c r="AN800" s="123"/>
      <c r="AO800" s="124"/>
      <c r="AP800" s="125"/>
      <c r="AQ800" s="122"/>
      <c r="AR800" s="123"/>
      <c r="AS800" s="124"/>
      <c r="AT800" s="123"/>
      <c r="AU800" s="124"/>
      <c r="AV800" s="125"/>
      <c r="AW800" s="122"/>
      <c r="AX800" s="123"/>
      <c r="AY800" s="124"/>
      <c r="AZ800" s="123"/>
      <c r="BA800" s="124"/>
      <c r="BB800" s="125"/>
      <c r="BC800" s="122"/>
      <c r="BD800" s="123"/>
      <c r="BE800" s="124"/>
      <c r="BF800" s="123"/>
      <c r="BG800" s="124"/>
      <c r="BH800" s="125"/>
      <c r="BI800" s="122"/>
      <c r="BJ800" s="123"/>
      <c r="BK800" s="124"/>
      <c r="BL800" s="123"/>
      <c r="BM800" s="124"/>
      <c r="BN800" s="125"/>
      <c r="BQ800" s="156"/>
      <c r="BR800" s="157"/>
      <c r="BS800" s="156"/>
      <c r="BT800" s="157"/>
      <c r="BU800" s="158"/>
      <c r="BV800" s="155"/>
      <c r="BW800" s="156"/>
      <c r="BX800" s="157"/>
      <c r="BY800" s="156"/>
      <c r="BZ800" s="157"/>
      <c r="CA800" s="158"/>
      <c r="CB800" s="155"/>
      <c r="CC800" s="156"/>
      <c r="CD800" s="157"/>
      <c r="CE800" s="156"/>
      <c r="CF800" s="157"/>
      <c r="CG800" s="158"/>
      <c r="CH800" s="155"/>
      <c r="CI800" s="156"/>
      <c r="CJ800" s="157"/>
      <c r="CK800" s="156"/>
      <c r="CL800" s="157"/>
      <c r="CM800" s="158"/>
      <c r="CN800" s="155"/>
      <c r="CO800" s="156"/>
      <c r="CP800" s="157"/>
      <c r="CQ800" s="156"/>
      <c r="CR800" s="157"/>
      <c r="CS800" s="158"/>
    </row>
    <row r="801" spans="13:97" ht="15" customHeight="1" x14ac:dyDescent="0.25">
      <c r="M801" s="215">
        <v>1</v>
      </c>
      <c r="N801" s="216" t="s">
        <v>291</v>
      </c>
      <c r="O801" s="217">
        <v>1</v>
      </c>
      <c r="P801" s="216" t="s">
        <v>292</v>
      </c>
      <c r="Q801" s="217">
        <v>1</v>
      </c>
      <c r="R801" s="216" t="s">
        <v>293</v>
      </c>
      <c r="S801" s="215">
        <v>1</v>
      </c>
      <c r="T801" s="216" t="s">
        <v>294</v>
      </c>
      <c r="U801" s="217">
        <v>1</v>
      </c>
      <c r="V801" s="216" t="s">
        <v>295</v>
      </c>
      <c r="W801" s="217">
        <v>1</v>
      </c>
      <c r="X801" s="216" t="s">
        <v>296</v>
      </c>
      <c r="Y801" s="215">
        <v>1</v>
      </c>
      <c r="Z801" s="216" t="s">
        <v>297</v>
      </c>
      <c r="AA801" s="217">
        <v>1</v>
      </c>
      <c r="AB801" s="216" t="s">
        <v>298</v>
      </c>
      <c r="AC801" s="217">
        <v>1</v>
      </c>
      <c r="AD801" s="216" t="s">
        <v>299</v>
      </c>
      <c r="AE801" s="215">
        <v>1</v>
      </c>
      <c r="AF801" s="216" t="s">
        <v>300</v>
      </c>
      <c r="AG801" s="217">
        <v>1</v>
      </c>
      <c r="AH801" s="216" t="s">
        <v>301</v>
      </c>
      <c r="AI801" s="217">
        <v>1</v>
      </c>
      <c r="AJ801" s="216" t="s">
        <v>302</v>
      </c>
      <c r="AK801" s="215">
        <v>1</v>
      </c>
      <c r="AL801" s="216" t="s">
        <v>303</v>
      </c>
      <c r="AM801" s="217">
        <v>1</v>
      </c>
      <c r="AN801" s="216" t="s">
        <v>304</v>
      </c>
      <c r="AO801" s="217">
        <v>1</v>
      </c>
      <c r="AP801" s="216" t="s">
        <v>305</v>
      </c>
      <c r="AQ801" s="215">
        <v>1</v>
      </c>
      <c r="AR801" s="216" t="s">
        <v>306</v>
      </c>
      <c r="AS801" s="217">
        <v>1</v>
      </c>
      <c r="AT801" s="216" t="s">
        <v>307</v>
      </c>
      <c r="AU801" s="217">
        <v>1</v>
      </c>
      <c r="AV801" s="216" t="s">
        <v>308</v>
      </c>
      <c r="AW801" s="215">
        <v>1</v>
      </c>
      <c r="AX801" s="216" t="s">
        <v>309</v>
      </c>
      <c r="AY801" s="217">
        <v>1</v>
      </c>
      <c r="AZ801" s="216" t="s">
        <v>310</v>
      </c>
      <c r="BA801" s="217">
        <v>1</v>
      </c>
      <c r="BB801" s="216" t="s">
        <v>311</v>
      </c>
      <c r="BC801" s="215">
        <v>1</v>
      </c>
      <c r="BD801" s="216" t="s">
        <v>312</v>
      </c>
      <c r="BE801" s="217">
        <v>1</v>
      </c>
      <c r="BF801" s="216" t="s">
        <v>313</v>
      </c>
      <c r="BG801" s="217">
        <v>1</v>
      </c>
      <c r="BH801" s="216" t="s">
        <v>314</v>
      </c>
      <c r="BI801" s="215">
        <v>1</v>
      </c>
      <c r="BJ801" s="216" t="s">
        <v>315</v>
      </c>
      <c r="BK801" s="217">
        <v>1</v>
      </c>
      <c r="BL801" s="216" t="s">
        <v>316</v>
      </c>
      <c r="BM801" s="217">
        <v>1</v>
      </c>
      <c r="BN801" s="216" t="s">
        <v>317</v>
      </c>
      <c r="BQ801" s="156"/>
      <c r="BR801" s="157"/>
      <c r="BS801" s="156"/>
      <c r="BT801" s="157"/>
      <c r="BU801" s="158"/>
      <c r="BV801" s="155"/>
      <c r="BW801" s="156"/>
      <c r="BX801" s="157"/>
      <c r="BY801" s="156"/>
      <c r="BZ801" s="157"/>
      <c r="CA801" s="158"/>
      <c r="CB801" s="155"/>
      <c r="CC801" s="156"/>
      <c r="CD801" s="157"/>
      <c r="CE801" s="156"/>
      <c r="CF801" s="157"/>
      <c r="CG801" s="158"/>
      <c r="CH801" s="155"/>
      <c r="CI801" s="156"/>
      <c r="CJ801" s="157"/>
      <c r="CK801" s="156"/>
      <c r="CL801" s="157"/>
      <c r="CM801" s="158"/>
      <c r="CN801" s="155"/>
      <c r="CO801" s="156"/>
      <c r="CP801" s="157"/>
      <c r="CQ801" s="156"/>
      <c r="CR801" s="157"/>
      <c r="CS801" s="158"/>
    </row>
    <row r="802" spans="13:97" ht="15" customHeight="1" x14ac:dyDescent="0.25">
      <c r="M802" s="215"/>
      <c r="N802" s="219"/>
      <c r="O802" s="217"/>
      <c r="P802" s="219"/>
      <c r="Q802" s="217"/>
      <c r="R802" s="220"/>
      <c r="S802" s="215"/>
      <c r="T802" s="219"/>
      <c r="U802" s="217"/>
      <c r="V802" s="219"/>
      <c r="W802" s="217"/>
      <c r="X802" s="220"/>
      <c r="Y802" s="215"/>
      <c r="Z802" s="219"/>
      <c r="AA802" s="217"/>
      <c r="AB802" s="219"/>
      <c r="AC802" s="217"/>
      <c r="AD802" s="220"/>
      <c r="AE802" s="215"/>
      <c r="AF802" s="219"/>
      <c r="AG802" s="217"/>
      <c r="AH802" s="219"/>
      <c r="AI802" s="217"/>
      <c r="AJ802" s="220"/>
      <c r="AK802" s="215"/>
      <c r="AL802" s="219"/>
      <c r="AM802" s="217"/>
      <c r="AN802" s="219"/>
      <c r="AO802" s="217"/>
      <c r="AP802" s="220"/>
      <c r="AQ802" s="215"/>
      <c r="AR802" s="219"/>
      <c r="AS802" s="217"/>
      <c r="AT802" s="219"/>
      <c r="AU802" s="217"/>
      <c r="AV802" s="220"/>
      <c r="AW802" s="215"/>
      <c r="AX802" s="219"/>
      <c r="AY802" s="217"/>
      <c r="AZ802" s="219"/>
      <c r="BA802" s="217"/>
      <c r="BB802" s="220"/>
      <c r="BC802" s="215"/>
      <c r="BD802" s="219"/>
      <c r="BE802" s="217"/>
      <c r="BF802" s="219"/>
      <c r="BG802" s="217"/>
      <c r="BH802" s="220"/>
      <c r="BI802" s="215"/>
      <c r="BJ802" s="219"/>
      <c r="BK802" s="217"/>
      <c r="BL802" s="219"/>
      <c r="BM802" s="217"/>
      <c r="BN802" s="220"/>
      <c r="BQ802" s="162"/>
      <c r="BR802" s="163"/>
      <c r="BS802" s="162"/>
      <c r="BT802" s="163"/>
      <c r="BU802" s="164"/>
      <c r="BV802" s="161"/>
      <c r="BW802" s="162"/>
      <c r="BX802" s="163"/>
      <c r="BY802" s="162"/>
      <c r="BZ802" s="163"/>
      <c r="CA802" s="164"/>
      <c r="CB802" s="161"/>
      <c r="CC802" s="162"/>
      <c r="CD802" s="163"/>
      <c r="CE802" s="162"/>
      <c r="CF802" s="163"/>
      <c r="CG802" s="164"/>
      <c r="CH802" s="161"/>
      <c r="CI802" s="162"/>
      <c r="CJ802" s="163"/>
      <c r="CK802" s="162"/>
      <c r="CL802" s="163"/>
      <c r="CM802" s="164"/>
      <c r="CN802" s="161"/>
      <c r="CO802" s="162"/>
      <c r="CP802" s="163"/>
      <c r="CQ802" s="162"/>
      <c r="CR802" s="163"/>
      <c r="CS802" s="164"/>
    </row>
    <row r="803" spans="13:97" ht="15" customHeight="1" x14ac:dyDescent="0.25">
      <c r="M803" s="215"/>
      <c r="N803" s="219"/>
      <c r="O803" s="217"/>
      <c r="P803" s="219"/>
      <c r="Q803" s="217"/>
      <c r="R803" s="220"/>
      <c r="S803" s="215"/>
      <c r="T803" s="219"/>
      <c r="U803" s="217"/>
      <c r="V803" s="219"/>
      <c r="W803" s="217"/>
      <c r="X803" s="220"/>
      <c r="Y803" s="215"/>
      <c r="Z803" s="219"/>
      <c r="AA803" s="217"/>
      <c r="AB803" s="219"/>
      <c r="AC803" s="217"/>
      <c r="AD803" s="220"/>
      <c r="AE803" s="215"/>
      <c r="AF803" s="219"/>
      <c r="AG803" s="217"/>
      <c r="AH803" s="219"/>
      <c r="AI803" s="217"/>
      <c r="AJ803" s="220"/>
      <c r="AK803" s="215"/>
      <c r="AL803" s="219"/>
      <c r="AM803" s="217"/>
      <c r="AN803" s="219"/>
      <c r="AO803" s="217"/>
      <c r="AP803" s="220"/>
      <c r="AQ803" s="215"/>
      <c r="AR803" s="219"/>
      <c r="AS803" s="217"/>
      <c r="AT803" s="219"/>
      <c r="AU803" s="217"/>
      <c r="AV803" s="220"/>
      <c r="AW803" s="215"/>
      <c r="AX803" s="219"/>
      <c r="AY803" s="217"/>
      <c r="AZ803" s="219"/>
      <c r="BA803" s="217"/>
      <c r="BB803" s="220"/>
      <c r="BC803" s="215"/>
      <c r="BD803" s="219"/>
      <c r="BE803" s="217"/>
      <c r="BF803" s="219"/>
      <c r="BG803" s="217"/>
      <c r="BH803" s="220"/>
      <c r="BI803" s="215"/>
      <c r="BJ803" s="219"/>
      <c r="BK803" s="217"/>
      <c r="BL803" s="219"/>
      <c r="BM803" s="217"/>
      <c r="BN803" s="220"/>
      <c r="BQ803" s="159"/>
      <c r="BR803" s="157"/>
      <c r="BS803" s="159"/>
      <c r="BT803" s="157"/>
      <c r="BU803" s="160"/>
      <c r="BV803" s="155"/>
      <c r="BW803" s="159"/>
      <c r="BX803" s="157"/>
      <c r="BY803" s="159"/>
      <c r="BZ803" s="157"/>
      <c r="CA803" s="158"/>
      <c r="CB803" s="155"/>
      <c r="CC803" s="159"/>
      <c r="CD803" s="157"/>
      <c r="CE803" s="159"/>
      <c r="CF803" s="157"/>
      <c r="CG803" s="160"/>
      <c r="CH803" s="155"/>
      <c r="CI803" s="159"/>
      <c r="CJ803" s="157"/>
      <c r="CK803" s="159"/>
      <c r="CL803" s="157"/>
      <c r="CM803" s="160"/>
      <c r="CN803" s="155"/>
      <c r="CO803" s="159"/>
      <c r="CP803" s="157"/>
      <c r="CQ803" s="159"/>
      <c r="CR803" s="157"/>
      <c r="CS803" s="158"/>
    </row>
    <row r="804" spans="13:97" ht="15" customHeight="1" x14ac:dyDescent="0.25">
      <c r="M804" s="221"/>
      <c r="N804" s="222"/>
      <c r="O804" s="223"/>
      <c r="P804" s="222"/>
      <c r="Q804" s="223"/>
      <c r="R804" s="224"/>
      <c r="S804" s="221"/>
      <c r="T804" s="222"/>
      <c r="U804" s="223"/>
      <c r="V804" s="222"/>
      <c r="W804" s="223"/>
      <c r="X804" s="224"/>
      <c r="Y804" s="221"/>
      <c r="Z804" s="222"/>
      <c r="AA804" s="223"/>
      <c r="AB804" s="222"/>
      <c r="AC804" s="223"/>
      <c r="AD804" s="224"/>
      <c r="AE804" s="221"/>
      <c r="AF804" s="222"/>
      <c r="AG804" s="223"/>
      <c r="AH804" s="222"/>
      <c r="AI804" s="223"/>
      <c r="AJ804" s="224"/>
      <c r="AK804" s="221"/>
      <c r="AL804" s="222"/>
      <c r="AM804" s="223"/>
      <c r="AN804" s="222"/>
      <c r="AO804" s="223"/>
      <c r="AP804" s="224"/>
      <c r="AQ804" s="221"/>
      <c r="AR804" s="222"/>
      <c r="AS804" s="223"/>
      <c r="AT804" s="222"/>
      <c r="AU804" s="223"/>
      <c r="AV804" s="224"/>
      <c r="AW804" s="221"/>
      <c r="AX804" s="222"/>
      <c r="AY804" s="223"/>
      <c r="AZ804" s="222"/>
      <c r="BA804" s="223"/>
      <c r="BB804" s="224"/>
      <c r="BC804" s="221"/>
      <c r="BD804" s="222"/>
      <c r="BE804" s="223"/>
      <c r="BF804" s="222"/>
      <c r="BG804" s="223"/>
      <c r="BH804" s="224"/>
      <c r="BI804" s="221"/>
      <c r="BJ804" s="222"/>
      <c r="BK804" s="223"/>
      <c r="BL804" s="222"/>
      <c r="BM804" s="223"/>
      <c r="BN804" s="224"/>
      <c r="BQ804" s="156"/>
      <c r="BR804" s="157"/>
      <c r="BS804" s="156"/>
      <c r="BT804" s="157"/>
      <c r="BU804" s="158"/>
      <c r="BV804" s="155"/>
      <c r="BW804" s="156"/>
      <c r="BX804" s="157"/>
      <c r="BY804" s="156"/>
      <c r="BZ804" s="157"/>
      <c r="CA804" s="158"/>
      <c r="CB804" s="155"/>
      <c r="CC804" s="156"/>
      <c r="CD804" s="157"/>
      <c r="CE804" s="156"/>
      <c r="CF804" s="157"/>
      <c r="CG804" s="158"/>
      <c r="CH804" s="155"/>
      <c r="CI804" s="156"/>
      <c r="CJ804" s="157"/>
      <c r="CK804" s="156"/>
      <c r="CL804" s="157"/>
      <c r="CM804" s="158"/>
      <c r="CN804" s="155"/>
      <c r="CO804" s="156"/>
      <c r="CP804" s="157"/>
      <c r="CQ804" s="156"/>
      <c r="CR804" s="157"/>
      <c r="CS804" s="158"/>
    </row>
    <row r="805" spans="13:97" ht="15" customHeight="1" x14ac:dyDescent="0.25">
      <c r="M805" s="215">
        <v>1</v>
      </c>
      <c r="N805" s="216" t="s">
        <v>318</v>
      </c>
      <c r="O805" s="217">
        <v>1</v>
      </c>
      <c r="P805" s="216" t="s">
        <v>319</v>
      </c>
      <c r="Q805" s="217">
        <v>1</v>
      </c>
      <c r="R805" s="216" t="s">
        <v>320</v>
      </c>
      <c r="S805" s="215">
        <v>1</v>
      </c>
      <c r="T805" s="216" t="s">
        <v>321</v>
      </c>
      <c r="U805" s="217">
        <v>1</v>
      </c>
      <c r="V805" s="216" t="s">
        <v>322</v>
      </c>
      <c r="W805" s="217">
        <v>1</v>
      </c>
      <c r="X805" s="216" t="s">
        <v>323</v>
      </c>
      <c r="Y805" s="215">
        <v>1</v>
      </c>
      <c r="Z805" s="216" t="s">
        <v>324</v>
      </c>
      <c r="AA805" s="217">
        <v>1</v>
      </c>
      <c r="AB805" s="216" t="s">
        <v>325</v>
      </c>
      <c r="AC805" s="217">
        <v>1</v>
      </c>
      <c r="AD805" s="216" t="s">
        <v>326</v>
      </c>
      <c r="AE805" s="215">
        <v>1</v>
      </c>
      <c r="AF805" s="216" t="s">
        <v>327</v>
      </c>
      <c r="AG805" s="217">
        <v>1</v>
      </c>
      <c r="AH805" s="216" t="s">
        <v>328</v>
      </c>
      <c r="AI805" s="217">
        <v>1</v>
      </c>
      <c r="AJ805" s="216" t="s">
        <v>329</v>
      </c>
      <c r="AK805" s="215">
        <v>1</v>
      </c>
      <c r="AL805" s="216" t="s">
        <v>330</v>
      </c>
      <c r="AM805" s="217">
        <v>1</v>
      </c>
      <c r="AN805" s="216" t="s">
        <v>331</v>
      </c>
      <c r="AO805" s="217">
        <v>1</v>
      </c>
      <c r="AP805" s="216" t="s">
        <v>332</v>
      </c>
      <c r="AQ805" s="215">
        <v>1</v>
      </c>
      <c r="AR805" s="216" t="s">
        <v>333</v>
      </c>
      <c r="AS805" s="217">
        <v>1</v>
      </c>
      <c r="AT805" s="216" t="s">
        <v>334</v>
      </c>
      <c r="AU805" s="217">
        <v>1</v>
      </c>
      <c r="AV805" s="216" t="s">
        <v>335</v>
      </c>
      <c r="AW805" s="215">
        <v>1</v>
      </c>
      <c r="AX805" s="216" t="s">
        <v>336</v>
      </c>
      <c r="AY805" s="217">
        <v>1</v>
      </c>
      <c r="AZ805" s="216" t="s">
        <v>337</v>
      </c>
      <c r="BA805" s="217">
        <v>1</v>
      </c>
      <c r="BB805" s="216" t="s">
        <v>338</v>
      </c>
      <c r="BC805" s="215">
        <v>1</v>
      </c>
      <c r="BD805" s="216" t="s">
        <v>339</v>
      </c>
      <c r="BE805" s="217">
        <v>1</v>
      </c>
      <c r="BF805" s="216" t="s">
        <v>340</v>
      </c>
      <c r="BG805" s="217">
        <v>1</v>
      </c>
      <c r="BH805" s="216" t="s">
        <v>341</v>
      </c>
      <c r="BI805" s="215">
        <v>1</v>
      </c>
      <c r="BJ805" s="216" t="s">
        <v>342</v>
      </c>
      <c r="BK805" s="217">
        <v>1</v>
      </c>
      <c r="BL805" s="216" t="s">
        <v>343</v>
      </c>
      <c r="BM805" s="217">
        <v>1</v>
      </c>
      <c r="BN805" s="216" t="s">
        <v>344</v>
      </c>
      <c r="BQ805" s="166"/>
      <c r="BR805" s="167"/>
      <c r="BS805" s="166"/>
      <c r="BT805" s="167"/>
      <c r="BU805" s="168"/>
      <c r="BV805" s="165"/>
      <c r="BW805" s="166"/>
      <c r="BX805" s="167"/>
      <c r="BY805" s="166"/>
      <c r="BZ805" s="167"/>
      <c r="CA805" s="168"/>
      <c r="CB805" s="165"/>
      <c r="CC805" s="166"/>
      <c r="CD805" s="167"/>
      <c r="CE805" s="166"/>
      <c r="CF805" s="167"/>
      <c r="CG805" s="168"/>
      <c r="CH805" s="165"/>
      <c r="CI805" s="166"/>
      <c r="CJ805" s="167"/>
      <c r="CK805" s="166"/>
      <c r="CL805" s="167"/>
      <c r="CM805" s="168"/>
      <c r="CN805" s="165"/>
      <c r="CO805" s="166"/>
      <c r="CP805" s="167"/>
      <c r="CQ805" s="166"/>
      <c r="CR805" s="167"/>
      <c r="CS805" s="168"/>
    </row>
    <row r="806" spans="13:97" ht="15" customHeight="1" x14ac:dyDescent="0.25">
      <c r="M806" s="215"/>
      <c r="N806" s="219"/>
      <c r="O806" s="217"/>
      <c r="P806" s="219"/>
      <c r="Q806" s="217"/>
      <c r="R806" s="220"/>
      <c r="S806" s="215"/>
      <c r="T806" s="219"/>
      <c r="U806" s="217"/>
      <c r="V806" s="219"/>
      <c r="W806" s="217"/>
      <c r="X806" s="220"/>
      <c r="Y806" s="215"/>
      <c r="Z806" s="219"/>
      <c r="AA806" s="217"/>
      <c r="AB806" s="219"/>
      <c r="AC806" s="217"/>
      <c r="AD806" s="220"/>
      <c r="AE806" s="215"/>
      <c r="AF806" s="219"/>
      <c r="AG806" s="217"/>
      <c r="AH806" s="219"/>
      <c r="AI806" s="217"/>
      <c r="AJ806" s="220"/>
      <c r="AK806" s="215"/>
      <c r="AL806" s="219"/>
      <c r="AM806" s="217"/>
      <c r="AN806" s="219"/>
      <c r="AO806" s="217"/>
      <c r="AP806" s="220"/>
      <c r="AQ806" s="215"/>
      <c r="AR806" s="219"/>
      <c r="AS806" s="217"/>
      <c r="AT806" s="219"/>
      <c r="AU806" s="217"/>
      <c r="AV806" s="220"/>
      <c r="AW806" s="215"/>
      <c r="AX806" s="219"/>
      <c r="AY806" s="217"/>
      <c r="AZ806" s="219"/>
      <c r="BA806" s="217"/>
      <c r="BB806" s="220"/>
      <c r="BC806" s="215"/>
      <c r="BD806" s="219"/>
      <c r="BE806" s="217"/>
      <c r="BF806" s="219"/>
      <c r="BG806" s="217"/>
      <c r="BH806" s="220"/>
      <c r="BI806" s="215"/>
      <c r="BJ806" s="219"/>
      <c r="BK806" s="217"/>
      <c r="BL806" s="219"/>
      <c r="BM806" s="217"/>
      <c r="BN806" s="220"/>
      <c r="BQ806" s="123"/>
      <c r="BR806" s="124"/>
      <c r="BS806" s="123"/>
      <c r="BT806" s="124"/>
      <c r="BU806" s="125"/>
      <c r="BV806" s="122"/>
      <c r="BW806" s="123"/>
      <c r="BX806" s="124"/>
      <c r="BY806" s="123"/>
      <c r="BZ806" s="124"/>
      <c r="CA806" s="125"/>
      <c r="CB806" s="122"/>
      <c r="CC806" s="123"/>
      <c r="CD806" s="124"/>
      <c r="CE806" s="123"/>
      <c r="CF806" s="124"/>
      <c r="CG806" s="125"/>
      <c r="CH806" s="122"/>
      <c r="CI806" s="123"/>
      <c r="CJ806" s="124"/>
      <c r="CK806" s="123"/>
      <c r="CL806" s="124"/>
      <c r="CM806" s="125"/>
      <c r="CN806" s="122"/>
      <c r="CO806" s="123"/>
      <c r="CP806" s="124"/>
      <c r="CQ806" s="123"/>
      <c r="CR806" s="124"/>
      <c r="CS806" s="125"/>
    </row>
    <row r="807" spans="13:97" ht="15" customHeight="1" x14ac:dyDescent="0.25">
      <c r="M807" s="215"/>
      <c r="N807" s="219"/>
      <c r="O807" s="217"/>
      <c r="P807" s="219"/>
      <c r="Q807" s="217"/>
      <c r="R807" s="220"/>
      <c r="S807" s="215"/>
      <c r="T807" s="219"/>
      <c r="U807" s="217"/>
      <c r="V807" s="219"/>
      <c r="W807" s="217"/>
      <c r="X807" s="220"/>
      <c r="Y807" s="215"/>
      <c r="Z807" s="219"/>
      <c r="AA807" s="217"/>
      <c r="AB807" s="219"/>
      <c r="AC807" s="217"/>
      <c r="AD807" s="220"/>
      <c r="AE807" s="215"/>
      <c r="AF807" s="219"/>
      <c r="AG807" s="217"/>
      <c r="AH807" s="219"/>
      <c r="AI807" s="217"/>
      <c r="AJ807" s="220"/>
      <c r="AK807" s="215"/>
      <c r="AL807" s="219"/>
      <c r="AM807" s="217"/>
      <c r="AN807" s="219"/>
      <c r="AO807" s="217"/>
      <c r="AP807" s="220"/>
      <c r="AQ807" s="215"/>
      <c r="AR807" s="219"/>
      <c r="AS807" s="217"/>
      <c r="AT807" s="219"/>
      <c r="AU807" s="217"/>
      <c r="AV807" s="220"/>
      <c r="AW807" s="215"/>
      <c r="AX807" s="219"/>
      <c r="AY807" s="217"/>
      <c r="AZ807" s="219"/>
      <c r="BA807" s="217"/>
      <c r="BB807" s="220"/>
      <c r="BC807" s="215"/>
      <c r="BD807" s="219"/>
      <c r="BE807" s="217"/>
      <c r="BF807" s="219"/>
      <c r="BG807" s="217"/>
      <c r="BH807" s="220"/>
      <c r="BI807" s="215"/>
      <c r="BJ807" s="219"/>
      <c r="BK807" s="217"/>
      <c r="BL807" s="219"/>
      <c r="BM807" s="217"/>
      <c r="BN807" s="220"/>
      <c r="BQ807" s="170"/>
      <c r="BR807" s="171"/>
      <c r="BS807" s="170"/>
      <c r="BT807" s="171"/>
      <c r="BU807" s="172"/>
      <c r="BV807" s="169"/>
      <c r="BW807" s="170"/>
      <c r="BX807" s="171"/>
      <c r="BY807" s="170"/>
      <c r="BZ807" s="171"/>
      <c r="CA807" s="172"/>
      <c r="CB807" s="169"/>
      <c r="CC807" s="170"/>
      <c r="CD807" s="171"/>
      <c r="CE807" s="170"/>
      <c r="CF807" s="171"/>
      <c r="CG807" s="172"/>
      <c r="CH807" s="169"/>
      <c r="CI807" s="170"/>
      <c r="CJ807" s="171"/>
      <c r="CK807" s="170"/>
      <c r="CL807" s="171"/>
      <c r="CM807" s="172"/>
      <c r="CN807" s="169"/>
      <c r="CO807" s="170"/>
      <c r="CP807" s="171"/>
      <c r="CQ807" s="170"/>
      <c r="CR807" s="171"/>
      <c r="CS807" s="172"/>
    </row>
    <row r="808" spans="13:97" ht="15" customHeight="1" x14ac:dyDescent="0.25">
      <c r="M808" s="221"/>
      <c r="N808" s="222"/>
      <c r="O808" s="223"/>
      <c r="P808" s="222"/>
      <c r="Q808" s="223"/>
      <c r="R808" s="224"/>
      <c r="S808" s="221"/>
      <c r="T808" s="222"/>
      <c r="U808" s="223"/>
      <c r="V808" s="222"/>
      <c r="W808" s="223"/>
      <c r="X808" s="224"/>
      <c r="Y808" s="221"/>
      <c r="Z808" s="222"/>
      <c r="AA808" s="223"/>
      <c r="AB808" s="223"/>
      <c r="AC808" s="223"/>
      <c r="AD808" s="225"/>
      <c r="AE808" s="221"/>
      <c r="AF808" s="222"/>
      <c r="AG808" s="223"/>
      <c r="AH808" s="222"/>
      <c r="AI808" s="223"/>
      <c r="AJ808" s="224"/>
      <c r="AK808" s="221"/>
      <c r="AL808" s="222"/>
      <c r="AM808" s="223"/>
      <c r="AN808" s="222"/>
      <c r="AO808" s="223"/>
      <c r="AP808" s="224"/>
      <c r="AQ808" s="221"/>
      <c r="AR808" s="222"/>
      <c r="AS808" s="223"/>
      <c r="AT808" s="223"/>
      <c r="AU808" s="223"/>
      <c r="AV808" s="225"/>
      <c r="AW808" s="221"/>
      <c r="AX808" s="222"/>
      <c r="AY808" s="223"/>
      <c r="AZ808" s="222"/>
      <c r="BA808" s="223"/>
      <c r="BB808" s="224"/>
      <c r="BC808" s="221"/>
      <c r="BD808" s="222"/>
      <c r="BE808" s="223"/>
      <c r="BF808" s="222"/>
      <c r="BG808" s="223"/>
      <c r="BH808" s="224"/>
      <c r="BI808" s="221"/>
      <c r="BJ808" s="222"/>
      <c r="BK808" s="223"/>
      <c r="BL808" s="223"/>
      <c r="BM808" s="223"/>
      <c r="BN808" s="225"/>
      <c r="BQ808" s="173"/>
      <c r="BR808" s="171"/>
      <c r="BS808" s="173"/>
      <c r="BT808" s="171"/>
      <c r="BU808" s="174"/>
      <c r="BV808" s="169"/>
      <c r="BW808" s="173"/>
      <c r="BX808" s="171"/>
      <c r="BY808" s="173"/>
      <c r="BZ808" s="171"/>
      <c r="CA808" s="174"/>
      <c r="CB808" s="169"/>
      <c r="CC808" s="173"/>
      <c r="CD808" s="171"/>
      <c r="CE808" s="173"/>
      <c r="CF808" s="171"/>
      <c r="CG808" s="174"/>
      <c r="CH808" s="169"/>
      <c r="CI808" s="173"/>
      <c r="CJ808" s="171"/>
      <c r="CK808" s="173"/>
      <c r="CL808" s="171"/>
      <c r="CM808" s="174"/>
      <c r="CN808" s="169"/>
      <c r="CO808" s="173"/>
      <c r="CP808" s="171"/>
      <c r="CQ808" s="173"/>
      <c r="CR808" s="171"/>
      <c r="CS808" s="174"/>
    </row>
    <row r="809" spans="13:97" ht="15" customHeight="1" x14ac:dyDescent="0.25">
      <c r="M809" s="215">
        <v>1</v>
      </c>
      <c r="N809" s="216" t="s">
        <v>345</v>
      </c>
      <c r="O809" s="217">
        <v>1</v>
      </c>
      <c r="P809" s="216" t="s">
        <v>346</v>
      </c>
      <c r="Q809" s="217">
        <v>1</v>
      </c>
      <c r="R809" s="216" t="s">
        <v>347</v>
      </c>
      <c r="S809" s="215">
        <v>1</v>
      </c>
      <c r="T809" s="216" t="s">
        <v>348</v>
      </c>
      <c r="U809" s="217">
        <v>1</v>
      </c>
      <c r="V809" s="216" t="s">
        <v>349</v>
      </c>
      <c r="W809" s="217">
        <v>1</v>
      </c>
      <c r="X809" s="273" t="s">
        <v>350</v>
      </c>
      <c r="Y809" s="275"/>
      <c r="Z809" s="275"/>
      <c r="AA809" s="275"/>
      <c r="AB809" s="275"/>
      <c r="AC809" s="275"/>
      <c r="AD809" s="275"/>
      <c r="AE809" s="275"/>
      <c r="AF809" s="275"/>
      <c r="AG809" s="275"/>
      <c r="AH809" s="275"/>
      <c r="AI809" s="275"/>
      <c r="AJ809" s="275"/>
      <c r="AK809" s="217"/>
      <c r="AL809" s="216"/>
      <c r="AM809" s="217"/>
      <c r="AN809" s="216"/>
      <c r="AO809" s="217"/>
      <c r="AP809" s="218"/>
      <c r="AQ809" s="215"/>
      <c r="AR809" s="216"/>
      <c r="AS809" s="217"/>
      <c r="AT809" s="216"/>
      <c r="AU809" s="217"/>
      <c r="AV809" s="218"/>
      <c r="AW809" s="215"/>
      <c r="AX809" s="216"/>
      <c r="AY809" s="217"/>
      <c r="AZ809" s="216"/>
      <c r="BA809" s="217"/>
      <c r="BB809" s="218"/>
      <c r="BC809" s="215"/>
      <c r="BD809" s="216"/>
      <c r="BE809" s="217"/>
      <c r="BF809" s="216"/>
      <c r="BG809" s="217"/>
      <c r="BH809" s="218"/>
      <c r="BI809" s="215"/>
      <c r="BJ809" s="216"/>
      <c r="BK809" s="217"/>
      <c r="BL809" s="216"/>
      <c r="BM809" s="217"/>
      <c r="BN809" s="218"/>
      <c r="BQ809" s="173"/>
      <c r="BR809" s="171"/>
      <c r="BS809" s="173"/>
      <c r="BT809" s="171"/>
      <c r="BU809" s="174"/>
      <c r="BV809" s="169"/>
      <c r="BW809" s="173"/>
      <c r="BX809" s="171"/>
      <c r="BY809" s="173"/>
      <c r="BZ809" s="171"/>
      <c r="CA809" s="174"/>
      <c r="CB809" s="169"/>
      <c r="CC809" s="173"/>
      <c r="CD809" s="171"/>
      <c r="CE809" s="173"/>
      <c r="CF809" s="171"/>
      <c r="CG809" s="174"/>
      <c r="CH809" s="169"/>
      <c r="CI809" s="173"/>
      <c r="CJ809" s="171"/>
      <c r="CK809" s="173"/>
      <c r="CL809" s="171"/>
      <c r="CM809" s="174"/>
      <c r="CN809" s="169"/>
      <c r="CO809" s="173"/>
      <c r="CP809" s="171"/>
      <c r="CQ809" s="173"/>
      <c r="CR809" s="171"/>
      <c r="CS809" s="174"/>
    </row>
    <row r="810" spans="13:97" ht="15" customHeight="1" x14ac:dyDescent="0.25">
      <c r="M810" s="215"/>
      <c r="N810" s="219"/>
      <c r="O810" s="217"/>
      <c r="P810" s="219"/>
      <c r="Q810" s="217"/>
      <c r="R810" s="220"/>
      <c r="S810" s="215"/>
      <c r="T810" s="219"/>
      <c r="U810" s="217"/>
      <c r="V810" s="219"/>
      <c r="W810" s="217"/>
      <c r="X810" s="274"/>
      <c r="Y810" s="217"/>
      <c r="Z810" s="219"/>
      <c r="AA810" s="217"/>
      <c r="AB810" s="217"/>
      <c r="AC810" s="217"/>
      <c r="AD810" s="217"/>
      <c r="AE810" s="217"/>
      <c r="AF810" s="219"/>
      <c r="AG810" s="217"/>
      <c r="AH810" s="219"/>
      <c r="AI810" s="217"/>
      <c r="AJ810" s="219"/>
      <c r="AK810" s="217"/>
      <c r="AL810" s="219"/>
      <c r="AM810" s="217"/>
      <c r="AN810" s="219"/>
      <c r="AO810" s="217"/>
      <c r="AP810" s="220"/>
      <c r="AQ810" s="215"/>
      <c r="AR810" s="219"/>
      <c r="AS810" s="217"/>
      <c r="AT810" s="217"/>
      <c r="AU810" s="217"/>
      <c r="AV810" s="226"/>
      <c r="AW810" s="215"/>
      <c r="AX810" s="219"/>
      <c r="AY810" s="217"/>
      <c r="AZ810" s="219"/>
      <c r="BA810" s="217"/>
      <c r="BB810" s="220"/>
      <c r="BC810" s="215"/>
      <c r="BD810" s="219"/>
      <c r="BE810" s="217"/>
      <c r="BF810" s="219"/>
      <c r="BG810" s="217"/>
      <c r="BH810" s="220"/>
      <c r="BI810" s="215"/>
      <c r="BJ810" s="219"/>
      <c r="BK810" s="217"/>
      <c r="BL810" s="217"/>
      <c r="BM810" s="217"/>
      <c r="BN810" s="226"/>
      <c r="BQ810" s="176"/>
      <c r="BR810" s="177"/>
      <c r="BS810" s="176"/>
      <c r="BT810" s="177"/>
      <c r="BU810" s="178"/>
      <c r="BV810" s="175"/>
      <c r="BW810" s="176"/>
      <c r="BX810" s="177"/>
      <c r="BY810" s="176"/>
      <c r="BZ810" s="177"/>
      <c r="CA810" s="178"/>
      <c r="CB810" s="175"/>
      <c r="CC810" s="176"/>
      <c r="CD810" s="177"/>
      <c r="CE810" s="176"/>
      <c r="CF810" s="177"/>
      <c r="CG810" s="178"/>
      <c r="CH810" s="175"/>
      <c r="CI810" s="176"/>
      <c r="CJ810" s="177"/>
      <c r="CK810" s="176"/>
      <c r="CL810" s="177"/>
      <c r="CM810" s="178"/>
      <c r="CN810" s="175"/>
      <c r="CO810" s="176"/>
      <c r="CP810" s="177"/>
      <c r="CQ810" s="176"/>
      <c r="CR810" s="177"/>
      <c r="CS810" s="178"/>
    </row>
    <row r="811" spans="13:97" ht="15" customHeight="1" x14ac:dyDescent="0.25">
      <c r="M811" s="215"/>
      <c r="N811" s="219"/>
      <c r="O811" s="217"/>
      <c r="P811" s="219"/>
      <c r="Q811" s="217"/>
      <c r="R811" s="220"/>
      <c r="S811" s="215"/>
      <c r="T811" s="219"/>
      <c r="U811" s="217"/>
      <c r="V811" s="219"/>
      <c r="W811" s="217"/>
      <c r="X811" s="220"/>
      <c r="Y811" s="215"/>
      <c r="Z811" s="219"/>
      <c r="AA811" s="217"/>
      <c r="AB811" s="217"/>
      <c r="AC811" s="217"/>
      <c r="AD811" s="226"/>
      <c r="AE811" s="215"/>
      <c r="AF811" s="219"/>
      <c r="AG811" s="217"/>
      <c r="AH811" s="219"/>
      <c r="AI811" s="217"/>
      <c r="AJ811" s="220"/>
      <c r="AK811" s="215"/>
      <c r="AL811" s="219"/>
      <c r="AM811" s="217"/>
      <c r="AN811" s="219"/>
      <c r="AO811" s="217"/>
      <c r="AP811" s="220"/>
      <c r="AQ811" s="215"/>
      <c r="AR811" s="219"/>
      <c r="AS811" s="217"/>
      <c r="AT811" s="217"/>
      <c r="AU811" s="217"/>
      <c r="AV811" s="226"/>
      <c r="AW811" s="215"/>
      <c r="AX811" s="219"/>
      <c r="AY811" s="217"/>
      <c r="AZ811" s="219"/>
      <c r="BA811" s="217"/>
      <c r="BB811" s="220"/>
      <c r="BC811" s="215"/>
      <c r="BD811" s="219"/>
      <c r="BE811" s="217"/>
      <c r="BF811" s="219"/>
      <c r="BG811" s="217"/>
      <c r="BH811" s="220"/>
      <c r="BI811" s="215"/>
      <c r="BJ811" s="219"/>
      <c r="BK811" s="217"/>
      <c r="BL811" s="217"/>
      <c r="BM811" s="217"/>
      <c r="BN811" s="226"/>
      <c r="BQ811" s="170"/>
      <c r="BR811" s="171"/>
      <c r="BS811" s="170"/>
      <c r="BT811" s="171"/>
      <c r="BU811" s="172"/>
      <c r="BV811" s="169"/>
      <c r="BW811" s="170"/>
      <c r="BX811" s="171"/>
      <c r="BY811" s="170"/>
      <c r="BZ811" s="171"/>
      <c r="CA811" s="172"/>
      <c r="CB811" s="169"/>
      <c r="CC811" s="170"/>
      <c r="CD811" s="171"/>
      <c r="CE811" s="170"/>
      <c r="CF811" s="171"/>
      <c r="CG811" s="172"/>
      <c r="CH811" s="169"/>
      <c r="CI811" s="170"/>
      <c r="CJ811" s="171"/>
      <c r="CK811" s="170"/>
      <c r="CL811" s="171"/>
      <c r="CM811" s="172"/>
      <c r="CN811" s="169"/>
      <c r="CO811" s="170"/>
      <c r="CP811" s="171"/>
      <c r="CQ811" s="170"/>
      <c r="CR811" s="171"/>
      <c r="CS811" s="172"/>
    </row>
    <row r="812" spans="13:97" ht="15" customHeight="1" x14ac:dyDescent="0.25">
      <c r="M812" s="122"/>
      <c r="N812" s="123"/>
      <c r="O812" s="124"/>
      <c r="P812" s="123"/>
      <c r="Q812" s="124"/>
      <c r="R812" s="125"/>
      <c r="S812" s="122"/>
      <c r="T812" s="123"/>
      <c r="U812" s="124"/>
      <c r="V812" s="123"/>
      <c r="W812" s="124"/>
      <c r="X812" s="125"/>
      <c r="Y812" s="122"/>
      <c r="Z812" s="123"/>
      <c r="AA812" s="124"/>
      <c r="AB812" s="123"/>
      <c r="AC812" s="124"/>
      <c r="AD812" s="125"/>
      <c r="AE812" s="122"/>
      <c r="AF812" s="123"/>
      <c r="AG812" s="124"/>
      <c r="AH812" s="123"/>
      <c r="AI812" s="124"/>
      <c r="AJ812" s="125"/>
      <c r="AK812" s="122"/>
      <c r="AL812" s="123"/>
      <c r="AM812" s="124"/>
      <c r="AN812" s="123"/>
      <c r="AO812" s="124"/>
      <c r="AP812" s="125"/>
      <c r="AQ812" s="122"/>
      <c r="AR812" s="123"/>
      <c r="AS812" s="124"/>
      <c r="AT812" s="123"/>
      <c r="AU812" s="124"/>
      <c r="AV812" s="125"/>
      <c r="AW812" s="122"/>
      <c r="AX812" s="123"/>
      <c r="AY812" s="124"/>
      <c r="AZ812" s="123"/>
      <c r="BA812" s="124"/>
      <c r="BB812" s="125"/>
      <c r="BC812" s="122"/>
      <c r="BD812" s="123"/>
      <c r="BE812" s="124"/>
      <c r="BF812" s="123"/>
      <c r="BG812" s="124"/>
      <c r="BH812" s="125"/>
      <c r="BI812" s="122"/>
      <c r="BJ812" s="123"/>
      <c r="BK812" s="124"/>
      <c r="BL812" s="123"/>
      <c r="BM812" s="124"/>
      <c r="BN812" s="125"/>
      <c r="BQ812" s="173"/>
      <c r="BR812" s="171"/>
      <c r="BS812" s="173"/>
      <c r="BT812" s="171"/>
      <c r="BU812" s="174"/>
      <c r="BV812" s="169"/>
      <c r="BW812" s="173"/>
      <c r="BX812" s="171"/>
      <c r="BY812" s="173"/>
      <c r="BZ812" s="171"/>
      <c r="CA812" s="174"/>
      <c r="CB812" s="169"/>
      <c r="CC812" s="173"/>
      <c r="CD812" s="171"/>
      <c r="CE812" s="173"/>
      <c r="CF812" s="171"/>
      <c r="CG812" s="174"/>
      <c r="CH812" s="169"/>
      <c r="CI812" s="173"/>
      <c r="CJ812" s="171"/>
      <c r="CK812" s="173"/>
      <c r="CL812" s="171"/>
      <c r="CM812" s="174"/>
      <c r="CN812" s="169"/>
      <c r="CO812" s="173"/>
      <c r="CP812" s="171"/>
      <c r="CQ812" s="173"/>
      <c r="CR812" s="171"/>
      <c r="CS812" s="174"/>
    </row>
    <row r="813" spans="13:97" ht="15" customHeight="1" x14ac:dyDescent="0.25">
      <c r="M813" s="118">
        <v>1</v>
      </c>
      <c r="N813" s="145" t="s">
        <v>351</v>
      </c>
      <c r="O813" s="120"/>
      <c r="P813" s="150"/>
      <c r="Q813" s="120"/>
      <c r="R813" s="150"/>
      <c r="S813" s="118"/>
      <c r="T813" s="145"/>
      <c r="U813" s="120"/>
      <c r="V813" s="145"/>
      <c r="W813" s="120"/>
      <c r="X813" s="146"/>
      <c r="Y813" s="118"/>
      <c r="Z813" s="145"/>
      <c r="AA813" s="120"/>
      <c r="AB813" s="145"/>
      <c r="AC813" s="120"/>
      <c r="AD813" s="121"/>
      <c r="AE813" s="118"/>
      <c r="AF813" s="145"/>
      <c r="AG813" s="120"/>
      <c r="AH813" s="150"/>
      <c r="AI813" s="120"/>
      <c r="AJ813" s="150"/>
      <c r="AK813" s="118"/>
      <c r="AL813" s="145"/>
      <c r="AM813" s="120"/>
      <c r="AN813" s="145"/>
      <c r="AO813" s="120"/>
      <c r="AP813" s="146"/>
      <c r="AQ813" s="118"/>
      <c r="AR813" s="145"/>
      <c r="AS813" s="120"/>
      <c r="AT813" s="145"/>
      <c r="AU813" s="120"/>
      <c r="AV813" s="121"/>
      <c r="AW813" s="118"/>
      <c r="AX813" s="145"/>
      <c r="AY813" s="120"/>
      <c r="AZ813" s="150"/>
      <c r="BA813" s="120"/>
      <c r="BB813" s="150"/>
      <c r="BC813" s="118"/>
      <c r="BD813" s="145"/>
      <c r="BE813" s="120"/>
      <c r="BF813" s="145"/>
      <c r="BG813" s="120"/>
      <c r="BH813" s="146"/>
      <c r="BI813" s="118"/>
      <c r="BJ813" s="145"/>
      <c r="BK813" s="120"/>
      <c r="BL813" s="145"/>
      <c r="BM813" s="120"/>
      <c r="BN813" s="121"/>
      <c r="BQ813" s="173"/>
      <c r="BR813" s="171"/>
      <c r="BS813" s="173"/>
      <c r="BT813" s="171"/>
      <c r="BU813" s="174"/>
      <c r="BV813" s="169"/>
      <c r="BW813" s="173"/>
      <c r="BX813" s="171"/>
      <c r="BY813" s="173"/>
      <c r="BZ813" s="171"/>
      <c r="CA813" s="174"/>
      <c r="CB813" s="169"/>
      <c r="CC813" s="173"/>
      <c r="CD813" s="171"/>
      <c r="CE813" s="173"/>
      <c r="CF813" s="171"/>
      <c r="CG813" s="174"/>
      <c r="CH813" s="169"/>
      <c r="CI813" s="173"/>
      <c r="CJ813" s="171"/>
      <c r="CK813" s="173"/>
      <c r="CL813" s="171"/>
      <c r="CM813" s="174"/>
      <c r="CN813" s="169"/>
      <c r="CO813" s="173"/>
      <c r="CP813" s="171"/>
      <c r="CQ813" s="173"/>
      <c r="CR813" s="171"/>
      <c r="CS813" s="174"/>
    </row>
    <row r="814" spans="13:97" ht="15" customHeight="1" x14ac:dyDescent="0.25">
      <c r="M814" s="118">
        <v>2</v>
      </c>
      <c r="N814" s="145" t="s">
        <v>352</v>
      </c>
      <c r="O814" s="120"/>
      <c r="P814" s="119"/>
      <c r="Q814" s="120"/>
      <c r="R814" s="121"/>
      <c r="S814" s="118"/>
      <c r="T814" s="119"/>
      <c r="U814" s="120"/>
      <c r="V814" s="119"/>
      <c r="W814" s="120"/>
      <c r="X814" s="121"/>
      <c r="Y814" s="118"/>
      <c r="Z814" s="119"/>
      <c r="AA814" s="120"/>
      <c r="AB814" s="119"/>
      <c r="AC814" s="120"/>
      <c r="AD814" s="121"/>
      <c r="AE814" s="118"/>
      <c r="AF814" s="145"/>
      <c r="AG814" s="120"/>
      <c r="AH814" s="119"/>
      <c r="AI814" s="120"/>
      <c r="AJ814" s="121"/>
      <c r="AK814" s="118"/>
      <c r="AL814" s="119"/>
      <c r="AM814" s="120"/>
      <c r="AN814" s="119"/>
      <c r="AO814" s="120"/>
      <c r="AP814" s="121"/>
      <c r="AQ814" s="118"/>
      <c r="AR814" s="119"/>
      <c r="AS814" s="120"/>
      <c r="AT814" s="119"/>
      <c r="AU814" s="120"/>
      <c r="AV814" s="121"/>
      <c r="AW814" s="118"/>
      <c r="AX814" s="145"/>
      <c r="AY814" s="120"/>
      <c r="AZ814" s="119"/>
      <c r="BA814" s="120"/>
      <c r="BB814" s="121"/>
      <c r="BC814" s="118"/>
      <c r="BD814" s="119"/>
      <c r="BE814" s="120"/>
      <c r="BF814" s="119"/>
      <c r="BG814" s="120"/>
      <c r="BH814" s="121"/>
      <c r="BI814" s="118"/>
      <c r="BJ814" s="119"/>
      <c r="BK814" s="120"/>
      <c r="BL814" s="119"/>
      <c r="BM814" s="120"/>
      <c r="BN814" s="121"/>
      <c r="BQ814" s="176"/>
      <c r="BR814" s="177"/>
      <c r="BS814" s="176"/>
      <c r="BT814" s="177"/>
      <c r="BU814" s="178"/>
      <c r="BV814" s="175"/>
      <c r="BW814" s="176"/>
      <c r="BX814" s="177"/>
      <c r="BY814" s="176"/>
      <c r="BZ814" s="177"/>
      <c r="CA814" s="178"/>
      <c r="CB814" s="175"/>
      <c r="CC814" s="176"/>
      <c r="CD814" s="177"/>
      <c r="CE814" s="176"/>
      <c r="CF814" s="177"/>
      <c r="CG814" s="178"/>
      <c r="CH814" s="175"/>
      <c r="CI814" s="176"/>
      <c r="CJ814" s="177"/>
      <c r="CK814" s="176"/>
      <c r="CL814" s="177"/>
      <c r="CM814" s="178"/>
      <c r="CN814" s="175"/>
      <c r="CO814" s="176"/>
      <c r="CP814" s="177"/>
      <c r="CQ814" s="176"/>
      <c r="CR814" s="177"/>
      <c r="CS814" s="178"/>
    </row>
    <row r="815" spans="13:97" ht="15" customHeight="1" x14ac:dyDescent="0.25">
      <c r="M815" s="118">
        <v>3</v>
      </c>
      <c r="N815" s="146" t="s">
        <v>353</v>
      </c>
      <c r="O815" s="120"/>
      <c r="P815" s="119"/>
      <c r="Q815" s="120"/>
      <c r="R815" s="121"/>
      <c r="S815" s="118"/>
      <c r="T815" s="119"/>
      <c r="U815" s="120"/>
      <c r="V815" s="119"/>
      <c r="W815" s="120"/>
      <c r="X815" s="121"/>
      <c r="Y815" s="118"/>
      <c r="Z815" s="119"/>
      <c r="AA815" s="120"/>
      <c r="AB815" s="119"/>
      <c r="AC815" s="120"/>
      <c r="AD815" s="121"/>
      <c r="AE815" s="118"/>
      <c r="AF815" s="146"/>
      <c r="AG815" s="120"/>
      <c r="AH815" s="119"/>
      <c r="AI815" s="120"/>
      <c r="AJ815" s="121"/>
      <c r="AK815" s="118"/>
      <c r="AL815" s="119"/>
      <c r="AM815" s="120"/>
      <c r="AN815" s="119"/>
      <c r="AO815" s="120"/>
      <c r="AP815" s="121"/>
      <c r="AQ815" s="118"/>
      <c r="AR815" s="119"/>
      <c r="AS815" s="120"/>
      <c r="AT815" s="119"/>
      <c r="AU815" s="120"/>
      <c r="AV815" s="121"/>
      <c r="AW815" s="118"/>
      <c r="AX815" s="146"/>
      <c r="AY815" s="120"/>
      <c r="AZ815" s="119"/>
      <c r="BA815" s="120"/>
      <c r="BB815" s="121"/>
      <c r="BC815" s="118"/>
      <c r="BD815" s="119"/>
      <c r="BE815" s="120"/>
      <c r="BF815" s="119"/>
      <c r="BG815" s="120"/>
      <c r="BH815" s="121"/>
      <c r="BI815" s="118"/>
      <c r="BJ815" s="119"/>
      <c r="BK815" s="120"/>
      <c r="BL815" s="119"/>
      <c r="BM815" s="120"/>
      <c r="BN815" s="121"/>
      <c r="BQ815" s="170"/>
      <c r="BR815" s="171"/>
      <c r="BS815" s="170"/>
      <c r="BT815" s="171"/>
      <c r="BU815" s="172"/>
      <c r="BV815" s="169"/>
      <c r="BW815" s="170"/>
      <c r="BX815" s="171"/>
      <c r="BY815" s="170"/>
      <c r="BZ815" s="171"/>
      <c r="CA815" s="172"/>
      <c r="CB815" s="169"/>
      <c r="CC815" s="170"/>
      <c r="CD815" s="171"/>
      <c r="CE815" s="170"/>
      <c r="CF815" s="171"/>
      <c r="CG815" s="172"/>
      <c r="CH815" s="169"/>
      <c r="CI815" s="170"/>
      <c r="CJ815" s="171"/>
      <c r="CK815" s="170"/>
      <c r="CL815" s="171"/>
      <c r="CM815" s="172"/>
      <c r="CN815" s="169"/>
      <c r="CO815" s="170"/>
      <c r="CP815" s="171"/>
      <c r="CQ815" s="170"/>
      <c r="CR815" s="171"/>
      <c r="CS815" s="172"/>
    </row>
    <row r="816" spans="13:97" ht="15" customHeight="1" x14ac:dyDescent="0.25">
      <c r="M816" s="44"/>
      <c r="N816" s="45"/>
      <c r="O816" s="46"/>
      <c r="P816" s="45"/>
      <c r="Q816" s="46"/>
      <c r="R816" s="47"/>
      <c r="S816" s="44"/>
      <c r="T816" s="45"/>
      <c r="U816" s="46"/>
      <c r="V816" s="45"/>
      <c r="W816" s="46"/>
      <c r="X816" s="47"/>
      <c r="Y816" s="44"/>
      <c r="Z816" s="45"/>
      <c r="AA816" s="46"/>
      <c r="AB816" s="45"/>
      <c r="AC816" s="46"/>
      <c r="AD816" s="47"/>
      <c r="AE816" s="44"/>
      <c r="AF816" s="45"/>
      <c r="AG816" s="46"/>
      <c r="AH816" s="45"/>
      <c r="AI816" s="46"/>
      <c r="AJ816" s="47"/>
      <c r="AK816" s="44"/>
      <c r="AL816" s="45"/>
      <c r="AM816" s="46"/>
      <c r="AN816" s="45"/>
      <c r="AO816" s="46"/>
      <c r="AP816" s="47"/>
      <c r="AQ816" s="44"/>
      <c r="AR816" s="45"/>
      <c r="AS816" s="46"/>
      <c r="AT816" s="45"/>
      <c r="AU816" s="46"/>
      <c r="AV816" s="47"/>
      <c r="AW816" s="44"/>
      <c r="AX816" s="45"/>
      <c r="AY816" s="46"/>
      <c r="AZ816" s="45"/>
      <c r="BA816" s="46"/>
      <c r="BB816" s="47"/>
      <c r="BC816" s="44"/>
      <c r="BD816" s="45"/>
      <c r="BE816" s="46"/>
      <c r="BF816" s="45"/>
      <c r="BG816" s="46"/>
      <c r="BH816" s="47"/>
      <c r="BI816" s="44"/>
      <c r="BJ816" s="45"/>
      <c r="BK816" s="46"/>
      <c r="BL816" s="45"/>
      <c r="BM816" s="46"/>
      <c r="BN816" s="47"/>
      <c r="BQ816" s="173"/>
      <c r="BR816" s="171"/>
      <c r="BS816" s="173"/>
      <c r="BT816" s="171"/>
      <c r="BU816" s="174"/>
      <c r="BV816" s="169"/>
      <c r="BW816" s="173"/>
      <c r="BX816" s="171"/>
      <c r="BY816" s="173"/>
      <c r="BZ816" s="171"/>
      <c r="CA816" s="174"/>
      <c r="CB816" s="169"/>
      <c r="CC816" s="173"/>
      <c r="CD816" s="171"/>
      <c r="CE816" s="173"/>
      <c r="CF816" s="171"/>
      <c r="CG816" s="174"/>
      <c r="CH816" s="169"/>
      <c r="CI816" s="173"/>
      <c r="CJ816" s="171"/>
      <c r="CK816" s="173"/>
      <c r="CL816" s="171"/>
      <c r="CM816" s="174"/>
      <c r="CN816" s="169"/>
      <c r="CO816" s="173"/>
      <c r="CP816" s="171"/>
      <c r="CQ816" s="173"/>
      <c r="CR816" s="171"/>
      <c r="CS816" s="174"/>
    </row>
    <row r="817" spans="13:97" ht="15" customHeight="1" x14ac:dyDescent="0.25">
      <c r="BQ817" s="173"/>
      <c r="BR817" s="171"/>
      <c r="BS817" s="173"/>
      <c r="BT817" s="171"/>
      <c r="BU817" s="174"/>
      <c r="BV817" s="169"/>
      <c r="BW817" s="173"/>
      <c r="BX817" s="171"/>
      <c r="BY817" s="173"/>
      <c r="BZ817" s="171"/>
      <c r="CA817" s="174"/>
      <c r="CB817" s="169"/>
      <c r="CC817" s="173"/>
      <c r="CD817" s="171"/>
      <c r="CE817" s="173"/>
      <c r="CF817" s="171"/>
      <c r="CG817" s="174"/>
      <c r="CH817" s="169"/>
      <c r="CI817" s="173"/>
      <c r="CJ817" s="171"/>
      <c r="CK817" s="173"/>
      <c r="CL817" s="171"/>
      <c r="CM817" s="174"/>
      <c r="CN817" s="169"/>
      <c r="CO817" s="173"/>
      <c r="CP817" s="171"/>
      <c r="CQ817" s="173"/>
      <c r="CR817" s="171"/>
      <c r="CS817" s="174"/>
    </row>
    <row r="818" spans="13:97" ht="15" customHeight="1" x14ac:dyDescent="0.25">
      <c r="BQ818" s="176"/>
      <c r="BR818" s="177"/>
      <c r="BS818" s="176"/>
      <c r="BT818" s="177"/>
      <c r="BU818" s="178"/>
      <c r="BV818" s="175"/>
      <c r="BW818" s="176"/>
      <c r="BX818" s="177"/>
      <c r="BY818" s="177"/>
      <c r="BZ818" s="177"/>
      <c r="CA818" s="180"/>
      <c r="CB818" s="175"/>
      <c r="CC818" s="176"/>
      <c r="CD818" s="177"/>
      <c r="CE818" s="176"/>
      <c r="CF818" s="177"/>
      <c r="CG818" s="178"/>
      <c r="CH818" s="175"/>
      <c r="CI818" s="176"/>
      <c r="CJ818" s="177"/>
      <c r="CK818" s="176"/>
      <c r="CL818" s="177"/>
      <c r="CM818" s="178"/>
      <c r="CN818" s="175"/>
      <c r="CO818" s="176"/>
      <c r="CP818" s="177"/>
      <c r="CQ818" s="177"/>
      <c r="CR818" s="177"/>
      <c r="CS818" s="180"/>
    </row>
    <row r="819" spans="13:97" ht="15" customHeight="1" x14ac:dyDescent="0.25">
      <c r="BQ819" s="170"/>
      <c r="BR819" s="171"/>
      <c r="BS819" s="170"/>
      <c r="BT819" s="171"/>
      <c r="BU819" s="172"/>
      <c r="BV819" s="169"/>
      <c r="BW819" s="170"/>
      <c r="BX819" s="171"/>
      <c r="BY819" s="171"/>
      <c r="BZ819" s="171"/>
      <c r="CA819" s="183"/>
      <c r="CB819" s="169"/>
      <c r="CC819" s="170"/>
      <c r="CD819" s="171"/>
      <c r="CE819" s="170"/>
      <c r="CF819" s="171"/>
      <c r="CG819" s="172"/>
      <c r="CH819" s="169"/>
      <c r="CI819" s="170"/>
      <c r="CJ819" s="171"/>
      <c r="CK819" s="170"/>
      <c r="CL819" s="171"/>
      <c r="CM819" s="172"/>
      <c r="CN819" s="169"/>
      <c r="CO819" s="170"/>
      <c r="CP819" s="171"/>
      <c r="CQ819" s="171"/>
      <c r="CR819" s="171"/>
      <c r="CS819" s="183"/>
    </row>
    <row r="820" spans="13:97" ht="15" customHeight="1" x14ac:dyDescent="0.25">
      <c r="BQ820" s="173"/>
      <c r="BR820" s="171"/>
      <c r="BS820" s="173"/>
      <c r="BT820" s="171"/>
      <c r="BU820" s="174"/>
      <c r="BV820" s="169"/>
      <c r="BW820" s="173"/>
      <c r="BX820" s="171"/>
      <c r="BY820" s="171"/>
      <c r="BZ820" s="171"/>
      <c r="CA820" s="184"/>
      <c r="CB820" s="169"/>
      <c r="CC820" s="173"/>
      <c r="CD820" s="171"/>
      <c r="CE820" s="173"/>
      <c r="CF820" s="171"/>
      <c r="CG820" s="174"/>
      <c r="CH820" s="169"/>
      <c r="CI820" s="173"/>
      <c r="CJ820" s="171"/>
      <c r="CK820" s="173"/>
      <c r="CL820" s="171"/>
      <c r="CM820" s="174"/>
      <c r="CN820" s="169"/>
      <c r="CO820" s="173"/>
      <c r="CP820" s="171"/>
      <c r="CQ820" s="171"/>
      <c r="CR820" s="171"/>
      <c r="CS820" s="184"/>
    </row>
    <row r="821" spans="13:97" ht="15" customHeight="1" x14ac:dyDescent="0.25">
      <c r="BQ821" s="173"/>
      <c r="BR821" s="171"/>
      <c r="BS821" s="173"/>
      <c r="BT821" s="171"/>
      <c r="BU821" s="174"/>
      <c r="BV821" s="169"/>
      <c r="BW821" s="173"/>
      <c r="BX821" s="171"/>
      <c r="BY821" s="171"/>
      <c r="BZ821" s="171"/>
      <c r="CA821" s="184"/>
      <c r="CB821" s="169"/>
      <c r="CC821" s="173"/>
      <c r="CD821" s="171"/>
      <c r="CE821" s="173"/>
      <c r="CF821" s="171"/>
      <c r="CG821" s="174"/>
      <c r="CH821" s="169"/>
      <c r="CI821" s="173"/>
      <c r="CJ821" s="171"/>
      <c r="CK821" s="173"/>
      <c r="CL821" s="171"/>
      <c r="CM821" s="174"/>
      <c r="CN821" s="169"/>
      <c r="CO821" s="173"/>
      <c r="CP821" s="171"/>
      <c r="CQ821" s="171"/>
      <c r="CR821" s="171"/>
      <c r="CS821" s="184"/>
    </row>
    <row r="822" spans="13:97" ht="15" customHeight="1" thickBot="1" x14ac:dyDescent="0.3">
      <c r="BQ822" s="177"/>
      <c r="BR822" s="177"/>
      <c r="BS822" s="177"/>
      <c r="BT822" s="177"/>
      <c r="BU822" s="180"/>
      <c r="BV822" s="175"/>
      <c r="BW822" s="177"/>
      <c r="BX822" s="177"/>
      <c r="BY822" s="177"/>
      <c r="BZ822" s="177"/>
      <c r="CA822" s="180"/>
      <c r="CB822" s="175"/>
      <c r="CC822" s="177"/>
      <c r="CD822" s="177"/>
      <c r="CE822" s="177"/>
      <c r="CF822" s="177"/>
      <c r="CG822" s="180"/>
      <c r="CH822" s="175"/>
      <c r="CI822" s="177"/>
      <c r="CJ822" s="177"/>
      <c r="CK822" s="177"/>
      <c r="CL822" s="177"/>
      <c r="CM822" s="180"/>
      <c r="CN822" s="175"/>
      <c r="CO822" s="177"/>
      <c r="CP822" s="177"/>
      <c r="CQ822" s="177"/>
      <c r="CR822" s="177"/>
      <c r="CS822" s="180"/>
    </row>
    <row r="823" spans="13:97" ht="15" customHeight="1" x14ac:dyDescent="0.25">
      <c r="M823" s="151">
        <v>1</v>
      </c>
      <c r="N823" s="276" t="s">
        <v>357</v>
      </c>
      <c r="O823" s="153">
        <v>1</v>
      </c>
      <c r="P823" s="152" t="s">
        <v>358</v>
      </c>
      <c r="Q823" s="153">
        <v>1</v>
      </c>
      <c r="R823" s="154" t="s">
        <v>359</v>
      </c>
      <c r="S823" s="151">
        <v>1</v>
      </c>
      <c r="T823" s="276" t="s">
        <v>360</v>
      </c>
      <c r="U823" s="153">
        <v>1</v>
      </c>
      <c r="V823" s="152" t="s">
        <v>361</v>
      </c>
      <c r="W823" s="153">
        <v>1</v>
      </c>
      <c r="X823" s="154" t="s">
        <v>362</v>
      </c>
      <c r="Y823" s="151">
        <v>1</v>
      </c>
      <c r="Z823" s="276" t="s">
        <v>363</v>
      </c>
      <c r="AA823" s="153">
        <v>1</v>
      </c>
      <c r="AB823" s="152" t="s">
        <v>364</v>
      </c>
      <c r="AC823" s="153">
        <v>1</v>
      </c>
      <c r="AD823" s="154" t="s">
        <v>365</v>
      </c>
      <c r="AE823" s="151">
        <v>1</v>
      </c>
      <c r="AF823" s="276" t="s">
        <v>366</v>
      </c>
      <c r="AG823" s="153">
        <v>1</v>
      </c>
      <c r="AH823" s="152" t="s">
        <v>367</v>
      </c>
      <c r="AI823" s="153">
        <v>1</v>
      </c>
      <c r="AJ823" s="154" t="s">
        <v>368</v>
      </c>
      <c r="AK823" s="151">
        <v>1</v>
      </c>
      <c r="AL823" s="276" t="s">
        <v>369</v>
      </c>
      <c r="AM823" s="153">
        <v>1</v>
      </c>
      <c r="AN823" s="152" t="s">
        <v>370</v>
      </c>
      <c r="AO823" s="153">
        <v>1</v>
      </c>
      <c r="AP823" s="154" t="s">
        <v>371</v>
      </c>
      <c r="AQ823" s="151">
        <v>1</v>
      </c>
      <c r="AR823" s="276" t="s">
        <v>372</v>
      </c>
      <c r="AS823" s="153">
        <v>1</v>
      </c>
      <c r="AT823" s="152" t="s">
        <v>373</v>
      </c>
      <c r="AU823" s="153">
        <v>1</v>
      </c>
      <c r="AV823" s="154" t="s">
        <v>374</v>
      </c>
      <c r="AW823" s="151">
        <v>1</v>
      </c>
      <c r="AX823" s="276" t="s">
        <v>375</v>
      </c>
      <c r="AY823" s="153">
        <v>1</v>
      </c>
      <c r="AZ823" s="152" t="s">
        <v>376</v>
      </c>
      <c r="BA823" s="153">
        <v>1</v>
      </c>
      <c r="BB823" s="154" t="s">
        <v>377</v>
      </c>
      <c r="BC823" s="151">
        <v>1</v>
      </c>
      <c r="BD823" s="276" t="s">
        <v>378</v>
      </c>
      <c r="BE823" s="153">
        <v>1</v>
      </c>
      <c r="BF823" s="152" t="s">
        <v>379</v>
      </c>
      <c r="BG823" s="153">
        <v>1</v>
      </c>
      <c r="BH823" s="154" t="s">
        <v>380</v>
      </c>
      <c r="BI823" s="151">
        <v>1</v>
      </c>
      <c r="BJ823" s="276" t="s">
        <v>381</v>
      </c>
      <c r="BK823" s="153">
        <v>1</v>
      </c>
      <c r="BL823" s="152" t="s">
        <v>382</v>
      </c>
      <c r="BM823" s="153">
        <v>1</v>
      </c>
      <c r="BN823" s="154" t="s">
        <v>383</v>
      </c>
      <c r="BQ823" s="170"/>
      <c r="BR823" s="171"/>
      <c r="BS823" s="170"/>
      <c r="BT823" s="171"/>
      <c r="BU823" s="172"/>
      <c r="BV823" s="169"/>
      <c r="BW823" s="170"/>
      <c r="BX823" s="171"/>
      <c r="BY823" s="170"/>
      <c r="BZ823" s="171"/>
      <c r="CA823" s="172"/>
      <c r="CB823" s="169"/>
      <c r="CC823" s="170"/>
      <c r="CD823" s="171"/>
      <c r="CE823" s="170"/>
      <c r="CF823" s="171"/>
      <c r="CG823" s="172"/>
      <c r="CH823" s="169"/>
      <c r="CI823" s="170"/>
      <c r="CJ823" s="171"/>
      <c r="CK823" s="170"/>
      <c r="CL823" s="171"/>
      <c r="CM823" s="172"/>
      <c r="CN823" s="169"/>
      <c r="CO823" s="170"/>
      <c r="CP823" s="171"/>
      <c r="CQ823" s="170"/>
      <c r="CR823" s="171"/>
      <c r="CS823" s="172"/>
    </row>
    <row r="824" spans="13:97" ht="15" customHeight="1" x14ac:dyDescent="0.25">
      <c r="M824" s="155"/>
      <c r="N824" s="277"/>
      <c r="O824" s="157"/>
      <c r="P824" s="156"/>
      <c r="Q824" s="157"/>
      <c r="R824" s="158"/>
      <c r="S824" s="155"/>
      <c r="T824" s="277"/>
      <c r="U824" s="157"/>
      <c r="V824" s="159"/>
      <c r="W824" s="157"/>
      <c r="X824" s="160"/>
      <c r="Y824" s="155"/>
      <c r="Z824" s="277"/>
      <c r="AA824" s="157"/>
      <c r="AB824" s="156"/>
      <c r="AC824" s="157"/>
      <c r="AD824" s="158"/>
      <c r="AE824" s="155"/>
      <c r="AF824" s="277"/>
      <c r="AG824" s="157"/>
      <c r="AH824" s="156"/>
      <c r="AI824" s="157"/>
      <c r="AJ824" s="158"/>
      <c r="AK824" s="155"/>
      <c r="AL824" s="277"/>
      <c r="AM824" s="157"/>
      <c r="AN824" s="159"/>
      <c r="AO824" s="157"/>
      <c r="AP824" s="160"/>
      <c r="AQ824" s="155"/>
      <c r="AR824" s="277"/>
      <c r="AS824" s="157"/>
      <c r="AT824" s="156"/>
      <c r="AU824" s="157"/>
      <c r="AV824" s="158"/>
      <c r="AW824" s="155"/>
      <c r="AX824" s="277"/>
      <c r="AY824" s="157"/>
      <c r="AZ824" s="156"/>
      <c r="BA824" s="157"/>
      <c r="BB824" s="158"/>
      <c r="BC824" s="155"/>
      <c r="BD824" s="277"/>
      <c r="BE824" s="157"/>
      <c r="BF824" s="159"/>
      <c r="BG824" s="157"/>
      <c r="BH824" s="160"/>
      <c r="BI824" s="155"/>
      <c r="BJ824" s="277"/>
      <c r="BK824" s="157"/>
      <c r="BL824" s="156"/>
      <c r="BM824" s="157"/>
      <c r="BN824" s="158"/>
      <c r="BQ824" s="173"/>
      <c r="BR824" s="171"/>
      <c r="BS824" s="170"/>
      <c r="BT824" s="171"/>
      <c r="BU824" s="172"/>
      <c r="BV824" s="169"/>
      <c r="BW824" s="173"/>
      <c r="BX824" s="171"/>
      <c r="BY824" s="173"/>
      <c r="BZ824" s="171"/>
      <c r="CA824" s="174"/>
      <c r="CB824" s="169"/>
      <c r="CC824" s="173"/>
      <c r="CD824" s="171"/>
      <c r="CE824" s="173"/>
      <c r="CF824" s="171"/>
      <c r="CG824" s="174"/>
      <c r="CH824" s="169"/>
      <c r="CI824" s="173"/>
      <c r="CJ824" s="171"/>
      <c r="CK824" s="170"/>
      <c r="CL824" s="171"/>
      <c r="CM824" s="172"/>
      <c r="CN824" s="169"/>
      <c r="CO824" s="173"/>
      <c r="CP824" s="171"/>
      <c r="CQ824" s="173"/>
      <c r="CR824" s="171"/>
      <c r="CS824" s="174"/>
    </row>
    <row r="825" spans="13:97" ht="15" customHeight="1" x14ac:dyDescent="0.25">
      <c r="M825" s="155"/>
      <c r="N825" s="277"/>
      <c r="O825" s="157"/>
      <c r="P825" s="156"/>
      <c r="Q825" s="157"/>
      <c r="R825" s="158"/>
      <c r="S825" s="155"/>
      <c r="T825" s="277"/>
      <c r="U825" s="157"/>
      <c r="V825" s="159"/>
      <c r="W825" s="157"/>
      <c r="X825" s="160"/>
      <c r="Y825" s="155"/>
      <c r="Z825" s="277"/>
      <c r="AA825" s="157"/>
      <c r="AB825" s="156"/>
      <c r="AC825" s="157"/>
      <c r="AD825" s="158"/>
      <c r="AE825" s="155"/>
      <c r="AF825" s="277"/>
      <c r="AG825" s="157"/>
      <c r="AH825" s="156"/>
      <c r="AI825" s="157"/>
      <c r="AJ825" s="158"/>
      <c r="AK825" s="155"/>
      <c r="AL825" s="277"/>
      <c r="AM825" s="157"/>
      <c r="AN825" s="159"/>
      <c r="AO825" s="157"/>
      <c r="AP825" s="160"/>
      <c r="AQ825" s="155"/>
      <c r="AR825" s="277"/>
      <c r="AS825" s="157"/>
      <c r="AT825" s="156"/>
      <c r="AU825" s="157"/>
      <c r="AV825" s="158"/>
      <c r="AW825" s="155"/>
      <c r="AX825" s="277"/>
      <c r="AY825" s="157"/>
      <c r="AZ825" s="156"/>
      <c r="BA825" s="157"/>
      <c r="BB825" s="158"/>
      <c r="BC825" s="155"/>
      <c r="BD825" s="277"/>
      <c r="BE825" s="157"/>
      <c r="BF825" s="159"/>
      <c r="BG825" s="157"/>
      <c r="BH825" s="160"/>
      <c r="BI825" s="155"/>
      <c r="BJ825" s="277"/>
      <c r="BK825" s="157"/>
      <c r="BL825" s="156"/>
      <c r="BM825" s="157"/>
      <c r="BN825" s="158"/>
      <c r="BQ825" s="173"/>
      <c r="BR825" s="171"/>
      <c r="BS825" s="170"/>
      <c r="BT825" s="171"/>
      <c r="BU825" s="172"/>
      <c r="BV825" s="169"/>
      <c r="BW825" s="173"/>
      <c r="BX825" s="171"/>
      <c r="BY825" s="173"/>
      <c r="BZ825" s="171"/>
      <c r="CA825" s="174"/>
      <c r="CB825" s="169"/>
      <c r="CC825" s="173"/>
      <c r="CD825" s="171"/>
      <c r="CE825" s="173"/>
      <c r="CF825" s="171"/>
      <c r="CG825" s="174"/>
      <c r="CH825" s="169"/>
      <c r="CI825" s="173"/>
      <c r="CJ825" s="171"/>
      <c r="CK825" s="170"/>
      <c r="CL825" s="171"/>
      <c r="CM825" s="172"/>
      <c r="CN825" s="169"/>
      <c r="CO825" s="173"/>
      <c r="CP825" s="171"/>
      <c r="CQ825" s="173"/>
      <c r="CR825" s="171"/>
      <c r="CS825" s="174"/>
    </row>
    <row r="826" spans="13:97" ht="15" customHeight="1" x14ac:dyDescent="0.25">
      <c r="M826" s="161"/>
      <c r="N826" s="278"/>
      <c r="O826" s="163"/>
      <c r="P826" s="162"/>
      <c r="Q826" s="163"/>
      <c r="R826" s="164"/>
      <c r="S826" s="161"/>
      <c r="T826" s="278"/>
      <c r="U826" s="163"/>
      <c r="V826" s="162"/>
      <c r="W826" s="163"/>
      <c r="X826" s="164"/>
      <c r="Y826" s="161"/>
      <c r="Z826" s="278"/>
      <c r="AA826" s="163"/>
      <c r="AB826" s="162"/>
      <c r="AC826" s="163"/>
      <c r="AD826" s="164"/>
      <c r="AE826" s="161"/>
      <c r="AF826" s="278"/>
      <c r="AG826" s="163"/>
      <c r="AH826" s="162"/>
      <c r="AI826" s="163"/>
      <c r="AJ826" s="164"/>
      <c r="AK826" s="161"/>
      <c r="AL826" s="278"/>
      <c r="AM826" s="163"/>
      <c r="AN826" s="162"/>
      <c r="AO826" s="163"/>
      <c r="AP826" s="164"/>
      <c r="AQ826" s="161"/>
      <c r="AR826" s="278"/>
      <c r="AS826" s="163"/>
      <c r="AT826" s="162"/>
      <c r="AU826" s="163"/>
      <c r="AV826" s="164"/>
      <c r="AW826" s="161"/>
      <c r="AX826" s="278"/>
      <c r="AY826" s="163"/>
      <c r="AZ826" s="162"/>
      <c r="BA826" s="163"/>
      <c r="BB826" s="164"/>
      <c r="BC826" s="161"/>
      <c r="BD826" s="278"/>
      <c r="BE826" s="163"/>
      <c r="BF826" s="162"/>
      <c r="BG826" s="163"/>
      <c r="BH826" s="164"/>
      <c r="BI826" s="161"/>
      <c r="BJ826" s="278"/>
      <c r="BK826" s="163"/>
      <c r="BL826" s="162"/>
      <c r="BM826" s="163"/>
      <c r="BN826" s="164"/>
      <c r="BQ826" s="176"/>
      <c r="BR826" s="177"/>
      <c r="BS826" s="176"/>
      <c r="BT826" s="177"/>
      <c r="BU826" s="178"/>
      <c r="BV826" s="175"/>
      <c r="BW826" s="176"/>
      <c r="BX826" s="177"/>
      <c r="BY826" s="176"/>
      <c r="BZ826" s="177"/>
      <c r="CA826" s="178"/>
      <c r="CB826" s="175"/>
      <c r="CC826" s="176"/>
      <c r="CD826" s="177"/>
      <c r="CE826" s="176"/>
      <c r="CF826" s="177"/>
      <c r="CG826" s="178"/>
      <c r="CH826" s="175"/>
      <c r="CI826" s="176"/>
      <c r="CJ826" s="177"/>
      <c r="CK826" s="176"/>
      <c r="CL826" s="177"/>
      <c r="CM826" s="178"/>
      <c r="CN826" s="175"/>
      <c r="CO826" s="176"/>
      <c r="CP826" s="177"/>
      <c r="CQ826" s="176"/>
      <c r="CR826" s="177"/>
      <c r="CS826" s="178"/>
    </row>
    <row r="827" spans="13:97" ht="15" customHeight="1" x14ac:dyDescent="0.25">
      <c r="M827" s="155">
        <v>1</v>
      </c>
      <c r="N827" s="276" t="s">
        <v>384</v>
      </c>
      <c r="O827" s="157">
        <v>1</v>
      </c>
      <c r="P827" s="159" t="s">
        <v>385</v>
      </c>
      <c r="Q827" s="157">
        <v>1</v>
      </c>
      <c r="R827" s="160" t="s">
        <v>386</v>
      </c>
      <c r="S827" s="155">
        <v>1</v>
      </c>
      <c r="T827" s="276" t="s">
        <v>387</v>
      </c>
      <c r="U827" s="157">
        <v>1</v>
      </c>
      <c r="V827" s="159" t="s">
        <v>388</v>
      </c>
      <c r="W827" s="157">
        <v>1</v>
      </c>
      <c r="X827" s="160" t="s">
        <v>389</v>
      </c>
      <c r="Y827" s="155">
        <v>1</v>
      </c>
      <c r="Z827" s="276" t="s">
        <v>390</v>
      </c>
      <c r="AA827" s="157">
        <v>1</v>
      </c>
      <c r="AB827" s="159" t="s">
        <v>391</v>
      </c>
      <c r="AC827" s="157">
        <v>1</v>
      </c>
      <c r="AD827" s="160" t="s">
        <v>392</v>
      </c>
      <c r="AE827" s="155">
        <v>1</v>
      </c>
      <c r="AF827" s="276" t="s">
        <v>393</v>
      </c>
      <c r="AG827" s="157">
        <v>1</v>
      </c>
      <c r="AH827" s="159" t="s">
        <v>394</v>
      </c>
      <c r="AI827" s="157">
        <v>1</v>
      </c>
      <c r="AJ827" s="160" t="s">
        <v>395</v>
      </c>
      <c r="AK827" s="155">
        <v>1</v>
      </c>
      <c r="AL827" s="276" t="s">
        <v>396</v>
      </c>
      <c r="AM827" s="157">
        <v>1</v>
      </c>
      <c r="AN827" s="159" t="s">
        <v>397</v>
      </c>
      <c r="AO827" s="157">
        <v>1</v>
      </c>
      <c r="AP827" s="160" t="s">
        <v>398</v>
      </c>
      <c r="AQ827" s="155">
        <v>1</v>
      </c>
      <c r="AR827" s="276" t="s">
        <v>399</v>
      </c>
      <c r="AS827" s="157">
        <v>1</v>
      </c>
      <c r="AT827" s="159" t="s">
        <v>400</v>
      </c>
      <c r="AU827" s="157">
        <v>1</v>
      </c>
      <c r="AV827" s="160" t="s">
        <v>401</v>
      </c>
      <c r="AW827" s="155">
        <v>1</v>
      </c>
      <c r="AX827" s="276" t="s">
        <v>402</v>
      </c>
      <c r="AY827" s="157">
        <v>1</v>
      </c>
      <c r="AZ827" s="159" t="s">
        <v>403</v>
      </c>
      <c r="BA827" s="157">
        <v>1</v>
      </c>
      <c r="BB827" s="160" t="s">
        <v>404</v>
      </c>
      <c r="BC827" s="155">
        <v>1</v>
      </c>
      <c r="BD827" s="276" t="s">
        <v>405</v>
      </c>
      <c r="BE827" s="157">
        <v>1</v>
      </c>
      <c r="BF827" s="159" t="s">
        <v>406</v>
      </c>
      <c r="BG827" s="157">
        <v>1</v>
      </c>
      <c r="BH827" s="160" t="s">
        <v>407</v>
      </c>
      <c r="BI827" s="155">
        <v>1</v>
      </c>
      <c r="BJ827" s="276" t="s">
        <v>408</v>
      </c>
      <c r="BK827" s="157">
        <v>1</v>
      </c>
      <c r="BL827" s="159" t="s">
        <v>409</v>
      </c>
      <c r="BM827" s="157">
        <v>1</v>
      </c>
      <c r="BN827" s="160" t="s">
        <v>410</v>
      </c>
      <c r="BQ827" s="170"/>
      <c r="BR827" s="171"/>
      <c r="BS827" s="170"/>
      <c r="BT827" s="171"/>
      <c r="BU827" s="172"/>
      <c r="BV827" s="169"/>
      <c r="BW827" s="170"/>
      <c r="BX827" s="171"/>
      <c r="BY827" s="170"/>
      <c r="BZ827" s="171"/>
      <c r="CA827" s="172"/>
      <c r="CB827" s="169"/>
      <c r="CC827" s="170"/>
      <c r="CD827" s="171"/>
      <c r="CE827" s="170"/>
      <c r="CF827" s="171"/>
      <c r="CG827" s="172"/>
      <c r="CH827" s="169"/>
      <c r="CI827" s="170"/>
      <c r="CJ827" s="171"/>
      <c r="CK827" s="170"/>
      <c r="CL827" s="171"/>
      <c r="CM827" s="172"/>
      <c r="CN827" s="169"/>
      <c r="CO827" s="170"/>
      <c r="CP827" s="171"/>
      <c r="CQ827" s="170"/>
      <c r="CR827" s="171"/>
      <c r="CS827" s="172"/>
    </row>
    <row r="828" spans="13:97" ht="15" customHeight="1" x14ac:dyDescent="0.25">
      <c r="M828" s="155"/>
      <c r="N828" s="277"/>
      <c r="O828" s="157"/>
      <c r="P828" s="156"/>
      <c r="Q828" s="157"/>
      <c r="R828" s="158"/>
      <c r="S828" s="155"/>
      <c r="T828" s="277"/>
      <c r="U828" s="157"/>
      <c r="V828" s="156"/>
      <c r="W828" s="157"/>
      <c r="X828" s="158"/>
      <c r="Y828" s="155"/>
      <c r="Z828" s="277"/>
      <c r="AA828" s="157"/>
      <c r="AB828" s="156"/>
      <c r="AC828" s="157"/>
      <c r="AD828" s="158"/>
      <c r="AE828" s="155"/>
      <c r="AF828" s="277"/>
      <c r="AG828" s="157"/>
      <c r="AH828" s="156"/>
      <c r="AI828" s="157"/>
      <c r="AJ828" s="158"/>
      <c r="AK828" s="155"/>
      <c r="AL828" s="277"/>
      <c r="AM828" s="157"/>
      <c r="AN828" s="156"/>
      <c r="AO828" s="157"/>
      <c r="AP828" s="158"/>
      <c r="AQ828" s="155"/>
      <c r="AR828" s="277"/>
      <c r="AS828" s="157"/>
      <c r="AT828" s="156"/>
      <c r="AU828" s="157"/>
      <c r="AV828" s="158"/>
      <c r="AW828" s="155"/>
      <c r="AX828" s="277"/>
      <c r="AY828" s="157"/>
      <c r="AZ828" s="156"/>
      <c r="BA828" s="157"/>
      <c r="BB828" s="158"/>
      <c r="BC828" s="155"/>
      <c r="BD828" s="277"/>
      <c r="BE828" s="157"/>
      <c r="BF828" s="156"/>
      <c r="BG828" s="157"/>
      <c r="BH828" s="158"/>
      <c r="BI828" s="155"/>
      <c r="BJ828" s="277"/>
      <c r="BK828" s="157"/>
      <c r="BL828" s="156"/>
      <c r="BM828" s="157"/>
      <c r="BN828" s="158"/>
      <c r="BQ828" s="173"/>
      <c r="BR828" s="171"/>
      <c r="BS828" s="173"/>
      <c r="BT828" s="171"/>
      <c r="BU828" s="174"/>
      <c r="BV828" s="169"/>
      <c r="BW828" s="173"/>
      <c r="BX828" s="171"/>
      <c r="BY828" s="173"/>
      <c r="BZ828" s="171"/>
      <c r="CA828" s="174"/>
      <c r="CB828" s="169"/>
      <c r="CC828" s="173"/>
      <c r="CD828" s="171"/>
      <c r="CE828" s="173"/>
      <c r="CF828" s="171"/>
      <c r="CG828" s="174"/>
      <c r="CH828" s="169"/>
      <c r="CI828" s="173"/>
      <c r="CJ828" s="171"/>
      <c r="CK828" s="173"/>
      <c r="CL828" s="171"/>
      <c r="CM828" s="174"/>
      <c r="CN828" s="169"/>
      <c r="CO828" s="173"/>
      <c r="CP828" s="171"/>
      <c r="CQ828" s="173"/>
      <c r="CR828" s="171"/>
      <c r="CS828" s="174"/>
    </row>
    <row r="829" spans="13:97" ht="15" customHeight="1" x14ac:dyDescent="0.25">
      <c r="M829" s="155"/>
      <c r="N829" s="277"/>
      <c r="O829" s="157"/>
      <c r="P829" s="156"/>
      <c r="Q829" s="157"/>
      <c r="R829" s="158"/>
      <c r="S829" s="155"/>
      <c r="T829" s="277"/>
      <c r="U829" s="157"/>
      <c r="V829" s="156"/>
      <c r="W829" s="157"/>
      <c r="X829" s="158"/>
      <c r="Y829" s="155"/>
      <c r="Z829" s="277"/>
      <c r="AA829" s="157"/>
      <c r="AB829" s="156"/>
      <c r="AC829" s="157"/>
      <c r="AD829" s="158"/>
      <c r="AE829" s="155"/>
      <c r="AF829" s="277"/>
      <c r="AG829" s="157"/>
      <c r="AH829" s="156"/>
      <c r="AI829" s="157"/>
      <c r="AJ829" s="158"/>
      <c r="AK829" s="155"/>
      <c r="AL829" s="277"/>
      <c r="AM829" s="157"/>
      <c r="AN829" s="156"/>
      <c r="AO829" s="157"/>
      <c r="AP829" s="158"/>
      <c r="AQ829" s="155"/>
      <c r="AR829" s="277"/>
      <c r="AS829" s="157"/>
      <c r="AT829" s="156"/>
      <c r="AU829" s="157"/>
      <c r="AV829" s="158"/>
      <c r="AW829" s="155"/>
      <c r="AX829" s="277"/>
      <c r="AY829" s="157"/>
      <c r="AZ829" s="156"/>
      <c r="BA829" s="157"/>
      <c r="BB829" s="158"/>
      <c r="BC829" s="155"/>
      <c r="BD829" s="277"/>
      <c r="BE829" s="157"/>
      <c r="BF829" s="156"/>
      <c r="BG829" s="157"/>
      <c r="BH829" s="158"/>
      <c r="BI829" s="155"/>
      <c r="BJ829" s="277"/>
      <c r="BK829" s="157"/>
      <c r="BL829" s="156"/>
      <c r="BM829" s="157"/>
      <c r="BN829" s="158"/>
      <c r="BQ829" s="173"/>
      <c r="BR829" s="171"/>
      <c r="BS829" s="173"/>
      <c r="BT829" s="171"/>
      <c r="BU829" s="174"/>
      <c r="BV829" s="169"/>
      <c r="BW829" s="173"/>
      <c r="BX829" s="171"/>
      <c r="BY829" s="173"/>
      <c r="BZ829" s="171"/>
      <c r="CA829" s="174"/>
      <c r="CB829" s="169"/>
      <c r="CC829" s="173"/>
      <c r="CD829" s="171"/>
      <c r="CE829" s="173"/>
      <c r="CF829" s="171"/>
      <c r="CG829" s="174"/>
      <c r="CH829" s="169"/>
      <c r="CI829" s="173"/>
      <c r="CJ829" s="171"/>
      <c r="CK829" s="173"/>
      <c r="CL829" s="171"/>
      <c r="CM829" s="174"/>
      <c r="CN829" s="169"/>
      <c r="CO829" s="173"/>
      <c r="CP829" s="171"/>
      <c r="CQ829" s="173"/>
      <c r="CR829" s="171"/>
      <c r="CS829" s="174"/>
    </row>
    <row r="830" spans="13:97" ht="15" customHeight="1" x14ac:dyDescent="0.25">
      <c r="M830" s="161"/>
      <c r="N830" s="278"/>
      <c r="O830" s="163"/>
      <c r="P830" s="162"/>
      <c r="Q830" s="163"/>
      <c r="R830" s="164"/>
      <c r="S830" s="161"/>
      <c r="T830" s="278"/>
      <c r="U830" s="163"/>
      <c r="V830" s="162"/>
      <c r="W830" s="163"/>
      <c r="X830" s="164"/>
      <c r="Y830" s="161"/>
      <c r="Z830" s="278"/>
      <c r="AA830" s="163"/>
      <c r="AB830" s="162"/>
      <c r="AC830" s="163"/>
      <c r="AD830" s="164"/>
      <c r="AE830" s="161"/>
      <c r="AF830" s="278"/>
      <c r="AG830" s="163"/>
      <c r="AH830" s="162"/>
      <c r="AI830" s="163"/>
      <c r="AJ830" s="164"/>
      <c r="AK830" s="161"/>
      <c r="AL830" s="278"/>
      <c r="AM830" s="163"/>
      <c r="AN830" s="162"/>
      <c r="AO830" s="163"/>
      <c r="AP830" s="164"/>
      <c r="AQ830" s="161"/>
      <c r="AR830" s="278"/>
      <c r="AS830" s="163"/>
      <c r="AT830" s="162"/>
      <c r="AU830" s="163"/>
      <c r="AV830" s="164"/>
      <c r="AW830" s="161"/>
      <c r="AX830" s="278"/>
      <c r="AY830" s="163"/>
      <c r="AZ830" s="162"/>
      <c r="BA830" s="163"/>
      <c r="BB830" s="164"/>
      <c r="BC830" s="161"/>
      <c r="BD830" s="278"/>
      <c r="BE830" s="163"/>
      <c r="BF830" s="162"/>
      <c r="BG830" s="163"/>
      <c r="BH830" s="164"/>
      <c r="BI830" s="161"/>
      <c r="BJ830" s="278"/>
      <c r="BK830" s="163"/>
      <c r="BL830" s="162"/>
      <c r="BM830" s="163"/>
      <c r="BN830" s="164"/>
      <c r="BQ830" s="176"/>
      <c r="BR830" s="177"/>
      <c r="BS830" s="176"/>
      <c r="BT830" s="177"/>
      <c r="BU830" s="178"/>
      <c r="BV830" s="175"/>
      <c r="BW830" s="176"/>
      <c r="BX830" s="177"/>
      <c r="BY830" s="176"/>
      <c r="BZ830" s="177"/>
      <c r="CA830" s="178"/>
      <c r="CB830" s="175"/>
      <c r="CC830" s="176"/>
      <c r="CD830" s="177"/>
      <c r="CE830" s="176"/>
      <c r="CF830" s="177"/>
      <c r="CG830" s="178"/>
      <c r="CH830" s="175"/>
      <c r="CI830" s="176"/>
      <c r="CJ830" s="177"/>
      <c r="CK830" s="176"/>
      <c r="CL830" s="177"/>
      <c r="CM830" s="178"/>
      <c r="CN830" s="175"/>
      <c r="CO830" s="176"/>
      <c r="CP830" s="177"/>
      <c r="CQ830" s="176"/>
      <c r="CR830" s="177"/>
      <c r="CS830" s="178"/>
    </row>
    <row r="831" spans="13:97" ht="15" customHeight="1" x14ac:dyDescent="0.25">
      <c r="M831" s="155">
        <v>1</v>
      </c>
      <c r="N831" s="276" t="s">
        <v>411</v>
      </c>
      <c r="O831" s="157">
        <v>1</v>
      </c>
      <c r="P831" s="159" t="s">
        <v>412</v>
      </c>
      <c r="Q831" s="157">
        <v>1</v>
      </c>
      <c r="R831" s="160" t="s">
        <v>413</v>
      </c>
      <c r="S831" s="155">
        <v>1</v>
      </c>
      <c r="T831" s="276" t="s">
        <v>414</v>
      </c>
      <c r="U831" s="157">
        <v>1</v>
      </c>
      <c r="V831" s="159" t="s">
        <v>415</v>
      </c>
      <c r="W831" s="157">
        <v>1</v>
      </c>
      <c r="X831" s="160" t="s">
        <v>416</v>
      </c>
      <c r="Y831" s="155"/>
      <c r="Z831" s="279"/>
      <c r="AA831" s="157"/>
      <c r="AB831" s="159"/>
      <c r="AC831" s="157"/>
      <c r="AD831" s="160"/>
      <c r="AE831" s="155"/>
      <c r="AF831" s="279"/>
      <c r="AG831" s="157"/>
      <c r="AH831" s="159"/>
      <c r="AI831" s="157"/>
      <c r="AJ831" s="160"/>
      <c r="AK831" s="155"/>
      <c r="AL831" s="279"/>
      <c r="AM831" s="157"/>
      <c r="AN831" s="159"/>
      <c r="AO831" s="157"/>
      <c r="AP831" s="160"/>
      <c r="AQ831" s="155"/>
      <c r="AR831" s="279"/>
      <c r="AS831" s="157"/>
      <c r="AT831" s="159"/>
      <c r="AU831" s="157"/>
      <c r="AV831" s="160"/>
      <c r="AW831" s="155"/>
      <c r="AX831" s="279"/>
      <c r="AY831" s="157"/>
      <c r="AZ831" s="159"/>
      <c r="BA831" s="157"/>
      <c r="BB831" s="160"/>
      <c r="BC831" s="155"/>
      <c r="BD831" s="279"/>
      <c r="BE831" s="157"/>
      <c r="BF831" s="159"/>
      <c r="BG831" s="157"/>
      <c r="BH831" s="160"/>
      <c r="BI831" s="155"/>
      <c r="BJ831" s="279"/>
      <c r="BK831" s="157"/>
      <c r="BL831" s="159"/>
      <c r="BM831" s="157"/>
      <c r="BN831" s="160"/>
      <c r="BQ831" s="170"/>
      <c r="BR831" s="171"/>
      <c r="BS831" s="170"/>
      <c r="BT831" s="171"/>
      <c r="BU831" s="172"/>
      <c r="BV831" s="169"/>
      <c r="BW831" s="170"/>
      <c r="BX831" s="171"/>
      <c r="BY831" s="170"/>
      <c r="BZ831" s="171"/>
      <c r="CA831" s="172"/>
      <c r="CB831" s="169"/>
      <c r="CC831" s="170"/>
      <c r="CD831" s="171"/>
      <c r="CE831" s="170"/>
      <c r="CF831" s="171"/>
      <c r="CG831" s="172"/>
      <c r="CH831" s="169"/>
      <c r="CI831" s="170"/>
      <c r="CJ831" s="171"/>
      <c r="CK831" s="170"/>
      <c r="CL831" s="171"/>
      <c r="CM831" s="172"/>
      <c r="CN831" s="169"/>
      <c r="CO831" s="170"/>
      <c r="CP831" s="171"/>
      <c r="CQ831" s="170"/>
      <c r="CR831" s="171"/>
      <c r="CS831" s="172"/>
    </row>
    <row r="832" spans="13:97" ht="15" customHeight="1" x14ac:dyDescent="0.25">
      <c r="M832" s="155"/>
      <c r="N832" s="277"/>
      <c r="O832" s="157"/>
      <c r="P832" s="156"/>
      <c r="Q832" s="157"/>
      <c r="R832" s="158"/>
      <c r="S832" s="155"/>
      <c r="T832" s="277"/>
      <c r="U832" s="157"/>
      <c r="V832" s="156"/>
      <c r="W832" s="157"/>
      <c r="X832" s="158"/>
      <c r="Y832" s="155"/>
      <c r="Z832" s="277"/>
      <c r="AA832" s="157"/>
      <c r="AB832" s="156"/>
      <c r="AC832" s="157"/>
      <c r="AD832" s="158"/>
      <c r="AE832" s="155"/>
      <c r="AF832" s="277"/>
      <c r="AG832" s="157"/>
      <c r="AH832" s="156"/>
      <c r="AI832" s="157"/>
      <c r="AJ832" s="158"/>
      <c r="AK832" s="155"/>
      <c r="AL832" s="277"/>
      <c r="AM832" s="157"/>
      <c r="AN832" s="156"/>
      <c r="AO832" s="157"/>
      <c r="AP832" s="158"/>
      <c r="AQ832" s="155"/>
      <c r="AR832" s="277"/>
      <c r="AS832" s="157"/>
      <c r="AT832" s="156"/>
      <c r="AU832" s="157"/>
      <c r="AV832" s="158"/>
      <c r="AW832" s="155"/>
      <c r="AX832" s="277"/>
      <c r="AY832" s="157"/>
      <c r="AZ832" s="156"/>
      <c r="BA832" s="157"/>
      <c r="BB832" s="158"/>
      <c r="BC832" s="155"/>
      <c r="BD832" s="277"/>
      <c r="BE832" s="157"/>
      <c r="BF832" s="156"/>
      <c r="BG832" s="157"/>
      <c r="BH832" s="158"/>
      <c r="BI832" s="155"/>
      <c r="BJ832" s="277"/>
      <c r="BK832" s="157"/>
      <c r="BL832" s="156"/>
      <c r="BM832" s="157"/>
      <c r="BN832" s="158"/>
      <c r="BQ832" s="173"/>
      <c r="BR832" s="171"/>
      <c r="BS832" s="173"/>
      <c r="BT832" s="171"/>
      <c r="BU832" s="174"/>
      <c r="BV832" s="169"/>
      <c r="BW832" s="173"/>
      <c r="BX832" s="171"/>
      <c r="BY832" s="173"/>
      <c r="BZ832" s="171"/>
      <c r="CA832" s="174"/>
      <c r="CB832" s="169"/>
      <c r="CC832" s="173"/>
      <c r="CD832" s="171"/>
      <c r="CE832" s="173"/>
      <c r="CF832" s="171"/>
      <c r="CG832" s="174"/>
      <c r="CH832" s="169"/>
      <c r="CI832" s="173"/>
      <c r="CJ832" s="171"/>
      <c r="CK832" s="173"/>
      <c r="CL832" s="171"/>
      <c r="CM832" s="174"/>
      <c r="CN832" s="169"/>
      <c r="CO832" s="173"/>
      <c r="CP832" s="171"/>
      <c r="CQ832" s="173"/>
      <c r="CR832" s="171"/>
      <c r="CS832" s="174"/>
    </row>
    <row r="833" spans="13:97" ht="15" customHeight="1" x14ac:dyDescent="0.25">
      <c r="M833" s="155"/>
      <c r="N833" s="277"/>
      <c r="O833" s="157"/>
      <c r="P833" s="156"/>
      <c r="Q833" s="157"/>
      <c r="R833" s="158"/>
      <c r="S833" s="155"/>
      <c r="T833" s="277"/>
      <c r="U833" s="157"/>
      <c r="V833" s="156"/>
      <c r="W833" s="157"/>
      <c r="X833" s="158"/>
      <c r="Y833" s="155"/>
      <c r="Z833" s="277"/>
      <c r="AA833" s="157"/>
      <c r="AB833" s="156"/>
      <c r="AC833" s="157"/>
      <c r="AD833" s="158"/>
      <c r="AE833" s="155"/>
      <c r="AF833" s="277"/>
      <c r="AG833" s="157"/>
      <c r="AH833" s="156"/>
      <c r="AI833" s="157"/>
      <c r="AJ833" s="158"/>
      <c r="AK833" s="155"/>
      <c r="AL833" s="277"/>
      <c r="AM833" s="157"/>
      <c r="AN833" s="156"/>
      <c r="AO833" s="157"/>
      <c r="AP833" s="158"/>
      <c r="AQ833" s="155"/>
      <c r="AR833" s="277"/>
      <c r="AS833" s="157"/>
      <c r="AT833" s="156"/>
      <c r="AU833" s="157"/>
      <c r="AV833" s="158"/>
      <c r="AW833" s="155"/>
      <c r="AX833" s="277"/>
      <c r="AY833" s="157"/>
      <c r="AZ833" s="156"/>
      <c r="BA833" s="157"/>
      <c r="BB833" s="158"/>
      <c r="BC833" s="155"/>
      <c r="BD833" s="277"/>
      <c r="BE833" s="157"/>
      <c r="BF833" s="156"/>
      <c r="BG833" s="157"/>
      <c r="BH833" s="158"/>
      <c r="BI833" s="155"/>
      <c r="BJ833" s="277"/>
      <c r="BK833" s="157"/>
      <c r="BL833" s="156"/>
      <c r="BM833" s="157"/>
      <c r="BN833" s="158"/>
      <c r="BQ833" s="127"/>
      <c r="BR833" s="128"/>
      <c r="BS833" s="127"/>
      <c r="BT833" s="128"/>
      <c r="BU833" s="129"/>
      <c r="BV833" s="126"/>
      <c r="BW833" s="127"/>
      <c r="BX833" s="128"/>
      <c r="BY833" s="127"/>
      <c r="BZ833" s="128"/>
      <c r="CA833" s="129"/>
      <c r="CB833" s="126"/>
      <c r="CC833" s="127"/>
      <c r="CD833" s="128"/>
      <c r="CE833" s="127"/>
      <c r="CF833" s="128"/>
      <c r="CG833" s="129"/>
      <c r="CH833" s="126"/>
      <c r="CI833" s="127"/>
      <c r="CJ833" s="128"/>
      <c r="CK833" s="127"/>
      <c r="CL833" s="128"/>
      <c r="CM833" s="129"/>
      <c r="CN833" s="126"/>
      <c r="CO833" s="127"/>
      <c r="CP833" s="128"/>
      <c r="CQ833" s="127"/>
      <c r="CR833" s="128"/>
      <c r="CS833" s="129"/>
    </row>
    <row r="834" spans="13:97" ht="15" customHeight="1" x14ac:dyDescent="0.25">
      <c r="M834" s="122"/>
      <c r="N834" s="280"/>
      <c r="O834" s="124"/>
      <c r="P834" s="123"/>
      <c r="Q834" s="124"/>
      <c r="R834" s="125"/>
      <c r="S834" s="122"/>
      <c r="T834" s="280"/>
      <c r="U834" s="124"/>
      <c r="V834" s="123"/>
      <c r="W834" s="124"/>
      <c r="X834" s="125"/>
      <c r="Y834" s="122"/>
      <c r="Z834" s="280"/>
      <c r="AA834" s="124"/>
      <c r="AB834" s="123"/>
      <c r="AC834" s="124"/>
      <c r="AD834" s="125"/>
      <c r="AE834" s="122"/>
      <c r="AF834" s="280"/>
      <c r="AG834" s="124"/>
      <c r="AH834" s="123"/>
      <c r="AI834" s="124"/>
      <c r="AJ834" s="125"/>
      <c r="AK834" s="122"/>
      <c r="AL834" s="280"/>
      <c r="AM834" s="124"/>
      <c r="AN834" s="123"/>
      <c r="AO834" s="124"/>
      <c r="AP834" s="125"/>
      <c r="AQ834" s="122"/>
      <c r="AR834" s="280"/>
      <c r="AS834" s="124"/>
      <c r="AT834" s="123"/>
      <c r="AU834" s="124"/>
      <c r="AV834" s="125"/>
      <c r="AW834" s="122"/>
      <c r="AX834" s="280"/>
      <c r="AY834" s="124"/>
      <c r="AZ834" s="123"/>
      <c r="BA834" s="124"/>
      <c r="BB834" s="125"/>
      <c r="BC834" s="122"/>
      <c r="BD834" s="280"/>
      <c r="BE834" s="124"/>
      <c r="BF834" s="123"/>
      <c r="BG834" s="124"/>
      <c r="BH834" s="125"/>
      <c r="BI834" s="122"/>
      <c r="BJ834" s="280"/>
      <c r="BK834" s="124"/>
      <c r="BL834" s="123"/>
      <c r="BM834" s="124"/>
      <c r="BN834" s="125"/>
      <c r="BQ834" s="131"/>
      <c r="BR834" s="132"/>
      <c r="BS834" s="131"/>
      <c r="BT834" s="132"/>
      <c r="BU834" s="133"/>
      <c r="BV834" s="130"/>
      <c r="BW834" s="131"/>
      <c r="BX834" s="132"/>
      <c r="BY834" s="131"/>
      <c r="BZ834" s="132"/>
      <c r="CA834" s="133"/>
      <c r="CB834" s="130"/>
      <c r="CC834" s="131"/>
      <c r="CD834" s="132"/>
      <c r="CE834" s="131"/>
      <c r="CF834" s="132"/>
      <c r="CG834" s="133"/>
      <c r="CH834" s="130"/>
      <c r="CI834" s="131"/>
      <c r="CJ834" s="132"/>
      <c r="CK834" s="131"/>
      <c r="CL834" s="132"/>
      <c r="CM834" s="133"/>
      <c r="CN834" s="130"/>
      <c r="CO834" s="131"/>
      <c r="CP834" s="132"/>
      <c r="CQ834" s="131"/>
      <c r="CR834" s="132"/>
      <c r="CS834" s="133"/>
    </row>
    <row r="835" spans="13:97" ht="15" customHeight="1" x14ac:dyDescent="0.25">
      <c r="M835" s="169">
        <v>1</v>
      </c>
      <c r="N835" s="281" t="s">
        <v>417</v>
      </c>
      <c r="O835" s="171">
        <v>1</v>
      </c>
      <c r="P835" s="170" t="s">
        <v>418</v>
      </c>
      <c r="Q835" s="171">
        <v>1</v>
      </c>
      <c r="R835" s="172" t="s">
        <v>419</v>
      </c>
      <c r="S835" s="169">
        <v>1</v>
      </c>
      <c r="T835" s="281" t="s">
        <v>420</v>
      </c>
      <c r="U835" s="171">
        <v>1</v>
      </c>
      <c r="V835" s="170" t="s">
        <v>421</v>
      </c>
      <c r="W835" s="171">
        <v>1</v>
      </c>
      <c r="X835" s="172" t="s">
        <v>422</v>
      </c>
      <c r="Y835" s="169">
        <v>1</v>
      </c>
      <c r="Z835" s="281" t="s">
        <v>423</v>
      </c>
      <c r="AA835" s="171">
        <v>1</v>
      </c>
      <c r="AB835" s="170" t="s">
        <v>424</v>
      </c>
      <c r="AC835" s="171">
        <v>1</v>
      </c>
      <c r="AD835" s="172" t="s">
        <v>425</v>
      </c>
      <c r="AE835" s="169">
        <v>1</v>
      </c>
      <c r="AF835" s="281" t="s">
        <v>426</v>
      </c>
      <c r="AG835" s="171">
        <v>1</v>
      </c>
      <c r="AH835" s="170" t="s">
        <v>427</v>
      </c>
      <c r="AI835" s="171">
        <v>1</v>
      </c>
      <c r="AJ835" s="172" t="s">
        <v>428</v>
      </c>
      <c r="AK835" s="169">
        <v>1</v>
      </c>
      <c r="AL835" s="281" t="s">
        <v>429</v>
      </c>
      <c r="AM835" s="171">
        <v>1</v>
      </c>
      <c r="AN835" s="170" t="s">
        <v>430</v>
      </c>
      <c r="AO835" s="171">
        <v>1</v>
      </c>
      <c r="AP835" s="172" t="s">
        <v>431</v>
      </c>
      <c r="AQ835" s="169">
        <v>1</v>
      </c>
      <c r="AR835" s="281" t="s">
        <v>432</v>
      </c>
      <c r="AS835" s="171">
        <v>1</v>
      </c>
      <c r="AT835" s="170" t="s">
        <v>433</v>
      </c>
      <c r="AU835" s="171">
        <v>1</v>
      </c>
      <c r="AV835" s="172" t="s">
        <v>434</v>
      </c>
      <c r="AW835" s="169">
        <v>1</v>
      </c>
      <c r="AX835" s="281" t="s">
        <v>435</v>
      </c>
      <c r="AY835" s="171">
        <v>1</v>
      </c>
      <c r="AZ835" s="170" t="s">
        <v>436</v>
      </c>
      <c r="BA835" s="171">
        <v>1</v>
      </c>
      <c r="BB835" s="172" t="s">
        <v>437</v>
      </c>
      <c r="BC835" s="169">
        <v>1</v>
      </c>
      <c r="BD835" s="281" t="s">
        <v>438</v>
      </c>
      <c r="BE835" s="171">
        <v>1</v>
      </c>
      <c r="BF835" s="170" t="s">
        <v>439</v>
      </c>
      <c r="BG835" s="171">
        <v>1</v>
      </c>
      <c r="BH835" s="172" t="s">
        <v>440</v>
      </c>
      <c r="BI835" s="169">
        <v>1</v>
      </c>
      <c r="BJ835" s="281" t="s">
        <v>441</v>
      </c>
      <c r="BK835" s="171">
        <v>1</v>
      </c>
      <c r="BL835" s="170" t="s">
        <v>442</v>
      </c>
      <c r="BM835" s="171">
        <v>1</v>
      </c>
      <c r="BN835" s="172" t="s">
        <v>443</v>
      </c>
      <c r="BQ835" s="134"/>
      <c r="BR835" s="128"/>
      <c r="BS835" s="134"/>
      <c r="BT835" s="128"/>
      <c r="BU835" s="135"/>
      <c r="BV835" s="126"/>
      <c r="BW835" s="134"/>
      <c r="BX835" s="128"/>
      <c r="BY835" s="134"/>
      <c r="BZ835" s="128"/>
      <c r="CA835" s="129"/>
      <c r="CB835" s="114"/>
      <c r="CC835" s="116"/>
      <c r="CD835" s="128"/>
      <c r="CE835" s="134"/>
      <c r="CF835" s="128"/>
      <c r="CG835" s="135"/>
      <c r="CH835" s="126"/>
      <c r="CI835" s="134"/>
      <c r="CJ835" s="128"/>
      <c r="CK835" s="134"/>
      <c r="CL835" s="128"/>
      <c r="CM835" s="135"/>
      <c r="CN835" s="126"/>
      <c r="CO835" s="134"/>
      <c r="CP835" s="128"/>
      <c r="CQ835" s="134"/>
      <c r="CR835" s="128"/>
      <c r="CS835" s="129"/>
    </row>
    <row r="836" spans="13:97" ht="15" customHeight="1" x14ac:dyDescent="0.25">
      <c r="M836" s="169"/>
      <c r="N836" s="181"/>
      <c r="O836" s="171"/>
      <c r="P836" s="173"/>
      <c r="Q836" s="171"/>
      <c r="R836" s="174"/>
      <c r="S836" s="169"/>
      <c r="T836" s="181"/>
      <c r="U836" s="171"/>
      <c r="V836" s="173"/>
      <c r="W836" s="171"/>
      <c r="X836" s="174"/>
      <c r="Y836" s="169"/>
      <c r="Z836" s="181"/>
      <c r="AA836" s="171"/>
      <c r="AB836" s="173"/>
      <c r="AC836" s="171"/>
      <c r="AD836" s="174"/>
      <c r="AE836" s="169"/>
      <c r="AF836" s="181"/>
      <c r="AG836" s="171"/>
      <c r="AH836" s="173"/>
      <c r="AI836" s="171"/>
      <c r="AJ836" s="174"/>
      <c r="AK836" s="169"/>
      <c r="AL836" s="181"/>
      <c r="AM836" s="171"/>
      <c r="AN836" s="173"/>
      <c r="AO836" s="171"/>
      <c r="AP836" s="174"/>
      <c r="AQ836" s="169"/>
      <c r="AR836" s="181"/>
      <c r="AS836" s="171"/>
      <c r="AT836" s="173"/>
      <c r="AU836" s="171"/>
      <c r="AV836" s="174"/>
      <c r="AW836" s="169"/>
      <c r="AX836" s="181"/>
      <c r="AY836" s="171"/>
      <c r="AZ836" s="173"/>
      <c r="BA836" s="171"/>
      <c r="BB836" s="174"/>
      <c r="BC836" s="169"/>
      <c r="BD836" s="181"/>
      <c r="BE836" s="171"/>
      <c r="BF836" s="173"/>
      <c r="BG836" s="171"/>
      <c r="BH836" s="174"/>
      <c r="BI836" s="169"/>
      <c r="BJ836" s="181"/>
      <c r="BK836" s="171"/>
      <c r="BL836" s="173"/>
      <c r="BM836" s="171"/>
      <c r="BN836" s="174"/>
      <c r="BQ836" s="137"/>
      <c r="BR836" s="138"/>
      <c r="BS836" s="137"/>
      <c r="BT836" s="138"/>
      <c r="BU836" s="139"/>
      <c r="BV836" s="136"/>
      <c r="BW836" s="137"/>
      <c r="BX836" s="138"/>
      <c r="BY836" s="137"/>
      <c r="BZ836" s="138"/>
      <c r="CA836" s="139"/>
      <c r="CB836" s="136"/>
      <c r="CC836" s="137"/>
      <c r="CD836" s="138"/>
      <c r="CE836" s="137"/>
      <c r="CF836" s="138"/>
      <c r="CG836" s="139"/>
      <c r="CH836" s="136"/>
      <c r="CI836" s="137"/>
      <c r="CJ836" s="138"/>
      <c r="CK836" s="137"/>
      <c r="CL836" s="138"/>
      <c r="CM836" s="139"/>
      <c r="CN836" s="136"/>
      <c r="CO836" s="137"/>
      <c r="CP836" s="138"/>
      <c r="CQ836" s="137"/>
      <c r="CR836" s="138"/>
      <c r="CS836" s="139"/>
    </row>
    <row r="837" spans="13:97" ht="15" customHeight="1" x14ac:dyDescent="0.25">
      <c r="M837" s="169"/>
      <c r="N837" s="181"/>
      <c r="O837" s="171"/>
      <c r="P837" s="173"/>
      <c r="Q837" s="171"/>
      <c r="R837" s="174"/>
      <c r="S837" s="169"/>
      <c r="T837" s="181"/>
      <c r="U837" s="171"/>
      <c r="V837" s="173"/>
      <c r="W837" s="171"/>
      <c r="X837" s="174"/>
      <c r="Y837" s="169"/>
      <c r="Z837" s="181"/>
      <c r="AA837" s="171"/>
      <c r="AB837" s="173"/>
      <c r="AC837" s="171"/>
      <c r="AD837" s="174"/>
      <c r="AE837" s="169"/>
      <c r="AF837" s="181"/>
      <c r="AG837" s="171"/>
      <c r="AH837" s="173"/>
      <c r="AI837" s="171"/>
      <c r="AJ837" s="174"/>
      <c r="AK837" s="169"/>
      <c r="AL837" s="181"/>
      <c r="AM837" s="171"/>
      <c r="AN837" s="173"/>
      <c r="AO837" s="171"/>
      <c r="AP837" s="174"/>
      <c r="AQ837" s="169"/>
      <c r="AR837" s="181"/>
      <c r="AS837" s="171"/>
      <c r="AT837" s="173"/>
      <c r="AU837" s="171"/>
      <c r="AV837" s="174"/>
      <c r="AW837" s="169"/>
      <c r="AX837" s="181"/>
      <c r="AY837" s="171"/>
      <c r="AZ837" s="173"/>
      <c r="BA837" s="171"/>
      <c r="BB837" s="174"/>
      <c r="BC837" s="169"/>
      <c r="BD837" s="181"/>
      <c r="BE837" s="171"/>
      <c r="BF837" s="173"/>
      <c r="BG837" s="171"/>
      <c r="BH837" s="174"/>
      <c r="BI837" s="169"/>
      <c r="BJ837" s="181"/>
      <c r="BK837" s="171"/>
      <c r="BL837" s="173"/>
      <c r="BM837" s="171"/>
      <c r="BN837" s="174"/>
      <c r="BQ837" s="137"/>
      <c r="BR837" s="138"/>
      <c r="BS837" s="137"/>
      <c r="BT837" s="138"/>
      <c r="BU837" s="139"/>
      <c r="BV837" s="136"/>
      <c r="BW837" s="137"/>
      <c r="BX837" s="138"/>
      <c r="BY837" s="137"/>
      <c r="BZ837" s="138"/>
      <c r="CA837" s="139"/>
      <c r="CB837" s="136"/>
      <c r="CC837" s="137"/>
      <c r="CD837" s="138"/>
      <c r="CE837" s="137"/>
      <c r="CF837" s="138"/>
      <c r="CG837" s="139"/>
      <c r="CH837" s="136"/>
      <c r="CI837" s="137"/>
      <c r="CJ837" s="138"/>
      <c r="CK837" s="137"/>
      <c r="CL837" s="138"/>
      <c r="CM837" s="139"/>
      <c r="CN837" s="136"/>
      <c r="CO837" s="137"/>
      <c r="CP837" s="138"/>
      <c r="CQ837" s="137"/>
      <c r="CR837" s="138"/>
      <c r="CS837" s="139"/>
    </row>
    <row r="838" spans="13:97" ht="15" customHeight="1" x14ac:dyDescent="0.25">
      <c r="M838" s="175"/>
      <c r="N838" s="282"/>
      <c r="O838" s="177"/>
      <c r="P838" s="176"/>
      <c r="Q838" s="177"/>
      <c r="R838" s="178"/>
      <c r="S838" s="175"/>
      <c r="T838" s="282"/>
      <c r="U838" s="177"/>
      <c r="V838" s="176"/>
      <c r="W838" s="177"/>
      <c r="X838" s="178"/>
      <c r="Y838" s="175"/>
      <c r="Z838" s="282"/>
      <c r="AA838" s="177"/>
      <c r="AB838" s="176"/>
      <c r="AC838" s="177"/>
      <c r="AD838" s="178"/>
      <c r="AE838" s="175"/>
      <c r="AF838" s="282"/>
      <c r="AG838" s="177"/>
      <c r="AH838" s="176"/>
      <c r="AI838" s="177"/>
      <c r="AJ838" s="178"/>
      <c r="AK838" s="175"/>
      <c r="AL838" s="282"/>
      <c r="AM838" s="177"/>
      <c r="AN838" s="176"/>
      <c r="AO838" s="177"/>
      <c r="AP838" s="178"/>
      <c r="AQ838" s="175"/>
      <c r="AR838" s="282"/>
      <c r="AS838" s="177"/>
      <c r="AT838" s="176"/>
      <c r="AU838" s="177"/>
      <c r="AV838" s="178"/>
      <c r="AW838" s="175"/>
      <c r="AX838" s="282"/>
      <c r="AY838" s="177"/>
      <c r="AZ838" s="176"/>
      <c r="BA838" s="177"/>
      <c r="BB838" s="178"/>
      <c r="BC838" s="175"/>
      <c r="BD838" s="282"/>
      <c r="BE838" s="177"/>
      <c r="BF838" s="176"/>
      <c r="BG838" s="177"/>
      <c r="BH838" s="178"/>
      <c r="BI838" s="175"/>
      <c r="BJ838" s="282"/>
      <c r="BK838" s="177"/>
      <c r="BL838" s="176"/>
      <c r="BM838" s="177"/>
      <c r="BN838" s="178"/>
      <c r="BQ838" s="123"/>
      <c r="BR838" s="124"/>
      <c r="BS838" s="123"/>
      <c r="BT838" s="124"/>
      <c r="BU838" s="125"/>
      <c r="BV838" s="122"/>
      <c r="BW838" s="123"/>
      <c r="BX838" s="124"/>
      <c r="BY838" s="123"/>
      <c r="BZ838" s="124"/>
      <c r="CA838" s="125"/>
      <c r="CB838" s="122"/>
      <c r="CC838" s="123"/>
      <c r="CD838" s="124"/>
      <c r="CE838" s="123"/>
      <c r="CF838" s="124"/>
      <c r="CG838" s="125"/>
      <c r="CH838" s="122"/>
      <c r="CI838" s="123"/>
      <c r="CJ838" s="124"/>
      <c r="CK838" s="123"/>
      <c r="CL838" s="124"/>
      <c r="CM838" s="125"/>
      <c r="CN838" s="122"/>
      <c r="CO838" s="123"/>
      <c r="CP838" s="124"/>
      <c r="CQ838" s="123"/>
      <c r="CR838" s="124"/>
      <c r="CS838" s="125"/>
    </row>
    <row r="839" spans="13:97" ht="15" customHeight="1" x14ac:dyDescent="0.25">
      <c r="M839" s="169">
        <v>1</v>
      </c>
      <c r="N839" s="276" t="s">
        <v>444</v>
      </c>
      <c r="O839" s="171">
        <v>1</v>
      </c>
      <c r="P839" s="170" t="s">
        <v>445</v>
      </c>
      <c r="Q839" s="171">
        <v>1</v>
      </c>
      <c r="R839" s="172" t="s">
        <v>446</v>
      </c>
      <c r="S839" s="169">
        <v>1</v>
      </c>
      <c r="T839" s="281" t="s">
        <v>447</v>
      </c>
      <c r="U839" s="171">
        <v>1</v>
      </c>
      <c r="V839" s="170" t="s">
        <v>448</v>
      </c>
      <c r="W839" s="171">
        <v>1</v>
      </c>
      <c r="X839" s="172" t="s">
        <v>449</v>
      </c>
      <c r="Y839" s="169">
        <v>1</v>
      </c>
      <c r="Z839" s="281" t="s">
        <v>450</v>
      </c>
      <c r="AA839" s="171">
        <v>1</v>
      </c>
      <c r="AB839" s="170" t="s">
        <v>451</v>
      </c>
      <c r="AC839" s="171">
        <v>1</v>
      </c>
      <c r="AD839" s="172" t="s">
        <v>452</v>
      </c>
      <c r="AE839" s="169">
        <v>1</v>
      </c>
      <c r="AF839" s="281" t="s">
        <v>453</v>
      </c>
      <c r="AG839" s="171">
        <v>1</v>
      </c>
      <c r="AH839" s="170" t="s">
        <v>454</v>
      </c>
      <c r="AI839" s="171">
        <v>1</v>
      </c>
      <c r="AJ839" s="172" t="s">
        <v>455</v>
      </c>
      <c r="AK839" s="169">
        <v>1</v>
      </c>
      <c r="AL839" s="281" t="s">
        <v>456</v>
      </c>
      <c r="AM839" s="171">
        <v>1</v>
      </c>
      <c r="AN839" s="170" t="s">
        <v>457</v>
      </c>
      <c r="AO839" s="171">
        <v>1</v>
      </c>
      <c r="AP839" s="172" t="s">
        <v>458</v>
      </c>
      <c r="AQ839" s="169">
        <v>1</v>
      </c>
      <c r="AR839" s="281" t="s">
        <v>459</v>
      </c>
      <c r="AS839" s="171">
        <v>1</v>
      </c>
      <c r="AT839" s="170" t="s">
        <v>460</v>
      </c>
      <c r="AU839" s="171">
        <v>1</v>
      </c>
      <c r="AV839" s="172" t="s">
        <v>461</v>
      </c>
      <c r="AW839" s="169">
        <v>1</v>
      </c>
      <c r="AX839" s="281" t="s">
        <v>462</v>
      </c>
      <c r="AY839" s="171">
        <v>1</v>
      </c>
      <c r="AZ839" s="170" t="s">
        <v>463</v>
      </c>
      <c r="BA839" s="171">
        <v>1</v>
      </c>
      <c r="BB839" s="172" t="s">
        <v>464</v>
      </c>
      <c r="BC839" s="169">
        <v>1</v>
      </c>
      <c r="BD839" s="281" t="s">
        <v>465</v>
      </c>
      <c r="BE839" s="171">
        <v>1</v>
      </c>
      <c r="BF839" s="170" t="s">
        <v>466</v>
      </c>
      <c r="BG839" s="171">
        <v>1</v>
      </c>
      <c r="BH839" s="172" t="s">
        <v>467</v>
      </c>
      <c r="BI839" s="169">
        <v>1</v>
      </c>
      <c r="BJ839" s="281" t="s">
        <v>468</v>
      </c>
      <c r="BK839" s="171">
        <v>1</v>
      </c>
      <c r="BL839" s="170" t="s">
        <v>469</v>
      </c>
      <c r="BM839" s="171">
        <v>1</v>
      </c>
      <c r="BN839" s="172" t="s">
        <v>470</v>
      </c>
      <c r="BQ839" s="186"/>
      <c r="BR839" s="187"/>
      <c r="BS839" s="186"/>
      <c r="BT839" s="187"/>
      <c r="BU839" s="188"/>
      <c r="BV839" s="185"/>
      <c r="BW839" s="186"/>
      <c r="BX839" s="187"/>
      <c r="BY839" s="186"/>
      <c r="BZ839" s="187"/>
      <c r="CA839" s="188"/>
      <c r="CB839" s="185"/>
      <c r="CC839" s="186"/>
      <c r="CD839" s="187"/>
      <c r="CE839" s="186"/>
      <c r="CF839" s="187"/>
      <c r="CG839" s="188"/>
      <c r="CH839" s="185"/>
      <c r="CI839" s="186"/>
      <c r="CJ839" s="187"/>
      <c r="CK839" s="186"/>
      <c r="CL839" s="187"/>
      <c r="CM839" s="188"/>
      <c r="CN839" s="185"/>
      <c r="CO839" s="186"/>
      <c r="CP839" s="187"/>
      <c r="CQ839" s="186"/>
      <c r="CR839" s="187"/>
      <c r="CS839" s="188"/>
    </row>
    <row r="840" spans="13:97" ht="15" customHeight="1" x14ac:dyDescent="0.25">
      <c r="M840" s="169"/>
      <c r="N840" s="181"/>
      <c r="O840" s="171"/>
      <c r="P840" s="173"/>
      <c r="Q840" s="171"/>
      <c r="R840" s="174"/>
      <c r="S840" s="169"/>
      <c r="T840" s="181"/>
      <c r="U840" s="171"/>
      <c r="V840" s="173"/>
      <c r="W840" s="171"/>
      <c r="X840" s="174"/>
      <c r="Y840" s="169"/>
      <c r="Z840" s="181"/>
      <c r="AA840" s="171"/>
      <c r="AB840" s="173"/>
      <c r="AC840" s="171"/>
      <c r="AD840" s="174"/>
      <c r="AE840" s="169"/>
      <c r="AF840" s="181"/>
      <c r="AG840" s="171"/>
      <c r="AH840" s="173"/>
      <c r="AI840" s="171"/>
      <c r="AJ840" s="174"/>
      <c r="AK840" s="169"/>
      <c r="AL840" s="181"/>
      <c r="AM840" s="171"/>
      <c r="AN840" s="173"/>
      <c r="AO840" s="171"/>
      <c r="AP840" s="174"/>
      <c r="AQ840" s="169"/>
      <c r="AR840" s="181"/>
      <c r="AS840" s="171"/>
      <c r="AT840" s="173"/>
      <c r="AU840" s="171"/>
      <c r="AV840" s="174"/>
      <c r="AW840" s="169"/>
      <c r="AX840" s="181"/>
      <c r="AY840" s="171"/>
      <c r="AZ840" s="173"/>
      <c r="BA840" s="171"/>
      <c r="BB840" s="174"/>
      <c r="BC840" s="169"/>
      <c r="BD840" s="181"/>
      <c r="BE840" s="171"/>
      <c r="BF840" s="173"/>
      <c r="BG840" s="171"/>
      <c r="BH840" s="174"/>
      <c r="BI840" s="169"/>
      <c r="BJ840" s="181"/>
      <c r="BK840" s="171"/>
      <c r="BL840" s="173"/>
      <c r="BM840" s="171"/>
      <c r="BN840" s="174"/>
      <c r="BQ840" s="189"/>
      <c r="BR840" s="187"/>
      <c r="BS840" s="189"/>
      <c r="BT840" s="187"/>
      <c r="BU840" s="190"/>
      <c r="BV840" s="185"/>
      <c r="BW840" s="189"/>
      <c r="BX840" s="187"/>
      <c r="BY840" s="189"/>
      <c r="BZ840" s="187"/>
      <c r="CA840" s="190"/>
      <c r="CB840" s="185"/>
      <c r="CC840" s="189"/>
      <c r="CD840" s="187"/>
      <c r="CE840" s="189"/>
      <c r="CF840" s="187"/>
      <c r="CG840" s="190"/>
      <c r="CH840" s="185"/>
      <c r="CI840" s="189"/>
      <c r="CJ840" s="187"/>
      <c r="CK840" s="189"/>
      <c r="CL840" s="187"/>
      <c r="CM840" s="190"/>
      <c r="CN840" s="185"/>
      <c r="CO840" s="189"/>
      <c r="CP840" s="187"/>
      <c r="CQ840" s="189"/>
      <c r="CR840" s="187"/>
      <c r="CS840" s="190"/>
    </row>
    <row r="841" spans="13:97" ht="15" customHeight="1" x14ac:dyDescent="0.25">
      <c r="M841" s="169"/>
      <c r="N841" s="181"/>
      <c r="O841" s="171"/>
      <c r="P841" s="173"/>
      <c r="Q841" s="171"/>
      <c r="R841" s="174"/>
      <c r="S841" s="169"/>
      <c r="T841" s="181"/>
      <c r="U841" s="171"/>
      <c r="V841" s="173"/>
      <c r="W841" s="171"/>
      <c r="X841" s="174"/>
      <c r="Y841" s="169"/>
      <c r="Z841" s="181"/>
      <c r="AA841" s="171"/>
      <c r="AB841" s="173"/>
      <c r="AC841" s="171"/>
      <c r="AD841" s="174"/>
      <c r="AE841" s="169"/>
      <c r="AF841" s="181"/>
      <c r="AG841" s="171"/>
      <c r="AH841" s="173"/>
      <c r="AI841" s="171"/>
      <c r="AJ841" s="174"/>
      <c r="AK841" s="169"/>
      <c r="AL841" s="181"/>
      <c r="AM841" s="171"/>
      <c r="AN841" s="173"/>
      <c r="AO841" s="171"/>
      <c r="AP841" s="174"/>
      <c r="AQ841" s="169"/>
      <c r="AR841" s="181"/>
      <c r="AS841" s="171"/>
      <c r="AT841" s="173"/>
      <c r="AU841" s="171"/>
      <c r="AV841" s="174"/>
      <c r="AW841" s="169"/>
      <c r="AX841" s="181"/>
      <c r="AY841" s="171"/>
      <c r="AZ841" s="173"/>
      <c r="BA841" s="171"/>
      <c r="BB841" s="174"/>
      <c r="BC841" s="169"/>
      <c r="BD841" s="181"/>
      <c r="BE841" s="171"/>
      <c r="BF841" s="173"/>
      <c r="BG841" s="171"/>
      <c r="BH841" s="174"/>
      <c r="BI841" s="169"/>
      <c r="BJ841" s="181"/>
      <c r="BK841" s="171"/>
      <c r="BL841" s="173"/>
      <c r="BM841" s="171"/>
      <c r="BN841" s="174"/>
      <c r="BQ841" s="189"/>
      <c r="BR841" s="187"/>
      <c r="BS841" s="189"/>
      <c r="BT841" s="187"/>
      <c r="BU841" s="190"/>
      <c r="BV841" s="185"/>
      <c r="BW841" s="189"/>
      <c r="BX841" s="187"/>
      <c r="BY841" s="189"/>
      <c r="BZ841" s="187"/>
      <c r="CA841" s="190"/>
      <c r="CB841" s="185"/>
      <c r="CC841" s="189"/>
      <c r="CD841" s="187"/>
      <c r="CE841" s="189"/>
      <c r="CF841" s="187"/>
      <c r="CG841" s="190"/>
      <c r="CH841" s="185"/>
      <c r="CI841" s="189"/>
      <c r="CJ841" s="187"/>
      <c r="CK841" s="189"/>
      <c r="CL841" s="187"/>
      <c r="CM841" s="190"/>
      <c r="CN841" s="185"/>
      <c r="CO841" s="189"/>
      <c r="CP841" s="187"/>
      <c r="CQ841" s="189"/>
      <c r="CR841" s="187"/>
      <c r="CS841" s="190"/>
    </row>
    <row r="842" spans="13:97" ht="15" customHeight="1" x14ac:dyDescent="0.25">
      <c r="M842" s="175"/>
      <c r="N842" s="282"/>
      <c r="O842" s="177"/>
      <c r="P842" s="176"/>
      <c r="Q842" s="177"/>
      <c r="R842" s="178"/>
      <c r="S842" s="175"/>
      <c r="T842" s="282"/>
      <c r="U842" s="177"/>
      <c r="V842" s="176"/>
      <c r="W842" s="177"/>
      <c r="X842" s="178"/>
      <c r="Y842" s="175"/>
      <c r="Z842" s="282"/>
      <c r="AA842" s="177"/>
      <c r="AB842" s="176"/>
      <c r="AC842" s="177"/>
      <c r="AD842" s="178"/>
      <c r="AE842" s="175"/>
      <c r="AF842" s="282"/>
      <c r="AG842" s="177"/>
      <c r="AH842" s="176"/>
      <c r="AI842" s="177"/>
      <c r="AJ842" s="178"/>
      <c r="AK842" s="175"/>
      <c r="AL842" s="282"/>
      <c r="AM842" s="177"/>
      <c r="AN842" s="176"/>
      <c r="AO842" s="177"/>
      <c r="AP842" s="178"/>
      <c r="AQ842" s="175"/>
      <c r="AR842" s="282"/>
      <c r="AS842" s="177"/>
      <c r="AT842" s="176"/>
      <c r="AU842" s="177"/>
      <c r="AV842" s="178"/>
      <c r="AW842" s="175"/>
      <c r="AX842" s="282"/>
      <c r="AY842" s="177"/>
      <c r="AZ842" s="176"/>
      <c r="BA842" s="177"/>
      <c r="BB842" s="178"/>
      <c r="BC842" s="175"/>
      <c r="BD842" s="282"/>
      <c r="BE842" s="177"/>
      <c r="BF842" s="176"/>
      <c r="BG842" s="177"/>
      <c r="BH842" s="178"/>
      <c r="BI842" s="175"/>
      <c r="BJ842" s="282"/>
      <c r="BK842" s="177"/>
      <c r="BL842" s="176"/>
      <c r="BM842" s="177"/>
      <c r="BN842" s="178"/>
      <c r="BQ842" s="192"/>
      <c r="BR842" s="193"/>
      <c r="BS842" s="192"/>
      <c r="BT842" s="193"/>
      <c r="BU842" s="194"/>
      <c r="BV842" s="191"/>
      <c r="BW842" s="192"/>
      <c r="BX842" s="193"/>
      <c r="BY842" s="192"/>
      <c r="BZ842" s="193"/>
      <c r="CA842" s="194"/>
      <c r="CB842" s="191"/>
      <c r="CC842" s="192"/>
      <c r="CD842" s="193"/>
      <c r="CE842" s="192"/>
      <c r="CF842" s="193"/>
      <c r="CG842" s="194"/>
      <c r="CH842" s="191"/>
      <c r="CI842" s="192"/>
      <c r="CJ842" s="193"/>
      <c r="CK842" s="192"/>
      <c r="CL842" s="193"/>
      <c r="CM842" s="194"/>
      <c r="CN842" s="191"/>
      <c r="CO842" s="192"/>
      <c r="CP842" s="193"/>
      <c r="CQ842" s="192"/>
      <c r="CR842" s="193"/>
      <c r="CS842" s="194"/>
    </row>
    <row r="843" spans="13:97" ht="15" customHeight="1" x14ac:dyDescent="0.25">
      <c r="M843" s="169">
        <v>1</v>
      </c>
      <c r="N843" s="281" t="s">
        <v>471</v>
      </c>
      <c r="O843" s="171">
        <v>1</v>
      </c>
      <c r="P843" s="170" t="s">
        <v>472</v>
      </c>
      <c r="Q843" s="171">
        <v>1</v>
      </c>
      <c r="R843" s="172" t="s">
        <v>473</v>
      </c>
      <c r="S843" s="169">
        <v>1</v>
      </c>
      <c r="T843" s="281" t="s">
        <v>474</v>
      </c>
      <c r="U843" s="171">
        <v>1</v>
      </c>
      <c r="V843" s="170" t="s">
        <v>475</v>
      </c>
      <c r="W843" s="171">
        <v>1</v>
      </c>
      <c r="X843" s="172" t="s">
        <v>476</v>
      </c>
      <c r="Y843" s="169">
        <v>1</v>
      </c>
      <c r="Z843" s="281" t="s">
        <v>477</v>
      </c>
      <c r="AA843" s="171">
        <v>1</v>
      </c>
      <c r="AB843" s="170" t="s">
        <v>478</v>
      </c>
      <c r="AC843" s="171">
        <v>1</v>
      </c>
      <c r="AD843" s="172" t="s">
        <v>479</v>
      </c>
      <c r="AE843" s="169">
        <v>1</v>
      </c>
      <c r="AF843" s="281" t="s">
        <v>480</v>
      </c>
      <c r="AG843" s="171">
        <v>1</v>
      </c>
      <c r="AH843" s="170" t="s">
        <v>480</v>
      </c>
      <c r="AI843" s="171">
        <v>1</v>
      </c>
      <c r="AJ843" s="172" t="s">
        <v>480</v>
      </c>
      <c r="AK843" s="169">
        <v>1</v>
      </c>
      <c r="AL843" s="281" t="s">
        <v>481</v>
      </c>
      <c r="AM843" s="171">
        <v>1</v>
      </c>
      <c r="AN843" s="170" t="s">
        <v>482</v>
      </c>
      <c r="AO843" s="171">
        <v>1</v>
      </c>
      <c r="AP843" s="172" t="s">
        <v>483</v>
      </c>
      <c r="AQ843" s="169">
        <v>1</v>
      </c>
      <c r="AR843" s="281" t="s">
        <v>484</v>
      </c>
      <c r="AS843" s="171">
        <v>1</v>
      </c>
      <c r="AT843" s="170" t="s">
        <v>485</v>
      </c>
      <c r="AU843" s="171">
        <v>1</v>
      </c>
      <c r="AV843" s="172" t="s">
        <v>486</v>
      </c>
      <c r="AW843" s="169">
        <v>1</v>
      </c>
      <c r="AX843" s="276" t="s">
        <v>487</v>
      </c>
      <c r="AY843" s="171">
        <v>1</v>
      </c>
      <c r="AZ843" s="170" t="s">
        <v>488</v>
      </c>
      <c r="BA843" s="171">
        <v>1</v>
      </c>
      <c r="BB843" s="172" t="s">
        <v>489</v>
      </c>
      <c r="BC843" s="169"/>
      <c r="BD843" s="283"/>
      <c r="BE843" s="171"/>
      <c r="BF843" s="170"/>
      <c r="BG843" s="171"/>
      <c r="BH843" s="172"/>
      <c r="BI843" s="169"/>
      <c r="BJ843" s="283"/>
      <c r="BK843" s="171"/>
      <c r="BL843" s="170"/>
      <c r="BM843" s="171"/>
      <c r="BN843" s="172"/>
      <c r="BQ843" s="186"/>
      <c r="BR843" s="187"/>
      <c r="BS843" s="186"/>
      <c r="BT843" s="187"/>
      <c r="BU843" s="188"/>
      <c r="BV843" s="185"/>
      <c r="BW843" s="186"/>
      <c r="BX843" s="187"/>
      <c r="BY843" s="186"/>
      <c r="BZ843" s="187"/>
      <c r="CA843" s="188"/>
      <c r="CB843" s="185"/>
      <c r="CC843" s="186"/>
      <c r="CD843" s="187"/>
      <c r="CE843" s="186"/>
      <c r="CF843" s="187"/>
      <c r="CG843" s="188"/>
      <c r="CH843" s="185"/>
      <c r="CI843" s="186"/>
      <c r="CJ843" s="187"/>
      <c r="CK843" s="186"/>
      <c r="CL843" s="187"/>
      <c r="CM843" s="188"/>
      <c r="CN843" s="185"/>
      <c r="CO843" s="186"/>
      <c r="CP843" s="187"/>
      <c r="CQ843" s="186"/>
      <c r="CR843" s="187"/>
      <c r="CS843" s="188"/>
    </row>
    <row r="844" spans="13:97" ht="15" customHeight="1" x14ac:dyDescent="0.25">
      <c r="M844" s="169"/>
      <c r="N844" s="181"/>
      <c r="O844" s="171"/>
      <c r="P844" s="173"/>
      <c r="Q844" s="171"/>
      <c r="R844" s="174"/>
      <c r="S844" s="169"/>
      <c r="T844" s="181"/>
      <c r="U844" s="171"/>
      <c r="V844" s="173"/>
      <c r="W844" s="171"/>
      <c r="X844" s="174"/>
      <c r="Y844" s="169"/>
      <c r="Z844" s="181"/>
      <c r="AA844" s="171"/>
      <c r="AB844" s="173"/>
      <c r="AC844" s="171"/>
      <c r="AD844" s="174"/>
      <c r="AE844" s="169"/>
      <c r="AF844" s="181"/>
      <c r="AG844" s="171"/>
      <c r="AH844" s="173"/>
      <c r="AI844" s="171"/>
      <c r="AJ844" s="174"/>
      <c r="AK844" s="169"/>
      <c r="AL844" s="181"/>
      <c r="AM844" s="171"/>
      <c r="AN844" s="173"/>
      <c r="AO844" s="171"/>
      <c r="AP844" s="174"/>
      <c r="AQ844" s="169"/>
      <c r="AR844" s="181"/>
      <c r="AS844" s="171"/>
      <c r="AT844" s="173"/>
      <c r="AU844" s="171"/>
      <c r="AV844" s="174"/>
      <c r="AW844" s="169"/>
      <c r="AX844" s="181"/>
      <c r="AY844" s="171"/>
      <c r="AZ844" s="173"/>
      <c r="BA844" s="171"/>
      <c r="BB844" s="174"/>
      <c r="BC844" s="169"/>
      <c r="BD844" s="181"/>
      <c r="BE844" s="171"/>
      <c r="BF844" s="173"/>
      <c r="BG844" s="171"/>
      <c r="BH844" s="174"/>
      <c r="BI844" s="169"/>
      <c r="BJ844" s="181"/>
      <c r="BK844" s="171"/>
      <c r="BL844" s="173"/>
      <c r="BM844" s="171"/>
      <c r="BN844" s="174"/>
      <c r="BQ844" s="189"/>
      <c r="BR844" s="187"/>
      <c r="BS844" s="189"/>
      <c r="BT844" s="187"/>
      <c r="BU844" s="190"/>
      <c r="BV844" s="185"/>
      <c r="BW844" s="189"/>
      <c r="BX844" s="187"/>
      <c r="BY844" s="189"/>
      <c r="BZ844" s="187"/>
      <c r="CA844" s="190"/>
      <c r="CB844" s="185"/>
      <c r="CC844" s="189"/>
      <c r="CD844" s="187"/>
      <c r="CE844" s="189"/>
      <c r="CF844" s="187"/>
      <c r="CG844" s="190"/>
      <c r="CH844" s="185"/>
      <c r="CI844" s="189"/>
      <c r="CJ844" s="187"/>
      <c r="CK844" s="189"/>
      <c r="CL844" s="187"/>
      <c r="CM844" s="190"/>
      <c r="CN844" s="185"/>
      <c r="CO844" s="189"/>
      <c r="CP844" s="187"/>
      <c r="CQ844" s="189"/>
      <c r="CR844" s="187"/>
      <c r="CS844" s="190"/>
    </row>
    <row r="845" spans="13:97" ht="15" customHeight="1" x14ac:dyDescent="0.25">
      <c r="M845" s="169"/>
      <c r="N845" s="181"/>
      <c r="O845" s="171"/>
      <c r="P845" s="173"/>
      <c r="Q845" s="171"/>
      <c r="R845" s="174"/>
      <c r="S845" s="169"/>
      <c r="T845" s="181"/>
      <c r="U845" s="171"/>
      <c r="V845" s="173"/>
      <c r="W845" s="171"/>
      <c r="X845" s="174"/>
      <c r="Y845" s="169"/>
      <c r="Z845" s="181"/>
      <c r="AA845" s="171"/>
      <c r="AB845" s="173"/>
      <c r="AC845" s="171"/>
      <c r="AD845" s="174"/>
      <c r="AE845" s="169"/>
      <c r="AF845" s="181"/>
      <c r="AG845" s="171"/>
      <c r="AH845" s="173"/>
      <c r="AI845" s="171"/>
      <c r="AJ845" s="174"/>
      <c r="AK845" s="169"/>
      <c r="AL845" s="181"/>
      <c r="AM845" s="171"/>
      <c r="AN845" s="173"/>
      <c r="AO845" s="171"/>
      <c r="AP845" s="174"/>
      <c r="AQ845" s="169"/>
      <c r="AR845" s="181"/>
      <c r="AS845" s="171"/>
      <c r="AT845" s="173"/>
      <c r="AU845" s="171"/>
      <c r="AV845" s="174"/>
      <c r="AW845" s="169"/>
      <c r="AX845" s="181"/>
      <c r="AY845" s="171"/>
      <c r="AZ845" s="173"/>
      <c r="BA845" s="171"/>
      <c r="BB845" s="174"/>
      <c r="BC845" s="169"/>
      <c r="BD845" s="181"/>
      <c r="BE845" s="171"/>
      <c r="BF845" s="173"/>
      <c r="BG845" s="171"/>
      <c r="BH845" s="174"/>
      <c r="BI845" s="169"/>
      <c r="BJ845" s="181"/>
      <c r="BK845" s="171"/>
      <c r="BL845" s="173"/>
      <c r="BM845" s="171"/>
      <c r="BN845" s="174"/>
      <c r="BQ845" s="189"/>
      <c r="BR845" s="187"/>
      <c r="BS845" s="189"/>
      <c r="BT845" s="187"/>
      <c r="BU845" s="190"/>
      <c r="BV845" s="185"/>
      <c r="BW845" s="189"/>
      <c r="BX845" s="187"/>
      <c r="BY845" s="189"/>
      <c r="BZ845" s="187"/>
      <c r="CA845" s="190"/>
      <c r="CB845" s="185"/>
      <c r="CC845" s="189"/>
      <c r="CD845" s="187"/>
      <c r="CE845" s="189"/>
      <c r="CF845" s="187"/>
      <c r="CG845" s="190"/>
      <c r="CH845" s="185"/>
      <c r="CI845" s="189"/>
      <c r="CJ845" s="187"/>
      <c r="CK845" s="189"/>
      <c r="CL845" s="187"/>
      <c r="CM845" s="190"/>
      <c r="CN845" s="185"/>
      <c r="CO845" s="189"/>
      <c r="CP845" s="187"/>
      <c r="CQ845" s="189"/>
      <c r="CR845" s="187"/>
      <c r="CS845" s="190"/>
    </row>
    <row r="846" spans="13:97" ht="15" customHeight="1" x14ac:dyDescent="0.25">
      <c r="M846" s="122"/>
      <c r="N846" s="280"/>
      <c r="O846" s="124"/>
      <c r="P846" s="123"/>
      <c r="Q846" s="124"/>
      <c r="R846" s="125"/>
      <c r="S846" s="122"/>
      <c r="T846" s="280"/>
      <c r="U846" s="124"/>
      <c r="V846" s="123"/>
      <c r="W846" s="124"/>
      <c r="X846" s="125"/>
      <c r="Y846" s="122"/>
      <c r="Z846" s="280"/>
      <c r="AA846" s="124"/>
      <c r="AB846" s="123"/>
      <c r="AC846" s="124"/>
      <c r="AD846" s="125"/>
      <c r="AE846" s="122"/>
      <c r="AF846" s="280"/>
      <c r="AG846" s="124"/>
      <c r="AH846" s="123"/>
      <c r="AI846" s="124"/>
      <c r="AJ846" s="125"/>
      <c r="AK846" s="122"/>
      <c r="AL846" s="280"/>
      <c r="AM846" s="124"/>
      <c r="AN846" s="123"/>
      <c r="AO846" s="124"/>
      <c r="AP846" s="125"/>
      <c r="AQ846" s="122"/>
      <c r="AR846" s="280"/>
      <c r="AS846" s="124"/>
      <c r="AT846" s="123"/>
      <c r="AU846" s="124"/>
      <c r="AV846" s="125"/>
      <c r="AW846" s="122"/>
      <c r="AX846" s="280"/>
      <c r="AY846" s="124"/>
      <c r="AZ846" s="123"/>
      <c r="BA846" s="124"/>
      <c r="BB846" s="125"/>
      <c r="BC846" s="122"/>
      <c r="BD846" s="280"/>
      <c r="BE846" s="124"/>
      <c r="BF846" s="123"/>
      <c r="BG846" s="124"/>
      <c r="BH846" s="125"/>
      <c r="BI846" s="122"/>
      <c r="BJ846" s="280"/>
      <c r="BK846" s="124"/>
      <c r="BL846" s="123"/>
      <c r="BM846" s="124"/>
      <c r="BN846" s="125"/>
      <c r="BQ846" s="192"/>
      <c r="BR846" s="193"/>
      <c r="BS846" s="192"/>
      <c r="BT846" s="193"/>
      <c r="BU846" s="194"/>
      <c r="BV846" s="191"/>
      <c r="BW846" s="192"/>
      <c r="BX846" s="193"/>
      <c r="BY846" s="192"/>
      <c r="BZ846" s="193"/>
      <c r="CA846" s="194"/>
      <c r="CB846" s="191"/>
      <c r="CC846" s="192"/>
      <c r="CD846" s="193"/>
      <c r="CE846" s="192"/>
      <c r="CF846" s="193"/>
      <c r="CG846" s="194"/>
      <c r="CH846" s="191"/>
      <c r="CI846" s="192"/>
      <c r="CJ846" s="193"/>
      <c r="CK846" s="192"/>
      <c r="CL846" s="193"/>
      <c r="CM846" s="194"/>
      <c r="CN846" s="191"/>
      <c r="CO846" s="192"/>
      <c r="CP846" s="193"/>
      <c r="CQ846" s="192"/>
      <c r="CR846" s="193"/>
      <c r="CS846" s="194"/>
    </row>
    <row r="847" spans="13:97" ht="15" customHeight="1" x14ac:dyDescent="0.25">
      <c r="M847" s="185">
        <v>1</v>
      </c>
      <c r="N847" s="281" t="s">
        <v>490</v>
      </c>
      <c r="O847" s="187">
        <v>1</v>
      </c>
      <c r="P847" s="186" t="s">
        <v>491</v>
      </c>
      <c r="Q847" s="187">
        <v>1</v>
      </c>
      <c r="R847" s="188" t="s">
        <v>492</v>
      </c>
      <c r="S847" s="185">
        <v>1</v>
      </c>
      <c r="T847" s="281" t="s">
        <v>493</v>
      </c>
      <c r="U847" s="187">
        <v>1</v>
      </c>
      <c r="V847" s="186" t="s">
        <v>494</v>
      </c>
      <c r="W847" s="187">
        <v>1</v>
      </c>
      <c r="X847" s="188" t="s">
        <v>495</v>
      </c>
      <c r="Y847" s="185">
        <v>1</v>
      </c>
      <c r="Z847" s="281" t="s">
        <v>496</v>
      </c>
      <c r="AA847" s="187">
        <v>1</v>
      </c>
      <c r="AB847" s="186" t="s">
        <v>497</v>
      </c>
      <c r="AC847" s="187">
        <v>1</v>
      </c>
      <c r="AD847" s="188" t="s">
        <v>498</v>
      </c>
      <c r="AE847" s="185">
        <v>1</v>
      </c>
      <c r="AF847" s="281" t="s">
        <v>499</v>
      </c>
      <c r="AG847" s="187">
        <v>1</v>
      </c>
      <c r="AH847" s="186" t="s">
        <v>500</v>
      </c>
      <c r="AI847" s="187">
        <v>1</v>
      </c>
      <c r="AJ847" s="188" t="s">
        <v>501</v>
      </c>
      <c r="AK847" s="185">
        <v>1</v>
      </c>
      <c r="AL847" s="281" t="s">
        <v>502</v>
      </c>
      <c r="AM847" s="187">
        <v>1</v>
      </c>
      <c r="AN847" s="186" t="s">
        <v>503</v>
      </c>
      <c r="AO847" s="187">
        <v>1</v>
      </c>
      <c r="AP847" s="188" t="s">
        <v>504</v>
      </c>
      <c r="AQ847" s="185">
        <v>1</v>
      </c>
      <c r="AR847" s="281" t="s">
        <v>505</v>
      </c>
      <c r="AS847" s="187">
        <v>1</v>
      </c>
      <c r="AT847" s="186" t="s">
        <v>506</v>
      </c>
      <c r="AU847" s="187">
        <v>1</v>
      </c>
      <c r="AV847" s="188" t="s">
        <v>507</v>
      </c>
      <c r="AW847" s="185">
        <v>1</v>
      </c>
      <c r="AX847" s="281" t="s">
        <v>508</v>
      </c>
      <c r="AY847" s="187">
        <v>1</v>
      </c>
      <c r="AZ847" s="186" t="s">
        <v>509</v>
      </c>
      <c r="BA847" s="187">
        <v>1</v>
      </c>
      <c r="BB847" s="188" t="s">
        <v>510</v>
      </c>
      <c r="BC847" s="185">
        <v>1</v>
      </c>
      <c r="BD847" s="281" t="s">
        <v>511</v>
      </c>
      <c r="BE847" s="187">
        <v>1</v>
      </c>
      <c r="BF847" s="186" t="s">
        <v>512</v>
      </c>
      <c r="BG847" s="187">
        <v>1</v>
      </c>
      <c r="BH847" s="188" t="s">
        <v>513</v>
      </c>
      <c r="BI847" s="185">
        <v>1</v>
      </c>
      <c r="BJ847" s="281" t="s">
        <v>514</v>
      </c>
      <c r="BK847" s="187">
        <v>1</v>
      </c>
      <c r="BL847" s="186" t="s">
        <v>515</v>
      </c>
      <c r="BM847" s="187">
        <v>1</v>
      </c>
      <c r="BN847" s="188" t="s">
        <v>516</v>
      </c>
      <c r="BQ847" s="186"/>
      <c r="BR847" s="187"/>
      <c r="BS847" s="186"/>
      <c r="BT847" s="187"/>
      <c r="BU847" s="188"/>
      <c r="BV847" s="185"/>
      <c r="BW847" s="186"/>
      <c r="BX847" s="187"/>
      <c r="BY847" s="186"/>
      <c r="BZ847" s="187"/>
      <c r="CA847" s="188"/>
      <c r="CB847" s="185"/>
      <c r="CC847" s="186"/>
      <c r="CD847" s="187"/>
      <c r="CE847" s="186"/>
      <c r="CF847" s="187"/>
      <c r="CG847" s="188"/>
      <c r="CH847" s="185"/>
      <c r="CI847" s="186"/>
      <c r="CJ847" s="187"/>
      <c r="CK847" s="186"/>
      <c r="CL847" s="187"/>
      <c r="CM847" s="188"/>
      <c r="CN847" s="185"/>
      <c r="CO847" s="186"/>
      <c r="CP847" s="187"/>
      <c r="CQ847" s="186"/>
      <c r="CR847" s="187"/>
      <c r="CS847" s="188"/>
    </row>
    <row r="848" spans="13:97" ht="15" customHeight="1" x14ac:dyDescent="0.25">
      <c r="M848" s="185"/>
      <c r="N848" s="284"/>
      <c r="O848" s="187"/>
      <c r="P848" s="189"/>
      <c r="Q848" s="187"/>
      <c r="R848" s="190"/>
      <c r="S848" s="185"/>
      <c r="T848" s="284"/>
      <c r="U848" s="187"/>
      <c r="V848" s="189"/>
      <c r="W848" s="187"/>
      <c r="X848" s="190"/>
      <c r="Y848" s="185"/>
      <c r="Z848" s="284"/>
      <c r="AA848" s="187"/>
      <c r="AB848" s="189"/>
      <c r="AC848" s="187"/>
      <c r="AD848" s="190"/>
      <c r="AE848" s="185"/>
      <c r="AF848" s="284"/>
      <c r="AG848" s="187"/>
      <c r="AH848" s="189"/>
      <c r="AI848" s="187"/>
      <c r="AJ848" s="190"/>
      <c r="AK848" s="185"/>
      <c r="AL848" s="284"/>
      <c r="AM848" s="187"/>
      <c r="AN848" s="189"/>
      <c r="AO848" s="187"/>
      <c r="AP848" s="190"/>
      <c r="AQ848" s="185"/>
      <c r="AR848" s="284"/>
      <c r="AS848" s="187"/>
      <c r="AT848" s="189"/>
      <c r="AU848" s="187"/>
      <c r="AV848" s="190"/>
      <c r="AW848" s="185"/>
      <c r="AX848" s="284"/>
      <c r="AY848" s="187"/>
      <c r="AZ848" s="189"/>
      <c r="BA848" s="187"/>
      <c r="BB848" s="190"/>
      <c r="BC848" s="185"/>
      <c r="BD848" s="284"/>
      <c r="BE848" s="187"/>
      <c r="BF848" s="189"/>
      <c r="BG848" s="187"/>
      <c r="BH848" s="190"/>
      <c r="BI848" s="185"/>
      <c r="BJ848" s="284"/>
      <c r="BK848" s="187"/>
      <c r="BL848" s="189"/>
      <c r="BM848" s="187"/>
      <c r="BN848" s="190"/>
      <c r="BQ848" s="189"/>
      <c r="BR848" s="187"/>
      <c r="BS848" s="189"/>
      <c r="BT848" s="187"/>
      <c r="BU848" s="190"/>
      <c r="BV848" s="185"/>
      <c r="BW848" s="189"/>
      <c r="BX848" s="187"/>
      <c r="BY848" s="189"/>
      <c r="BZ848" s="187"/>
      <c r="CA848" s="190"/>
      <c r="CB848" s="185"/>
      <c r="CC848" s="189"/>
      <c r="CD848" s="187"/>
      <c r="CE848" s="189"/>
      <c r="CF848" s="187"/>
      <c r="CG848" s="190"/>
      <c r="CH848" s="185"/>
      <c r="CI848" s="189"/>
      <c r="CJ848" s="187"/>
      <c r="CK848" s="189"/>
      <c r="CL848" s="187"/>
      <c r="CM848" s="190"/>
      <c r="CN848" s="185"/>
      <c r="CO848" s="189"/>
      <c r="CP848" s="187"/>
      <c r="CQ848" s="189"/>
      <c r="CR848" s="187"/>
      <c r="CS848" s="190"/>
    </row>
    <row r="849" spans="13:97" ht="15" customHeight="1" x14ac:dyDescent="0.25">
      <c r="M849" s="185"/>
      <c r="N849" s="284"/>
      <c r="O849" s="187"/>
      <c r="P849" s="189"/>
      <c r="Q849" s="187"/>
      <c r="R849" s="190"/>
      <c r="S849" s="185"/>
      <c r="T849" s="284"/>
      <c r="U849" s="187"/>
      <c r="V849" s="189"/>
      <c r="W849" s="187"/>
      <c r="X849" s="190"/>
      <c r="Y849" s="185"/>
      <c r="Z849" s="284"/>
      <c r="AA849" s="187"/>
      <c r="AB849" s="189"/>
      <c r="AC849" s="187"/>
      <c r="AD849" s="190"/>
      <c r="AE849" s="185"/>
      <c r="AF849" s="284"/>
      <c r="AG849" s="187"/>
      <c r="AH849" s="189"/>
      <c r="AI849" s="187"/>
      <c r="AJ849" s="190"/>
      <c r="AK849" s="185"/>
      <c r="AL849" s="284"/>
      <c r="AM849" s="187"/>
      <c r="AN849" s="189"/>
      <c r="AO849" s="187"/>
      <c r="AP849" s="190"/>
      <c r="AQ849" s="185"/>
      <c r="AR849" s="284"/>
      <c r="AS849" s="187"/>
      <c r="AT849" s="189"/>
      <c r="AU849" s="187"/>
      <c r="AV849" s="190"/>
      <c r="AW849" s="185"/>
      <c r="AX849" s="284"/>
      <c r="AY849" s="187"/>
      <c r="AZ849" s="189"/>
      <c r="BA849" s="187"/>
      <c r="BB849" s="190"/>
      <c r="BC849" s="185"/>
      <c r="BD849" s="284"/>
      <c r="BE849" s="187"/>
      <c r="BF849" s="189"/>
      <c r="BG849" s="187"/>
      <c r="BH849" s="190"/>
      <c r="BI849" s="185"/>
      <c r="BJ849" s="284"/>
      <c r="BK849" s="187"/>
      <c r="BL849" s="189"/>
      <c r="BM849" s="187"/>
      <c r="BN849" s="190"/>
      <c r="BQ849" s="119"/>
      <c r="BR849" s="120"/>
      <c r="BS849" s="119"/>
      <c r="BT849" s="120"/>
      <c r="BU849" s="121"/>
      <c r="BV849" s="118"/>
      <c r="BW849" s="119"/>
      <c r="BX849" s="120"/>
      <c r="BY849" s="119"/>
      <c r="BZ849" s="120"/>
      <c r="CA849" s="121"/>
      <c r="CB849" s="118"/>
      <c r="CC849" s="119"/>
      <c r="CD849" s="120"/>
      <c r="CE849" s="119"/>
      <c r="CF849" s="120"/>
      <c r="CG849" s="121"/>
      <c r="CH849" s="118"/>
      <c r="CI849" s="119"/>
      <c r="CJ849" s="120"/>
      <c r="CK849" s="119"/>
      <c r="CL849" s="120"/>
      <c r="CM849" s="121"/>
      <c r="CN849" s="118"/>
      <c r="CO849" s="119"/>
      <c r="CP849" s="120"/>
      <c r="CQ849" s="119"/>
      <c r="CR849" s="120"/>
      <c r="CS849" s="121"/>
    </row>
    <row r="850" spans="13:97" ht="15" customHeight="1" x14ac:dyDescent="0.25">
      <c r="M850" s="122"/>
      <c r="N850" s="285"/>
      <c r="O850" s="124"/>
      <c r="P850" s="124"/>
      <c r="Q850" s="124"/>
      <c r="R850" s="149"/>
      <c r="S850" s="122"/>
      <c r="T850" s="285"/>
      <c r="U850" s="124"/>
      <c r="V850" s="124"/>
      <c r="W850" s="124"/>
      <c r="X850" s="149"/>
      <c r="Y850" s="122"/>
      <c r="Z850" s="285"/>
      <c r="AA850" s="124"/>
      <c r="AB850" s="124"/>
      <c r="AC850" s="124"/>
      <c r="AD850" s="149"/>
      <c r="AE850" s="122"/>
      <c r="AF850" s="285"/>
      <c r="AG850" s="124"/>
      <c r="AH850" s="124"/>
      <c r="AI850" s="124"/>
      <c r="AJ850" s="149"/>
      <c r="AK850" s="122"/>
      <c r="AL850" s="285"/>
      <c r="AM850" s="124"/>
      <c r="AN850" s="124"/>
      <c r="AO850" s="124"/>
      <c r="AP850" s="149"/>
      <c r="AQ850" s="122"/>
      <c r="AR850" s="285"/>
      <c r="AS850" s="124"/>
      <c r="AT850" s="124"/>
      <c r="AU850" s="124"/>
      <c r="AV850" s="149"/>
      <c r="AW850" s="122"/>
      <c r="AX850" s="285"/>
      <c r="AY850" s="124"/>
      <c r="AZ850" s="124"/>
      <c r="BA850" s="124"/>
      <c r="BB850" s="149"/>
      <c r="BC850" s="122"/>
      <c r="BD850" s="285"/>
      <c r="BE850" s="124"/>
      <c r="BF850" s="124"/>
      <c r="BG850" s="124"/>
      <c r="BH850" s="149"/>
      <c r="BI850" s="122"/>
      <c r="BJ850" s="285"/>
      <c r="BK850" s="124"/>
      <c r="BL850" s="124"/>
      <c r="BM850" s="124"/>
      <c r="BN850" s="149"/>
      <c r="BQ850" s="141"/>
      <c r="BR850" s="142"/>
      <c r="BS850" s="141"/>
      <c r="BT850" s="142"/>
      <c r="BU850" s="143"/>
      <c r="BV850" s="140"/>
      <c r="BW850" s="141"/>
      <c r="BX850" s="142"/>
      <c r="BY850" s="142"/>
      <c r="BZ850" s="142"/>
      <c r="CA850" s="144"/>
      <c r="CB850" s="140"/>
      <c r="CC850" s="141"/>
      <c r="CD850" s="142"/>
      <c r="CE850" s="141"/>
      <c r="CF850" s="142"/>
      <c r="CG850" s="143"/>
      <c r="CH850" s="140"/>
      <c r="CI850" s="141"/>
      <c r="CJ850" s="142"/>
      <c r="CK850" s="141"/>
      <c r="CL850" s="142"/>
      <c r="CM850" s="143"/>
      <c r="CN850" s="140"/>
      <c r="CO850" s="141"/>
      <c r="CP850" s="142"/>
      <c r="CQ850" s="142"/>
      <c r="CR850" s="142"/>
      <c r="CS850" s="144"/>
    </row>
    <row r="851" spans="13:97" ht="15" customHeight="1" x14ac:dyDescent="0.25">
      <c r="M851" s="195">
        <v>1</v>
      </c>
      <c r="N851" s="281" t="s">
        <v>517</v>
      </c>
      <c r="O851" s="197">
        <v>1</v>
      </c>
      <c r="P851" s="196" t="s">
        <v>518</v>
      </c>
      <c r="Q851" s="197">
        <v>1</v>
      </c>
      <c r="R851" s="196" t="s">
        <v>519</v>
      </c>
      <c r="S851" s="195">
        <v>1</v>
      </c>
      <c r="T851" s="281" t="s">
        <v>520</v>
      </c>
      <c r="U851" s="197">
        <v>1</v>
      </c>
      <c r="V851" s="196" t="s">
        <v>521</v>
      </c>
      <c r="W851" s="197">
        <v>1</v>
      </c>
      <c r="X851" s="196" t="s">
        <v>522</v>
      </c>
      <c r="Y851" s="195">
        <v>1</v>
      </c>
      <c r="Z851" s="281" t="s">
        <v>523</v>
      </c>
      <c r="AA851" s="197">
        <v>1</v>
      </c>
      <c r="AB851" s="196" t="s">
        <v>524</v>
      </c>
      <c r="AC851" s="197">
        <v>1</v>
      </c>
      <c r="AD851" s="196" t="s">
        <v>525</v>
      </c>
      <c r="AE851" s="195">
        <v>1</v>
      </c>
      <c r="AF851" s="281" t="s">
        <v>526</v>
      </c>
      <c r="AG851" s="197">
        <v>1</v>
      </c>
      <c r="AH851" s="196" t="s">
        <v>527</v>
      </c>
      <c r="AI851" s="197">
        <v>1</v>
      </c>
      <c r="AJ851" s="196" t="s">
        <v>528</v>
      </c>
      <c r="AK851" s="195">
        <v>1</v>
      </c>
      <c r="AL851" s="281" t="s">
        <v>529</v>
      </c>
      <c r="AM851" s="197">
        <v>1</v>
      </c>
      <c r="AN851" s="196" t="s">
        <v>530</v>
      </c>
      <c r="AO851" s="197">
        <v>1</v>
      </c>
      <c r="AP851" s="196" t="s">
        <v>531</v>
      </c>
      <c r="AQ851" s="195">
        <v>1</v>
      </c>
      <c r="AR851" s="281" t="s">
        <v>532</v>
      </c>
      <c r="AS851" s="197">
        <v>1</v>
      </c>
      <c r="AT851" s="196" t="s">
        <v>533</v>
      </c>
      <c r="AU851" s="197">
        <v>1</v>
      </c>
      <c r="AV851" s="196" t="s">
        <v>534</v>
      </c>
      <c r="AW851" s="195">
        <v>1</v>
      </c>
      <c r="AX851" s="281" t="s">
        <v>535</v>
      </c>
      <c r="AY851" s="197">
        <v>1</v>
      </c>
      <c r="AZ851" s="196" t="s">
        <v>535</v>
      </c>
      <c r="BA851" s="197">
        <v>1</v>
      </c>
      <c r="BB851" s="196" t="s">
        <v>535</v>
      </c>
      <c r="BC851" s="195">
        <v>1</v>
      </c>
      <c r="BD851" s="281" t="s">
        <v>536</v>
      </c>
      <c r="BE851" s="197">
        <v>1</v>
      </c>
      <c r="BF851" s="196" t="s">
        <v>537</v>
      </c>
      <c r="BG851" s="197">
        <v>1</v>
      </c>
      <c r="BH851" s="196" t="s">
        <v>538</v>
      </c>
      <c r="BI851" s="195">
        <v>1</v>
      </c>
      <c r="BJ851" s="281" t="s">
        <v>539</v>
      </c>
      <c r="BK851" s="197">
        <v>1</v>
      </c>
      <c r="BL851" s="196" t="s">
        <v>540</v>
      </c>
      <c r="BM851" s="197">
        <v>1</v>
      </c>
      <c r="BN851" s="196" t="s">
        <v>541</v>
      </c>
      <c r="BQ851" s="145"/>
      <c r="BR851" s="120"/>
      <c r="BS851" s="145"/>
      <c r="BT851" s="120"/>
      <c r="BU851" s="146"/>
      <c r="BV851" s="118"/>
      <c r="BW851" s="145"/>
      <c r="BX851" s="120"/>
      <c r="BY851" s="120"/>
      <c r="BZ851" s="120"/>
      <c r="CA851" s="147"/>
      <c r="CB851" s="114"/>
      <c r="CC851" s="116"/>
      <c r="CD851" s="115"/>
      <c r="CE851" s="116"/>
      <c r="CF851" s="115"/>
      <c r="CG851" s="117"/>
      <c r="CH851" s="118"/>
      <c r="CI851" s="145"/>
      <c r="CJ851" s="120"/>
      <c r="CK851" s="145"/>
      <c r="CL851" s="120"/>
      <c r="CM851" s="146"/>
      <c r="CN851" s="118"/>
      <c r="CO851" s="145"/>
      <c r="CP851" s="120"/>
      <c r="CQ851" s="120"/>
      <c r="CR851" s="120"/>
      <c r="CS851" s="147"/>
    </row>
    <row r="852" spans="13:97" ht="15" customHeight="1" x14ac:dyDescent="0.25">
      <c r="M852" s="195"/>
      <c r="N852" s="286"/>
      <c r="O852" s="197"/>
      <c r="P852" s="199"/>
      <c r="Q852" s="197"/>
      <c r="R852" s="200"/>
      <c r="S852" s="195"/>
      <c r="T852" s="286"/>
      <c r="U852" s="197"/>
      <c r="V852" s="196"/>
      <c r="W852" s="197"/>
      <c r="X852" s="198"/>
      <c r="Y852" s="195"/>
      <c r="Z852" s="286"/>
      <c r="AA852" s="197"/>
      <c r="AB852" s="199"/>
      <c r="AC852" s="197"/>
      <c r="AD852" s="200"/>
      <c r="AE852" s="195"/>
      <c r="AF852" s="286"/>
      <c r="AG852" s="197"/>
      <c r="AH852" s="199"/>
      <c r="AI852" s="197"/>
      <c r="AJ852" s="200"/>
      <c r="AK852" s="195"/>
      <c r="AL852" s="286"/>
      <c r="AM852" s="197"/>
      <c r="AN852" s="196"/>
      <c r="AO852" s="197"/>
      <c r="AP852" s="198"/>
      <c r="AQ852" s="195"/>
      <c r="AR852" s="286"/>
      <c r="AS852" s="197"/>
      <c r="AT852" s="199"/>
      <c r="AU852" s="197"/>
      <c r="AV852" s="200"/>
      <c r="AW852" s="195"/>
      <c r="AX852" s="286"/>
      <c r="AY852" s="197"/>
      <c r="AZ852" s="199"/>
      <c r="BA852" s="197"/>
      <c r="BB852" s="200"/>
      <c r="BC852" s="195"/>
      <c r="BD852" s="286"/>
      <c r="BE852" s="197"/>
      <c r="BF852" s="196"/>
      <c r="BG852" s="197"/>
      <c r="BH852" s="198"/>
      <c r="BI852" s="195"/>
      <c r="BJ852" s="286"/>
      <c r="BK852" s="197"/>
      <c r="BL852" s="199"/>
      <c r="BM852" s="197"/>
      <c r="BN852" s="200"/>
      <c r="BQ852" s="137"/>
      <c r="BR852" s="138"/>
      <c r="BS852" s="137"/>
      <c r="BT852" s="138"/>
      <c r="BU852" s="139"/>
      <c r="BV852" s="136"/>
      <c r="BW852" s="137"/>
      <c r="BX852" s="138"/>
      <c r="BY852" s="138"/>
      <c r="BZ852" s="138"/>
      <c r="CA852" s="148"/>
      <c r="CB852" s="136"/>
      <c r="CC852" s="137"/>
      <c r="CD852" s="138"/>
      <c r="CE852" s="137"/>
      <c r="CF852" s="138"/>
      <c r="CG852" s="139"/>
      <c r="CH852" s="136"/>
      <c r="CI852" s="137"/>
      <c r="CJ852" s="138"/>
      <c r="CK852" s="137"/>
      <c r="CL852" s="138"/>
      <c r="CM852" s="139"/>
      <c r="CN852" s="136"/>
      <c r="CO852" s="137"/>
      <c r="CP852" s="138"/>
      <c r="CQ852" s="138"/>
      <c r="CR852" s="138"/>
      <c r="CS852" s="148"/>
    </row>
    <row r="853" spans="13:97" ht="15" customHeight="1" x14ac:dyDescent="0.25">
      <c r="M853" s="195"/>
      <c r="N853" s="286"/>
      <c r="O853" s="197"/>
      <c r="P853" s="199"/>
      <c r="Q853" s="197"/>
      <c r="R853" s="200"/>
      <c r="S853" s="195"/>
      <c r="T853" s="286"/>
      <c r="U853" s="197"/>
      <c r="V853" s="196"/>
      <c r="W853" s="197"/>
      <c r="X853" s="198"/>
      <c r="Y853" s="195"/>
      <c r="Z853" s="286"/>
      <c r="AA853" s="197"/>
      <c r="AB853" s="199"/>
      <c r="AC853" s="197"/>
      <c r="AD853" s="200"/>
      <c r="AE853" s="195"/>
      <c r="AF853" s="286"/>
      <c r="AG853" s="197"/>
      <c r="AH853" s="199"/>
      <c r="AI853" s="197"/>
      <c r="AJ853" s="200"/>
      <c r="AK853" s="195"/>
      <c r="AL853" s="286"/>
      <c r="AM853" s="197"/>
      <c r="AN853" s="196"/>
      <c r="AO853" s="197"/>
      <c r="AP853" s="198"/>
      <c r="AQ853" s="195"/>
      <c r="AR853" s="286"/>
      <c r="AS853" s="197"/>
      <c r="AT853" s="199"/>
      <c r="AU853" s="197"/>
      <c r="AV853" s="200"/>
      <c r="AW853" s="195"/>
      <c r="AX853" s="286"/>
      <c r="AY853" s="197"/>
      <c r="AZ853" s="199"/>
      <c r="BA853" s="197"/>
      <c r="BB853" s="200"/>
      <c r="BC853" s="195"/>
      <c r="BD853" s="286"/>
      <c r="BE853" s="197"/>
      <c r="BF853" s="196"/>
      <c r="BG853" s="197"/>
      <c r="BH853" s="198"/>
      <c r="BI853" s="195"/>
      <c r="BJ853" s="286"/>
      <c r="BK853" s="197"/>
      <c r="BL853" s="199"/>
      <c r="BM853" s="197"/>
      <c r="BN853" s="200"/>
      <c r="BQ853" s="137"/>
      <c r="BR853" s="138"/>
      <c r="BS853" s="137"/>
      <c r="BT853" s="138"/>
      <c r="BU853" s="139"/>
      <c r="BV853" s="136"/>
      <c r="BW853" s="137"/>
      <c r="BX853" s="138"/>
      <c r="BY853" s="138"/>
      <c r="BZ853" s="138"/>
      <c r="CA853" s="148"/>
      <c r="CB853" s="136"/>
      <c r="CC853" s="137"/>
      <c r="CD853" s="138"/>
      <c r="CE853" s="137"/>
      <c r="CF853" s="138"/>
      <c r="CG853" s="139"/>
      <c r="CH853" s="136"/>
      <c r="CI853" s="137"/>
      <c r="CJ853" s="138"/>
      <c r="CK853" s="137"/>
      <c r="CL853" s="138"/>
      <c r="CM853" s="139"/>
      <c r="CN853" s="136"/>
      <c r="CO853" s="137"/>
      <c r="CP853" s="138"/>
      <c r="CQ853" s="138"/>
      <c r="CR853" s="138"/>
      <c r="CS853" s="148"/>
    </row>
    <row r="854" spans="13:97" ht="15" customHeight="1" x14ac:dyDescent="0.25">
      <c r="M854" s="201"/>
      <c r="N854" s="287"/>
      <c r="O854" s="203"/>
      <c r="P854" s="202"/>
      <c r="Q854" s="203"/>
      <c r="R854" s="204"/>
      <c r="S854" s="201"/>
      <c r="T854" s="287"/>
      <c r="U854" s="203"/>
      <c r="V854" s="202"/>
      <c r="W854" s="203"/>
      <c r="X854" s="204"/>
      <c r="Y854" s="201"/>
      <c r="Z854" s="287"/>
      <c r="AA854" s="203"/>
      <c r="AB854" s="202"/>
      <c r="AC854" s="203"/>
      <c r="AD854" s="204"/>
      <c r="AE854" s="201"/>
      <c r="AF854" s="287"/>
      <c r="AG854" s="203"/>
      <c r="AH854" s="202"/>
      <c r="AI854" s="203"/>
      <c r="AJ854" s="204"/>
      <c r="AK854" s="201"/>
      <c r="AL854" s="287"/>
      <c r="AM854" s="203"/>
      <c r="AN854" s="202"/>
      <c r="AO854" s="203"/>
      <c r="AP854" s="204"/>
      <c r="AQ854" s="201"/>
      <c r="AR854" s="287"/>
      <c r="AS854" s="203"/>
      <c r="AT854" s="202"/>
      <c r="AU854" s="203"/>
      <c r="AV854" s="204"/>
      <c r="AW854" s="201"/>
      <c r="AX854" s="287"/>
      <c r="AY854" s="203"/>
      <c r="AZ854" s="202"/>
      <c r="BA854" s="203"/>
      <c r="BB854" s="204"/>
      <c r="BC854" s="201"/>
      <c r="BD854" s="287"/>
      <c r="BE854" s="203"/>
      <c r="BF854" s="202"/>
      <c r="BG854" s="203"/>
      <c r="BH854" s="204"/>
      <c r="BI854" s="201"/>
      <c r="BJ854" s="287"/>
      <c r="BK854" s="203"/>
      <c r="BL854" s="202"/>
      <c r="BM854" s="203"/>
      <c r="BN854" s="204"/>
      <c r="BQ854" s="124"/>
      <c r="BR854" s="124"/>
      <c r="BS854" s="124"/>
      <c r="BT854" s="124"/>
      <c r="BU854" s="149"/>
      <c r="BV854" s="122"/>
      <c r="BW854" s="124"/>
      <c r="BX854" s="124"/>
      <c r="BY854" s="124"/>
      <c r="BZ854" s="124"/>
      <c r="CA854" s="149"/>
      <c r="CB854" s="122"/>
      <c r="CC854" s="124"/>
      <c r="CD854" s="124"/>
      <c r="CE854" s="124"/>
      <c r="CF854" s="124"/>
      <c r="CG854" s="149"/>
      <c r="CH854" s="122"/>
      <c r="CI854" s="124"/>
      <c r="CJ854" s="124"/>
      <c r="CK854" s="124"/>
      <c r="CL854" s="124"/>
      <c r="CM854" s="149"/>
      <c r="CN854" s="122"/>
      <c r="CO854" s="124"/>
      <c r="CP854" s="124"/>
      <c r="CQ854" s="124"/>
      <c r="CR854" s="124"/>
      <c r="CS854" s="149"/>
    </row>
    <row r="855" spans="13:97" ht="15" customHeight="1" x14ac:dyDescent="0.25">
      <c r="M855" s="195">
        <v>1</v>
      </c>
      <c r="N855" s="281" t="s">
        <v>542</v>
      </c>
      <c r="O855" s="197">
        <v>1</v>
      </c>
      <c r="P855" s="196" t="s">
        <v>542</v>
      </c>
      <c r="Q855" s="197">
        <v>1</v>
      </c>
      <c r="R855" s="196" t="s">
        <v>542</v>
      </c>
      <c r="S855" s="195">
        <v>1</v>
      </c>
      <c r="T855" s="281" t="s">
        <v>543</v>
      </c>
      <c r="U855" s="197">
        <v>1</v>
      </c>
      <c r="V855" s="196" t="s">
        <v>544</v>
      </c>
      <c r="W855" s="197">
        <v>1</v>
      </c>
      <c r="X855" s="196" t="s">
        <v>545</v>
      </c>
      <c r="Y855" s="195">
        <v>1</v>
      </c>
      <c r="Z855" s="281" t="s">
        <v>546</v>
      </c>
      <c r="AA855" s="197">
        <v>1</v>
      </c>
      <c r="AB855" s="196" t="s">
        <v>547</v>
      </c>
      <c r="AC855" s="197">
        <v>1</v>
      </c>
      <c r="AD855" s="196" t="s">
        <v>548</v>
      </c>
      <c r="AE855" s="195">
        <v>1</v>
      </c>
      <c r="AF855" s="281" t="s">
        <v>549</v>
      </c>
      <c r="AG855" s="197">
        <v>1</v>
      </c>
      <c r="AH855" s="196" t="s">
        <v>550</v>
      </c>
      <c r="AI855" s="197">
        <v>1</v>
      </c>
      <c r="AJ855" s="196" t="s">
        <v>551</v>
      </c>
      <c r="AK855" s="195">
        <v>1</v>
      </c>
      <c r="AL855" s="281" t="s">
        <v>552</v>
      </c>
      <c r="AM855" s="197">
        <v>1</v>
      </c>
      <c r="AN855" s="196" t="s">
        <v>553</v>
      </c>
      <c r="AO855" s="197">
        <v>1</v>
      </c>
      <c r="AP855" s="196" t="s">
        <v>554</v>
      </c>
      <c r="AQ855" s="195">
        <v>1</v>
      </c>
      <c r="AR855" s="281" t="s">
        <v>555</v>
      </c>
      <c r="AS855" s="197">
        <v>1</v>
      </c>
      <c r="AT855" s="196" t="s">
        <v>556</v>
      </c>
      <c r="AU855" s="197">
        <v>1</v>
      </c>
      <c r="AV855" s="196" t="s">
        <v>557</v>
      </c>
      <c r="AW855" s="195">
        <v>1</v>
      </c>
      <c r="AX855" s="281" t="s">
        <v>558</v>
      </c>
      <c r="AY855" s="197">
        <v>1</v>
      </c>
      <c r="AZ855" s="196" t="s">
        <v>558</v>
      </c>
      <c r="BA855" s="197">
        <v>1</v>
      </c>
      <c r="BB855" s="196" t="s">
        <v>558</v>
      </c>
      <c r="BC855" s="195">
        <v>1</v>
      </c>
      <c r="BD855" s="281" t="s">
        <v>559</v>
      </c>
      <c r="BE855" s="197">
        <v>1</v>
      </c>
      <c r="BF855" s="196" t="s">
        <v>560</v>
      </c>
      <c r="BG855" s="197">
        <v>1</v>
      </c>
      <c r="BH855" s="196" t="s">
        <v>561</v>
      </c>
      <c r="BI855" s="195">
        <v>1</v>
      </c>
      <c r="BJ855" s="281" t="s">
        <v>562</v>
      </c>
      <c r="BK855" s="197">
        <v>1</v>
      </c>
      <c r="BL855" s="196" t="s">
        <v>563</v>
      </c>
      <c r="BM855" s="197">
        <v>1</v>
      </c>
      <c r="BN855" s="196" t="s">
        <v>564</v>
      </c>
      <c r="BQ855" s="196" t="s">
        <v>192</v>
      </c>
      <c r="BR855" s="197">
        <v>1</v>
      </c>
      <c r="BS855" s="196" t="s">
        <v>193</v>
      </c>
      <c r="BT855" s="197">
        <v>1</v>
      </c>
      <c r="BU855" s="196" t="s">
        <v>194</v>
      </c>
      <c r="BV855" s="195">
        <v>1</v>
      </c>
      <c r="BW855" s="196" t="s">
        <v>195</v>
      </c>
      <c r="BX855" s="197">
        <v>1</v>
      </c>
      <c r="BY855" s="196" t="s">
        <v>196</v>
      </c>
      <c r="BZ855" s="197">
        <v>1</v>
      </c>
      <c r="CA855" s="196" t="s">
        <v>197</v>
      </c>
      <c r="CB855" s="195">
        <v>1</v>
      </c>
      <c r="CC855" s="196" t="s">
        <v>198</v>
      </c>
      <c r="CD855" s="197">
        <v>1</v>
      </c>
      <c r="CE855" s="196" t="s">
        <v>199</v>
      </c>
      <c r="CF855" s="197">
        <v>1</v>
      </c>
      <c r="CG855" s="196" t="s">
        <v>200</v>
      </c>
      <c r="CH855" s="195">
        <v>1</v>
      </c>
      <c r="CI855" s="196" t="s">
        <v>201</v>
      </c>
      <c r="CJ855" s="197">
        <v>1</v>
      </c>
      <c r="CK855" s="196" t="s">
        <v>202</v>
      </c>
      <c r="CL855" s="197">
        <v>1</v>
      </c>
      <c r="CM855" s="196" t="s">
        <v>203</v>
      </c>
      <c r="CN855" s="195"/>
      <c r="CO855" s="196"/>
      <c r="CP855" s="197"/>
      <c r="CQ855" s="196"/>
      <c r="CR855" s="197"/>
      <c r="CS855" s="198"/>
    </row>
    <row r="856" spans="13:97" ht="15" customHeight="1" x14ac:dyDescent="0.25">
      <c r="M856" s="195"/>
      <c r="N856" s="286"/>
      <c r="O856" s="197"/>
      <c r="P856" s="199"/>
      <c r="Q856" s="197"/>
      <c r="R856" s="200"/>
      <c r="S856" s="195"/>
      <c r="T856" s="286"/>
      <c r="U856" s="197"/>
      <c r="V856" s="199"/>
      <c r="W856" s="197"/>
      <c r="X856" s="200"/>
      <c r="Y856" s="195"/>
      <c r="Z856" s="286"/>
      <c r="AA856" s="197"/>
      <c r="AB856" s="199"/>
      <c r="AC856" s="197"/>
      <c r="AD856" s="200"/>
      <c r="AE856" s="195"/>
      <c r="AF856" s="286"/>
      <c r="AG856" s="197"/>
      <c r="AH856" s="199"/>
      <c r="AI856" s="197"/>
      <c r="AJ856" s="200"/>
      <c r="AK856" s="195"/>
      <c r="AL856" s="286"/>
      <c r="AM856" s="197"/>
      <c r="AN856" s="199"/>
      <c r="AO856" s="197"/>
      <c r="AP856" s="200"/>
      <c r="AQ856" s="195"/>
      <c r="AR856" s="286"/>
      <c r="AS856" s="197"/>
      <c r="AT856" s="199"/>
      <c r="AU856" s="197"/>
      <c r="AV856" s="200"/>
      <c r="AW856" s="195"/>
      <c r="AX856" s="286"/>
      <c r="AY856" s="197"/>
      <c r="AZ856" s="199"/>
      <c r="BA856" s="197"/>
      <c r="BB856" s="200"/>
      <c r="BC856" s="195"/>
      <c r="BD856" s="286"/>
      <c r="BE856" s="197"/>
      <c r="BF856" s="199"/>
      <c r="BG856" s="197"/>
      <c r="BH856" s="200"/>
      <c r="BI856" s="195"/>
      <c r="BJ856" s="286"/>
      <c r="BK856" s="197"/>
      <c r="BL856" s="199"/>
      <c r="BM856" s="197"/>
      <c r="BN856" s="200"/>
      <c r="BQ856" s="199"/>
      <c r="BR856" s="197"/>
      <c r="BS856" s="196"/>
      <c r="BT856" s="197"/>
      <c r="BU856" s="198"/>
      <c r="BV856" s="195"/>
      <c r="BW856" s="199"/>
      <c r="BX856" s="197"/>
      <c r="BY856" s="199"/>
      <c r="BZ856" s="197"/>
      <c r="CA856" s="200"/>
      <c r="CB856" s="195"/>
      <c r="CC856" s="199"/>
      <c r="CD856" s="197"/>
      <c r="CE856" s="199"/>
      <c r="CF856" s="197"/>
      <c r="CG856" s="200"/>
      <c r="CH856" s="195"/>
      <c r="CI856" s="199"/>
      <c r="CJ856" s="197"/>
      <c r="CK856" s="196"/>
      <c r="CL856" s="197"/>
      <c r="CM856" s="198"/>
      <c r="CN856" s="195"/>
      <c r="CO856" s="199"/>
      <c r="CP856" s="197"/>
      <c r="CQ856" s="199"/>
      <c r="CR856" s="197"/>
      <c r="CS856" s="200"/>
    </row>
    <row r="857" spans="13:97" ht="15" customHeight="1" x14ac:dyDescent="0.25">
      <c r="M857" s="195"/>
      <c r="N857" s="286"/>
      <c r="O857" s="197"/>
      <c r="P857" s="199"/>
      <c r="Q857" s="197"/>
      <c r="R857" s="200"/>
      <c r="S857" s="195"/>
      <c r="T857" s="286"/>
      <c r="U857" s="197"/>
      <c r="V857" s="199"/>
      <c r="W857" s="197"/>
      <c r="X857" s="200"/>
      <c r="Y857" s="195"/>
      <c r="Z857" s="286"/>
      <c r="AA857" s="197"/>
      <c r="AB857" s="199"/>
      <c r="AC857" s="197"/>
      <c r="AD857" s="200"/>
      <c r="AE857" s="195"/>
      <c r="AF857" s="286"/>
      <c r="AG857" s="197"/>
      <c r="AH857" s="199"/>
      <c r="AI857" s="197"/>
      <c r="AJ857" s="200"/>
      <c r="AK857" s="195"/>
      <c r="AL857" s="286"/>
      <c r="AM857" s="197"/>
      <c r="AN857" s="199"/>
      <c r="AO857" s="197"/>
      <c r="AP857" s="200"/>
      <c r="AQ857" s="195"/>
      <c r="AR857" s="286"/>
      <c r="AS857" s="197"/>
      <c r="AT857" s="199"/>
      <c r="AU857" s="197"/>
      <c r="AV857" s="200"/>
      <c r="AW857" s="195"/>
      <c r="AX857" s="286"/>
      <c r="AY857" s="197"/>
      <c r="AZ857" s="199"/>
      <c r="BA857" s="197"/>
      <c r="BB857" s="200"/>
      <c r="BC857" s="195"/>
      <c r="BD857" s="286"/>
      <c r="BE857" s="197"/>
      <c r="BF857" s="199"/>
      <c r="BG857" s="197"/>
      <c r="BH857" s="200"/>
      <c r="BI857" s="195"/>
      <c r="BJ857" s="286"/>
      <c r="BK857" s="197"/>
      <c r="BL857" s="199"/>
      <c r="BM857" s="197"/>
      <c r="BN857" s="200"/>
      <c r="BQ857" s="199"/>
      <c r="BR857" s="197"/>
      <c r="BS857" s="196"/>
      <c r="BT857" s="197"/>
      <c r="BU857" s="198"/>
      <c r="BV857" s="195"/>
      <c r="BW857" s="199"/>
      <c r="BX857" s="197"/>
      <c r="BY857" s="199"/>
      <c r="BZ857" s="197"/>
      <c r="CA857" s="200"/>
      <c r="CB857" s="195"/>
      <c r="CC857" s="199"/>
      <c r="CD857" s="197"/>
      <c r="CE857" s="199"/>
      <c r="CF857" s="197"/>
      <c r="CG857" s="200"/>
      <c r="CH857" s="195"/>
      <c r="CI857" s="199"/>
      <c r="CJ857" s="197"/>
      <c r="CK857" s="196"/>
      <c r="CL857" s="197"/>
      <c r="CM857" s="198"/>
      <c r="CN857" s="195"/>
      <c r="CO857" s="199"/>
      <c r="CP857" s="197"/>
      <c r="CQ857" s="199"/>
      <c r="CR857" s="197"/>
      <c r="CS857" s="200"/>
    </row>
    <row r="858" spans="13:97" ht="15" customHeight="1" x14ac:dyDescent="0.25">
      <c r="M858" s="201"/>
      <c r="N858" s="287"/>
      <c r="O858" s="203"/>
      <c r="P858" s="202"/>
      <c r="Q858" s="203"/>
      <c r="R858" s="204"/>
      <c r="S858" s="201"/>
      <c r="T858" s="287"/>
      <c r="U858" s="203"/>
      <c r="V858" s="202"/>
      <c r="W858" s="203"/>
      <c r="X858" s="204"/>
      <c r="Y858" s="201"/>
      <c r="Z858" s="287"/>
      <c r="AA858" s="203"/>
      <c r="AB858" s="202"/>
      <c r="AC858" s="203"/>
      <c r="AD858" s="204"/>
      <c r="AE858" s="201"/>
      <c r="AF858" s="287"/>
      <c r="AG858" s="203"/>
      <c r="AH858" s="202"/>
      <c r="AI858" s="203"/>
      <c r="AJ858" s="204"/>
      <c r="AK858" s="201"/>
      <c r="AL858" s="287"/>
      <c r="AM858" s="203"/>
      <c r="AN858" s="202"/>
      <c r="AO858" s="203"/>
      <c r="AP858" s="204"/>
      <c r="AQ858" s="201"/>
      <c r="AR858" s="287"/>
      <c r="AS858" s="203"/>
      <c r="AT858" s="202"/>
      <c r="AU858" s="203"/>
      <c r="AV858" s="204"/>
      <c r="AW858" s="201"/>
      <c r="AX858" s="287"/>
      <c r="AY858" s="203"/>
      <c r="AZ858" s="202"/>
      <c r="BA858" s="203"/>
      <c r="BB858" s="204"/>
      <c r="BC858" s="201"/>
      <c r="BD858" s="287"/>
      <c r="BE858" s="203"/>
      <c r="BF858" s="202"/>
      <c r="BG858" s="203"/>
      <c r="BH858" s="204"/>
      <c r="BI858" s="201"/>
      <c r="BJ858" s="287"/>
      <c r="BK858" s="203"/>
      <c r="BL858" s="202"/>
      <c r="BM858" s="203"/>
      <c r="BN858" s="204"/>
      <c r="BQ858" s="202"/>
      <c r="BR858" s="203"/>
      <c r="BS858" s="202"/>
      <c r="BT858" s="203"/>
      <c r="BU858" s="204"/>
      <c r="BV858" s="201"/>
      <c r="BW858" s="202"/>
      <c r="BX858" s="203"/>
      <c r="BY858" s="202"/>
      <c r="BZ858" s="203"/>
      <c r="CA858" s="204"/>
      <c r="CB858" s="201"/>
      <c r="CC858" s="202"/>
      <c r="CD858" s="203"/>
      <c r="CE858" s="202"/>
      <c r="CF858" s="203"/>
      <c r="CG858" s="204"/>
      <c r="CH858" s="201"/>
      <c r="CI858" s="202"/>
      <c r="CJ858" s="203"/>
      <c r="CK858" s="202"/>
      <c r="CL858" s="203"/>
      <c r="CM858" s="204"/>
      <c r="CN858" s="201"/>
      <c r="CO858" s="202"/>
      <c r="CP858" s="203"/>
      <c r="CQ858" s="202"/>
      <c r="CR858" s="203"/>
      <c r="CS858" s="204"/>
    </row>
    <row r="859" spans="13:97" ht="15" customHeight="1" x14ac:dyDescent="0.25">
      <c r="M859" s="195">
        <v>1</v>
      </c>
      <c r="N859" s="281" t="s">
        <v>565</v>
      </c>
      <c r="O859" s="197">
        <v>1</v>
      </c>
      <c r="P859" s="196" t="s">
        <v>566</v>
      </c>
      <c r="Q859" s="197">
        <v>1</v>
      </c>
      <c r="R859" s="196" t="s">
        <v>567</v>
      </c>
      <c r="S859" s="195">
        <v>1</v>
      </c>
      <c r="T859" s="281" t="s">
        <v>568</v>
      </c>
      <c r="U859" s="197">
        <v>1</v>
      </c>
      <c r="V859" s="196" t="s">
        <v>569</v>
      </c>
      <c r="W859" s="197">
        <v>1</v>
      </c>
      <c r="X859" s="196" t="s">
        <v>570</v>
      </c>
      <c r="Y859" s="195">
        <v>1</v>
      </c>
      <c r="Z859" s="281" t="s">
        <v>571</v>
      </c>
      <c r="AA859" s="197">
        <v>1</v>
      </c>
      <c r="AB859" s="196" t="s">
        <v>572</v>
      </c>
      <c r="AC859" s="197">
        <v>1</v>
      </c>
      <c r="AD859" s="196" t="s">
        <v>573</v>
      </c>
      <c r="AE859" s="195">
        <v>1</v>
      </c>
      <c r="AF859" s="281" t="s">
        <v>574</v>
      </c>
      <c r="AG859" s="197">
        <v>1</v>
      </c>
      <c r="AH859" s="196" t="s">
        <v>575</v>
      </c>
      <c r="AI859" s="197">
        <v>1</v>
      </c>
      <c r="AJ859" s="196" t="s">
        <v>576</v>
      </c>
      <c r="AK859" s="195">
        <v>1</v>
      </c>
      <c r="AL859" s="281" t="s">
        <v>577</v>
      </c>
      <c r="AM859" s="197">
        <v>1</v>
      </c>
      <c r="AN859" s="196" t="s">
        <v>578</v>
      </c>
      <c r="AO859" s="197">
        <v>1</v>
      </c>
      <c r="AP859" s="196" t="s">
        <v>579</v>
      </c>
      <c r="AQ859" s="195">
        <v>1</v>
      </c>
      <c r="AR859" s="281" t="s">
        <v>580</v>
      </c>
      <c r="AS859" s="197">
        <v>1</v>
      </c>
      <c r="AT859" s="196" t="s">
        <v>581</v>
      </c>
      <c r="AU859" s="197">
        <v>1</v>
      </c>
      <c r="AV859" s="196" t="s">
        <v>582</v>
      </c>
      <c r="AW859" s="195">
        <v>1</v>
      </c>
      <c r="AX859" s="281" t="s">
        <v>583</v>
      </c>
      <c r="AY859" s="197">
        <v>1</v>
      </c>
      <c r="AZ859" s="196" t="s">
        <v>584</v>
      </c>
      <c r="BA859" s="197">
        <v>1</v>
      </c>
      <c r="BB859" s="196" t="s">
        <v>585</v>
      </c>
      <c r="BC859" s="195">
        <v>1</v>
      </c>
      <c r="BD859" s="281" t="s">
        <v>586</v>
      </c>
      <c r="BE859" s="197">
        <v>1</v>
      </c>
      <c r="BF859" s="196" t="s">
        <v>587</v>
      </c>
      <c r="BG859" s="197">
        <v>1</v>
      </c>
      <c r="BH859" s="196" t="s">
        <v>588</v>
      </c>
      <c r="BI859" s="195">
        <v>1</v>
      </c>
      <c r="BJ859" s="281" t="s">
        <v>589</v>
      </c>
      <c r="BK859" s="197">
        <v>1</v>
      </c>
      <c r="BL859" s="196" t="s">
        <v>590</v>
      </c>
      <c r="BM859" s="197">
        <v>1</v>
      </c>
      <c r="BN859" s="196" t="s">
        <v>591</v>
      </c>
      <c r="BQ859" s="196" t="s">
        <v>216</v>
      </c>
      <c r="BR859" s="197">
        <v>1</v>
      </c>
      <c r="BS859" s="196" t="s">
        <v>217</v>
      </c>
      <c r="BT859" s="197">
        <v>1</v>
      </c>
      <c r="BU859" s="196" t="s">
        <v>218</v>
      </c>
      <c r="BV859" s="195">
        <v>1</v>
      </c>
      <c r="BW859" s="196" t="s">
        <v>219</v>
      </c>
      <c r="BX859" s="197">
        <v>1</v>
      </c>
      <c r="BY859" s="196" t="s">
        <v>220</v>
      </c>
      <c r="BZ859" s="197">
        <v>1</v>
      </c>
      <c r="CA859" s="196" t="s">
        <v>221</v>
      </c>
      <c r="CB859" s="195">
        <v>1</v>
      </c>
      <c r="CC859" s="196" t="s">
        <v>222</v>
      </c>
      <c r="CD859" s="197">
        <v>1</v>
      </c>
      <c r="CE859" s="196" t="s">
        <v>223</v>
      </c>
      <c r="CF859" s="197">
        <v>1</v>
      </c>
      <c r="CG859" s="196" t="s">
        <v>224</v>
      </c>
      <c r="CH859" s="195">
        <v>1</v>
      </c>
      <c r="CI859" s="196" t="s">
        <v>225</v>
      </c>
      <c r="CJ859" s="197">
        <v>1</v>
      </c>
      <c r="CK859" s="196" t="s">
        <v>226</v>
      </c>
      <c r="CL859" s="197">
        <v>1</v>
      </c>
      <c r="CM859" s="196" t="s">
        <v>227</v>
      </c>
      <c r="CN859" s="195"/>
      <c r="CO859" s="196"/>
      <c r="CP859" s="197"/>
      <c r="CQ859" s="196"/>
      <c r="CR859" s="197"/>
      <c r="CS859" s="198"/>
    </row>
    <row r="860" spans="13:97" ht="15" customHeight="1" x14ac:dyDescent="0.25">
      <c r="M860" s="195"/>
      <c r="N860" s="286"/>
      <c r="O860" s="197"/>
      <c r="P860" s="199"/>
      <c r="Q860" s="197"/>
      <c r="R860" s="200"/>
      <c r="S860" s="195"/>
      <c r="T860" s="286"/>
      <c r="U860" s="197"/>
      <c r="V860" s="199"/>
      <c r="W860" s="197"/>
      <c r="X860" s="200"/>
      <c r="Y860" s="195"/>
      <c r="Z860" s="286"/>
      <c r="AA860" s="197"/>
      <c r="AB860" s="199"/>
      <c r="AC860" s="197"/>
      <c r="AD860" s="200"/>
      <c r="AE860" s="195"/>
      <c r="AF860" s="286"/>
      <c r="AG860" s="197"/>
      <c r="AH860" s="199"/>
      <c r="AI860" s="197"/>
      <c r="AJ860" s="200"/>
      <c r="AK860" s="195"/>
      <c r="AL860" s="286"/>
      <c r="AM860" s="197"/>
      <c r="AN860" s="199"/>
      <c r="AO860" s="197"/>
      <c r="AP860" s="200"/>
      <c r="AQ860" s="195"/>
      <c r="AR860" s="286"/>
      <c r="AS860" s="197"/>
      <c r="AT860" s="199"/>
      <c r="AU860" s="197"/>
      <c r="AV860" s="200"/>
      <c r="AW860" s="195"/>
      <c r="AX860" s="286"/>
      <c r="AY860" s="197"/>
      <c r="AZ860" s="199"/>
      <c r="BA860" s="197"/>
      <c r="BB860" s="200"/>
      <c r="BC860" s="195"/>
      <c r="BD860" s="286"/>
      <c r="BE860" s="197"/>
      <c r="BF860" s="199"/>
      <c r="BG860" s="197"/>
      <c r="BH860" s="200"/>
      <c r="BI860" s="195"/>
      <c r="BJ860" s="286"/>
      <c r="BK860" s="197"/>
      <c r="BL860" s="199"/>
      <c r="BM860" s="197"/>
      <c r="BN860" s="200"/>
      <c r="BQ860" s="199"/>
      <c r="BR860" s="197"/>
      <c r="BS860" s="199"/>
      <c r="BT860" s="197"/>
      <c r="BU860" s="200"/>
      <c r="BV860" s="195"/>
      <c r="BW860" s="199"/>
      <c r="BX860" s="197"/>
      <c r="BY860" s="199"/>
      <c r="BZ860" s="197"/>
      <c r="CA860" s="200"/>
      <c r="CB860" s="195"/>
      <c r="CC860" s="199"/>
      <c r="CD860" s="197"/>
      <c r="CE860" s="199"/>
      <c r="CF860" s="197"/>
      <c r="CG860" s="200"/>
      <c r="CH860" s="195"/>
      <c r="CI860" s="199"/>
      <c r="CJ860" s="197"/>
      <c r="CK860" s="199"/>
      <c r="CL860" s="197"/>
      <c r="CM860" s="200"/>
      <c r="CN860" s="195"/>
      <c r="CO860" s="199"/>
      <c r="CP860" s="197"/>
      <c r="CQ860" s="199"/>
      <c r="CR860" s="197"/>
      <c r="CS860" s="200"/>
    </row>
    <row r="861" spans="13:97" ht="15" customHeight="1" x14ac:dyDescent="0.25">
      <c r="M861" s="195"/>
      <c r="N861" s="286"/>
      <c r="O861" s="197"/>
      <c r="P861" s="199"/>
      <c r="Q861" s="197"/>
      <c r="R861" s="200"/>
      <c r="S861" s="195"/>
      <c r="T861" s="286"/>
      <c r="U861" s="197"/>
      <c r="V861" s="199"/>
      <c r="W861" s="197"/>
      <c r="X861" s="200"/>
      <c r="Y861" s="195"/>
      <c r="Z861" s="286"/>
      <c r="AA861" s="197"/>
      <c r="AB861" s="199"/>
      <c r="AC861" s="197"/>
      <c r="AD861" s="200"/>
      <c r="AE861" s="195"/>
      <c r="AF861" s="286"/>
      <c r="AG861" s="197"/>
      <c r="AH861" s="199"/>
      <c r="AI861" s="197"/>
      <c r="AJ861" s="200"/>
      <c r="AK861" s="195"/>
      <c r="AL861" s="286"/>
      <c r="AM861" s="197"/>
      <c r="AN861" s="199"/>
      <c r="AO861" s="197"/>
      <c r="AP861" s="200"/>
      <c r="AQ861" s="195"/>
      <c r="AR861" s="286"/>
      <c r="AS861" s="197"/>
      <c r="AT861" s="199"/>
      <c r="AU861" s="197"/>
      <c r="AV861" s="200"/>
      <c r="AW861" s="195"/>
      <c r="AX861" s="286"/>
      <c r="AY861" s="197"/>
      <c r="AZ861" s="199"/>
      <c r="BA861" s="197"/>
      <c r="BB861" s="200"/>
      <c r="BC861" s="195"/>
      <c r="BD861" s="286"/>
      <c r="BE861" s="197"/>
      <c r="BF861" s="199"/>
      <c r="BG861" s="197"/>
      <c r="BH861" s="200"/>
      <c r="BI861" s="195"/>
      <c r="BJ861" s="286"/>
      <c r="BK861" s="197"/>
      <c r="BL861" s="199"/>
      <c r="BM861" s="197"/>
      <c r="BN861" s="200"/>
      <c r="BQ861" s="199"/>
      <c r="BR861" s="197"/>
      <c r="BS861" s="199"/>
      <c r="BT861" s="197"/>
      <c r="BU861" s="200"/>
      <c r="BV861" s="195"/>
      <c r="BW861" s="199"/>
      <c r="BX861" s="197"/>
      <c r="BY861" s="199"/>
      <c r="BZ861" s="197"/>
      <c r="CA861" s="200"/>
      <c r="CB861" s="195"/>
      <c r="CC861" s="199"/>
      <c r="CD861" s="197"/>
      <c r="CE861" s="199"/>
      <c r="CF861" s="197"/>
      <c r="CG861" s="200"/>
      <c r="CH861" s="195"/>
      <c r="CI861" s="199"/>
      <c r="CJ861" s="197"/>
      <c r="CK861" s="199"/>
      <c r="CL861" s="197"/>
      <c r="CM861" s="200"/>
      <c r="CN861" s="195"/>
      <c r="CO861" s="199"/>
      <c r="CP861" s="197"/>
      <c r="CQ861" s="199"/>
      <c r="CR861" s="197"/>
      <c r="CS861" s="200"/>
    </row>
    <row r="862" spans="13:97" ht="15" customHeight="1" x14ac:dyDescent="0.25">
      <c r="M862" s="201"/>
      <c r="N862" s="287"/>
      <c r="O862" s="203"/>
      <c r="P862" s="202"/>
      <c r="Q862" s="203"/>
      <c r="R862" s="204"/>
      <c r="S862" s="201"/>
      <c r="T862" s="287"/>
      <c r="U862" s="203"/>
      <c r="V862" s="202"/>
      <c r="W862" s="203"/>
      <c r="X862" s="204"/>
      <c r="Y862" s="201"/>
      <c r="Z862" s="287"/>
      <c r="AA862" s="203"/>
      <c r="AB862" s="202"/>
      <c r="AC862" s="203"/>
      <c r="AD862" s="204"/>
      <c r="AE862" s="201"/>
      <c r="AF862" s="287"/>
      <c r="AG862" s="203"/>
      <c r="AH862" s="202"/>
      <c r="AI862" s="203"/>
      <c r="AJ862" s="204"/>
      <c r="AK862" s="201"/>
      <c r="AL862" s="287"/>
      <c r="AM862" s="203"/>
      <c r="AN862" s="202"/>
      <c r="AO862" s="203"/>
      <c r="AP862" s="204"/>
      <c r="AQ862" s="201"/>
      <c r="AR862" s="287"/>
      <c r="AS862" s="203"/>
      <c r="AT862" s="202"/>
      <c r="AU862" s="203"/>
      <c r="AV862" s="204"/>
      <c r="AW862" s="201"/>
      <c r="AX862" s="287"/>
      <c r="AY862" s="203"/>
      <c r="AZ862" s="202"/>
      <c r="BA862" s="203"/>
      <c r="BB862" s="204"/>
      <c r="BC862" s="201"/>
      <c r="BD862" s="287"/>
      <c r="BE862" s="203"/>
      <c r="BF862" s="202"/>
      <c r="BG862" s="203"/>
      <c r="BH862" s="204"/>
      <c r="BI862" s="201"/>
      <c r="BJ862" s="287"/>
      <c r="BK862" s="203"/>
      <c r="BL862" s="202"/>
      <c r="BM862" s="203"/>
      <c r="BN862" s="204"/>
      <c r="BQ862" s="202"/>
      <c r="BR862" s="203"/>
      <c r="BS862" s="202"/>
      <c r="BT862" s="203"/>
      <c r="BU862" s="204"/>
      <c r="BV862" s="201"/>
      <c r="BW862" s="202"/>
      <c r="BX862" s="203"/>
      <c r="BY862" s="202"/>
      <c r="BZ862" s="203"/>
      <c r="CA862" s="204"/>
      <c r="CB862" s="201"/>
      <c r="CC862" s="202"/>
      <c r="CD862" s="203"/>
      <c r="CE862" s="202"/>
      <c r="CF862" s="203"/>
      <c r="CG862" s="204"/>
      <c r="CH862" s="201"/>
      <c r="CI862" s="202"/>
      <c r="CJ862" s="203"/>
      <c r="CK862" s="202"/>
      <c r="CL862" s="203"/>
      <c r="CM862" s="204"/>
      <c r="CN862" s="201"/>
      <c r="CO862" s="202"/>
      <c r="CP862" s="203"/>
      <c r="CQ862" s="202"/>
      <c r="CR862" s="203"/>
      <c r="CS862" s="204"/>
    </row>
    <row r="863" spans="13:97" ht="15" customHeight="1" x14ac:dyDescent="0.25">
      <c r="M863" s="195">
        <v>1</v>
      </c>
      <c r="N863" s="281" t="s">
        <v>592</v>
      </c>
      <c r="O863" s="197">
        <v>1</v>
      </c>
      <c r="P863" s="196" t="s">
        <v>593</v>
      </c>
      <c r="Q863" s="197">
        <v>1</v>
      </c>
      <c r="R863" s="196" t="s">
        <v>594</v>
      </c>
      <c r="S863" s="195">
        <v>1</v>
      </c>
      <c r="T863" s="281" t="s">
        <v>595</v>
      </c>
      <c r="U863" s="197">
        <v>1</v>
      </c>
      <c r="V863" s="196" t="s">
        <v>596</v>
      </c>
      <c r="W863" s="197">
        <v>1</v>
      </c>
      <c r="X863" s="196" t="s">
        <v>597</v>
      </c>
      <c r="Y863" s="195">
        <v>1</v>
      </c>
      <c r="Z863" s="281" t="s">
        <v>598</v>
      </c>
      <c r="AA863" s="197">
        <v>1</v>
      </c>
      <c r="AB863" s="196" t="s">
        <v>599</v>
      </c>
      <c r="AC863" s="197">
        <v>1</v>
      </c>
      <c r="AD863" s="196" t="s">
        <v>600</v>
      </c>
      <c r="AE863" s="195">
        <v>1</v>
      </c>
      <c r="AF863" s="281" t="s">
        <v>601</v>
      </c>
      <c r="AG863" s="197">
        <v>1</v>
      </c>
      <c r="AH863" s="196" t="s">
        <v>602</v>
      </c>
      <c r="AI863" s="197">
        <v>1</v>
      </c>
      <c r="AJ863" s="196" t="s">
        <v>603</v>
      </c>
      <c r="AK863" s="195">
        <v>1</v>
      </c>
      <c r="AL863" s="281" t="s">
        <v>604</v>
      </c>
      <c r="AM863" s="197">
        <v>1</v>
      </c>
      <c r="AN863" s="196" t="s">
        <v>605</v>
      </c>
      <c r="AO863" s="197">
        <v>1</v>
      </c>
      <c r="AP863" s="196" t="s">
        <v>606</v>
      </c>
      <c r="AQ863" s="195">
        <v>1</v>
      </c>
      <c r="AR863" s="281" t="s">
        <v>607</v>
      </c>
      <c r="AS863" s="197">
        <v>1</v>
      </c>
      <c r="AT863" s="196" t="s">
        <v>608</v>
      </c>
      <c r="AU863" s="197">
        <v>1</v>
      </c>
      <c r="AV863" s="196" t="s">
        <v>609</v>
      </c>
      <c r="AW863" s="195">
        <v>1</v>
      </c>
      <c r="AX863" s="281" t="s">
        <v>610</v>
      </c>
      <c r="AY863" s="197">
        <v>1</v>
      </c>
      <c r="AZ863" s="196" t="s">
        <v>611</v>
      </c>
      <c r="BA863" s="197">
        <v>1</v>
      </c>
      <c r="BB863" s="196" t="s">
        <v>612</v>
      </c>
      <c r="BC863" s="195">
        <v>1</v>
      </c>
      <c r="BD863" s="281" t="s">
        <v>613</v>
      </c>
      <c r="BE863" s="197">
        <v>1</v>
      </c>
      <c r="BF863" s="196" t="s">
        <v>614</v>
      </c>
      <c r="BG863" s="197">
        <v>1</v>
      </c>
      <c r="BH863" s="196" t="s">
        <v>615</v>
      </c>
      <c r="BI863" s="195">
        <v>1</v>
      </c>
      <c r="BJ863" s="281" t="s">
        <v>616</v>
      </c>
      <c r="BK863" s="197">
        <v>1</v>
      </c>
      <c r="BL863" s="196" t="s">
        <v>617</v>
      </c>
      <c r="BM863" s="197">
        <v>1</v>
      </c>
      <c r="BN863" s="196" t="s">
        <v>618</v>
      </c>
      <c r="BQ863" s="196" t="s">
        <v>240</v>
      </c>
      <c r="BR863" s="197">
        <v>1</v>
      </c>
      <c r="BS863" s="196" t="s">
        <v>241</v>
      </c>
      <c r="BT863" s="197">
        <v>1</v>
      </c>
      <c r="BU863" s="196" t="s">
        <v>242</v>
      </c>
      <c r="BV863" s="195">
        <v>1</v>
      </c>
      <c r="BW863" s="196" t="s">
        <v>243</v>
      </c>
      <c r="BX863" s="197">
        <v>1</v>
      </c>
      <c r="BY863" s="196" t="s">
        <v>244</v>
      </c>
      <c r="BZ863" s="197">
        <v>1</v>
      </c>
      <c r="CA863" s="196" t="s">
        <v>245</v>
      </c>
      <c r="CB863" s="195">
        <v>1</v>
      </c>
      <c r="CC863" s="196" t="s">
        <v>246</v>
      </c>
      <c r="CD863" s="197">
        <v>1</v>
      </c>
      <c r="CE863" s="196" t="s">
        <v>247</v>
      </c>
      <c r="CF863" s="197">
        <v>1</v>
      </c>
      <c r="CG863" s="196" t="s">
        <v>248</v>
      </c>
      <c r="CH863" s="195"/>
      <c r="CI863" s="196"/>
      <c r="CJ863" s="197"/>
      <c r="CK863" s="196"/>
      <c r="CL863" s="197"/>
      <c r="CM863" s="198"/>
      <c r="CN863" s="195"/>
      <c r="CO863" s="196"/>
      <c r="CP863" s="197"/>
      <c r="CQ863" s="196"/>
      <c r="CR863" s="197"/>
      <c r="CS863" s="198"/>
    </row>
    <row r="864" spans="13:97" ht="15" customHeight="1" x14ac:dyDescent="0.25">
      <c r="M864" s="195"/>
      <c r="N864" s="286"/>
      <c r="O864" s="197"/>
      <c r="P864" s="199"/>
      <c r="Q864" s="197"/>
      <c r="R864" s="200"/>
      <c r="S864" s="195"/>
      <c r="T864" s="286"/>
      <c r="U864" s="197"/>
      <c r="V864" s="199"/>
      <c r="W864" s="197"/>
      <c r="X864" s="200"/>
      <c r="Y864" s="195"/>
      <c r="Z864" s="286"/>
      <c r="AA864" s="197"/>
      <c r="AB864" s="199"/>
      <c r="AC864" s="197"/>
      <c r="AD864" s="200"/>
      <c r="AE864" s="195"/>
      <c r="AF864" s="286"/>
      <c r="AG864" s="197"/>
      <c r="AH864" s="199"/>
      <c r="AI864" s="197"/>
      <c r="AJ864" s="200"/>
      <c r="AK864" s="195"/>
      <c r="AL864" s="286"/>
      <c r="AM864" s="197"/>
      <c r="AN864" s="199"/>
      <c r="AO864" s="197"/>
      <c r="AP864" s="200"/>
      <c r="AQ864" s="195"/>
      <c r="AR864" s="286"/>
      <c r="AS864" s="197"/>
      <c r="AT864" s="199"/>
      <c r="AU864" s="197"/>
      <c r="AV864" s="200"/>
      <c r="AW864" s="195"/>
      <c r="AX864" s="286"/>
      <c r="AY864" s="197"/>
      <c r="AZ864" s="199"/>
      <c r="BA864" s="197"/>
      <c r="BB864" s="200"/>
      <c r="BC864" s="195"/>
      <c r="BD864" s="286"/>
      <c r="BE864" s="197"/>
      <c r="BF864" s="199"/>
      <c r="BG864" s="197"/>
      <c r="BH864" s="200"/>
      <c r="BI864" s="195"/>
      <c r="BJ864" s="286"/>
      <c r="BK864" s="197"/>
      <c r="BL864" s="199"/>
      <c r="BM864" s="197"/>
      <c r="BN864" s="200"/>
      <c r="BQ864" s="199"/>
      <c r="BR864" s="197"/>
      <c r="BS864" s="199"/>
      <c r="BT864" s="197"/>
      <c r="BU864" s="200"/>
      <c r="BV864" s="195"/>
      <c r="BW864" s="199"/>
      <c r="BX864" s="197"/>
      <c r="BY864" s="199"/>
      <c r="BZ864" s="197"/>
      <c r="CA864" s="200"/>
      <c r="CB864" s="195"/>
      <c r="CC864" s="199"/>
      <c r="CD864" s="197"/>
      <c r="CE864" s="199"/>
      <c r="CF864" s="197"/>
      <c r="CG864" s="200"/>
      <c r="CH864" s="195"/>
      <c r="CI864" s="199"/>
      <c r="CJ864" s="197"/>
      <c r="CK864" s="199"/>
      <c r="CL864" s="197"/>
      <c r="CM864" s="200"/>
      <c r="CN864" s="195"/>
      <c r="CO864" s="199"/>
      <c r="CP864" s="197"/>
      <c r="CQ864" s="199"/>
      <c r="CR864" s="197"/>
      <c r="CS864" s="200"/>
    </row>
    <row r="865" spans="13:97" ht="15" customHeight="1" x14ac:dyDescent="0.25">
      <c r="M865" s="205"/>
      <c r="N865" s="288"/>
      <c r="O865" s="207"/>
      <c r="P865" s="206"/>
      <c r="Q865" s="207"/>
      <c r="R865" s="208"/>
      <c r="S865" s="205"/>
      <c r="T865" s="288"/>
      <c r="U865" s="207"/>
      <c r="V865" s="206"/>
      <c r="W865" s="207"/>
      <c r="X865" s="208"/>
      <c r="Y865" s="205"/>
      <c r="Z865" s="288"/>
      <c r="AA865" s="207"/>
      <c r="AB865" s="206"/>
      <c r="AC865" s="207"/>
      <c r="AD865" s="208"/>
      <c r="AE865" s="205"/>
      <c r="AF865" s="288"/>
      <c r="AG865" s="207"/>
      <c r="AH865" s="206"/>
      <c r="AI865" s="207"/>
      <c r="AJ865" s="208"/>
      <c r="AK865" s="205"/>
      <c r="AL865" s="288"/>
      <c r="AM865" s="207"/>
      <c r="AN865" s="206"/>
      <c r="AO865" s="207"/>
      <c r="AP865" s="208"/>
      <c r="AQ865" s="205"/>
      <c r="AR865" s="288"/>
      <c r="AS865" s="207"/>
      <c r="AT865" s="206"/>
      <c r="AU865" s="207"/>
      <c r="AV865" s="208"/>
      <c r="AW865" s="205"/>
      <c r="AX865" s="288"/>
      <c r="AY865" s="207"/>
      <c r="AZ865" s="206"/>
      <c r="BA865" s="207"/>
      <c r="BB865" s="208"/>
      <c r="BC865" s="205"/>
      <c r="BD865" s="288"/>
      <c r="BE865" s="207"/>
      <c r="BF865" s="206"/>
      <c r="BG865" s="207"/>
      <c r="BH865" s="208"/>
      <c r="BI865" s="205"/>
      <c r="BJ865" s="288"/>
      <c r="BK865" s="207"/>
      <c r="BL865" s="206"/>
      <c r="BM865" s="207"/>
      <c r="BN865" s="208"/>
      <c r="BQ865" s="199"/>
      <c r="BR865" s="197"/>
      <c r="BS865" s="199"/>
      <c r="BT865" s="197"/>
      <c r="BU865" s="200"/>
      <c r="BV865" s="195"/>
      <c r="BW865" s="199"/>
      <c r="BX865" s="197"/>
      <c r="BY865" s="199"/>
      <c r="BZ865" s="197"/>
      <c r="CA865" s="200"/>
      <c r="CB865" s="195"/>
      <c r="CC865" s="199"/>
      <c r="CD865" s="197"/>
      <c r="CE865" s="199"/>
      <c r="CF865" s="197"/>
      <c r="CG865" s="200"/>
      <c r="CH865" s="195"/>
      <c r="CI865" s="199"/>
      <c r="CJ865" s="197"/>
      <c r="CK865" s="199"/>
      <c r="CL865" s="197"/>
      <c r="CM865" s="200"/>
      <c r="CN865" s="195"/>
      <c r="CO865" s="199"/>
      <c r="CP865" s="197"/>
      <c r="CQ865" s="199"/>
      <c r="CR865" s="197"/>
      <c r="CS865" s="200"/>
    </row>
    <row r="866" spans="13:97" ht="15" customHeight="1" x14ac:dyDescent="0.25">
      <c r="M866" s="209"/>
      <c r="N866" s="289"/>
      <c r="O866" s="211"/>
      <c r="P866" s="210"/>
      <c r="Q866" s="211"/>
      <c r="R866" s="212"/>
      <c r="S866" s="209"/>
      <c r="T866" s="289"/>
      <c r="U866" s="211"/>
      <c r="V866" s="210"/>
      <c r="W866" s="211"/>
      <c r="X866" s="212"/>
      <c r="Y866" s="209"/>
      <c r="Z866" s="289"/>
      <c r="AA866" s="211"/>
      <c r="AB866" s="210"/>
      <c r="AC866" s="211"/>
      <c r="AD866" s="212"/>
      <c r="AE866" s="209"/>
      <c r="AF866" s="289"/>
      <c r="AG866" s="211"/>
      <c r="AH866" s="210"/>
      <c r="AI866" s="211"/>
      <c r="AJ866" s="212"/>
      <c r="AK866" s="209"/>
      <c r="AL866" s="289"/>
      <c r="AM866" s="211"/>
      <c r="AN866" s="210"/>
      <c r="AO866" s="211"/>
      <c r="AP866" s="212"/>
      <c r="AQ866" s="209"/>
      <c r="AR866" s="289"/>
      <c r="AS866" s="211"/>
      <c r="AT866" s="210"/>
      <c r="AU866" s="211"/>
      <c r="AV866" s="212"/>
      <c r="AW866" s="209"/>
      <c r="AX866" s="289"/>
      <c r="AY866" s="211"/>
      <c r="AZ866" s="210"/>
      <c r="BA866" s="211"/>
      <c r="BB866" s="212"/>
      <c r="BC866" s="209"/>
      <c r="BD866" s="289"/>
      <c r="BE866" s="211"/>
      <c r="BF866" s="210"/>
      <c r="BG866" s="211"/>
      <c r="BH866" s="212"/>
      <c r="BI866" s="209"/>
      <c r="BJ866" s="289"/>
      <c r="BK866" s="211"/>
      <c r="BL866" s="210"/>
      <c r="BM866" s="211"/>
      <c r="BN866" s="212"/>
      <c r="BQ866" s="202"/>
      <c r="BR866" s="203"/>
      <c r="BS866" s="202"/>
      <c r="BT866" s="203"/>
      <c r="BU866" s="204"/>
      <c r="BV866" s="201"/>
      <c r="BW866" s="202"/>
      <c r="BX866" s="203"/>
      <c r="BY866" s="202"/>
      <c r="BZ866" s="203"/>
      <c r="CA866" s="204"/>
      <c r="CB866" s="201"/>
      <c r="CC866" s="202"/>
      <c r="CD866" s="203"/>
      <c r="CE866" s="202"/>
      <c r="CF866" s="203"/>
      <c r="CG866" s="204"/>
      <c r="CH866" s="201"/>
      <c r="CI866" s="202"/>
      <c r="CJ866" s="203"/>
      <c r="CK866" s="202"/>
      <c r="CL866" s="203"/>
      <c r="CM866" s="204"/>
      <c r="CN866" s="201"/>
      <c r="CO866" s="202"/>
      <c r="CP866" s="203"/>
      <c r="CQ866" s="202"/>
      <c r="CR866" s="203"/>
      <c r="CS866" s="204"/>
    </row>
    <row r="867" spans="13:97" ht="15" customHeight="1" x14ac:dyDescent="0.25">
      <c r="M867" s="195">
        <v>1</v>
      </c>
      <c r="N867" s="281" t="s">
        <v>619</v>
      </c>
      <c r="O867" s="197">
        <v>1</v>
      </c>
      <c r="P867" s="196" t="s">
        <v>620</v>
      </c>
      <c r="Q867" s="197">
        <v>1</v>
      </c>
      <c r="R867" s="196" t="s">
        <v>621</v>
      </c>
      <c r="S867" s="195">
        <v>1</v>
      </c>
      <c r="T867" s="281" t="s">
        <v>622</v>
      </c>
      <c r="U867" s="197">
        <v>1</v>
      </c>
      <c r="V867" s="196" t="s">
        <v>623</v>
      </c>
      <c r="W867" s="197">
        <v>1</v>
      </c>
      <c r="X867" s="196" t="s">
        <v>624</v>
      </c>
      <c r="Y867" s="205">
        <v>1</v>
      </c>
      <c r="Z867" s="281" t="s">
        <v>625</v>
      </c>
      <c r="AA867" s="207">
        <v>1</v>
      </c>
      <c r="AB867" s="196" t="s">
        <v>626</v>
      </c>
      <c r="AC867" s="207">
        <v>1</v>
      </c>
      <c r="AD867" s="196" t="s">
        <v>627</v>
      </c>
      <c r="AE867" s="195">
        <v>1</v>
      </c>
      <c r="AF867" s="281" t="s">
        <v>628</v>
      </c>
      <c r="AG867" s="197">
        <v>1</v>
      </c>
      <c r="AH867" s="196" t="s">
        <v>629</v>
      </c>
      <c r="AI867" s="197">
        <v>1</v>
      </c>
      <c r="AJ867" s="196" t="s">
        <v>630</v>
      </c>
      <c r="AK867" s="195">
        <v>1</v>
      </c>
      <c r="AL867" s="281" t="s">
        <v>631</v>
      </c>
      <c r="AM867" s="197">
        <v>1</v>
      </c>
      <c r="AN867" s="196" t="s">
        <v>632</v>
      </c>
      <c r="AO867" s="197">
        <v>1</v>
      </c>
      <c r="AP867" s="196" t="s">
        <v>633</v>
      </c>
      <c r="AQ867" s="205">
        <v>1</v>
      </c>
      <c r="AR867" s="281" t="s">
        <v>634</v>
      </c>
      <c r="AS867" s="207">
        <v>1</v>
      </c>
      <c r="AT867" s="196" t="s">
        <v>635</v>
      </c>
      <c r="AU867" s="207">
        <v>1</v>
      </c>
      <c r="AV867" s="196" t="s">
        <v>636</v>
      </c>
      <c r="AW867" s="195">
        <v>1</v>
      </c>
      <c r="AX867" s="281" t="s">
        <v>637</v>
      </c>
      <c r="AY867" s="197">
        <v>1</v>
      </c>
      <c r="AZ867" s="196" t="s">
        <v>638</v>
      </c>
      <c r="BA867" s="197">
        <v>1</v>
      </c>
      <c r="BB867" s="196" t="s">
        <v>639</v>
      </c>
      <c r="BC867" s="195">
        <v>1</v>
      </c>
      <c r="BD867" s="281" t="s">
        <v>640</v>
      </c>
      <c r="BE867" s="197">
        <v>1</v>
      </c>
      <c r="BF867" s="196" t="s">
        <v>641</v>
      </c>
      <c r="BG867" s="197">
        <v>1</v>
      </c>
      <c r="BH867" s="196" t="s">
        <v>642</v>
      </c>
      <c r="BI867" s="195">
        <v>1</v>
      </c>
      <c r="BJ867" s="281" t="s">
        <v>643</v>
      </c>
      <c r="BK867" s="197">
        <v>1</v>
      </c>
      <c r="BL867" s="196" t="s">
        <v>644</v>
      </c>
      <c r="BM867" s="197">
        <v>1</v>
      </c>
      <c r="BN867" s="196" t="s">
        <v>645</v>
      </c>
      <c r="BQ867" s="196" t="s">
        <v>261</v>
      </c>
      <c r="BR867" s="197">
        <v>1</v>
      </c>
      <c r="BS867" s="196" t="s">
        <v>262</v>
      </c>
      <c r="BT867" s="197">
        <v>1</v>
      </c>
      <c r="BU867" s="196" t="s">
        <v>263</v>
      </c>
      <c r="BV867" s="195">
        <v>1</v>
      </c>
      <c r="BW867" s="196" t="s">
        <v>264</v>
      </c>
      <c r="BX867" s="197">
        <v>1</v>
      </c>
      <c r="BY867" s="196" t="s">
        <v>265</v>
      </c>
      <c r="BZ867" s="197">
        <v>1</v>
      </c>
      <c r="CA867" s="196" t="s">
        <v>266</v>
      </c>
      <c r="CB867" s="195">
        <v>1</v>
      </c>
      <c r="CC867" s="196" t="s">
        <v>267</v>
      </c>
      <c r="CD867" s="197">
        <v>1</v>
      </c>
      <c r="CE867" s="196" t="s">
        <v>268</v>
      </c>
      <c r="CF867" s="197">
        <v>1</v>
      </c>
      <c r="CG867" s="196" t="s">
        <v>269</v>
      </c>
      <c r="CH867" s="195"/>
      <c r="CI867" s="196"/>
      <c r="CJ867" s="197"/>
      <c r="CK867" s="196"/>
      <c r="CL867" s="197"/>
      <c r="CM867" s="198"/>
      <c r="CN867" s="195"/>
      <c r="CO867" s="196"/>
      <c r="CP867" s="197"/>
      <c r="CQ867" s="196"/>
      <c r="CR867" s="197"/>
      <c r="CS867" s="198"/>
    </row>
    <row r="868" spans="13:97" ht="15" customHeight="1" x14ac:dyDescent="0.25">
      <c r="M868" s="205"/>
      <c r="N868" s="288"/>
      <c r="O868" s="207"/>
      <c r="P868" s="206"/>
      <c r="Q868" s="207"/>
      <c r="R868" s="208"/>
      <c r="S868" s="205"/>
      <c r="T868" s="288"/>
      <c r="U868" s="207"/>
      <c r="V868" s="206"/>
      <c r="W868" s="207"/>
      <c r="X868" s="208"/>
      <c r="Y868" s="205"/>
      <c r="Z868" s="288"/>
      <c r="AA868" s="207"/>
      <c r="AB868" s="206"/>
      <c r="AC868" s="207"/>
      <c r="AD868" s="208"/>
      <c r="AE868" s="205"/>
      <c r="AF868" s="288"/>
      <c r="AG868" s="207"/>
      <c r="AH868" s="206"/>
      <c r="AI868" s="207"/>
      <c r="AJ868" s="208"/>
      <c r="AK868" s="205"/>
      <c r="AL868" s="288"/>
      <c r="AM868" s="207"/>
      <c r="AN868" s="206"/>
      <c r="AO868" s="207"/>
      <c r="AP868" s="208"/>
      <c r="AQ868" s="205"/>
      <c r="AR868" s="288"/>
      <c r="AS868" s="207"/>
      <c r="AT868" s="206"/>
      <c r="AU868" s="207"/>
      <c r="AV868" s="208"/>
      <c r="AW868" s="205"/>
      <c r="AX868" s="288"/>
      <c r="AY868" s="207"/>
      <c r="AZ868" s="206"/>
      <c r="BA868" s="207"/>
      <c r="BB868" s="208"/>
      <c r="BC868" s="205"/>
      <c r="BD868" s="288"/>
      <c r="BE868" s="207"/>
      <c r="BF868" s="206"/>
      <c r="BG868" s="207"/>
      <c r="BH868" s="208"/>
      <c r="BI868" s="205"/>
      <c r="BJ868" s="288"/>
      <c r="BK868" s="207"/>
      <c r="BL868" s="206"/>
      <c r="BM868" s="207"/>
      <c r="BN868" s="208"/>
      <c r="BQ868" s="199"/>
      <c r="BR868" s="197"/>
      <c r="BS868" s="199"/>
      <c r="BT868" s="197"/>
      <c r="BU868" s="200"/>
      <c r="BV868" s="195"/>
      <c r="BW868" s="199"/>
      <c r="BX868" s="197"/>
      <c r="BY868" s="199"/>
      <c r="BZ868" s="197"/>
      <c r="CA868" s="200"/>
      <c r="CB868" s="195"/>
      <c r="CC868" s="199"/>
      <c r="CD868" s="197"/>
      <c r="CE868" s="199"/>
      <c r="CF868" s="197"/>
      <c r="CG868" s="200"/>
      <c r="CH868" s="195"/>
      <c r="CI868" s="199"/>
      <c r="CJ868" s="197"/>
      <c r="CK868" s="199"/>
      <c r="CL868" s="197"/>
      <c r="CM868" s="200"/>
      <c r="CN868" s="195"/>
      <c r="CO868" s="199"/>
      <c r="CP868" s="197"/>
      <c r="CQ868" s="199"/>
      <c r="CR868" s="197"/>
      <c r="CS868" s="200"/>
    </row>
    <row r="869" spans="13:97" ht="15" customHeight="1" x14ac:dyDescent="0.25">
      <c r="M869" s="205"/>
      <c r="N869" s="288"/>
      <c r="O869" s="207"/>
      <c r="P869" s="206"/>
      <c r="Q869" s="207"/>
      <c r="R869" s="208"/>
      <c r="S869" s="205"/>
      <c r="T869" s="288"/>
      <c r="U869" s="207"/>
      <c r="V869" s="206"/>
      <c r="W869" s="207"/>
      <c r="X869" s="208"/>
      <c r="Y869" s="205"/>
      <c r="Z869" s="288"/>
      <c r="AA869" s="207"/>
      <c r="AB869" s="206"/>
      <c r="AC869" s="207"/>
      <c r="AD869" s="208"/>
      <c r="AE869" s="205"/>
      <c r="AF869" s="288"/>
      <c r="AG869" s="207"/>
      <c r="AH869" s="206"/>
      <c r="AI869" s="207"/>
      <c r="AJ869" s="208"/>
      <c r="AK869" s="205"/>
      <c r="AL869" s="288"/>
      <c r="AM869" s="207"/>
      <c r="AN869" s="206"/>
      <c r="AO869" s="207"/>
      <c r="AP869" s="208"/>
      <c r="AQ869" s="205"/>
      <c r="AR869" s="288"/>
      <c r="AS869" s="207"/>
      <c r="AT869" s="206"/>
      <c r="AU869" s="207"/>
      <c r="AV869" s="208"/>
      <c r="AW869" s="205"/>
      <c r="AX869" s="288"/>
      <c r="AY869" s="207"/>
      <c r="AZ869" s="206"/>
      <c r="BA869" s="207"/>
      <c r="BB869" s="208"/>
      <c r="BC869" s="205"/>
      <c r="BD869" s="288"/>
      <c r="BE869" s="207"/>
      <c r="BF869" s="206"/>
      <c r="BG869" s="207"/>
      <c r="BH869" s="208"/>
      <c r="BI869" s="205"/>
      <c r="BJ869" s="288"/>
      <c r="BK869" s="207"/>
      <c r="BL869" s="206"/>
      <c r="BM869" s="207"/>
      <c r="BN869" s="208"/>
      <c r="BQ869" s="206"/>
      <c r="BR869" s="207"/>
      <c r="BS869" s="206"/>
      <c r="BT869" s="207"/>
      <c r="BU869" s="208"/>
      <c r="BV869" s="205"/>
      <c r="BW869" s="206"/>
      <c r="BX869" s="207"/>
      <c r="BY869" s="206"/>
      <c r="BZ869" s="207"/>
      <c r="CA869" s="208"/>
      <c r="CB869" s="205"/>
      <c r="CC869" s="206"/>
      <c r="CD869" s="207"/>
      <c r="CE869" s="206"/>
      <c r="CF869" s="207"/>
      <c r="CG869" s="208"/>
      <c r="CH869" s="205"/>
      <c r="CI869" s="206"/>
      <c r="CJ869" s="207"/>
      <c r="CK869" s="206"/>
      <c r="CL869" s="207"/>
      <c r="CM869" s="208"/>
      <c r="CN869" s="205"/>
      <c r="CO869" s="206"/>
      <c r="CP869" s="207"/>
      <c r="CQ869" s="206"/>
      <c r="CR869" s="207"/>
      <c r="CS869" s="208"/>
    </row>
    <row r="870" spans="13:97" ht="15" customHeight="1" x14ac:dyDescent="0.25">
      <c r="M870" s="122"/>
      <c r="N870" s="280"/>
      <c r="O870" s="124"/>
      <c r="P870" s="123"/>
      <c r="Q870" s="124"/>
      <c r="R870" s="125"/>
      <c r="S870" s="122"/>
      <c r="T870" s="280"/>
      <c r="U870" s="124"/>
      <c r="V870" s="123"/>
      <c r="W870" s="124"/>
      <c r="X870" s="125"/>
      <c r="Y870" s="122"/>
      <c r="Z870" s="280"/>
      <c r="AA870" s="124"/>
      <c r="AB870" s="123"/>
      <c r="AC870" s="124"/>
      <c r="AD870" s="125"/>
      <c r="AE870" s="122"/>
      <c r="AF870" s="280"/>
      <c r="AG870" s="124"/>
      <c r="AH870" s="123"/>
      <c r="AI870" s="124"/>
      <c r="AJ870" s="125"/>
      <c r="AK870" s="122"/>
      <c r="AL870" s="280"/>
      <c r="AM870" s="124"/>
      <c r="AN870" s="123"/>
      <c r="AO870" s="124"/>
      <c r="AP870" s="125"/>
      <c r="AQ870" s="122"/>
      <c r="AR870" s="280"/>
      <c r="AS870" s="124"/>
      <c r="AT870" s="123"/>
      <c r="AU870" s="124"/>
      <c r="AV870" s="125"/>
      <c r="AW870" s="122"/>
      <c r="AX870" s="280"/>
      <c r="AY870" s="124"/>
      <c r="AZ870" s="123"/>
      <c r="BA870" s="124"/>
      <c r="BB870" s="125"/>
      <c r="BC870" s="122"/>
      <c r="BD870" s="280"/>
      <c r="BE870" s="124"/>
      <c r="BF870" s="123"/>
      <c r="BG870" s="124"/>
      <c r="BH870" s="125"/>
      <c r="BI870" s="122"/>
      <c r="BJ870" s="280"/>
      <c r="BK870" s="124"/>
      <c r="BL870" s="123"/>
      <c r="BM870" s="124"/>
      <c r="BN870" s="125"/>
      <c r="BQ870" s="210"/>
      <c r="BR870" s="211"/>
      <c r="BS870" s="210"/>
      <c r="BT870" s="211"/>
      <c r="BU870" s="212"/>
      <c r="BV870" s="209"/>
      <c r="BW870" s="210"/>
      <c r="BX870" s="211"/>
      <c r="BY870" s="210"/>
      <c r="BZ870" s="211"/>
      <c r="CA870" s="212"/>
      <c r="CB870" s="209"/>
      <c r="CC870" s="210"/>
      <c r="CD870" s="211"/>
      <c r="CE870" s="210"/>
      <c r="CF870" s="211"/>
      <c r="CG870" s="212"/>
      <c r="CH870" s="209"/>
      <c r="CI870" s="210"/>
      <c r="CJ870" s="211"/>
      <c r="CK870" s="210"/>
      <c r="CL870" s="211"/>
      <c r="CM870" s="212"/>
      <c r="CN870" s="209"/>
      <c r="CO870" s="210"/>
      <c r="CP870" s="211"/>
      <c r="CQ870" s="210"/>
      <c r="CR870" s="211"/>
      <c r="CS870" s="212"/>
    </row>
    <row r="871" spans="13:97" ht="15" customHeight="1" x14ac:dyDescent="0.25">
      <c r="M871" s="215">
        <v>1</v>
      </c>
      <c r="N871" s="281" t="s">
        <v>646</v>
      </c>
      <c r="O871" s="217">
        <v>1</v>
      </c>
      <c r="P871" s="216" t="s">
        <v>647</v>
      </c>
      <c r="Q871" s="217">
        <v>1</v>
      </c>
      <c r="R871" s="216" t="s">
        <v>648</v>
      </c>
      <c r="S871" s="215">
        <v>1</v>
      </c>
      <c r="T871" s="281" t="s">
        <v>649</v>
      </c>
      <c r="U871" s="217">
        <v>1</v>
      </c>
      <c r="V871" s="216" t="s">
        <v>650</v>
      </c>
      <c r="W871" s="217">
        <v>1</v>
      </c>
      <c r="X871" s="216" t="s">
        <v>651</v>
      </c>
      <c r="Y871" s="215">
        <v>1</v>
      </c>
      <c r="Z871" s="276" t="s">
        <v>652</v>
      </c>
      <c r="AA871" s="217">
        <v>1</v>
      </c>
      <c r="AB871" s="216" t="s">
        <v>653</v>
      </c>
      <c r="AC871" s="217">
        <v>1</v>
      </c>
      <c r="AD871" s="216" t="s">
        <v>654</v>
      </c>
      <c r="AE871" s="215">
        <v>1</v>
      </c>
      <c r="AF871" s="276" t="s">
        <v>655</v>
      </c>
      <c r="AG871" s="217">
        <v>1</v>
      </c>
      <c r="AH871" s="216" t="s">
        <v>656</v>
      </c>
      <c r="AI871" s="217">
        <v>1</v>
      </c>
      <c r="AJ871" s="216" t="s">
        <v>657</v>
      </c>
      <c r="AK871" s="215">
        <v>1</v>
      </c>
      <c r="AL871" s="281" t="s">
        <v>658</v>
      </c>
      <c r="AM871" s="217">
        <v>1</v>
      </c>
      <c r="AN871" s="216" t="s">
        <v>659</v>
      </c>
      <c r="AO871" s="217">
        <v>1</v>
      </c>
      <c r="AP871" s="216" t="s">
        <v>660</v>
      </c>
      <c r="AQ871" s="215">
        <v>1</v>
      </c>
      <c r="AR871" s="281" t="s">
        <v>661</v>
      </c>
      <c r="AS871" s="217">
        <v>1</v>
      </c>
      <c r="AT871" s="216" t="s">
        <v>662</v>
      </c>
      <c r="AU871" s="217">
        <v>1</v>
      </c>
      <c r="AV871" s="216" t="s">
        <v>663</v>
      </c>
      <c r="AW871" s="215">
        <v>1</v>
      </c>
      <c r="AX871" s="281" t="s">
        <v>664</v>
      </c>
      <c r="AY871" s="217">
        <v>1</v>
      </c>
      <c r="AZ871" s="216" t="s">
        <v>665</v>
      </c>
      <c r="BA871" s="217">
        <v>1</v>
      </c>
      <c r="BB871" s="216" t="s">
        <v>666</v>
      </c>
      <c r="BC871" s="215">
        <v>1</v>
      </c>
      <c r="BD871" s="281" t="s">
        <v>667</v>
      </c>
      <c r="BE871" s="217">
        <v>1</v>
      </c>
      <c r="BF871" s="216" t="s">
        <v>668</v>
      </c>
      <c r="BG871" s="217">
        <v>1</v>
      </c>
      <c r="BH871" s="218" t="s">
        <v>669</v>
      </c>
      <c r="BI871" s="215">
        <v>1</v>
      </c>
      <c r="BJ871" s="281" t="s">
        <v>670</v>
      </c>
      <c r="BK871" s="217">
        <v>1</v>
      </c>
      <c r="BL871" s="216" t="s">
        <v>671</v>
      </c>
      <c r="BM871" s="217">
        <v>1</v>
      </c>
      <c r="BN871" s="218" t="s">
        <v>670</v>
      </c>
      <c r="BQ871" s="196" t="s">
        <v>282</v>
      </c>
      <c r="BR871" s="197">
        <v>1</v>
      </c>
      <c r="BS871" s="196" t="s">
        <v>283</v>
      </c>
      <c r="BT871" s="197">
        <v>1</v>
      </c>
      <c r="BU871" s="196" t="s">
        <v>284</v>
      </c>
      <c r="BV871" s="205">
        <v>1</v>
      </c>
      <c r="BW871" s="196" t="s">
        <v>285</v>
      </c>
      <c r="BX871" s="207">
        <v>1</v>
      </c>
      <c r="BY871" s="196" t="s">
        <v>286</v>
      </c>
      <c r="BZ871" s="207">
        <v>1</v>
      </c>
      <c r="CA871" s="196" t="s">
        <v>287</v>
      </c>
      <c r="CB871" s="195">
        <v>1</v>
      </c>
      <c r="CC871" s="196" t="s">
        <v>288</v>
      </c>
      <c r="CD871" s="197">
        <v>1</v>
      </c>
      <c r="CE871" s="196" t="s">
        <v>289</v>
      </c>
      <c r="CF871" s="197">
        <v>1</v>
      </c>
      <c r="CG871" s="196" t="s">
        <v>290</v>
      </c>
      <c r="CH871" s="195"/>
      <c r="CI871" s="196"/>
      <c r="CJ871" s="197"/>
      <c r="CK871" s="196"/>
      <c r="CL871" s="197"/>
      <c r="CM871" s="198"/>
      <c r="CN871" s="205"/>
      <c r="CO871" s="213"/>
      <c r="CP871" s="207"/>
      <c r="CQ871" s="213"/>
      <c r="CR871" s="207"/>
      <c r="CS871" s="214"/>
    </row>
    <row r="872" spans="13:97" ht="15" customHeight="1" x14ac:dyDescent="0.25">
      <c r="M872" s="215"/>
      <c r="N872" s="290"/>
      <c r="O872" s="217"/>
      <c r="P872" s="219"/>
      <c r="Q872" s="217"/>
      <c r="R872" s="220"/>
      <c r="S872" s="215"/>
      <c r="T872" s="290"/>
      <c r="U872" s="217"/>
      <c r="V872" s="219"/>
      <c r="W872" s="217"/>
      <c r="X872" s="220"/>
      <c r="Y872" s="215"/>
      <c r="Z872" s="290"/>
      <c r="AA872" s="217"/>
      <c r="AB872" s="219"/>
      <c r="AC872" s="217"/>
      <c r="AD872" s="220"/>
      <c r="AE872" s="215"/>
      <c r="AF872" s="290"/>
      <c r="AG872" s="217"/>
      <c r="AH872" s="219"/>
      <c r="AI872" s="217"/>
      <c r="AJ872" s="220"/>
      <c r="AK872" s="215"/>
      <c r="AL872" s="290"/>
      <c r="AM872" s="217"/>
      <c r="AN872" s="219"/>
      <c r="AO872" s="217"/>
      <c r="AP872" s="220"/>
      <c r="AQ872" s="215"/>
      <c r="AR872" s="290"/>
      <c r="AS872" s="217"/>
      <c r="AT872" s="219"/>
      <c r="AU872" s="217"/>
      <c r="AV872" s="220"/>
      <c r="AW872" s="215"/>
      <c r="AX872" s="290"/>
      <c r="AY872" s="217"/>
      <c r="AZ872" s="219"/>
      <c r="BA872" s="217"/>
      <c r="BB872" s="220"/>
      <c r="BC872" s="215"/>
      <c r="BD872" s="290"/>
      <c r="BE872" s="217"/>
      <c r="BF872" s="219"/>
      <c r="BG872" s="217"/>
      <c r="BH872" s="220"/>
      <c r="BI872" s="215"/>
      <c r="BJ872" s="290"/>
      <c r="BK872" s="217"/>
      <c r="BL872" s="219"/>
      <c r="BM872" s="217"/>
      <c r="BN872" s="220"/>
      <c r="BQ872" s="206"/>
      <c r="BR872" s="207"/>
      <c r="BS872" s="206"/>
      <c r="BT872" s="207"/>
      <c r="BU872" s="208"/>
      <c r="BV872" s="205"/>
      <c r="BW872" s="206"/>
      <c r="BX872" s="207"/>
      <c r="BY872" s="206"/>
      <c r="BZ872" s="207"/>
      <c r="CA872" s="208"/>
      <c r="CB872" s="205"/>
      <c r="CC872" s="206"/>
      <c r="CD872" s="207"/>
      <c r="CE872" s="206"/>
      <c r="CF872" s="207"/>
      <c r="CG872" s="208"/>
      <c r="CH872" s="205"/>
      <c r="CI872" s="206"/>
      <c r="CJ872" s="207"/>
      <c r="CK872" s="206"/>
      <c r="CL872" s="207"/>
      <c r="CM872" s="208"/>
      <c r="CN872" s="205"/>
      <c r="CO872" s="206"/>
      <c r="CP872" s="207"/>
      <c r="CQ872" s="206"/>
      <c r="CR872" s="207"/>
      <c r="CS872" s="208"/>
    </row>
    <row r="873" spans="13:97" ht="15" customHeight="1" x14ac:dyDescent="0.25">
      <c r="M873" s="215"/>
      <c r="N873" s="290"/>
      <c r="O873" s="217"/>
      <c r="P873" s="219"/>
      <c r="Q873" s="217"/>
      <c r="R873" s="220"/>
      <c r="S873" s="215"/>
      <c r="T873" s="290"/>
      <c r="U873" s="217"/>
      <c r="V873" s="219"/>
      <c r="W873" s="217"/>
      <c r="X873" s="220"/>
      <c r="Y873" s="215"/>
      <c r="Z873" s="290"/>
      <c r="AA873" s="217"/>
      <c r="AB873" s="219"/>
      <c r="AC873" s="217"/>
      <c r="AD873" s="220"/>
      <c r="AE873" s="215"/>
      <c r="AF873" s="290"/>
      <c r="AG873" s="217"/>
      <c r="AH873" s="219"/>
      <c r="AI873" s="217"/>
      <c r="AJ873" s="220"/>
      <c r="AK873" s="215"/>
      <c r="AL873" s="290"/>
      <c r="AM873" s="217"/>
      <c r="AN873" s="219"/>
      <c r="AO873" s="217"/>
      <c r="AP873" s="220"/>
      <c r="AQ873" s="215"/>
      <c r="AR873" s="290"/>
      <c r="AS873" s="217"/>
      <c r="AT873" s="219"/>
      <c r="AU873" s="217"/>
      <c r="AV873" s="220"/>
      <c r="AW873" s="215"/>
      <c r="AX873" s="290"/>
      <c r="AY873" s="217"/>
      <c r="AZ873" s="219"/>
      <c r="BA873" s="217"/>
      <c r="BB873" s="220"/>
      <c r="BC873" s="215"/>
      <c r="BD873" s="290"/>
      <c r="BE873" s="217"/>
      <c r="BF873" s="219"/>
      <c r="BG873" s="217"/>
      <c r="BH873" s="220"/>
      <c r="BI873" s="215"/>
      <c r="BJ873" s="290"/>
      <c r="BK873" s="217"/>
      <c r="BL873" s="219"/>
      <c r="BM873" s="217"/>
      <c r="BN873" s="220"/>
      <c r="BQ873" s="206"/>
      <c r="BR873" s="207"/>
      <c r="BS873" s="206"/>
      <c r="BT873" s="207"/>
      <c r="BU873" s="208"/>
      <c r="BV873" s="205"/>
      <c r="BW873" s="206"/>
      <c r="BX873" s="207"/>
      <c r="BY873" s="206"/>
      <c r="BZ873" s="207"/>
      <c r="CA873" s="208"/>
      <c r="CB873" s="205"/>
      <c r="CC873" s="206"/>
      <c r="CD873" s="207"/>
      <c r="CE873" s="206"/>
      <c r="CF873" s="207"/>
      <c r="CG873" s="208"/>
      <c r="CH873" s="205"/>
      <c r="CI873" s="206"/>
      <c r="CJ873" s="207"/>
      <c r="CK873" s="206"/>
      <c r="CL873" s="207"/>
      <c r="CM873" s="208"/>
      <c r="CN873" s="205"/>
      <c r="CO873" s="206"/>
      <c r="CP873" s="207"/>
      <c r="CQ873" s="206"/>
      <c r="CR873" s="207"/>
      <c r="CS873" s="208"/>
    </row>
    <row r="874" spans="13:97" ht="15" customHeight="1" x14ac:dyDescent="0.25">
      <c r="M874" s="221"/>
      <c r="N874" s="291"/>
      <c r="O874" s="223"/>
      <c r="P874" s="222"/>
      <c r="Q874" s="223"/>
      <c r="R874" s="224"/>
      <c r="S874" s="221"/>
      <c r="T874" s="291"/>
      <c r="U874" s="223"/>
      <c r="V874" s="222"/>
      <c r="W874" s="223"/>
      <c r="X874" s="224"/>
      <c r="Y874" s="221"/>
      <c r="Z874" s="291"/>
      <c r="AA874" s="223"/>
      <c r="AB874" s="222"/>
      <c r="AC874" s="223"/>
      <c r="AD874" s="224"/>
      <c r="AE874" s="221"/>
      <c r="AF874" s="291"/>
      <c r="AG874" s="223"/>
      <c r="AH874" s="222"/>
      <c r="AI874" s="223"/>
      <c r="AJ874" s="224"/>
      <c r="AK874" s="221"/>
      <c r="AL874" s="291"/>
      <c r="AM874" s="223"/>
      <c r="AN874" s="222"/>
      <c r="AO874" s="223"/>
      <c r="AP874" s="224"/>
      <c r="AQ874" s="221"/>
      <c r="AR874" s="291"/>
      <c r="AS874" s="223"/>
      <c r="AT874" s="222"/>
      <c r="AU874" s="223"/>
      <c r="AV874" s="224"/>
      <c r="AW874" s="221"/>
      <c r="AX874" s="291"/>
      <c r="AY874" s="223"/>
      <c r="AZ874" s="222"/>
      <c r="BA874" s="223"/>
      <c r="BB874" s="224"/>
      <c r="BC874" s="221"/>
      <c r="BD874" s="291"/>
      <c r="BE874" s="223"/>
      <c r="BF874" s="222"/>
      <c r="BG874" s="223"/>
      <c r="BH874" s="224"/>
      <c r="BI874" s="221"/>
      <c r="BJ874" s="291"/>
      <c r="BK874" s="223"/>
      <c r="BL874" s="222"/>
      <c r="BM874" s="223"/>
      <c r="BN874" s="224"/>
      <c r="BQ874" s="123"/>
      <c r="BR874" s="124"/>
      <c r="BS874" s="123"/>
      <c r="BT874" s="124"/>
      <c r="BU874" s="125"/>
      <c r="BV874" s="122"/>
      <c r="BW874" s="123"/>
      <c r="BX874" s="124"/>
      <c r="BY874" s="123"/>
      <c r="BZ874" s="124"/>
      <c r="CA874" s="125"/>
      <c r="CB874" s="122"/>
      <c r="CC874" s="123"/>
      <c r="CD874" s="124"/>
      <c r="CE874" s="123"/>
      <c r="CF874" s="124"/>
      <c r="CG874" s="125"/>
      <c r="CH874" s="122"/>
      <c r="CI874" s="123"/>
      <c r="CJ874" s="124"/>
      <c r="CK874" s="123"/>
      <c r="CL874" s="124"/>
      <c r="CM874" s="125"/>
      <c r="CN874" s="122"/>
      <c r="CO874" s="123"/>
      <c r="CP874" s="124"/>
      <c r="CQ874" s="123"/>
      <c r="CR874" s="124"/>
      <c r="CS874" s="125"/>
    </row>
    <row r="875" spans="13:97" ht="15" customHeight="1" x14ac:dyDescent="0.25">
      <c r="M875" s="215">
        <v>1</v>
      </c>
      <c r="N875" s="281" t="s">
        <v>672</v>
      </c>
      <c r="O875" s="217">
        <v>1</v>
      </c>
      <c r="P875" s="216" t="s">
        <v>673</v>
      </c>
      <c r="Q875" s="217">
        <v>1</v>
      </c>
      <c r="R875" s="216" t="s">
        <v>674</v>
      </c>
      <c r="S875" s="215">
        <v>1</v>
      </c>
      <c r="T875" s="281" t="s">
        <v>675</v>
      </c>
      <c r="U875" s="217">
        <v>1</v>
      </c>
      <c r="V875" s="216" t="s">
        <v>676</v>
      </c>
      <c r="W875" s="217">
        <v>1</v>
      </c>
      <c r="X875" s="216" t="s">
        <v>677</v>
      </c>
      <c r="Y875" s="215">
        <v>1</v>
      </c>
      <c r="Z875" s="281" t="s">
        <v>678</v>
      </c>
      <c r="AA875" s="217">
        <v>1</v>
      </c>
      <c r="AB875" s="216" t="s">
        <v>679</v>
      </c>
      <c r="AC875" s="217">
        <v>1</v>
      </c>
      <c r="AD875" s="216" t="s">
        <v>680</v>
      </c>
      <c r="AE875" s="215">
        <v>1</v>
      </c>
      <c r="AF875" s="281" t="s">
        <v>681</v>
      </c>
      <c r="AG875" s="217">
        <v>1</v>
      </c>
      <c r="AH875" s="216" t="s">
        <v>682</v>
      </c>
      <c r="AI875" s="217">
        <v>1</v>
      </c>
      <c r="AJ875" s="216" t="s">
        <v>683</v>
      </c>
      <c r="AK875" s="215">
        <v>1</v>
      </c>
      <c r="AL875" s="281" t="s">
        <v>684</v>
      </c>
      <c r="AM875" s="217">
        <v>1</v>
      </c>
      <c r="AN875" s="216" t="s">
        <v>685</v>
      </c>
      <c r="AO875" s="217">
        <v>1</v>
      </c>
      <c r="AP875" s="216" t="s">
        <v>686</v>
      </c>
      <c r="AQ875" s="215">
        <v>1</v>
      </c>
      <c r="AR875" s="281" t="s">
        <v>687</v>
      </c>
      <c r="AS875" s="217">
        <v>1</v>
      </c>
      <c r="AT875" s="216" t="s">
        <v>688</v>
      </c>
      <c r="AU875" s="217">
        <v>1</v>
      </c>
      <c r="AV875" s="216" t="s">
        <v>689</v>
      </c>
      <c r="AW875" s="215">
        <v>1</v>
      </c>
      <c r="AX875" s="281" t="s">
        <v>690</v>
      </c>
      <c r="AY875" s="217">
        <v>1</v>
      </c>
      <c r="AZ875" s="216" t="s">
        <v>691</v>
      </c>
      <c r="BA875" s="217">
        <v>1</v>
      </c>
      <c r="BB875" s="216" t="s">
        <v>692</v>
      </c>
      <c r="BC875" s="215">
        <v>1</v>
      </c>
      <c r="BD875" s="281" t="s">
        <v>693</v>
      </c>
      <c r="BE875" s="217">
        <v>1</v>
      </c>
      <c r="BF875" s="216" t="s">
        <v>694</v>
      </c>
      <c r="BG875" s="217">
        <v>1</v>
      </c>
      <c r="BH875" s="218" t="s">
        <v>695</v>
      </c>
      <c r="BI875" s="215">
        <v>1</v>
      </c>
      <c r="BJ875" s="281" t="s">
        <v>696</v>
      </c>
      <c r="BK875" s="217">
        <v>1</v>
      </c>
      <c r="BL875" s="216" t="s">
        <v>697</v>
      </c>
      <c r="BM875" s="217">
        <v>1</v>
      </c>
      <c r="BN875" s="218" t="s">
        <v>698</v>
      </c>
      <c r="BQ875" s="216"/>
      <c r="BR875" s="217"/>
      <c r="BS875" s="216"/>
      <c r="BT875" s="217"/>
      <c r="BU875" s="218"/>
      <c r="BV875" s="215"/>
      <c r="BW875" s="216"/>
      <c r="BX875" s="217"/>
      <c r="BY875" s="216"/>
      <c r="BZ875" s="217"/>
      <c r="CA875" s="218"/>
      <c r="CB875" s="215"/>
      <c r="CC875" s="216"/>
      <c r="CD875" s="217"/>
      <c r="CE875" s="216"/>
      <c r="CF875" s="217"/>
      <c r="CG875" s="218"/>
      <c r="CH875" s="215"/>
      <c r="CI875" s="216"/>
      <c r="CJ875" s="217"/>
      <c r="CK875" s="216"/>
      <c r="CL875" s="217"/>
      <c r="CM875" s="218"/>
      <c r="CN875" s="215"/>
      <c r="CO875" s="216"/>
      <c r="CP875" s="217"/>
      <c r="CQ875" s="216"/>
      <c r="CR875" s="217"/>
      <c r="CS875" s="218"/>
    </row>
    <row r="876" spans="13:97" ht="15" customHeight="1" x14ac:dyDescent="0.25">
      <c r="M876" s="215"/>
      <c r="N876" s="290"/>
      <c r="O876" s="217"/>
      <c r="P876" s="219"/>
      <c r="Q876" s="217"/>
      <c r="R876" s="220"/>
      <c r="S876" s="215"/>
      <c r="T876" s="290"/>
      <c r="U876" s="217"/>
      <c r="V876" s="219"/>
      <c r="W876" s="217"/>
      <c r="X876" s="220"/>
      <c r="Y876" s="215"/>
      <c r="Z876" s="290"/>
      <c r="AA876" s="217"/>
      <c r="AB876" s="219"/>
      <c r="AC876" s="217"/>
      <c r="AD876" s="220"/>
      <c r="AE876" s="215"/>
      <c r="AF876" s="290"/>
      <c r="AG876" s="217"/>
      <c r="AH876" s="219"/>
      <c r="AI876" s="217"/>
      <c r="AJ876" s="220"/>
      <c r="AK876" s="215"/>
      <c r="AL876" s="290"/>
      <c r="AM876" s="217"/>
      <c r="AN876" s="219"/>
      <c r="AO876" s="217"/>
      <c r="AP876" s="220"/>
      <c r="AQ876" s="215"/>
      <c r="AR876" s="290"/>
      <c r="AS876" s="217"/>
      <c r="AT876" s="219"/>
      <c r="AU876" s="217"/>
      <c r="AV876" s="220"/>
      <c r="AW876" s="215"/>
      <c r="AX876" s="290"/>
      <c r="AY876" s="217"/>
      <c r="AZ876" s="219"/>
      <c r="BA876" s="217"/>
      <c r="BB876" s="220"/>
      <c r="BC876" s="215"/>
      <c r="BD876" s="290"/>
      <c r="BE876" s="217"/>
      <c r="BF876" s="219"/>
      <c r="BG876" s="217"/>
      <c r="BH876" s="220"/>
      <c r="BI876" s="215"/>
      <c r="BJ876" s="290"/>
      <c r="BK876" s="217"/>
      <c r="BL876" s="219"/>
      <c r="BM876" s="217"/>
      <c r="BN876" s="220"/>
      <c r="BQ876" s="219"/>
      <c r="BR876" s="217"/>
      <c r="BS876" s="219"/>
      <c r="BT876" s="217"/>
      <c r="BU876" s="220"/>
      <c r="BV876" s="215"/>
      <c r="BW876" s="219"/>
      <c r="BX876" s="217"/>
      <c r="BY876" s="219"/>
      <c r="BZ876" s="217"/>
      <c r="CA876" s="220"/>
      <c r="CB876" s="215"/>
      <c r="CC876" s="219"/>
      <c r="CD876" s="217"/>
      <c r="CE876" s="219"/>
      <c r="CF876" s="217"/>
      <c r="CG876" s="220"/>
      <c r="CH876" s="215"/>
      <c r="CI876" s="219"/>
      <c r="CJ876" s="217"/>
      <c r="CK876" s="219"/>
      <c r="CL876" s="217"/>
      <c r="CM876" s="220"/>
      <c r="CN876" s="215"/>
      <c r="CO876" s="219"/>
      <c r="CP876" s="217"/>
      <c r="CQ876" s="219"/>
      <c r="CR876" s="217"/>
      <c r="CS876" s="220"/>
    </row>
    <row r="877" spans="13:97" ht="15" customHeight="1" x14ac:dyDescent="0.25">
      <c r="M877" s="215"/>
      <c r="N877" s="290"/>
      <c r="O877" s="217"/>
      <c r="P877" s="219"/>
      <c r="Q877" s="217"/>
      <c r="R877" s="220"/>
      <c r="S877" s="215"/>
      <c r="T877" s="290"/>
      <c r="U877" s="217"/>
      <c r="V877" s="219"/>
      <c r="W877" s="217"/>
      <c r="X877" s="220"/>
      <c r="Y877" s="215"/>
      <c r="Z877" s="290"/>
      <c r="AA877" s="217"/>
      <c r="AB877" s="219"/>
      <c r="AC877" s="217"/>
      <c r="AD877" s="220"/>
      <c r="AE877" s="215"/>
      <c r="AF877" s="290"/>
      <c r="AG877" s="217"/>
      <c r="AH877" s="219"/>
      <c r="AI877" s="217"/>
      <c r="AJ877" s="220"/>
      <c r="AK877" s="215"/>
      <c r="AL877" s="290"/>
      <c r="AM877" s="217"/>
      <c r="AN877" s="219"/>
      <c r="AO877" s="217"/>
      <c r="AP877" s="220"/>
      <c r="AQ877" s="215"/>
      <c r="AR877" s="290"/>
      <c r="AS877" s="217"/>
      <c r="AT877" s="219"/>
      <c r="AU877" s="217"/>
      <c r="AV877" s="220"/>
      <c r="AW877" s="215"/>
      <c r="AX877" s="290"/>
      <c r="AY877" s="217"/>
      <c r="AZ877" s="219"/>
      <c r="BA877" s="217"/>
      <c r="BB877" s="220"/>
      <c r="BC877" s="215"/>
      <c r="BD877" s="290"/>
      <c r="BE877" s="217"/>
      <c r="BF877" s="219"/>
      <c r="BG877" s="217"/>
      <c r="BH877" s="220"/>
      <c r="BI877" s="215"/>
      <c r="BJ877" s="290"/>
      <c r="BK877" s="217"/>
      <c r="BL877" s="219"/>
      <c r="BM877" s="217"/>
      <c r="BN877" s="220"/>
      <c r="BQ877" s="219"/>
      <c r="BR877" s="217"/>
      <c r="BS877" s="219"/>
      <c r="BT877" s="217"/>
      <c r="BU877" s="220"/>
      <c r="BV877" s="215"/>
      <c r="BW877" s="219"/>
      <c r="BX877" s="217"/>
      <c r="BY877" s="219"/>
      <c r="BZ877" s="217"/>
      <c r="CA877" s="220"/>
      <c r="CB877" s="215"/>
      <c r="CC877" s="219"/>
      <c r="CD877" s="217"/>
      <c r="CE877" s="219"/>
      <c r="CF877" s="217"/>
      <c r="CG877" s="220"/>
      <c r="CH877" s="215"/>
      <c r="CI877" s="219"/>
      <c r="CJ877" s="217"/>
      <c r="CK877" s="219"/>
      <c r="CL877" s="217"/>
      <c r="CM877" s="220"/>
      <c r="CN877" s="215"/>
      <c r="CO877" s="219"/>
      <c r="CP877" s="217"/>
      <c r="CQ877" s="219"/>
      <c r="CR877" s="217"/>
      <c r="CS877" s="220"/>
    </row>
    <row r="878" spans="13:97" ht="15" customHeight="1" x14ac:dyDescent="0.25">
      <c r="M878" s="221"/>
      <c r="N878" s="291"/>
      <c r="O878" s="223"/>
      <c r="P878" s="222"/>
      <c r="Q878" s="223"/>
      <c r="R878" s="224"/>
      <c r="S878" s="221"/>
      <c r="T878" s="291"/>
      <c r="U878" s="223"/>
      <c r="V878" s="222"/>
      <c r="W878" s="223"/>
      <c r="X878" s="224"/>
      <c r="Y878" s="221"/>
      <c r="Z878" s="291"/>
      <c r="AA878" s="223"/>
      <c r="AB878" s="223"/>
      <c r="AC878" s="223"/>
      <c r="AD878" s="225"/>
      <c r="AE878" s="221"/>
      <c r="AF878" s="291"/>
      <c r="AG878" s="223"/>
      <c r="AH878" s="222"/>
      <c r="AI878" s="223"/>
      <c r="AJ878" s="224"/>
      <c r="AK878" s="221"/>
      <c r="AL878" s="291"/>
      <c r="AM878" s="223"/>
      <c r="AN878" s="222"/>
      <c r="AO878" s="223"/>
      <c r="AP878" s="224"/>
      <c r="AQ878" s="221"/>
      <c r="AR878" s="291"/>
      <c r="AS878" s="223"/>
      <c r="AT878" s="223"/>
      <c r="AU878" s="223"/>
      <c r="AV878" s="225"/>
      <c r="AW878" s="221"/>
      <c r="AX878" s="291"/>
      <c r="AY878" s="223"/>
      <c r="AZ878" s="222"/>
      <c r="BA878" s="223"/>
      <c r="BB878" s="224"/>
      <c r="BC878" s="221"/>
      <c r="BD878" s="291"/>
      <c r="BE878" s="223"/>
      <c r="BF878" s="222"/>
      <c r="BG878" s="223"/>
      <c r="BH878" s="224"/>
      <c r="BI878" s="221"/>
      <c r="BJ878" s="291"/>
      <c r="BK878" s="223"/>
      <c r="BL878" s="223"/>
      <c r="BM878" s="223"/>
      <c r="BN878" s="225"/>
      <c r="BQ878" s="222"/>
      <c r="BR878" s="223"/>
      <c r="BS878" s="222"/>
      <c r="BT878" s="223"/>
      <c r="BU878" s="224"/>
      <c r="BV878" s="221"/>
      <c r="BW878" s="222"/>
      <c r="BX878" s="223"/>
      <c r="BY878" s="222"/>
      <c r="BZ878" s="223"/>
      <c r="CA878" s="224"/>
      <c r="CB878" s="221"/>
      <c r="CC878" s="222"/>
      <c r="CD878" s="223"/>
      <c r="CE878" s="222"/>
      <c r="CF878" s="223"/>
      <c r="CG878" s="224"/>
      <c r="CH878" s="221"/>
      <c r="CI878" s="222"/>
      <c r="CJ878" s="223"/>
      <c r="CK878" s="222"/>
      <c r="CL878" s="223"/>
      <c r="CM878" s="224"/>
      <c r="CN878" s="221"/>
      <c r="CO878" s="222"/>
      <c r="CP878" s="223"/>
      <c r="CQ878" s="222"/>
      <c r="CR878" s="223"/>
      <c r="CS878" s="224"/>
    </row>
    <row r="879" spans="13:97" ht="15" customHeight="1" x14ac:dyDescent="0.25">
      <c r="M879" s="215">
        <v>1</v>
      </c>
      <c r="N879" s="281" t="s">
        <v>699</v>
      </c>
      <c r="O879" s="217">
        <v>1</v>
      </c>
      <c r="P879" s="216" t="s">
        <v>700</v>
      </c>
      <c r="Q879" s="217">
        <v>1</v>
      </c>
      <c r="R879" s="216" t="s">
        <v>701</v>
      </c>
      <c r="S879" s="215">
        <v>1</v>
      </c>
      <c r="T879" s="276" t="s">
        <v>702</v>
      </c>
      <c r="U879" s="217">
        <v>1</v>
      </c>
      <c r="V879" s="216" t="s">
        <v>703</v>
      </c>
      <c r="W879" s="217">
        <v>1</v>
      </c>
      <c r="X879" s="216" t="s">
        <v>704</v>
      </c>
      <c r="Y879" s="215">
        <v>1</v>
      </c>
      <c r="Z879" s="276" t="s">
        <v>705</v>
      </c>
      <c r="AA879" s="217">
        <v>1</v>
      </c>
      <c r="AB879" s="216" t="s">
        <v>706</v>
      </c>
      <c r="AC879" s="217">
        <v>1</v>
      </c>
      <c r="AD879" s="216" t="s">
        <v>707</v>
      </c>
      <c r="AE879" s="215"/>
      <c r="AF879" s="292"/>
      <c r="AG879" s="217"/>
      <c r="AH879" s="216"/>
      <c r="AI879" s="217"/>
      <c r="AJ879" s="216"/>
      <c r="AK879" s="215"/>
      <c r="AL879" s="292"/>
      <c r="AM879" s="217"/>
      <c r="AN879" s="216"/>
      <c r="AO879" s="217"/>
      <c r="AP879" s="216"/>
      <c r="AQ879" s="215"/>
      <c r="AR879" s="292"/>
      <c r="AS879" s="217"/>
      <c r="AT879" s="216"/>
      <c r="AU879" s="217"/>
      <c r="AV879" s="216"/>
      <c r="AW879" s="215"/>
      <c r="AX879" s="292"/>
      <c r="AY879" s="217"/>
      <c r="AZ879" s="216"/>
      <c r="BA879" s="217"/>
      <c r="BB879" s="216"/>
      <c r="BC879" s="215"/>
      <c r="BD879" s="292"/>
      <c r="BE879" s="217"/>
      <c r="BF879" s="216"/>
      <c r="BG879" s="217"/>
      <c r="BH879" s="218"/>
      <c r="BI879" s="215"/>
      <c r="BJ879" s="292"/>
      <c r="BK879" s="217"/>
      <c r="BL879" s="216"/>
      <c r="BM879" s="217"/>
      <c r="BN879" s="218"/>
      <c r="BQ879" s="216"/>
      <c r="BR879" s="217"/>
      <c r="BS879" s="216"/>
      <c r="BT879" s="217"/>
      <c r="BU879" s="218"/>
      <c r="BV879" s="215"/>
      <c r="BW879" s="216"/>
      <c r="BX879" s="217"/>
      <c r="BY879" s="216"/>
      <c r="BZ879" s="217"/>
      <c r="CA879" s="218"/>
      <c r="CB879" s="215"/>
      <c r="CC879" s="216"/>
      <c r="CD879" s="217"/>
      <c r="CE879" s="216"/>
      <c r="CF879" s="217"/>
      <c r="CG879" s="218"/>
      <c r="CH879" s="215"/>
      <c r="CI879" s="216"/>
      <c r="CJ879" s="217"/>
      <c r="CK879" s="216"/>
      <c r="CL879" s="217"/>
      <c r="CM879" s="218"/>
      <c r="CN879" s="215"/>
      <c r="CO879" s="216"/>
      <c r="CP879" s="217"/>
      <c r="CQ879" s="216"/>
      <c r="CR879" s="217"/>
      <c r="CS879" s="218"/>
    </row>
    <row r="880" spans="13:97" ht="15" customHeight="1" x14ac:dyDescent="0.25">
      <c r="M880" s="215"/>
      <c r="N880" s="219"/>
      <c r="O880" s="217"/>
      <c r="P880" s="219"/>
      <c r="Q880" s="217"/>
      <c r="R880" s="220"/>
      <c r="S880" s="215"/>
      <c r="T880" s="219"/>
      <c r="U880" s="217"/>
      <c r="V880" s="219"/>
      <c r="W880" s="217"/>
      <c r="X880" s="220"/>
      <c r="Y880" s="215"/>
      <c r="Z880" s="219"/>
      <c r="AA880" s="217"/>
      <c r="AB880" s="217"/>
      <c r="AC880" s="217"/>
      <c r="AD880" s="226"/>
      <c r="AE880" s="215"/>
      <c r="AF880" s="219"/>
      <c r="AG880" s="217"/>
      <c r="AH880" s="219"/>
      <c r="AI880" s="217"/>
      <c r="AJ880" s="220"/>
      <c r="AK880" s="215"/>
      <c r="AL880" s="290"/>
      <c r="AM880" s="217"/>
      <c r="AN880" s="219"/>
      <c r="AO880" s="217"/>
      <c r="AP880" s="220"/>
      <c r="AQ880" s="215"/>
      <c r="AR880" s="290"/>
      <c r="AS880" s="217"/>
      <c r="AT880" s="217"/>
      <c r="AU880" s="217"/>
      <c r="AV880" s="226"/>
      <c r="AW880" s="215"/>
      <c r="AX880" s="290"/>
      <c r="AY880" s="217"/>
      <c r="AZ880" s="219"/>
      <c r="BA880" s="217"/>
      <c r="BB880" s="220"/>
      <c r="BC880" s="215"/>
      <c r="BD880" s="290"/>
      <c r="BE880" s="217"/>
      <c r="BF880" s="219"/>
      <c r="BG880" s="217"/>
      <c r="BH880" s="220"/>
      <c r="BI880" s="215"/>
      <c r="BJ880" s="290"/>
      <c r="BK880" s="217"/>
      <c r="BL880" s="217"/>
      <c r="BM880" s="217"/>
      <c r="BN880" s="226"/>
      <c r="BQ880" s="219"/>
      <c r="BR880" s="217"/>
      <c r="BS880" s="219"/>
      <c r="BT880" s="217"/>
      <c r="BU880" s="220"/>
      <c r="BV880" s="215"/>
      <c r="BW880" s="219"/>
      <c r="BX880" s="217"/>
      <c r="BY880" s="219"/>
      <c r="BZ880" s="217"/>
      <c r="CA880" s="220"/>
      <c r="CB880" s="215"/>
      <c r="CC880" s="219"/>
      <c r="CD880" s="217"/>
      <c r="CE880" s="219"/>
      <c r="CF880" s="217"/>
      <c r="CG880" s="220"/>
      <c r="CH880" s="215"/>
      <c r="CI880" s="219"/>
      <c r="CJ880" s="217"/>
      <c r="CK880" s="219"/>
      <c r="CL880" s="217"/>
      <c r="CM880" s="220"/>
      <c r="CN880" s="215"/>
      <c r="CO880" s="219"/>
      <c r="CP880" s="217"/>
      <c r="CQ880" s="219"/>
      <c r="CR880" s="217"/>
      <c r="CS880" s="220"/>
    </row>
    <row r="881" spans="13:97" ht="15" customHeight="1" x14ac:dyDescent="0.25">
      <c r="M881" s="215"/>
      <c r="N881" s="219"/>
      <c r="O881" s="217"/>
      <c r="P881" s="219"/>
      <c r="Q881" s="217"/>
      <c r="R881" s="220"/>
      <c r="S881" s="215"/>
      <c r="T881" s="219"/>
      <c r="U881" s="217"/>
      <c r="V881" s="219"/>
      <c r="W881" s="217"/>
      <c r="X881" s="220"/>
      <c r="Y881" s="215"/>
      <c r="Z881" s="219"/>
      <c r="AA881" s="217"/>
      <c r="AB881" s="217"/>
      <c r="AC881" s="217"/>
      <c r="AD881" s="226"/>
      <c r="AE881" s="215"/>
      <c r="AF881" s="219"/>
      <c r="AG881" s="217"/>
      <c r="AH881" s="219"/>
      <c r="AI881" s="217"/>
      <c r="AJ881" s="220"/>
      <c r="AK881" s="215"/>
      <c r="AL881" s="290"/>
      <c r="AM881" s="217"/>
      <c r="AN881" s="219"/>
      <c r="AO881" s="217"/>
      <c r="AP881" s="220"/>
      <c r="AQ881" s="215"/>
      <c r="AR881" s="290"/>
      <c r="AS881" s="217"/>
      <c r="AT881" s="217"/>
      <c r="AU881" s="217"/>
      <c r="AV881" s="226"/>
      <c r="AW881" s="215"/>
      <c r="AX881" s="219"/>
      <c r="AY881" s="217"/>
      <c r="AZ881" s="219"/>
      <c r="BA881" s="217"/>
      <c r="BB881" s="220"/>
      <c r="BC881" s="215"/>
      <c r="BD881" s="290"/>
      <c r="BE881" s="217"/>
      <c r="BF881" s="219"/>
      <c r="BG881" s="217"/>
      <c r="BH881" s="220"/>
      <c r="BI881" s="215"/>
      <c r="BJ881" s="219"/>
      <c r="BK881" s="217"/>
      <c r="BL881" s="217"/>
      <c r="BM881" s="217"/>
      <c r="BN881" s="226"/>
      <c r="BQ881" s="219"/>
      <c r="BR881" s="217"/>
      <c r="BS881" s="219"/>
      <c r="BT881" s="217"/>
      <c r="BU881" s="220"/>
      <c r="BV881" s="215"/>
      <c r="BW881" s="219"/>
      <c r="BX881" s="217"/>
      <c r="BY881" s="219"/>
      <c r="BZ881" s="217"/>
      <c r="CA881" s="220"/>
      <c r="CB881" s="215"/>
      <c r="CC881" s="219"/>
      <c r="CD881" s="217"/>
      <c r="CE881" s="219"/>
      <c r="CF881" s="217"/>
      <c r="CG881" s="220"/>
      <c r="CH881" s="215"/>
      <c r="CI881" s="219"/>
      <c r="CJ881" s="217"/>
      <c r="CK881" s="219"/>
      <c r="CL881" s="217"/>
      <c r="CM881" s="220"/>
      <c r="CN881" s="215"/>
      <c r="CO881" s="219"/>
      <c r="CP881" s="217"/>
      <c r="CQ881" s="219"/>
      <c r="CR881" s="217"/>
      <c r="CS881" s="220"/>
    </row>
    <row r="882" spans="13:97" ht="15" customHeight="1" x14ac:dyDescent="0.25">
      <c r="M882" s="122"/>
      <c r="N882" s="123"/>
      <c r="O882" s="124"/>
      <c r="P882" s="123"/>
      <c r="Q882" s="124"/>
      <c r="R882" s="125"/>
      <c r="S882" s="122"/>
      <c r="T882" s="123"/>
      <c r="U882" s="124"/>
      <c r="V882" s="123"/>
      <c r="W882" s="124"/>
      <c r="X882" s="125"/>
      <c r="Y882" s="122"/>
      <c r="Z882" s="123"/>
      <c r="AA882" s="124"/>
      <c r="AB882" s="123"/>
      <c r="AC882" s="124"/>
      <c r="AD882" s="125"/>
      <c r="AE882" s="122"/>
      <c r="AF882" s="123"/>
      <c r="AG882" s="124"/>
      <c r="AH882" s="123"/>
      <c r="AI882" s="124"/>
      <c r="AJ882" s="125"/>
      <c r="AK882" s="122"/>
      <c r="AL882" s="123"/>
      <c r="AM882" s="124"/>
      <c r="AN882" s="123"/>
      <c r="AO882" s="124"/>
      <c r="AP882" s="125"/>
      <c r="AQ882" s="122"/>
      <c r="AR882" s="123"/>
      <c r="AS882" s="124"/>
      <c r="AT882" s="123"/>
      <c r="AU882" s="124"/>
      <c r="AV882" s="125"/>
      <c r="AW882" s="122"/>
      <c r="AX882" s="123"/>
      <c r="AY882" s="124"/>
      <c r="AZ882" s="123"/>
      <c r="BA882" s="124"/>
      <c r="BB882" s="125"/>
      <c r="BC882" s="122"/>
      <c r="BD882" s="123"/>
      <c r="BE882" s="124"/>
      <c r="BF882" s="123"/>
      <c r="BG882" s="124"/>
      <c r="BH882" s="125"/>
      <c r="BI882" s="122"/>
      <c r="BJ882" s="123"/>
      <c r="BK882" s="124"/>
      <c r="BL882" s="123"/>
      <c r="BM882" s="124"/>
      <c r="BN882" s="125"/>
      <c r="BQ882" s="222"/>
      <c r="BR882" s="223"/>
      <c r="BS882" s="222"/>
      <c r="BT882" s="223"/>
      <c r="BU882" s="224"/>
      <c r="BV882" s="221"/>
      <c r="BW882" s="222"/>
      <c r="BX882" s="223"/>
      <c r="BY882" s="223"/>
      <c r="BZ882" s="223"/>
      <c r="CA882" s="225"/>
      <c r="CB882" s="221"/>
      <c r="CC882" s="222"/>
      <c r="CD882" s="223"/>
      <c r="CE882" s="222"/>
      <c r="CF882" s="223"/>
      <c r="CG882" s="224"/>
      <c r="CH882" s="221"/>
      <c r="CI882" s="222"/>
      <c r="CJ882" s="223"/>
      <c r="CK882" s="222"/>
      <c r="CL882" s="223"/>
      <c r="CM882" s="224"/>
      <c r="CN882" s="221"/>
      <c r="CO882" s="222"/>
      <c r="CP882" s="223"/>
      <c r="CQ882" s="223"/>
      <c r="CR882" s="223"/>
      <c r="CS882" s="225"/>
    </row>
    <row r="883" spans="13:97" ht="15" customHeight="1" x14ac:dyDescent="0.25">
      <c r="M883" s="118">
        <v>1</v>
      </c>
      <c r="N883" s="145" t="s">
        <v>708</v>
      </c>
      <c r="O883" s="120"/>
      <c r="P883" s="150"/>
      <c r="Q883" s="120"/>
      <c r="R883" s="150"/>
      <c r="S883" s="118"/>
      <c r="T883" s="145"/>
      <c r="U883" s="120"/>
      <c r="V883" s="145"/>
      <c r="W883" s="120"/>
      <c r="X883" s="146"/>
      <c r="Y883" s="118"/>
      <c r="Z883" s="145"/>
      <c r="AA883" s="120"/>
      <c r="AB883" s="145"/>
      <c r="AC883" s="120"/>
      <c r="AD883" s="121"/>
      <c r="AE883" s="118"/>
      <c r="AF883" s="145"/>
      <c r="AG883" s="120"/>
      <c r="AH883" s="150"/>
      <c r="AI883" s="120"/>
      <c r="AJ883" s="150"/>
      <c r="AK883" s="118"/>
      <c r="AL883" s="145"/>
      <c r="AM883" s="120"/>
      <c r="AN883" s="145"/>
      <c r="AO883" s="120"/>
      <c r="AP883" s="146"/>
      <c r="AQ883" s="118"/>
      <c r="AR883" s="145"/>
      <c r="AS883" s="120"/>
      <c r="AT883" s="145"/>
      <c r="AU883" s="120"/>
      <c r="AV883" s="121"/>
      <c r="AW883" s="118"/>
      <c r="AX883" s="145"/>
      <c r="AY883" s="120"/>
      <c r="AZ883" s="150"/>
      <c r="BA883" s="120"/>
      <c r="BB883" s="150"/>
      <c r="BC883" s="118"/>
      <c r="BD883" s="145"/>
      <c r="BE883" s="120"/>
      <c r="BF883" s="145"/>
      <c r="BG883" s="120"/>
      <c r="BH883" s="146"/>
      <c r="BI883" s="118"/>
      <c r="BJ883" s="145"/>
      <c r="BK883" s="120"/>
      <c r="BL883" s="145"/>
      <c r="BM883" s="120"/>
      <c r="BN883" s="121"/>
      <c r="BQ883" s="216"/>
      <c r="BR883" s="217"/>
      <c r="BS883" s="216"/>
      <c r="BT883" s="217"/>
      <c r="BU883" s="218"/>
      <c r="BV883" s="215"/>
      <c r="BW883" s="216"/>
      <c r="BX883" s="217"/>
      <c r="BY883" s="216"/>
      <c r="BZ883" s="217"/>
      <c r="CA883" s="218"/>
      <c r="CB883" s="215"/>
      <c r="CC883" s="216"/>
      <c r="CD883" s="217"/>
      <c r="CE883" s="216"/>
      <c r="CF883" s="217"/>
      <c r="CG883" s="218"/>
      <c r="CH883" s="215"/>
      <c r="CI883" s="216"/>
      <c r="CJ883" s="217"/>
      <c r="CK883" s="216"/>
      <c r="CL883" s="217"/>
      <c r="CM883" s="218"/>
      <c r="CN883" s="215"/>
      <c r="CO883" s="216"/>
      <c r="CP883" s="217"/>
      <c r="CQ883" s="216"/>
      <c r="CR883" s="217"/>
      <c r="CS883" s="218"/>
    </row>
    <row r="884" spans="13:97" ht="15" customHeight="1" x14ac:dyDescent="0.25">
      <c r="M884" s="118">
        <v>2</v>
      </c>
      <c r="N884" s="145" t="s">
        <v>709</v>
      </c>
      <c r="O884" s="120"/>
      <c r="P884" s="119"/>
      <c r="Q884" s="120"/>
      <c r="R884" s="121"/>
      <c r="S884" s="118"/>
      <c r="T884" s="119"/>
      <c r="U884" s="120"/>
      <c r="V884" s="119"/>
      <c r="W884" s="120"/>
      <c r="X884" s="121"/>
      <c r="Y884" s="118"/>
      <c r="Z884" s="119"/>
      <c r="AA884" s="120"/>
      <c r="AB884" s="119"/>
      <c r="AC884" s="120"/>
      <c r="AD884" s="121"/>
      <c r="AE884" s="118"/>
      <c r="AF884" s="145"/>
      <c r="AG884" s="120"/>
      <c r="AH884" s="119"/>
      <c r="AI884" s="120"/>
      <c r="AJ884" s="121"/>
      <c r="AK884" s="118"/>
      <c r="AL884" s="119"/>
      <c r="AM884" s="120"/>
      <c r="AN884" s="119"/>
      <c r="AO884" s="120"/>
      <c r="AP884" s="121"/>
      <c r="AQ884" s="118"/>
      <c r="AR884" s="119"/>
      <c r="AS884" s="120"/>
      <c r="AT884" s="119"/>
      <c r="AU884" s="120"/>
      <c r="AV884" s="121"/>
      <c r="AW884" s="118"/>
      <c r="AX884" s="145"/>
      <c r="AY884" s="120"/>
      <c r="AZ884" s="119"/>
      <c r="BA884" s="120"/>
      <c r="BB884" s="121"/>
      <c r="BC884" s="118"/>
      <c r="BD884" s="119"/>
      <c r="BE884" s="120"/>
      <c r="BF884" s="119"/>
      <c r="BG884" s="120"/>
      <c r="BH884" s="121"/>
      <c r="BI884" s="118"/>
      <c r="BJ884" s="119"/>
      <c r="BK884" s="120"/>
      <c r="BL884" s="119"/>
      <c r="BM884" s="120"/>
      <c r="BN884" s="121"/>
      <c r="BQ884" s="219"/>
      <c r="BR884" s="217"/>
      <c r="BS884" s="219"/>
      <c r="BT884" s="217"/>
      <c r="BU884" s="220"/>
      <c r="BV884" s="215"/>
      <c r="BW884" s="219"/>
      <c r="BX884" s="217"/>
      <c r="BY884" s="217"/>
      <c r="BZ884" s="217"/>
      <c r="CA884" s="226"/>
      <c r="CB884" s="215"/>
      <c r="CC884" s="219"/>
      <c r="CD884" s="217"/>
      <c r="CE884" s="219"/>
      <c r="CF884" s="217"/>
      <c r="CG884" s="220"/>
      <c r="CH884" s="215"/>
      <c r="CI884" s="219"/>
      <c r="CJ884" s="217"/>
      <c r="CK884" s="219"/>
      <c r="CL884" s="217"/>
      <c r="CM884" s="220"/>
      <c r="CN884" s="215"/>
      <c r="CO884" s="219"/>
      <c r="CP884" s="217"/>
      <c r="CQ884" s="217"/>
      <c r="CR884" s="217"/>
      <c r="CS884" s="226"/>
    </row>
    <row r="885" spans="13:97" ht="15" customHeight="1" x14ac:dyDescent="0.25">
      <c r="M885" s="118">
        <v>3</v>
      </c>
      <c r="N885" s="146" t="s">
        <v>710</v>
      </c>
      <c r="O885" s="120"/>
      <c r="P885" s="119"/>
      <c r="Q885" s="120"/>
      <c r="R885" s="121"/>
      <c r="S885" s="118"/>
      <c r="T885" s="119"/>
      <c r="U885" s="120"/>
      <c r="V885" s="119"/>
      <c r="W885" s="120"/>
      <c r="X885" s="121"/>
      <c r="Y885" s="118"/>
      <c r="Z885" s="119"/>
      <c r="AA885" s="120"/>
      <c r="AB885" s="119"/>
      <c r="AC885" s="120"/>
      <c r="AD885" s="121"/>
      <c r="AE885" s="118"/>
      <c r="AF885" s="146"/>
      <c r="AG885" s="120"/>
      <c r="AH885" s="119"/>
      <c r="AI885" s="120"/>
      <c r="AJ885" s="121"/>
      <c r="AK885" s="118"/>
      <c r="AL885" s="119"/>
      <c r="AM885" s="120"/>
      <c r="AN885" s="119"/>
      <c r="AO885" s="120"/>
      <c r="AP885" s="121"/>
      <c r="AQ885" s="118"/>
      <c r="AR885" s="119"/>
      <c r="AS885" s="120"/>
      <c r="AT885" s="119"/>
      <c r="AU885" s="120"/>
      <c r="AV885" s="121"/>
      <c r="AW885" s="118"/>
      <c r="AX885" s="146"/>
      <c r="AY885" s="120"/>
      <c r="AZ885" s="119"/>
      <c r="BA885" s="120"/>
      <c r="BB885" s="121"/>
      <c r="BC885" s="118"/>
      <c r="BD885" s="119"/>
      <c r="BE885" s="120"/>
      <c r="BF885" s="119"/>
      <c r="BG885" s="120"/>
      <c r="BH885" s="121"/>
      <c r="BI885" s="118"/>
      <c r="BJ885" s="119"/>
      <c r="BK885" s="120"/>
      <c r="BL885" s="119"/>
      <c r="BM885" s="120"/>
      <c r="BN885" s="121"/>
      <c r="BQ885" s="219"/>
      <c r="BR885" s="217"/>
      <c r="BS885" s="219"/>
      <c r="BT885" s="217"/>
      <c r="BU885" s="220"/>
      <c r="BV885" s="215"/>
      <c r="BW885" s="219"/>
      <c r="BX885" s="217"/>
      <c r="BY885" s="217"/>
      <c r="BZ885" s="217"/>
      <c r="CA885" s="226"/>
      <c r="CB885" s="215"/>
      <c r="CC885" s="219"/>
      <c r="CD885" s="217"/>
      <c r="CE885" s="219"/>
      <c r="CF885" s="217"/>
      <c r="CG885" s="220"/>
      <c r="CH885" s="215"/>
      <c r="CI885" s="219"/>
      <c r="CJ885" s="217"/>
      <c r="CK885" s="219"/>
      <c r="CL885" s="217"/>
      <c r="CM885" s="220"/>
      <c r="CN885" s="215"/>
      <c r="CO885" s="219"/>
      <c r="CP885" s="217"/>
      <c r="CQ885" s="217"/>
      <c r="CR885" s="217"/>
      <c r="CS885" s="226"/>
    </row>
    <row r="886" spans="13:97" ht="15" customHeight="1" x14ac:dyDescent="0.25">
      <c r="M886" s="44"/>
      <c r="N886" s="45"/>
      <c r="O886" s="46"/>
      <c r="P886" s="45"/>
      <c r="Q886" s="46"/>
      <c r="R886" s="47"/>
      <c r="S886" s="44"/>
      <c r="T886" s="45"/>
      <c r="U886" s="46"/>
      <c r="V886" s="45"/>
      <c r="W886" s="46"/>
      <c r="X886" s="47"/>
      <c r="Y886" s="44"/>
      <c r="Z886" s="45"/>
      <c r="AA886" s="46"/>
      <c r="AB886" s="45"/>
      <c r="AC886" s="46"/>
      <c r="AD886" s="47"/>
      <c r="AE886" s="44"/>
      <c r="AF886" s="45"/>
      <c r="AG886" s="46"/>
      <c r="AH886" s="45"/>
      <c r="AI886" s="46"/>
      <c r="AJ886" s="47"/>
      <c r="AK886" s="44"/>
      <c r="AL886" s="45"/>
      <c r="AM886" s="46"/>
      <c r="AN886" s="45"/>
      <c r="AO886" s="46"/>
      <c r="AP886" s="47"/>
      <c r="AQ886" s="44"/>
      <c r="AR886" s="45"/>
      <c r="AS886" s="46"/>
      <c r="AT886" s="45"/>
      <c r="AU886" s="46"/>
      <c r="AV886" s="47"/>
      <c r="AW886" s="44"/>
      <c r="AX886" s="45"/>
      <c r="AY886" s="46"/>
      <c r="AZ886" s="45"/>
      <c r="BA886" s="46"/>
      <c r="BB886" s="47"/>
      <c r="BC886" s="44"/>
      <c r="BD886" s="45"/>
      <c r="BE886" s="46"/>
      <c r="BF886" s="45"/>
      <c r="BG886" s="46"/>
      <c r="BH886" s="47"/>
      <c r="BI886" s="44"/>
      <c r="BJ886" s="45"/>
      <c r="BK886" s="46"/>
      <c r="BL886" s="45"/>
      <c r="BM886" s="46"/>
      <c r="BN886" s="47"/>
      <c r="BQ886" s="223"/>
      <c r="BR886" s="223"/>
      <c r="BS886" s="223"/>
      <c r="BT886" s="223"/>
      <c r="BU886" s="225"/>
      <c r="BV886" s="221"/>
      <c r="BW886" s="223"/>
      <c r="BX886" s="223"/>
      <c r="BY886" s="223"/>
      <c r="BZ886" s="223"/>
      <c r="CA886" s="225"/>
      <c r="CB886" s="221"/>
      <c r="CC886" s="223"/>
      <c r="CD886" s="223"/>
      <c r="CE886" s="223"/>
      <c r="CF886" s="223"/>
      <c r="CG886" s="225"/>
      <c r="CH886" s="221"/>
      <c r="CI886" s="223"/>
      <c r="CJ886" s="223"/>
      <c r="CK886" s="223"/>
      <c r="CL886" s="223"/>
      <c r="CM886" s="225"/>
      <c r="CN886" s="221"/>
      <c r="CO886" s="223"/>
      <c r="CP886" s="223"/>
      <c r="CQ886" s="223"/>
      <c r="CR886" s="223"/>
      <c r="CS886" s="225"/>
    </row>
    <row r="887" spans="13:97" ht="15" customHeight="1" x14ac:dyDescent="0.25">
      <c r="BQ887" s="216"/>
      <c r="BR887" s="217"/>
      <c r="BS887" s="216"/>
      <c r="BT887" s="217"/>
      <c r="BU887" s="218"/>
      <c r="BV887" s="215"/>
      <c r="BW887" s="216"/>
      <c r="BX887" s="217"/>
      <c r="BY887" s="216"/>
      <c r="BZ887" s="217"/>
      <c r="CA887" s="218"/>
      <c r="CB887" s="215"/>
      <c r="CC887" s="216"/>
      <c r="CD887" s="217"/>
      <c r="CE887" s="216"/>
      <c r="CF887" s="217"/>
      <c r="CG887" s="218"/>
      <c r="CH887" s="215"/>
      <c r="CI887" s="216"/>
      <c r="CJ887" s="217"/>
      <c r="CK887" s="216"/>
      <c r="CL887" s="217"/>
      <c r="CM887" s="218"/>
      <c r="CN887" s="215"/>
      <c r="CO887" s="216"/>
      <c r="CP887" s="217"/>
      <c r="CQ887" s="216"/>
      <c r="CR887" s="217"/>
      <c r="CS887" s="218"/>
    </row>
    <row r="888" spans="13:97" ht="15" customHeight="1" x14ac:dyDescent="0.25">
      <c r="BQ888" s="219"/>
      <c r="BR888" s="217"/>
      <c r="BS888" s="216"/>
      <c r="BT888" s="217"/>
      <c r="BU888" s="218"/>
      <c r="BV888" s="215"/>
      <c r="BW888" s="219"/>
      <c r="BX888" s="217"/>
      <c r="BY888" s="219"/>
      <c r="BZ888" s="217"/>
      <c r="CA888" s="220"/>
      <c r="CB888" s="215"/>
      <c r="CC888" s="219"/>
      <c r="CD888" s="217"/>
      <c r="CE888" s="219"/>
      <c r="CF888" s="217"/>
      <c r="CG888" s="220"/>
      <c r="CH888" s="215"/>
      <c r="CI888" s="219"/>
      <c r="CJ888" s="217"/>
      <c r="CK888" s="216"/>
      <c r="CL888" s="217"/>
      <c r="CM888" s="218"/>
      <c r="CN888" s="215"/>
      <c r="CO888" s="219"/>
      <c r="CP888" s="217"/>
      <c r="CQ888" s="219"/>
      <c r="CR888" s="217"/>
      <c r="CS888" s="220"/>
    </row>
    <row r="889" spans="13:97" ht="15" customHeight="1" x14ac:dyDescent="0.25">
      <c r="BQ889" s="219"/>
      <c r="BR889" s="217"/>
      <c r="BS889" s="216"/>
      <c r="BT889" s="217"/>
      <c r="BU889" s="218"/>
      <c r="BV889" s="215"/>
      <c r="BW889" s="219"/>
      <c r="BX889" s="217"/>
      <c r="BY889" s="219"/>
      <c r="BZ889" s="217"/>
      <c r="CA889" s="220"/>
      <c r="CB889" s="215"/>
      <c r="CC889" s="219"/>
      <c r="CD889" s="217"/>
      <c r="CE889" s="219"/>
      <c r="CF889" s="217"/>
      <c r="CG889" s="220"/>
      <c r="CH889" s="215"/>
      <c r="CI889" s="219"/>
      <c r="CJ889" s="217"/>
      <c r="CK889" s="216"/>
      <c r="CL889" s="217"/>
      <c r="CM889" s="218"/>
      <c r="CN889" s="215"/>
      <c r="CO889" s="219"/>
      <c r="CP889" s="217"/>
      <c r="CQ889" s="219"/>
      <c r="CR889" s="217"/>
      <c r="CS889" s="220"/>
    </row>
    <row r="890" spans="13:97" ht="15" customHeight="1" x14ac:dyDescent="0.25">
      <c r="Y890" s="54"/>
      <c r="Z890" s="55"/>
      <c r="AA890" s="56"/>
      <c r="AB890" s="55"/>
      <c r="AC890" s="56"/>
      <c r="AD890" s="57"/>
      <c r="AE890" s="54"/>
      <c r="AF890" s="55"/>
      <c r="AG890" s="56"/>
      <c r="AH890" s="55"/>
      <c r="AI890" s="56"/>
      <c r="AJ890" s="57"/>
      <c r="AK890" s="54"/>
      <c r="AL890" s="55"/>
      <c r="AM890" s="56"/>
      <c r="AN890" s="55"/>
      <c r="AO890" s="56"/>
      <c r="AP890" s="57"/>
      <c r="AR890" s="221"/>
      <c r="AS890" s="222"/>
      <c r="AT890" s="223"/>
      <c r="AU890" s="222"/>
      <c r="AV890" s="223"/>
      <c r="AW890" s="224"/>
      <c r="AX890" s="221"/>
      <c r="AY890" s="222"/>
      <c r="AZ890" s="223"/>
      <c r="BA890" s="222"/>
      <c r="BB890" s="223"/>
      <c r="BC890" s="224"/>
      <c r="BD890" s="221"/>
      <c r="BE890" s="222"/>
      <c r="BF890" s="223"/>
      <c r="BG890" s="222"/>
      <c r="BH890" s="223"/>
      <c r="BI890" s="224"/>
      <c r="BJ890" s="221"/>
      <c r="BK890" s="222"/>
      <c r="BL890" s="223"/>
      <c r="BM890" s="222"/>
      <c r="BN890" s="223"/>
      <c r="BO890" s="224"/>
      <c r="BP890" s="221"/>
      <c r="BQ890" s="222"/>
      <c r="BR890" s="223"/>
      <c r="BS890" s="222"/>
      <c r="BT890" s="223"/>
      <c r="BU890" s="224"/>
      <c r="BV890" s="221"/>
      <c r="BW890" s="222"/>
      <c r="BX890" s="223"/>
      <c r="BY890" s="222"/>
      <c r="BZ890" s="223"/>
      <c r="CA890" s="224"/>
      <c r="CB890" s="221"/>
      <c r="CC890" s="222"/>
      <c r="CD890" s="223"/>
      <c r="CE890" s="222"/>
      <c r="CF890" s="223"/>
      <c r="CG890" s="224"/>
      <c r="CH890" s="221"/>
      <c r="CI890" s="222"/>
      <c r="CJ890" s="223"/>
      <c r="CK890" s="222"/>
      <c r="CL890" s="223"/>
      <c r="CM890" s="224"/>
      <c r="CN890" s="221"/>
      <c r="CO890" s="222"/>
      <c r="CP890" s="223"/>
      <c r="CQ890" s="222"/>
      <c r="CR890" s="223"/>
      <c r="CS890" s="224"/>
    </row>
    <row r="891" spans="13:97" ht="15" customHeight="1" x14ac:dyDescent="0.25">
      <c r="Y891" s="48">
        <v>1</v>
      </c>
      <c r="Z891" s="49" t="s">
        <v>10</v>
      </c>
      <c r="AA891" s="50">
        <v>1</v>
      </c>
      <c r="AB891" s="49" t="s">
        <v>11</v>
      </c>
      <c r="AC891" s="50">
        <v>1</v>
      </c>
      <c r="AD891" s="51" t="s">
        <v>12</v>
      </c>
      <c r="AE891" s="48">
        <v>1</v>
      </c>
      <c r="AF891" s="49" t="s">
        <v>13</v>
      </c>
      <c r="AG891" s="50">
        <v>1</v>
      </c>
      <c r="AH891" s="49" t="s">
        <v>14</v>
      </c>
      <c r="AI891" s="50">
        <v>1</v>
      </c>
      <c r="AJ891" s="51" t="s">
        <v>15</v>
      </c>
      <c r="AK891" s="48">
        <v>1</v>
      </c>
      <c r="AL891" s="49" t="s">
        <v>16</v>
      </c>
      <c r="AM891" s="50">
        <v>1</v>
      </c>
      <c r="AN891" s="49" t="s">
        <v>17</v>
      </c>
      <c r="AO891" s="50">
        <v>1</v>
      </c>
      <c r="AP891" s="51" t="s">
        <v>18</v>
      </c>
      <c r="AR891" s="215">
        <v>1</v>
      </c>
      <c r="AS891" s="216" t="s">
        <v>339</v>
      </c>
      <c r="AT891" s="217">
        <v>1</v>
      </c>
      <c r="AU891" s="216" t="s">
        <v>340</v>
      </c>
      <c r="AV891" s="217">
        <v>1</v>
      </c>
      <c r="AW891" s="216" t="s">
        <v>341</v>
      </c>
      <c r="AX891" s="215">
        <v>1</v>
      </c>
      <c r="AY891" s="216" t="s">
        <v>342</v>
      </c>
      <c r="AZ891" s="217">
        <v>1</v>
      </c>
      <c r="BA891" s="216" t="s">
        <v>343</v>
      </c>
      <c r="BB891" s="217">
        <v>1</v>
      </c>
      <c r="BC891" s="216" t="s">
        <v>344</v>
      </c>
      <c r="BD891" s="215">
        <v>1</v>
      </c>
      <c r="BE891" s="216" t="s">
        <v>345</v>
      </c>
      <c r="BF891" s="217">
        <v>1</v>
      </c>
      <c r="BG891" s="216" t="s">
        <v>346</v>
      </c>
      <c r="BH891" s="217">
        <v>1</v>
      </c>
      <c r="BI891" s="216" t="s">
        <v>347</v>
      </c>
      <c r="BJ891" s="215">
        <v>1</v>
      </c>
      <c r="BK891" s="216" t="s">
        <v>348</v>
      </c>
      <c r="BL891" s="217">
        <v>1</v>
      </c>
      <c r="BM891" s="216" t="s">
        <v>349</v>
      </c>
      <c r="BN891" s="217">
        <v>1</v>
      </c>
      <c r="BO891" s="216" t="s">
        <v>350</v>
      </c>
      <c r="BP891" s="215"/>
      <c r="BQ891" s="216"/>
      <c r="BR891" s="217"/>
      <c r="BS891" s="216"/>
      <c r="BT891" s="217"/>
      <c r="BU891" s="218"/>
      <c r="BV891" s="215"/>
      <c r="BW891" s="216"/>
      <c r="BX891" s="217"/>
      <c r="BY891" s="216"/>
      <c r="BZ891" s="217"/>
      <c r="CA891" s="218"/>
      <c r="CB891" s="215"/>
      <c r="CC891" s="216"/>
      <c r="CD891" s="217"/>
      <c r="CE891" s="216"/>
      <c r="CF891" s="217"/>
      <c r="CG891" s="218"/>
      <c r="CH891" s="215"/>
      <c r="CI891" s="216"/>
      <c r="CJ891" s="217"/>
      <c r="CK891" s="216"/>
      <c r="CL891" s="217"/>
      <c r="CM891" s="218"/>
      <c r="CN891" s="215"/>
      <c r="CO891" s="216"/>
      <c r="CP891" s="217"/>
      <c r="CQ891" s="216"/>
      <c r="CR891" s="217"/>
      <c r="CS891" s="218"/>
    </row>
    <row r="892" spans="13:97" ht="15" customHeight="1" x14ac:dyDescent="0.25">
      <c r="Y892" s="48"/>
      <c r="Z892" s="52"/>
      <c r="AA892" s="50"/>
      <c r="AB892" s="52"/>
      <c r="AC892" s="50"/>
      <c r="AD892" s="53"/>
      <c r="AE892" s="48"/>
      <c r="AF892" s="52"/>
      <c r="AG892" s="50"/>
      <c r="AH892" s="52"/>
      <c r="AI892" s="50"/>
      <c r="AJ892" s="53"/>
      <c r="AK892" s="48"/>
      <c r="AL892" s="52"/>
      <c r="AM892" s="50"/>
      <c r="AN892" s="52"/>
      <c r="AO892" s="50"/>
      <c r="AP892" s="53"/>
      <c r="AR892" s="215"/>
      <c r="AS892" s="219"/>
      <c r="AT892" s="217"/>
      <c r="AU892" s="219"/>
      <c r="AV892" s="217"/>
      <c r="AW892" s="220"/>
      <c r="AX892" s="215"/>
      <c r="AY892" s="219"/>
      <c r="AZ892" s="217"/>
      <c r="BA892" s="219"/>
      <c r="BB892" s="217"/>
      <c r="BC892" s="220"/>
      <c r="BD892" s="215"/>
      <c r="BE892" s="219"/>
      <c r="BF892" s="217"/>
      <c r="BG892" s="219"/>
      <c r="BH892" s="217"/>
      <c r="BI892" s="220"/>
      <c r="BJ892" s="215"/>
      <c r="BK892" s="219"/>
      <c r="BL892" s="217"/>
      <c r="BM892" s="219"/>
      <c r="BN892" s="217"/>
      <c r="BO892" s="220"/>
      <c r="BP892" s="215"/>
      <c r="BQ892" s="219"/>
      <c r="BR892" s="217"/>
      <c r="BS892" s="219"/>
      <c r="BT892" s="217"/>
      <c r="BU892" s="220"/>
      <c r="BV892" s="215"/>
      <c r="BW892" s="219"/>
      <c r="BX892" s="217"/>
      <c r="BY892" s="219"/>
      <c r="BZ892" s="217"/>
      <c r="CA892" s="220"/>
      <c r="CB892" s="215"/>
      <c r="CC892" s="219"/>
      <c r="CD892" s="217"/>
      <c r="CE892" s="219"/>
      <c r="CF892" s="217"/>
      <c r="CG892" s="220"/>
      <c r="CH892" s="215"/>
      <c r="CI892" s="219"/>
      <c r="CJ892" s="217"/>
      <c r="CK892" s="219"/>
      <c r="CL892" s="217"/>
      <c r="CM892" s="220"/>
      <c r="CN892" s="215"/>
      <c r="CO892" s="219"/>
      <c r="CP892" s="217"/>
      <c r="CQ892" s="219"/>
      <c r="CR892" s="217"/>
      <c r="CS892" s="220"/>
    </row>
    <row r="893" spans="13:97" ht="15" customHeight="1" x14ac:dyDescent="0.25">
      <c r="Y893" s="48"/>
      <c r="Z893" s="52"/>
      <c r="AA893" s="50"/>
      <c r="AB893" s="52"/>
      <c r="AC893" s="50"/>
      <c r="AD893" s="53"/>
      <c r="AE893" s="48"/>
      <c r="AF893" s="52"/>
      <c r="AG893" s="50"/>
      <c r="AH893" s="52"/>
      <c r="AI893" s="50"/>
      <c r="AJ893" s="53"/>
      <c r="AK893" s="48"/>
      <c r="AL893" s="52"/>
      <c r="AM893" s="50"/>
      <c r="AN893" s="52"/>
      <c r="AO893" s="50"/>
      <c r="AP893" s="53"/>
      <c r="AR893" s="215"/>
      <c r="AS893" s="219"/>
      <c r="AT893" s="217"/>
      <c r="AU893" s="219"/>
      <c r="AV893" s="217"/>
      <c r="AW893" s="220"/>
      <c r="AX893" s="215"/>
      <c r="AY893" s="219"/>
      <c r="AZ893" s="217"/>
      <c r="BA893" s="219"/>
      <c r="BB893" s="217"/>
      <c r="BC893" s="220"/>
      <c r="BD893" s="215"/>
      <c r="BE893" s="219"/>
      <c r="BF893" s="217"/>
      <c r="BG893" s="219"/>
      <c r="BH893" s="217"/>
      <c r="BI893" s="220"/>
      <c r="BJ893" s="215"/>
      <c r="BK893" s="219"/>
      <c r="BL893" s="217"/>
      <c r="BM893" s="219"/>
      <c r="BN893" s="217"/>
      <c r="BO893" s="220"/>
      <c r="BP893" s="215"/>
      <c r="BQ893" s="219"/>
      <c r="BR893" s="217"/>
      <c r="BS893" s="219"/>
      <c r="BT893" s="217"/>
      <c r="BU893" s="220"/>
      <c r="BV893" s="215"/>
      <c r="BW893" s="219"/>
      <c r="BX893" s="217"/>
      <c r="BY893" s="219"/>
      <c r="BZ893" s="217"/>
      <c r="CA893" s="220"/>
      <c r="CB893" s="215"/>
      <c r="CC893" s="219"/>
      <c r="CD893" s="217"/>
      <c r="CE893" s="219"/>
      <c r="CF893" s="217"/>
      <c r="CG893" s="220"/>
      <c r="CH893" s="215"/>
      <c r="CI893" s="219"/>
      <c r="CJ893" s="217"/>
      <c r="CK893" s="219"/>
      <c r="CL893" s="217"/>
      <c r="CM893" s="220"/>
      <c r="CN893" s="215"/>
      <c r="CO893" s="219"/>
      <c r="CP893" s="217"/>
      <c r="CQ893" s="219"/>
      <c r="CR893" s="217"/>
      <c r="CS893" s="220"/>
    </row>
    <row r="894" spans="13:97" ht="15" customHeight="1" x14ac:dyDescent="0.25">
      <c r="Y894" s="58"/>
      <c r="Z894" s="59"/>
      <c r="AA894" s="60"/>
      <c r="AB894" s="59"/>
      <c r="AC894" s="60"/>
      <c r="AD894" s="61"/>
      <c r="AE894" s="58"/>
      <c r="AF894" s="59"/>
      <c r="AG894" s="60"/>
      <c r="AH894" s="59"/>
      <c r="AI894" s="60"/>
      <c r="AJ894" s="61"/>
      <c r="AK894" s="44"/>
      <c r="AL894" s="45"/>
      <c r="AM894" s="46"/>
      <c r="AN894" s="45"/>
      <c r="AO894" s="46"/>
      <c r="AP894" s="47"/>
      <c r="AR894" s="227"/>
      <c r="AS894" s="228"/>
      <c r="AT894" s="229"/>
      <c r="AU894" s="228"/>
      <c r="AV894" s="229"/>
      <c r="AW894" s="230"/>
      <c r="AX894" s="227"/>
      <c r="AY894" s="228"/>
      <c r="AZ894" s="229"/>
      <c r="BA894" s="228"/>
      <c r="BB894" s="229"/>
      <c r="BC894" s="230"/>
      <c r="BD894" s="227"/>
      <c r="BE894" s="228"/>
      <c r="BF894" s="229"/>
      <c r="BG894" s="228"/>
      <c r="BH894" s="229"/>
      <c r="BI894" s="230"/>
      <c r="BJ894" s="227"/>
      <c r="BK894" s="228"/>
      <c r="BL894" s="229"/>
      <c r="BM894" s="228"/>
      <c r="BN894" s="229"/>
      <c r="BO894" s="230"/>
      <c r="BP894" s="227"/>
      <c r="BQ894" s="228"/>
      <c r="BR894" s="229"/>
      <c r="BS894" s="228"/>
      <c r="BT894" s="229"/>
      <c r="BU894" s="230"/>
      <c r="BV894" s="227"/>
      <c r="BW894" s="228"/>
      <c r="BX894" s="229"/>
      <c r="BY894" s="228"/>
      <c r="BZ894" s="229"/>
      <c r="CA894" s="230"/>
      <c r="CB894" s="227"/>
      <c r="CC894" s="228"/>
      <c r="CD894" s="229"/>
      <c r="CE894" s="228"/>
      <c r="CF894" s="229"/>
      <c r="CG894" s="230"/>
      <c r="CH894" s="227"/>
      <c r="CI894" s="228"/>
      <c r="CJ894" s="229"/>
      <c r="CK894" s="228"/>
      <c r="CL894" s="229"/>
      <c r="CM894" s="230"/>
      <c r="CN894" s="227"/>
      <c r="CO894" s="228"/>
      <c r="CP894" s="229"/>
      <c r="CQ894" s="228"/>
      <c r="CR894" s="229"/>
      <c r="CS894" s="230"/>
    </row>
    <row r="895" spans="13:97" ht="15" customHeight="1" x14ac:dyDescent="0.25">
      <c r="Y895" s="48">
        <v>1</v>
      </c>
      <c r="Z895" s="49" t="s">
        <v>19</v>
      </c>
      <c r="AA895" s="50">
        <v>1</v>
      </c>
      <c r="AB895" s="49" t="s">
        <v>20</v>
      </c>
      <c r="AC895" s="50">
        <v>1</v>
      </c>
      <c r="AD895" s="51" t="s">
        <v>21</v>
      </c>
      <c r="AE895" s="48">
        <v>1</v>
      </c>
      <c r="AF895" s="49" t="s">
        <v>22</v>
      </c>
      <c r="AG895" s="50">
        <v>1</v>
      </c>
      <c r="AH895" s="49" t="s">
        <v>23</v>
      </c>
      <c r="AI895" s="50">
        <v>1</v>
      </c>
      <c r="AJ895" s="51" t="s">
        <v>24</v>
      </c>
      <c r="AK895" s="38"/>
      <c r="AL895" s="42"/>
      <c r="AM895" s="40"/>
      <c r="AN895" s="42"/>
      <c r="AO895" s="40"/>
      <c r="AP895" s="43"/>
      <c r="AR895" s="215"/>
      <c r="AS895" s="216"/>
      <c r="AT895" s="217"/>
      <c r="AU895" s="216"/>
      <c r="AV895" s="217"/>
      <c r="AW895" s="218"/>
      <c r="AX895" s="215"/>
      <c r="AY895" s="216"/>
      <c r="AZ895" s="217"/>
      <c r="BA895" s="216"/>
      <c r="BB895" s="217"/>
      <c r="BC895" s="218"/>
      <c r="BD895" s="231"/>
      <c r="BE895" s="232"/>
      <c r="BF895" s="233"/>
      <c r="BG895" s="232"/>
      <c r="BH895" s="233"/>
      <c r="BI895" s="234"/>
      <c r="BJ895" s="215"/>
      <c r="BK895" s="216"/>
      <c r="BL895" s="217"/>
      <c r="BM895" s="216"/>
      <c r="BN895" s="217"/>
      <c r="BO895" s="218"/>
      <c r="BP895" s="215"/>
      <c r="BQ895" s="216"/>
      <c r="BR895" s="217"/>
      <c r="BS895" s="216"/>
      <c r="BT895" s="217"/>
      <c r="BU895" s="218"/>
      <c r="BV895" s="231"/>
      <c r="BW895" s="232"/>
      <c r="BX895" s="233"/>
      <c r="BY895" s="232"/>
      <c r="BZ895" s="233"/>
      <c r="CA895" s="234"/>
      <c r="CB895" s="215"/>
      <c r="CC895" s="216"/>
      <c r="CD895" s="217"/>
      <c r="CE895" s="216"/>
      <c r="CF895" s="217"/>
      <c r="CG895" s="218"/>
      <c r="CH895" s="215"/>
      <c r="CI895" s="216"/>
      <c r="CJ895" s="217"/>
      <c r="CK895" s="216"/>
      <c r="CL895" s="217"/>
      <c r="CM895" s="218"/>
      <c r="CN895" s="231"/>
      <c r="CO895" s="232"/>
      <c r="CP895" s="233"/>
      <c r="CQ895" s="232"/>
      <c r="CR895" s="233"/>
      <c r="CS895" s="234"/>
    </row>
    <row r="896" spans="13:97" ht="15" customHeight="1" x14ac:dyDescent="0.25">
      <c r="Y896" s="38"/>
      <c r="Z896" s="39"/>
      <c r="AA896" s="40"/>
      <c r="AB896" s="39"/>
      <c r="AC896" s="40"/>
      <c r="AD896" s="41"/>
      <c r="AE896" s="38"/>
      <c r="AF896" s="39"/>
      <c r="AG896" s="40"/>
      <c r="AH896" s="39"/>
      <c r="AI896" s="40"/>
      <c r="AJ896" s="41"/>
      <c r="AK896" s="38"/>
      <c r="AL896" s="39"/>
      <c r="AM896" s="40"/>
      <c r="AN896" s="39"/>
      <c r="AO896" s="40"/>
      <c r="AP896" s="41"/>
      <c r="AR896" s="231"/>
      <c r="AS896" s="235"/>
      <c r="AT896" s="233"/>
      <c r="AU896" s="235"/>
      <c r="AV896" s="233"/>
      <c r="AW896" s="236"/>
      <c r="AX896" s="231"/>
      <c r="AY896" s="235"/>
      <c r="AZ896" s="233"/>
      <c r="BA896" s="235"/>
      <c r="BB896" s="233"/>
      <c r="BC896" s="236"/>
      <c r="BD896" s="231"/>
      <c r="BE896" s="235"/>
      <c r="BF896" s="233"/>
      <c r="BG896" s="235"/>
      <c r="BH896" s="233"/>
      <c r="BI896" s="236"/>
      <c r="BJ896" s="231"/>
      <c r="BK896" s="235"/>
      <c r="BL896" s="233"/>
      <c r="BM896" s="235"/>
      <c r="BN896" s="233"/>
      <c r="BO896" s="236"/>
      <c r="BP896" s="231"/>
      <c r="BQ896" s="235"/>
      <c r="BR896" s="233"/>
      <c r="BS896" s="235"/>
      <c r="BT896" s="233"/>
      <c r="BU896" s="236"/>
      <c r="BV896" s="231"/>
      <c r="BW896" s="235"/>
      <c r="BX896" s="233"/>
      <c r="BY896" s="235"/>
      <c r="BZ896" s="233"/>
      <c r="CA896" s="236"/>
      <c r="CB896" s="231"/>
      <c r="CC896" s="235"/>
      <c r="CD896" s="233"/>
      <c r="CE896" s="235"/>
      <c r="CF896" s="233"/>
      <c r="CG896" s="236"/>
      <c r="CH896" s="231"/>
      <c r="CI896" s="235"/>
      <c r="CJ896" s="233"/>
      <c r="CK896" s="235"/>
      <c r="CL896" s="233"/>
      <c r="CM896" s="236"/>
      <c r="CN896" s="231"/>
      <c r="CO896" s="235"/>
      <c r="CP896" s="233"/>
      <c r="CQ896" s="235"/>
      <c r="CR896" s="233"/>
      <c r="CS896" s="236"/>
    </row>
    <row r="897" spans="25:97" ht="15" customHeight="1" x14ac:dyDescent="0.25">
      <c r="Y897" s="38"/>
      <c r="Z897" s="39"/>
      <c r="AA897" s="40"/>
      <c r="AB897" s="39"/>
      <c r="AC897" s="40"/>
      <c r="AD897" s="41"/>
      <c r="AE897" s="38"/>
      <c r="AF897" s="39"/>
      <c r="AG897" s="40"/>
      <c r="AH897" s="39"/>
      <c r="AI897" s="40"/>
      <c r="AJ897" s="41"/>
      <c r="AK897" s="38"/>
      <c r="AL897" s="39"/>
      <c r="AM897" s="40"/>
      <c r="AN897" s="39"/>
      <c r="AO897" s="40"/>
      <c r="AP897" s="41"/>
      <c r="AR897" s="231"/>
      <c r="AS897" s="235"/>
      <c r="AT897" s="233"/>
      <c r="AU897" s="235"/>
      <c r="AV897" s="233"/>
      <c r="AW897" s="236"/>
      <c r="AX897" s="231"/>
      <c r="AY897" s="235"/>
      <c r="AZ897" s="233"/>
      <c r="BA897" s="235"/>
      <c r="BB897" s="233"/>
      <c r="BC897" s="236"/>
      <c r="BD897" s="231"/>
      <c r="BE897" s="235"/>
      <c r="BF897" s="233"/>
      <c r="BG897" s="235"/>
      <c r="BH897" s="233"/>
      <c r="BI897" s="236"/>
      <c r="BJ897" s="231"/>
      <c r="BK897" s="235"/>
      <c r="BL897" s="233"/>
      <c r="BM897" s="235"/>
      <c r="BN897" s="233"/>
      <c r="BO897" s="236"/>
      <c r="BP897" s="231"/>
      <c r="BQ897" s="235"/>
      <c r="BR897" s="233"/>
      <c r="BS897" s="235"/>
      <c r="BT897" s="233"/>
      <c r="BU897" s="236"/>
      <c r="BV897" s="231"/>
      <c r="BW897" s="235"/>
      <c r="BX897" s="233"/>
      <c r="BY897" s="235"/>
      <c r="BZ897" s="233"/>
      <c r="CA897" s="236"/>
      <c r="CB897" s="231"/>
      <c r="CC897" s="235"/>
      <c r="CD897" s="233"/>
      <c r="CE897" s="235"/>
      <c r="CF897" s="233"/>
      <c r="CG897" s="236"/>
      <c r="CH897" s="231"/>
      <c r="CI897" s="235"/>
      <c r="CJ897" s="233"/>
      <c r="CK897" s="235"/>
      <c r="CL897" s="233"/>
      <c r="CM897" s="236"/>
      <c r="CN897" s="231"/>
      <c r="CO897" s="235"/>
      <c r="CP897" s="233"/>
      <c r="CQ897" s="235"/>
      <c r="CR897" s="233"/>
      <c r="CS897" s="236"/>
    </row>
    <row r="898" spans="25:97" ht="15" customHeight="1" x14ac:dyDescent="0.25">
      <c r="Y898" s="36"/>
      <c r="Z898" s="23"/>
      <c r="AA898" s="1"/>
      <c r="AB898" s="23"/>
      <c r="AC898" s="1"/>
      <c r="AD898" s="37"/>
      <c r="AE898" s="36"/>
      <c r="AF898" s="23"/>
      <c r="AG898" s="1"/>
      <c r="AH898" s="23"/>
      <c r="AI898" s="1"/>
      <c r="AJ898" s="37"/>
      <c r="AK898" s="36"/>
      <c r="AL898" s="23"/>
      <c r="AM898" s="1"/>
      <c r="AN898" s="23"/>
      <c r="AO898" s="1"/>
      <c r="AP898" s="37"/>
      <c r="AR898" s="122"/>
      <c r="AS898" s="123"/>
      <c r="AT898" s="124"/>
      <c r="AU898" s="123"/>
      <c r="AV898" s="124"/>
      <c r="AW898" s="125"/>
      <c r="AX898" s="122"/>
      <c r="AY898" s="123"/>
      <c r="AZ898" s="124"/>
      <c r="BA898" s="123"/>
      <c r="BB898" s="124"/>
      <c r="BC898" s="125"/>
      <c r="BD898" s="122"/>
      <c r="BE898" s="123"/>
      <c r="BF898" s="124"/>
      <c r="BG898" s="123"/>
      <c r="BH898" s="124"/>
      <c r="BI898" s="125"/>
      <c r="BJ898" s="122"/>
      <c r="BK898" s="123"/>
      <c r="BL898" s="124"/>
      <c r="BM898" s="123"/>
      <c r="BN898" s="124"/>
      <c r="BO898" s="125"/>
      <c r="BP898" s="122"/>
      <c r="BQ898" s="123"/>
      <c r="BR898" s="124"/>
      <c r="BS898" s="123"/>
      <c r="BT898" s="124"/>
      <c r="BU898" s="125"/>
      <c r="BV898" s="122"/>
      <c r="BW898" s="123"/>
      <c r="BX898" s="124"/>
      <c r="BY898" s="123"/>
      <c r="BZ898" s="124"/>
      <c r="CA898" s="125"/>
      <c r="CB898" s="122"/>
      <c r="CC898" s="123"/>
      <c r="CD898" s="124"/>
      <c r="CE898" s="123"/>
      <c r="CF898" s="124"/>
      <c r="CG898" s="125"/>
      <c r="CH898" s="122"/>
      <c r="CI898" s="123"/>
      <c r="CJ898" s="124"/>
      <c r="CK898" s="123"/>
      <c r="CL898" s="124"/>
      <c r="CM898" s="125"/>
      <c r="CN898" s="122"/>
      <c r="CO898" s="123"/>
      <c r="CP898" s="124"/>
      <c r="CQ898" s="123"/>
      <c r="CR898" s="124"/>
      <c r="CS898" s="125"/>
    </row>
    <row r="899" spans="25:97" ht="15" customHeight="1" x14ac:dyDescent="0.25">
      <c r="Y899" s="38">
        <v>1</v>
      </c>
      <c r="Z899" s="42" t="s">
        <v>25</v>
      </c>
      <c r="AA899" s="40"/>
      <c r="AC899" s="40"/>
      <c r="AE899" s="38"/>
      <c r="AF899" s="42"/>
      <c r="AG899" s="40"/>
      <c r="AH899" s="42"/>
      <c r="AI899" s="40"/>
      <c r="AJ899" s="43"/>
      <c r="AK899" s="38"/>
      <c r="AL899" s="42"/>
      <c r="AM899" s="40"/>
      <c r="AN899" s="42"/>
      <c r="AO899" s="40"/>
      <c r="AP899" s="41"/>
      <c r="AR899" s="118">
        <v>1</v>
      </c>
      <c r="AS899" s="145" t="s">
        <v>351</v>
      </c>
      <c r="AT899" s="120"/>
      <c r="AU899" s="150"/>
      <c r="AV899" s="120"/>
      <c r="AW899" s="150"/>
      <c r="AX899" s="118"/>
      <c r="AY899" s="145"/>
      <c r="AZ899" s="120"/>
      <c r="BA899" s="145"/>
      <c r="BB899" s="120"/>
      <c r="BC899" s="146"/>
      <c r="BD899" s="118"/>
      <c r="BE899" s="145"/>
      <c r="BF899" s="120"/>
      <c r="BG899" s="145"/>
      <c r="BH899" s="120"/>
      <c r="BI899" s="121"/>
      <c r="BJ899" s="118"/>
      <c r="BK899" s="145"/>
      <c r="BL899" s="120"/>
      <c r="BM899" s="150"/>
      <c r="BN899" s="120"/>
      <c r="BO899" s="150"/>
      <c r="BP899" s="118"/>
      <c r="BQ899" s="145"/>
      <c r="BR899" s="120"/>
      <c r="BS899" s="145"/>
      <c r="BT899" s="120"/>
      <c r="BU899" s="146"/>
      <c r="BV899" s="118"/>
      <c r="BW899" s="145"/>
      <c r="BX899" s="120"/>
      <c r="BY899" s="145"/>
      <c r="BZ899" s="120"/>
      <c r="CA899" s="121"/>
      <c r="CB899" s="118"/>
      <c r="CC899" s="145"/>
      <c r="CD899" s="120"/>
      <c r="CE899" s="150"/>
      <c r="CF899" s="120"/>
      <c r="CG899" s="150"/>
      <c r="CH899" s="118"/>
      <c r="CI899" s="145"/>
      <c r="CJ899" s="120"/>
      <c r="CK899" s="145"/>
      <c r="CL899" s="120"/>
      <c r="CM899" s="146"/>
      <c r="CN899" s="118"/>
      <c r="CO899" s="145"/>
      <c r="CP899" s="120"/>
      <c r="CQ899" s="145"/>
      <c r="CR899" s="120"/>
      <c r="CS899" s="121"/>
    </row>
    <row r="900" spans="25:97" ht="15" customHeight="1" x14ac:dyDescent="0.25">
      <c r="Y900" s="38">
        <v>2</v>
      </c>
      <c r="Z900" s="42" t="s">
        <v>26</v>
      </c>
      <c r="AA900" s="40"/>
      <c r="AB900" s="39"/>
      <c r="AC900" s="40"/>
      <c r="AD900" s="41"/>
      <c r="AE900" s="38"/>
      <c r="AF900" s="39"/>
      <c r="AG900" s="40"/>
      <c r="AH900" s="39"/>
      <c r="AI900" s="40"/>
      <c r="AJ900" s="41"/>
      <c r="AK900" s="38"/>
      <c r="AL900" s="39"/>
      <c r="AM900" s="40"/>
      <c r="AN900" s="39"/>
      <c r="AO900" s="40"/>
      <c r="AP900" s="41"/>
      <c r="AR900" s="118">
        <v>2</v>
      </c>
      <c r="AS900" s="145" t="s">
        <v>352</v>
      </c>
      <c r="AT900" s="120"/>
      <c r="AU900" s="119"/>
      <c r="AV900" s="120"/>
      <c r="AW900" s="121"/>
      <c r="AX900" s="118"/>
      <c r="AY900" s="119"/>
      <c r="AZ900" s="120"/>
      <c r="BA900" s="119"/>
      <c r="BB900" s="120"/>
      <c r="BC900" s="121"/>
      <c r="BD900" s="118"/>
      <c r="BE900" s="119"/>
      <c r="BF900" s="120"/>
      <c r="BG900" s="119"/>
      <c r="BH900" s="120"/>
      <c r="BI900" s="121"/>
      <c r="BJ900" s="118"/>
      <c r="BK900" s="145"/>
      <c r="BL900" s="120"/>
      <c r="BM900" s="119"/>
      <c r="BN900" s="120"/>
      <c r="BO900" s="121"/>
      <c r="BP900" s="118"/>
      <c r="BQ900" s="119"/>
      <c r="BR900" s="120"/>
      <c r="BS900" s="119"/>
      <c r="BT900" s="120"/>
      <c r="BU900" s="121"/>
      <c r="BV900" s="118"/>
      <c r="BW900" s="119"/>
      <c r="BX900" s="120"/>
      <c r="BY900" s="119"/>
      <c r="BZ900" s="120"/>
      <c r="CA900" s="121"/>
      <c r="CB900" s="118"/>
      <c r="CC900" s="145"/>
      <c r="CD900" s="120"/>
      <c r="CE900" s="119"/>
      <c r="CF900" s="120"/>
      <c r="CG900" s="121"/>
      <c r="CH900" s="118"/>
      <c r="CI900" s="119"/>
      <c r="CJ900" s="120"/>
      <c r="CK900" s="119"/>
      <c r="CL900" s="120"/>
      <c r="CM900" s="121"/>
      <c r="CN900" s="118"/>
      <c r="CO900" s="119"/>
      <c r="CP900" s="120"/>
      <c r="CQ900" s="119"/>
      <c r="CR900" s="120"/>
      <c r="CS900" s="121"/>
    </row>
    <row r="901" spans="25:97" ht="15" customHeight="1" x14ac:dyDescent="0.25">
      <c r="Y901" s="38">
        <v>3</v>
      </c>
      <c r="Z901" s="43" t="s">
        <v>27</v>
      </c>
      <c r="AA901" s="40"/>
      <c r="AB901" s="39"/>
      <c r="AC901" s="40"/>
      <c r="AD901" s="41"/>
      <c r="AE901" s="38"/>
      <c r="AF901" s="39"/>
      <c r="AG901" s="40"/>
      <c r="AH901" s="39"/>
      <c r="AI901" s="40"/>
      <c r="AJ901" s="41"/>
      <c r="AK901" s="38"/>
      <c r="AL901" s="39"/>
      <c r="AM901" s="40"/>
      <c r="AN901" s="39"/>
      <c r="AO901" s="40"/>
      <c r="AP901" s="41"/>
      <c r="AR901" s="118">
        <v>3</v>
      </c>
      <c r="AS901" s="146" t="s">
        <v>353</v>
      </c>
      <c r="AT901" s="120"/>
      <c r="AU901" s="119"/>
      <c r="AV901" s="120"/>
      <c r="AW901" s="121"/>
      <c r="AX901" s="118"/>
      <c r="AY901" s="119"/>
      <c r="AZ901" s="120"/>
      <c r="BA901" s="119"/>
      <c r="BB901" s="120"/>
      <c r="BC901" s="121"/>
      <c r="BD901" s="118"/>
      <c r="BE901" s="119"/>
      <c r="BF901" s="120"/>
      <c r="BG901" s="119"/>
      <c r="BH901" s="120"/>
      <c r="BI901" s="121"/>
      <c r="BJ901" s="118"/>
      <c r="BK901" s="146"/>
      <c r="BL901" s="120"/>
      <c r="BM901" s="119"/>
      <c r="BN901" s="120"/>
      <c r="BO901" s="121"/>
      <c r="BP901" s="118"/>
      <c r="BQ901" s="119"/>
      <c r="BR901" s="120"/>
      <c r="BS901" s="119"/>
      <c r="BT901" s="120"/>
      <c r="BU901" s="121"/>
      <c r="BV901" s="118"/>
      <c r="BW901" s="119"/>
      <c r="BX901" s="120"/>
      <c r="BY901" s="119"/>
      <c r="BZ901" s="120"/>
      <c r="CA901" s="121"/>
      <c r="CB901" s="118"/>
      <c r="CC901" s="146"/>
      <c r="CD901" s="120"/>
      <c r="CE901" s="119"/>
      <c r="CF901" s="120"/>
      <c r="CG901" s="121"/>
      <c r="CH901" s="118"/>
      <c r="CI901" s="119"/>
      <c r="CJ901" s="120"/>
      <c r="CK901" s="119"/>
      <c r="CL901" s="120"/>
      <c r="CM901" s="121"/>
      <c r="CN901" s="118"/>
      <c r="CO901" s="119"/>
      <c r="CP901" s="120"/>
      <c r="CQ901" s="119"/>
      <c r="CR901" s="120"/>
      <c r="CS901" s="121"/>
    </row>
    <row r="902" spans="25:97" ht="15.75" x14ac:dyDescent="0.25">
      <c r="Y902" s="44"/>
      <c r="Z902" s="45"/>
      <c r="AA902" s="46"/>
      <c r="AB902" s="45"/>
      <c r="AC902" s="46"/>
      <c r="AD902" s="47"/>
      <c r="AE902" s="44"/>
      <c r="AF902" s="45"/>
      <c r="AG902" s="46"/>
      <c r="AH902" s="45"/>
      <c r="AI902" s="46"/>
      <c r="AJ902" s="47"/>
      <c r="AK902" s="44"/>
      <c r="AL902" s="45"/>
      <c r="AM902" s="46"/>
      <c r="AN902" s="45"/>
      <c r="AO902" s="46"/>
      <c r="AP902" s="47"/>
      <c r="AR902" s="44"/>
      <c r="AS902" s="45"/>
      <c r="AT902" s="46"/>
      <c r="AU902" s="45"/>
      <c r="AV902" s="46"/>
      <c r="AW902" s="47"/>
      <c r="AX902" s="44"/>
      <c r="AY902" s="45"/>
      <c r="AZ902" s="46"/>
      <c r="BA902" s="45"/>
      <c r="BB902" s="46"/>
      <c r="BC902" s="47"/>
      <c r="BD902" s="44"/>
      <c r="BE902" s="45"/>
      <c r="BF902" s="46"/>
      <c r="BG902" s="45"/>
      <c r="BH902" s="46"/>
      <c r="BI902" s="47"/>
      <c r="BJ902" s="44"/>
      <c r="BK902" s="45"/>
      <c r="BL902" s="46"/>
      <c r="BM902" s="45"/>
      <c r="BN902" s="46"/>
      <c r="BO902" s="47"/>
      <c r="BP902" s="44"/>
      <c r="BQ902" s="45"/>
      <c r="BR902" s="46"/>
      <c r="BS902" s="45"/>
      <c r="BT902" s="46"/>
      <c r="BU902" s="47"/>
      <c r="BV902" s="44"/>
      <c r="BW902" s="45"/>
      <c r="BX902" s="46"/>
      <c r="BY902" s="45"/>
      <c r="BZ902" s="46"/>
      <c r="CA902" s="47"/>
      <c r="CB902" s="44"/>
      <c r="CC902" s="45"/>
      <c r="CD902" s="46"/>
      <c r="CE902" s="45"/>
      <c r="CF902" s="46"/>
      <c r="CG902" s="47"/>
      <c r="CH902" s="44"/>
      <c r="CI902" s="45"/>
      <c r="CJ902" s="46"/>
      <c r="CK902" s="45"/>
      <c r="CL902" s="46"/>
      <c r="CM902" s="47"/>
      <c r="CN902" s="44"/>
      <c r="CO902" s="45"/>
      <c r="CP902" s="46"/>
      <c r="CQ902" s="45"/>
      <c r="CR902" s="46"/>
      <c r="CS902" s="47"/>
    </row>
    <row r="903" spans="25:97" ht="15.75" x14ac:dyDescent="0.25">
      <c r="Z903" s="22"/>
      <c r="AB903" s="22"/>
      <c r="AD903" s="22"/>
      <c r="AF903" s="22"/>
      <c r="AH903" s="22"/>
      <c r="AJ903" s="22"/>
      <c r="AL903" s="22"/>
      <c r="AN903" s="22"/>
      <c r="AP903" s="22"/>
    </row>
  </sheetData>
  <sheetProtection password="CC4B" sheet="1" selectLockedCells="1"/>
  <mergeCells count="100">
    <mergeCell ref="B133:B135"/>
    <mergeCell ref="B148:B150"/>
    <mergeCell ref="B145:B147"/>
    <mergeCell ref="B136:B138"/>
    <mergeCell ref="B278:B280"/>
    <mergeCell ref="B239:B241"/>
    <mergeCell ref="B242:B244"/>
    <mergeCell ref="B269:B271"/>
    <mergeCell ref="B248:B250"/>
    <mergeCell ref="B251:B253"/>
    <mergeCell ref="B233:B235"/>
    <mergeCell ref="B236:B238"/>
    <mergeCell ref="B190:B192"/>
    <mergeCell ref="B193:B195"/>
    <mergeCell ref="B196:B198"/>
    <mergeCell ref="B199:B201"/>
    <mergeCell ref="B218:B220"/>
    <mergeCell ref="B227:B229"/>
    <mergeCell ref="B221:B223"/>
    <mergeCell ref="B205:B207"/>
    <mergeCell ref="B210:G210"/>
    <mergeCell ref="C227:C286"/>
    <mergeCell ref="B281:B283"/>
    <mergeCell ref="B284:B286"/>
    <mergeCell ref="D257:D286"/>
    <mergeCell ref="C148:C207"/>
    <mergeCell ref="E148:E207"/>
    <mergeCell ref="G148:G207"/>
    <mergeCell ref="B151:B153"/>
    <mergeCell ref="B154:B156"/>
    <mergeCell ref="B157:B159"/>
    <mergeCell ref="B160:B162"/>
    <mergeCell ref="M567:AP567"/>
    <mergeCell ref="B254:B256"/>
    <mergeCell ref="B257:B259"/>
    <mergeCell ref="B260:B262"/>
    <mergeCell ref="B263:B265"/>
    <mergeCell ref="B266:B268"/>
    <mergeCell ref="E227:E286"/>
    <mergeCell ref="B272:B274"/>
    <mergeCell ref="B275:B277"/>
    <mergeCell ref="B230:B232"/>
    <mergeCell ref="G227:G286"/>
    <mergeCell ref="B245:B247"/>
    <mergeCell ref="B163:B165"/>
    <mergeCell ref="B178:B180"/>
    <mergeCell ref="B181:B183"/>
    <mergeCell ref="B184:B186"/>
    <mergeCell ref="B166:B168"/>
    <mergeCell ref="B202:B204"/>
    <mergeCell ref="B169:B171"/>
    <mergeCell ref="B172:B174"/>
    <mergeCell ref="B175:B177"/>
    <mergeCell ref="B187:B189"/>
    <mergeCell ref="B131:G131"/>
    <mergeCell ref="B96:B98"/>
    <mergeCell ref="B99:B101"/>
    <mergeCell ref="B102:B104"/>
    <mergeCell ref="B105:B107"/>
    <mergeCell ref="B108:B110"/>
    <mergeCell ref="B111:B113"/>
    <mergeCell ref="B114:B116"/>
    <mergeCell ref="B117:B119"/>
    <mergeCell ref="B120:B122"/>
    <mergeCell ref="B123:B125"/>
    <mergeCell ref="B126:B128"/>
    <mergeCell ref="G81:G128"/>
    <mergeCell ref="B84:B86"/>
    <mergeCell ref="B87:B89"/>
    <mergeCell ref="B90:B92"/>
    <mergeCell ref="B78:B80"/>
    <mergeCell ref="B93:B95"/>
    <mergeCell ref="D93:D128"/>
    <mergeCell ref="B72:B74"/>
    <mergeCell ref="B75:B77"/>
    <mergeCell ref="B81:B83"/>
    <mergeCell ref="C81:C128"/>
    <mergeCell ref="L10:L64"/>
    <mergeCell ref="B15:B29"/>
    <mergeCell ref="B30:B34"/>
    <mergeCell ref="B35:B59"/>
    <mergeCell ref="B60:B64"/>
    <mergeCell ref="B10:B14"/>
    <mergeCell ref="C10:E64"/>
    <mergeCell ref="B224:B226"/>
    <mergeCell ref="I9:K9"/>
    <mergeCell ref="B4:C4"/>
    <mergeCell ref="B5:C5"/>
    <mergeCell ref="B6:C6"/>
    <mergeCell ref="B7:C7"/>
    <mergeCell ref="C9:E9"/>
    <mergeCell ref="F9:H9"/>
    <mergeCell ref="B215:B217"/>
    <mergeCell ref="B212:B214"/>
    <mergeCell ref="B139:B141"/>
    <mergeCell ref="B142:B144"/>
    <mergeCell ref="D178:D207"/>
    <mergeCell ref="B67:G67"/>
    <mergeCell ref="B69:B71"/>
    <mergeCell ref="E81:E128"/>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CV903"/>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3.5" customHeight="1" x14ac:dyDescent="0.3">
      <c r="B4" s="801" t="s">
        <v>928</v>
      </c>
      <c r="C4" s="801"/>
      <c r="D4" s="26">
        <f>'2 жастағы балалар Ф'!C94</f>
        <v>0</v>
      </c>
      <c r="E4" s="29"/>
      <c r="F4" s="29"/>
      <c r="G4" s="24"/>
      <c r="H4" s="24"/>
    </row>
    <row r="5" spans="2:12" ht="18.75" x14ac:dyDescent="0.3">
      <c r="B5" s="802" t="s">
        <v>905</v>
      </c>
      <c r="C5" s="802"/>
      <c r="D5" s="27">
        <f>'2 жастағы балалар Ф'!A94</f>
        <v>0</v>
      </c>
      <c r="E5" s="27"/>
      <c r="F5" s="27"/>
      <c r="G5" s="24"/>
      <c r="H5" s="24"/>
    </row>
    <row r="6" spans="2:12" ht="98.2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824" t="str">
        <f>IF(C69="","",VLOOKUP(C69,$M$509:$N$511,2,TRUE))</f>
        <v/>
      </c>
      <c r="D10" s="825"/>
      <c r="E10" s="826"/>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827"/>
      <c r="D11" s="828"/>
      <c r="E11" s="829"/>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827"/>
      <c r="D12" s="828"/>
      <c r="E12" s="829"/>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827"/>
      <c r="D13" s="828"/>
      <c r="E13" s="829"/>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27"/>
      <c r="D14" s="828"/>
      <c r="E14" s="829"/>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827"/>
      <c r="D15" s="828"/>
      <c r="E15" s="829"/>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827"/>
      <c r="D16" s="828"/>
      <c r="E16" s="829"/>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827"/>
      <c r="D17" s="828"/>
      <c r="E17" s="829"/>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827"/>
      <c r="D18" s="828"/>
      <c r="E18" s="829"/>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827"/>
      <c r="D19" s="828"/>
      <c r="E19" s="829"/>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827"/>
      <c r="D20" s="828"/>
      <c r="E20" s="829"/>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827"/>
      <c r="D21" s="828"/>
      <c r="E21" s="829"/>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827"/>
      <c r="D22" s="828"/>
      <c r="E22" s="829"/>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827"/>
      <c r="D23" s="828"/>
      <c r="E23" s="829"/>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827"/>
      <c r="D24" s="828"/>
      <c r="E24" s="829"/>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827"/>
      <c r="D25" s="828"/>
      <c r="E25" s="829"/>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827"/>
      <c r="D26" s="828"/>
      <c r="E26" s="829"/>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827"/>
      <c r="D27" s="828"/>
      <c r="E27" s="829"/>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827"/>
      <c r="D28" s="828"/>
      <c r="E28" s="829"/>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827"/>
      <c r="D29" s="828"/>
      <c r="E29" s="829"/>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827"/>
      <c r="D30" s="828"/>
      <c r="E30" s="829"/>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827"/>
      <c r="D31" s="828"/>
      <c r="E31" s="829"/>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827"/>
      <c r="D32" s="828"/>
      <c r="E32" s="829"/>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827"/>
      <c r="D33" s="828"/>
      <c r="E33" s="829"/>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7"/>
      <c r="D34" s="828"/>
      <c r="E34" s="829"/>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827"/>
      <c r="D35" s="828"/>
      <c r="E35" s="829"/>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827"/>
      <c r="D36" s="828"/>
      <c r="E36" s="829"/>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827"/>
      <c r="D37" s="828"/>
      <c r="E37" s="829"/>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827"/>
      <c r="D38" s="828"/>
      <c r="E38" s="829"/>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827"/>
      <c r="D39" s="828"/>
      <c r="E39" s="829"/>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827"/>
      <c r="D40" s="828"/>
      <c r="E40" s="829"/>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827"/>
      <c r="D41" s="828"/>
      <c r="E41" s="829"/>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827"/>
      <c r="D42" s="828"/>
      <c r="E42" s="829"/>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827"/>
      <c r="D43" s="828"/>
      <c r="E43" s="829"/>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827"/>
      <c r="D44" s="828"/>
      <c r="E44" s="829"/>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27"/>
      <c r="D45" s="828"/>
      <c r="E45" s="82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27"/>
      <c r="D46" s="828"/>
      <c r="E46" s="829"/>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27"/>
      <c r="D47" s="828"/>
      <c r="E47" s="829"/>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27"/>
      <c r="D48" s="828"/>
      <c r="E48" s="829"/>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27"/>
      <c r="D49" s="828"/>
      <c r="E49" s="829"/>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27"/>
      <c r="D50" s="828"/>
      <c r="E50" s="829"/>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27"/>
      <c r="D51" s="828"/>
      <c r="E51" s="829"/>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27"/>
      <c r="D52" s="828"/>
      <c r="E52" s="829"/>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27"/>
      <c r="D53" s="828"/>
      <c r="E53" s="829"/>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27"/>
      <c r="D54" s="828"/>
      <c r="E54" s="829"/>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27"/>
      <c r="D55" s="828"/>
      <c r="E55" s="829"/>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27"/>
      <c r="D56" s="828"/>
      <c r="E56" s="829"/>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27"/>
      <c r="D57" s="828"/>
      <c r="E57" s="829"/>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27"/>
      <c r="D58" s="828"/>
      <c r="E58" s="829"/>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27"/>
      <c r="D59" s="828"/>
      <c r="E59" s="829"/>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827"/>
      <c r="D60" s="828"/>
      <c r="E60" s="829"/>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827"/>
      <c r="D61" s="828"/>
      <c r="E61" s="829"/>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827"/>
      <c r="D62" s="828"/>
      <c r="E62" s="829"/>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827"/>
      <c r="D63" s="828"/>
      <c r="E63" s="829"/>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30"/>
      <c r="D64" s="831"/>
      <c r="E64" s="832"/>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56.25" customHeight="1" x14ac:dyDescent="0.25">
      <c r="B68" s="35"/>
      <c r="C68" s="21" t="s">
        <v>915</v>
      </c>
      <c r="D68" s="21" t="s">
        <v>733</v>
      </c>
      <c r="E68" s="21" t="s">
        <v>916</v>
      </c>
      <c r="F68" s="21" t="s">
        <v>904</v>
      </c>
      <c r="G68" s="62" t="s">
        <v>917</v>
      </c>
    </row>
    <row r="69" spans="2:7" ht="15" customHeight="1" x14ac:dyDescent="0.25">
      <c r="B69" s="570">
        <v>1</v>
      </c>
      <c r="C69" s="452"/>
      <c r="D69" s="452"/>
      <c r="E69" s="452"/>
      <c r="F69" s="452"/>
      <c r="G69" s="452"/>
    </row>
    <row r="70" spans="2:7" ht="15" customHeight="1" x14ac:dyDescent="0.25">
      <c r="B70" s="571"/>
      <c r="C70" s="452"/>
      <c r="D70" s="452"/>
      <c r="E70" s="452"/>
      <c r="F70" s="452"/>
      <c r="G70" s="452"/>
    </row>
    <row r="71" spans="2:7" ht="15" customHeight="1" x14ac:dyDescent="0.25">
      <c r="B71" s="572"/>
      <c r="C71" s="452"/>
      <c r="D71" s="452"/>
      <c r="E71" s="452"/>
      <c r="F71" s="452"/>
      <c r="G71" s="452"/>
    </row>
    <row r="72" spans="2:7" ht="15" customHeight="1" x14ac:dyDescent="0.25">
      <c r="B72" s="570">
        <v>2</v>
      </c>
      <c r="C72" s="452"/>
      <c r="D72" s="452"/>
      <c r="E72" s="452"/>
      <c r="F72" s="452"/>
      <c r="G72" s="452"/>
    </row>
    <row r="73" spans="2:7" ht="15" customHeight="1" x14ac:dyDescent="0.25">
      <c r="B73" s="571"/>
      <c r="C73" s="452"/>
      <c r="D73" s="452"/>
      <c r="E73" s="452"/>
      <c r="F73" s="452"/>
      <c r="G73" s="452"/>
    </row>
    <row r="74" spans="2:7" ht="15" customHeight="1" x14ac:dyDescent="0.25">
      <c r="B74" s="572"/>
      <c r="C74" s="452"/>
      <c r="D74" s="452"/>
      <c r="E74" s="452"/>
      <c r="F74" s="452"/>
      <c r="G74" s="452"/>
    </row>
    <row r="75" spans="2:7" ht="15" customHeight="1" x14ac:dyDescent="0.25">
      <c r="B75" s="570">
        <v>3</v>
      </c>
      <c r="C75" s="452"/>
      <c r="D75" s="452"/>
      <c r="E75" s="452"/>
      <c r="F75" s="452"/>
      <c r="G75" s="452"/>
    </row>
    <row r="76" spans="2:7" ht="15" customHeight="1" x14ac:dyDescent="0.25">
      <c r="B76" s="571"/>
      <c r="C76" s="452"/>
      <c r="D76" s="452"/>
      <c r="E76" s="452"/>
      <c r="F76" s="452"/>
      <c r="G76" s="452"/>
    </row>
    <row r="77" spans="2:7" ht="15" customHeight="1" x14ac:dyDescent="0.25">
      <c r="B77" s="572"/>
      <c r="C77" s="452"/>
      <c r="D77" s="452"/>
      <c r="E77" s="452"/>
      <c r="F77" s="452"/>
      <c r="G77" s="452"/>
    </row>
    <row r="78" spans="2:7" ht="15" customHeight="1" x14ac:dyDescent="0.25">
      <c r="B78" s="570">
        <v>4</v>
      </c>
      <c r="C78" s="452"/>
      <c r="D78" s="452"/>
      <c r="E78" s="452"/>
      <c r="F78" s="452"/>
      <c r="G78" s="452"/>
    </row>
    <row r="79" spans="2:7" ht="15" customHeight="1" x14ac:dyDescent="0.25">
      <c r="B79" s="571"/>
      <c r="C79" s="452"/>
      <c r="D79" s="452"/>
      <c r="E79" s="452"/>
      <c r="F79" s="452"/>
      <c r="G79" s="452"/>
    </row>
    <row r="80" spans="2:7" ht="15" customHeight="1" x14ac:dyDescent="0.25">
      <c r="B80" s="572"/>
      <c r="C80" s="452"/>
      <c r="D80" s="452"/>
      <c r="E80" s="452"/>
      <c r="F80" s="452"/>
      <c r="G80" s="452"/>
    </row>
    <row r="81" spans="2:7" ht="15" customHeight="1" x14ac:dyDescent="0.25">
      <c r="B81" s="570">
        <v>5</v>
      </c>
      <c r="C81" s="798"/>
      <c r="D81" s="452"/>
      <c r="E81" s="798"/>
      <c r="F81" s="452"/>
      <c r="G81" s="798"/>
    </row>
    <row r="82" spans="2:7" ht="15" customHeight="1" x14ac:dyDescent="0.25">
      <c r="B82" s="571"/>
      <c r="C82" s="799"/>
      <c r="D82" s="452"/>
      <c r="E82" s="799"/>
      <c r="F82" s="452"/>
      <c r="G82" s="799"/>
    </row>
    <row r="83" spans="2:7" ht="15" customHeight="1" x14ac:dyDescent="0.25">
      <c r="B83" s="572"/>
      <c r="C83" s="799"/>
      <c r="D83" s="452"/>
      <c r="E83" s="799"/>
      <c r="F83" s="452"/>
      <c r="G83" s="799"/>
    </row>
    <row r="84" spans="2:7" ht="15" customHeight="1" x14ac:dyDescent="0.25">
      <c r="B84" s="570">
        <v>6</v>
      </c>
      <c r="C84" s="799"/>
      <c r="D84" s="452"/>
      <c r="E84" s="799"/>
      <c r="F84" s="452"/>
      <c r="G84" s="799"/>
    </row>
    <row r="85" spans="2:7" ht="15" customHeight="1" x14ac:dyDescent="0.25">
      <c r="B85" s="571"/>
      <c r="C85" s="799"/>
      <c r="D85" s="452"/>
      <c r="E85" s="799"/>
      <c r="F85" s="452"/>
      <c r="G85" s="799"/>
    </row>
    <row r="86" spans="2:7" ht="15" customHeight="1" x14ac:dyDescent="0.25">
      <c r="B86" s="572"/>
      <c r="C86" s="799"/>
      <c r="D86" s="452"/>
      <c r="E86" s="799"/>
      <c r="F86" s="452"/>
      <c r="G86" s="799"/>
    </row>
    <row r="87" spans="2:7" ht="15" customHeight="1" x14ac:dyDescent="0.25">
      <c r="B87" s="570">
        <v>7</v>
      </c>
      <c r="C87" s="799"/>
      <c r="D87" s="452"/>
      <c r="E87" s="799"/>
      <c r="F87" s="452"/>
      <c r="G87" s="799"/>
    </row>
    <row r="88" spans="2:7" ht="15" customHeight="1" x14ac:dyDescent="0.25">
      <c r="B88" s="571"/>
      <c r="C88" s="799"/>
      <c r="D88" s="452"/>
      <c r="E88" s="799"/>
      <c r="F88" s="452"/>
      <c r="G88" s="799"/>
    </row>
    <row r="89" spans="2:7" ht="15" customHeight="1" x14ac:dyDescent="0.25">
      <c r="B89" s="572"/>
      <c r="C89" s="799"/>
      <c r="D89" s="452"/>
      <c r="E89" s="799"/>
      <c r="F89" s="452"/>
      <c r="G89" s="799"/>
    </row>
    <row r="90" spans="2:7" ht="15" customHeight="1" x14ac:dyDescent="0.25">
      <c r="B90" s="570">
        <v>8</v>
      </c>
      <c r="C90" s="799"/>
      <c r="D90" s="452"/>
      <c r="E90" s="799"/>
      <c r="F90" s="452"/>
      <c r="G90" s="799"/>
    </row>
    <row r="91" spans="2:7" ht="15" customHeight="1" x14ac:dyDescent="0.25">
      <c r="B91" s="571"/>
      <c r="C91" s="799"/>
      <c r="D91" s="452"/>
      <c r="E91" s="799"/>
      <c r="F91" s="452"/>
      <c r="G91" s="799"/>
    </row>
    <row r="92" spans="2:7" ht="15" customHeight="1" x14ac:dyDescent="0.25">
      <c r="B92" s="572"/>
      <c r="C92" s="799"/>
      <c r="D92" s="452"/>
      <c r="E92" s="799"/>
      <c r="F92" s="452"/>
      <c r="G92" s="799"/>
    </row>
    <row r="93" spans="2:7" ht="15" customHeight="1" x14ac:dyDescent="0.25">
      <c r="B93" s="570">
        <v>9</v>
      </c>
      <c r="C93" s="799"/>
      <c r="D93" s="798"/>
      <c r="E93" s="799"/>
      <c r="F93" s="452"/>
      <c r="G93" s="799"/>
    </row>
    <row r="94" spans="2:7" ht="15" customHeight="1" x14ac:dyDescent="0.25">
      <c r="B94" s="571"/>
      <c r="C94" s="799"/>
      <c r="D94" s="799"/>
      <c r="E94" s="799"/>
      <c r="F94" s="452"/>
      <c r="G94" s="799"/>
    </row>
    <row r="95" spans="2:7" ht="15" customHeight="1" x14ac:dyDescent="0.25">
      <c r="B95" s="572"/>
      <c r="C95" s="799"/>
      <c r="D95" s="799"/>
      <c r="E95" s="799"/>
      <c r="F95" s="398"/>
      <c r="G95" s="799"/>
    </row>
    <row r="96" spans="2:7" ht="15" customHeight="1" x14ac:dyDescent="0.25">
      <c r="B96" s="607">
        <v>10</v>
      </c>
      <c r="C96" s="799"/>
      <c r="D96" s="799"/>
      <c r="E96" s="799"/>
      <c r="F96" s="398"/>
      <c r="G96" s="799"/>
    </row>
    <row r="97" spans="2:7" ht="15" customHeight="1" x14ac:dyDescent="0.25">
      <c r="B97" s="607"/>
      <c r="C97" s="799"/>
      <c r="D97" s="799"/>
      <c r="E97" s="799"/>
      <c r="F97" s="398"/>
      <c r="G97" s="799"/>
    </row>
    <row r="98" spans="2:7" ht="15" customHeight="1" x14ac:dyDescent="0.25">
      <c r="B98" s="607"/>
      <c r="C98" s="799"/>
      <c r="D98" s="799"/>
      <c r="E98" s="799"/>
      <c r="F98" s="398"/>
      <c r="G98" s="799"/>
    </row>
    <row r="99" spans="2:7" ht="15" customHeight="1" x14ac:dyDescent="0.25">
      <c r="B99" s="607">
        <v>11</v>
      </c>
      <c r="C99" s="799"/>
      <c r="D99" s="799"/>
      <c r="E99" s="799"/>
      <c r="F99" s="398"/>
      <c r="G99" s="799"/>
    </row>
    <row r="100" spans="2:7" ht="15" customHeight="1" x14ac:dyDescent="0.25">
      <c r="B100" s="607"/>
      <c r="C100" s="799"/>
      <c r="D100" s="799"/>
      <c r="E100" s="799"/>
      <c r="F100" s="398"/>
      <c r="G100" s="799"/>
    </row>
    <row r="101" spans="2:7" ht="15" customHeight="1" x14ac:dyDescent="0.25">
      <c r="B101" s="607"/>
      <c r="C101" s="799"/>
      <c r="D101" s="799"/>
      <c r="E101" s="799"/>
      <c r="F101" s="398"/>
      <c r="G101" s="799"/>
    </row>
    <row r="102" spans="2:7" ht="15" customHeight="1" x14ac:dyDescent="0.25">
      <c r="B102" s="607">
        <v>12</v>
      </c>
      <c r="C102" s="799"/>
      <c r="D102" s="799"/>
      <c r="E102" s="799"/>
      <c r="F102" s="398"/>
      <c r="G102" s="799"/>
    </row>
    <row r="103" spans="2:7" ht="15" customHeight="1" x14ac:dyDescent="0.25">
      <c r="B103" s="607"/>
      <c r="C103" s="799"/>
      <c r="D103" s="799"/>
      <c r="E103" s="799"/>
      <c r="F103" s="398"/>
      <c r="G103" s="799"/>
    </row>
    <row r="104" spans="2:7" ht="15" customHeight="1" x14ac:dyDescent="0.25">
      <c r="B104" s="607"/>
      <c r="C104" s="799"/>
      <c r="D104" s="799"/>
      <c r="E104" s="799"/>
      <c r="F104" s="398"/>
      <c r="G104" s="799"/>
    </row>
    <row r="105" spans="2:7" ht="15" customHeight="1" x14ac:dyDescent="0.25">
      <c r="B105" s="607">
        <v>13</v>
      </c>
      <c r="C105" s="799"/>
      <c r="D105" s="799"/>
      <c r="E105" s="799"/>
      <c r="F105" s="398"/>
      <c r="G105" s="799"/>
    </row>
    <row r="106" spans="2:7" ht="15" customHeight="1" x14ac:dyDescent="0.25">
      <c r="B106" s="607"/>
      <c r="C106" s="799"/>
      <c r="D106" s="799"/>
      <c r="E106" s="799"/>
      <c r="F106" s="398"/>
      <c r="G106" s="799"/>
    </row>
    <row r="107" spans="2:7" ht="15" customHeight="1" x14ac:dyDescent="0.25">
      <c r="B107" s="607"/>
      <c r="C107" s="799"/>
      <c r="D107" s="799"/>
      <c r="E107" s="799"/>
      <c r="F107" s="398"/>
      <c r="G107" s="799"/>
    </row>
    <row r="108" spans="2:7" ht="15" customHeight="1" x14ac:dyDescent="0.25">
      <c r="B108" s="607">
        <v>14</v>
      </c>
      <c r="C108" s="799"/>
      <c r="D108" s="799"/>
      <c r="E108" s="799"/>
      <c r="F108" s="398"/>
      <c r="G108" s="799"/>
    </row>
    <row r="109" spans="2:7" ht="15" customHeight="1" x14ac:dyDescent="0.25">
      <c r="B109" s="607"/>
      <c r="C109" s="799"/>
      <c r="D109" s="799"/>
      <c r="E109" s="799"/>
      <c r="F109" s="398"/>
      <c r="G109" s="799"/>
    </row>
    <row r="110" spans="2:7" ht="15" customHeight="1" x14ac:dyDescent="0.25">
      <c r="B110" s="607"/>
      <c r="C110" s="799"/>
      <c r="D110" s="799"/>
      <c r="E110" s="799"/>
      <c r="F110" s="398"/>
      <c r="G110" s="799"/>
    </row>
    <row r="111" spans="2:7" ht="15" customHeight="1" x14ac:dyDescent="0.25">
      <c r="B111" s="607">
        <v>15</v>
      </c>
      <c r="C111" s="799"/>
      <c r="D111" s="799"/>
      <c r="E111" s="799"/>
      <c r="F111" s="398"/>
      <c r="G111" s="799"/>
    </row>
    <row r="112" spans="2:7" ht="15" customHeight="1" x14ac:dyDescent="0.25">
      <c r="B112" s="607"/>
      <c r="C112" s="799"/>
      <c r="D112" s="799"/>
      <c r="E112" s="799"/>
      <c r="F112" s="398"/>
      <c r="G112" s="799"/>
    </row>
    <row r="113" spans="2:7" ht="15" customHeight="1" x14ac:dyDescent="0.25">
      <c r="B113" s="607"/>
      <c r="C113" s="799"/>
      <c r="D113" s="799"/>
      <c r="E113" s="799"/>
      <c r="F113" s="398"/>
      <c r="G113" s="799"/>
    </row>
    <row r="114" spans="2:7" ht="15" customHeight="1" x14ac:dyDescent="0.25">
      <c r="B114" s="607">
        <v>16</v>
      </c>
      <c r="C114" s="799"/>
      <c r="D114" s="799"/>
      <c r="E114" s="799"/>
      <c r="F114" s="398"/>
      <c r="G114" s="799"/>
    </row>
    <row r="115" spans="2:7" ht="15" customHeight="1" x14ac:dyDescent="0.25">
      <c r="B115" s="607"/>
      <c r="C115" s="799"/>
      <c r="D115" s="799"/>
      <c r="E115" s="799"/>
      <c r="F115" s="398"/>
      <c r="G115" s="799"/>
    </row>
    <row r="116" spans="2:7" ht="15" customHeight="1" x14ac:dyDescent="0.25">
      <c r="B116" s="607"/>
      <c r="C116" s="799"/>
      <c r="D116" s="799"/>
      <c r="E116" s="799"/>
      <c r="F116" s="398"/>
      <c r="G116" s="799"/>
    </row>
    <row r="117" spans="2:7" ht="15" customHeight="1" x14ac:dyDescent="0.25">
      <c r="B117" s="607">
        <v>17</v>
      </c>
      <c r="C117" s="799"/>
      <c r="D117" s="799"/>
      <c r="E117" s="799"/>
      <c r="F117" s="398"/>
      <c r="G117" s="799"/>
    </row>
    <row r="118" spans="2:7" ht="15" customHeight="1" x14ac:dyDescent="0.25">
      <c r="B118" s="607"/>
      <c r="C118" s="799"/>
      <c r="D118" s="799"/>
      <c r="E118" s="799"/>
      <c r="F118" s="398"/>
      <c r="G118" s="799"/>
    </row>
    <row r="119" spans="2:7" ht="15" customHeight="1" x14ac:dyDescent="0.25">
      <c r="B119" s="607"/>
      <c r="C119" s="799"/>
      <c r="D119" s="799"/>
      <c r="E119" s="799"/>
      <c r="F119" s="398"/>
      <c r="G119" s="799"/>
    </row>
    <row r="120" spans="2:7" ht="15" customHeight="1" x14ac:dyDescent="0.25">
      <c r="B120" s="607">
        <v>18</v>
      </c>
      <c r="C120" s="799"/>
      <c r="D120" s="799"/>
      <c r="E120" s="799"/>
      <c r="F120" s="398"/>
      <c r="G120" s="799"/>
    </row>
    <row r="121" spans="2:7" ht="15" customHeight="1" x14ac:dyDescent="0.25">
      <c r="B121" s="607"/>
      <c r="C121" s="799"/>
      <c r="D121" s="799"/>
      <c r="E121" s="799"/>
      <c r="F121" s="398"/>
      <c r="G121" s="799"/>
    </row>
    <row r="122" spans="2:7" ht="15" customHeight="1" x14ac:dyDescent="0.25">
      <c r="B122" s="607"/>
      <c r="C122" s="799"/>
      <c r="D122" s="799"/>
      <c r="E122" s="799"/>
      <c r="F122" s="398"/>
      <c r="G122" s="799"/>
    </row>
    <row r="123" spans="2:7" ht="15" customHeight="1" x14ac:dyDescent="0.25">
      <c r="B123" s="607">
        <v>19</v>
      </c>
      <c r="C123" s="799"/>
      <c r="D123" s="799"/>
      <c r="E123" s="799"/>
      <c r="F123" s="398"/>
      <c r="G123" s="799"/>
    </row>
    <row r="124" spans="2:7" ht="15" customHeight="1" x14ac:dyDescent="0.25">
      <c r="B124" s="607"/>
      <c r="C124" s="799"/>
      <c r="D124" s="799"/>
      <c r="E124" s="799"/>
      <c r="F124" s="398"/>
      <c r="G124" s="799"/>
    </row>
    <row r="125" spans="2:7" ht="15" customHeight="1" x14ac:dyDescent="0.25">
      <c r="B125" s="607"/>
      <c r="C125" s="799"/>
      <c r="D125" s="799"/>
      <c r="E125" s="799"/>
      <c r="F125" s="398"/>
      <c r="G125" s="799"/>
    </row>
    <row r="126" spans="2:7" ht="15" customHeight="1" x14ac:dyDescent="0.25">
      <c r="B126" s="607">
        <v>20</v>
      </c>
      <c r="C126" s="799"/>
      <c r="D126" s="799"/>
      <c r="E126" s="799"/>
      <c r="F126" s="398"/>
      <c r="G126" s="799"/>
    </row>
    <row r="127" spans="2:7" ht="15" customHeight="1" x14ac:dyDescent="0.25">
      <c r="B127" s="607"/>
      <c r="C127" s="799"/>
      <c r="D127" s="799"/>
      <c r="E127" s="799"/>
      <c r="F127" s="398"/>
      <c r="G127" s="799"/>
    </row>
    <row r="128" spans="2:7" ht="15" customHeight="1" x14ac:dyDescent="0.25">
      <c r="B128" s="607"/>
      <c r="C128" s="800"/>
      <c r="D128" s="800"/>
      <c r="E128" s="800"/>
      <c r="F128" s="398"/>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Ф'!D94</f>
        <v>0</v>
      </c>
      <c r="D133" s="452">
        <f>'2 жастағы балалар К'!D94</f>
        <v>0</v>
      </c>
      <c r="E133" s="452" t="e">
        <f>'2 жастағы балалар Т'!#REF!</f>
        <v>#REF!</v>
      </c>
      <c r="F133" s="452">
        <f>'2 жастағы балалар Ш'!D94</f>
        <v>0</v>
      </c>
      <c r="G133" s="452" t="e">
        <f>'2 жастағы балалар Ә'!#REF!</f>
        <v>#REF!</v>
      </c>
    </row>
    <row r="134" spans="2:7" x14ac:dyDescent="0.25">
      <c r="B134" s="571"/>
      <c r="C134" s="452">
        <f>'2 жастағы балалар Ф'!E94</f>
        <v>0</v>
      </c>
      <c r="D134" s="452">
        <f>'2 жастағы балалар К'!E94</f>
        <v>0</v>
      </c>
      <c r="E134" s="452" t="e">
        <f>'2 жастағы балалар Т'!#REF!</f>
        <v>#REF!</v>
      </c>
      <c r="F134" s="452">
        <f>'2 жастағы балалар Ш'!E94</f>
        <v>0</v>
      </c>
      <c r="G134" s="452" t="e">
        <f>'2 жастағы балалар Ә'!#REF!</f>
        <v>#REF!</v>
      </c>
    </row>
    <row r="135" spans="2:7" x14ac:dyDescent="0.25">
      <c r="B135" s="572"/>
      <c r="C135" s="452">
        <f>'2 жастағы балалар Ф'!F94</f>
        <v>0</v>
      </c>
      <c r="D135" s="452">
        <f>'2 жастағы балалар К'!F94</f>
        <v>0</v>
      </c>
      <c r="E135" s="452" t="e">
        <f>'2 жастағы балалар Т'!#REF!</f>
        <v>#REF!</v>
      </c>
      <c r="F135" s="452">
        <f>'2 жастағы балалар Ш'!F94</f>
        <v>0</v>
      </c>
      <c r="G135" s="452" t="e">
        <f>'2 жастағы балалар Ә'!#REF!</f>
        <v>#REF!</v>
      </c>
    </row>
    <row r="136" spans="2:7" x14ac:dyDescent="0.25">
      <c r="B136" s="570">
        <v>2</v>
      </c>
      <c r="C136" s="452">
        <f>'2 жастағы балалар Ф'!G94</f>
        <v>0</v>
      </c>
      <c r="D136" s="452">
        <f>'2 жастағы балалар К'!G94</f>
        <v>0</v>
      </c>
      <c r="E136" s="452">
        <f>'2 жастағы балалар Т'!D94</f>
        <v>0</v>
      </c>
      <c r="F136" s="452">
        <f>'2 жастағы балалар Ш'!G94</f>
        <v>0</v>
      </c>
      <c r="G136" s="452">
        <f>'2 жастағы балалар Ә'!D94</f>
        <v>0</v>
      </c>
    </row>
    <row r="137" spans="2:7" x14ac:dyDescent="0.25">
      <c r="B137" s="571"/>
      <c r="C137" s="452">
        <f>'2 жастағы балалар Ф'!H94</f>
        <v>0</v>
      </c>
      <c r="D137" s="452">
        <f>'2 жастағы балалар К'!H94</f>
        <v>0</v>
      </c>
      <c r="E137" s="452">
        <f>'2 жастағы балалар Т'!E94</f>
        <v>0</v>
      </c>
      <c r="F137" s="452">
        <f>'2 жастағы балалар Ш'!H94</f>
        <v>0</v>
      </c>
      <c r="G137" s="452">
        <f>'2 жастағы балалар Ә'!E94</f>
        <v>0</v>
      </c>
    </row>
    <row r="138" spans="2:7" x14ac:dyDescent="0.25">
      <c r="B138" s="572"/>
      <c r="C138" s="452">
        <f>'2 жастағы балалар Ф'!I94</f>
        <v>0</v>
      </c>
      <c r="D138" s="452">
        <f>'2 жастағы балалар К'!I94</f>
        <v>0</v>
      </c>
      <c r="E138" s="452">
        <f>'2 жастағы балалар Т'!F94</f>
        <v>0</v>
      </c>
      <c r="F138" s="452">
        <f>'2 жастағы балалар Ш'!I94</f>
        <v>0</v>
      </c>
      <c r="G138" s="452">
        <f>'2 жастағы балалар Ә'!F94</f>
        <v>0</v>
      </c>
    </row>
    <row r="139" spans="2:7" x14ac:dyDescent="0.25">
      <c r="B139" s="570">
        <v>3</v>
      </c>
      <c r="C139" s="452">
        <f>'2 жастағы балалар Ф'!J94</f>
        <v>0</v>
      </c>
      <c r="D139" s="452">
        <f>'2 жастағы балалар К'!J94</f>
        <v>0</v>
      </c>
      <c r="E139" s="452">
        <f>'2 жастағы балалар Т'!G94</f>
        <v>0</v>
      </c>
      <c r="F139" s="452">
        <f>'2 жастағы балалар Ш'!J94</f>
        <v>0</v>
      </c>
      <c r="G139" s="452">
        <f>'2 жастағы балалар Ә'!G94</f>
        <v>0</v>
      </c>
    </row>
    <row r="140" spans="2:7" x14ac:dyDescent="0.25">
      <c r="B140" s="571"/>
      <c r="C140" s="452">
        <f>'2 жастағы балалар Ф'!K94</f>
        <v>0</v>
      </c>
      <c r="D140" s="452">
        <f>'2 жастағы балалар К'!K94</f>
        <v>0</v>
      </c>
      <c r="E140" s="452">
        <f>'2 жастағы балалар Т'!H94</f>
        <v>0</v>
      </c>
      <c r="F140" s="452">
        <f>'2 жастағы балалар Ш'!K94</f>
        <v>0</v>
      </c>
      <c r="G140" s="452">
        <f>'2 жастағы балалар Ә'!H94</f>
        <v>0</v>
      </c>
    </row>
    <row r="141" spans="2:7" x14ac:dyDescent="0.25">
      <c r="B141" s="572"/>
      <c r="C141" s="452">
        <f>'2 жастағы балалар Ф'!L94</f>
        <v>0</v>
      </c>
      <c r="D141" s="452">
        <f>'2 жастағы балалар К'!L94</f>
        <v>0</v>
      </c>
      <c r="E141" s="452">
        <f>'2 жастағы балалар Т'!I94</f>
        <v>0</v>
      </c>
      <c r="F141" s="452">
        <f>'2 жастағы балалар Ш'!L94</f>
        <v>0</v>
      </c>
      <c r="G141" s="452">
        <f>'2 жастағы балалар Ә'!I94</f>
        <v>0</v>
      </c>
    </row>
    <row r="142" spans="2:7" x14ac:dyDescent="0.25">
      <c r="B142" s="570">
        <v>4</v>
      </c>
      <c r="C142" s="452">
        <f>'2 жастағы балалар Ф'!M94</f>
        <v>0</v>
      </c>
      <c r="D142" s="452">
        <f>'2 жастағы балалар К'!M94</f>
        <v>0</v>
      </c>
      <c r="E142" s="452">
        <f>'2 жастағы балалар Т'!J94</f>
        <v>0</v>
      </c>
      <c r="F142" s="452">
        <f>'2 жастағы балалар Ш'!M94</f>
        <v>0</v>
      </c>
      <c r="G142" s="452">
        <f>'2 жастағы балалар Ә'!J94</f>
        <v>0</v>
      </c>
    </row>
    <row r="143" spans="2:7" x14ac:dyDescent="0.25">
      <c r="B143" s="571"/>
      <c r="C143" s="452">
        <f>'2 жастағы балалар Ф'!N94</f>
        <v>0</v>
      </c>
      <c r="D143" s="452">
        <f>'2 жастағы балалар К'!N94</f>
        <v>0</v>
      </c>
      <c r="E143" s="452">
        <f>'2 жастағы балалар Т'!K94</f>
        <v>0</v>
      </c>
      <c r="F143" s="452">
        <f>'2 жастағы балалар Ш'!N94</f>
        <v>0</v>
      </c>
      <c r="G143" s="452">
        <f>'2 жастағы балалар Ә'!K94</f>
        <v>0</v>
      </c>
    </row>
    <row r="144" spans="2:7" x14ac:dyDescent="0.25">
      <c r="B144" s="572"/>
      <c r="C144" s="452">
        <f>'2 жастағы балалар Ф'!O94</f>
        <v>0</v>
      </c>
      <c r="D144" s="452">
        <f>'2 жастағы балалар К'!O94</f>
        <v>0</v>
      </c>
      <c r="E144" s="452">
        <f>'2 жастағы балалар Т'!L94</f>
        <v>0</v>
      </c>
      <c r="F144" s="452">
        <f>'2 жастағы балалар Ш'!O94</f>
        <v>0</v>
      </c>
      <c r="G144" s="452">
        <f>'2 жастағы балалар Ә'!L94</f>
        <v>0</v>
      </c>
    </row>
    <row r="145" spans="2:7" x14ac:dyDescent="0.25">
      <c r="B145" s="570">
        <v>5</v>
      </c>
      <c r="C145" s="452" t="e">
        <f>'2 жастағы балалар Ф'!#REF!</f>
        <v>#REF!</v>
      </c>
      <c r="D145" s="452" t="e">
        <f>'2 жастағы балалар К'!#REF!</f>
        <v>#REF!</v>
      </c>
      <c r="E145" s="452">
        <f>'2 жастағы балалар Т'!M94</f>
        <v>0</v>
      </c>
      <c r="F145" s="452">
        <f>'2 жастағы балалар Ш'!P94</f>
        <v>0</v>
      </c>
      <c r="G145" s="452">
        <f>'2 жастағы балалар Ә'!M94</f>
        <v>0</v>
      </c>
    </row>
    <row r="146" spans="2:7" x14ac:dyDescent="0.25">
      <c r="B146" s="571"/>
      <c r="C146" s="452" t="e">
        <f>'2 жастағы балалар Ф'!#REF!</f>
        <v>#REF!</v>
      </c>
      <c r="D146" s="452" t="e">
        <f>'2 жастағы балалар К'!#REF!</f>
        <v>#REF!</v>
      </c>
      <c r="E146" s="452">
        <f>'2 жастағы балалар Т'!N94</f>
        <v>0</v>
      </c>
      <c r="F146" s="452">
        <f>'2 жастағы балалар Ш'!Q94</f>
        <v>0</v>
      </c>
      <c r="G146" s="452">
        <f>'2 жастағы балалар Ә'!N94</f>
        <v>0</v>
      </c>
    </row>
    <row r="147" spans="2:7" x14ac:dyDescent="0.25">
      <c r="B147" s="572"/>
      <c r="C147" s="452" t="e">
        <f>'2 жастағы балалар Ф'!#REF!</f>
        <v>#REF!</v>
      </c>
      <c r="D147" s="452" t="e">
        <f>'2 жастағы балалар К'!#REF!</f>
        <v>#REF!</v>
      </c>
      <c r="E147" s="452">
        <f>'2 жастағы балалар Т'!O94</f>
        <v>0</v>
      </c>
      <c r="F147" s="452">
        <f>'2 жастағы балалар Ш'!R94</f>
        <v>0</v>
      </c>
      <c r="G147" s="452">
        <f>'2 жастағы балалар Ә'!O94</f>
        <v>0</v>
      </c>
    </row>
    <row r="148" spans="2:7" x14ac:dyDescent="0.25">
      <c r="B148" s="570">
        <v>6</v>
      </c>
      <c r="C148" s="798"/>
      <c r="D148" s="452">
        <f>'2 жастағы балалар К'!P94</f>
        <v>0</v>
      </c>
      <c r="E148" s="798"/>
      <c r="F148" s="452" t="e">
        <f>'2 жастағы балалар Ш'!#REF!</f>
        <v>#REF!</v>
      </c>
      <c r="G148" s="798"/>
    </row>
    <row r="149" spans="2:7" x14ac:dyDescent="0.25">
      <c r="B149" s="571"/>
      <c r="C149" s="799"/>
      <c r="D149" s="452">
        <f>'2 жастағы балалар К'!Q94</f>
        <v>0</v>
      </c>
      <c r="E149" s="799"/>
      <c r="F149" s="452" t="e">
        <f>'2 жастағы балалар Ш'!#REF!</f>
        <v>#REF!</v>
      </c>
      <c r="G149" s="799"/>
    </row>
    <row r="150" spans="2:7" x14ac:dyDescent="0.25">
      <c r="B150" s="572"/>
      <c r="C150" s="799"/>
      <c r="D150" s="452">
        <f>'2 жастағы балалар К'!R94</f>
        <v>0</v>
      </c>
      <c r="E150" s="799"/>
      <c r="F150" s="452" t="e">
        <f>'2 жастағы балалар Ш'!#REF!</f>
        <v>#REF!</v>
      </c>
      <c r="G150" s="799"/>
    </row>
    <row r="151" spans="2:7" x14ac:dyDescent="0.25">
      <c r="B151" s="570">
        <v>7</v>
      </c>
      <c r="C151" s="799"/>
      <c r="D151" s="452">
        <f>'2 жастағы балалар К'!S94</f>
        <v>0</v>
      </c>
      <c r="E151" s="799"/>
      <c r="F151" s="452" t="e">
        <f>'2 жастағы балалар Ш'!#REF!</f>
        <v>#REF!</v>
      </c>
      <c r="G151" s="799"/>
    </row>
    <row r="152" spans="2:7" x14ac:dyDescent="0.25">
      <c r="B152" s="571"/>
      <c r="C152" s="799"/>
      <c r="D152" s="452">
        <f>'2 жастағы балалар К'!T94</f>
        <v>0</v>
      </c>
      <c r="E152" s="799"/>
      <c r="F152" s="452" t="e">
        <f>'2 жастағы балалар Ш'!#REF!</f>
        <v>#REF!</v>
      </c>
      <c r="G152" s="799"/>
    </row>
    <row r="153" spans="2:7" x14ac:dyDescent="0.25">
      <c r="B153" s="572"/>
      <c r="C153" s="799"/>
      <c r="D153" s="452">
        <f>'2 жастағы балалар К'!U94</f>
        <v>0</v>
      </c>
      <c r="E153" s="799"/>
      <c r="F153" s="452" t="e">
        <f>'2 жастағы балалар Ш'!#REF!</f>
        <v>#REF!</v>
      </c>
      <c r="G153" s="799"/>
    </row>
    <row r="154" spans="2:7" x14ac:dyDescent="0.25">
      <c r="B154" s="570">
        <v>8</v>
      </c>
      <c r="C154" s="799"/>
      <c r="D154" s="452">
        <f>'2 жастағы балалар К'!V94</f>
        <v>0</v>
      </c>
      <c r="E154" s="799"/>
      <c r="F154" s="452" t="e">
        <f>'2 жастағы балалар Ш'!#REF!</f>
        <v>#REF!</v>
      </c>
      <c r="G154" s="799"/>
    </row>
    <row r="155" spans="2:7" x14ac:dyDescent="0.25">
      <c r="B155" s="571"/>
      <c r="C155" s="799"/>
      <c r="D155" s="452">
        <f>'2 жастағы балалар К'!W94</f>
        <v>0</v>
      </c>
      <c r="E155" s="799"/>
      <c r="F155" s="452" t="e">
        <f>'2 жастағы балалар Ш'!#REF!</f>
        <v>#REF!</v>
      </c>
      <c r="G155" s="799"/>
    </row>
    <row r="156" spans="2:7" x14ac:dyDescent="0.25">
      <c r="B156" s="572"/>
      <c r="C156" s="799"/>
      <c r="D156" s="452">
        <f>'2 жастағы балалар К'!X94</f>
        <v>0</v>
      </c>
      <c r="E156" s="799"/>
      <c r="F156" s="452" t="e">
        <f>'2 жастағы балалар Ш'!#REF!</f>
        <v>#REF!</v>
      </c>
      <c r="G156" s="799"/>
    </row>
    <row r="157" spans="2:7" x14ac:dyDescent="0.25">
      <c r="B157" s="570">
        <v>9</v>
      </c>
      <c r="C157" s="799"/>
      <c r="D157" s="452">
        <f>'2 жастағы балалар К'!Y94</f>
        <v>0</v>
      </c>
      <c r="E157" s="799"/>
      <c r="F157" s="452" t="e">
        <f>'2 жастағы балалар Ш'!#REF!</f>
        <v>#REF!</v>
      </c>
      <c r="G157" s="799"/>
    </row>
    <row r="158" spans="2:7" x14ac:dyDescent="0.25">
      <c r="B158" s="571"/>
      <c r="C158" s="799"/>
      <c r="D158" s="452">
        <f>'2 жастағы балалар К'!Z94</f>
        <v>0</v>
      </c>
      <c r="E158" s="799"/>
      <c r="F158" s="452" t="e">
        <f>'2 жастағы балалар Ш'!#REF!</f>
        <v>#REF!</v>
      </c>
      <c r="G158" s="799"/>
    </row>
    <row r="159" spans="2:7" x14ac:dyDescent="0.25">
      <c r="B159" s="572"/>
      <c r="C159" s="799"/>
      <c r="D159" s="452">
        <f>'2 жастағы балалар К'!AA94</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Ш'!S94</f>
        <v>0</v>
      </c>
      <c r="G163" s="799"/>
    </row>
    <row r="164" spans="2:7" x14ac:dyDescent="0.25">
      <c r="B164" s="607"/>
      <c r="C164" s="799"/>
      <c r="D164" s="452" t="e">
        <f>'2 жастағы балалар К'!#REF!</f>
        <v>#REF!</v>
      </c>
      <c r="E164" s="799"/>
      <c r="F164" s="398">
        <f>'2 жастағы балалар Ш'!T94</f>
        <v>0</v>
      </c>
      <c r="G164" s="799"/>
    </row>
    <row r="165" spans="2:7" x14ac:dyDescent="0.25">
      <c r="B165" s="607"/>
      <c r="C165" s="799"/>
      <c r="D165" s="452" t="e">
        <f>'2 жастағы балалар К'!#REF!</f>
        <v>#REF!</v>
      </c>
      <c r="E165" s="799"/>
      <c r="F165" s="398">
        <f>'2 жастағы балалар Ш'!U94</f>
        <v>0</v>
      </c>
      <c r="G165" s="799"/>
    </row>
    <row r="166" spans="2:7" x14ac:dyDescent="0.25">
      <c r="B166" s="607">
        <v>12</v>
      </c>
      <c r="C166" s="799"/>
      <c r="D166" s="452" t="e">
        <f>'2 жастағы балалар К'!#REF!</f>
        <v>#REF!</v>
      </c>
      <c r="E166" s="799"/>
      <c r="F166" s="398">
        <f>'2 жастағы балалар Ш'!V94</f>
        <v>0</v>
      </c>
      <c r="G166" s="799"/>
    </row>
    <row r="167" spans="2:7" x14ac:dyDescent="0.25">
      <c r="B167" s="607"/>
      <c r="C167" s="799"/>
      <c r="D167" s="452" t="e">
        <f>'2 жастағы балалар К'!#REF!</f>
        <v>#REF!</v>
      </c>
      <c r="E167" s="799"/>
      <c r="F167" s="398">
        <f>'2 жастағы балалар Ш'!W94</f>
        <v>0</v>
      </c>
      <c r="G167" s="799"/>
    </row>
    <row r="168" spans="2:7" x14ac:dyDescent="0.25">
      <c r="B168" s="607"/>
      <c r="C168" s="799"/>
      <c r="D168" s="452" t="e">
        <f>'2 жастағы балалар К'!#REF!</f>
        <v>#REF!</v>
      </c>
      <c r="E168" s="799"/>
      <c r="F168" s="398">
        <f>'2 жастағы балалар Ш'!X94</f>
        <v>0</v>
      </c>
      <c r="G168" s="799"/>
    </row>
    <row r="169" spans="2:7" x14ac:dyDescent="0.25">
      <c r="B169" s="607">
        <v>13</v>
      </c>
      <c r="C169" s="799"/>
      <c r="D169" s="452" t="e">
        <f>'2 жастағы балалар К'!#REF!</f>
        <v>#REF!</v>
      </c>
      <c r="E169" s="799"/>
      <c r="F169" s="398">
        <f>'2 жастағы балалар Ш'!Y94</f>
        <v>0</v>
      </c>
      <c r="G169" s="799"/>
    </row>
    <row r="170" spans="2:7" x14ac:dyDescent="0.25">
      <c r="B170" s="607"/>
      <c r="C170" s="799"/>
      <c r="D170" s="452" t="e">
        <f>'2 жастағы балалар К'!#REF!</f>
        <v>#REF!</v>
      </c>
      <c r="E170" s="799"/>
      <c r="F170" s="398">
        <f>'2 жастағы балалар Ш'!Z94</f>
        <v>0</v>
      </c>
      <c r="G170" s="799"/>
    </row>
    <row r="171" spans="2:7" x14ac:dyDescent="0.25">
      <c r="B171" s="607"/>
      <c r="C171" s="799"/>
      <c r="D171" s="452" t="e">
        <f>'2 жастағы балалар К'!#REF!</f>
        <v>#REF!</v>
      </c>
      <c r="E171" s="799"/>
      <c r="F171" s="398">
        <f>'2 жастағы балалар Ш'!AA94</f>
        <v>0</v>
      </c>
      <c r="G171" s="799"/>
    </row>
    <row r="172" spans="2:7" x14ac:dyDescent="0.25">
      <c r="B172" s="607">
        <v>14</v>
      </c>
      <c r="C172" s="799"/>
      <c r="D172" s="452" t="e">
        <f>'2 жастағы балалар К'!#REF!</f>
        <v>#REF!</v>
      </c>
      <c r="E172" s="799"/>
      <c r="F172" s="398">
        <f>'2 жастағы балалар Ш'!AB94</f>
        <v>0</v>
      </c>
      <c r="G172" s="799"/>
    </row>
    <row r="173" spans="2:7" x14ac:dyDescent="0.25">
      <c r="B173" s="607"/>
      <c r="C173" s="799"/>
      <c r="D173" s="452" t="e">
        <f>'2 жастағы балалар К'!#REF!</f>
        <v>#REF!</v>
      </c>
      <c r="E173" s="799"/>
      <c r="F173" s="398">
        <f>'2 жастағы балалар Ш'!AC94</f>
        <v>0</v>
      </c>
      <c r="G173" s="799"/>
    </row>
    <row r="174" spans="2:7" x14ac:dyDescent="0.25">
      <c r="B174" s="607"/>
      <c r="C174" s="799"/>
      <c r="D174" s="452" t="e">
        <f>'2 жастағы балалар К'!#REF!</f>
        <v>#REF!</v>
      </c>
      <c r="E174" s="799"/>
      <c r="F174" s="398">
        <f>'2 жастағы балалар Ш'!AD94</f>
        <v>0</v>
      </c>
      <c r="G174" s="799"/>
    </row>
    <row r="175" spans="2:7" x14ac:dyDescent="0.25">
      <c r="B175" s="607">
        <v>15</v>
      </c>
      <c r="C175" s="799"/>
      <c r="D175" s="452" t="e">
        <f>'2 жастағы балалар К'!#REF!</f>
        <v>#REF!</v>
      </c>
      <c r="E175" s="799"/>
      <c r="F175" s="398">
        <f>'2 жастағы балалар Ш'!AE94</f>
        <v>0</v>
      </c>
      <c r="G175" s="799"/>
    </row>
    <row r="176" spans="2:7" x14ac:dyDescent="0.25">
      <c r="B176" s="607"/>
      <c r="C176" s="799"/>
      <c r="D176" s="452" t="e">
        <f>'2 жастағы балалар К'!#REF!</f>
        <v>#REF!</v>
      </c>
      <c r="E176" s="799"/>
      <c r="F176" s="398">
        <f>'2 жастағы балалар Ш'!AF94</f>
        <v>0</v>
      </c>
      <c r="G176" s="799"/>
    </row>
    <row r="177" spans="2:7" x14ac:dyDescent="0.25">
      <c r="B177" s="607"/>
      <c r="C177" s="799"/>
      <c r="D177" s="452" t="e">
        <f>'2 жастағы балалар К'!#REF!</f>
        <v>#REF!</v>
      </c>
      <c r="E177" s="799"/>
      <c r="F177" s="398">
        <f>'2 жастағы балалар Ш'!AG94</f>
        <v>0</v>
      </c>
      <c r="G177" s="799"/>
    </row>
    <row r="178" spans="2:7" x14ac:dyDescent="0.25">
      <c r="B178" s="607">
        <v>16</v>
      </c>
      <c r="C178" s="799"/>
      <c r="D178" s="798"/>
      <c r="E178" s="799"/>
      <c r="F178" s="398">
        <f>'2 жастағы балалар Ш'!AH94</f>
        <v>0</v>
      </c>
      <c r="G178" s="799"/>
    </row>
    <row r="179" spans="2:7" x14ac:dyDescent="0.25">
      <c r="B179" s="607"/>
      <c r="C179" s="799"/>
      <c r="D179" s="799"/>
      <c r="E179" s="799"/>
      <c r="F179" s="398">
        <f>'2 жастағы балалар Ш'!AI94</f>
        <v>0</v>
      </c>
      <c r="G179" s="799"/>
    </row>
    <row r="180" spans="2:7" x14ac:dyDescent="0.25">
      <c r="B180" s="607"/>
      <c r="C180" s="799"/>
      <c r="D180" s="799"/>
      <c r="E180" s="799"/>
      <c r="F180" s="398">
        <f>'2 жастағы балалар Ш'!AJ94</f>
        <v>0</v>
      </c>
      <c r="G180" s="799"/>
    </row>
    <row r="181" spans="2:7" x14ac:dyDescent="0.25">
      <c r="B181" s="607">
        <v>17</v>
      </c>
      <c r="C181" s="799"/>
      <c r="D181" s="799"/>
      <c r="E181" s="799"/>
      <c r="F181" s="398">
        <f>'2 жастағы балалар Ш'!AK94</f>
        <v>0</v>
      </c>
      <c r="G181" s="799"/>
    </row>
    <row r="182" spans="2:7" x14ac:dyDescent="0.25">
      <c r="B182" s="607"/>
      <c r="C182" s="799"/>
      <c r="D182" s="799"/>
      <c r="E182" s="799"/>
      <c r="F182" s="398">
        <f>'2 жастағы балалар Ш'!AL94</f>
        <v>0</v>
      </c>
      <c r="G182" s="799"/>
    </row>
    <row r="183" spans="2:7" x14ac:dyDescent="0.25">
      <c r="B183" s="607"/>
      <c r="C183" s="799"/>
      <c r="D183" s="799"/>
      <c r="E183" s="799"/>
      <c r="F183" s="398">
        <f>'2 жастағы балалар Ш'!AM94</f>
        <v>0</v>
      </c>
      <c r="G183" s="799"/>
    </row>
    <row r="184" spans="2:7" x14ac:dyDescent="0.25">
      <c r="B184" s="607">
        <v>18</v>
      </c>
      <c r="C184" s="799"/>
      <c r="D184" s="799"/>
      <c r="E184" s="799"/>
      <c r="F184" s="398">
        <f>'2 жастағы балалар Ш'!AN94</f>
        <v>0</v>
      </c>
      <c r="G184" s="799"/>
    </row>
    <row r="185" spans="2:7" x14ac:dyDescent="0.25">
      <c r="B185" s="607"/>
      <c r="C185" s="799"/>
      <c r="D185" s="799"/>
      <c r="E185" s="799"/>
      <c r="F185" s="398">
        <f>'2 жастағы балалар Ш'!AO94</f>
        <v>0</v>
      </c>
      <c r="G185" s="799"/>
    </row>
    <row r="186" spans="2:7" x14ac:dyDescent="0.25">
      <c r="B186" s="607"/>
      <c r="C186" s="799"/>
      <c r="D186" s="799"/>
      <c r="E186" s="799"/>
      <c r="F186" s="398">
        <f>'2 жастағы балалар Ш'!AP94</f>
        <v>0</v>
      </c>
      <c r="G186" s="799"/>
    </row>
    <row r="187" spans="2:7" x14ac:dyDescent="0.25">
      <c r="B187" s="607">
        <v>19</v>
      </c>
      <c r="C187" s="799"/>
      <c r="D187" s="799"/>
      <c r="E187" s="799"/>
      <c r="F187" s="398">
        <f>'2 жастағы балалар Ш'!AQ94</f>
        <v>0</v>
      </c>
      <c r="G187" s="799"/>
    </row>
    <row r="188" spans="2:7" x14ac:dyDescent="0.25">
      <c r="B188" s="607"/>
      <c r="C188" s="799"/>
      <c r="D188" s="799"/>
      <c r="E188" s="799"/>
      <c r="F188" s="398">
        <f>'2 жастағы балалар Ш'!AR94</f>
        <v>0</v>
      </c>
      <c r="G188" s="799"/>
    </row>
    <row r="189" spans="2:7" x14ac:dyDescent="0.25">
      <c r="B189" s="607"/>
      <c r="C189" s="799"/>
      <c r="D189" s="799"/>
      <c r="E189" s="799"/>
      <c r="F189" s="398">
        <f>'2 жастағы балалар Ш'!AS94</f>
        <v>0</v>
      </c>
      <c r="G189" s="799"/>
    </row>
    <row r="190" spans="2:7" x14ac:dyDescent="0.25">
      <c r="B190" s="607">
        <v>20</v>
      </c>
      <c r="C190" s="799"/>
      <c r="D190" s="799"/>
      <c r="E190" s="799"/>
      <c r="F190" s="398">
        <f>'2 жастағы балалар Ш'!AT94</f>
        <v>0</v>
      </c>
      <c r="G190" s="799"/>
    </row>
    <row r="191" spans="2:7" x14ac:dyDescent="0.25">
      <c r="B191" s="607"/>
      <c r="C191" s="799"/>
      <c r="D191" s="799"/>
      <c r="E191" s="799"/>
      <c r="F191" s="398">
        <f>'2 жастағы балалар Ш'!AU94</f>
        <v>0</v>
      </c>
      <c r="G191" s="799"/>
    </row>
    <row r="192" spans="2:7" x14ac:dyDescent="0.25">
      <c r="B192" s="607"/>
      <c r="C192" s="799"/>
      <c r="D192" s="799"/>
      <c r="E192" s="799"/>
      <c r="F192" s="398">
        <f>'2 жастағы балалар Ш'!AV94</f>
        <v>0</v>
      </c>
      <c r="G192" s="799"/>
    </row>
    <row r="193" spans="2:100" x14ac:dyDescent="0.25">
      <c r="B193" s="607">
        <v>21</v>
      </c>
      <c r="C193" s="799"/>
      <c r="D193" s="799"/>
      <c r="E193" s="799"/>
      <c r="F193" s="398">
        <f>'2 жастағы балалар Ш'!AW94</f>
        <v>0</v>
      </c>
      <c r="G193" s="799"/>
    </row>
    <row r="194" spans="2:100" ht="15" customHeight="1" x14ac:dyDescent="0.25">
      <c r="B194" s="607"/>
      <c r="C194" s="799"/>
      <c r="D194" s="799"/>
      <c r="E194" s="799"/>
      <c r="F194" s="398">
        <f>'2 жастағы балалар Ш'!AX94</f>
        <v>0</v>
      </c>
      <c r="G194" s="799"/>
      <c r="CN194" s="1"/>
      <c r="CO194" s="13"/>
      <c r="CP194" s="1"/>
      <c r="CQ194" s="13"/>
      <c r="CR194" s="1"/>
      <c r="CS194" s="13"/>
      <c r="CT194" s="1"/>
      <c r="CU194" s="13"/>
      <c r="CV194" s="1"/>
    </row>
    <row r="195" spans="2:100" x14ac:dyDescent="0.25">
      <c r="B195" s="607"/>
      <c r="C195" s="799"/>
      <c r="D195" s="799"/>
      <c r="E195" s="799"/>
      <c r="F195" s="398">
        <f>'2 жастағы балалар Ш'!AY94</f>
        <v>0</v>
      </c>
      <c r="G195" s="799"/>
      <c r="CN195" s="1"/>
      <c r="CO195" s="113"/>
      <c r="CP195" s="1"/>
      <c r="CQ195" s="113"/>
      <c r="CR195" s="1"/>
      <c r="CS195" s="113"/>
      <c r="CT195" s="1"/>
      <c r="CU195" s="113"/>
      <c r="CV195" s="1"/>
    </row>
    <row r="196" spans="2:100" x14ac:dyDescent="0.25">
      <c r="B196" s="607">
        <v>22</v>
      </c>
      <c r="C196" s="799"/>
      <c r="D196" s="799"/>
      <c r="E196" s="799"/>
      <c r="F196" s="398">
        <f>'2 жастағы балалар Ш'!AZ94</f>
        <v>0</v>
      </c>
      <c r="G196" s="799"/>
      <c r="CN196" s="1"/>
      <c r="CO196" s="113"/>
      <c r="CP196" s="1"/>
      <c r="CQ196" s="113"/>
      <c r="CR196" s="1"/>
      <c r="CS196" s="113"/>
      <c r="CT196" s="1"/>
      <c r="CU196" s="113"/>
      <c r="CV196" s="1"/>
    </row>
    <row r="197" spans="2:100" x14ac:dyDescent="0.25">
      <c r="B197" s="607"/>
      <c r="C197" s="799"/>
      <c r="D197" s="799"/>
      <c r="E197" s="799"/>
      <c r="F197" s="398">
        <f>'2 жастағы балалар Ш'!BA94</f>
        <v>0</v>
      </c>
      <c r="G197" s="799"/>
    </row>
    <row r="198" spans="2:100" x14ac:dyDescent="0.25">
      <c r="B198" s="607"/>
      <c r="C198" s="799"/>
      <c r="D198" s="799"/>
      <c r="E198" s="799"/>
      <c r="F198" s="398">
        <f>'2 жастағы балалар Ш'!BB94</f>
        <v>0</v>
      </c>
      <c r="G198" s="799"/>
    </row>
    <row r="199" spans="2:100" x14ac:dyDescent="0.25">
      <c r="B199" s="607">
        <v>23</v>
      </c>
      <c r="C199" s="799"/>
      <c r="D199" s="799"/>
      <c r="E199" s="799"/>
      <c r="F199" s="398">
        <f>'2 жастағы балалар Ш'!BC94</f>
        <v>0</v>
      </c>
      <c r="G199" s="799"/>
    </row>
    <row r="200" spans="2:100" x14ac:dyDescent="0.25">
      <c r="B200" s="607"/>
      <c r="C200" s="799"/>
      <c r="D200" s="799"/>
      <c r="E200" s="799"/>
      <c r="F200" s="398">
        <f>'2 жастағы балалар Ш'!BD94</f>
        <v>0</v>
      </c>
      <c r="G200" s="799"/>
    </row>
    <row r="201" spans="2:100" x14ac:dyDescent="0.25">
      <c r="B201" s="607"/>
      <c r="C201" s="799"/>
      <c r="D201" s="799"/>
      <c r="E201" s="799"/>
      <c r="F201" s="398">
        <f>'2 жастағы балалар Ш'!BE94</f>
        <v>0</v>
      </c>
      <c r="G201" s="799"/>
    </row>
    <row r="202" spans="2:100" x14ac:dyDescent="0.25">
      <c r="B202" s="607">
        <v>24</v>
      </c>
      <c r="C202" s="799"/>
      <c r="D202" s="799"/>
      <c r="E202" s="799"/>
      <c r="F202" s="398">
        <f>'2 жастағы балалар Ш'!BF94</f>
        <v>0</v>
      </c>
      <c r="G202" s="799"/>
    </row>
    <row r="203" spans="2:100" x14ac:dyDescent="0.25">
      <c r="B203" s="607"/>
      <c r="C203" s="799"/>
      <c r="D203" s="799"/>
      <c r="E203" s="799"/>
      <c r="F203" s="398">
        <f>'2 жастағы балалар Ш'!BG94</f>
        <v>0</v>
      </c>
      <c r="G203" s="799"/>
    </row>
    <row r="204" spans="2:100" x14ac:dyDescent="0.25">
      <c r="B204" s="607"/>
      <c r="C204" s="799"/>
      <c r="D204" s="799"/>
      <c r="E204" s="799"/>
      <c r="F204" s="398">
        <f>'2 жастағы балалар Ш'!BH94</f>
        <v>0</v>
      </c>
      <c r="G204" s="799"/>
    </row>
    <row r="205" spans="2:100" x14ac:dyDescent="0.25">
      <c r="B205" s="607">
        <v>25</v>
      </c>
      <c r="C205" s="799"/>
      <c r="D205" s="799"/>
      <c r="E205" s="799"/>
      <c r="F205" s="398">
        <f>'2 жастағы балалар Ш'!BI94</f>
        <v>0</v>
      </c>
      <c r="G205" s="799"/>
    </row>
    <row r="206" spans="2:100" x14ac:dyDescent="0.25">
      <c r="B206" s="607"/>
      <c r="C206" s="799"/>
      <c r="D206" s="799"/>
      <c r="E206" s="799"/>
      <c r="F206" s="398">
        <f>'2 жастағы балалар Ш'!BJ94</f>
        <v>0</v>
      </c>
      <c r="G206" s="799"/>
    </row>
    <row r="207" spans="2:100" x14ac:dyDescent="0.25">
      <c r="B207" s="607"/>
      <c r="C207" s="800"/>
      <c r="D207" s="800"/>
      <c r="E207" s="800"/>
      <c r="F207" s="398">
        <f>'2 жастағы балалар Ш'!BK94</f>
        <v>0</v>
      </c>
      <c r="G207" s="800"/>
    </row>
    <row r="210" spans="2:7" ht="15.75" x14ac:dyDescent="0.25">
      <c r="B210" s="816" t="s">
        <v>939</v>
      </c>
      <c r="C210" s="817"/>
      <c r="D210" s="817"/>
      <c r="E210" s="817"/>
      <c r="F210" s="817"/>
      <c r="G210" s="818"/>
    </row>
    <row r="211" spans="2:7" ht="28.5" x14ac:dyDescent="0.25">
      <c r="B211" s="35"/>
      <c r="C211" s="21" t="s">
        <v>915</v>
      </c>
      <c r="D211" s="21" t="s">
        <v>733</v>
      </c>
      <c r="E211" s="21" t="s">
        <v>916</v>
      </c>
      <c r="F211" s="21" t="s">
        <v>904</v>
      </c>
      <c r="G211" s="62" t="s">
        <v>917</v>
      </c>
    </row>
    <row r="212" spans="2:7" x14ac:dyDescent="0.25">
      <c r="B212" s="570">
        <v>1</v>
      </c>
      <c r="C212" s="452">
        <f>'2 жастағы балалар Ф'!D153</f>
        <v>0</v>
      </c>
      <c r="D212" s="452">
        <f>'2 жастағы балалар К'!D153</f>
        <v>0</v>
      </c>
      <c r="E212" s="452" t="e">
        <f>'2 жастағы балалар Т'!#REF!</f>
        <v>#REF!</v>
      </c>
      <c r="F212" s="452">
        <f>'2 жастағы балалар Ш'!D153</f>
        <v>0</v>
      </c>
      <c r="G212" s="452" t="e">
        <f>'2 жастағы балалар Ә'!#REF!</f>
        <v>#REF!</v>
      </c>
    </row>
    <row r="213" spans="2:7" x14ac:dyDescent="0.25">
      <c r="B213" s="571"/>
      <c r="C213" s="452">
        <f>'2 жастағы балалар Ф'!E153</f>
        <v>0</v>
      </c>
      <c r="D213" s="452">
        <f>'2 жастағы балалар К'!E153</f>
        <v>0</v>
      </c>
      <c r="E213" s="452" t="e">
        <f>'2 жастағы балалар Т'!#REF!</f>
        <v>#REF!</v>
      </c>
      <c r="F213" s="452">
        <f>'2 жастағы балалар Ш'!E153</f>
        <v>0</v>
      </c>
      <c r="G213" s="452" t="e">
        <f>'2 жастағы балалар Ә'!#REF!</f>
        <v>#REF!</v>
      </c>
    </row>
    <row r="214" spans="2:7" x14ac:dyDescent="0.25">
      <c r="B214" s="572"/>
      <c r="C214" s="452">
        <f>'2 жастағы балалар Ф'!F153</f>
        <v>0</v>
      </c>
      <c r="D214" s="452">
        <f>'2 жастағы балалар К'!F153</f>
        <v>0</v>
      </c>
      <c r="E214" s="452" t="e">
        <f>'2 жастағы балалар Т'!#REF!</f>
        <v>#REF!</v>
      </c>
      <c r="F214" s="452">
        <f>'2 жастағы балалар Ш'!F153</f>
        <v>0</v>
      </c>
      <c r="G214" s="452" t="e">
        <f>'2 жастағы балалар Ә'!#REF!</f>
        <v>#REF!</v>
      </c>
    </row>
    <row r="215" spans="2:7" x14ac:dyDescent="0.25">
      <c r="B215" s="570">
        <v>2</v>
      </c>
      <c r="C215" s="452">
        <f>'2 жастағы балалар Ф'!G153</f>
        <v>0</v>
      </c>
      <c r="D215" s="452">
        <f>'2 жастағы балалар К'!G153</f>
        <v>0</v>
      </c>
      <c r="E215" s="452">
        <f>'2 жастағы балалар Т'!D153</f>
        <v>0</v>
      </c>
      <c r="F215" s="452">
        <f>'2 жастағы балалар Ш'!G153</f>
        <v>0</v>
      </c>
      <c r="G215" s="452">
        <f>'2 жастағы балалар Ә'!D153</f>
        <v>0</v>
      </c>
    </row>
    <row r="216" spans="2:7" x14ac:dyDescent="0.25">
      <c r="B216" s="571"/>
      <c r="C216" s="452">
        <f>'2 жастағы балалар Ф'!H153</f>
        <v>0</v>
      </c>
      <c r="D216" s="452">
        <f>'2 жастағы балалар К'!H153</f>
        <v>0</v>
      </c>
      <c r="E216" s="452">
        <f>'2 жастағы балалар Т'!E153</f>
        <v>0</v>
      </c>
      <c r="F216" s="452">
        <f>'2 жастағы балалар Ш'!H153</f>
        <v>0</v>
      </c>
      <c r="G216" s="452">
        <f>'2 жастағы балалар Ә'!E153</f>
        <v>0</v>
      </c>
    </row>
    <row r="217" spans="2:7" x14ac:dyDescent="0.25">
      <c r="B217" s="572"/>
      <c r="C217" s="452">
        <f>'2 жастағы балалар Ф'!I153</f>
        <v>0</v>
      </c>
      <c r="D217" s="452">
        <f>'2 жастағы балалар К'!I153</f>
        <v>0</v>
      </c>
      <c r="E217" s="452">
        <f>'2 жастағы балалар Т'!F153</f>
        <v>0</v>
      </c>
      <c r="F217" s="452">
        <f>'2 жастағы балалар Ш'!I153</f>
        <v>0</v>
      </c>
      <c r="G217" s="452">
        <f>'2 жастағы балалар Ә'!F153</f>
        <v>0</v>
      </c>
    </row>
    <row r="218" spans="2:7" x14ac:dyDescent="0.25">
      <c r="B218" s="570">
        <v>3</v>
      </c>
      <c r="C218" s="452">
        <f>'2 жастағы балалар Ф'!J153</f>
        <v>0</v>
      </c>
      <c r="D218" s="452">
        <f>'2 жастағы балалар К'!J153</f>
        <v>0</v>
      </c>
      <c r="E218" s="452">
        <f>'2 жастағы балалар Т'!G153</f>
        <v>0</v>
      </c>
      <c r="F218" s="452">
        <f>'2 жастағы балалар Ш'!J153</f>
        <v>0</v>
      </c>
      <c r="G218" s="452">
        <f>'2 жастағы балалар Ә'!G153</f>
        <v>0</v>
      </c>
    </row>
    <row r="219" spans="2:7" x14ac:dyDescent="0.25">
      <c r="B219" s="571"/>
      <c r="C219" s="452">
        <f>'2 жастағы балалар Ф'!K153</f>
        <v>0</v>
      </c>
      <c r="D219" s="452">
        <f>'2 жастағы балалар К'!K153</f>
        <v>0</v>
      </c>
      <c r="E219" s="452">
        <f>'2 жастағы балалар Т'!H153</f>
        <v>0</v>
      </c>
      <c r="F219" s="452">
        <f>'2 жастағы балалар Ш'!K153</f>
        <v>0</v>
      </c>
      <c r="G219" s="452">
        <f>'2 жастағы балалар Ә'!H153</f>
        <v>0</v>
      </c>
    </row>
    <row r="220" spans="2:7" x14ac:dyDescent="0.25">
      <c r="B220" s="572"/>
      <c r="C220" s="452">
        <f>'2 жастағы балалар Ф'!L153</f>
        <v>0</v>
      </c>
      <c r="D220" s="452">
        <f>'2 жастағы балалар К'!L153</f>
        <v>0</v>
      </c>
      <c r="E220" s="452">
        <f>'2 жастағы балалар Т'!I153</f>
        <v>0</v>
      </c>
      <c r="F220" s="452">
        <f>'2 жастағы балалар Ш'!L153</f>
        <v>0</v>
      </c>
      <c r="G220" s="452">
        <f>'2 жастағы балалар Ә'!I153</f>
        <v>0</v>
      </c>
    </row>
    <row r="221" spans="2:7" x14ac:dyDescent="0.25">
      <c r="B221" s="570">
        <v>4</v>
      </c>
      <c r="C221" s="452">
        <f>'2 жастағы балалар Ф'!M153</f>
        <v>0</v>
      </c>
      <c r="D221" s="452">
        <f>'2 жастағы балалар К'!M153</f>
        <v>0</v>
      </c>
      <c r="E221" s="452">
        <f>'2 жастағы балалар Т'!J153</f>
        <v>0</v>
      </c>
      <c r="F221" s="452">
        <f>'2 жастағы балалар Ш'!M153</f>
        <v>0</v>
      </c>
      <c r="G221" s="452">
        <f>'2 жастағы балалар Ә'!J153</f>
        <v>0</v>
      </c>
    </row>
    <row r="222" spans="2:7" x14ac:dyDescent="0.25">
      <c r="B222" s="571"/>
      <c r="C222" s="452">
        <f>'2 жастағы балалар Ф'!N153</f>
        <v>0</v>
      </c>
      <c r="D222" s="452">
        <f>'2 жастағы балалар К'!N153</f>
        <v>0</v>
      </c>
      <c r="E222" s="452">
        <f>'2 жастағы балалар Т'!K153</f>
        <v>0</v>
      </c>
      <c r="F222" s="452">
        <f>'2 жастағы балалар Ш'!N153</f>
        <v>0</v>
      </c>
      <c r="G222" s="452">
        <f>'2 жастағы балалар Ә'!K153</f>
        <v>0</v>
      </c>
    </row>
    <row r="223" spans="2:7" x14ac:dyDescent="0.25">
      <c r="B223" s="572"/>
      <c r="C223" s="452">
        <f>'2 жастағы балалар Ф'!O153</f>
        <v>0</v>
      </c>
      <c r="D223" s="452">
        <f>'2 жастағы балалар К'!O153</f>
        <v>0</v>
      </c>
      <c r="E223" s="452">
        <f>'2 жастағы балалар Т'!L153</f>
        <v>0</v>
      </c>
      <c r="F223" s="452">
        <f>'2 жастағы балалар Ш'!O153</f>
        <v>0</v>
      </c>
      <c r="G223" s="452">
        <f>'2 жастағы балалар Ә'!L153</f>
        <v>0</v>
      </c>
    </row>
    <row r="224" spans="2:7" x14ac:dyDescent="0.25">
      <c r="B224" s="570">
        <v>5</v>
      </c>
      <c r="C224" s="452" t="e">
        <f>'2 жастағы балалар Ф'!#REF!</f>
        <v>#REF!</v>
      </c>
      <c r="D224" s="452" t="e">
        <f>'2 жастағы балалар К'!#REF!</f>
        <v>#REF!</v>
      </c>
      <c r="E224" s="452">
        <f>'2 жастағы балалар Т'!M153</f>
        <v>0</v>
      </c>
      <c r="F224" s="452">
        <f>'2 жастағы балалар Ш'!P153</f>
        <v>0</v>
      </c>
      <c r="G224" s="452">
        <f>'2 жастағы балалар Ә'!M153</f>
        <v>0</v>
      </c>
    </row>
    <row r="225" spans="2:7" x14ac:dyDescent="0.25">
      <c r="B225" s="571"/>
      <c r="C225" s="452" t="e">
        <f>'2 жастағы балалар Ф'!#REF!</f>
        <v>#REF!</v>
      </c>
      <c r="D225" s="452" t="e">
        <f>'2 жастағы балалар К'!#REF!</f>
        <v>#REF!</v>
      </c>
      <c r="E225" s="452">
        <f>'2 жастағы балалар Т'!N153</f>
        <v>0</v>
      </c>
      <c r="F225" s="452">
        <f>'2 жастағы балалар Ш'!Q153</f>
        <v>0</v>
      </c>
      <c r="G225" s="452">
        <f>'2 жастағы балалар Ә'!N153</f>
        <v>0</v>
      </c>
    </row>
    <row r="226" spans="2:7" x14ac:dyDescent="0.25">
      <c r="B226" s="572"/>
      <c r="C226" s="452" t="e">
        <f>'2 жастағы балалар Ф'!#REF!</f>
        <v>#REF!</v>
      </c>
      <c r="D226" s="452" t="e">
        <f>'2 жастағы балалар К'!#REF!</f>
        <v>#REF!</v>
      </c>
      <c r="E226" s="452">
        <f>'2 жастағы балалар Т'!O153</f>
        <v>0</v>
      </c>
      <c r="F226" s="452">
        <f>'2 жастағы балалар Ш'!R153</f>
        <v>0</v>
      </c>
      <c r="G226" s="452">
        <f>'2 жастағы балалар Ә'!O153</f>
        <v>0</v>
      </c>
    </row>
    <row r="227" spans="2:7" x14ac:dyDescent="0.25">
      <c r="B227" s="570">
        <v>6</v>
      </c>
      <c r="C227" s="798"/>
      <c r="D227" s="452">
        <f>'2 жастағы балалар К'!P153</f>
        <v>0</v>
      </c>
      <c r="E227" s="798"/>
      <c r="F227" s="452" t="e">
        <f>'2 жастағы балалар Ш'!#REF!</f>
        <v>#REF!</v>
      </c>
      <c r="G227" s="798"/>
    </row>
    <row r="228" spans="2:7" x14ac:dyDescent="0.25">
      <c r="B228" s="571"/>
      <c r="C228" s="799"/>
      <c r="D228" s="452">
        <f>'2 жастағы балалар К'!Q153</f>
        <v>0</v>
      </c>
      <c r="E228" s="799"/>
      <c r="F228" s="452" t="e">
        <f>'2 жастағы балалар Ш'!#REF!</f>
        <v>#REF!</v>
      </c>
      <c r="G228" s="799"/>
    </row>
    <row r="229" spans="2:7" x14ac:dyDescent="0.25">
      <c r="B229" s="572"/>
      <c r="C229" s="799"/>
      <c r="D229" s="452">
        <f>'2 жастағы балалар К'!R153</f>
        <v>0</v>
      </c>
      <c r="E229" s="799"/>
      <c r="F229" s="452" t="e">
        <f>'2 жастағы балалар Ш'!#REF!</f>
        <v>#REF!</v>
      </c>
      <c r="G229" s="799"/>
    </row>
    <row r="230" spans="2:7" x14ac:dyDescent="0.25">
      <c r="B230" s="570">
        <v>7</v>
      </c>
      <c r="C230" s="799"/>
      <c r="D230" s="452">
        <f>'2 жастағы балалар К'!S153</f>
        <v>0</v>
      </c>
      <c r="E230" s="799"/>
      <c r="F230" s="452" t="e">
        <f>'2 жастағы балалар Ш'!#REF!</f>
        <v>#REF!</v>
      </c>
      <c r="G230" s="799"/>
    </row>
    <row r="231" spans="2:7" x14ac:dyDescent="0.25">
      <c r="B231" s="571"/>
      <c r="C231" s="799"/>
      <c r="D231" s="452">
        <f>'2 жастағы балалар К'!T153</f>
        <v>0</v>
      </c>
      <c r="E231" s="799"/>
      <c r="F231" s="452" t="e">
        <f>'2 жастағы балалар Ш'!#REF!</f>
        <v>#REF!</v>
      </c>
      <c r="G231" s="799"/>
    </row>
    <row r="232" spans="2:7" x14ac:dyDescent="0.25">
      <c r="B232" s="572"/>
      <c r="C232" s="799"/>
      <c r="D232" s="452">
        <f>'2 жастағы балалар К'!U153</f>
        <v>0</v>
      </c>
      <c r="E232" s="799"/>
      <c r="F232" s="452" t="e">
        <f>'2 жастағы балалар Ш'!#REF!</f>
        <v>#REF!</v>
      </c>
      <c r="G232" s="799"/>
    </row>
    <row r="233" spans="2:7" x14ac:dyDescent="0.25">
      <c r="B233" s="570">
        <v>8</v>
      </c>
      <c r="C233" s="799"/>
      <c r="D233" s="452">
        <f>'2 жастағы балалар К'!V153</f>
        <v>0</v>
      </c>
      <c r="E233" s="799"/>
      <c r="F233" s="452" t="e">
        <f>'2 жастағы балалар Ш'!#REF!</f>
        <v>#REF!</v>
      </c>
      <c r="G233" s="799"/>
    </row>
    <row r="234" spans="2:7" x14ac:dyDescent="0.25">
      <c r="B234" s="571"/>
      <c r="C234" s="799"/>
      <c r="D234" s="452">
        <f>'2 жастағы балалар К'!W153</f>
        <v>0</v>
      </c>
      <c r="E234" s="799"/>
      <c r="F234" s="452" t="e">
        <f>'2 жастағы балалар Ш'!#REF!</f>
        <v>#REF!</v>
      </c>
      <c r="G234" s="799"/>
    </row>
    <row r="235" spans="2:7" x14ac:dyDescent="0.25">
      <c r="B235" s="572"/>
      <c r="C235" s="799"/>
      <c r="D235" s="452">
        <f>'2 жастағы балалар К'!X153</f>
        <v>0</v>
      </c>
      <c r="E235" s="799"/>
      <c r="F235" s="452" t="e">
        <f>'2 жастағы балалар Ш'!#REF!</f>
        <v>#REF!</v>
      </c>
      <c r="G235" s="799"/>
    </row>
    <row r="236" spans="2:7" x14ac:dyDescent="0.25">
      <c r="B236" s="570">
        <v>9</v>
      </c>
      <c r="C236" s="799"/>
      <c r="D236" s="452">
        <f>'2 жастағы балалар К'!Y153</f>
        <v>0</v>
      </c>
      <c r="E236" s="799"/>
      <c r="F236" s="452" t="e">
        <f>'2 жастағы балалар Ш'!#REF!</f>
        <v>#REF!</v>
      </c>
      <c r="G236" s="799"/>
    </row>
    <row r="237" spans="2:7" x14ac:dyDescent="0.25">
      <c r="B237" s="571"/>
      <c r="C237" s="799"/>
      <c r="D237" s="452">
        <f>'2 жастағы балалар К'!Z153</f>
        <v>0</v>
      </c>
      <c r="E237" s="799"/>
      <c r="F237" s="452" t="e">
        <f>'2 жастағы балалар Ш'!#REF!</f>
        <v>#REF!</v>
      </c>
      <c r="G237" s="799"/>
    </row>
    <row r="238" spans="2:7" x14ac:dyDescent="0.25">
      <c r="B238" s="572"/>
      <c r="C238" s="799"/>
      <c r="D238" s="452">
        <f>'2 жастағы балалар К'!AA153</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Ш'!S153</f>
        <v>0</v>
      </c>
      <c r="G242" s="799"/>
    </row>
    <row r="243" spans="2:7" x14ac:dyDescent="0.25">
      <c r="B243" s="607"/>
      <c r="C243" s="799"/>
      <c r="D243" s="452" t="e">
        <f>'2 жастағы балалар К'!#REF!</f>
        <v>#REF!</v>
      </c>
      <c r="E243" s="799"/>
      <c r="F243" s="398">
        <f>'2 жастағы балалар Ш'!T153</f>
        <v>0</v>
      </c>
      <c r="G243" s="799"/>
    </row>
    <row r="244" spans="2:7" x14ac:dyDescent="0.25">
      <c r="B244" s="607"/>
      <c r="C244" s="799"/>
      <c r="D244" s="452" t="e">
        <f>'2 жастағы балалар К'!#REF!</f>
        <v>#REF!</v>
      </c>
      <c r="E244" s="799"/>
      <c r="F244" s="398">
        <f>'2 жастағы балалар Ш'!U153</f>
        <v>0</v>
      </c>
      <c r="G244" s="799"/>
    </row>
    <row r="245" spans="2:7" x14ac:dyDescent="0.25">
      <c r="B245" s="607">
        <v>12</v>
      </c>
      <c r="C245" s="799"/>
      <c r="D245" s="452" t="e">
        <f>'2 жастағы балалар К'!#REF!</f>
        <v>#REF!</v>
      </c>
      <c r="E245" s="799"/>
      <c r="F245" s="398">
        <f>'2 жастағы балалар Ш'!V153</f>
        <v>0</v>
      </c>
      <c r="G245" s="799"/>
    </row>
    <row r="246" spans="2:7" x14ac:dyDescent="0.25">
      <c r="B246" s="607"/>
      <c r="C246" s="799"/>
      <c r="D246" s="452" t="e">
        <f>'2 жастағы балалар К'!#REF!</f>
        <v>#REF!</v>
      </c>
      <c r="E246" s="799"/>
      <c r="F246" s="398">
        <f>'2 жастағы балалар Ш'!W153</f>
        <v>0</v>
      </c>
      <c r="G246" s="799"/>
    </row>
    <row r="247" spans="2:7" x14ac:dyDescent="0.25">
      <c r="B247" s="607"/>
      <c r="C247" s="799"/>
      <c r="D247" s="452" t="e">
        <f>'2 жастағы балалар К'!#REF!</f>
        <v>#REF!</v>
      </c>
      <c r="E247" s="799"/>
      <c r="F247" s="398">
        <f>'2 жастағы балалар Ш'!X153</f>
        <v>0</v>
      </c>
      <c r="G247" s="799"/>
    </row>
    <row r="248" spans="2:7" x14ac:dyDescent="0.25">
      <c r="B248" s="607">
        <v>13</v>
      </c>
      <c r="C248" s="799"/>
      <c r="D248" s="452" t="e">
        <f>'2 жастағы балалар К'!#REF!</f>
        <v>#REF!</v>
      </c>
      <c r="E248" s="799"/>
      <c r="F248" s="398">
        <f>'2 жастағы балалар Ш'!Y153</f>
        <v>0</v>
      </c>
      <c r="G248" s="799"/>
    </row>
    <row r="249" spans="2:7" x14ac:dyDescent="0.25">
      <c r="B249" s="607"/>
      <c r="C249" s="799"/>
      <c r="D249" s="452" t="e">
        <f>'2 жастағы балалар К'!#REF!</f>
        <v>#REF!</v>
      </c>
      <c r="E249" s="799"/>
      <c r="F249" s="398">
        <f>'2 жастағы балалар Ш'!Z153</f>
        <v>0</v>
      </c>
      <c r="G249" s="799"/>
    </row>
    <row r="250" spans="2:7" x14ac:dyDescent="0.25">
      <c r="B250" s="607"/>
      <c r="C250" s="799"/>
      <c r="D250" s="452" t="e">
        <f>'2 жастағы балалар К'!#REF!</f>
        <v>#REF!</v>
      </c>
      <c r="E250" s="799"/>
      <c r="F250" s="398">
        <f>'2 жастағы балалар Ш'!AA153</f>
        <v>0</v>
      </c>
      <c r="G250" s="799"/>
    </row>
    <row r="251" spans="2:7" x14ac:dyDescent="0.25">
      <c r="B251" s="607">
        <v>14</v>
      </c>
      <c r="C251" s="799"/>
      <c r="D251" s="452" t="e">
        <f>'2 жастағы балалар К'!#REF!</f>
        <v>#REF!</v>
      </c>
      <c r="E251" s="799"/>
      <c r="F251" s="398">
        <f>'2 жастағы балалар Ш'!AB153</f>
        <v>0</v>
      </c>
      <c r="G251" s="799"/>
    </row>
    <row r="252" spans="2:7" x14ac:dyDescent="0.25">
      <c r="B252" s="607"/>
      <c r="C252" s="799"/>
      <c r="D252" s="452" t="e">
        <f>'2 жастағы балалар К'!#REF!</f>
        <v>#REF!</v>
      </c>
      <c r="E252" s="799"/>
      <c r="F252" s="398">
        <f>'2 жастағы балалар Ш'!AC153</f>
        <v>0</v>
      </c>
      <c r="G252" s="799"/>
    </row>
    <row r="253" spans="2:7" x14ac:dyDescent="0.25">
      <c r="B253" s="607"/>
      <c r="C253" s="799"/>
      <c r="D253" s="452" t="e">
        <f>'2 жастағы балалар К'!#REF!</f>
        <v>#REF!</v>
      </c>
      <c r="E253" s="799"/>
      <c r="F253" s="398">
        <f>'2 жастағы балалар Ш'!AD153</f>
        <v>0</v>
      </c>
      <c r="G253" s="799"/>
    </row>
    <row r="254" spans="2:7" x14ac:dyDescent="0.25">
      <c r="B254" s="607">
        <v>15</v>
      </c>
      <c r="C254" s="799"/>
      <c r="D254" s="452" t="e">
        <f>'2 жастағы балалар К'!#REF!</f>
        <v>#REF!</v>
      </c>
      <c r="E254" s="799"/>
      <c r="F254" s="398">
        <f>'2 жастағы балалар Ш'!AE153</f>
        <v>0</v>
      </c>
      <c r="G254" s="799"/>
    </row>
    <row r="255" spans="2:7" x14ac:dyDescent="0.25">
      <c r="B255" s="607"/>
      <c r="C255" s="799"/>
      <c r="D255" s="452" t="e">
        <f>'2 жастағы балалар К'!#REF!</f>
        <v>#REF!</v>
      </c>
      <c r="E255" s="799"/>
      <c r="F255" s="398">
        <f>'2 жастағы балалар Ш'!AF153</f>
        <v>0</v>
      </c>
      <c r="G255" s="799"/>
    </row>
    <row r="256" spans="2:7" x14ac:dyDescent="0.25">
      <c r="B256" s="607"/>
      <c r="C256" s="799"/>
      <c r="D256" s="452" t="e">
        <f>'2 жастағы балалар К'!#REF!</f>
        <v>#REF!</v>
      </c>
      <c r="E256" s="799"/>
      <c r="F256" s="398">
        <f>'2 жастағы балалар Ш'!AG153</f>
        <v>0</v>
      </c>
      <c r="G256" s="799"/>
    </row>
    <row r="257" spans="2:7" x14ac:dyDescent="0.25">
      <c r="B257" s="607">
        <v>16</v>
      </c>
      <c r="C257" s="799"/>
      <c r="D257" s="798"/>
      <c r="E257" s="799"/>
      <c r="F257" s="398">
        <f>'2 жастағы балалар Ш'!AH153</f>
        <v>0</v>
      </c>
      <c r="G257" s="799"/>
    </row>
    <row r="258" spans="2:7" x14ac:dyDescent="0.25">
      <c r="B258" s="607"/>
      <c r="C258" s="799"/>
      <c r="D258" s="799"/>
      <c r="E258" s="799"/>
      <c r="F258" s="398">
        <f>'2 жастағы балалар Ш'!AI153</f>
        <v>0</v>
      </c>
      <c r="G258" s="799"/>
    </row>
    <row r="259" spans="2:7" x14ac:dyDescent="0.25">
      <c r="B259" s="607"/>
      <c r="C259" s="799"/>
      <c r="D259" s="799"/>
      <c r="E259" s="799"/>
      <c r="F259" s="398">
        <f>'2 жастағы балалар Ш'!AJ153</f>
        <v>0</v>
      </c>
      <c r="G259" s="799"/>
    </row>
    <row r="260" spans="2:7" x14ac:dyDescent="0.25">
      <c r="B260" s="607">
        <v>17</v>
      </c>
      <c r="C260" s="799"/>
      <c r="D260" s="799"/>
      <c r="E260" s="799"/>
      <c r="F260" s="398">
        <f>'2 жастағы балалар Ш'!AK153</f>
        <v>0</v>
      </c>
      <c r="G260" s="799"/>
    </row>
    <row r="261" spans="2:7" x14ac:dyDescent="0.25">
      <c r="B261" s="607"/>
      <c r="C261" s="799"/>
      <c r="D261" s="799"/>
      <c r="E261" s="799"/>
      <c r="F261" s="398">
        <f>'2 жастағы балалар Ш'!AL153</f>
        <v>0</v>
      </c>
      <c r="G261" s="799"/>
    </row>
    <row r="262" spans="2:7" x14ac:dyDescent="0.25">
      <c r="B262" s="607"/>
      <c r="C262" s="799"/>
      <c r="D262" s="799"/>
      <c r="E262" s="799"/>
      <c r="F262" s="398">
        <f>'2 жастағы балалар Ш'!AM153</f>
        <v>0</v>
      </c>
      <c r="G262" s="799"/>
    </row>
    <row r="263" spans="2:7" x14ac:dyDescent="0.25">
      <c r="B263" s="607">
        <v>18</v>
      </c>
      <c r="C263" s="799"/>
      <c r="D263" s="799"/>
      <c r="E263" s="799"/>
      <c r="F263" s="398">
        <f>'2 жастағы балалар Ш'!AN153</f>
        <v>0</v>
      </c>
      <c r="G263" s="799"/>
    </row>
    <row r="264" spans="2:7" x14ac:dyDescent="0.25">
      <c r="B264" s="607"/>
      <c r="C264" s="799"/>
      <c r="D264" s="799"/>
      <c r="E264" s="799"/>
      <c r="F264" s="398">
        <f>'2 жастағы балалар Ш'!AO153</f>
        <v>0</v>
      </c>
      <c r="G264" s="799"/>
    </row>
    <row r="265" spans="2:7" x14ac:dyDescent="0.25">
      <c r="B265" s="607"/>
      <c r="C265" s="799"/>
      <c r="D265" s="799"/>
      <c r="E265" s="799"/>
      <c r="F265" s="398">
        <f>'2 жастағы балалар Ш'!AP153</f>
        <v>0</v>
      </c>
      <c r="G265" s="799"/>
    </row>
    <row r="266" spans="2:7" x14ac:dyDescent="0.25">
      <c r="B266" s="607">
        <v>19</v>
      </c>
      <c r="C266" s="799"/>
      <c r="D266" s="799"/>
      <c r="E266" s="799"/>
      <c r="F266" s="398">
        <f>'2 жастағы балалар Ш'!AQ153</f>
        <v>0</v>
      </c>
      <c r="G266" s="799"/>
    </row>
    <row r="267" spans="2:7" x14ac:dyDescent="0.25">
      <c r="B267" s="607"/>
      <c r="C267" s="799"/>
      <c r="D267" s="799"/>
      <c r="E267" s="799"/>
      <c r="F267" s="398">
        <f>'2 жастағы балалар Ш'!AR153</f>
        <v>0</v>
      </c>
      <c r="G267" s="799"/>
    </row>
    <row r="268" spans="2:7" x14ac:dyDescent="0.25">
      <c r="B268" s="607"/>
      <c r="C268" s="799"/>
      <c r="D268" s="799"/>
      <c r="E268" s="799"/>
      <c r="F268" s="398">
        <f>'2 жастағы балалар Ш'!AS153</f>
        <v>0</v>
      </c>
      <c r="G268" s="799"/>
    </row>
    <row r="269" spans="2:7" x14ac:dyDescent="0.25">
      <c r="B269" s="607">
        <v>20</v>
      </c>
      <c r="C269" s="799"/>
      <c r="D269" s="799"/>
      <c r="E269" s="799"/>
      <c r="F269" s="398">
        <f>'2 жастағы балалар Ш'!AT153</f>
        <v>0</v>
      </c>
      <c r="G269" s="799"/>
    </row>
    <row r="270" spans="2:7" x14ac:dyDescent="0.25">
      <c r="B270" s="607"/>
      <c r="C270" s="799"/>
      <c r="D270" s="799"/>
      <c r="E270" s="799"/>
      <c r="F270" s="398">
        <f>'2 жастағы балалар Ш'!AU153</f>
        <v>0</v>
      </c>
      <c r="G270" s="799"/>
    </row>
    <row r="271" spans="2:7" x14ac:dyDescent="0.25">
      <c r="B271" s="607"/>
      <c r="C271" s="799"/>
      <c r="D271" s="799"/>
      <c r="E271" s="799"/>
      <c r="F271" s="398">
        <f>'2 жастағы балалар Ш'!AV153</f>
        <v>0</v>
      </c>
      <c r="G271" s="799"/>
    </row>
    <row r="272" spans="2:7" x14ac:dyDescent="0.25">
      <c r="B272" s="607">
        <v>21</v>
      </c>
      <c r="C272" s="799"/>
      <c r="D272" s="799"/>
      <c r="E272" s="799"/>
      <c r="F272" s="398">
        <f>'2 жастағы балалар Ш'!AW153</f>
        <v>0</v>
      </c>
      <c r="G272" s="799"/>
    </row>
    <row r="273" spans="2:7" x14ac:dyDescent="0.25">
      <c r="B273" s="607"/>
      <c r="C273" s="799"/>
      <c r="D273" s="799"/>
      <c r="E273" s="799"/>
      <c r="F273" s="398">
        <f>'2 жастағы балалар Ш'!AX153</f>
        <v>0</v>
      </c>
      <c r="G273" s="799"/>
    </row>
    <row r="274" spans="2:7" x14ac:dyDescent="0.25">
      <c r="B274" s="607"/>
      <c r="C274" s="799"/>
      <c r="D274" s="799"/>
      <c r="E274" s="799"/>
      <c r="F274" s="398">
        <f>'2 жастағы балалар Ш'!AY153</f>
        <v>0</v>
      </c>
      <c r="G274" s="799"/>
    </row>
    <row r="275" spans="2:7" x14ac:dyDescent="0.25">
      <c r="B275" s="607">
        <v>22</v>
      </c>
      <c r="C275" s="799"/>
      <c r="D275" s="799"/>
      <c r="E275" s="799"/>
      <c r="F275" s="398">
        <f>'2 жастағы балалар Ш'!AZ153</f>
        <v>0</v>
      </c>
      <c r="G275" s="799"/>
    </row>
    <row r="276" spans="2:7" x14ac:dyDescent="0.25">
      <c r="B276" s="607"/>
      <c r="C276" s="799"/>
      <c r="D276" s="799"/>
      <c r="E276" s="799"/>
      <c r="F276" s="398">
        <f>'2 жастағы балалар Ш'!BA153</f>
        <v>0</v>
      </c>
      <c r="G276" s="799"/>
    </row>
    <row r="277" spans="2:7" x14ac:dyDescent="0.25">
      <c r="B277" s="607"/>
      <c r="C277" s="799"/>
      <c r="D277" s="799"/>
      <c r="E277" s="799"/>
      <c r="F277" s="398">
        <f>'2 жастағы балалар Ш'!BB153</f>
        <v>0</v>
      </c>
      <c r="G277" s="799"/>
    </row>
    <row r="278" spans="2:7" x14ac:dyDescent="0.25">
      <c r="B278" s="607">
        <v>23</v>
      </c>
      <c r="C278" s="799"/>
      <c r="D278" s="799"/>
      <c r="E278" s="799"/>
      <c r="F278" s="398">
        <f>'2 жастағы балалар Ш'!BC153</f>
        <v>0</v>
      </c>
      <c r="G278" s="799"/>
    </row>
    <row r="279" spans="2:7" x14ac:dyDescent="0.25">
      <c r="B279" s="607"/>
      <c r="C279" s="799"/>
      <c r="D279" s="799"/>
      <c r="E279" s="799"/>
      <c r="F279" s="398">
        <f>'2 жастағы балалар Ш'!BD153</f>
        <v>0</v>
      </c>
      <c r="G279" s="799"/>
    </row>
    <row r="280" spans="2:7" x14ac:dyDescent="0.25">
      <c r="B280" s="607"/>
      <c r="C280" s="799"/>
      <c r="D280" s="799"/>
      <c r="E280" s="799"/>
      <c r="F280" s="398">
        <f>'2 жастағы балалар Ш'!BE153</f>
        <v>0</v>
      </c>
      <c r="G280" s="799"/>
    </row>
    <row r="281" spans="2:7" x14ac:dyDescent="0.25">
      <c r="B281" s="607">
        <v>24</v>
      </c>
      <c r="C281" s="799"/>
      <c r="D281" s="799"/>
      <c r="E281" s="799"/>
      <c r="F281" s="398">
        <f>'2 жастағы балалар Ш'!BF153</f>
        <v>0</v>
      </c>
      <c r="G281" s="799"/>
    </row>
    <row r="282" spans="2:7" x14ac:dyDescent="0.25">
      <c r="B282" s="607"/>
      <c r="C282" s="799"/>
      <c r="D282" s="799"/>
      <c r="E282" s="799"/>
      <c r="F282" s="398">
        <f>'2 жастағы балалар Ш'!BG153</f>
        <v>0</v>
      </c>
      <c r="G282" s="799"/>
    </row>
    <row r="283" spans="2:7" x14ac:dyDescent="0.25">
      <c r="B283" s="607"/>
      <c r="C283" s="799"/>
      <c r="D283" s="799"/>
      <c r="E283" s="799"/>
      <c r="F283" s="398">
        <f>'2 жастағы балалар Ш'!BH153</f>
        <v>0</v>
      </c>
      <c r="G283" s="799"/>
    </row>
    <row r="284" spans="2:7" x14ac:dyDescent="0.25">
      <c r="B284" s="607">
        <v>25</v>
      </c>
      <c r="C284" s="799"/>
      <c r="D284" s="799"/>
      <c r="E284" s="799"/>
      <c r="F284" s="398">
        <f>'2 жастағы балалар Ш'!BI153</f>
        <v>0</v>
      </c>
      <c r="G284" s="799"/>
    </row>
    <row r="285" spans="2:7" x14ac:dyDescent="0.25">
      <c r="B285" s="607"/>
      <c r="C285" s="799"/>
      <c r="D285" s="799"/>
      <c r="E285" s="799"/>
      <c r="F285" s="398">
        <f>'2 жастағы балалар Ш'!BJ153</f>
        <v>0</v>
      </c>
      <c r="G285" s="799"/>
    </row>
    <row r="286" spans="2:7" x14ac:dyDescent="0.25">
      <c r="B286" s="607"/>
      <c r="C286" s="800"/>
      <c r="D286" s="800"/>
      <c r="E286" s="800"/>
      <c r="F286" s="398">
        <f>'2 жастағы балалар Ш'!BK153</f>
        <v>0</v>
      </c>
      <c r="G286" s="800"/>
    </row>
    <row r="287" spans="2:7" x14ac:dyDescent="0.25">
      <c r="B287" s="389">
        <f>СВОД3!V48</f>
        <v>0</v>
      </c>
      <c r="C287" s="82"/>
      <c r="D287" s="82"/>
      <c r="E287" s="82"/>
      <c r="F287" s="82"/>
      <c r="G287" s="82"/>
    </row>
    <row r="309" ht="15" customHeight="1" x14ac:dyDescent="0.25"/>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52" ht="15.75" thickBot="1" x14ac:dyDescent="0.3"/>
    <row r="753" spans="13:66" ht="267.75" x14ac:dyDescent="0.25">
      <c r="M753" s="151">
        <v>1</v>
      </c>
      <c r="N753" s="152" t="s">
        <v>36</v>
      </c>
      <c r="O753" s="153">
        <v>1</v>
      </c>
      <c r="P753" s="152" t="s">
        <v>37</v>
      </c>
      <c r="Q753" s="153">
        <v>1</v>
      </c>
      <c r="R753" s="154" t="s">
        <v>38</v>
      </c>
      <c r="S753" s="151">
        <v>1</v>
      </c>
      <c r="T753" s="152" t="s">
        <v>39</v>
      </c>
      <c r="U753" s="153">
        <v>1</v>
      </c>
      <c r="V753" s="152" t="s">
        <v>40</v>
      </c>
      <c r="W753" s="153">
        <v>1</v>
      </c>
      <c r="X753" s="154" t="s">
        <v>41</v>
      </c>
      <c r="Y753" s="151">
        <v>1</v>
      </c>
      <c r="Z753" s="152" t="s">
        <v>42</v>
      </c>
      <c r="AA753" s="153">
        <v>1</v>
      </c>
      <c r="AB753" s="152" t="s">
        <v>43</v>
      </c>
      <c r="AC753" s="153">
        <v>1</v>
      </c>
      <c r="AD753" s="154" t="s">
        <v>44</v>
      </c>
      <c r="AE753" s="151">
        <v>1</v>
      </c>
      <c r="AF753" s="152" t="s">
        <v>45</v>
      </c>
      <c r="AG753" s="153">
        <v>1</v>
      </c>
      <c r="AH753" s="152" t="s">
        <v>46</v>
      </c>
      <c r="AI753" s="153">
        <v>1</v>
      </c>
      <c r="AJ753" s="154" t="s">
        <v>47</v>
      </c>
      <c r="AK753" s="151">
        <v>1</v>
      </c>
      <c r="AL753" s="152" t="s">
        <v>48</v>
      </c>
      <c r="AM753" s="153">
        <v>1</v>
      </c>
      <c r="AN753" s="152" t="s">
        <v>49</v>
      </c>
      <c r="AO753" s="153">
        <v>1</v>
      </c>
      <c r="AP753" s="154" t="s">
        <v>50</v>
      </c>
      <c r="AQ753" s="155">
        <v>1</v>
      </c>
      <c r="AR753" s="159" t="s">
        <v>51</v>
      </c>
      <c r="AS753" s="157">
        <v>1</v>
      </c>
      <c r="AT753" s="159" t="s">
        <v>52</v>
      </c>
      <c r="AU753" s="157">
        <v>1</v>
      </c>
      <c r="AV753" s="160" t="s">
        <v>53</v>
      </c>
      <c r="AW753" s="155">
        <v>1</v>
      </c>
      <c r="AX753" s="159" t="s">
        <v>54</v>
      </c>
      <c r="AY753" s="157">
        <v>1</v>
      </c>
      <c r="AZ753" s="159" t="s">
        <v>55</v>
      </c>
      <c r="BA753" s="157">
        <v>1</v>
      </c>
      <c r="BB753" s="160" t="s">
        <v>56</v>
      </c>
      <c r="BC753" s="155">
        <v>1</v>
      </c>
      <c r="BD753" s="159" t="s">
        <v>57</v>
      </c>
      <c r="BE753" s="157">
        <v>1</v>
      </c>
      <c r="BF753" s="159" t="s">
        <v>58</v>
      </c>
      <c r="BG753" s="157">
        <v>1</v>
      </c>
      <c r="BH753" s="160" t="s">
        <v>59</v>
      </c>
      <c r="BI753" s="155">
        <v>1</v>
      </c>
      <c r="BJ753" s="159" t="s">
        <v>60</v>
      </c>
      <c r="BK753" s="157">
        <v>1</v>
      </c>
      <c r="BL753" s="159" t="s">
        <v>61</v>
      </c>
      <c r="BM753" s="157">
        <v>1</v>
      </c>
      <c r="BN753" s="160" t="s">
        <v>62</v>
      </c>
    </row>
    <row r="754" spans="13:66" ht="15.75" x14ac:dyDescent="0.25">
      <c r="M754" s="155"/>
      <c r="N754" s="156"/>
      <c r="O754" s="157"/>
      <c r="P754" s="156"/>
      <c r="Q754" s="157"/>
      <c r="R754" s="158"/>
      <c r="S754" s="155"/>
      <c r="T754" s="156"/>
      <c r="U754" s="157"/>
      <c r="V754" s="159"/>
      <c r="W754" s="157"/>
      <c r="X754" s="160"/>
      <c r="Y754" s="155"/>
      <c r="Z754" s="156"/>
      <c r="AA754" s="157"/>
      <c r="AB754" s="156"/>
      <c r="AC754" s="157"/>
      <c r="AD754" s="158"/>
      <c r="AE754" s="155"/>
      <c r="AF754" s="156"/>
      <c r="AG754" s="157"/>
      <c r="AH754" s="156"/>
      <c r="AI754" s="157"/>
      <c r="AJ754" s="158"/>
      <c r="AK754" s="155"/>
      <c r="AL754" s="156"/>
      <c r="AM754" s="157"/>
      <c r="AN754" s="159"/>
      <c r="AO754" s="157"/>
      <c r="AP754" s="160"/>
      <c r="AQ754" s="155"/>
      <c r="AR754" s="156"/>
      <c r="AS754" s="157"/>
      <c r="AT754" s="156"/>
      <c r="AU754" s="157"/>
      <c r="AV754" s="158"/>
      <c r="AW754" s="155"/>
      <c r="AX754" s="156"/>
      <c r="AY754" s="157"/>
      <c r="AZ754" s="156"/>
      <c r="BA754" s="157"/>
      <c r="BB754" s="158"/>
      <c r="BC754" s="155"/>
      <c r="BD754" s="156"/>
      <c r="BE754" s="157"/>
      <c r="BF754" s="159"/>
      <c r="BG754" s="157"/>
      <c r="BH754" s="160"/>
      <c r="BI754" s="155"/>
      <c r="BJ754" s="156"/>
      <c r="BK754" s="157"/>
      <c r="BL754" s="156"/>
      <c r="BM754" s="157"/>
      <c r="BN754" s="158"/>
    </row>
    <row r="755" spans="13:66" ht="15.75" x14ac:dyDescent="0.25">
      <c r="M755" s="155"/>
      <c r="N755" s="156"/>
      <c r="O755" s="157"/>
      <c r="P755" s="156"/>
      <c r="Q755" s="157"/>
      <c r="R755" s="158"/>
      <c r="S755" s="155"/>
      <c r="T755" s="156"/>
      <c r="U755" s="157"/>
      <c r="V755" s="159"/>
      <c r="W755" s="157"/>
      <c r="X755" s="160"/>
      <c r="Y755" s="155"/>
      <c r="Z755" s="156"/>
      <c r="AA755" s="157"/>
      <c r="AB755" s="156"/>
      <c r="AC755" s="157"/>
      <c r="AD755" s="158"/>
      <c r="AE755" s="155"/>
      <c r="AF755" s="156"/>
      <c r="AG755" s="157"/>
      <c r="AH755" s="156"/>
      <c r="AI755" s="157"/>
      <c r="AJ755" s="158"/>
      <c r="AK755" s="155"/>
      <c r="AL755" s="156"/>
      <c r="AM755" s="157"/>
      <c r="AN755" s="159"/>
      <c r="AO755" s="157"/>
      <c r="AP755" s="160"/>
      <c r="AQ755" s="155"/>
      <c r="AR755" s="156"/>
      <c r="AS755" s="157"/>
      <c r="AT755" s="156"/>
      <c r="AU755" s="157"/>
      <c r="AV755" s="158"/>
      <c r="AW755" s="155"/>
      <c r="AX755" s="156"/>
      <c r="AY755" s="157"/>
      <c r="AZ755" s="156"/>
      <c r="BA755" s="157"/>
      <c r="BB755" s="158"/>
      <c r="BC755" s="155"/>
      <c r="BD755" s="156"/>
      <c r="BE755" s="157"/>
      <c r="BF755" s="159"/>
      <c r="BG755" s="157"/>
      <c r="BH755" s="160"/>
      <c r="BI755" s="155"/>
      <c r="BJ755" s="156"/>
      <c r="BK755" s="157"/>
      <c r="BL755" s="156"/>
      <c r="BM755" s="157"/>
      <c r="BN755" s="158"/>
    </row>
    <row r="756" spans="13:66" ht="15.75" x14ac:dyDescent="0.25">
      <c r="M756" s="161"/>
      <c r="N756" s="162"/>
      <c r="O756" s="163"/>
      <c r="P756" s="162"/>
      <c r="Q756" s="163"/>
      <c r="R756" s="164"/>
      <c r="S756" s="161"/>
      <c r="T756" s="162"/>
      <c r="U756" s="163"/>
      <c r="V756" s="162"/>
      <c r="W756" s="163"/>
      <c r="X756" s="164"/>
      <c r="Y756" s="161"/>
      <c r="Z756" s="162"/>
      <c r="AA756" s="163"/>
      <c r="AB756" s="162"/>
      <c r="AC756" s="163"/>
      <c r="AD756" s="164"/>
      <c r="AE756" s="161"/>
      <c r="AF756" s="162"/>
      <c r="AG756" s="163"/>
      <c r="AH756" s="162"/>
      <c r="AI756" s="163"/>
      <c r="AJ756" s="164"/>
      <c r="AK756" s="161"/>
      <c r="AL756" s="162"/>
      <c r="AM756" s="163"/>
      <c r="AN756" s="162"/>
      <c r="AO756" s="163"/>
      <c r="AP756" s="164"/>
      <c r="AQ756" s="161"/>
      <c r="AR756" s="162"/>
      <c r="AS756" s="163"/>
      <c r="AT756" s="162"/>
      <c r="AU756" s="163"/>
      <c r="AV756" s="164"/>
      <c r="AW756" s="161"/>
      <c r="AX756" s="162"/>
      <c r="AY756" s="163"/>
      <c r="AZ756" s="162"/>
      <c r="BA756" s="163"/>
      <c r="BB756" s="164"/>
      <c r="BC756" s="161"/>
      <c r="BD756" s="162"/>
      <c r="BE756" s="163"/>
      <c r="BF756" s="162"/>
      <c r="BG756" s="163"/>
      <c r="BH756" s="164"/>
      <c r="BI756" s="161"/>
      <c r="BJ756" s="162"/>
      <c r="BK756" s="163"/>
      <c r="BL756" s="162"/>
      <c r="BM756" s="163"/>
      <c r="BN756" s="164"/>
    </row>
    <row r="757" spans="13:66" ht="267.75" x14ac:dyDescent="0.25">
      <c r="M757" s="155">
        <v>1</v>
      </c>
      <c r="N757" s="159" t="s">
        <v>63</v>
      </c>
      <c r="O757" s="157">
        <v>1</v>
      </c>
      <c r="P757" s="159" t="s">
        <v>64</v>
      </c>
      <c r="Q757" s="157">
        <v>1</v>
      </c>
      <c r="R757" s="160" t="s">
        <v>65</v>
      </c>
      <c r="S757" s="155">
        <v>1</v>
      </c>
      <c r="T757" s="159" t="s">
        <v>66</v>
      </c>
      <c r="U757" s="157">
        <v>1</v>
      </c>
      <c r="V757" s="159" t="s">
        <v>67</v>
      </c>
      <c r="W757" s="157">
        <v>1</v>
      </c>
      <c r="X757" s="160" t="s">
        <v>68</v>
      </c>
      <c r="Y757" s="155">
        <v>1</v>
      </c>
      <c r="Z757" s="159" t="s">
        <v>69</v>
      </c>
      <c r="AA757" s="157">
        <v>1</v>
      </c>
      <c r="AB757" s="159" t="s">
        <v>70</v>
      </c>
      <c r="AC757" s="157">
        <v>1</v>
      </c>
      <c r="AD757" s="160" t="s">
        <v>71</v>
      </c>
      <c r="AE757" s="155">
        <v>1</v>
      </c>
      <c r="AF757" s="159" t="s">
        <v>72</v>
      </c>
      <c r="AG757" s="157">
        <v>1</v>
      </c>
      <c r="AH757" s="159" t="s">
        <v>73</v>
      </c>
      <c r="AI757" s="157">
        <v>1</v>
      </c>
      <c r="AJ757" s="160" t="s">
        <v>74</v>
      </c>
      <c r="AK757" s="155">
        <v>1</v>
      </c>
      <c r="AL757" s="159" t="s">
        <v>75</v>
      </c>
      <c r="AM757" s="157">
        <v>1</v>
      </c>
      <c r="AN757" s="159" t="s">
        <v>76</v>
      </c>
      <c r="AO757" s="157">
        <v>1</v>
      </c>
      <c r="AP757" s="160" t="s">
        <v>77</v>
      </c>
      <c r="AQ757" s="155">
        <v>1</v>
      </c>
      <c r="AR757" s="159" t="s">
        <v>78</v>
      </c>
      <c r="AS757" s="157">
        <v>1</v>
      </c>
      <c r="AT757" s="159" t="s">
        <v>79</v>
      </c>
      <c r="AU757" s="157">
        <v>1</v>
      </c>
      <c r="AV757" s="160" t="s">
        <v>80</v>
      </c>
      <c r="AW757" s="155">
        <v>1</v>
      </c>
      <c r="AX757" s="159" t="s">
        <v>81</v>
      </c>
      <c r="AY757" s="157">
        <v>1</v>
      </c>
      <c r="AZ757" s="159" t="s">
        <v>82</v>
      </c>
      <c r="BA757" s="157">
        <v>1</v>
      </c>
      <c r="BB757" s="160" t="s">
        <v>83</v>
      </c>
      <c r="BC757" s="155">
        <v>1</v>
      </c>
      <c r="BD757" s="159" t="s">
        <v>84</v>
      </c>
      <c r="BE757" s="157">
        <v>1</v>
      </c>
      <c r="BF757" s="159" t="s">
        <v>85</v>
      </c>
      <c r="BG757" s="157">
        <v>1</v>
      </c>
      <c r="BH757" s="160" t="s">
        <v>86</v>
      </c>
      <c r="BI757" s="155">
        <v>1</v>
      </c>
      <c r="BJ757" s="159" t="s">
        <v>87</v>
      </c>
      <c r="BK757" s="157">
        <v>1</v>
      </c>
      <c r="BL757" s="159" t="s">
        <v>88</v>
      </c>
      <c r="BM757" s="157">
        <v>1</v>
      </c>
      <c r="BN757" s="158" t="s">
        <v>89</v>
      </c>
    </row>
    <row r="758" spans="13:66" ht="15.75" x14ac:dyDescent="0.25">
      <c r="M758" s="155"/>
      <c r="N758" s="156"/>
      <c r="O758" s="157"/>
      <c r="P758" s="156"/>
      <c r="Q758" s="157"/>
      <c r="R758" s="158"/>
      <c r="S758" s="155"/>
      <c r="T758" s="156"/>
      <c r="U758" s="157"/>
      <c r="V758" s="156"/>
      <c r="W758" s="157"/>
      <c r="X758" s="158"/>
      <c r="Y758" s="155"/>
      <c r="Z758" s="156"/>
      <c r="AA758" s="157"/>
      <c r="AB758" s="156"/>
      <c r="AC758" s="157"/>
      <c r="AD758" s="158"/>
      <c r="AE758" s="155"/>
      <c r="AF758" s="156"/>
      <c r="AG758" s="157"/>
      <c r="AH758" s="156"/>
      <c r="AI758" s="157"/>
      <c r="AJ758" s="158"/>
      <c r="AK758" s="155"/>
      <c r="AL758" s="156"/>
      <c r="AM758" s="157"/>
      <c r="AN758" s="156"/>
      <c r="AO758" s="157"/>
      <c r="AP758" s="158"/>
      <c r="AQ758" s="155"/>
      <c r="AR758" s="156"/>
      <c r="AS758" s="157"/>
      <c r="AT758" s="156"/>
      <c r="AU758" s="157"/>
      <c r="AV758" s="158"/>
      <c r="AW758" s="155"/>
      <c r="AX758" s="156"/>
      <c r="AY758" s="157"/>
      <c r="AZ758" s="156"/>
      <c r="BA758" s="157"/>
      <c r="BB758" s="158"/>
      <c r="BC758" s="155"/>
      <c r="BD758" s="156"/>
      <c r="BE758" s="157"/>
      <c r="BF758" s="156"/>
      <c r="BG758" s="157"/>
      <c r="BH758" s="158"/>
      <c r="BI758" s="155"/>
      <c r="BJ758" s="156"/>
      <c r="BK758" s="157"/>
      <c r="BL758" s="156"/>
      <c r="BM758" s="157"/>
      <c r="BN758" s="158"/>
    </row>
    <row r="759" spans="13:66" ht="15.75" x14ac:dyDescent="0.25">
      <c r="M759" s="155"/>
      <c r="N759" s="156"/>
      <c r="O759" s="157"/>
      <c r="P759" s="156"/>
      <c r="Q759" s="157"/>
      <c r="R759" s="158"/>
      <c r="S759" s="155"/>
      <c r="T759" s="156"/>
      <c r="U759" s="157"/>
      <c r="V759" s="156"/>
      <c r="W759" s="157"/>
      <c r="X759" s="158"/>
      <c r="Y759" s="155"/>
      <c r="Z759" s="156"/>
      <c r="AA759" s="157"/>
      <c r="AB759" s="156"/>
      <c r="AC759" s="157"/>
      <c r="AD759" s="158"/>
      <c r="AE759" s="155"/>
      <c r="AF759" s="156"/>
      <c r="AG759" s="157"/>
      <c r="AH759" s="156"/>
      <c r="AI759" s="157"/>
      <c r="AJ759" s="158"/>
      <c r="AK759" s="155"/>
      <c r="AL759" s="156"/>
      <c r="AM759" s="157"/>
      <c r="AN759" s="156"/>
      <c r="AO759" s="157"/>
      <c r="AP759" s="158"/>
      <c r="AQ759" s="155"/>
      <c r="AR759" s="156"/>
      <c r="AS759" s="157"/>
      <c r="AT759" s="156"/>
      <c r="AU759" s="157"/>
      <c r="AV759" s="158"/>
      <c r="AW759" s="155"/>
      <c r="AX759" s="156"/>
      <c r="AY759" s="157"/>
      <c r="AZ759" s="156"/>
      <c r="BA759" s="157"/>
      <c r="BB759" s="158"/>
      <c r="BC759" s="155"/>
      <c r="BD759" s="156"/>
      <c r="BE759" s="157"/>
      <c r="BF759" s="156"/>
      <c r="BG759" s="157"/>
      <c r="BH759" s="158"/>
      <c r="BI759" s="155"/>
      <c r="BJ759" s="156"/>
      <c r="BK759" s="157"/>
      <c r="BL759" s="156"/>
      <c r="BM759" s="157"/>
      <c r="BN759" s="158"/>
    </row>
    <row r="760" spans="13:66" ht="15.75" x14ac:dyDescent="0.25">
      <c r="M760" s="157"/>
      <c r="N760" s="156"/>
      <c r="O760" s="157"/>
      <c r="P760" s="156"/>
      <c r="Q760" s="157"/>
      <c r="R760" s="156"/>
      <c r="S760" s="157"/>
      <c r="T760" s="156"/>
      <c r="U760" s="157"/>
      <c r="V760" s="156"/>
      <c r="W760" s="157"/>
      <c r="X760" s="156"/>
      <c r="Y760" s="157"/>
      <c r="Z760" s="156"/>
      <c r="AA760" s="157"/>
      <c r="AB760" s="156"/>
      <c r="AC760" s="157"/>
      <c r="AD760" s="156"/>
      <c r="AE760" s="157"/>
      <c r="AF760" s="156"/>
      <c r="AG760" s="157"/>
      <c r="AH760" s="156"/>
      <c r="AI760" s="157"/>
      <c r="AJ760" s="156"/>
      <c r="AK760" s="157"/>
      <c r="AL760" s="156"/>
      <c r="AM760" s="157"/>
      <c r="AN760" s="156"/>
      <c r="AO760" s="157"/>
      <c r="AP760" s="156"/>
      <c r="AQ760" s="163"/>
      <c r="AR760" s="162"/>
      <c r="AS760" s="163"/>
      <c r="AT760" s="162"/>
      <c r="AU760" s="163"/>
      <c r="AV760" s="164"/>
      <c r="AW760" s="161"/>
      <c r="AX760" s="162"/>
      <c r="AY760" s="163"/>
      <c r="AZ760" s="162"/>
      <c r="BA760" s="163"/>
      <c r="BB760" s="164"/>
      <c r="BC760" s="161"/>
      <c r="BD760" s="162"/>
      <c r="BE760" s="163"/>
      <c r="BF760" s="162"/>
      <c r="BG760" s="163"/>
      <c r="BH760" s="164"/>
      <c r="BI760" s="161"/>
      <c r="BJ760" s="162"/>
      <c r="BK760" s="163"/>
      <c r="BL760" s="162"/>
      <c r="BM760" s="163"/>
      <c r="BN760" s="164"/>
    </row>
    <row r="761" spans="13:66" ht="157.5" x14ac:dyDescent="0.25">
      <c r="M761" s="157">
        <v>1</v>
      </c>
      <c r="N761" s="159" t="s">
        <v>90</v>
      </c>
      <c r="O761" s="157">
        <v>1</v>
      </c>
      <c r="P761" s="159" t="s">
        <v>91</v>
      </c>
      <c r="Q761" s="157">
        <v>1</v>
      </c>
      <c r="R761" s="159" t="s">
        <v>92</v>
      </c>
      <c r="S761" s="98"/>
      <c r="T761" s="98"/>
      <c r="U761" s="98"/>
      <c r="V761" s="98"/>
      <c r="W761" s="98"/>
      <c r="X761" s="98"/>
      <c r="Y761" s="98"/>
      <c r="Z761" s="98"/>
      <c r="AA761" s="98"/>
      <c r="AB761" s="98"/>
      <c r="AC761" s="98"/>
      <c r="AD761" s="98"/>
      <c r="AE761" s="98"/>
      <c r="AF761" s="98"/>
      <c r="AG761" s="98"/>
      <c r="AH761" s="98"/>
      <c r="AI761" s="98"/>
      <c r="AJ761" s="98"/>
      <c r="AK761" s="98"/>
      <c r="AL761" s="98"/>
      <c r="AM761" s="98"/>
      <c r="AN761" s="98"/>
      <c r="AO761" s="98"/>
      <c r="AP761" s="98"/>
      <c r="AQ761" s="268"/>
      <c r="AR761" s="159"/>
      <c r="AS761" s="157"/>
      <c r="AT761" s="159"/>
      <c r="AU761" s="157"/>
      <c r="AV761" s="160"/>
      <c r="AW761" s="155"/>
      <c r="AX761" s="159"/>
      <c r="AY761" s="157"/>
      <c r="AZ761" s="159"/>
      <c r="BA761" s="157"/>
      <c r="BB761" s="160"/>
      <c r="BC761" s="155"/>
      <c r="BD761" s="159"/>
      <c r="BE761" s="157"/>
      <c r="BF761" s="159"/>
      <c r="BG761" s="157"/>
      <c r="BH761" s="160"/>
      <c r="BI761" s="155"/>
      <c r="BJ761" s="159"/>
      <c r="BK761" s="157"/>
      <c r="BL761" s="159"/>
      <c r="BM761" s="157"/>
      <c r="BN761" s="160"/>
    </row>
    <row r="762" spans="13:66" ht="15.75" x14ac:dyDescent="0.25">
      <c r="M762" s="157"/>
      <c r="N762" s="156"/>
      <c r="O762" s="157"/>
      <c r="P762" s="156"/>
      <c r="Q762" s="157"/>
      <c r="R762" s="156"/>
      <c r="S762" s="98"/>
      <c r="T762" s="98"/>
      <c r="U762" s="98"/>
      <c r="V762" s="98"/>
      <c r="W762" s="98"/>
      <c r="X762" s="98"/>
      <c r="Y762" s="157"/>
      <c r="Z762" s="156"/>
      <c r="AA762" s="157"/>
      <c r="AB762" s="156"/>
      <c r="AC762" s="157"/>
      <c r="AD762" s="156"/>
      <c r="AE762" s="157"/>
      <c r="AF762" s="156"/>
      <c r="AG762" s="157"/>
      <c r="AH762" s="156"/>
      <c r="AI762" s="157"/>
      <c r="AJ762" s="156"/>
      <c r="AK762" s="157"/>
      <c r="AL762" s="156"/>
      <c r="AM762" s="157"/>
      <c r="AN762" s="156"/>
      <c r="AO762" s="157"/>
      <c r="AP762" s="156"/>
      <c r="AQ762" s="268"/>
      <c r="AR762" s="156"/>
      <c r="AS762" s="157"/>
      <c r="AT762" s="156"/>
      <c r="AU762" s="157"/>
      <c r="AV762" s="158"/>
      <c r="AW762" s="155"/>
      <c r="AX762" s="156"/>
      <c r="AY762" s="157"/>
      <c r="AZ762" s="156"/>
      <c r="BA762" s="157"/>
      <c r="BB762" s="158"/>
      <c r="BC762" s="155"/>
      <c r="BD762" s="156"/>
      <c r="BE762" s="157"/>
      <c r="BF762" s="156"/>
      <c r="BG762" s="157"/>
      <c r="BH762" s="158"/>
      <c r="BI762" s="155"/>
      <c r="BJ762" s="156"/>
      <c r="BK762" s="157"/>
      <c r="BL762" s="156"/>
      <c r="BM762" s="157"/>
      <c r="BN762" s="158"/>
    </row>
    <row r="763" spans="13:66" ht="15.75" x14ac:dyDescent="0.25">
      <c r="M763" s="157"/>
      <c r="N763" s="156"/>
      <c r="O763" s="157"/>
      <c r="P763" s="156"/>
      <c r="Q763" s="157"/>
      <c r="R763" s="156"/>
      <c r="S763" s="157"/>
      <c r="T763" s="156"/>
      <c r="U763" s="157"/>
      <c r="V763" s="156"/>
      <c r="W763" s="157"/>
      <c r="X763" s="156"/>
      <c r="Y763" s="157"/>
      <c r="Z763" s="156"/>
      <c r="AA763" s="157"/>
      <c r="AB763" s="156"/>
      <c r="AC763" s="157"/>
      <c r="AD763" s="156"/>
      <c r="AE763" s="157"/>
      <c r="AF763" s="156"/>
      <c r="AG763" s="157"/>
      <c r="AH763" s="156"/>
      <c r="AI763" s="157"/>
      <c r="AJ763" s="156"/>
      <c r="AK763" s="157"/>
      <c r="AL763" s="156"/>
      <c r="AM763" s="157"/>
      <c r="AN763" s="156"/>
      <c r="AO763" s="157"/>
      <c r="AP763" s="156"/>
      <c r="AQ763" s="268"/>
      <c r="AR763" s="156"/>
      <c r="AS763" s="157"/>
      <c r="AT763" s="156"/>
      <c r="AU763" s="157"/>
      <c r="AV763" s="158"/>
      <c r="AW763" s="155"/>
      <c r="AX763" s="156"/>
      <c r="AY763" s="157"/>
      <c r="AZ763" s="156"/>
      <c r="BA763" s="157"/>
      <c r="BB763" s="158"/>
      <c r="BC763" s="155"/>
      <c r="BD763" s="156"/>
      <c r="BE763" s="157"/>
      <c r="BF763" s="156"/>
      <c r="BG763" s="157"/>
      <c r="BH763" s="158"/>
      <c r="BI763" s="155"/>
      <c r="BJ763" s="156"/>
      <c r="BK763" s="157"/>
      <c r="BL763" s="156"/>
      <c r="BM763" s="157"/>
      <c r="BN763" s="158"/>
    </row>
    <row r="764" spans="13:66" ht="15.75" x14ac:dyDescent="0.25">
      <c r="M764" s="157"/>
      <c r="N764" s="156"/>
      <c r="O764" s="157"/>
      <c r="P764" s="156"/>
      <c r="Q764" s="157"/>
      <c r="R764" s="156"/>
      <c r="S764" s="157"/>
      <c r="T764" s="156"/>
      <c r="U764" s="157"/>
      <c r="V764" s="156"/>
      <c r="W764" s="157"/>
      <c r="X764" s="156"/>
      <c r="Y764" s="157"/>
      <c r="Z764" s="156"/>
      <c r="AA764" s="157"/>
      <c r="AB764" s="156"/>
      <c r="AC764" s="157"/>
      <c r="AD764" s="156"/>
      <c r="AE764" s="157"/>
      <c r="AF764" s="156"/>
      <c r="AG764" s="157"/>
      <c r="AH764" s="156"/>
      <c r="AI764" s="157"/>
      <c r="AJ764" s="156"/>
      <c r="AK764" s="157"/>
      <c r="AL764" s="156"/>
      <c r="AM764" s="157"/>
      <c r="AN764" s="156"/>
      <c r="AO764" s="157"/>
      <c r="AP764" s="156"/>
      <c r="AQ764" s="163"/>
      <c r="AR764" s="162"/>
      <c r="AS764" s="163"/>
      <c r="AT764" s="162"/>
      <c r="AU764" s="163"/>
      <c r="AV764" s="164"/>
      <c r="AW764" s="161"/>
      <c r="AX764" s="162"/>
      <c r="AY764" s="163"/>
      <c r="AZ764" s="162"/>
      <c r="BA764" s="163"/>
      <c r="BB764" s="164"/>
      <c r="BC764" s="161"/>
      <c r="BD764" s="162"/>
      <c r="BE764" s="163"/>
      <c r="BF764" s="162"/>
      <c r="BG764" s="163"/>
      <c r="BH764" s="164"/>
      <c r="BI764" s="161"/>
      <c r="BJ764" s="162"/>
      <c r="BK764" s="163"/>
      <c r="BL764" s="162"/>
      <c r="BM764" s="163"/>
      <c r="BN764" s="164"/>
    </row>
    <row r="765" spans="13:66" ht="409.5" x14ac:dyDescent="0.25">
      <c r="M765" s="169">
        <v>1</v>
      </c>
      <c r="N765" s="170" t="s">
        <v>93</v>
      </c>
      <c r="O765" s="171">
        <v>1</v>
      </c>
      <c r="P765" s="170" t="s">
        <v>94</v>
      </c>
      <c r="Q765" s="171">
        <v>1</v>
      </c>
      <c r="R765" s="172" t="s">
        <v>95</v>
      </c>
      <c r="S765" s="169">
        <v>1</v>
      </c>
      <c r="T765" s="170" t="s">
        <v>96</v>
      </c>
      <c r="U765" s="171">
        <v>1</v>
      </c>
      <c r="V765" s="170" t="s">
        <v>97</v>
      </c>
      <c r="W765" s="171">
        <v>1</v>
      </c>
      <c r="X765" s="172" t="s">
        <v>98</v>
      </c>
      <c r="Y765" s="169">
        <v>1</v>
      </c>
      <c r="Z765" s="170" t="s">
        <v>99</v>
      </c>
      <c r="AA765" s="171">
        <v>1</v>
      </c>
      <c r="AB765" s="170" t="s">
        <v>100</v>
      </c>
      <c r="AC765" s="171">
        <v>1</v>
      </c>
      <c r="AD765" s="172" t="s">
        <v>101</v>
      </c>
      <c r="AE765" s="169">
        <v>1</v>
      </c>
      <c r="AF765" s="170" t="s">
        <v>102</v>
      </c>
      <c r="AG765" s="171">
        <v>1</v>
      </c>
      <c r="AH765" s="170" t="s">
        <v>103</v>
      </c>
      <c r="AI765" s="171">
        <v>1</v>
      </c>
      <c r="AJ765" s="172" t="s">
        <v>104</v>
      </c>
      <c r="AK765" s="169">
        <v>1</v>
      </c>
      <c r="AL765" s="179" t="s">
        <v>105</v>
      </c>
      <c r="AM765" s="171">
        <v>1</v>
      </c>
      <c r="AN765" s="170" t="s">
        <v>106</v>
      </c>
      <c r="AO765" s="171">
        <v>1</v>
      </c>
      <c r="AP765" s="172" t="s">
        <v>107</v>
      </c>
      <c r="AQ765" s="169">
        <v>1</v>
      </c>
      <c r="AR765" s="170" t="s">
        <v>108</v>
      </c>
      <c r="AS765" s="171">
        <v>1</v>
      </c>
      <c r="AT765" s="170" t="s">
        <v>109</v>
      </c>
      <c r="AU765" s="171">
        <v>1</v>
      </c>
      <c r="AV765" s="172" t="s">
        <v>110</v>
      </c>
      <c r="AW765" s="169">
        <v>1</v>
      </c>
      <c r="AX765" s="170" t="s">
        <v>111</v>
      </c>
      <c r="AY765" s="171">
        <v>1</v>
      </c>
      <c r="AZ765" s="170" t="s">
        <v>112</v>
      </c>
      <c r="BA765" s="171">
        <v>1</v>
      </c>
      <c r="BB765" s="172" t="s">
        <v>113</v>
      </c>
      <c r="BC765" s="169">
        <v>1</v>
      </c>
      <c r="BD765" s="170" t="s">
        <v>114</v>
      </c>
      <c r="BE765" s="171">
        <v>1</v>
      </c>
      <c r="BF765" s="170" t="s">
        <v>115</v>
      </c>
      <c r="BG765" s="171">
        <v>1</v>
      </c>
      <c r="BH765" s="172" t="s">
        <v>116</v>
      </c>
      <c r="BI765" s="169">
        <v>1</v>
      </c>
      <c r="BJ765" s="170" t="s">
        <v>117</v>
      </c>
      <c r="BK765" s="171">
        <v>1</v>
      </c>
      <c r="BL765" s="170" t="s">
        <v>118</v>
      </c>
      <c r="BM765" s="171">
        <v>1</v>
      </c>
      <c r="BN765" s="172" t="s">
        <v>119</v>
      </c>
    </row>
    <row r="766" spans="13:66" ht="15.75" x14ac:dyDescent="0.25">
      <c r="M766" s="169"/>
      <c r="N766" s="173"/>
      <c r="O766" s="171"/>
      <c r="P766" s="173"/>
      <c r="Q766" s="171"/>
      <c r="R766" s="174"/>
      <c r="S766" s="169"/>
      <c r="T766" s="173"/>
      <c r="U766" s="171"/>
      <c r="V766" s="173"/>
      <c r="W766" s="171"/>
      <c r="X766" s="174"/>
      <c r="Y766" s="169"/>
      <c r="Z766" s="173"/>
      <c r="AA766" s="171"/>
      <c r="AB766" s="173"/>
      <c r="AC766" s="171"/>
      <c r="AD766" s="174"/>
      <c r="AE766" s="169"/>
      <c r="AF766" s="173"/>
      <c r="AG766" s="171"/>
      <c r="AH766" s="173"/>
      <c r="AI766" s="171"/>
      <c r="AJ766" s="174"/>
      <c r="AK766" s="169"/>
      <c r="AL766" s="173"/>
      <c r="AM766" s="171"/>
      <c r="AN766" s="173"/>
      <c r="AO766" s="171"/>
      <c r="AP766" s="174"/>
      <c r="AQ766" s="169"/>
      <c r="AR766" s="173"/>
      <c r="AS766" s="171"/>
      <c r="AT766" s="173"/>
      <c r="AU766" s="171"/>
      <c r="AV766" s="174"/>
      <c r="AW766" s="169"/>
      <c r="AX766" s="173"/>
      <c r="AY766" s="171"/>
      <c r="AZ766" s="173"/>
      <c r="BA766" s="171"/>
      <c r="BB766" s="174"/>
      <c r="BC766" s="169"/>
      <c r="BD766" s="173"/>
      <c r="BE766" s="171"/>
      <c r="BF766" s="173"/>
      <c r="BG766" s="171"/>
      <c r="BH766" s="174"/>
      <c r="BI766" s="169"/>
      <c r="BJ766" s="173"/>
      <c r="BK766" s="171"/>
      <c r="BL766" s="173"/>
      <c r="BM766" s="171"/>
      <c r="BN766" s="174"/>
    </row>
    <row r="767" spans="13:66" ht="15.75" x14ac:dyDescent="0.25">
      <c r="M767" s="169"/>
      <c r="N767" s="173"/>
      <c r="O767" s="171"/>
      <c r="P767" s="173"/>
      <c r="Q767" s="171"/>
      <c r="R767" s="174"/>
      <c r="S767" s="169"/>
      <c r="T767" s="173"/>
      <c r="U767" s="171"/>
      <c r="V767" s="173"/>
      <c r="W767" s="171"/>
      <c r="X767" s="174"/>
      <c r="Y767" s="169"/>
      <c r="Z767" s="173"/>
      <c r="AA767" s="171"/>
      <c r="AB767" s="173"/>
      <c r="AC767" s="171"/>
      <c r="AD767" s="174"/>
      <c r="AE767" s="169"/>
      <c r="AF767" s="173"/>
      <c r="AG767" s="171"/>
      <c r="AH767" s="173"/>
      <c r="AI767" s="171"/>
      <c r="AJ767" s="174"/>
      <c r="AK767" s="169"/>
      <c r="AL767" s="173"/>
      <c r="AM767" s="171"/>
      <c r="AN767" s="173"/>
      <c r="AO767" s="171"/>
      <c r="AP767" s="174"/>
      <c r="AQ767" s="169"/>
      <c r="AR767" s="173"/>
      <c r="AS767" s="171"/>
      <c r="AT767" s="173"/>
      <c r="AU767" s="171"/>
      <c r="AV767" s="174"/>
      <c r="AW767" s="169"/>
      <c r="AX767" s="173"/>
      <c r="AY767" s="171"/>
      <c r="AZ767" s="173"/>
      <c r="BA767" s="171"/>
      <c r="BB767" s="174"/>
      <c r="BC767" s="169"/>
      <c r="BD767" s="173"/>
      <c r="BE767" s="171"/>
      <c r="BF767" s="173"/>
      <c r="BG767" s="171"/>
      <c r="BH767" s="174"/>
      <c r="BI767" s="169"/>
      <c r="BJ767" s="173"/>
      <c r="BK767" s="171"/>
      <c r="BL767" s="173"/>
      <c r="BM767" s="171"/>
      <c r="BN767" s="174"/>
    </row>
    <row r="768" spans="13:66" ht="15.75" x14ac:dyDescent="0.25">
      <c r="M768" s="175"/>
      <c r="N768" s="176"/>
      <c r="O768" s="177"/>
      <c r="P768" s="176"/>
      <c r="Q768" s="177"/>
      <c r="R768" s="178"/>
      <c r="S768" s="175"/>
      <c r="T768" s="176"/>
      <c r="U768" s="177"/>
      <c r="V768" s="176"/>
      <c r="W768" s="177"/>
      <c r="X768" s="178"/>
      <c r="Y768" s="175"/>
      <c r="Z768" s="176"/>
      <c r="AA768" s="177"/>
      <c r="AB768" s="176"/>
      <c r="AC768" s="177"/>
      <c r="AD768" s="178"/>
      <c r="AE768" s="175"/>
      <c r="AF768" s="176"/>
      <c r="AG768" s="177"/>
      <c r="AH768" s="176"/>
      <c r="AI768" s="177"/>
      <c r="AJ768" s="178"/>
      <c r="AK768" s="175"/>
      <c r="AL768" s="176"/>
      <c r="AM768" s="177"/>
      <c r="AN768" s="176"/>
      <c r="AO768" s="177"/>
      <c r="AP768" s="178"/>
      <c r="AQ768" s="175"/>
      <c r="AR768" s="176"/>
      <c r="AS768" s="177"/>
      <c r="AT768" s="176"/>
      <c r="AU768" s="177"/>
      <c r="AV768" s="178"/>
      <c r="AW768" s="175"/>
      <c r="AX768" s="176"/>
      <c r="AY768" s="177"/>
      <c r="AZ768" s="176"/>
      <c r="BA768" s="177"/>
      <c r="BB768" s="178"/>
      <c r="BC768" s="175"/>
      <c r="BD768" s="176"/>
      <c r="BE768" s="177"/>
      <c r="BF768" s="176"/>
      <c r="BG768" s="177"/>
      <c r="BH768" s="178"/>
      <c r="BI768" s="175"/>
      <c r="BJ768" s="176"/>
      <c r="BK768" s="177"/>
      <c r="BL768" s="176"/>
      <c r="BM768" s="177"/>
      <c r="BN768" s="178"/>
    </row>
    <row r="769" spans="13:66" ht="315" x14ac:dyDescent="0.25">
      <c r="M769" s="169">
        <v>1</v>
      </c>
      <c r="N769" s="170" t="s">
        <v>120</v>
      </c>
      <c r="O769" s="171">
        <v>1</v>
      </c>
      <c r="P769" s="170" t="s">
        <v>121</v>
      </c>
      <c r="Q769" s="171">
        <v>1</v>
      </c>
      <c r="R769" s="172" t="s">
        <v>122</v>
      </c>
      <c r="S769" s="169">
        <v>1</v>
      </c>
      <c r="T769" s="170" t="s">
        <v>123</v>
      </c>
      <c r="U769" s="171">
        <v>1</v>
      </c>
      <c r="V769" s="170" t="s">
        <v>124</v>
      </c>
      <c r="W769" s="171">
        <v>1</v>
      </c>
      <c r="X769" s="172" t="s">
        <v>125</v>
      </c>
      <c r="Y769" s="169">
        <v>1</v>
      </c>
      <c r="Z769" s="170" t="s">
        <v>126</v>
      </c>
      <c r="AA769" s="171">
        <v>1</v>
      </c>
      <c r="AB769" s="181" t="s">
        <v>127</v>
      </c>
      <c r="AC769" s="171">
        <v>1</v>
      </c>
      <c r="AD769" s="182" t="s">
        <v>128</v>
      </c>
      <c r="AE769" s="169">
        <v>1</v>
      </c>
      <c r="AF769" s="170" t="s">
        <v>129</v>
      </c>
      <c r="AG769" s="171">
        <v>1</v>
      </c>
      <c r="AH769" s="170" t="s">
        <v>130</v>
      </c>
      <c r="AI769" s="171">
        <v>1</v>
      </c>
      <c r="AJ769" s="172" t="s">
        <v>131</v>
      </c>
      <c r="AK769" s="169">
        <v>1</v>
      </c>
      <c r="AL769" s="170" t="s">
        <v>132</v>
      </c>
      <c r="AM769" s="171">
        <v>1</v>
      </c>
      <c r="AN769" s="170" t="s">
        <v>133</v>
      </c>
      <c r="AO769" s="171">
        <v>1</v>
      </c>
      <c r="AP769" s="172" t="s">
        <v>134</v>
      </c>
      <c r="AQ769" s="169">
        <v>1</v>
      </c>
      <c r="AR769" s="170" t="s">
        <v>135</v>
      </c>
      <c r="AS769" s="171">
        <v>1</v>
      </c>
      <c r="AT769" s="170" t="s">
        <v>136</v>
      </c>
      <c r="AU769" s="171">
        <v>1</v>
      </c>
      <c r="AV769" s="172" t="s">
        <v>137</v>
      </c>
      <c r="AW769" s="169">
        <v>1</v>
      </c>
      <c r="AX769" s="170" t="s">
        <v>138</v>
      </c>
      <c r="AY769" s="171">
        <v>1</v>
      </c>
      <c r="AZ769" s="170" t="s">
        <v>139</v>
      </c>
      <c r="BA769" s="171">
        <v>1</v>
      </c>
      <c r="BB769" s="172" t="s">
        <v>140</v>
      </c>
      <c r="BC769" s="169">
        <v>1</v>
      </c>
      <c r="BD769" s="170" t="s">
        <v>141</v>
      </c>
      <c r="BE769" s="171">
        <v>1</v>
      </c>
      <c r="BF769" s="170" t="s">
        <v>142</v>
      </c>
      <c r="BG769" s="171">
        <v>1</v>
      </c>
      <c r="BH769" s="172" t="s">
        <v>143</v>
      </c>
      <c r="BI769" s="169">
        <v>1</v>
      </c>
      <c r="BJ769" s="170" t="s">
        <v>144</v>
      </c>
      <c r="BK769" s="171">
        <v>1</v>
      </c>
      <c r="BL769" s="170" t="s">
        <v>145</v>
      </c>
      <c r="BM769" s="171">
        <v>1</v>
      </c>
      <c r="BN769" s="172" t="s">
        <v>146</v>
      </c>
    </row>
    <row r="770" spans="13:66" ht="15.75" x14ac:dyDescent="0.25">
      <c r="M770" s="169"/>
      <c r="N770" s="173"/>
      <c r="O770" s="171"/>
      <c r="P770" s="173"/>
      <c r="Q770" s="171"/>
      <c r="R770" s="174"/>
      <c r="S770" s="169"/>
      <c r="T770" s="173"/>
      <c r="U770" s="171"/>
      <c r="V770" s="173"/>
      <c r="W770" s="171"/>
      <c r="X770" s="174"/>
      <c r="Y770" s="169"/>
      <c r="Z770" s="173"/>
      <c r="AA770" s="171"/>
      <c r="AB770" s="173"/>
      <c r="AC770" s="171"/>
      <c r="AD770" s="174"/>
      <c r="AE770" s="169"/>
      <c r="AF770" s="173"/>
      <c r="AG770" s="171"/>
      <c r="AH770" s="173"/>
      <c r="AI770" s="171"/>
      <c r="AJ770" s="174"/>
      <c r="AK770" s="169"/>
      <c r="AL770" s="173"/>
      <c r="AM770" s="171"/>
      <c r="AN770" s="173"/>
      <c r="AO770" s="171"/>
      <c r="AP770" s="174"/>
      <c r="AQ770" s="169"/>
      <c r="AR770" s="173"/>
      <c r="AS770" s="171"/>
      <c r="AT770" s="173"/>
      <c r="AU770" s="171"/>
      <c r="AV770" s="174"/>
      <c r="AW770" s="169"/>
      <c r="AX770" s="173"/>
      <c r="AY770" s="171"/>
      <c r="AZ770" s="173"/>
      <c r="BA770" s="171"/>
      <c r="BB770" s="174"/>
      <c r="BC770" s="169"/>
      <c r="BD770" s="173"/>
      <c r="BE770" s="171"/>
      <c r="BF770" s="173"/>
      <c r="BG770" s="171"/>
      <c r="BH770" s="174"/>
      <c r="BI770" s="169"/>
      <c r="BJ770" s="173"/>
      <c r="BK770" s="171"/>
      <c r="BL770" s="173"/>
      <c r="BM770" s="171"/>
      <c r="BN770" s="174"/>
    </row>
    <row r="771" spans="13:66" ht="15.75" x14ac:dyDescent="0.25">
      <c r="M771" s="169"/>
      <c r="N771" s="173"/>
      <c r="O771" s="171"/>
      <c r="P771" s="173"/>
      <c r="Q771" s="171"/>
      <c r="R771" s="174"/>
      <c r="S771" s="169"/>
      <c r="T771" s="173"/>
      <c r="U771" s="171"/>
      <c r="V771" s="173"/>
      <c r="W771" s="171"/>
      <c r="X771" s="174"/>
      <c r="Y771" s="169"/>
      <c r="Z771" s="173"/>
      <c r="AA771" s="171"/>
      <c r="AB771" s="173"/>
      <c r="AC771" s="171"/>
      <c r="AD771" s="174"/>
      <c r="AE771" s="169"/>
      <c r="AF771" s="173"/>
      <c r="AG771" s="171"/>
      <c r="AH771" s="173"/>
      <c r="AI771" s="171"/>
      <c r="AJ771" s="174"/>
      <c r="AK771" s="169"/>
      <c r="AL771" s="173"/>
      <c r="AM771" s="171"/>
      <c r="AN771" s="173"/>
      <c r="AO771" s="171"/>
      <c r="AP771" s="174"/>
      <c r="AQ771" s="169"/>
      <c r="AR771" s="173"/>
      <c r="AS771" s="171"/>
      <c r="AT771" s="173"/>
      <c r="AU771" s="171"/>
      <c r="AV771" s="174"/>
      <c r="AW771" s="169"/>
      <c r="AX771" s="173"/>
      <c r="AY771" s="171"/>
      <c r="AZ771" s="173"/>
      <c r="BA771" s="171"/>
      <c r="BB771" s="174"/>
      <c r="BC771" s="169"/>
      <c r="BD771" s="173"/>
      <c r="BE771" s="171"/>
      <c r="BF771" s="173"/>
      <c r="BG771" s="171"/>
      <c r="BH771" s="174"/>
      <c r="BI771" s="169"/>
      <c r="BJ771" s="173"/>
      <c r="BK771" s="171"/>
      <c r="BL771" s="173"/>
      <c r="BM771" s="171"/>
      <c r="BN771" s="174"/>
    </row>
    <row r="772" spans="13:66" ht="15.75" x14ac:dyDescent="0.25">
      <c r="M772" s="175"/>
      <c r="N772" s="176"/>
      <c r="O772" s="177"/>
      <c r="P772" s="176"/>
      <c r="Q772" s="177"/>
      <c r="R772" s="178"/>
      <c r="S772" s="175"/>
      <c r="T772" s="176"/>
      <c r="U772" s="177"/>
      <c r="V772" s="176"/>
      <c r="W772" s="177"/>
      <c r="X772" s="178"/>
      <c r="Y772" s="175"/>
      <c r="Z772" s="176"/>
      <c r="AA772" s="177"/>
      <c r="AB772" s="176"/>
      <c r="AC772" s="177"/>
      <c r="AD772" s="178"/>
      <c r="AE772" s="175"/>
      <c r="AF772" s="176"/>
      <c r="AG772" s="177"/>
      <c r="AH772" s="176"/>
      <c r="AI772" s="177"/>
      <c r="AJ772" s="178"/>
      <c r="AK772" s="175"/>
      <c r="AL772" s="176"/>
      <c r="AM772" s="177"/>
      <c r="AN772" s="176"/>
      <c r="AO772" s="177"/>
      <c r="AP772" s="178"/>
      <c r="AQ772" s="175"/>
      <c r="AR772" s="176"/>
      <c r="AS772" s="177"/>
      <c r="AT772" s="176"/>
      <c r="AU772" s="177"/>
      <c r="AV772" s="178"/>
      <c r="AW772" s="175"/>
      <c r="AX772" s="176"/>
      <c r="AY772" s="177"/>
      <c r="AZ772" s="176"/>
      <c r="BA772" s="177"/>
      <c r="BB772" s="178"/>
      <c r="BC772" s="175"/>
      <c r="BD772" s="176"/>
      <c r="BE772" s="177"/>
      <c r="BF772" s="176"/>
      <c r="BG772" s="177"/>
      <c r="BH772" s="178"/>
      <c r="BI772" s="175"/>
      <c r="BJ772" s="176"/>
      <c r="BK772" s="177"/>
      <c r="BL772" s="176"/>
      <c r="BM772" s="177"/>
      <c r="BN772" s="178"/>
    </row>
    <row r="773" spans="13:66" ht="252" x14ac:dyDescent="0.25">
      <c r="M773" s="169">
        <v>1</v>
      </c>
      <c r="N773" s="170" t="s">
        <v>147</v>
      </c>
      <c r="O773" s="171">
        <v>1</v>
      </c>
      <c r="P773" s="170" t="s">
        <v>148</v>
      </c>
      <c r="Q773" s="171">
        <v>1</v>
      </c>
      <c r="R773" s="172" t="s">
        <v>149</v>
      </c>
      <c r="S773" s="169">
        <v>1</v>
      </c>
      <c r="T773" s="170" t="s">
        <v>150</v>
      </c>
      <c r="U773" s="171">
        <v>1</v>
      </c>
      <c r="V773" s="170" t="s">
        <v>151</v>
      </c>
      <c r="W773" s="171">
        <v>1</v>
      </c>
      <c r="X773" s="269" t="s">
        <v>152</v>
      </c>
      <c r="Y773" s="270"/>
      <c r="Z773" s="270"/>
      <c r="AA773" s="270"/>
      <c r="AB773" s="270"/>
      <c r="AC773" s="270"/>
      <c r="AD773" s="270"/>
      <c r="AE773" s="171"/>
      <c r="AF773" s="170"/>
      <c r="AG773" s="171"/>
      <c r="AH773" s="170"/>
      <c r="AI773" s="171"/>
      <c r="AJ773" s="172"/>
      <c r="AK773" s="169"/>
      <c r="AL773" s="170"/>
      <c r="AM773" s="171"/>
      <c r="AN773" s="170"/>
      <c r="AO773" s="171"/>
      <c r="AP773" s="172"/>
      <c r="AQ773" s="169"/>
      <c r="AR773" s="170"/>
      <c r="AS773" s="171"/>
      <c r="AT773" s="170"/>
      <c r="AU773" s="171"/>
      <c r="AV773" s="172"/>
      <c r="AW773" s="169"/>
      <c r="AX773" s="170"/>
      <c r="AY773" s="171"/>
      <c r="AZ773" s="170"/>
      <c r="BA773" s="171"/>
      <c r="BB773" s="172"/>
      <c r="BC773" s="169"/>
      <c r="BD773" s="170"/>
      <c r="BE773" s="171"/>
      <c r="BF773" s="170"/>
      <c r="BG773" s="171"/>
      <c r="BH773" s="172"/>
      <c r="BI773" s="169"/>
      <c r="BJ773" s="170"/>
      <c r="BK773" s="171"/>
      <c r="BL773" s="170"/>
      <c r="BM773" s="171"/>
      <c r="BN773" s="172"/>
    </row>
    <row r="774" spans="13:66" ht="15.75" x14ac:dyDescent="0.25">
      <c r="M774" s="169"/>
      <c r="N774" s="173"/>
      <c r="O774" s="171"/>
      <c r="P774" s="173"/>
      <c r="Q774" s="171"/>
      <c r="R774" s="174"/>
      <c r="S774" s="169"/>
      <c r="T774" s="173"/>
      <c r="U774" s="171"/>
      <c r="V774" s="173"/>
      <c r="W774" s="171"/>
      <c r="X774" s="174"/>
      <c r="Y774" s="169"/>
      <c r="Z774" s="173"/>
      <c r="AA774" s="171"/>
      <c r="AB774" s="173"/>
      <c r="AC774" s="171"/>
      <c r="AD774" s="174"/>
      <c r="AE774" s="169"/>
      <c r="AF774" s="173"/>
      <c r="AG774" s="171"/>
      <c r="AH774" s="173"/>
      <c r="AI774" s="171"/>
      <c r="AJ774" s="174"/>
      <c r="AK774" s="169"/>
      <c r="AL774" s="173"/>
      <c r="AM774" s="171"/>
      <c r="AN774" s="173"/>
      <c r="AO774" s="171"/>
      <c r="AP774" s="174"/>
      <c r="AQ774" s="169"/>
      <c r="AR774" s="173"/>
      <c r="AS774" s="171"/>
      <c r="AT774" s="173"/>
      <c r="AU774" s="171"/>
      <c r="AV774" s="174"/>
      <c r="AW774" s="169"/>
      <c r="AX774" s="173"/>
      <c r="AY774" s="171"/>
      <c r="AZ774" s="173"/>
      <c r="BA774" s="171"/>
      <c r="BB774" s="174"/>
      <c r="BC774" s="169"/>
      <c r="BD774" s="173"/>
      <c r="BE774" s="171"/>
      <c r="BF774" s="173"/>
      <c r="BG774" s="171"/>
      <c r="BH774" s="174"/>
      <c r="BI774" s="169"/>
      <c r="BJ774" s="173"/>
      <c r="BK774" s="171"/>
      <c r="BL774" s="173"/>
      <c r="BM774" s="171"/>
      <c r="BN774" s="174"/>
    </row>
    <row r="775" spans="13:66" ht="15.75" x14ac:dyDescent="0.25">
      <c r="M775" s="169"/>
      <c r="N775" s="173"/>
      <c r="O775" s="171"/>
      <c r="P775" s="173"/>
      <c r="Q775" s="171"/>
      <c r="R775" s="174"/>
      <c r="S775" s="169"/>
      <c r="T775" s="173"/>
      <c r="U775" s="171"/>
      <c r="V775" s="173"/>
      <c r="W775" s="171"/>
      <c r="X775" s="174"/>
      <c r="Y775" s="169"/>
      <c r="Z775" s="173"/>
      <c r="AA775" s="171"/>
      <c r="AB775" s="173"/>
      <c r="AC775" s="171"/>
      <c r="AD775" s="174"/>
      <c r="AE775" s="169"/>
      <c r="AF775" s="173"/>
      <c r="AG775" s="171"/>
      <c r="AH775" s="173"/>
      <c r="AI775" s="171"/>
      <c r="AJ775" s="174"/>
      <c r="AK775" s="169"/>
      <c r="AL775" s="173"/>
      <c r="AM775" s="171"/>
      <c r="AN775" s="173"/>
      <c r="AO775" s="171"/>
      <c r="AP775" s="174"/>
      <c r="AQ775" s="169"/>
      <c r="AR775" s="173"/>
      <c r="AS775" s="171"/>
      <c r="AT775" s="173"/>
      <c r="AU775" s="171"/>
      <c r="AV775" s="174"/>
      <c r="AW775" s="169"/>
      <c r="AX775" s="173"/>
      <c r="AY775" s="171"/>
      <c r="AZ775" s="173"/>
      <c r="BA775" s="171"/>
      <c r="BB775" s="174"/>
      <c r="BC775" s="169"/>
      <c r="BD775" s="173"/>
      <c r="BE775" s="171"/>
      <c r="BF775" s="173"/>
      <c r="BG775" s="171"/>
      <c r="BH775" s="174"/>
      <c r="BI775" s="169"/>
      <c r="BJ775" s="173"/>
      <c r="BK775" s="171"/>
      <c r="BL775" s="173"/>
      <c r="BM775" s="171"/>
      <c r="BN775" s="174"/>
    </row>
    <row r="776" spans="13:66" ht="15.75" x14ac:dyDescent="0.25">
      <c r="M776" s="175"/>
      <c r="N776" s="176"/>
      <c r="O776" s="177"/>
      <c r="P776" s="176"/>
      <c r="Q776" s="177"/>
      <c r="R776" s="178"/>
      <c r="S776" s="175"/>
      <c r="T776" s="176"/>
      <c r="U776" s="177"/>
      <c r="V776" s="176"/>
      <c r="W776" s="177"/>
      <c r="X776" s="178"/>
      <c r="Y776" s="175"/>
      <c r="Z776" s="176"/>
      <c r="AA776" s="177"/>
      <c r="AB776" s="177"/>
      <c r="AC776" s="177"/>
      <c r="AD776" s="180"/>
      <c r="AE776" s="175"/>
      <c r="AF776" s="176"/>
      <c r="AG776" s="177"/>
      <c r="AH776" s="176"/>
      <c r="AI776" s="177"/>
      <c r="AJ776" s="178"/>
      <c r="AK776" s="175"/>
      <c r="AL776" s="176"/>
      <c r="AM776" s="177"/>
      <c r="AN776" s="176"/>
      <c r="AO776" s="177"/>
      <c r="AP776" s="178"/>
      <c r="AQ776" s="175"/>
      <c r="AR776" s="176"/>
      <c r="AS776" s="177"/>
      <c r="AT776" s="177"/>
      <c r="AU776" s="177"/>
      <c r="AV776" s="180"/>
      <c r="AW776" s="175"/>
      <c r="AX776" s="176"/>
      <c r="AY776" s="177"/>
      <c r="AZ776" s="176"/>
      <c r="BA776" s="177"/>
      <c r="BB776" s="178"/>
      <c r="BC776" s="175"/>
      <c r="BD776" s="176"/>
      <c r="BE776" s="177"/>
      <c r="BF776" s="176"/>
      <c r="BG776" s="177"/>
      <c r="BH776" s="178"/>
      <c r="BI776" s="175"/>
      <c r="BJ776" s="176"/>
      <c r="BK776" s="177"/>
      <c r="BL776" s="177"/>
      <c r="BM776" s="177"/>
      <c r="BN776" s="180"/>
    </row>
    <row r="777" spans="13:66" ht="346.5" x14ac:dyDescent="0.25">
      <c r="M777" s="185">
        <v>1</v>
      </c>
      <c r="N777" s="186" t="s">
        <v>153</v>
      </c>
      <c r="O777" s="187">
        <v>1</v>
      </c>
      <c r="P777" s="186" t="s">
        <v>154</v>
      </c>
      <c r="Q777" s="187">
        <v>1</v>
      </c>
      <c r="R777" s="188" t="s">
        <v>155</v>
      </c>
      <c r="S777" s="185">
        <v>1</v>
      </c>
      <c r="T777" s="186" t="s">
        <v>156</v>
      </c>
      <c r="U777" s="187">
        <v>1</v>
      </c>
      <c r="V777" s="186" t="s">
        <v>157</v>
      </c>
      <c r="W777" s="187">
        <v>1</v>
      </c>
      <c r="X777" s="188" t="s">
        <v>158</v>
      </c>
      <c r="Y777" s="185">
        <v>1</v>
      </c>
      <c r="Z777" s="186" t="s">
        <v>159</v>
      </c>
      <c r="AA777" s="187">
        <v>1</v>
      </c>
      <c r="AB777" s="186" t="s">
        <v>160</v>
      </c>
      <c r="AC777" s="187">
        <v>1</v>
      </c>
      <c r="AD777" s="188" t="s">
        <v>161</v>
      </c>
      <c r="AE777" s="185">
        <v>1</v>
      </c>
      <c r="AF777" s="186" t="s">
        <v>162</v>
      </c>
      <c r="AG777" s="187">
        <v>1</v>
      </c>
      <c r="AH777" s="186" t="s">
        <v>163</v>
      </c>
      <c r="AI777" s="187">
        <v>1</v>
      </c>
      <c r="AJ777" s="186" t="s">
        <v>164</v>
      </c>
      <c r="AK777" s="185">
        <v>1</v>
      </c>
      <c r="AL777" s="186" t="s">
        <v>165</v>
      </c>
      <c r="AM777" s="187">
        <v>1</v>
      </c>
      <c r="AN777" s="186" t="s">
        <v>166</v>
      </c>
      <c r="AO777" s="187">
        <v>1</v>
      </c>
      <c r="AP777" s="188" t="s">
        <v>167</v>
      </c>
      <c r="AQ777" s="185">
        <v>1</v>
      </c>
      <c r="AR777" s="186" t="s">
        <v>168</v>
      </c>
      <c r="AS777" s="187">
        <v>1</v>
      </c>
      <c r="AT777" s="186" t="s">
        <v>169</v>
      </c>
      <c r="AU777" s="187">
        <v>1</v>
      </c>
      <c r="AV777" s="186" t="s">
        <v>170</v>
      </c>
      <c r="AW777" s="185">
        <v>1</v>
      </c>
      <c r="AX777" s="186" t="s">
        <v>171</v>
      </c>
      <c r="AY777" s="187">
        <v>1</v>
      </c>
      <c r="AZ777" s="186" t="s">
        <v>172</v>
      </c>
      <c r="BA777" s="187">
        <v>1</v>
      </c>
      <c r="BB777" s="186" t="s">
        <v>173</v>
      </c>
      <c r="BC777" s="185">
        <v>1</v>
      </c>
      <c r="BD777" s="186" t="s">
        <v>174</v>
      </c>
      <c r="BE777" s="187">
        <v>1</v>
      </c>
      <c r="BF777" s="186" t="s">
        <v>175</v>
      </c>
      <c r="BG777" s="187">
        <v>1</v>
      </c>
      <c r="BH777" s="186" t="s">
        <v>176</v>
      </c>
      <c r="BI777" s="185">
        <v>1</v>
      </c>
      <c r="BJ777" s="186" t="s">
        <v>177</v>
      </c>
      <c r="BK777" s="187">
        <v>1</v>
      </c>
      <c r="BL777" s="186" t="s">
        <v>178</v>
      </c>
      <c r="BM777" s="187">
        <v>1</v>
      </c>
      <c r="BN777" s="186" t="s">
        <v>179</v>
      </c>
    </row>
    <row r="778" spans="13:66" ht="15.75" x14ac:dyDescent="0.25">
      <c r="M778" s="185"/>
      <c r="N778" s="189"/>
      <c r="O778" s="187"/>
      <c r="P778" s="189"/>
      <c r="Q778" s="187"/>
      <c r="R778" s="190"/>
      <c r="S778" s="185"/>
      <c r="T778" s="189"/>
      <c r="U778" s="187"/>
      <c r="V778" s="189"/>
      <c r="W778" s="187"/>
      <c r="X778" s="190"/>
      <c r="Y778" s="185"/>
      <c r="Z778" s="189"/>
      <c r="AA778" s="187"/>
      <c r="AB778" s="189"/>
      <c r="AC778" s="187"/>
      <c r="AD778" s="190"/>
      <c r="AE778" s="185"/>
      <c r="AF778" s="189"/>
      <c r="AG778" s="187"/>
      <c r="AH778" s="189"/>
      <c r="AI778" s="187"/>
      <c r="AJ778" s="190"/>
      <c r="AK778" s="185"/>
      <c r="AL778" s="189"/>
      <c r="AM778" s="187"/>
      <c r="AN778" s="189"/>
      <c r="AO778" s="187"/>
      <c r="AP778" s="190"/>
      <c r="AQ778" s="185"/>
      <c r="AR778" s="189"/>
      <c r="AS778" s="187"/>
      <c r="AT778" s="189"/>
      <c r="AU778" s="187"/>
      <c r="AV778" s="190"/>
      <c r="AW778" s="185"/>
      <c r="AX778" s="189"/>
      <c r="AY778" s="187"/>
      <c r="AZ778" s="189"/>
      <c r="BA778" s="187"/>
      <c r="BB778" s="190"/>
      <c r="BC778" s="185"/>
      <c r="BD778" s="189"/>
      <c r="BE778" s="187"/>
      <c r="BF778" s="189"/>
      <c r="BG778" s="187"/>
      <c r="BH778" s="190"/>
      <c r="BI778" s="185"/>
      <c r="BJ778" s="189"/>
      <c r="BK778" s="187"/>
      <c r="BL778" s="189"/>
      <c r="BM778" s="187"/>
      <c r="BN778" s="190"/>
    </row>
    <row r="779" spans="13:66" ht="15.75" x14ac:dyDescent="0.25">
      <c r="M779" s="185"/>
      <c r="N779" s="189"/>
      <c r="O779" s="187"/>
      <c r="P779" s="189"/>
      <c r="Q779" s="187"/>
      <c r="R779" s="190"/>
      <c r="S779" s="185"/>
      <c r="T779" s="189"/>
      <c r="U779" s="187"/>
      <c r="V779" s="189"/>
      <c r="W779" s="187"/>
      <c r="X779" s="190"/>
      <c r="Y779" s="185"/>
      <c r="Z779" s="189"/>
      <c r="AA779" s="187"/>
      <c r="AB779" s="189"/>
      <c r="AC779" s="187"/>
      <c r="AD779" s="190"/>
      <c r="AE779" s="185"/>
      <c r="AF779" s="189"/>
      <c r="AG779" s="187"/>
      <c r="AH779" s="189"/>
      <c r="AI779" s="187"/>
      <c r="AJ779" s="190"/>
      <c r="AK779" s="185"/>
      <c r="AL779" s="189"/>
      <c r="AM779" s="187"/>
      <c r="AN779" s="189"/>
      <c r="AO779" s="187"/>
      <c r="AP779" s="190"/>
      <c r="AQ779" s="185"/>
      <c r="AR779" s="189"/>
      <c r="AS779" s="187"/>
      <c r="AT779" s="189"/>
      <c r="AU779" s="187"/>
      <c r="AV779" s="190"/>
      <c r="AW779" s="185"/>
      <c r="AX779" s="189"/>
      <c r="AY779" s="187"/>
      <c r="AZ779" s="189"/>
      <c r="BA779" s="187"/>
      <c r="BB779" s="190"/>
      <c r="BC779" s="185"/>
      <c r="BD779" s="189"/>
      <c r="BE779" s="187"/>
      <c r="BF779" s="189"/>
      <c r="BG779" s="187"/>
      <c r="BH779" s="190"/>
      <c r="BI779" s="185"/>
      <c r="BJ779" s="189"/>
      <c r="BK779" s="187"/>
      <c r="BL779" s="189"/>
      <c r="BM779" s="187"/>
      <c r="BN779" s="190"/>
    </row>
    <row r="780" spans="13:66" ht="15.75" x14ac:dyDescent="0.25">
      <c r="M780" s="191"/>
      <c r="N780" s="192"/>
      <c r="O780" s="193"/>
      <c r="P780" s="192"/>
      <c r="Q780" s="193"/>
      <c r="R780" s="194"/>
      <c r="S780" s="191"/>
      <c r="T780" s="192"/>
      <c r="U780" s="193"/>
      <c r="V780" s="192"/>
      <c r="W780" s="193"/>
      <c r="X780" s="194"/>
      <c r="Y780" s="191"/>
      <c r="Z780" s="192"/>
      <c r="AA780" s="193"/>
      <c r="AB780" s="192"/>
      <c r="AC780" s="193"/>
      <c r="AD780" s="194"/>
      <c r="AE780" s="191"/>
      <c r="AF780" s="192"/>
      <c r="AG780" s="193"/>
      <c r="AH780" s="192"/>
      <c r="AI780" s="193"/>
      <c r="AJ780" s="194"/>
      <c r="AK780" s="191"/>
      <c r="AL780" s="192"/>
      <c r="AM780" s="193"/>
      <c r="AN780" s="192"/>
      <c r="AO780" s="193"/>
      <c r="AP780" s="194"/>
      <c r="AQ780" s="191"/>
      <c r="AR780" s="192"/>
      <c r="AS780" s="193"/>
      <c r="AT780" s="192"/>
      <c r="AU780" s="193"/>
      <c r="AV780" s="194"/>
      <c r="AW780" s="191"/>
      <c r="AX780" s="192"/>
      <c r="AY780" s="193"/>
      <c r="AZ780" s="192"/>
      <c r="BA780" s="193"/>
      <c r="BB780" s="194"/>
      <c r="BC780" s="191"/>
      <c r="BD780" s="192"/>
      <c r="BE780" s="193"/>
      <c r="BF780" s="192"/>
      <c r="BG780" s="193"/>
      <c r="BH780" s="194"/>
      <c r="BI780" s="191"/>
      <c r="BJ780" s="192"/>
      <c r="BK780" s="193"/>
      <c r="BL780" s="192"/>
      <c r="BM780" s="193"/>
      <c r="BN780" s="194"/>
    </row>
    <row r="781" spans="13:66" ht="299.25" x14ac:dyDescent="0.25">
      <c r="M781" s="195">
        <v>1</v>
      </c>
      <c r="N781" s="196" t="s">
        <v>180</v>
      </c>
      <c r="O781" s="197">
        <v>1</v>
      </c>
      <c r="P781" s="196" t="s">
        <v>181</v>
      </c>
      <c r="Q781" s="197">
        <v>1</v>
      </c>
      <c r="R781" s="196" t="s">
        <v>182</v>
      </c>
      <c r="S781" s="195">
        <v>1</v>
      </c>
      <c r="T781" s="196" t="s">
        <v>183</v>
      </c>
      <c r="U781" s="197">
        <v>1</v>
      </c>
      <c r="V781" s="196" t="s">
        <v>184</v>
      </c>
      <c r="W781" s="197">
        <v>1</v>
      </c>
      <c r="X781" s="196" t="s">
        <v>185</v>
      </c>
      <c r="Y781" s="195">
        <v>1</v>
      </c>
      <c r="Z781" s="196" t="s">
        <v>186</v>
      </c>
      <c r="AA781" s="197">
        <v>1</v>
      </c>
      <c r="AB781" s="196" t="s">
        <v>187</v>
      </c>
      <c r="AC781" s="197">
        <v>1</v>
      </c>
      <c r="AD781" s="196" t="s">
        <v>188</v>
      </c>
      <c r="AE781" s="195">
        <v>1</v>
      </c>
      <c r="AF781" s="196" t="s">
        <v>189</v>
      </c>
      <c r="AG781" s="197">
        <v>1</v>
      </c>
      <c r="AH781" s="196" t="s">
        <v>190</v>
      </c>
      <c r="AI781" s="197">
        <v>1</v>
      </c>
      <c r="AJ781" s="196" t="s">
        <v>191</v>
      </c>
      <c r="AK781" s="195">
        <v>1</v>
      </c>
      <c r="AL781" s="196" t="s">
        <v>192</v>
      </c>
      <c r="AM781" s="197">
        <v>1</v>
      </c>
      <c r="AN781" s="196" t="s">
        <v>193</v>
      </c>
      <c r="AO781" s="197">
        <v>1</v>
      </c>
      <c r="AP781" s="196" t="s">
        <v>194</v>
      </c>
      <c r="AQ781" s="195">
        <v>1</v>
      </c>
      <c r="AR781" s="196" t="s">
        <v>195</v>
      </c>
      <c r="AS781" s="197">
        <v>1</v>
      </c>
      <c r="AT781" s="196" t="s">
        <v>196</v>
      </c>
      <c r="AU781" s="197">
        <v>1</v>
      </c>
      <c r="AV781" s="196" t="s">
        <v>197</v>
      </c>
      <c r="AW781" s="195">
        <v>1</v>
      </c>
      <c r="AX781" s="196" t="s">
        <v>198</v>
      </c>
      <c r="AY781" s="197">
        <v>1</v>
      </c>
      <c r="AZ781" s="196" t="s">
        <v>199</v>
      </c>
      <c r="BA781" s="197">
        <v>1</v>
      </c>
      <c r="BB781" s="196" t="s">
        <v>200</v>
      </c>
      <c r="BC781" s="195">
        <v>1</v>
      </c>
      <c r="BD781" s="196" t="s">
        <v>201</v>
      </c>
      <c r="BE781" s="197">
        <v>1</v>
      </c>
      <c r="BF781" s="196" t="s">
        <v>202</v>
      </c>
      <c r="BG781" s="197">
        <v>1</v>
      </c>
      <c r="BH781" s="196" t="s">
        <v>203</v>
      </c>
      <c r="BI781" s="195">
        <v>1</v>
      </c>
      <c r="BJ781" s="196" t="s">
        <v>204</v>
      </c>
      <c r="BK781" s="197">
        <v>1</v>
      </c>
      <c r="BL781" s="196" t="s">
        <v>205</v>
      </c>
      <c r="BM781" s="197">
        <v>1</v>
      </c>
      <c r="BN781" s="196" t="s">
        <v>206</v>
      </c>
    </row>
    <row r="782" spans="13:66" ht="15.75" x14ac:dyDescent="0.25">
      <c r="M782" s="195"/>
      <c r="N782" s="199"/>
      <c r="O782" s="197"/>
      <c r="P782" s="199"/>
      <c r="Q782" s="197"/>
      <c r="R782" s="200"/>
      <c r="S782" s="195"/>
      <c r="T782" s="199"/>
      <c r="U782" s="197"/>
      <c r="V782" s="196"/>
      <c r="W782" s="197"/>
      <c r="X782" s="198"/>
      <c r="Y782" s="195"/>
      <c r="Z782" s="199"/>
      <c r="AA782" s="197"/>
      <c r="AB782" s="199"/>
      <c r="AC782" s="197"/>
      <c r="AD782" s="200"/>
      <c r="AE782" s="195"/>
      <c r="AF782" s="199"/>
      <c r="AG782" s="197"/>
      <c r="AH782" s="199"/>
      <c r="AI782" s="197"/>
      <c r="AJ782" s="200"/>
      <c r="AK782" s="195"/>
      <c r="AL782" s="199"/>
      <c r="AM782" s="197"/>
      <c r="AN782" s="196"/>
      <c r="AO782" s="197"/>
      <c r="AP782" s="198"/>
      <c r="AQ782" s="195"/>
      <c r="AR782" s="199"/>
      <c r="AS782" s="197"/>
      <c r="AT782" s="199"/>
      <c r="AU782" s="197"/>
      <c r="AV782" s="200"/>
      <c r="AW782" s="195"/>
      <c r="AX782" s="199"/>
      <c r="AY782" s="197"/>
      <c r="AZ782" s="199"/>
      <c r="BA782" s="197"/>
      <c r="BB782" s="200"/>
      <c r="BC782" s="195"/>
      <c r="BD782" s="199"/>
      <c r="BE782" s="197"/>
      <c r="BF782" s="196"/>
      <c r="BG782" s="197"/>
      <c r="BH782" s="198"/>
      <c r="BI782" s="195"/>
      <c r="BJ782" s="199"/>
      <c r="BK782" s="197"/>
      <c r="BL782" s="199"/>
      <c r="BM782" s="197"/>
      <c r="BN782" s="200"/>
    </row>
    <row r="783" spans="13:66" ht="15.75" x14ac:dyDescent="0.25">
      <c r="M783" s="195"/>
      <c r="N783" s="199"/>
      <c r="O783" s="197"/>
      <c r="P783" s="199"/>
      <c r="Q783" s="197"/>
      <c r="R783" s="200"/>
      <c r="S783" s="195"/>
      <c r="T783" s="199"/>
      <c r="U783" s="197"/>
      <c r="V783" s="196"/>
      <c r="W783" s="197"/>
      <c r="X783" s="198"/>
      <c r="Y783" s="195"/>
      <c r="Z783" s="199"/>
      <c r="AA783" s="197"/>
      <c r="AB783" s="199"/>
      <c r="AC783" s="197"/>
      <c r="AD783" s="200"/>
      <c r="AE783" s="195"/>
      <c r="AF783" s="199"/>
      <c r="AG783" s="197"/>
      <c r="AH783" s="199"/>
      <c r="AI783" s="197"/>
      <c r="AJ783" s="200"/>
      <c r="AK783" s="195"/>
      <c r="AL783" s="199"/>
      <c r="AM783" s="197"/>
      <c r="AN783" s="196"/>
      <c r="AO783" s="197"/>
      <c r="AP783" s="198"/>
      <c r="AQ783" s="195"/>
      <c r="AR783" s="199"/>
      <c r="AS783" s="197"/>
      <c r="AT783" s="199"/>
      <c r="AU783" s="197"/>
      <c r="AV783" s="200"/>
      <c r="AW783" s="195"/>
      <c r="AX783" s="199"/>
      <c r="AY783" s="197"/>
      <c r="AZ783" s="199"/>
      <c r="BA783" s="197"/>
      <c r="BB783" s="200"/>
      <c r="BC783" s="195"/>
      <c r="BD783" s="199"/>
      <c r="BE783" s="197"/>
      <c r="BF783" s="196"/>
      <c r="BG783" s="197"/>
      <c r="BH783" s="198"/>
      <c r="BI783" s="195"/>
      <c r="BJ783" s="199"/>
      <c r="BK783" s="197"/>
      <c r="BL783" s="199"/>
      <c r="BM783" s="197"/>
      <c r="BN783" s="200"/>
    </row>
    <row r="784" spans="13:66" ht="15.75" x14ac:dyDescent="0.25">
      <c r="M784" s="201"/>
      <c r="N784" s="202"/>
      <c r="O784" s="203"/>
      <c r="P784" s="202"/>
      <c r="Q784" s="203"/>
      <c r="R784" s="204"/>
      <c r="S784" s="201"/>
      <c r="T784" s="202"/>
      <c r="U784" s="203"/>
      <c r="V784" s="202"/>
      <c r="W784" s="203"/>
      <c r="X784" s="204"/>
      <c r="Y784" s="201"/>
      <c r="Z784" s="202"/>
      <c r="AA784" s="203"/>
      <c r="AB784" s="202"/>
      <c r="AC784" s="203"/>
      <c r="AD784" s="204"/>
      <c r="AE784" s="201"/>
      <c r="AF784" s="202"/>
      <c r="AG784" s="203"/>
      <c r="AH784" s="202"/>
      <c r="AI784" s="203"/>
      <c r="AJ784" s="204"/>
      <c r="AK784" s="201"/>
      <c r="AL784" s="202"/>
      <c r="AM784" s="203"/>
      <c r="AN784" s="202"/>
      <c r="AO784" s="203"/>
      <c r="AP784" s="204"/>
      <c r="AQ784" s="201"/>
      <c r="AR784" s="202"/>
      <c r="AS784" s="203"/>
      <c r="AT784" s="202"/>
      <c r="AU784" s="203"/>
      <c r="AV784" s="204"/>
      <c r="AW784" s="201"/>
      <c r="AX784" s="202"/>
      <c r="AY784" s="203"/>
      <c r="AZ784" s="202"/>
      <c r="BA784" s="203"/>
      <c r="BB784" s="204"/>
      <c r="BC784" s="201"/>
      <c r="BD784" s="202"/>
      <c r="BE784" s="203"/>
      <c r="BF784" s="202"/>
      <c r="BG784" s="203"/>
      <c r="BH784" s="204"/>
      <c r="BI784" s="201"/>
      <c r="BJ784" s="202"/>
      <c r="BK784" s="203"/>
      <c r="BL784" s="202"/>
      <c r="BM784" s="203"/>
      <c r="BN784" s="204"/>
    </row>
    <row r="785" spans="13:97" ht="378" x14ac:dyDescent="0.25">
      <c r="M785" s="195">
        <v>1</v>
      </c>
      <c r="N785" s="196" t="s">
        <v>207</v>
      </c>
      <c r="O785" s="197">
        <v>1</v>
      </c>
      <c r="P785" s="196" t="s">
        <v>208</v>
      </c>
      <c r="Q785" s="197">
        <v>1</v>
      </c>
      <c r="R785" s="196" t="s">
        <v>209</v>
      </c>
      <c r="S785" s="195">
        <v>1</v>
      </c>
      <c r="T785" s="196" t="s">
        <v>210</v>
      </c>
      <c r="U785" s="197">
        <v>1</v>
      </c>
      <c r="V785" s="196" t="s">
        <v>211</v>
      </c>
      <c r="W785" s="197">
        <v>1</v>
      </c>
      <c r="X785" s="196" t="s">
        <v>212</v>
      </c>
      <c r="Y785" s="195">
        <v>1</v>
      </c>
      <c r="Z785" s="196" t="s">
        <v>213</v>
      </c>
      <c r="AA785" s="197">
        <v>1</v>
      </c>
      <c r="AB785" s="196" t="s">
        <v>214</v>
      </c>
      <c r="AC785" s="197">
        <v>1</v>
      </c>
      <c r="AD785" s="196" t="s">
        <v>215</v>
      </c>
      <c r="AE785" s="195">
        <v>1</v>
      </c>
      <c r="AF785" s="196" t="s">
        <v>216</v>
      </c>
      <c r="AG785" s="197">
        <v>1</v>
      </c>
      <c r="AH785" s="196" t="s">
        <v>217</v>
      </c>
      <c r="AI785" s="197">
        <v>1</v>
      </c>
      <c r="AJ785" s="196" t="s">
        <v>218</v>
      </c>
      <c r="AK785" s="195">
        <v>1</v>
      </c>
      <c r="AL785" s="196" t="s">
        <v>219</v>
      </c>
      <c r="AM785" s="197">
        <v>1</v>
      </c>
      <c r="AN785" s="196" t="s">
        <v>220</v>
      </c>
      <c r="AO785" s="197">
        <v>1</v>
      </c>
      <c r="AP785" s="196" t="s">
        <v>221</v>
      </c>
      <c r="AQ785" s="195">
        <v>1</v>
      </c>
      <c r="AR785" s="196" t="s">
        <v>222</v>
      </c>
      <c r="AS785" s="197">
        <v>1</v>
      </c>
      <c r="AT785" s="196" t="s">
        <v>223</v>
      </c>
      <c r="AU785" s="197">
        <v>1</v>
      </c>
      <c r="AV785" s="196" t="s">
        <v>224</v>
      </c>
      <c r="AW785" s="195">
        <v>1</v>
      </c>
      <c r="AX785" s="196" t="s">
        <v>225</v>
      </c>
      <c r="AY785" s="197">
        <v>1</v>
      </c>
      <c r="AZ785" s="196" t="s">
        <v>226</v>
      </c>
      <c r="BA785" s="197">
        <v>1</v>
      </c>
      <c r="BB785" s="196" t="s">
        <v>227</v>
      </c>
      <c r="BC785" s="195">
        <v>1</v>
      </c>
      <c r="BD785" s="196" t="s">
        <v>228</v>
      </c>
      <c r="BE785" s="197">
        <v>1</v>
      </c>
      <c r="BF785" s="196" t="s">
        <v>229</v>
      </c>
      <c r="BG785" s="197">
        <v>1</v>
      </c>
      <c r="BH785" s="196" t="s">
        <v>230</v>
      </c>
      <c r="BI785" s="195">
        <v>1</v>
      </c>
      <c r="BJ785" s="196" t="s">
        <v>231</v>
      </c>
      <c r="BK785" s="197">
        <v>1</v>
      </c>
      <c r="BL785" s="196" t="s">
        <v>232</v>
      </c>
      <c r="BM785" s="197">
        <v>1</v>
      </c>
      <c r="BN785" s="196" t="s">
        <v>233</v>
      </c>
    </row>
    <row r="786" spans="13:97" ht="15.75" x14ac:dyDescent="0.25">
      <c r="M786" s="195"/>
      <c r="N786" s="199"/>
      <c r="O786" s="197"/>
      <c r="P786" s="199"/>
      <c r="Q786" s="197"/>
      <c r="R786" s="200"/>
      <c r="S786" s="195"/>
      <c r="T786" s="199"/>
      <c r="U786" s="197"/>
      <c r="V786" s="199"/>
      <c r="W786" s="197"/>
      <c r="X786" s="200"/>
      <c r="Y786" s="195"/>
      <c r="Z786" s="199"/>
      <c r="AA786" s="197"/>
      <c r="AB786" s="199"/>
      <c r="AC786" s="197"/>
      <c r="AD786" s="200"/>
      <c r="AE786" s="195"/>
      <c r="AF786" s="199"/>
      <c r="AG786" s="197"/>
      <c r="AH786" s="199"/>
      <c r="AI786" s="197"/>
      <c r="AJ786" s="200"/>
      <c r="AK786" s="195"/>
      <c r="AL786" s="199"/>
      <c r="AM786" s="197"/>
      <c r="AN786" s="199"/>
      <c r="AO786" s="197"/>
      <c r="AP786" s="200"/>
      <c r="AQ786" s="195"/>
      <c r="AR786" s="199"/>
      <c r="AS786" s="197"/>
      <c r="AT786" s="199"/>
      <c r="AU786" s="197"/>
      <c r="AV786" s="200"/>
      <c r="AW786" s="195"/>
      <c r="AX786" s="199"/>
      <c r="AY786" s="197"/>
      <c r="AZ786" s="199"/>
      <c r="BA786" s="197"/>
      <c r="BB786" s="200"/>
      <c r="BC786" s="195"/>
      <c r="BD786" s="199"/>
      <c r="BE786" s="197"/>
      <c r="BF786" s="199"/>
      <c r="BG786" s="197"/>
      <c r="BH786" s="200"/>
      <c r="BI786" s="195"/>
      <c r="BJ786" s="199"/>
      <c r="BK786" s="197"/>
      <c r="BL786" s="199"/>
      <c r="BM786" s="197"/>
      <c r="BN786" s="200"/>
    </row>
    <row r="787" spans="13:97" ht="15.75" x14ac:dyDescent="0.25">
      <c r="M787" s="195"/>
      <c r="N787" s="199"/>
      <c r="O787" s="197"/>
      <c r="P787" s="199"/>
      <c r="Q787" s="197"/>
      <c r="R787" s="200"/>
      <c r="S787" s="195"/>
      <c r="T787" s="199"/>
      <c r="U787" s="197"/>
      <c r="V787" s="199"/>
      <c r="W787" s="197"/>
      <c r="X787" s="200"/>
      <c r="Y787" s="195"/>
      <c r="Z787" s="199"/>
      <c r="AA787" s="197"/>
      <c r="AB787" s="199"/>
      <c r="AC787" s="197"/>
      <c r="AD787" s="200"/>
      <c r="AE787" s="195"/>
      <c r="AF787" s="199"/>
      <c r="AG787" s="197"/>
      <c r="AH787" s="199"/>
      <c r="AI787" s="197"/>
      <c r="AJ787" s="200"/>
      <c r="AK787" s="195"/>
      <c r="AL787" s="199"/>
      <c r="AM787" s="197"/>
      <c r="AN787" s="199"/>
      <c r="AO787" s="197"/>
      <c r="AP787" s="200"/>
      <c r="AQ787" s="195"/>
      <c r="AR787" s="199"/>
      <c r="AS787" s="197"/>
      <c r="AT787" s="199"/>
      <c r="AU787" s="197"/>
      <c r="AV787" s="200"/>
      <c r="AW787" s="195"/>
      <c r="AX787" s="199"/>
      <c r="AY787" s="197"/>
      <c r="AZ787" s="199"/>
      <c r="BA787" s="197"/>
      <c r="BB787" s="200"/>
      <c r="BC787" s="195"/>
      <c r="BD787" s="199"/>
      <c r="BE787" s="197"/>
      <c r="BF787" s="199"/>
      <c r="BG787" s="197"/>
      <c r="BH787" s="200"/>
      <c r="BI787" s="195"/>
      <c r="BJ787" s="199"/>
      <c r="BK787" s="197"/>
      <c r="BL787" s="199"/>
      <c r="BM787" s="197"/>
      <c r="BN787" s="200"/>
    </row>
    <row r="788" spans="13:97" ht="15.75" x14ac:dyDescent="0.25">
      <c r="M788" s="201"/>
      <c r="N788" s="202"/>
      <c r="O788" s="203"/>
      <c r="P788" s="202"/>
      <c r="Q788" s="203"/>
      <c r="R788" s="204"/>
      <c r="S788" s="201"/>
      <c r="T788" s="202"/>
      <c r="U788" s="203"/>
      <c r="V788" s="202"/>
      <c r="W788" s="203"/>
      <c r="X788" s="204"/>
      <c r="Y788" s="201"/>
      <c r="Z788" s="202"/>
      <c r="AA788" s="203"/>
      <c r="AB788" s="202"/>
      <c r="AC788" s="203"/>
      <c r="AD788" s="204"/>
      <c r="AE788" s="201"/>
      <c r="AF788" s="202"/>
      <c r="AG788" s="203"/>
      <c r="AH788" s="202"/>
      <c r="AI788" s="203"/>
      <c r="AJ788" s="204"/>
      <c r="AK788" s="201"/>
      <c r="AL788" s="202"/>
      <c r="AM788" s="203"/>
      <c r="AN788" s="202"/>
      <c r="AO788" s="203"/>
      <c r="AP788" s="204"/>
      <c r="AQ788" s="201"/>
      <c r="AR788" s="202"/>
      <c r="AS788" s="203"/>
      <c r="AT788" s="202"/>
      <c r="AU788" s="203"/>
      <c r="AV788" s="204"/>
      <c r="AW788" s="201"/>
      <c r="AX788" s="202"/>
      <c r="AY788" s="203"/>
      <c r="AZ788" s="202"/>
      <c r="BA788" s="203"/>
      <c r="BB788" s="204"/>
      <c r="BC788" s="201"/>
      <c r="BD788" s="202"/>
      <c r="BE788" s="203"/>
      <c r="BF788" s="202"/>
      <c r="BG788" s="203"/>
      <c r="BH788" s="204"/>
      <c r="BI788" s="201"/>
      <c r="BJ788" s="202"/>
      <c r="BK788" s="203"/>
      <c r="BL788" s="202"/>
      <c r="BM788" s="203"/>
      <c r="BN788" s="204"/>
    </row>
    <row r="789" spans="13:97" ht="299.25" x14ac:dyDescent="0.25">
      <c r="M789" s="195">
        <v>1</v>
      </c>
      <c r="N789" s="196" t="s">
        <v>234</v>
      </c>
      <c r="O789" s="197">
        <v>1</v>
      </c>
      <c r="P789" s="196" t="s">
        <v>235</v>
      </c>
      <c r="Q789" s="197">
        <v>1</v>
      </c>
      <c r="R789" s="196" t="s">
        <v>236</v>
      </c>
      <c r="S789" s="195">
        <v>1</v>
      </c>
      <c r="T789" s="196" t="s">
        <v>237</v>
      </c>
      <c r="U789" s="197">
        <v>1</v>
      </c>
      <c r="V789" s="196" t="s">
        <v>238</v>
      </c>
      <c r="W789" s="197">
        <v>1</v>
      </c>
      <c r="X789" s="196" t="s">
        <v>239</v>
      </c>
      <c r="Y789" s="195">
        <v>1</v>
      </c>
      <c r="Z789" s="196" t="s">
        <v>240</v>
      </c>
      <c r="AA789" s="197">
        <v>1</v>
      </c>
      <c r="AB789" s="196" t="s">
        <v>241</v>
      </c>
      <c r="AC789" s="197">
        <v>1</v>
      </c>
      <c r="AD789" s="196" t="s">
        <v>242</v>
      </c>
      <c r="AE789" s="195">
        <v>1</v>
      </c>
      <c r="AF789" s="196" t="s">
        <v>243</v>
      </c>
      <c r="AG789" s="197">
        <v>1</v>
      </c>
      <c r="AH789" s="196" t="s">
        <v>244</v>
      </c>
      <c r="AI789" s="197">
        <v>1</v>
      </c>
      <c r="AJ789" s="196" t="s">
        <v>245</v>
      </c>
      <c r="AK789" s="195">
        <v>1</v>
      </c>
      <c r="AL789" s="196" t="s">
        <v>246</v>
      </c>
      <c r="AM789" s="197">
        <v>1</v>
      </c>
      <c r="AN789" s="196" t="s">
        <v>247</v>
      </c>
      <c r="AO789" s="197">
        <v>1</v>
      </c>
      <c r="AP789" s="196" t="s">
        <v>248</v>
      </c>
      <c r="AQ789" s="195">
        <v>1</v>
      </c>
      <c r="AR789" s="196" t="s">
        <v>249</v>
      </c>
      <c r="AS789" s="197">
        <v>1</v>
      </c>
      <c r="AT789" s="196" t="s">
        <v>250</v>
      </c>
      <c r="AU789" s="197">
        <v>1</v>
      </c>
      <c r="AV789" s="196" t="s">
        <v>251</v>
      </c>
      <c r="AW789" s="195">
        <v>1</v>
      </c>
      <c r="AX789" s="196" t="s">
        <v>252</v>
      </c>
      <c r="AY789" s="197">
        <v>1</v>
      </c>
      <c r="AZ789" s="196" t="s">
        <v>253</v>
      </c>
      <c r="BA789" s="197">
        <v>1</v>
      </c>
      <c r="BB789" s="196" t="s">
        <v>254</v>
      </c>
      <c r="BC789" s="195">
        <v>1</v>
      </c>
      <c r="BD789" s="196" t="s">
        <v>255</v>
      </c>
      <c r="BE789" s="197">
        <v>1</v>
      </c>
      <c r="BF789" s="196" t="s">
        <v>256</v>
      </c>
      <c r="BG789" s="197">
        <v>1</v>
      </c>
      <c r="BH789" s="196" t="s">
        <v>257</v>
      </c>
      <c r="BI789" s="195">
        <v>1</v>
      </c>
      <c r="BJ789" s="196" t="s">
        <v>258</v>
      </c>
      <c r="BK789" s="197">
        <v>1</v>
      </c>
      <c r="BL789" s="196" t="s">
        <v>259</v>
      </c>
      <c r="BM789" s="197">
        <v>1</v>
      </c>
      <c r="BN789" s="196" t="s">
        <v>260</v>
      </c>
    </row>
    <row r="790" spans="13:97" ht="16.5" thickBot="1" x14ac:dyDescent="0.3">
      <c r="M790" s="195"/>
      <c r="N790" s="199"/>
      <c r="O790" s="197"/>
      <c r="P790" s="199"/>
      <c r="Q790" s="197"/>
      <c r="R790" s="200"/>
      <c r="S790" s="195"/>
      <c r="T790" s="199"/>
      <c r="U790" s="197"/>
      <c r="V790" s="199"/>
      <c r="W790" s="197"/>
      <c r="X790" s="200"/>
      <c r="Y790" s="195"/>
      <c r="Z790" s="199"/>
      <c r="AA790" s="197"/>
      <c r="AB790" s="199"/>
      <c r="AC790" s="197"/>
      <c r="AD790" s="200"/>
      <c r="AE790" s="195"/>
      <c r="AF790" s="199"/>
      <c r="AG790" s="197"/>
      <c r="AH790" s="199"/>
      <c r="AI790" s="197"/>
      <c r="AJ790" s="200"/>
      <c r="AK790" s="195"/>
      <c r="AL790" s="199"/>
      <c r="AM790" s="197"/>
      <c r="AN790" s="199"/>
      <c r="AO790" s="197"/>
      <c r="AP790" s="200"/>
      <c r="AQ790" s="195"/>
      <c r="AR790" s="199"/>
      <c r="AS790" s="197"/>
      <c r="AT790" s="199"/>
      <c r="AU790" s="197"/>
      <c r="AV790" s="200"/>
      <c r="AW790" s="195"/>
      <c r="AX790" s="199"/>
      <c r="AY790" s="197"/>
      <c r="AZ790" s="199"/>
      <c r="BA790" s="197"/>
      <c r="BB790" s="200"/>
      <c r="BC790" s="195"/>
      <c r="BD790" s="199"/>
      <c r="BE790" s="197"/>
      <c r="BF790" s="199"/>
      <c r="BG790" s="197"/>
      <c r="BH790" s="200"/>
      <c r="BI790" s="195"/>
      <c r="BJ790" s="199"/>
      <c r="BK790" s="197"/>
      <c r="BL790" s="199"/>
      <c r="BM790" s="197"/>
      <c r="BN790" s="200"/>
    </row>
    <row r="791" spans="13:97" ht="15" customHeight="1" x14ac:dyDescent="0.25">
      <c r="M791" s="195"/>
      <c r="N791" s="199"/>
      <c r="O791" s="197"/>
      <c r="P791" s="199"/>
      <c r="Q791" s="197"/>
      <c r="R791" s="200"/>
      <c r="S791" s="195"/>
      <c r="T791" s="199"/>
      <c r="U791" s="197"/>
      <c r="V791" s="199"/>
      <c r="W791" s="197"/>
      <c r="X791" s="200"/>
      <c r="Y791" s="195"/>
      <c r="Z791" s="199"/>
      <c r="AA791" s="197"/>
      <c r="AB791" s="199"/>
      <c r="AC791" s="197"/>
      <c r="AD791" s="200"/>
      <c r="AE791" s="195"/>
      <c r="AF791" s="199"/>
      <c r="AG791" s="197"/>
      <c r="AH791" s="199"/>
      <c r="AI791" s="197"/>
      <c r="AJ791" s="200"/>
      <c r="AK791" s="195"/>
      <c r="AL791" s="199"/>
      <c r="AM791" s="197"/>
      <c r="AN791" s="199"/>
      <c r="AO791" s="197"/>
      <c r="AP791" s="200"/>
      <c r="AQ791" s="195"/>
      <c r="AR791" s="199"/>
      <c r="AS791" s="197"/>
      <c r="AT791" s="199"/>
      <c r="AU791" s="197"/>
      <c r="AV791" s="200"/>
      <c r="AW791" s="195"/>
      <c r="AX791" s="199"/>
      <c r="AY791" s="197"/>
      <c r="AZ791" s="199"/>
      <c r="BA791" s="197"/>
      <c r="BB791" s="200"/>
      <c r="BC791" s="195"/>
      <c r="BD791" s="199"/>
      <c r="BE791" s="197"/>
      <c r="BF791" s="199"/>
      <c r="BG791" s="197"/>
      <c r="BH791" s="200"/>
      <c r="BI791" s="195"/>
      <c r="BJ791" s="199"/>
      <c r="BK791" s="197"/>
      <c r="BL791" s="199"/>
      <c r="BM791" s="197"/>
      <c r="BN791" s="200"/>
      <c r="BQ791" s="152" t="s">
        <v>48</v>
      </c>
      <c r="BR791" s="153">
        <v>1</v>
      </c>
      <c r="BS791" s="152" t="s">
        <v>49</v>
      </c>
      <c r="BT791" s="153">
        <v>1</v>
      </c>
      <c r="BU791" s="154" t="s">
        <v>50</v>
      </c>
      <c r="BV791" s="151"/>
      <c r="BW791" s="152"/>
      <c r="BX791" s="153"/>
      <c r="BY791" s="152"/>
      <c r="BZ791" s="153"/>
      <c r="CA791" s="154"/>
      <c r="CB791" s="151"/>
      <c r="CC791" s="152"/>
      <c r="CD791" s="153"/>
      <c r="CE791" s="152"/>
      <c r="CF791" s="153"/>
      <c r="CG791" s="154"/>
      <c r="CH791" s="151"/>
      <c r="CI791" s="152"/>
      <c r="CJ791" s="153"/>
      <c r="CK791" s="152"/>
      <c r="CL791" s="153"/>
      <c r="CM791" s="154"/>
      <c r="CN791" s="151"/>
      <c r="CO791" s="152"/>
      <c r="CP791" s="153"/>
      <c r="CQ791" s="152"/>
      <c r="CR791" s="153"/>
      <c r="CS791" s="154"/>
    </row>
    <row r="792" spans="13:97" ht="15" customHeight="1" x14ac:dyDescent="0.25">
      <c r="M792" s="201"/>
      <c r="N792" s="202"/>
      <c r="O792" s="203"/>
      <c r="P792" s="202"/>
      <c r="Q792" s="203"/>
      <c r="R792" s="204"/>
      <c r="S792" s="201"/>
      <c r="T792" s="202"/>
      <c r="U792" s="203"/>
      <c r="V792" s="202"/>
      <c r="W792" s="203"/>
      <c r="X792" s="204"/>
      <c r="Y792" s="201"/>
      <c r="Z792" s="202"/>
      <c r="AA792" s="203"/>
      <c r="AB792" s="202"/>
      <c r="AC792" s="203"/>
      <c r="AD792" s="204"/>
      <c r="AE792" s="201"/>
      <c r="AF792" s="202"/>
      <c r="AG792" s="203"/>
      <c r="AH792" s="202"/>
      <c r="AI792" s="203"/>
      <c r="AJ792" s="204"/>
      <c r="AK792" s="201"/>
      <c r="AL792" s="202"/>
      <c r="AM792" s="203"/>
      <c r="AN792" s="202"/>
      <c r="AO792" s="203"/>
      <c r="AP792" s="204"/>
      <c r="AQ792" s="201"/>
      <c r="AR792" s="202"/>
      <c r="AS792" s="203"/>
      <c r="AT792" s="202"/>
      <c r="AU792" s="203"/>
      <c r="AV792" s="204"/>
      <c r="AW792" s="201"/>
      <c r="AX792" s="202"/>
      <c r="AY792" s="203"/>
      <c r="AZ792" s="202"/>
      <c r="BA792" s="203"/>
      <c r="BB792" s="204"/>
      <c r="BC792" s="201"/>
      <c r="BD792" s="202"/>
      <c r="BE792" s="203"/>
      <c r="BF792" s="202"/>
      <c r="BG792" s="203"/>
      <c r="BH792" s="204"/>
      <c r="BI792" s="201"/>
      <c r="BJ792" s="202"/>
      <c r="BK792" s="203"/>
      <c r="BL792" s="202"/>
      <c r="BM792" s="203"/>
      <c r="BN792" s="204"/>
      <c r="BQ792" s="156"/>
      <c r="BR792" s="157"/>
      <c r="BS792" s="159"/>
      <c r="BT792" s="157"/>
      <c r="BU792" s="160"/>
      <c r="BV792" s="155"/>
      <c r="BW792" s="156"/>
      <c r="BX792" s="157"/>
      <c r="BY792" s="156"/>
      <c r="BZ792" s="157"/>
      <c r="CA792" s="158"/>
      <c r="CB792" s="155"/>
      <c r="CC792" s="156"/>
      <c r="CD792" s="157"/>
      <c r="CE792" s="156"/>
      <c r="CF792" s="157"/>
      <c r="CG792" s="158"/>
      <c r="CH792" s="155"/>
      <c r="CI792" s="156"/>
      <c r="CJ792" s="157"/>
      <c r="CK792" s="159"/>
      <c r="CL792" s="157"/>
      <c r="CM792" s="160"/>
      <c r="CN792" s="155"/>
      <c r="CO792" s="156"/>
      <c r="CP792" s="157"/>
      <c r="CQ792" s="156"/>
      <c r="CR792" s="157"/>
      <c r="CS792" s="158"/>
    </row>
    <row r="793" spans="13:97" ht="15" customHeight="1" x14ac:dyDescent="0.25">
      <c r="M793" s="195">
        <v>1</v>
      </c>
      <c r="N793" s="196" t="s">
        <v>261</v>
      </c>
      <c r="O793" s="197">
        <v>1</v>
      </c>
      <c r="P793" s="196" t="s">
        <v>262</v>
      </c>
      <c r="Q793" s="197">
        <v>1</v>
      </c>
      <c r="R793" s="196" t="s">
        <v>263</v>
      </c>
      <c r="S793" s="195">
        <v>1</v>
      </c>
      <c r="T793" s="196" t="s">
        <v>264</v>
      </c>
      <c r="U793" s="197">
        <v>1</v>
      </c>
      <c r="V793" s="196" t="s">
        <v>265</v>
      </c>
      <c r="W793" s="197">
        <v>1</v>
      </c>
      <c r="X793" s="196" t="s">
        <v>266</v>
      </c>
      <c r="Y793" s="195">
        <v>1</v>
      </c>
      <c r="Z793" s="196" t="s">
        <v>267</v>
      </c>
      <c r="AA793" s="197">
        <v>1</v>
      </c>
      <c r="AB793" s="196" t="s">
        <v>268</v>
      </c>
      <c r="AC793" s="197">
        <v>1</v>
      </c>
      <c r="AD793" s="196" t="s">
        <v>269</v>
      </c>
      <c r="AE793" s="195">
        <v>1</v>
      </c>
      <c r="AF793" s="196" t="s">
        <v>270</v>
      </c>
      <c r="AG793" s="197">
        <v>1</v>
      </c>
      <c r="AH793" s="196" t="s">
        <v>271</v>
      </c>
      <c r="AI793" s="197">
        <v>1</v>
      </c>
      <c r="AJ793" s="196" t="s">
        <v>272</v>
      </c>
      <c r="AK793" s="195">
        <v>1</v>
      </c>
      <c r="AL793" s="196" t="s">
        <v>273</v>
      </c>
      <c r="AM793" s="197">
        <v>1</v>
      </c>
      <c r="AN793" s="196" t="s">
        <v>274</v>
      </c>
      <c r="AO793" s="197">
        <v>1</v>
      </c>
      <c r="AP793" s="196" t="s">
        <v>275</v>
      </c>
      <c r="AQ793" s="205">
        <v>1</v>
      </c>
      <c r="AR793" s="196" t="s">
        <v>276</v>
      </c>
      <c r="AS793" s="207">
        <v>1</v>
      </c>
      <c r="AT793" s="196" t="s">
        <v>277</v>
      </c>
      <c r="AU793" s="207">
        <v>1</v>
      </c>
      <c r="AV793" s="196" t="s">
        <v>278</v>
      </c>
      <c r="AW793" s="195">
        <v>1</v>
      </c>
      <c r="AX793" s="196" t="s">
        <v>279</v>
      </c>
      <c r="AY793" s="197">
        <v>1</v>
      </c>
      <c r="AZ793" s="196" t="s">
        <v>280</v>
      </c>
      <c r="BA793" s="197">
        <v>1</v>
      </c>
      <c r="BB793" s="196" t="s">
        <v>281</v>
      </c>
      <c r="BC793" s="195">
        <v>1</v>
      </c>
      <c r="BD793" s="196" t="s">
        <v>282</v>
      </c>
      <c r="BE793" s="197">
        <v>1</v>
      </c>
      <c r="BF793" s="196" t="s">
        <v>283</v>
      </c>
      <c r="BG793" s="197">
        <v>1</v>
      </c>
      <c r="BH793" s="196" t="s">
        <v>284</v>
      </c>
      <c r="BI793" s="205">
        <v>1</v>
      </c>
      <c r="BJ793" s="196" t="s">
        <v>285</v>
      </c>
      <c r="BK793" s="207">
        <v>1</v>
      </c>
      <c r="BL793" s="196" t="s">
        <v>286</v>
      </c>
      <c r="BM793" s="207">
        <v>1</v>
      </c>
      <c r="BN793" s="196" t="s">
        <v>287</v>
      </c>
      <c r="BQ793" s="156"/>
      <c r="BR793" s="157"/>
      <c r="BS793" s="159"/>
      <c r="BT793" s="157"/>
      <c r="BU793" s="160"/>
      <c r="BV793" s="155"/>
      <c r="BW793" s="156"/>
      <c r="BX793" s="157"/>
      <c r="BY793" s="156"/>
      <c r="BZ793" s="157"/>
      <c r="CA793" s="158"/>
      <c r="CB793" s="155"/>
      <c r="CC793" s="156"/>
      <c r="CD793" s="157"/>
      <c r="CE793" s="156"/>
      <c r="CF793" s="157"/>
      <c r="CG793" s="158"/>
      <c r="CH793" s="155"/>
      <c r="CI793" s="156"/>
      <c r="CJ793" s="157"/>
      <c r="CK793" s="159"/>
      <c r="CL793" s="157"/>
      <c r="CM793" s="160"/>
      <c r="CN793" s="155"/>
      <c r="CO793" s="156"/>
      <c r="CP793" s="157"/>
      <c r="CQ793" s="156"/>
      <c r="CR793" s="157"/>
      <c r="CS793" s="158"/>
    </row>
    <row r="794" spans="13:97" ht="15" customHeight="1" x14ac:dyDescent="0.25">
      <c r="M794" s="195"/>
      <c r="N794" s="199"/>
      <c r="O794" s="197"/>
      <c r="P794" s="199"/>
      <c r="Q794" s="197"/>
      <c r="R794" s="200"/>
      <c r="S794" s="195"/>
      <c r="T794" s="199"/>
      <c r="U794" s="197"/>
      <c r="V794" s="199"/>
      <c r="W794" s="197"/>
      <c r="X794" s="200"/>
      <c r="Y794" s="195"/>
      <c r="Z794" s="199"/>
      <c r="AA794" s="197"/>
      <c r="AB794" s="199"/>
      <c r="AC794" s="197"/>
      <c r="AD794" s="200"/>
      <c r="AE794" s="195"/>
      <c r="AF794" s="199"/>
      <c r="AG794" s="197"/>
      <c r="AH794" s="199"/>
      <c r="AI794" s="197"/>
      <c r="AJ794" s="200"/>
      <c r="AK794" s="195"/>
      <c r="AL794" s="199"/>
      <c r="AM794" s="197"/>
      <c r="AN794" s="199"/>
      <c r="AO794" s="197"/>
      <c r="AP794" s="200"/>
      <c r="AQ794" s="195"/>
      <c r="AR794" s="199"/>
      <c r="AS794" s="197"/>
      <c r="AT794" s="199"/>
      <c r="AU794" s="197"/>
      <c r="AV794" s="200"/>
      <c r="AW794" s="195"/>
      <c r="AX794" s="199"/>
      <c r="AY794" s="197"/>
      <c r="AZ794" s="199"/>
      <c r="BA794" s="197"/>
      <c r="BB794" s="200"/>
      <c r="BC794" s="195"/>
      <c r="BD794" s="199"/>
      <c r="BE794" s="197"/>
      <c r="BF794" s="199"/>
      <c r="BG794" s="197"/>
      <c r="BH794" s="200"/>
      <c r="BI794" s="195"/>
      <c r="BJ794" s="199"/>
      <c r="BK794" s="197"/>
      <c r="BL794" s="199"/>
      <c r="BM794" s="197"/>
      <c r="BN794" s="200"/>
      <c r="BQ794" s="162"/>
      <c r="BR794" s="163"/>
      <c r="BS794" s="162"/>
      <c r="BT794" s="163"/>
      <c r="BU794" s="164"/>
      <c r="BV794" s="161"/>
      <c r="BW794" s="162"/>
      <c r="BX794" s="163"/>
      <c r="BY794" s="162"/>
      <c r="BZ794" s="163"/>
      <c r="CA794" s="164"/>
      <c r="CB794" s="161"/>
      <c r="CC794" s="162"/>
      <c r="CD794" s="163"/>
      <c r="CE794" s="162"/>
      <c r="CF794" s="163"/>
      <c r="CG794" s="164"/>
      <c r="CH794" s="161"/>
      <c r="CI794" s="162"/>
      <c r="CJ794" s="163"/>
      <c r="CK794" s="162"/>
      <c r="CL794" s="163"/>
      <c r="CM794" s="164"/>
      <c r="CN794" s="161"/>
      <c r="CO794" s="162"/>
      <c r="CP794" s="163"/>
      <c r="CQ794" s="162"/>
      <c r="CR794" s="163"/>
      <c r="CS794" s="164"/>
    </row>
    <row r="795" spans="13:97" ht="15" customHeight="1" x14ac:dyDescent="0.25">
      <c r="M795" s="205"/>
      <c r="N795" s="206"/>
      <c r="O795" s="207"/>
      <c r="P795" s="206"/>
      <c r="Q795" s="207"/>
      <c r="R795" s="208"/>
      <c r="S795" s="205"/>
      <c r="T795" s="206"/>
      <c r="U795" s="207"/>
      <c r="V795" s="206"/>
      <c r="W795" s="207"/>
      <c r="X795" s="208"/>
      <c r="Y795" s="205"/>
      <c r="Z795" s="206"/>
      <c r="AA795" s="207"/>
      <c r="AB795" s="206"/>
      <c r="AC795" s="207"/>
      <c r="AD795" s="208"/>
      <c r="AE795" s="205"/>
      <c r="AF795" s="206"/>
      <c r="AG795" s="207"/>
      <c r="AH795" s="206"/>
      <c r="AI795" s="207"/>
      <c r="AJ795" s="208"/>
      <c r="AK795" s="205"/>
      <c r="AL795" s="206"/>
      <c r="AM795" s="207"/>
      <c r="AN795" s="206"/>
      <c r="AO795" s="207"/>
      <c r="AP795" s="208"/>
      <c r="AQ795" s="205"/>
      <c r="AR795" s="206"/>
      <c r="AS795" s="207"/>
      <c r="AT795" s="206"/>
      <c r="AU795" s="207"/>
      <c r="AV795" s="208"/>
      <c r="AW795" s="205"/>
      <c r="AX795" s="206"/>
      <c r="AY795" s="207"/>
      <c r="AZ795" s="206"/>
      <c r="BA795" s="207"/>
      <c r="BB795" s="208"/>
      <c r="BC795" s="205"/>
      <c r="BD795" s="206"/>
      <c r="BE795" s="207"/>
      <c r="BF795" s="206"/>
      <c r="BG795" s="207"/>
      <c r="BH795" s="208"/>
      <c r="BI795" s="205"/>
      <c r="BJ795" s="206"/>
      <c r="BK795" s="207"/>
      <c r="BL795" s="206"/>
      <c r="BM795" s="207"/>
      <c r="BN795" s="208"/>
      <c r="BQ795" s="159" t="s">
        <v>63</v>
      </c>
      <c r="BR795" s="157">
        <v>1</v>
      </c>
      <c r="BS795" s="159" t="s">
        <v>64</v>
      </c>
      <c r="BT795" s="157">
        <v>1</v>
      </c>
      <c r="BU795" s="160" t="s">
        <v>65</v>
      </c>
      <c r="BV795" s="155"/>
      <c r="BW795" s="159"/>
      <c r="BX795" s="157"/>
      <c r="BY795" s="159"/>
      <c r="BZ795" s="157"/>
      <c r="CA795" s="160"/>
      <c r="CB795" s="155"/>
      <c r="CC795" s="159"/>
      <c r="CD795" s="157"/>
      <c r="CE795" s="159"/>
      <c r="CF795" s="157"/>
      <c r="CG795" s="160"/>
      <c r="CH795" s="155"/>
      <c r="CI795" s="159"/>
      <c r="CJ795" s="157"/>
      <c r="CK795" s="159"/>
      <c r="CL795" s="157"/>
      <c r="CM795" s="160"/>
      <c r="CN795" s="155"/>
      <c r="CO795" s="159"/>
      <c r="CP795" s="157"/>
      <c r="CQ795" s="159"/>
      <c r="CR795" s="157"/>
      <c r="CS795" s="160"/>
    </row>
    <row r="796" spans="13:97" ht="15" customHeight="1" x14ac:dyDescent="0.25">
      <c r="M796" s="209"/>
      <c r="N796" s="210"/>
      <c r="O796" s="211"/>
      <c r="P796" s="210"/>
      <c r="Q796" s="211"/>
      <c r="R796" s="210"/>
      <c r="S796" s="207"/>
      <c r="T796" s="206"/>
      <c r="U796" s="207"/>
      <c r="V796" s="206"/>
      <c r="W796" s="207"/>
      <c r="X796" s="206"/>
      <c r="Y796" s="207"/>
      <c r="Z796" s="206"/>
      <c r="AA796" s="207"/>
      <c r="AB796" s="206"/>
      <c r="AC796" s="207"/>
      <c r="AD796" s="206"/>
      <c r="AE796" s="207"/>
      <c r="AF796" s="206"/>
      <c r="AG796" s="207"/>
      <c r="AH796" s="206"/>
      <c r="AI796" s="207"/>
      <c r="AJ796" s="206"/>
      <c r="AK796" s="207"/>
      <c r="AL796" s="206"/>
      <c r="AM796" s="207"/>
      <c r="AN796" s="206"/>
      <c r="AO796" s="207"/>
      <c r="AP796" s="206"/>
      <c r="AQ796" s="207"/>
      <c r="AR796" s="206"/>
      <c r="AS796" s="207"/>
      <c r="AT796" s="206"/>
      <c r="AU796" s="207"/>
      <c r="AV796" s="206"/>
      <c r="AW796" s="207"/>
      <c r="AX796" s="206"/>
      <c r="AY796" s="207"/>
      <c r="AZ796" s="206"/>
      <c r="BA796" s="207"/>
      <c r="BB796" s="206"/>
      <c r="BC796" s="207"/>
      <c r="BD796" s="206"/>
      <c r="BE796" s="207"/>
      <c r="BF796" s="206"/>
      <c r="BG796" s="207"/>
      <c r="BH796" s="206"/>
      <c r="BI796" s="207"/>
      <c r="BJ796" s="206"/>
      <c r="BK796" s="207"/>
      <c r="BL796" s="206"/>
      <c r="BM796" s="207"/>
      <c r="BN796" s="206"/>
      <c r="BQ796" s="156"/>
      <c r="BR796" s="157"/>
      <c r="BS796" s="156"/>
      <c r="BT796" s="157"/>
      <c r="BU796" s="158"/>
      <c r="BV796" s="155"/>
      <c r="BW796" s="156"/>
      <c r="BX796" s="157"/>
      <c r="BY796" s="156"/>
      <c r="BZ796" s="157"/>
      <c r="CA796" s="158"/>
      <c r="CB796" s="155"/>
      <c r="CC796" s="156"/>
      <c r="CD796" s="157"/>
      <c r="CE796" s="156"/>
      <c r="CF796" s="157"/>
      <c r="CG796" s="158"/>
      <c r="CH796" s="155"/>
      <c r="CI796" s="156"/>
      <c r="CJ796" s="157"/>
      <c r="CK796" s="156"/>
      <c r="CL796" s="157"/>
      <c r="CM796" s="158"/>
      <c r="CN796" s="155"/>
      <c r="CO796" s="156"/>
      <c r="CP796" s="157"/>
      <c r="CQ796" s="156"/>
      <c r="CR796" s="157"/>
      <c r="CS796" s="158"/>
    </row>
    <row r="797" spans="13:97" ht="15" customHeight="1" x14ac:dyDescent="0.25">
      <c r="M797" s="195">
        <v>1</v>
      </c>
      <c r="N797" s="196" t="s">
        <v>288</v>
      </c>
      <c r="O797" s="197">
        <v>1</v>
      </c>
      <c r="P797" s="196" t="s">
        <v>289</v>
      </c>
      <c r="Q797" s="197">
        <v>1</v>
      </c>
      <c r="R797" s="271" t="s">
        <v>290</v>
      </c>
      <c r="S797" s="272"/>
      <c r="T797" s="272"/>
      <c r="U797" s="272"/>
      <c r="V797" s="272"/>
      <c r="W797" s="272"/>
      <c r="X797" s="272"/>
      <c r="Y797" s="272"/>
      <c r="Z797" s="272"/>
      <c r="AA797" s="272"/>
      <c r="AB797" s="272"/>
      <c r="AC797" s="272"/>
      <c r="AD797" s="272"/>
      <c r="AE797" s="272"/>
      <c r="AF797" s="272"/>
      <c r="AG797" s="272"/>
      <c r="AH797" s="272"/>
      <c r="AI797" s="272"/>
      <c r="AJ797" s="272"/>
      <c r="AK797" s="272"/>
      <c r="AL797" s="272"/>
      <c r="AM797" s="272"/>
      <c r="AN797" s="272"/>
      <c r="AO797" s="272"/>
      <c r="AP797" s="272"/>
      <c r="AQ797" s="272"/>
      <c r="AR797" s="272"/>
      <c r="AS797" s="272"/>
      <c r="AT797" s="272"/>
      <c r="AU797" s="272"/>
      <c r="AV797" s="272"/>
      <c r="AW797" s="272"/>
      <c r="AX797" s="272"/>
      <c r="AY797" s="272"/>
      <c r="AZ797" s="272"/>
      <c r="BA797" s="272"/>
      <c r="BB797" s="272"/>
      <c r="BC797" s="197"/>
      <c r="BD797" s="196"/>
      <c r="BE797" s="197"/>
      <c r="BF797" s="196"/>
      <c r="BG797" s="197"/>
      <c r="BH797" s="196"/>
      <c r="BI797" s="207"/>
      <c r="BJ797" s="213"/>
      <c r="BK797" s="207"/>
      <c r="BL797" s="213"/>
      <c r="BM797" s="207"/>
      <c r="BN797" s="213"/>
      <c r="BQ797" s="156"/>
      <c r="BR797" s="157"/>
      <c r="BS797" s="156"/>
      <c r="BT797" s="157"/>
      <c r="BU797" s="158"/>
      <c r="BV797" s="155"/>
      <c r="BW797" s="156"/>
      <c r="BX797" s="157"/>
      <c r="BY797" s="156"/>
      <c r="BZ797" s="157"/>
      <c r="CA797" s="158"/>
      <c r="CB797" s="155"/>
      <c r="CC797" s="156"/>
      <c r="CD797" s="157"/>
      <c r="CE797" s="156"/>
      <c r="CF797" s="157"/>
      <c r="CG797" s="158"/>
      <c r="CH797" s="155"/>
      <c r="CI797" s="156"/>
      <c r="CJ797" s="157"/>
      <c r="CK797" s="156"/>
      <c r="CL797" s="157"/>
      <c r="CM797" s="158"/>
      <c r="CN797" s="155"/>
      <c r="CO797" s="156"/>
      <c r="CP797" s="157"/>
      <c r="CQ797" s="156"/>
      <c r="CR797" s="157"/>
      <c r="CS797" s="158"/>
    </row>
    <row r="798" spans="13:97" ht="15" customHeight="1" x14ac:dyDescent="0.25">
      <c r="M798" s="205"/>
      <c r="N798" s="206"/>
      <c r="O798" s="207"/>
      <c r="P798" s="206"/>
      <c r="Q798" s="207"/>
      <c r="R798" s="208"/>
      <c r="S798" s="205"/>
      <c r="T798" s="206"/>
      <c r="U798" s="207"/>
      <c r="V798" s="206"/>
      <c r="W798" s="207"/>
      <c r="X798" s="208"/>
      <c r="Y798" s="205"/>
      <c r="Z798" s="206"/>
      <c r="AA798" s="207"/>
      <c r="AB798" s="206"/>
      <c r="AC798" s="207"/>
      <c r="AD798" s="208"/>
      <c r="AE798" s="205"/>
      <c r="AF798" s="206"/>
      <c r="AG798" s="207"/>
      <c r="AH798" s="206"/>
      <c r="AI798" s="207"/>
      <c r="AJ798" s="208"/>
      <c r="AK798" s="205"/>
      <c r="AL798" s="206"/>
      <c r="AM798" s="207"/>
      <c r="AN798" s="206"/>
      <c r="AO798" s="207"/>
      <c r="AP798" s="208"/>
      <c r="AQ798" s="205"/>
      <c r="AR798" s="206"/>
      <c r="AS798" s="207"/>
      <c r="AT798" s="206"/>
      <c r="AU798" s="207"/>
      <c r="AV798" s="208"/>
      <c r="AW798" s="205"/>
      <c r="AX798" s="206"/>
      <c r="AY798" s="207"/>
      <c r="AZ798" s="206"/>
      <c r="BA798" s="207"/>
      <c r="BB798" s="208"/>
      <c r="BC798" s="205"/>
      <c r="BD798" s="206"/>
      <c r="BE798" s="207"/>
      <c r="BF798" s="206"/>
      <c r="BG798" s="207"/>
      <c r="BH798" s="208"/>
      <c r="BI798" s="205"/>
      <c r="BJ798" s="206"/>
      <c r="BK798" s="207"/>
      <c r="BL798" s="206"/>
      <c r="BM798" s="207"/>
      <c r="BN798" s="208"/>
      <c r="BQ798" s="162"/>
      <c r="BR798" s="163"/>
      <c r="BS798" s="162"/>
      <c r="BT798" s="163"/>
      <c r="BU798" s="164"/>
      <c r="BV798" s="161"/>
      <c r="BW798" s="162"/>
      <c r="BX798" s="163"/>
      <c r="BY798" s="162"/>
      <c r="BZ798" s="163"/>
      <c r="CA798" s="164"/>
      <c r="CB798" s="161"/>
      <c r="CC798" s="162"/>
      <c r="CD798" s="163"/>
      <c r="CE798" s="162"/>
      <c r="CF798" s="163"/>
      <c r="CG798" s="164"/>
      <c r="CH798" s="161"/>
      <c r="CI798" s="162"/>
      <c r="CJ798" s="163"/>
      <c r="CK798" s="162"/>
      <c r="CL798" s="163"/>
      <c r="CM798" s="164"/>
      <c r="CN798" s="161"/>
      <c r="CO798" s="162"/>
      <c r="CP798" s="163"/>
      <c r="CQ798" s="162"/>
      <c r="CR798" s="163"/>
      <c r="CS798" s="164"/>
    </row>
    <row r="799" spans="13:97" ht="15" customHeight="1" x14ac:dyDescent="0.25">
      <c r="M799" s="205"/>
      <c r="N799" s="206"/>
      <c r="O799" s="207"/>
      <c r="P799" s="206"/>
      <c r="Q799" s="207"/>
      <c r="R799" s="208"/>
      <c r="S799" s="205"/>
      <c r="T799" s="206"/>
      <c r="U799" s="207"/>
      <c r="V799" s="206"/>
      <c r="W799" s="207"/>
      <c r="X799" s="208"/>
      <c r="Y799" s="205"/>
      <c r="Z799" s="206"/>
      <c r="AA799" s="207"/>
      <c r="AB799" s="206"/>
      <c r="AC799" s="207"/>
      <c r="AD799" s="208"/>
      <c r="AE799" s="205"/>
      <c r="AF799" s="206"/>
      <c r="AG799" s="207"/>
      <c r="AH799" s="206"/>
      <c r="AI799" s="207"/>
      <c r="AJ799" s="208"/>
      <c r="AK799" s="205"/>
      <c r="AL799" s="206"/>
      <c r="AM799" s="207"/>
      <c r="AN799" s="206"/>
      <c r="AO799" s="207"/>
      <c r="AP799" s="208"/>
      <c r="AQ799" s="205"/>
      <c r="AR799" s="206"/>
      <c r="AS799" s="207"/>
      <c r="AT799" s="206"/>
      <c r="AU799" s="207"/>
      <c r="AV799" s="208"/>
      <c r="AW799" s="205"/>
      <c r="AX799" s="206"/>
      <c r="AY799" s="207"/>
      <c r="AZ799" s="206"/>
      <c r="BA799" s="207"/>
      <c r="BB799" s="208"/>
      <c r="BC799" s="205"/>
      <c r="BD799" s="206"/>
      <c r="BE799" s="207"/>
      <c r="BF799" s="206"/>
      <c r="BG799" s="207"/>
      <c r="BH799" s="208"/>
      <c r="BI799" s="205"/>
      <c r="BJ799" s="206"/>
      <c r="BK799" s="207"/>
      <c r="BL799" s="206"/>
      <c r="BM799" s="207"/>
      <c r="BN799" s="208"/>
      <c r="BQ799" s="159" t="s">
        <v>78</v>
      </c>
      <c r="BR799" s="157">
        <v>1</v>
      </c>
      <c r="BS799" s="159" t="s">
        <v>79</v>
      </c>
      <c r="BT799" s="157">
        <v>1</v>
      </c>
      <c r="BU799" s="160" t="s">
        <v>80</v>
      </c>
      <c r="BV799" s="155"/>
      <c r="BW799" s="159"/>
      <c r="BX799" s="157"/>
      <c r="BY799" s="159"/>
      <c r="BZ799" s="157"/>
      <c r="CA799" s="160"/>
      <c r="CB799" s="155"/>
      <c r="CC799" s="159"/>
      <c r="CD799" s="157"/>
      <c r="CE799" s="159"/>
      <c r="CF799" s="157"/>
      <c r="CG799" s="160"/>
      <c r="CH799" s="155"/>
      <c r="CI799" s="159"/>
      <c r="CJ799" s="157"/>
      <c r="CK799" s="159"/>
      <c r="CL799" s="157"/>
      <c r="CM799" s="160"/>
      <c r="CN799" s="155"/>
      <c r="CO799" s="159"/>
      <c r="CP799" s="157"/>
      <c r="CQ799" s="159"/>
      <c r="CR799" s="157"/>
      <c r="CS799" s="160"/>
    </row>
    <row r="800" spans="13:97" ht="15" customHeight="1" x14ac:dyDescent="0.25">
      <c r="M800" s="122"/>
      <c r="N800" s="123"/>
      <c r="O800" s="124"/>
      <c r="P800" s="123"/>
      <c r="Q800" s="124"/>
      <c r="R800" s="125"/>
      <c r="S800" s="122"/>
      <c r="T800" s="123"/>
      <c r="U800" s="124"/>
      <c r="V800" s="123"/>
      <c r="W800" s="124"/>
      <c r="X800" s="125"/>
      <c r="Y800" s="122"/>
      <c r="Z800" s="123"/>
      <c r="AA800" s="124"/>
      <c r="AB800" s="123"/>
      <c r="AC800" s="124"/>
      <c r="AD800" s="125"/>
      <c r="AE800" s="122"/>
      <c r="AF800" s="123"/>
      <c r="AG800" s="124"/>
      <c r="AH800" s="123"/>
      <c r="AI800" s="124"/>
      <c r="AJ800" s="125"/>
      <c r="AK800" s="122"/>
      <c r="AL800" s="123"/>
      <c r="AM800" s="124"/>
      <c r="AN800" s="123"/>
      <c r="AO800" s="124"/>
      <c r="AP800" s="125"/>
      <c r="AQ800" s="122"/>
      <c r="AR800" s="123"/>
      <c r="AS800" s="124"/>
      <c r="AT800" s="123"/>
      <c r="AU800" s="124"/>
      <c r="AV800" s="125"/>
      <c r="AW800" s="122"/>
      <c r="AX800" s="123"/>
      <c r="AY800" s="124"/>
      <c r="AZ800" s="123"/>
      <c r="BA800" s="124"/>
      <c r="BB800" s="125"/>
      <c r="BC800" s="122"/>
      <c r="BD800" s="123"/>
      <c r="BE800" s="124"/>
      <c r="BF800" s="123"/>
      <c r="BG800" s="124"/>
      <c r="BH800" s="125"/>
      <c r="BI800" s="122"/>
      <c r="BJ800" s="123"/>
      <c r="BK800" s="124"/>
      <c r="BL800" s="123"/>
      <c r="BM800" s="124"/>
      <c r="BN800" s="125"/>
      <c r="BQ800" s="156"/>
      <c r="BR800" s="157"/>
      <c r="BS800" s="156"/>
      <c r="BT800" s="157"/>
      <c r="BU800" s="158"/>
      <c r="BV800" s="155"/>
      <c r="BW800" s="156"/>
      <c r="BX800" s="157"/>
      <c r="BY800" s="156"/>
      <c r="BZ800" s="157"/>
      <c r="CA800" s="158"/>
      <c r="CB800" s="155"/>
      <c r="CC800" s="156"/>
      <c r="CD800" s="157"/>
      <c r="CE800" s="156"/>
      <c r="CF800" s="157"/>
      <c r="CG800" s="158"/>
      <c r="CH800" s="155"/>
      <c r="CI800" s="156"/>
      <c r="CJ800" s="157"/>
      <c r="CK800" s="156"/>
      <c r="CL800" s="157"/>
      <c r="CM800" s="158"/>
      <c r="CN800" s="155"/>
      <c r="CO800" s="156"/>
      <c r="CP800" s="157"/>
      <c r="CQ800" s="156"/>
      <c r="CR800" s="157"/>
      <c r="CS800" s="158"/>
    </row>
    <row r="801" spans="13:97" ht="15" customHeight="1" x14ac:dyDescent="0.25">
      <c r="M801" s="215">
        <v>1</v>
      </c>
      <c r="N801" s="216" t="s">
        <v>291</v>
      </c>
      <c r="O801" s="217">
        <v>1</v>
      </c>
      <c r="P801" s="216" t="s">
        <v>292</v>
      </c>
      <c r="Q801" s="217">
        <v>1</v>
      </c>
      <c r="R801" s="216" t="s">
        <v>293</v>
      </c>
      <c r="S801" s="215">
        <v>1</v>
      </c>
      <c r="T801" s="216" t="s">
        <v>294</v>
      </c>
      <c r="U801" s="217">
        <v>1</v>
      </c>
      <c r="V801" s="216" t="s">
        <v>295</v>
      </c>
      <c r="W801" s="217">
        <v>1</v>
      </c>
      <c r="X801" s="216" t="s">
        <v>296</v>
      </c>
      <c r="Y801" s="215">
        <v>1</v>
      </c>
      <c r="Z801" s="216" t="s">
        <v>297</v>
      </c>
      <c r="AA801" s="217">
        <v>1</v>
      </c>
      <c r="AB801" s="216" t="s">
        <v>298</v>
      </c>
      <c r="AC801" s="217">
        <v>1</v>
      </c>
      <c r="AD801" s="216" t="s">
        <v>299</v>
      </c>
      <c r="AE801" s="215">
        <v>1</v>
      </c>
      <c r="AF801" s="216" t="s">
        <v>300</v>
      </c>
      <c r="AG801" s="217">
        <v>1</v>
      </c>
      <c r="AH801" s="216" t="s">
        <v>301</v>
      </c>
      <c r="AI801" s="217">
        <v>1</v>
      </c>
      <c r="AJ801" s="216" t="s">
        <v>302</v>
      </c>
      <c r="AK801" s="215">
        <v>1</v>
      </c>
      <c r="AL801" s="216" t="s">
        <v>303</v>
      </c>
      <c r="AM801" s="217">
        <v>1</v>
      </c>
      <c r="AN801" s="216" t="s">
        <v>304</v>
      </c>
      <c r="AO801" s="217">
        <v>1</v>
      </c>
      <c r="AP801" s="216" t="s">
        <v>305</v>
      </c>
      <c r="AQ801" s="215">
        <v>1</v>
      </c>
      <c r="AR801" s="216" t="s">
        <v>306</v>
      </c>
      <c r="AS801" s="217">
        <v>1</v>
      </c>
      <c r="AT801" s="216" t="s">
        <v>307</v>
      </c>
      <c r="AU801" s="217">
        <v>1</v>
      </c>
      <c r="AV801" s="216" t="s">
        <v>308</v>
      </c>
      <c r="AW801" s="215">
        <v>1</v>
      </c>
      <c r="AX801" s="216" t="s">
        <v>309</v>
      </c>
      <c r="AY801" s="217">
        <v>1</v>
      </c>
      <c r="AZ801" s="216" t="s">
        <v>310</v>
      </c>
      <c r="BA801" s="217">
        <v>1</v>
      </c>
      <c r="BB801" s="216" t="s">
        <v>311</v>
      </c>
      <c r="BC801" s="215">
        <v>1</v>
      </c>
      <c r="BD801" s="216" t="s">
        <v>312</v>
      </c>
      <c r="BE801" s="217">
        <v>1</v>
      </c>
      <c r="BF801" s="216" t="s">
        <v>313</v>
      </c>
      <c r="BG801" s="217">
        <v>1</v>
      </c>
      <c r="BH801" s="216" t="s">
        <v>314</v>
      </c>
      <c r="BI801" s="215">
        <v>1</v>
      </c>
      <c r="BJ801" s="216" t="s">
        <v>315</v>
      </c>
      <c r="BK801" s="217">
        <v>1</v>
      </c>
      <c r="BL801" s="216" t="s">
        <v>316</v>
      </c>
      <c r="BM801" s="217">
        <v>1</v>
      </c>
      <c r="BN801" s="216" t="s">
        <v>317</v>
      </c>
      <c r="BQ801" s="156"/>
      <c r="BR801" s="157"/>
      <c r="BS801" s="156"/>
      <c r="BT801" s="157"/>
      <c r="BU801" s="158"/>
      <c r="BV801" s="155"/>
      <c r="BW801" s="156"/>
      <c r="BX801" s="157"/>
      <c r="BY801" s="156"/>
      <c r="BZ801" s="157"/>
      <c r="CA801" s="158"/>
      <c r="CB801" s="155"/>
      <c r="CC801" s="156"/>
      <c r="CD801" s="157"/>
      <c r="CE801" s="156"/>
      <c r="CF801" s="157"/>
      <c r="CG801" s="158"/>
      <c r="CH801" s="155"/>
      <c r="CI801" s="156"/>
      <c r="CJ801" s="157"/>
      <c r="CK801" s="156"/>
      <c r="CL801" s="157"/>
      <c r="CM801" s="158"/>
      <c r="CN801" s="155"/>
      <c r="CO801" s="156"/>
      <c r="CP801" s="157"/>
      <c r="CQ801" s="156"/>
      <c r="CR801" s="157"/>
      <c r="CS801" s="158"/>
    </row>
    <row r="802" spans="13:97" ht="15" customHeight="1" x14ac:dyDescent="0.25">
      <c r="M802" s="215"/>
      <c r="N802" s="219"/>
      <c r="O802" s="217"/>
      <c r="P802" s="219"/>
      <c r="Q802" s="217"/>
      <c r="R802" s="220"/>
      <c r="S802" s="215"/>
      <c r="T802" s="219"/>
      <c r="U802" s="217"/>
      <c r="V802" s="219"/>
      <c r="W802" s="217"/>
      <c r="X802" s="220"/>
      <c r="Y802" s="215"/>
      <c r="Z802" s="219"/>
      <c r="AA802" s="217"/>
      <c r="AB802" s="219"/>
      <c r="AC802" s="217"/>
      <c r="AD802" s="220"/>
      <c r="AE802" s="215"/>
      <c r="AF802" s="219"/>
      <c r="AG802" s="217"/>
      <c r="AH802" s="219"/>
      <c r="AI802" s="217"/>
      <c r="AJ802" s="220"/>
      <c r="AK802" s="215"/>
      <c r="AL802" s="219"/>
      <c r="AM802" s="217"/>
      <c r="AN802" s="219"/>
      <c r="AO802" s="217"/>
      <c r="AP802" s="220"/>
      <c r="AQ802" s="215"/>
      <c r="AR802" s="219"/>
      <c r="AS802" s="217"/>
      <c r="AT802" s="219"/>
      <c r="AU802" s="217"/>
      <c r="AV802" s="220"/>
      <c r="AW802" s="215"/>
      <c r="AX802" s="219"/>
      <c r="AY802" s="217"/>
      <c r="AZ802" s="219"/>
      <c r="BA802" s="217"/>
      <c r="BB802" s="220"/>
      <c r="BC802" s="215"/>
      <c r="BD802" s="219"/>
      <c r="BE802" s="217"/>
      <c r="BF802" s="219"/>
      <c r="BG802" s="217"/>
      <c r="BH802" s="220"/>
      <c r="BI802" s="215"/>
      <c r="BJ802" s="219"/>
      <c r="BK802" s="217"/>
      <c r="BL802" s="219"/>
      <c r="BM802" s="217"/>
      <c r="BN802" s="220"/>
      <c r="BQ802" s="162"/>
      <c r="BR802" s="163"/>
      <c r="BS802" s="162"/>
      <c r="BT802" s="163"/>
      <c r="BU802" s="164"/>
      <c r="BV802" s="161"/>
      <c r="BW802" s="162"/>
      <c r="BX802" s="163"/>
      <c r="BY802" s="162"/>
      <c r="BZ802" s="163"/>
      <c r="CA802" s="164"/>
      <c r="CB802" s="161"/>
      <c r="CC802" s="162"/>
      <c r="CD802" s="163"/>
      <c r="CE802" s="162"/>
      <c r="CF802" s="163"/>
      <c r="CG802" s="164"/>
      <c r="CH802" s="161"/>
      <c r="CI802" s="162"/>
      <c r="CJ802" s="163"/>
      <c r="CK802" s="162"/>
      <c r="CL802" s="163"/>
      <c r="CM802" s="164"/>
      <c r="CN802" s="161"/>
      <c r="CO802" s="162"/>
      <c r="CP802" s="163"/>
      <c r="CQ802" s="162"/>
      <c r="CR802" s="163"/>
      <c r="CS802" s="164"/>
    </row>
    <row r="803" spans="13:97" ht="15" customHeight="1" x14ac:dyDescent="0.25">
      <c r="M803" s="215"/>
      <c r="N803" s="219"/>
      <c r="O803" s="217"/>
      <c r="P803" s="219"/>
      <c r="Q803" s="217"/>
      <c r="R803" s="220"/>
      <c r="S803" s="215"/>
      <c r="T803" s="219"/>
      <c r="U803" s="217"/>
      <c r="V803" s="219"/>
      <c r="W803" s="217"/>
      <c r="X803" s="220"/>
      <c r="Y803" s="215"/>
      <c r="Z803" s="219"/>
      <c r="AA803" s="217"/>
      <c r="AB803" s="219"/>
      <c r="AC803" s="217"/>
      <c r="AD803" s="220"/>
      <c r="AE803" s="215"/>
      <c r="AF803" s="219"/>
      <c r="AG803" s="217"/>
      <c r="AH803" s="219"/>
      <c r="AI803" s="217"/>
      <c r="AJ803" s="220"/>
      <c r="AK803" s="215"/>
      <c r="AL803" s="219"/>
      <c r="AM803" s="217"/>
      <c r="AN803" s="219"/>
      <c r="AO803" s="217"/>
      <c r="AP803" s="220"/>
      <c r="AQ803" s="215"/>
      <c r="AR803" s="219"/>
      <c r="AS803" s="217"/>
      <c r="AT803" s="219"/>
      <c r="AU803" s="217"/>
      <c r="AV803" s="220"/>
      <c r="AW803" s="215"/>
      <c r="AX803" s="219"/>
      <c r="AY803" s="217"/>
      <c r="AZ803" s="219"/>
      <c r="BA803" s="217"/>
      <c r="BB803" s="220"/>
      <c r="BC803" s="215"/>
      <c r="BD803" s="219"/>
      <c r="BE803" s="217"/>
      <c r="BF803" s="219"/>
      <c r="BG803" s="217"/>
      <c r="BH803" s="220"/>
      <c r="BI803" s="215"/>
      <c r="BJ803" s="219"/>
      <c r="BK803" s="217"/>
      <c r="BL803" s="219"/>
      <c r="BM803" s="217"/>
      <c r="BN803" s="220"/>
      <c r="BQ803" s="159"/>
      <c r="BR803" s="157"/>
      <c r="BS803" s="159"/>
      <c r="BT803" s="157"/>
      <c r="BU803" s="160"/>
      <c r="BV803" s="155"/>
      <c r="BW803" s="159"/>
      <c r="BX803" s="157"/>
      <c r="BY803" s="159"/>
      <c r="BZ803" s="157"/>
      <c r="CA803" s="158"/>
      <c r="CB803" s="155"/>
      <c r="CC803" s="159"/>
      <c r="CD803" s="157"/>
      <c r="CE803" s="159"/>
      <c r="CF803" s="157"/>
      <c r="CG803" s="160"/>
      <c r="CH803" s="155"/>
      <c r="CI803" s="159"/>
      <c r="CJ803" s="157"/>
      <c r="CK803" s="159"/>
      <c r="CL803" s="157"/>
      <c r="CM803" s="160"/>
      <c r="CN803" s="155"/>
      <c r="CO803" s="159"/>
      <c r="CP803" s="157"/>
      <c r="CQ803" s="159"/>
      <c r="CR803" s="157"/>
      <c r="CS803" s="158"/>
    </row>
    <row r="804" spans="13:97" ht="15" customHeight="1" x14ac:dyDescent="0.25">
      <c r="M804" s="221"/>
      <c r="N804" s="222"/>
      <c r="O804" s="223"/>
      <c r="P804" s="222"/>
      <c r="Q804" s="223"/>
      <c r="R804" s="224"/>
      <c r="S804" s="221"/>
      <c r="T804" s="222"/>
      <c r="U804" s="223"/>
      <c r="V804" s="222"/>
      <c r="W804" s="223"/>
      <c r="X804" s="224"/>
      <c r="Y804" s="221"/>
      <c r="Z804" s="222"/>
      <c r="AA804" s="223"/>
      <c r="AB804" s="222"/>
      <c r="AC804" s="223"/>
      <c r="AD804" s="224"/>
      <c r="AE804" s="221"/>
      <c r="AF804" s="222"/>
      <c r="AG804" s="223"/>
      <c r="AH804" s="222"/>
      <c r="AI804" s="223"/>
      <c r="AJ804" s="224"/>
      <c r="AK804" s="221"/>
      <c r="AL804" s="222"/>
      <c r="AM804" s="223"/>
      <c r="AN804" s="222"/>
      <c r="AO804" s="223"/>
      <c r="AP804" s="224"/>
      <c r="AQ804" s="221"/>
      <c r="AR804" s="222"/>
      <c r="AS804" s="223"/>
      <c r="AT804" s="222"/>
      <c r="AU804" s="223"/>
      <c r="AV804" s="224"/>
      <c r="AW804" s="221"/>
      <c r="AX804" s="222"/>
      <c r="AY804" s="223"/>
      <c r="AZ804" s="222"/>
      <c r="BA804" s="223"/>
      <c r="BB804" s="224"/>
      <c r="BC804" s="221"/>
      <c r="BD804" s="222"/>
      <c r="BE804" s="223"/>
      <c r="BF804" s="222"/>
      <c r="BG804" s="223"/>
      <c r="BH804" s="224"/>
      <c r="BI804" s="221"/>
      <c r="BJ804" s="222"/>
      <c r="BK804" s="223"/>
      <c r="BL804" s="222"/>
      <c r="BM804" s="223"/>
      <c r="BN804" s="224"/>
      <c r="BQ804" s="156"/>
      <c r="BR804" s="157"/>
      <c r="BS804" s="156"/>
      <c r="BT804" s="157"/>
      <c r="BU804" s="158"/>
      <c r="BV804" s="155"/>
      <c r="BW804" s="156"/>
      <c r="BX804" s="157"/>
      <c r="BY804" s="156"/>
      <c r="BZ804" s="157"/>
      <c r="CA804" s="158"/>
      <c r="CB804" s="155"/>
      <c r="CC804" s="156"/>
      <c r="CD804" s="157"/>
      <c r="CE804" s="156"/>
      <c r="CF804" s="157"/>
      <c r="CG804" s="158"/>
      <c r="CH804" s="155"/>
      <c r="CI804" s="156"/>
      <c r="CJ804" s="157"/>
      <c r="CK804" s="156"/>
      <c r="CL804" s="157"/>
      <c r="CM804" s="158"/>
      <c r="CN804" s="155"/>
      <c r="CO804" s="156"/>
      <c r="CP804" s="157"/>
      <c r="CQ804" s="156"/>
      <c r="CR804" s="157"/>
      <c r="CS804" s="158"/>
    </row>
    <row r="805" spans="13:97" ht="15" customHeight="1" x14ac:dyDescent="0.25">
      <c r="M805" s="215">
        <v>1</v>
      </c>
      <c r="N805" s="216" t="s">
        <v>318</v>
      </c>
      <c r="O805" s="217">
        <v>1</v>
      </c>
      <c r="P805" s="216" t="s">
        <v>319</v>
      </c>
      <c r="Q805" s="217">
        <v>1</v>
      </c>
      <c r="R805" s="216" t="s">
        <v>320</v>
      </c>
      <c r="S805" s="215">
        <v>1</v>
      </c>
      <c r="T805" s="216" t="s">
        <v>321</v>
      </c>
      <c r="U805" s="217">
        <v>1</v>
      </c>
      <c r="V805" s="216" t="s">
        <v>322</v>
      </c>
      <c r="W805" s="217">
        <v>1</v>
      </c>
      <c r="X805" s="216" t="s">
        <v>323</v>
      </c>
      <c r="Y805" s="215">
        <v>1</v>
      </c>
      <c r="Z805" s="216" t="s">
        <v>324</v>
      </c>
      <c r="AA805" s="217">
        <v>1</v>
      </c>
      <c r="AB805" s="216" t="s">
        <v>325</v>
      </c>
      <c r="AC805" s="217">
        <v>1</v>
      </c>
      <c r="AD805" s="216" t="s">
        <v>326</v>
      </c>
      <c r="AE805" s="215">
        <v>1</v>
      </c>
      <c r="AF805" s="216" t="s">
        <v>327</v>
      </c>
      <c r="AG805" s="217">
        <v>1</v>
      </c>
      <c r="AH805" s="216" t="s">
        <v>328</v>
      </c>
      <c r="AI805" s="217">
        <v>1</v>
      </c>
      <c r="AJ805" s="216" t="s">
        <v>329</v>
      </c>
      <c r="AK805" s="215">
        <v>1</v>
      </c>
      <c r="AL805" s="216" t="s">
        <v>330</v>
      </c>
      <c r="AM805" s="217">
        <v>1</v>
      </c>
      <c r="AN805" s="216" t="s">
        <v>331</v>
      </c>
      <c r="AO805" s="217">
        <v>1</v>
      </c>
      <c r="AP805" s="216" t="s">
        <v>332</v>
      </c>
      <c r="AQ805" s="215">
        <v>1</v>
      </c>
      <c r="AR805" s="216" t="s">
        <v>333</v>
      </c>
      <c r="AS805" s="217">
        <v>1</v>
      </c>
      <c r="AT805" s="216" t="s">
        <v>334</v>
      </c>
      <c r="AU805" s="217">
        <v>1</v>
      </c>
      <c r="AV805" s="216" t="s">
        <v>335</v>
      </c>
      <c r="AW805" s="215">
        <v>1</v>
      </c>
      <c r="AX805" s="216" t="s">
        <v>336</v>
      </c>
      <c r="AY805" s="217">
        <v>1</v>
      </c>
      <c r="AZ805" s="216" t="s">
        <v>337</v>
      </c>
      <c r="BA805" s="217">
        <v>1</v>
      </c>
      <c r="BB805" s="216" t="s">
        <v>338</v>
      </c>
      <c r="BC805" s="215">
        <v>1</v>
      </c>
      <c r="BD805" s="216" t="s">
        <v>339</v>
      </c>
      <c r="BE805" s="217">
        <v>1</v>
      </c>
      <c r="BF805" s="216" t="s">
        <v>340</v>
      </c>
      <c r="BG805" s="217">
        <v>1</v>
      </c>
      <c r="BH805" s="216" t="s">
        <v>341</v>
      </c>
      <c r="BI805" s="215">
        <v>1</v>
      </c>
      <c r="BJ805" s="216" t="s">
        <v>342</v>
      </c>
      <c r="BK805" s="217">
        <v>1</v>
      </c>
      <c r="BL805" s="216" t="s">
        <v>343</v>
      </c>
      <c r="BM805" s="217">
        <v>1</v>
      </c>
      <c r="BN805" s="216" t="s">
        <v>344</v>
      </c>
      <c r="BQ805" s="166"/>
      <c r="BR805" s="167"/>
      <c r="BS805" s="166"/>
      <c r="BT805" s="167"/>
      <c r="BU805" s="168"/>
      <c r="BV805" s="165"/>
      <c r="BW805" s="166"/>
      <c r="BX805" s="167"/>
      <c r="BY805" s="166"/>
      <c r="BZ805" s="167"/>
      <c r="CA805" s="168"/>
      <c r="CB805" s="165"/>
      <c r="CC805" s="166"/>
      <c r="CD805" s="167"/>
      <c r="CE805" s="166"/>
      <c r="CF805" s="167"/>
      <c r="CG805" s="168"/>
      <c r="CH805" s="165"/>
      <c r="CI805" s="166"/>
      <c r="CJ805" s="167"/>
      <c r="CK805" s="166"/>
      <c r="CL805" s="167"/>
      <c r="CM805" s="168"/>
      <c r="CN805" s="165"/>
      <c r="CO805" s="166"/>
      <c r="CP805" s="167"/>
      <c r="CQ805" s="166"/>
      <c r="CR805" s="167"/>
      <c r="CS805" s="168"/>
    </row>
    <row r="806" spans="13:97" ht="15" customHeight="1" x14ac:dyDescent="0.25">
      <c r="M806" s="215"/>
      <c r="N806" s="219"/>
      <c r="O806" s="217"/>
      <c r="P806" s="219"/>
      <c r="Q806" s="217"/>
      <c r="R806" s="220"/>
      <c r="S806" s="215"/>
      <c r="T806" s="219"/>
      <c r="U806" s="217"/>
      <c r="V806" s="219"/>
      <c r="W806" s="217"/>
      <c r="X806" s="220"/>
      <c r="Y806" s="215"/>
      <c r="Z806" s="219"/>
      <c r="AA806" s="217"/>
      <c r="AB806" s="219"/>
      <c r="AC806" s="217"/>
      <c r="AD806" s="220"/>
      <c r="AE806" s="215"/>
      <c r="AF806" s="219"/>
      <c r="AG806" s="217"/>
      <c r="AH806" s="219"/>
      <c r="AI806" s="217"/>
      <c r="AJ806" s="220"/>
      <c r="AK806" s="215"/>
      <c r="AL806" s="219"/>
      <c r="AM806" s="217"/>
      <c r="AN806" s="219"/>
      <c r="AO806" s="217"/>
      <c r="AP806" s="220"/>
      <c r="AQ806" s="215"/>
      <c r="AR806" s="219"/>
      <c r="AS806" s="217"/>
      <c r="AT806" s="219"/>
      <c r="AU806" s="217"/>
      <c r="AV806" s="220"/>
      <c r="AW806" s="215"/>
      <c r="AX806" s="219"/>
      <c r="AY806" s="217"/>
      <c r="AZ806" s="219"/>
      <c r="BA806" s="217"/>
      <c r="BB806" s="220"/>
      <c r="BC806" s="215"/>
      <c r="BD806" s="219"/>
      <c r="BE806" s="217"/>
      <c r="BF806" s="219"/>
      <c r="BG806" s="217"/>
      <c r="BH806" s="220"/>
      <c r="BI806" s="215"/>
      <c r="BJ806" s="219"/>
      <c r="BK806" s="217"/>
      <c r="BL806" s="219"/>
      <c r="BM806" s="217"/>
      <c r="BN806" s="220"/>
      <c r="BQ806" s="123"/>
      <c r="BR806" s="124"/>
      <c r="BS806" s="123"/>
      <c r="BT806" s="124"/>
      <c r="BU806" s="125"/>
      <c r="BV806" s="122"/>
      <c r="BW806" s="123"/>
      <c r="BX806" s="124"/>
      <c r="BY806" s="123"/>
      <c r="BZ806" s="124"/>
      <c r="CA806" s="125"/>
      <c r="CB806" s="122"/>
      <c r="CC806" s="123"/>
      <c r="CD806" s="124"/>
      <c r="CE806" s="123"/>
      <c r="CF806" s="124"/>
      <c r="CG806" s="125"/>
      <c r="CH806" s="122"/>
      <c r="CI806" s="123"/>
      <c r="CJ806" s="124"/>
      <c r="CK806" s="123"/>
      <c r="CL806" s="124"/>
      <c r="CM806" s="125"/>
      <c r="CN806" s="122"/>
      <c r="CO806" s="123"/>
      <c r="CP806" s="124"/>
      <c r="CQ806" s="123"/>
      <c r="CR806" s="124"/>
      <c r="CS806" s="125"/>
    </row>
    <row r="807" spans="13:97" ht="15" customHeight="1" x14ac:dyDescent="0.25">
      <c r="M807" s="215"/>
      <c r="N807" s="219"/>
      <c r="O807" s="217"/>
      <c r="P807" s="219"/>
      <c r="Q807" s="217"/>
      <c r="R807" s="220"/>
      <c r="S807" s="215"/>
      <c r="T807" s="219"/>
      <c r="U807" s="217"/>
      <c r="V807" s="219"/>
      <c r="W807" s="217"/>
      <c r="X807" s="220"/>
      <c r="Y807" s="215"/>
      <c r="Z807" s="219"/>
      <c r="AA807" s="217"/>
      <c r="AB807" s="219"/>
      <c r="AC807" s="217"/>
      <c r="AD807" s="220"/>
      <c r="AE807" s="215"/>
      <c r="AF807" s="219"/>
      <c r="AG807" s="217"/>
      <c r="AH807" s="219"/>
      <c r="AI807" s="217"/>
      <c r="AJ807" s="220"/>
      <c r="AK807" s="215"/>
      <c r="AL807" s="219"/>
      <c r="AM807" s="217"/>
      <c r="AN807" s="219"/>
      <c r="AO807" s="217"/>
      <c r="AP807" s="220"/>
      <c r="AQ807" s="215"/>
      <c r="AR807" s="219"/>
      <c r="AS807" s="217"/>
      <c r="AT807" s="219"/>
      <c r="AU807" s="217"/>
      <c r="AV807" s="220"/>
      <c r="AW807" s="215"/>
      <c r="AX807" s="219"/>
      <c r="AY807" s="217"/>
      <c r="AZ807" s="219"/>
      <c r="BA807" s="217"/>
      <c r="BB807" s="220"/>
      <c r="BC807" s="215"/>
      <c r="BD807" s="219"/>
      <c r="BE807" s="217"/>
      <c r="BF807" s="219"/>
      <c r="BG807" s="217"/>
      <c r="BH807" s="220"/>
      <c r="BI807" s="215"/>
      <c r="BJ807" s="219"/>
      <c r="BK807" s="217"/>
      <c r="BL807" s="219"/>
      <c r="BM807" s="217"/>
      <c r="BN807" s="220"/>
      <c r="BQ807" s="170"/>
      <c r="BR807" s="171"/>
      <c r="BS807" s="170"/>
      <c r="BT807" s="171"/>
      <c r="BU807" s="172"/>
      <c r="BV807" s="169"/>
      <c r="BW807" s="170"/>
      <c r="BX807" s="171"/>
      <c r="BY807" s="170"/>
      <c r="BZ807" s="171"/>
      <c r="CA807" s="172"/>
      <c r="CB807" s="169"/>
      <c r="CC807" s="170"/>
      <c r="CD807" s="171"/>
      <c r="CE807" s="170"/>
      <c r="CF807" s="171"/>
      <c r="CG807" s="172"/>
      <c r="CH807" s="169"/>
      <c r="CI807" s="170"/>
      <c r="CJ807" s="171"/>
      <c r="CK807" s="170"/>
      <c r="CL807" s="171"/>
      <c r="CM807" s="172"/>
      <c r="CN807" s="169"/>
      <c r="CO807" s="170"/>
      <c r="CP807" s="171"/>
      <c r="CQ807" s="170"/>
      <c r="CR807" s="171"/>
      <c r="CS807" s="172"/>
    </row>
    <row r="808" spans="13:97" ht="15" customHeight="1" x14ac:dyDescent="0.25">
      <c r="M808" s="221"/>
      <c r="N808" s="222"/>
      <c r="O808" s="223"/>
      <c r="P808" s="222"/>
      <c r="Q808" s="223"/>
      <c r="R808" s="224"/>
      <c r="S808" s="221"/>
      <c r="T808" s="222"/>
      <c r="U808" s="223"/>
      <c r="V808" s="222"/>
      <c r="W808" s="223"/>
      <c r="X808" s="224"/>
      <c r="Y808" s="221"/>
      <c r="Z808" s="222"/>
      <c r="AA808" s="223"/>
      <c r="AB808" s="223"/>
      <c r="AC808" s="223"/>
      <c r="AD808" s="225"/>
      <c r="AE808" s="221"/>
      <c r="AF808" s="222"/>
      <c r="AG808" s="223"/>
      <c r="AH808" s="222"/>
      <c r="AI808" s="223"/>
      <c r="AJ808" s="224"/>
      <c r="AK808" s="221"/>
      <c r="AL808" s="222"/>
      <c r="AM808" s="223"/>
      <c r="AN808" s="222"/>
      <c r="AO808" s="223"/>
      <c r="AP808" s="224"/>
      <c r="AQ808" s="221"/>
      <c r="AR808" s="222"/>
      <c r="AS808" s="223"/>
      <c r="AT808" s="223"/>
      <c r="AU808" s="223"/>
      <c r="AV808" s="225"/>
      <c r="AW808" s="221"/>
      <c r="AX808" s="222"/>
      <c r="AY808" s="223"/>
      <c r="AZ808" s="222"/>
      <c r="BA808" s="223"/>
      <c r="BB808" s="224"/>
      <c r="BC808" s="221"/>
      <c r="BD808" s="222"/>
      <c r="BE808" s="223"/>
      <c r="BF808" s="222"/>
      <c r="BG808" s="223"/>
      <c r="BH808" s="224"/>
      <c r="BI808" s="221"/>
      <c r="BJ808" s="222"/>
      <c r="BK808" s="223"/>
      <c r="BL808" s="223"/>
      <c r="BM808" s="223"/>
      <c r="BN808" s="225"/>
      <c r="BQ808" s="173"/>
      <c r="BR808" s="171"/>
      <c r="BS808" s="173"/>
      <c r="BT808" s="171"/>
      <c r="BU808" s="174"/>
      <c r="BV808" s="169"/>
      <c r="BW808" s="173"/>
      <c r="BX808" s="171"/>
      <c r="BY808" s="173"/>
      <c r="BZ808" s="171"/>
      <c r="CA808" s="174"/>
      <c r="CB808" s="169"/>
      <c r="CC808" s="173"/>
      <c r="CD808" s="171"/>
      <c r="CE808" s="173"/>
      <c r="CF808" s="171"/>
      <c r="CG808" s="174"/>
      <c r="CH808" s="169"/>
      <c r="CI808" s="173"/>
      <c r="CJ808" s="171"/>
      <c r="CK808" s="173"/>
      <c r="CL808" s="171"/>
      <c r="CM808" s="174"/>
      <c r="CN808" s="169"/>
      <c r="CO808" s="173"/>
      <c r="CP808" s="171"/>
      <c r="CQ808" s="173"/>
      <c r="CR808" s="171"/>
      <c r="CS808" s="174"/>
    </row>
    <row r="809" spans="13:97" ht="15" customHeight="1" x14ac:dyDescent="0.25">
      <c r="M809" s="215">
        <v>1</v>
      </c>
      <c r="N809" s="216" t="s">
        <v>345</v>
      </c>
      <c r="O809" s="217">
        <v>1</v>
      </c>
      <c r="P809" s="216" t="s">
        <v>346</v>
      </c>
      <c r="Q809" s="217">
        <v>1</v>
      </c>
      <c r="R809" s="216" t="s">
        <v>347</v>
      </c>
      <c r="S809" s="215">
        <v>1</v>
      </c>
      <c r="T809" s="216" t="s">
        <v>348</v>
      </c>
      <c r="U809" s="217">
        <v>1</v>
      </c>
      <c r="V809" s="216" t="s">
        <v>349</v>
      </c>
      <c r="W809" s="217">
        <v>1</v>
      </c>
      <c r="X809" s="273" t="s">
        <v>350</v>
      </c>
      <c r="Y809" s="275"/>
      <c r="Z809" s="275"/>
      <c r="AA809" s="275"/>
      <c r="AB809" s="275"/>
      <c r="AC809" s="275"/>
      <c r="AD809" s="275"/>
      <c r="AE809" s="275"/>
      <c r="AF809" s="275"/>
      <c r="AG809" s="275"/>
      <c r="AH809" s="275"/>
      <c r="AI809" s="275"/>
      <c r="AJ809" s="275"/>
      <c r="AK809" s="217"/>
      <c r="AL809" s="216"/>
      <c r="AM809" s="217"/>
      <c r="AN809" s="216"/>
      <c r="AO809" s="217"/>
      <c r="AP809" s="218"/>
      <c r="AQ809" s="215"/>
      <c r="AR809" s="216"/>
      <c r="AS809" s="217"/>
      <c r="AT809" s="216"/>
      <c r="AU809" s="217"/>
      <c r="AV809" s="218"/>
      <c r="AW809" s="215"/>
      <c r="AX809" s="216"/>
      <c r="AY809" s="217"/>
      <c r="AZ809" s="216"/>
      <c r="BA809" s="217"/>
      <c r="BB809" s="218"/>
      <c r="BC809" s="215"/>
      <c r="BD809" s="216"/>
      <c r="BE809" s="217"/>
      <c r="BF809" s="216"/>
      <c r="BG809" s="217"/>
      <c r="BH809" s="218"/>
      <c r="BI809" s="215"/>
      <c r="BJ809" s="216"/>
      <c r="BK809" s="217"/>
      <c r="BL809" s="216"/>
      <c r="BM809" s="217"/>
      <c r="BN809" s="218"/>
      <c r="BQ809" s="173"/>
      <c r="BR809" s="171"/>
      <c r="BS809" s="173"/>
      <c r="BT809" s="171"/>
      <c r="BU809" s="174"/>
      <c r="BV809" s="169"/>
      <c r="BW809" s="173"/>
      <c r="BX809" s="171"/>
      <c r="BY809" s="173"/>
      <c r="BZ809" s="171"/>
      <c r="CA809" s="174"/>
      <c r="CB809" s="169"/>
      <c r="CC809" s="173"/>
      <c r="CD809" s="171"/>
      <c r="CE809" s="173"/>
      <c r="CF809" s="171"/>
      <c r="CG809" s="174"/>
      <c r="CH809" s="169"/>
      <c r="CI809" s="173"/>
      <c r="CJ809" s="171"/>
      <c r="CK809" s="173"/>
      <c r="CL809" s="171"/>
      <c r="CM809" s="174"/>
      <c r="CN809" s="169"/>
      <c r="CO809" s="173"/>
      <c r="CP809" s="171"/>
      <c r="CQ809" s="173"/>
      <c r="CR809" s="171"/>
      <c r="CS809" s="174"/>
    </row>
    <row r="810" spans="13:97" ht="15" customHeight="1" x14ac:dyDescent="0.25">
      <c r="M810" s="215"/>
      <c r="N810" s="219"/>
      <c r="O810" s="217"/>
      <c r="P810" s="219"/>
      <c r="Q810" s="217"/>
      <c r="R810" s="220"/>
      <c r="S810" s="215"/>
      <c r="T810" s="219"/>
      <c r="U810" s="217"/>
      <c r="V810" s="219"/>
      <c r="W810" s="217"/>
      <c r="X810" s="274"/>
      <c r="Y810" s="217"/>
      <c r="Z810" s="219"/>
      <c r="AA810" s="217"/>
      <c r="AB810" s="217"/>
      <c r="AC810" s="217"/>
      <c r="AD810" s="217"/>
      <c r="AE810" s="217"/>
      <c r="AF810" s="219"/>
      <c r="AG810" s="217"/>
      <c r="AH810" s="219"/>
      <c r="AI810" s="217"/>
      <c r="AJ810" s="219"/>
      <c r="AK810" s="217"/>
      <c r="AL810" s="219"/>
      <c r="AM810" s="217"/>
      <c r="AN810" s="219"/>
      <c r="AO810" s="217"/>
      <c r="AP810" s="220"/>
      <c r="AQ810" s="215"/>
      <c r="AR810" s="219"/>
      <c r="AS810" s="217"/>
      <c r="AT810" s="217"/>
      <c r="AU810" s="217"/>
      <c r="AV810" s="226"/>
      <c r="AW810" s="215"/>
      <c r="AX810" s="219"/>
      <c r="AY810" s="217"/>
      <c r="AZ810" s="219"/>
      <c r="BA810" s="217"/>
      <c r="BB810" s="220"/>
      <c r="BC810" s="215"/>
      <c r="BD810" s="219"/>
      <c r="BE810" s="217"/>
      <c r="BF810" s="219"/>
      <c r="BG810" s="217"/>
      <c r="BH810" s="220"/>
      <c r="BI810" s="215"/>
      <c r="BJ810" s="219"/>
      <c r="BK810" s="217"/>
      <c r="BL810" s="217"/>
      <c r="BM810" s="217"/>
      <c r="BN810" s="226"/>
      <c r="BQ810" s="176"/>
      <c r="BR810" s="177"/>
      <c r="BS810" s="176"/>
      <c r="BT810" s="177"/>
      <c r="BU810" s="178"/>
      <c r="BV810" s="175"/>
      <c r="BW810" s="176"/>
      <c r="BX810" s="177"/>
      <c r="BY810" s="176"/>
      <c r="BZ810" s="177"/>
      <c r="CA810" s="178"/>
      <c r="CB810" s="175"/>
      <c r="CC810" s="176"/>
      <c r="CD810" s="177"/>
      <c r="CE810" s="176"/>
      <c r="CF810" s="177"/>
      <c r="CG810" s="178"/>
      <c r="CH810" s="175"/>
      <c r="CI810" s="176"/>
      <c r="CJ810" s="177"/>
      <c r="CK810" s="176"/>
      <c r="CL810" s="177"/>
      <c r="CM810" s="178"/>
      <c r="CN810" s="175"/>
      <c r="CO810" s="176"/>
      <c r="CP810" s="177"/>
      <c r="CQ810" s="176"/>
      <c r="CR810" s="177"/>
      <c r="CS810" s="178"/>
    </row>
    <row r="811" spans="13:97" ht="15" customHeight="1" x14ac:dyDescent="0.25">
      <c r="M811" s="215"/>
      <c r="N811" s="219"/>
      <c r="O811" s="217"/>
      <c r="P811" s="219"/>
      <c r="Q811" s="217"/>
      <c r="R811" s="220"/>
      <c r="S811" s="215"/>
      <c r="T811" s="219"/>
      <c r="U811" s="217"/>
      <c r="V811" s="219"/>
      <c r="W811" s="217"/>
      <c r="X811" s="220"/>
      <c r="Y811" s="215"/>
      <c r="Z811" s="219"/>
      <c r="AA811" s="217"/>
      <c r="AB811" s="217"/>
      <c r="AC811" s="217"/>
      <c r="AD811" s="226"/>
      <c r="AE811" s="215"/>
      <c r="AF811" s="219"/>
      <c r="AG811" s="217"/>
      <c r="AH811" s="219"/>
      <c r="AI811" s="217"/>
      <c r="AJ811" s="220"/>
      <c r="AK811" s="215"/>
      <c r="AL811" s="219"/>
      <c r="AM811" s="217"/>
      <c r="AN811" s="219"/>
      <c r="AO811" s="217"/>
      <c r="AP811" s="220"/>
      <c r="AQ811" s="215"/>
      <c r="AR811" s="219"/>
      <c r="AS811" s="217"/>
      <c r="AT811" s="217"/>
      <c r="AU811" s="217"/>
      <c r="AV811" s="226"/>
      <c r="AW811" s="215"/>
      <c r="AX811" s="219"/>
      <c r="AY811" s="217"/>
      <c r="AZ811" s="219"/>
      <c r="BA811" s="217"/>
      <c r="BB811" s="220"/>
      <c r="BC811" s="215"/>
      <c r="BD811" s="219"/>
      <c r="BE811" s="217"/>
      <c r="BF811" s="219"/>
      <c r="BG811" s="217"/>
      <c r="BH811" s="220"/>
      <c r="BI811" s="215"/>
      <c r="BJ811" s="219"/>
      <c r="BK811" s="217"/>
      <c r="BL811" s="217"/>
      <c r="BM811" s="217"/>
      <c r="BN811" s="226"/>
      <c r="BQ811" s="170"/>
      <c r="BR811" s="171"/>
      <c r="BS811" s="170"/>
      <c r="BT811" s="171"/>
      <c r="BU811" s="172"/>
      <c r="BV811" s="169"/>
      <c r="BW811" s="170"/>
      <c r="BX811" s="171"/>
      <c r="BY811" s="170"/>
      <c r="BZ811" s="171"/>
      <c r="CA811" s="172"/>
      <c r="CB811" s="169"/>
      <c r="CC811" s="170"/>
      <c r="CD811" s="171"/>
      <c r="CE811" s="170"/>
      <c r="CF811" s="171"/>
      <c r="CG811" s="172"/>
      <c r="CH811" s="169"/>
      <c r="CI811" s="170"/>
      <c r="CJ811" s="171"/>
      <c r="CK811" s="170"/>
      <c r="CL811" s="171"/>
      <c r="CM811" s="172"/>
      <c r="CN811" s="169"/>
      <c r="CO811" s="170"/>
      <c r="CP811" s="171"/>
      <c r="CQ811" s="170"/>
      <c r="CR811" s="171"/>
      <c r="CS811" s="172"/>
    </row>
    <row r="812" spans="13:97" ht="15" customHeight="1" x14ac:dyDescent="0.25">
      <c r="M812" s="122"/>
      <c r="N812" s="123"/>
      <c r="O812" s="124"/>
      <c r="P812" s="123"/>
      <c r="Q812" s="124"/>
      <c r="R812" s="125"/>
      <c r="S812" s="122"/>
      <c r="T812" s="123"/>
      <c r="U812" s="124"/>
      <c r="V812" s="123"/>
      <c r="W812" s="124"/>
      <c r="X812" s="125"/>
      <c r="Y812" s="122"/>
      <c r="Z812" s="123"/>
      <c r="AA812" s="124"/>
      <c r="AB812" s="123"/>
      <c r="AC812" s="124"/>
      <c r="AD812" s="125"/>
      <c r="AE812" s="122"/>
      <c r="AF812" s="123"/>
      <c r="AG812" s="124"/>
      <c r="AH812" s="123"/>
      <c r="AI812" s="124"/>
      <c r="AJ812" s="125"/>
      <c r="AK812" s="122"/>
      <c r="AL812" s="123"/>
      <c r="AM812" s="124"/>
      <c r="AN812" s="123"/>
      <c r="AO812" s="124"/>
      <c r="AP812" s="125"/>
      <c r="AQ812" s="122"/>
      <c r="AR812" s="123"/>
      <c r="AS812" s="124"/>
      <c r="AT812" s="123"/>
      <c r="AU812" s="124"/>
      <c r="AV812" s="125"/>
      <c r="AW812" s="122"/>
      <c r="AX812" s="123"/>
      <c r="AY812" s="124"/>
      <c r="AZ812" s="123"/>
      <c r="BA812" s="124"/>
      <c r="BB812" s="125"/>
      <c r="BC812" s="122"/>
      <c r="BD812" s="123"/>
      <c r="BE812" s="124"/>
      <c r="BF812" s="123"/>
      <c r="BG812" s="124"/>
      <c r="BH812" s="125"/>
      <c r="BI812" s="122"/>
      <c r="BJ812" s="123"/>
      <c r="BK812" s="124"/>
      <c r="BL812" s="123"/>
      <c r="BM812" s="124"/>
      <c r="BN812" s="125"/>
      <c r="BQ812" s="173"/>
      <c r="BR812" s="171"/>
      <c r="BS812" s="173"/>
      <c r="BT812" s="171"/>
      <c r="BU812" s="174"/>
      <c r="BV812" s="169"/>
      <c r="BW812" s="173"/>
      <c r="BX812" s="171"/>
      <c r="BY812" s="173"/>
      <c r="BZ812" s="171"/>
      <c r="CA812" s="174"/>
      <c r="CB812" s="169"/>
      <c r="CC812" s="173"/>
      <c r="CD812" s="171"/>
      <c r="CE812" s="173"/>
      <c r="CF812" s="171"/>
      <c r="CG812" s="174"/>
      <c r="CH812" s="169"/>
      <c r="CI812" s="173"/>
      <c r="CJ812" s="171"/>
      <c r="CK812" s="173"/>
      <c r="CL812" s="171"/>
      <c r="CM812" s="174"/>
      <c r="CN812" s="169"/>
      <c r="CO812" s="173"/>
      <c r="CP812" s="171"/>
      <c r="CQ812" s="173"/>
      <c r="CR812" s="171"/>
      <c r="CS812" s="174"/>
    </row>
    <row r="813" spans="13:97" ht="15" customHeight="1" x14ac:dyDescent="0.25">
      <c r="M813" s="118">
        <v>1</v>
      </c>
      <c r="N813" s="145" t="s">
        <v>351</v>
      </c>
      <c r="O813" s="120"/>
      <c r="P813" s="150"/>
      <c r="Q813" s="120"/>
      <c r="R813" s="150"/>
      <c r="S813" s="118"/>
      <c r="T813" s="145"/>
      <c r="U813" s="120"/>
      <c r="V813" s="145"/>
      <c r="W813" s="120"/>
      <c r="X813" s="146"/>
      <c r="Y813" s="118"/>
      <c r="Z813" s="145"/>
      <c r="AA813" s="120"/>
      <c r="AB813" s="145"/>
      <c r="AC813" s="120"/>
      <c r="AD813" s="121"/>
      <c r="AE813" s="118"/>
      <c r="AF813" s="145"/>
      <c r="AG813" s="120"/>
      <c r="AH813" s="150"/>
      <c r="AI813" s="120"/>
      <c r="AJ813" s="150"/>
      <c r="AK813" s="118"/>
      <c r="AL813" s="145"/>
      <c r="AM813" s="120"/>
      <c r="AN813" s="145"/>
      <c r="AO813" s="120"/>
      <c r="AP813" s="146"/>
      <c r="AQ813" s="118"/>
      <c r="AR813" s="145"/>
      <c r="AS813" s="120"/>
      <c r="AT813" s="145"/>
      <c r="AU813" s="120"/>
      <c r="AV813" s="121"/>
      <c r="AW813" s="118"/>
      <c r="AX813" s="145"/>
      <c r="AY813" s="120"/>
      <c r="AZ813" s="150"/>
      <c r="BA813" s="120"/>
      <c r="BB813" s="150"/>
      <c r="BC813" s="118"/>
      <c r="BD813" s="145"/>
      <c r="BE813" s="120"/>
      <c r="BF813" s="145"/>
      <c r="BG813" s="120"/>
      <c r="BH813" s="146"/>
      <c r="BI813" s="118"/>
      <c r="BJ813" s="145"/>
      <c r="BK813" s="120"/>
      <c r="BL813" s="145"/>
      <c r="BM813" s="120"/>
      <c r="BN813" s="121"/>
      <c r="BQ813" s="173"/>
      <c r="BR813" s="171"/>
      <c r="BS813" s="173"/>
      <c r="BT813" s="171"/>
      <c r="BU813" s="174"/>
      <c r="BV813" s="169"/>
      <c r="BW813" s="173"/>
      <c r="BX813" s="171"/>
      <c r="BY813" s="173"/>
      <c r="BZ813" s="171"/>
      <c r="CA813" s="174"/>
      <c r="CB813" s="169"/>
      <c r="CC813" s="173"/>
      <c r="CD813" s="171"/>
      <c r="CE813" s="173"/>
      <c r="CF813" s="171"/>
      <c r="CG813" s="174"/>
      <c r="CH813" s="169"/>
      <c r="CI813" s="173"/>
      <c r="CJ813" s="171"/>
      <c r="CK813" s="173"/>
      <c r="CL813" s="171"/>
      <c r="CM813" s="174"/>
      <c r="CN813" s="169"/>
      <c r="CO813" s="173"/>
      <c r="CP813" s="171"/>
      <c r="CQ813" s="173"/>
      <c r="CR813" s="171"/>
      <c r="CS813" s="174"/>
    </row>
    <row r="814" spans="13:97" ht="15" customHeight="1" x14ac:dyDescent="0.25">
      <c r="M814" s="118">
        <v>2</v>
      </c>
      <c r="N814" s="145" t="s">
        <v>352</v>
      </c>
      <c r="O814" s="120"/>
      <c r="P814" s="119"/>
      <c r="Q814" s="120"/>
      <c r="R814" s="121"/>
      <c r="S814" s="118"/>
      <c r="T814" s="119"/>
      <c r="U814" s="120"/>
      <c r="V814" s="119"/>
      <c r="W814" s="120"/>
      <c r="X814" s="121"/>
      <c r="Y814" s="118"/>
      <c r="Z814" s="119"/>
      <c r="AA814" s="120"/>
      <c r="AB814" s="119"/>
      <c r="AC814" s="120"/>
      <c r="AD814" s="121"/>
      <c r="AE814" s="118"/>
      <c r="AF814" s="145"/>
      <c r="AG814" s="120"/>
      <c r="AH814" s="119"/>
      <c r="AI814" s="120"/>
      <c r="AJ814" s="121"/>
      <c r="AK814" s="118"/>
      <c r="AL814" s="119"/>
      <c r="AM814" s="120"/>
      <c r="AN814" s="119"/>
      <c r="AO814" s="120"/>
      <c r="AP814" s="121"/>
      <c r="AQ814" s="118"/>
      <c r="AR814" s="119"/>
      <c r="AS814" s="120"/>
      <c r="AT814" s="119"/>
      <c r="AU814" s="120"/>
      <c r="AV814" s="121"/>
      <c r="AW814" s="118"/>
      <c r="AX814" s="145"/>
      <c r="AY814" s="120"/>
      <c r="AZ814" s="119"/>
      <c r="BA814" s="120"/>
      <c r="BB814" s="121"/>
      <c r="BC814" s="118"/>
      <c r="BD814" s="119"/>
      <c r="BE814" s="120"/>
      <c r="BF814" s="119"/>
      <c r="BG814" s="120"/>
      <c r="BH814" s="121"/>
      <c r="BI814" s="118"/>
      <c r="BJ814" s="119"/>
      <c r="BK814" s="120"/>
      <c r="BL814" s="119"/>
      <c r="BM814" s="120"/>
      <c r="BN814" s="121"/>
      <c r="BQ814" s="176"/>
      <c r="BR814" s="177"/>
      <c r="BS814" s="176"/>
      <c r="BT814" s="177"/>
      <c r="BU814" s="178"/>
      <c r="BV814" s="175"/>
      <c r="BW814" s="176"/>
      <c r="BX814" s="177"/>
      <c r="BY814" s="176"/>
      <c r="BZ814" s="177"/>
      <c r="CA814" s="178"/>
      <c r="CB814" s="175"/>
      <c r="CC814" s="176"/>
      <c r="CD814" s="177"/>
      <c r="CE814" s="176"/>
      <c r="CF814" s="177"/>
      <c r="CG814" s="178"/>
      <c r="CH814" s="175"/>
      <c r="CI814" s="176"/>
      <c r="CJ814" s="177"/>
      <c r="CK814" s="176"/>
      <c r="CL814" s="177"/>
      <c r="CM814" s="178"/>
      <c r="CN814" s="175"/>
      <c r="CO814" s="176"/>
      <c r="CP814" s="177"/>
      <c r="CQ814" s="176"/>
      <c r="CR814" s="177"/>
      <c r="CS814" s="178"/>
    </row>
    <row r="815" spans="13:97" ht="15" customHeight="1" x14ac:dyDescent="0.25">
      <c r="M815" s="118">
        <v>3</v>
      </c>
      <c r="N815" s="146" t="s">
        <v>353</v>
      </c>
      <c r="O815" s="120"/>
      <c r="P815" s="119"/>
      <c r="Q815" s="120"/>
      <c r="R815" s="121"/>
      <c r="S815" s="118"/>
      <c r="T815" s="119"/>
      <c r="U815" s="120"/>
      <c r="V815" s="119"/>
      <c r="W815" s="120"/>
      <c r="X815" s="121"/>
      <c r="Y815" s="118"/>
      <c r="Z815" s="119"/>
      <c r="AA815" s="120"/>
      <c r="AB815" s="119"/>
      <c r="AC815" s="120"/>
      <c r="AD815" s="121"/>
      <c r="AE815" s="118"/>
      <c r="AF815" s="146"/>
      <c r="AG815" s="120"/>
      <c r="AH815" s="119"/>
      <c r="AI815" s="120"/>
      <c r="AJ815" s="121"/>
      <c r="AK815" s="118"/>
      <c r="AL815" s="119"/>
      <c r="AM815" s="120"/>
      <c r="AN815" s="119"/>
      <c r="AO815" s="120"/>
      <c r="AP815" s="121"/>
      <c r="AQ815" s="118"/>
      <c r="AR815" s="119"/>
      <c r="AS815" s="120"/>
      <c r="AT815" s="119"/>
      <c r="AU815" s="120"/>
      <c r="AV815" s="121"/>
      <c r="AW815" s="118"/>
      <c r="AX815" s="146"/>
      <c r="AY815" s="120"/>
      <c r="AZ815" s="119"/>
      <c r="BA815" s="120"/>
      <c r="BB815" s="121"/>
      <c r="BC815" s="118"/>
      <c r="BD815" s="119"/>
      <c r="BE815" s="120"/>
      <c r="BF815" s="119"/>
      <c r="BG815" s="120"/>
      <c r="BH815" s="121"/>
      <c r="BI815" s="118"/>
      <c r="BJ815" s="119"/>
      <c r="BK815" s="120"/>
      <c r="BL815" s="119"/>
      <c r="BM815" s="120"/>
      <c r="BN815" s="121"/>
      <c r="BQ815" s="170"/>
      <c r="BR815" s="171"/>
      <c r="BS815" s="170"/>
      <c r="BT815" s="171"/>
      <c r="BU815" s="172"/>
      <c r="BV815" s="169"/>
      <c r="BW815" s="170"/>
      <c r="BX815" s="171"/>
      <c r="BY815" s="170"/>
      <c r="BZ815" s="171"/>
      <c r="CA815" s="172"/>
      <c r="CB815" s="169"/>
      <c r="CC815" s="170"/>
      <c r="CD815" s="171"/>
      <c r="CE815" s="170"/>
      <c r="CF815" s="171"/>
      <c r="CG815" s="172"/>
      <c r="CH815" s="169"/>
      <c r="CI815" s="170"/>
      <c r="CJ815" s="171"/>
      <c r="CK815" s="170"/>
      <c r="CL815" s="171"/>
      <c r="CM815" s="172"/>
      <c r="CN815" s="169"/>
      <c r="CO815" s="170"/>
      <c r="CP815" s="171"/>
      <c r="CQ815" s="170"/>
      <c r="CR815" s="171"/>
      <c r="CS815" s="172"/>
    </row>
    <row r="816" spans="13:97" ht="15" customHeight="1" x14ac:dyDescent="0.25">
      <c r="M816" s="44"/>
      <c r="N816" s="45"/>
      <c r="O816" s="46"/>
      <c r="P816" s="45"/>
      <c r="Q816" s="46"/>
      <c r="R816" s="47"/>
      <c r="S816" s="44"/>
      <c r="T816" s="45"/>
      <c r="U816" s="46"/>
      <c r="V816" s="45"/>
      <c r="W816" s="46"/>
      <c r="X816" s="47"/>
      <c r="Y816" s="44"/>
      <c r="Z816" s="45"/>
      <c r="AA816" s="46"/>
      <c r="AB816" s="45"/>
      <c r="AC816" s="46"/>
      <c r="AD816" s="47"/>
      <c r="AE816" s="44"/>
      <c r="AF816" s="45"/>
      <c r="AG816" s="46"/>
      <c r="AH816" s="45"/>
      <c r="AI816" s="46"/>
      <c r="AJ816" s="47"/>
      <c r="AK816" s="44"/>
      <c r="AL816" s="45"/>
      <c r="AM816" s="46"/>
      <c r="AN816" s="45"/>
      <c r="AO816" s="46"/>
      <c r="AP816" s="47"/>
      <c r="AQ816" s="44"/>
      <c r="AR816" s="45"/>
      <c r="AS816" s="46"/>
      <c r="AT816" s="45"/>
      <c r="AU816" s="46"/>
      <c r="AV816" s="47"/>
      <c r="AW816" s="44"/>
      <c r="AX816" s="45"/>
      <c r="AY816" s="46"/>
      <c r="AZ816" s="45"/>
      <c r="BA816" s="46"/>
      <c r="BB816" s="47"/>
      <c r="BC816" s="44"/>
      <c r="BD816" s="45"/>
      <c r="BE816" s="46"/>
      <c r="BF816" s="45"/>
      <c r="BG816" s="46"/>
      <c r="BH816" s="47"/>
      <c r="BI816" s="44"/>
      <c r="BJ816" s="45"/>
      <c r="BK816" s="46"/>
      <c r="BL816" s="45"/>
      <c r="BM816" s="46"/>
      <c r="BN816" s="47"/>
      <c r="BQ816" s="173"/>
      <c r="BR816" s="171"/>
      <c r="BS816" s="173"/>
      <c r="BT816" s="171"/>
      <c r="BU816" s="174"/>
      <c r="BV816" s="169"/>
      <c r="BW816" s="173"/>
      <c r="BX816" s="171"/>
      <c r="BY816" s="173"/>
      <c r="BZ816" s="171"/>
      <c r="CA816" s="174"/>
      <c r="CB816" s="169"/>
      <c r="CC816" s="173"/>
      <c r="CD816" s="171"/>
      <c r="CE816" s="173"/>
      <c r="CF816" s="171"/>
      <c r="CG816" s="174"/>
      <c r="CH816" s="169"/>
      <c r="CI816" s="173"/>
      <c r="CJ816" s="171"/>
      <c r="CK816" s="173"/>
      <c r="CL816" s="171"/>
      <c r="CM816" s="174"/>
      <c r="CN816" s="169"/>
      <c r="CO816" s="173"/>
      <c r="CP816" s="171"/>
      <c r="CQ816" s="173"/>
      <c r="CR816" s="171"/>
      <c r="CS816" s="174"/>
    </row>
    <row r="817" spans="13:97" ht="15" customHeight="1" x14ac:dyDescent="0.25">
      <c r="BQ817" s="173"/>
      <c r="BR817" s="171"/>
      <c r="BS817" s="173"/>
      <c r="BT817" s="171"/>
      <c r="BU817" s="174"/>
      <c r="BV817" s="169"/>
      <c r="BW817" s="173"/>
      <c r="BX817" s="171"/>
      <c r="BY817" s="173"/>
      <c r="BZ817" s="171"/>
      <c r="CA817" s="174"/>
      <c r="CB817" s="169"/>
      <c r="CC817" s="173"/>
      <c r="CD817" s="171"/>
      <c r="CE817" s="173"/>
      <c r="CF817" s="171"/>
      <c r="CG817" s="174"/>
      <c r="CH817" s="169"/>
      <c r="CI817" s="173"/>
      <c r="CJ817" s="171"/>
      <c r="CK817" s="173"/>
      <c r="CL817" s="171"/>
      <c r="CM817" s="174"/>
      <c r="CN817" s="169"/>
      <c r="CO817" s="173"/>
      <c r="CP817" s="171"/>
      <c r="CQ817" s="173"/>
      <c r="CR817" s="171"/>
      <c r="CS817" s="174"/>
    </row>
    <row r="818" spans="13:97" ht="15" customHeight="1" x14ac:dyDescent="0.25">
      <c r="BQ818" s="176"/>
      <c r="BR818" s="177"/>
      <c r="BS818" s="176"/>
      <c r="BT818" s="177"/>
      <c r="BU818" s="178"/>
      <c r="BV818" s="175"/>
      <c r="BW818" s="176"/>
      <c r="BX818" s="177"/>
      <c r="BY818" s="177"/>
      <c r="BZ818" s="177"/>
      <c r="CA818" s="180"/>
      <c r="CB818" s="175"/>
      <c r="CC818" s="176"/>
      <c r="CD818" s="177"/>
      <c r="CE818" s="176"/>
      <c r="CF818" s="177"/>
      <c r="CG818" s="178"/>
      <c r="CH818" s="175"/>
      <c r="CI818" s="176"/>
      <c r="CJ818" s="177"/>
      <c r="CK818" s="176"/>
      <c r="CL818" s="177"/>
      <c r="CM818" s="178"/>
      <c r="CN818" s="175"/>
      <c r="CO818" s="176"/>
      <c r="CP818" s="177"/>
      <c r="CQ818" s="177"/>
      <c r="CR818" s="177"/>
      <c r="CS818" s="180"/>
    </row>
    <row r="819" spans="13:97" ht="15" customHeight="1" x14ac:dyDescent="0.25">
      <c r="BQ819" s="170"/>
      <c r="BR819" s="171"/>
      <c r="BS819" s="170"/>
      <c r="BT819" s="171"/>
      <c r="BU819" s="172"/>
      <c r="BV819" s="169"/>
      <c r="BW819" s="170"/>
      <c r="BX819" s="171"/>
      <c r="BY819" s="171"/>
      <c r="BZ819" s="171"/>
      <c r="CA819" s="183"/>
      <c r="CB819" s="169"/>
      <c r="CC819" s="170"/>
      <c r="CD819" s="171"/>
      <c r="CE819" s="170"/>
      <c r="CF819" s="171"/>
      <c r="CG819" s="172"/>
      <c r="CH819" s="169"/>
      <c r="CI819" s="170"/>
      <c r="CJ819" s="171"/>
      <c r="CK819" s="170"/>
      <c r="CL819" s="171"/>
      <c r="CM819" s="172"/>
      <c r="CN819" s="169"/>
      <c r="CO819" s="170"/>
      <c r="CP819" s="171"/>
      <c r="CQ819" s="171"/>
      <c r="CR819" s="171"/>
      <c r="CS819" s="183"/>
    </row>
    <row r="820" spans="13:97" ht="15" customHeight="1" x14ac:dyDescent="0.25">
      <c r="BQ820" s="173"/>
      <c r="BR820" s="171"/>
      <c r="BS820" s="173"/>
      <c r="BT820" s="171"/>
      <c r="BU820" s="174"/>
      <c r="BV820" s="169"/>
      <c r="BW820" s="173"/>
      <c r="BX820" s="171"/>
      <c r="BY820" s="171"/>
      <c r="BZ820" s="171"/>
      <c r="CA820" s="184"/>
      <c r="CB820" s="169"/>
      <c r="CC820" s="173"/>
      <c r="CD820" s="171"/>
      <c r="CE820" s="173"/>
      <c r="CF820" s="171"/>
      <c r="CG820" s="174"/>
      <c r="CH820" s="169"/>
      <c r="CI820" s="173"/>
      <c r="CJ820" s="171"/>
      <c r="CK820" s="173"/>
      <c r="CL820" s="171"/>
      <c r="CM820" s="174"/>
      <c r="CN820" s="169"/>
      <c r="CO820" s="173"/>
      <c r="CP820" s="171"/>
      <c r="CQ820" s="171"/>
      <c r="CR820" s="171"/>
      <c r="CS820" s="184"/>
    </row>
    <row r="821" spans="13:97" ht="15" customHeight="1" x14ac:dyDescent="0.25">
      <c r="BQ821" s="173"/>
      <c r="BR821" s="171"/>
      <c r="BS821" s="173"/>
      <c r="BT821" s="171"/>
      <c r="BU821" s="174"/>
      <c r="BV821" s="169"/>
      <c r="BW821" s="173"/>
      <c r="BX821" s="171"/>
      <c r="BY821" s="171"/>
      <c r="BZ821" s="171"/>
      <c r="CA821" s="184"/>
      <c r="CB821" s="169"/>
      <c r="CC821" s="173"/>
      <c r="CD821" s="171"/>
      <c r="CE821" s="173"/>
      <c r="CF821" s="171"/>
      <c r="CG821" s="174"/>
      <c r="CH821" s="169"/>
      <c r="CI821" s="173"/>
      <c r="CJ821" s="171"/>
      <c r="CK821" s="173"/>
      <c r="CL821" s="171"/>
      <c r="CM821" s="174"/>
      <c r="CN821" s="169"/>
      <c r="CO821" s="173"/>
      <c r="CP821" s="171"/>
      <c r="CQ821" s="171"/>
      <c r="CR821" s="171"/>
      <c r="CS821" s="184"/>
    </row>
    <row r="822" spans="13:97" ht="15" customHeight="1" thickBot="1" x14ac:dyDescent="0.3">
      <c r="BQ822" s="177"/>
      <c r="BR822" s="177"/>
      <c r="BS822" s="177"/>
      <c r="BT822" s="177"/>
      <c r="BU822" s="180"/>
      <c r="BV822" s="175"/>
      <c r="BW822" s="177"/>
      <c r="BX822" s="177"/>
      <c r="BY822" s="177"/>
      <c r="BZ822" s="177"/>
      <c r="CA822" s="180"/>
      <c r="CB822" s="175"/>
      <c r="CC822" s="177"/>
      <c r="CD822" s="177"/>
      <c r="CE822" s="177"/>
      <c r="CF822" s="177"/>
      <c r="CG822" s="180"/>
      <c r="CH822" s="175"/>
      <c r="CI822" s="177"/>
      <c r="CJ822" s="177"/>
      <c r="CK822" s="177"/>
      <c r="CL822" s="177"/>
      <c r="CM822" s="180"/>
      <c r="CN822" s="175"/>
      <c r="CO822" s="177"/>
      <c r="CP822" s="177"/>
      <c r="CQ822" s="177"/>
      <c r="CR822" s="177"/>
      <c r="CS822" s="180"/>
    </row>
    <row r="823" spans="13:97" ht="15" customHeight="1" x14ac:dyDescent="0.25">
      <c r="M823" s="151">
        <v>1</v>
      </c>
      <c r="N823" s="276" t="s">
        <v>357</v>
      </c>
      <c r="O823" s="153">
        <v>1</v>
      </c>
      <c r="P823" s="152" t="s">
        <v>358</v>
      </c>
      <c r="Q823" s="153">
        <v>1</v>
      </c>
      <c r="R823" s="154" t="s">
        <v>359</v>
      </c>
      <c r="S823" s="151">
        <v>1</v>
      </c>
      <c r="T823" s="276" t="s">
        <v>360</v>
      </c>
      <c r="U823" s="153">
        <v>1</v>
      </c>
      <c r="V823" s="152" t="s">
        <v>361</v>
      </c>
      <c r="W823" s="153">
        <v>1</v>
      </c>
      <c r="X823" s="154" t="s">
        <v>362</v>
      </c>
      <c r="Y823" s="151">
        <v>1</v>
      </c>
      <c r="Z823" s="276" t="s">
        <v>363</v>
      </c>
      <c r="AA823" s="153">
        <v>1</v>
      </c>
      <c r="AB823" s="152" t="s">
        <v>364</v>
      </c>
      <c r="AC823" s="153">
        <v>1</v>
      </c>
      <c r="AD823" s="154" t="s">
        <v>365</v>
      </c>
      <c r="AE823" s="151">
        <v>1</v>
      </c>
      <c r="AF823" s="276" t="s">
        <v>366</v>
      </c>
      <c r="AG823" s="153">
        <v>1</v>
      </c>
      <c r="AH823" s="152" t="s">
        <v>367</v>
      </c>
      <c r="AI823" s="153">
        <v>1</v>
      </c>
      <c r="AJ823" s="154" t="s">
        <v>368</v>
      </c>
      <c r="AK823" s="151">
        <v>1</v>
      </c>
      <c r="AL823" s="276" t="s">
        <v>369</v>
      </c>
      <c r="AM823" s="153">
        <v>1</v>
      </c>
      <c r="AN823" s="152" t="s">
        <v>370</v>
      </c>
      <c r="AO823" s="153">
        <v>1</v>
      </c>
      <c r="AP823" s="154" t="s">
        <v>371</v>
      </c>
      <c r="AQ823" s="151">
        <v>1</v>
      </c>
      <c r="AR823" s="276" t="s">
        <v>372</v>
      </c>
      <c r="AS823" s="153">
        <v>1</v>
      </c>
      <c r="AT823" s="152" t="s">
        <v>373</v>
      </c>
      <c r="AU823" s="153">
        <v>1</v>
      </c>
      <c r="AV823" s="154" t="s">
        <v>374</v>
      </c>
      <c r="AW823" s="151">
        <v>1</v>
      </c>
      <c r="AX823" s="276" t="s">
        <v>375</v>
      </c>
      <c r="AY823" s="153">
        <v>1</v>
      </c>
      <c r="AZ823" s="152" t="s">
        <v>376</v>
      </c>
      <c r="BA823" s="153">
        <v>1</v>
      </c>
      <c r="BB823" s="154" t="s">
        <v>377</v>
      </c>
      <c r="BC823" s="151">
        <v>1</v>
      </c>
      <c r="BD823" s="276" t="s">
        <v>378</v>
      </c>
      <c r="BE823" s="153">
        <v>1</v>
      </c>
      <c r="BF823" s="152" t="s">
        <v>379</v>
      </c>
      <c r="BG823" s="153">
        <v>1</v>
      </c>
      <c r="BH823" s="154" t="s">
        <v>380</v>
      </c>
      <c r="BI823" s="151">
        <v>1</v>
      </c>
      <c r="BJ823" s="276" t="s">
        <v>381</v>
      </c>
      <c r="BK823" s="153">
        <v>1</v>
      </c>
      <c r="BL823" s="152" t="s">
        <v>382</v>
      </c>
      <c r="BM823" s="153">
        <v>1</v>
      </c>
      <c r="BN823" s="154" t="s">
        <v>383</v>
      </c>
      <c r="BQ823" s="170"/>
      <c r="BR823" s="171"/>
      <c r="BS823" s="170"/>
      <c r="BT823" s="171"/>
      <c r="BU823" s="172"/>
      <c r="BV823" s="169"/>
      <c r="BW823" s="170"/>
      <c r="BX823" s="171"/>
      <c r="BY823" s="170"/>
      <c r="BZ823" s="171"/>
      <c r="CA823" s="172"/>
      <c r="CB823" s="169"/>
      <c r="CC823" s="170"/>
      <c r="CD823" s="171"/>
      <c r="CE823" s="170"/>
      <c r="CF823" s="171"/>
      <c r="CG823" s="172"/>
      <c r="CH823" s="169"/>
      <c r="CI823" s="170"/>
      <c r="CJ823" s="171"/>
      <c r="CK823" s="170"/>
      <c r="CL823" s="171"/>
      <c r="CM823" s="172"/>
      <c r="CN823" s="169"/>
      <c r="CO823" s="170"/>
      <c r="CP823" s="171"/>
      <c r="CQ823" s="170"/>
      <c r="CR823" s="171"/>
      <c r="CS823" s="172"/>
    </row>
    <row r="824" spans="13:97" ht="15" customHeight="1" x14ac:dyDescent="0.25">
      <c r="M824" s="155"/>
      <c r="N824" s="277"/>
      <c r="O824" s="157"/>
      <c r="P824" s="156"/>
      <c r="Q824" s="157"/>
      <c r="R824" s="158"/>
      <c r="S824" s="155"/>
      <c r="T824" s="277"/>
      <c r="U824" s="157"/>
      <c r="V824" s="159"/>
      <c r="W824" s="157"/>
      <c r="X824" s="160"/>
      <c r="Y824" s="155"/>
      <c r="Z824" s="277"/>
      <c r="AA824" s="157"/>
      <c r="AB824" s="156"/>
      <c r="AC824" s="157"/>
      <c r="AD824" s="158"/>
      <c r="AE824" s="155"/>
      <c r="AF824" s="277"/>
      <c r="AG824" s="157"/>
      <c r="AH824" s="156"/>
      <c r="AI824" s="157"/>
      <c r="AJ824" s="158"/>
      <c r="AK824" s="155"/>
      <c r="AL824" s="277"/>
      <c r="AM824" s="157"/>
      <c r="AN824" s="159"/>
      <c r="AO824" s="157"/>
      <c r="AP824" s="160"/>
      <c r="AQ824" s="155"/>
      <c r="AR824" s="277"/>
      <c r="AS824" s="157"/>
      <c r="AT824" s="156"/>
      <c r="AU824" s="157"/>
      <c r="AV824" s="158"/>
      <c r="AW824" s="155"/>
      <c r="AX824" s="277"/>
      <c r="AY824" s="157"/>
      <c r="AZ824" s="156"/>
      <c r="BA824" s="157"/>
      <c r="BB824" s="158"/>
      <c r="BC824" s="155"/>
      <c r="BD824" s="277"/>
      <c r="BE824" s="157"/>
      <c r="BF824" s="159"/>
      <c r="BG824" s="157"/>
      <c r="BH824" s="160"/>
      <c r="BI824" s="155"/>
      <c r="BJ824" s="277"/>
      <c r="BK824" s="157"/>
      <c r="BL824" s="156"/>
      <c r="BM824" s="157"/>
      <c r="BN824" s="158"/>
      <c r="BQ824" s="173"/>
      <c r="BR824" s="171"/>
      <c r="BS824" s="170"/>
      <c r="BT824" s="171"/>
      <c r="BU824" s="172"/>
      <c r="BV824" s="169"/>
      <c r="BW824" s="173"/>
      <c r="BX824" s="171"/>
      <c r="BY824" s="173"/>
      <c r="BZ824" s="171"/>
      <c r="CA824" s="174"/>
      <c r="CB824" s="169"/>
      <c r="CC824" s="173"/>
      <c r="CD824" s="171"/>
      <c r="CE824" s="173"/>
      <c r="CF824" s="171"/>
      <c r="CG824" s="174"/>
      <c r="CH824" s="169"/>
      <c r="CI824" s="173"/>
      <c r="CJ824" s="171"/>
      <c r="CK824" s="170"/>
      <c r="CL824" s="171"/>
      <c r="CM824" s="172"/>
      <c r="CN824" s="169"/>
      <c r="CO824" s="173"/>
      <c r="CP824" s="171"/>
      <c r="CQ824" s="173"/>
      <c r="CR824" s="171"/>
      <c r="CS824" s="174"/>
    </row>
    <row r="825" spans="13:97" ht="15" customHeight="1" x14ac:dyDescent="0.25">
      <c r="M825" s="155"/>
      <c r="N825" s="277"/>
      <c r="O825" s="157"/>
      <c r="P825" s="156"/>
      <c r="Q825" s="157"/>
      <c r="R825" s="158"/>
      <c r="S825" s="155"/>
      <c r="T825" s="277"/>
      <c r="U825" s="157"/>
      <c r="V825" s="159"/>
      <c r="W825" s="157"/>
      <c r="X825" s="160"/>
      <c r="Y825" s="155"/>
      <c r="Z825" s="277"/>
      <c r="AA825" s="157"/>
      <c r="AB825" s="156"/>
      <c r="AC825" s="157"/>
      <c r="AD825" s="158"/>
      <c r="AE825" s="155"/>
      <c r="AF825" s="277"/>
      <c r="AG825" s="157"/>
      <c r="AH825" s="156"/>
      <c r="AI825" s="157"/>
      <c r="AJ825" s="158"/>
      <c r="AK825" s="155"/>
      <c r="AL825" s="277"/>
      <c r="AM825" s="157"/>
      <c r="AN825" s="159"/>
      <c r="AO825" s="157"/>
      <c r="AP825" s="160"/>
      <c r="AQ825" s="155"/>
      <c r="AR825" s="277"/>
      <c r="AS825" s="157"/>
      <c r="AT825" s="156"/>
      <c r="AU825" s="157"/>
      <c r="AV825" s="158"/>
      <c r="AW825" s="155"/>
      <c r="AX825" s="277"/>
      <c r="AY825" s="157"/>
      <c r="AZ825" s="156"/>
      <c r="BA825" s="157"/>
      <c r="BB825" s="158"/>
      <c r="BC825" s="155"/>
      <c r="BD825" s="277"/>
      <c r="BE825" s="157"/>
      <c r="BF825" s="159"/>
      <c r="BG825" s="157"/>
      <c r="BH825" s="160"/>
      <c r="BI825" s="155"/>
      <c r="BJ825" s="277"/>
      <c r="BK825" s="157"/>
      <c r="BL825" s="156"/>
      <c r="BM825" s="157"/>
      <c r="BN825" s="158"/>
      <c r="BQ825" s="173"/>
      <c r="BR825" s="171"/>
      <c r="BS825" s="170"/>
      <c r="BT825" s="171"/>
      <c r="BU825" s="172"/>
      <c r="BV825" s="169"/>
      <c r="BW825" s="173"/>
      <c r="BX825" s="171"/>
      <c r="BY825" s="173"/>
      <c r="BZ825" s="171"/>
      <c r="CA825" s="174"/>
      <c r="CB825" s="169"/>
      <c r="CC825" s="173"/>
      <c r="CD825" s="171"/>
      <c r="CE825" s="173"/>
      <c r="CF825" s="171"/>
      <c r="CG825" s="174"/>
      <c r="CH825" s="169"/>
      <c r="CI825" s="173"/>
      <c r="CJ825" s="171"/>
      <c r="CK825" s="170"/>
      <c r="CL825" s="171"/>
      <c r="CM825" s="172"/>
      <c r="CN825" s="169"/>
      <c r="CO825" s="173"/>
      <c r="CP825" s="171"/>
      <c r="CQ825" s="173"/>
      <c r="CR825" s="171"/>
      <c r="CS825" s="174"/>
    </row>
    <row r="826" spans="13:97" ht="15" customHeight="1" x14ac:dyDescent="0.25">
      <c r="M826" s="161"/>
      <c r="N826" s="278"/>
      <c r="O826" s="163"/>
      <c r="P826" s="162"/>
      <c r="Q826" s="163"/>
      <c r="R826" s="164"/>
      <c r="S826" s="161"/>
      <c r="T826" s="278"/>
      <c r="U826" s="163"/>
      <c r="V826" s="162"/>
      <c r="W826" s="163"/>
      <c r="X826" s="164"/>
      <c r="Y826" s="161"/>
      <c r="Z826" s="278"/>
      <c r="AA826" s="163"/>
      <c r="AB826" s="162"/>
      <c r="AC826" s="163"/>
      <c r="AD826" s="164"/>
      <c r="AE826" s="161"/>
      <c r="AF826" s="278"/>
      <c r="AG826" s="163"/>
      <c r="AH826" s="162"/>
      <c r="AI826" s="163"/>
      <c r="AJ826" s="164"/>
      <c r="AK826" s="161"/>
      <c r="AL826" s="278"/>
      <c r="AM826" s="163"/>
      <c r="AN826" s="162"/>
      <c r="AO826" s="163"/>
      <c r="AP826" s="164"/>
      <c r="AQ826" s="161"/>
      <c r="AR826" s="278"/>
      <c r="AS826" s="163"/>
      <c r="AT826" s="162"/>
      <c r="AU826" s="163"/>
      <c r="AV826" s="164"/>
      <c r="AW826" s="161"/>
      <c r="AX826" s="278"/>
      <c r="AY826" s="163"/>
      <c r="AZ826" s="162"/>
      <c r="BA826" s="163"/>
      <c r="BB826" s="164"/>
      <c r="BC826" s="161"/>
      <c r="BD826" s="278"/>
      <c r="BE826" s="163"/>
      <c r="BF826" s="162"/>
      <c r="BG826" s="163"/>
      <c r="BH826" s="164"/>
      <c r="BI826" s="161"/>
      <c r="BJ826" s="278"/>
      <c r="BK826" s="163"/>
      <c r="BL826" s="162"/>
      <c r="BM826" s="163"/>
      <c r="BN826" s="164"/>
      <c r="BQ826" s="176"/>
      <c r="BR826" s="177"/>
      <c r="BS826" s="176"/>
      <c r="BT826" s="177"/>
      <c r="BU826" s="178"/>
      <c r="BV826" s="175"/>
      <c r="BW826" s="176"/>
      <c r="BX826" s="177"/>
      <c r="BY826" s="176"/>
      <c r="BZ826" s="177"/>
      <c r="CA826" s="178"/>
      <c r="CB826" s="175"/>
      <c r="CC826" s="176"/>
      <c r="CD826" s="177"/>
      <c r="CE826" s="176"/>
      <c r="CF826" s="177"/>
      <c r="CG826" s="178"/>
      <c r="CH826" s="175"/>
      <c r="CI826" s="176"/>
      <c r="CJ826" s="177"/>
      <c r="CK826" s="176"/>
      <c r="CL826" s="177"/>
      <c r="CM826" s="178"/>
      <c r="CN826" s="175"/>
      <c r="CO826" s="176"/>
      <c r="CP826" s="177"/>
      <c r="CQ826" s="176"/>
      <c r="CR826" s="177"/>
      <c r="CS826" s="178"/>
    </row>
    <row r="827" spans="13:97" ht="15" customHeight="1" x14ac:dyDescent="0.25">
      <c r="M827" s="155">
        <v>1</v>
      </c>
      <c r="N827" s="276" t="s">
        <v>384</v>
      </c>
      <c r="O827" s="157">
        <v>1</v>
      </c>
      <c r="P827" s="159" t="s">
        <v>385</v>
      </c>
      <c r="Q827" s="157">
        <v>1</v>
      </c>
      <c r="R827" s="160" t="s">
        <v>386</v>
      </c>
      <c r="S827" s="155">
        <v>1</v>
      </c>
      <c r="T827" s="276" t="s">
        <v>387</v>
      </c>
      <c r="U827" s="157">
        <v>1</v>
      </c>
      <c r="V827" s="159" t="s">
        <v>388</v>
      </c>
      <c r="W827" s="157">
        <v>1</v>
      </c>
      <c r="X827" s="160" t="s">
        <v>389</v>
      </c>
      <c r="Y827" s="155">
        <v>1</v>
      </c>
      <c r="Z827" s="276" t="s">
        <v>390</v>
      </c>
      <c r="AA827" s="157">
        <v>1</v>
      </c>
      <c r="AB827" s="159" t="s">
        <v>391</v>
      </c>
      <c r="AC827" s="157">
        <v>1</v>
      </c>
      <c r="AD827" s="160" t="s">
        <v>392</v>
      </c>
      <c r="AE827" s="155">
        <v>1</v>
      </c>
      <c r="AF827" s="276" t="s">
        <v>393</v>
      </c>
      <c r="AG827" s="157">
        <v>1</v>
      </c>
      <c r="AH827" s="159" t="s">
        <v>394</v>
      </c>
      <c r="AI827" s="157">
        <v>1</v>
      </c>
      <c r="AJ827" s="160" t="s">
        <v>395</v>
      </c>
      <c r="AK827" s="155">
        <v>1</v>
      </c>
      <c r="AL827" s="276" t="s">
        <v>396</v>
      </c>
      <c r="AM827" s="157">
        <v>1</v>
      </c>
      <c r="AN827" s="159" t="s">
        <v>397</v>
      </c>
      <c r="AO827" s="157">
        <v>1</v>
      </c>
      <c r="AP827" s="160" t="s">
        <v>398</v>
      </c>
      <c r="AQ827" s="155">
        <v>1</v>
      </c>
      <c r="AR827" s="276" t="s">
        <v>399</v>
      </c>
      <c r="AS827" s="157">
        <v>1</v>
      </c>
      <c r="AT827" s="159" t="s">
        <v>400</v>
      </c>
      <c r="AU827" s="157">
        <v>1</v>
      </c>
      <c r="AV827" s="160" t="s">
        <v>401</v>
      </c>
      <c r="AW827" s="155">
        <v>1</v>
      </c>
      <c r="AX827" s="276" t="s">
        <v>402</v>
      </c>
      <c r="AY827" s="157">
        <v>1</v>
      </c>
      <c r="AZ827" s="159" t="s">
        <v>403</v>
      </c>
      <c r="BA827" s="157">
        <v>1</v>
      </c>
      <c r="BB827" s="160" t="s">
        <v>404</v>
      </c>
      <c r="BC827" s="155">
        <v>1</v>
      </c>
      <c r="BD827" s="276" t="s">
        <v>405</v>
      </c>
      <c r="BE827" s="157">
        <v>1</v>
      </c>
      <c r="BF827" s="159" t="s">
        <v>406</v>
      </c>
      <c r="BG827" s="157">
        <v>1</v>
      </c>
      <c r="BH827" s="160" t="s">
        <v>407</v>
      </c>
      <c r="BI827" s="155">
        <v>1</v>
      </c>
      <c r="BJ827" s="276" t="s">
        <v>408</v>
      </c>
      <c r="BK827" s="157">
        <v>1</v>
      </c>
      <c r="BL827" s="159" t="s">
        <v>409</v>
      </c>
      <c r="BM827" s="157">
        <v>1</v>
      </c>
      <c r="BN827" s="160" t="s">
        <v>410</v>
      </c>
      <c r="BQ827" s="170"/>
      <c r="BR827" s="171"/>
      <c r="BS827" s="170"/>
      <c r="BT827" s="171"/>
      <c r="BU827" s="172"/>
      <c r="BV827" s="169"/>
      <c r="BW827" s="170"/>
      <c r="BX827" s="171"/>
      <c r="BY827" s="170"/>
      <c r="BZ827" s="171"/>
      <c r="CA827" s="172"/>
      <c r="CB827" s="169"/>
      <c r="CC827" s="170"/>
      <c r="CD827" s="171"/>
      <c r="CE827" s="170"/>
      <c r="CF827" s="171"/>
      <c r="CG827" s="172"/>
      <c r="CH827" s="169"/>
      <c r="CI827" s="170"/>
      <c r="CJ827" s="171"/>
      <c r="CK827" s="170"/>
      <c r="CL827" s="171"/>
      <c r="CM827" s="172"/>
      <c r="CN827" s="169"/>
      <c r="CO827" s="170"/>
      <c r="CP827" s="171"/>
      <c r="CQ827" s="170"/>
      <c r="CR827" s="171"/>
      <c r="CS827" s="172"/>
    </row>
    <row r="828" spans="13:97" ht="15" customHeight="1" x14ac:dyDescent="0.25">
      <c r="M828" s="155"/>
      <c r="N828" s="277"/>
      <c r="O828" s="157"/>
      <c r="P828" s="156"/>
      <c r="Q828" s="157"/>
      <c r="R828" s="158"/>
      <c r="S828" s="155"/>
      <c r="T828" s="277"/>
      <c r="U828" s="157"/>
      <c r="V828" s="156"/>
      <c r="W828" s="157"/>
      <c r="X828" s="158"/>
      <c r="Y828" s="155"/>
      <c r="Z828" s="277"/>
      <c r="AA828" s="157"/>
      <c r="AB828" s="156"/>
      <c r="AC828" s="157"/>
      <c r="AD828" s="158"/>
      <c r="AE828" s="155"/>
      <c r="AF828" s="277"/>
      <c r="AG828" s="157"/>
      <c r="AH828" s="156"/>
      <c r="AI828" s="157"/>
      <c r="AJ828" s="158"/>
      <c r="AK828" s="155"/>
      <c r="AL828" s="277"/>
      <c r="AM828" s="157"/>
      <c r="AN828" s="156"/>
      <c r="AO828" s="157"/>
      <c r="AP828" s="158"/>
      <c r="AQ828" s="155"/>
      <c r="AR828" s="277"/>
      <c r="AS828" s="157"/>
      <c r="AT828" s="156"/>
      <c r="AU828" s="157"/>
      <c r="AV828" s="158"/>
      <c r="AW828" s="155"/>
      <c r="AX828" s="277"/>
      <c r="AY828" s="157"/>
      <c r="AZ828" s="156"/>
      <c r="BA828" s="157"/>
      <c r="BB828" s="158"/>
      <c r="BC828" s="155"/>
      <c r="BD828" s="277"/>
      <c r="BE828" s="157"/>
      <c r="BF828" s="156"/>
      <c r="BG828" s="157"/>
      <c r="BH828" s="158"/>
      <c r="BI828" s="155"/>
      <c r="BJ828" s="277"/>
      <c r="BK828" s="157"/>
      <c r="BL828" s="156"/>
      <c r="BM828" s="157"/>
      <c r="BN828" s="158"/>
      <c r="BQ828" s="173"/>
      <c r="BR828" s="171"/>
      <c r="BS828" s="173"/>
      <c r="BT828" s="171"/>
      <c r="BU828" s="174"/>
      <c r="BV828" s="169"/>
      <c r="BW828" s="173"/>
      <c r="BX828" s="171"/>
      <c r="BY828" s="173"/>
      <c r="BZ828" s="171"/>
      <c r="CA828" s="174"/>
      <c r="CB828" s="169"/>
      <c r="CC828" s="173"/>
      <c r="CD828" s="171"/>
      <c r="CE828" s="173"/>
      <c r="CF828" s="171"/>
      <c r="CG828" s="174"/>
      <c r="CH828" s="169"/>
      <c r="CI828" s="173"/>
      <c r="CJ828" s="171"/>
      <c r="CK828" s="173"/>
      <c r="CL828" s="171"/>
      <c r="CM828" s="174"/>
      <c r="CN828" s="169"/>
      <c r="CO828" s="173"/>
      <c r="CP828" s="171"/>
      <c r="CQ828" s="173"/>
      <c r="CR828" s="171"/>
      <c r="CS828" s="174"/>
    </row>
    <row r="829" spans="13:97" ht="15" customHeight="1" x14ac:dyDescent="0.25">
      <c r="M829" s="155"/>
      <c r="N829" s="277"/>
      <c r="O829" s="157"/>
      <c r="P829" s="156"/>
      <c r="Q829" s="157"/>
      <c r="R829" s="158"/>
      <c r="S829" s="155"/>
      <c r="T829" s="277"/>
      <c r="U829" s="157"/>
      <c r="V829" s="156"/>
      <c r="W829" s="157"/>
      <c r="X829" s="158"/>
      <c r="Y829" s="155"/>
      <c r="Z829" s="277"/>
      <c r="AA829" s="157"/>
      <c r="AB829" s="156"/>
      <c r="AC829" s="157"/>
      <c r="AD829" s="158"/>
      <c r="AE829" s="155"/>
      <c r="AF829" s="277"/>
      <c r="AG829" s="157"/>
      <c r="AH829" s="156"/>
      <c r="AI829" s="157"/>
      <c r="AJ829" s="158"/>
      <c r="AK829" s="155"/>
      <c r="AL829" s="277"/>
      <c r="AM829" s="157"/>
      <c r="AN829" s="156"/>
      <c r="AO829" s="157"/>
      <c r="AP829" s="158"/>
      <c r="AQ829" s="155"/>
      <c r="AR829" s="277"/>
      <c r="AS829" s="157"/>
      <c r="AT829" s="156"/>
      <c r="AU829" s="157"/>
      <c r="AV829" s="158"/>
      <c r="AW829" s="155"/>
      <c r="AX829" s="277"/>
      <c r="AY829" s="157"/>
      <c r="AZ829" s="156"/>
      <c r="BA829" s="157"/>
      <c r="BB829" s="158"/>
      <c r="BC829" s="155"/>
      <c r="BD829" s="277"/>
      <c r="BE829" s="157"/>
      <c r="BF829" s="156"/>
      <c r="BG829" s="157"/>
      <c r="BH829" s="158"/>
      <c r="BI829" s="155"/>
      <c r="BJ829" s="277"/>
      <c r="BK829" s="157"/>
      <c r="BL829" s="156"/>
      <c r="BM829" s="157"/>
      <c r="BN829" s="158"/>
      <c r="BQ829" s="173"/>
      <c r="BR829" s="171"/>
      <c r="BS829" s="173"/>
      <c r="BT829" s="171"/>
      <c r="BU829" s="174"/>
      <c r="BV829" s="169"/>
      <c r="BW829" s="173"/>
      <c r="BX829" s="171"/>
      <c r="BY829" s="173"/>
      <c r="BZ829" s="171"/>
      <c r="CA829" s="174"/>
      <c r="CB829" s="169"/>
      <c r="CC829" s="173"/>
      <c r="CD829" s="171"/>
      <c r="CE829" s="173"/>
      <c r="CF829" s="171"/>
      <c r="CG829" s="174"/>
      <c r="CH829" s="169"/>
      <c r="CI829" s="173"/>
      <c r="CJ829" s="171"/>
      <c r="CK829" s="173"/>
      <c r="CL829" s="171"/>
      <c r="CM829" s="174"/>
      <c r="CN829" s="169"/>
      <c r="CO829" s="173"/>
      <c r="CP829" s="171"/>
      <c r="CQ829" s="173"/>
      <c r="CR829" s="171"/>
      <c r="CS829" s="174"/>
    </row>
    <row r="830" spans="13:97" ht="15" customHeight="1" x14ac:dyDescent="0.25">
      <c r="M830" s="161"/>
      <c r="N830" s="278"/>
      <c r="O830" s="163"/>
      <c r="P830" s="162"/>
      <c r="Q830" s="163"/>
      <c r="R830" s="164"/>
      <c r="S830" s="161"/>
      <c r="T830" s="278"/>
      <c r="U830" s="163"/>
      <c r="V830" s="162"/>
      <c r="W830" s="163"/>
      <c r="X830" s="164"/>
      <c r="Y830" s="161"/>
      <c r="Z830" s="278"/>
      <c r="AA830" s="163"/>
      <c r="AB830" s="162"/>
      <c r="AC830" s="163"/>
      <c r="AD830" s="164"/>
      <c r="AE830" s="161"/>
      <c r="AF830" s="278"/>
      <c r="AG830" s="163"/>
      <c r="AH830" s="162"/>
      <c r="AI830" s="163"/>
      <c r="AJ830" s="164"/>
      <c r="AK830" s="161"/>
      <c r="AL830" s="278"/>
      <c r="AM830" s="163"/>
      <c r="AN830" s="162"/>
      <c r="AO830" s="163"/>
      <c r="AP830" s="164"/>
      <c r="AQ830" s="161"/>
      <c r="AR830" s="278"/>
      <c r="AS830" s="163"/>
      <c r="AT830" s="162"/>
      <c r="AU830" s="163"/>
      <c r="AV830" s="164"/>
      <c r="AW830" s="161"/>
      <c r="AX830" s="278"/>
      <c r="AY830" s="163"/>
      <c r="AZ830" s="162"/>
      <c r="BA830" s="163"/>
      <c r="BB830" s="164"/>
      <c r="BC830" s="161"/>
      <c r="BD830" s="278"/>
      <c r="BE830" s="163"/>
      <c r="BF830" s="162"/>
      <c r="BG830" s="163"/>
      <c r="BH830" s="164"/>
      <c r="BI830" s="161"/>
      <c r="BJ830" s="278"/>
      <c r="BK830" s="163"/>
      <c r="BL830" s="162"/>
      <c r="BM830" s="163"/>
      <c r="BN830" s="164"/>
      <c r="BQ830" s="176"/>
      <c r="BR830" s="177"/>
      <c r="BS830" s="176"/>
      <c r="BT830" s="177"/>
      <c r="BU830" s="178"/>
      <c r="BV830" s="175"/>
      <c r="BW830" s="176"/>
      <c r="BX830" s="177"/>
      <c r="BY830" s="176"/>
      <c r="BZ830" s="177"/>
      <c r="CA830" s="178"/>
      <c r="CB830" s="175"/>
      <c r="CC830" s="176"/>
      <c r="CD830" s="177"/>
      <c r="CE830" s="176"/>
      <c r="CF830" s="177"/>
      <c r="CG830" s="178"/>
      <c r="CH830" s="175"/>
      <c r="CI830" s="176"/>
      <c r="CJ830" s="177"/>
      <c r="CK830" s="176"/>
      <c r="CL830" s="177"/>
      <c r="CM830" s="178"/>
      <c r="CN830" s="175"/>
      <c r="CO830" s="176"/>
      <c r="CP830" s="177"/>
      <c r="CQ830" s="176"/>
      <c r="CR830" s="177"/>
      <c r="CS830" s="178"/>
    </row>
    <row r="831" spans="13:97" ht="15" customHeight="1" x14ac:dyDescent="0.25">
      <c r="M831" s="155">
        <v>1</v>
      </c>
      <c r="N831" s="276" t="s">
        <v>411</v>
      </c>
      <c r="O831" s="157">
        <v>1</v>
      </c>
      <c r="P831" s="159" t="s">
        <v>412</v>
      </c>
      <c r="Q831" s="157">
        <v>1</v>
      </c>
      <c r="R831" s="160" t="s">
        <v>413</v>
      </c>
      <c r="S831" s="155">
        <v>1</v>
      </c>
      <c r="T831" s="276" t="s">
        <v>414</v>
      </c>
      <c r="U831" s="157">
        <v>1</v>
      </c>
      <c r="V831" s="159" t="s">
        <v>415</v>
      </c>
      <c r="W831" s="157">
        <v>1</v>
      </c>
      <c r="X831" s="160" t="s">
        <v>416</v>
      </c>
      <c r="Y831" s="155"/>
      <c r="Z831" s="279"/>
      <c r="AA831" s="157"/>
      <c r="AB831" s="159"/>
      <c r="AC831" s="157"/>
      <c r="AD831" s="160"/>
      <c r="AE831" s="155"/>
      <c r="AF831" s="279"/>
      <c r="AG831" s="157"/>
      <c r="AH831" s="159"/>
      <c r="AI831" s="157"/>
      <c r="AJ831" s="160"/>
      <c r="AK831" s="155"/>
      <c r="AL831" s="279"/>
      <c r="AM831" s="157"/>
      <c r="AN831" s="159"/>
      <c r="AO831" s="157"/>
      <c r="AP831" s="160"/>
      <c r="AQ831" s="155"/>
      <c r="AR831" s="279"/>
      <c r="AS831" s="157"/>
      <c r="AT831" s="159"/>
      <c r="AU831" s="157"/>
      <c r="AV831" s="160"/>
      <c r="AW831" s="155"/>
      <c r="AX831" s="279"/>
      <c r="AY831" s="157"/>
      <c r="AZ831" s="159"/>
      <c r="BA831" s="157"/>
      <c r="BB831" s="160"/>
      <c r="BC831" s="155"/>
      <c r="BD831" s="279"/>
      <c r="BE831" s="157"/>
      <c r="BF831" s="159"/>
      <c r="BG831" s="157"/>
      <c r="BH831" s="160"/>
      <c r="BI831" s="155"/>
      <c r="BJ831" s="279"/>
      <c r="BK831" s="157"/>
      <c r="BL831" s="159"/>
      <c r="BM831" s="157"/>
      <c r="BN831" s="160"/>
      <c r="BQ831" s="170"/>
      <c r="BR831" s="171"/>
      <c r="BS831" s="170"/>
      <c r="BT831" s="171"/>
      <c r="BU831" s="172"/>
      <c r="BV831" s="169"/>
      <c r="BW831" s="170"/>
      <c r="BX831" s="171"/>
      <c r="BY831" s="170"/>
      <c r="BZ831" s="171"/>
      <c r="CA831" s="172"/>
      <c r="CB831" s="169"/>
      <c r="CC831" s="170"/>
      <c r="CD831" s="171"/>
      <c r="CE831" s="170"/>
      <c r="CF831" s="171"/>
      <c r="CG831" s="172"/>
      <c r="CH831" s="169"/>
      <c r="CI831" s="170"/>
      <c r="CJ831" s="171"/>
      <c r="CK831" s="170"/>
      <c r="CL831" s="171"/>
      <c r="CM831" s="172"/>
      <c r="CN831" s="169"/>
      <c r="CO831" s="170"/>
      <c r="CP831" s="171"/>
      <c r="CQ831" s="170"/>
      <c r="CR831" s="171"/>
      <c r="CS831" s="172"/>
    </row>
    <row r="832" spans="13:97" ht="15" customHeight="1" x14ac:dyDescent="0.25">
      <c r="M832" s="155"/>
      <c r="N832" s="277"/>
      <c r="O832" s="157"/>
      <c r="P832" s="156"/>
      <c r="Q832" s="157"/>
      <c r="R832" s="158"/>
      <c r="S832" s="155"/>
      <c r="T832" s="277"/>
      <c r="U832" s="157"/>
      <c r="V832" s="156"/>
      <c r="W832" s="157"/>
      <c r="X832" s="158"/>
      <c r="Y832" s="155"/>
      <c r="Z832" s="277"/>
      <c r="AA832" s="157"/>
      <c r="AB832" s="156"/>
      <c r="AC832" s="157"/>
      <c r="AD832" s="158"/>
      <c r="AE832" s="155"/>
      <c r="AF832" s="277"/>
      <c r="AG832" s="157"/>
      <c r="AH832" s="156"/>
      <c r="AI832" s="157"/>
      <c r="AJ832" s="158"/>
      <c r="AK832" s="155"/>
      <c r="AL832" s="277"/>
      <c r="AM832" s="157"/>
      <c r="AN832" s="156"/>
      <c r="AO832" s="157"/>
      <c r="AP832" s="158"/>
      <c r="AQ832" s="155"/>
      <c r="AR832" s="277"/>
      <c r="AS832" s="157"/>
      <c r="AT832" s="156"/>
      <c r="AU832" s="157"/>
      <c r="AV832" s="158"/>
      <c r="AW832" s="155"/>
      <c r="AX832" s="277"/>
      <c r="AY832" s="157"/>
      <c r="AZ832" s="156"/>
      <c r="BA832" s="157"/>
      <c r="BB832" s="158"/>
      <c r="BC832" s="155"/>
      <c r="BD832" s="277"/>
      <c r="BE832" s="157"/>
      <c r="BF832" s="156"/>
      <c r="BG832" s="157"/>
      <c r="BH832" s="158"/>
      <c r="BI832" s="155"/>
      <c r="BJ832" s="277"/>
      <c r="BK832" s="157"/>
      <c r="BL832" s="156"/>
      <c r="BM832" s="157"/>
      <c r="BN832" s="158"/>
      <c r="BQ832" s="173"/>
      <c r="BR832" s="171"/>
      <c r="BS832" s="173"/>
      <c r="BT832" s="171"/>
      <c r="BU832" s="174"/>
      <c r="BV832" s="169"/>
      <c r="BW832" s="173"/>
      <c r="BX832" s="171"/>
      <c r="BY832" s="173"/>
      <c r="BZ832" s="171"/>
      <c r="CA832" s="174"/>
      <c r="CB832" s="169"/>
      <c r="CC832" s="173"/>
      <c r="CD832" s="171"/>
      <c r="CE832" s="173"/>
      <c r="CF832" s="171"/>
      <c r="CG832" s="174"/>
      <c r="CH832" s="169"/>
      <c r="CI832" s="173"/>
      <c r="CJ832" s="171"/>
      <c r="CK832" s="173"/>
      <c r="CL832" s="171"/>
      <c r="CM832" s="174"/>
      <c r="CN832" s="169"/>
      <c r="CO832" s="173"/>
      <c r="CP832" s="171"/>
      <c r="CQ832" s="173"/>
      <c r="CR832" s="171"/>
      <c r="CS832" s="174"/>
    </row>
    <row r="833" spans="13:97" ht="15" customHeight="1" x14ac:dyDescent="0.25">
      <c r="M833" s="155"/>
      <c r="N833" s="277"/>
      <c r="O833" s="157"/>
      <c r="P833" s="156"/>
      <c r="Q833" s="157"/>
      <c r="R833" s="158"/>
      <c r="S833" s="155"/>
      <c r="T833" s="277"/>
      <c r="U833" s="157"/>
      <c r="V833" s="156"/>
      <c r="W833" s="157"/>
      <c r="X833" s="158"/>
      <c r="Y833" s="155"/>
      <c r="Z833" s="277"/>
      <c r="AA833" s="157"/>
      <c r="AB833" s="156"/>
      <c r="AC833" s="157"/>
      <c r="AD833" s="158"/>
      <c r="AE833" s="155"/>
      <c r="AF833" s="277"/>
      <c r="AG833" s="157"/>
      <c r="AH833" s="156"/>
      <c r="AI833" s="157"/>
      <c r="AJ833" s="158"/>
      <c r="AK833" s="155"/>
      <c r="AL833" s="277"/>
      <c r="AM833" s="157"/>
      <c r="AN833" s="156"/>
      <c r="AO833" s="157"/>
      <c r="AP833" s="158"/>
      <c r="AQ833" s="155"/>
      <c r="AR833" s="277"/>
      <c r="AS833" s="157"/>
      <c r="AT833" s="156"/>
      <c r="AU833" s="157"/>
      <c r="AV833" s="158"/>
      <c r="AW833" s="155"/>
      <c r="AX833" s="277"/>
      <c r="AY833" s="157"/>
      <c r="AZ833" s="156"/>
      <c r="BA833" s="157"/>
      <c r="BB833" s="158"/>
      <c r="BC833" s="155"/>
      <c r="BD833" s="277"/>
      <c r="BE833" s="157"/>
      <c r="BF833" s="156"/>
      <c r="BG833" s="157"/>
      <c r="BH833" s="158"/>
      <c r="BI833" s="155"/>
      <c r="BJ833" s="277"/>
      <c r="BK833" s="157"/>
      <c r="BL833" s="156"/>
      <c r="BM833" s="157"/>
      <c r="BN833" s="158"/>
      <c r="BQ833" s="127"/>
      <c r="BR833" s="128"/>
      <c r="BS833" s="127"/>
      <c r="BT833" s="128"/>
      <c r="BU833" s="129"/>
      <c r="BV833" s="126"/>
      <c r="BW833" s="127"/>
      <c r="BX833" s="128"/>
      <c r="BY833" s="127"/>
      <c r="BZ833" s="128"/>
      <c r="CA833" s="129"/>
      <c r="CB833" s="126"/>
      <c r="CC833" s="127"/>
      <c r="CD833" s="128"/>
      <c r="CE833" s="127"/>
      <c r="CF833" s="128"/>
      <c r="CG833" s="129"/>
      <c r="CH833" s="126"/>
      <c r="CI833" s="127"/>
      <c r="CJ833" s="128"/>
      <c r="CK833" s="127"/>
      <c r="CL833" s="128"/>
      <c r="CM833" s="129"/>
      <c r="CN833" s="126"/>
      <c r="CO833" s="127"/>
      <c r="CP833" s="128"/>
      <c r="CQ833" s="127"/>
      <c r="CR833" s="128"/>
      <c r="CS833" s="129"/>
    </row>
    <row r="834" spans="13:97" ht="15" customHeight="1" x14ac:dyDescent="0.25">
      <c r="M834" s="122"/>
      <c r="N834" s="280"/>
      <c r="O834" s="124"/>
      <c r="P834" s="123"/>
      <c r="Q834" s="124"/>
      <c r="R834" s="125"/>
      <c r="S834" s="122"/>
      <c r="T834" s="280"/>
      <c r="U834" s="124"/>
      <c r="V834" s="123"/>
      <c r="W834" s="124"/>
      <c r="X834" s="125"/>
      <c r="Y834" s="122"/>
      <c r="Z834" s="280"/>
      <c r="AA834" s="124"/>
      <c r="AB834" s="123"/>
      <c r="AC834" s="124"/>
      <c r="AD834" s="125"/>
      <c r="AE834" s="122"/>
      <c r="AF834" s="280"/>
      <c r="AG834" s="124"/>
      <c r="AH834" s="123"/>
      <c r="AI834" s="124"/>
      <c r="AJ834" s="125"/>
      <c r="AK834" s="122"/>
      <c r="AL834" s="280"/>
      <c r="AM834" s="124"/>
      <c r="AN834" s="123"/>
      <c r="AO834" s="124"/>
      <c r="AP834" s="125"/>
      <c r="AQ834" s="122"/>
      <c r="AR834" s="280"/>
      <c r="AS834" s="124"/>
      <c r="AT834" s="123"/>
      <c r="AU834" s="124"/>
      <c r="AV834" s="125"/>
      <c r="AW834" s="122"/>
      <c r="AX834" s="280"/>
      <c r="AY834" s="124"/>
      <c r="AZ834" s="123"/>
      <c r="BA834" s="124"/>
      <c r="BB834" s="125"/>
      <c r="BC834" s="122"/>
      <c r="BD834" s="280"/>
      <c r="BE834" s="124"/>
      <c r="BF834" s="123"/>
      <c r="BG834" s="124"/>
      <c r="BH834" s="125"/>
      <c r="BI834" s="122"/>
      <c r="BJ834" s="280"/>
      <c r="BK834" s="124"/>
      <c r="BL834" s="123"/>
      <c r="BM834" s="124"/>
      <c r="BN834" s="125"/>
      <c r="BQ834" s="131"/>
      <c r="BR834" s="132"/>
      <c r="BS834" s="131"/>
      <c r="BT834" s="132"/>
      <c r="BU834" s="133"/>
      <c r="BV834" s="130"/>
      <c r="BW834" s="131"/>
      <c r="BX834" s="132"/>
      <c r="BY834" s="131"/>
      <c r="BZ834" s="132"/>
      <c r="CA834" s="133"/>
      <c r="CB834" s="130"/>
      <c r="CC834" s="131"/>
      <c r="CD834" s="132"/>
      <c r="CE834" s="131"/>
      <c r="CF834" s="132"/>
      <c r="CG834" s="133"/>
      <c r="CH834" s="130"/>
      <c r="CI834" s="131"/>
      <c r="CJ834" s="132"/>
      <c r="CK834" s="131"/>
      <c r="CL834" s="132"/>
      <c r="CM834" s="133"/>
      <c r="CN834" s="130"/>
      <c r="CO834" s="131"/>
      <c r="CP834" s="132"/>
      <c r="CQ834" s="131"/>
      <c r="CR834" s="132"/>
      <c r="CS834" s="133"/>
    </row>
    <row r="835" spans="13:97" ht="15" customHeight="1" x14ac:dyDescent="0.25">
      <c r="M835" s="169">
        <v>1</v>
      </c>
      <c r="N835" s="281" t="s">
        <v>417</v>
      </c>
      <c r="O835" s="171">
        <v>1</v>
      </c>
      <c r="P835" s="170" t="s">
        <v>418</v>
      </c>
      <c r="Q835" s="171">
        <v>1</v>
      </c>
      <c r="R835" s="172" t="s">
        <v>419</v>
      </c>
      <c r="S835" s="169">
        <v>1</v>
      </c>
      <c r="T835" s="281" t="s">
        <v>420</v>
      </c>
      <c r="U835" s="171">
        <v>1</v>
      </c>
      <c r="V835" s="170" t="s">
        <v>421</v>
      </c>
      <c r="W835" s="171">
        <v>1</v>
      </c>
      <c r="X835" s="172" t="s">
        <v>422</v>
      </c>
      <c r="Y835" s="169">
        <v>1</v>
      </c>
      <c r="Z835" s="281" t="s">
        <v>423</v>
      </c>
      <c r="AA835" s="171">
        <v>1</v>
      </c>
      <c r="AB835" s="170" t="s">
        <v>424</v>
      </c>
      <c r="AC835" s="171">
        <v>1</v>
      </c>
      <c r="AD835" s="172" t="s">
        <v>425</v>
      </c>
      <c r="AE835" s="169">
        <v>1</v>
      </c>
      <c r="AF835" s="281" t="s">
        <v>426</v>
      </c>
      <c r="AG835" s="171">
        <v>1</v>
      </c>
      <c r="AH835" s="170" t="s">
        <v>427</v>
      </c>
      <c r="AI835" s="171">
        <v>1</v>
      </c>
      <c r="AJ835" s="172" t="s">
        <v>428</v>
      </c>
      <c r="AK835" s="169">
        <v>1</v>
      </c>
      <c r="AL835" s="281" t="s">
        <v>429</v>
      </c>
      <c r="AM835" s="171">
        <v>1</v>
      </c>
      <c r="AN835" s="170" t="s">
        <v>430</v>
      </c>
      <c r="AO835" s="171">
        <v>1</v>
      </c>
      <c r="AP835" s="172" t="s">
        <v>431</v>
      </c>
      <c r="AQ835" s="169">
        <v>1</v>
      </c>
      <c r="AR835" s="281" t="s">
        <v>432</v>
      </c>
      <c r="AS835" s="171">
        <v>1</v>
      </c>
      <c r="AT835" s="170" t="s">
        <v>433</v>
      </c>
      <c r="AU835" s="171">
        <v>1</v>
      </c>
      <c r="AV835" s="172" t="s">
        <v>434</v>
      </c>
      <c r="AW835" s="169">
        <v>1</v>
      </c>
      <c r="AX835" s="281" t="s">
        <v>435</v>
      </c>
      <c r="AY835" s="171">
        <v>1</v>
      </c>
      <c r="AZ835" s="170" t="s">
        <v>436</v>
      </c>
      <c r="BA835" s="171">
        <v>1</v>
      </c>
      <c r="BB835" s="172" t="s">
        <v>437</v>
      </c>
      <c r="BC835" s="169">
        <v>1</v>
      </c>
      <c r="BD835" s="281" t="s">
        <v>438</v>
      </c>
      <c r="BE835" s="171">
        <v>1</v>
      </c>
      <c r="BF835" s="170" t="s">
        <v>439</v>
      </c>
      <c r="BG835" s="171">
        <v>1</v>
      </c>
      <c r="BH835" s="172" t="s">
        <v>440</v>
      </c>
      <c r="BI835" s="169">
        <v>1</v>
      </c>
      <c r="BJ835" s="281" t="s">
        <v>441</v>
      </c>
      <c r="BK835" s="171">
        <v>1</v>
      </c>
      <c r="BL835" s="170" t="s">
        <v>442</v>
      </c>
      <c r="BM835" s="171">
        <v>1</v>
      </c>
      <c r="BN835" s="172" t="s">
        <v>443</v>
      </c>
      <c r="BQ835" s="134"/>
      <c r="BR835" s="128"/>
      <c r="BS835" s="134"/>
      <c r="BT835" s="128"/>
      <c r="BU835" s="135"/>
      <c r="BV835" s="126"/>
      <c r="BW835" s="134"/>
      <c r="BX835" s="128"/>
      <c r="BY835" s="134"/>
      <c r="BZ835" s="128"/>
      <c r="CA835" s="129"/>
      <c r="CB835" s="114"/>
      <c r="CC835" s="116"/>
      <c r="CD835" s="128"/>
      <c r="CE835" s="134"/>
      <c r="CF835" s="128"/>
      <c r="CG835" s="135"/>
      <c r="CH835" s="126"/>
      <c r="CI835" s="134"/>
      <c r="CJ835" s="128"/>
      <c r="CK835" s="134"/>
      <c r="CL835" s="128"/>
      <c r="CM835" s="135"/>
      <c r="CN835" s="126"/>
      <c r="CO835" s="134"/>
      <c r="CP835" s="128"/>
      <c r="CQ835" s="134"/>
      <c r="CR835" s="128"/>
      <c r="CS835" s="129"/>
    </row>
    <row r="836" spans="13:97" ht="15" customHeight="1" x14ac:dyDescent="0.25">
      <c r="M836" s="169"/>
      <c r="N836" s="181"/>
      <c r="O836" s="171"/>
      <c r="P836" s="173"/>
      <c r="Q836" s="171"/>
      <c r="R836" s="174"/>
      <c r="S836" s="169"/>
      <c r="T836" s="181"/>
      <c r="U836" s="171"/>
      <c r="V836" s="173"/>
      <c r="W836" s="171"/>
      <c r="X836" s="174"/>
      <c r="Y836" s="169"/>
      <c r="Z836" s="181"/>
      <c r="AA836" s="171"/>
      <c r="AB836" s="173"/>
      <c r="AC836" s="171"/>
      <c r="AD836" s="174"/>
      <c r="AE836" s="169"/>
      <c r="AF836" s="181"/>
      <c r="AG836" s="171"/>
      <c r="AH836" s="173"/>
      <c r="AI836" s="171"/>
      <c r="AJ836" s="174"/>
      <c r="AK836" s="169"/>
      <c r="AL836" s="181"/>
      <c r="AM836" s="171"/>
      <c r="AN836" s="173"/>
      <c r="AO836" s="171"/>
      <c r="AP836" s="174"/>
      <c r="AQ836" s="169"/>
      <c r="AR836" s="181"/>
      <c r="AS836" s="171"/>
      <c r="AT836" s="173"/>
      <c r="AU836" s="171"/>
      <c r="AV836" s="174"/>
      <c r="AW836" s="169"/>
      <c r="AX836" s="181"/>
      <c r="AY836" s="171"/>
      <c r="AZ836" s="173"/>
      <c r="BA836" s="171"/>
      <c r="BB836" s="174"/>
      <c r="BC836" s="169"/>
      <c r="BD836" s="181"/>
      <c r="BE836" s="171"/>
      <c r="BF836" s="173"/>
      <c r="BG836" s="171"/>
      <c r="BH836" s="174"/>
      <c r="BI836" s="169"/>
      <c r="BJ836" s="181"/>
      <c r="BK836" s="171"/>
      <c r="BL836" s="173"/>
      <c r="BM836" s="171"/>
      <c r="BN836" s="174"/>
      <c r="BQ836" s="137"/>
      <c r="BR836" s="138"/>
      <c r="BS836" s="137"/>
      <c r="BT836" s="138"/>
      <c r="BU836" s="139"/>
      <c r="BV836" s="136"/>
      <c r="BW836" s="137"/>
      <c r="BX836" s="138"/>
      <c r="BY836" s="137"/>
      <c r="BZ836" s="138"/>
      <c r="CA836" s="139"/>
      <c r="CB836" s="136"/>
      <c r="CC836" s="137"/>
      <c r="CD836" s="138"/>
      <c r="CE836" s="137"/>
      <c r="CF836" s="138"/>
      <c r="CG836" s="139"/>
      <c r="CH836" s="136"/>
      <c r="CI836" s="137"/>
      <c r="CJ836" s="138"/>
      <c r="CK836" s="137"/>
      <c r="CL836" s="138"/>
      <c r="CM836" s="139"/>
      <c r="CN836" s="136"/>
      <c r="CO836" s="137"/>
      <c r="CP836" s="138"/>
      <c r="CQ836" s="137"/>
      <c r="CR836" s="138"/>
      <c r="CS836" s="139"/>
    </row>
    <row r="837" spans="13:97" ht="15" customHeight="1" x14ac:dyDescent="0.25">
      <c r="M837" s="169"/>
      <c r="N837" s="181"/>
      <c r="O837" s="171"/>
      <c r="P837" s="173"/>
      <c r="Q837" s="171"/>
      <c r="R837" s="174"/>
      <c r="S837" s="169"/>
      <c r="T837" s="181"/>
      <c r="U837" s="171"/>
      <c r="V837" s="173"/>
      <c r="W837" s="171"/>
      <c r="X837" s="174"/>
      <c r="Y837" s="169"/>
      <c r="Z837" s="181"/>
      <c r="AA837" s="171"/>
      <c r="AB837" s="173"/>
      <c r="AC837" s="171"/>
      <c r="AD837" s="174"/>
      <c r="AE837" s="169"/>
      <c r="AF837" s="181"/>
      <c r="AG837" s="171"/>
      <c r="AH837" s="173"/>
      <c r="AI837" s="171"/>
      <c r="AJ837" s="174"/>
      <c r="AK837" s="169"/>
      <c r="AL837" s="181"/>
      <c r="AM837" s="171"/>
      <c r="AN837" s="173"/>
      <c r="AO837" s="171"/>
      <c r="AP837" s="174"/>
      <c r="AQ837" s="169"/>
      <c r="AR837" s="181"/>
      <c r="AS837" s="171"/>
      <c r="AT837" s="173"/>
      <c r="AU837" s="171"/>
      <c r="AV837" s="174"/>
      <c r="AW837" s="169"/>
      <c r="AX837" s="181"/>
      <c r="AY837" s="171"/>
      <c r="AZ837" s="173"/>
      <c r="BA837" s="171"/>
      <c r="BB837" s="174"/>
      <c r="BC837" s="169"/>
      <c r="BD837" s="181"/>
      <c r="BE837" s="171"/>
      <c r="BF837" s="173"/>
      <c r="BG837" s="171"/>
      <c r="BH837" s="174"/>
      <c r="BI837" s="169"/>
      <c r="BJ837" s="181"/>
      <c r="BK837" s="171"/>
      <c r="BL837" s="173"/>
      <c r="BM837" s="171"/>
      <c r="BN837" s="174"/>
      <c r="BQ837" s="137"/>
      <c r="BR837" s="138"/>
      <c r="BS837" s="137"/>
      <c r="BT837" s="138"/>
      <c r="BU837" s="139"/>
      <c r="BV837" s="136"/>
      <c r="BW837" s="137"/>
      <c r="BX837" s="138"/>
      <c r="BY837" s="137"/>
      <c r="BZ837" s="138"/>
      <c r="CA837" s="139"/>
      <c r="CB837" s="136"/>
      <c r="CC837" s="137"/>
      <c r="CD837" s="138"/>
      <c r="CE837" s="137"/>
      <c r="CF837" s="138"/>
      <c r="CG837" s="139"/>
      <c r="CH837" s="136"/>
      <c r="CI837" s="137"/>
      <c r="CJ837" s="138"/>
      <c r="CK837" s="137"/>
      <c r="CL837" s="138"/>
      <c r="CM837" s="139"/>
      <c r="CN837" s="136"/>
      <c r="CO837" s="137"/>
      <c r="CP837" s="138"/>
      <c r="CQ837" s="137"/>
      <c r="CR837" s="138"/>
      <c r="CS837" s="139"/>
    </row>
    <row r="838" spans="13:97" ht="15" customHeight="1" x14ac:dyDescent="0.25">
      <c r="M838" s="175"/>
      <c r="N838" s="282"/>
      <c r="O838" s="177"/>
      <c r="P838" s="176"/>
      <c r="Q838" s="177"/>
      <c r="R838" s="178"/>
      <c r="S838" s="175"/>
      <c r="T838" s="282"/>
      <c r="U838" s="177"/>
      <c r="V838" s="176"/>
      <c r="W838" s="177"/>
      <c r="X838" s="178"/>
      <c r="Y838" s="175"/>
      <c r="Z838" s="282"/>
      <c r="AA838" s="177"/>
      <c r="AB838" s="176"/>
      <c r="AC838" s="177"/>
      <c r="AD838" s="178"/>
      <c r="AE838" s="175"/>
      <c r="AF838" s="282"/>
      <c r="AG838" s="177"/>
      <c r="AH838" s="176"/>
      <c r="AI838" s="177"/>
      <c r="AJ838" s="178"/>
      <c r="AK838" s="175"/>
      <c r="AL838" s="282"/>
      <c r="AM838" s="177"/>
      <c r="AN838" s="176"/>
      <c r="AO838" s="177"/>
      <c r="AP838" s="178"/>
      <c r="AQ838" s="175"/>
      <c r="AR838" s="282"/>
      <c r="AS838" s="177"/>
      <c r="AT838" s="176"/>
      <c r="AU838" s="177"/>
      <c r="AV838" s="178"/>
      <c r="AW838" s="175"/>
      <c r="AX838" s="282"/>
      <c r="AY838" s="177"/>
      <c r="AZ838" s="176"/>
      <c r="BA838" s="177"/>
      <c r="BB838" s="178"/>
      <c r="BC838" s="175"/>
      <c r="BD838" s="282"/>
      <c r="BE838" s="177"/>
      <c r="BF838" s="176"/>
      <c r="BG838" s="177"/>
      <c r="BH838" s="178"/>
      <c r="BI838" s="175"/>
      <c r="BJ838" s="282"/>
      <c r="BK838" s="177"/>
      <c r="BL838" s="176"/>
      <c r="BM838" s="177"/>
      <c r="BN838" s="178"/>
      <c r="BQ838" s="123"/>
      <c r="BR838" s="124"/>
      <c r="BS838" s="123"/>
      <c r="BT838" s="124"/>
      <c r="BU838" s="125"/>
      <c r="BV838" s="122"/>
      <c r="BW838" s="123"/>
      <c r="BX838" s="124"/>
      <c r="BY838" s="123"/>
      <c r="BZ838" s="124"/>
      <c r="CA838" s="125"/>
      <c r="CB838" s="122"/>
      <c r="CC838" s="123"/>
      <c r="CD838" s="124"/>
      <c r="CE838" s="123"/>
      <c r="CF838" s="124"/>
      <c r="CG838" s="125"/>
      <c r="CH838" s="122"/>
      <c r="CI838" s="123"/>
      <c r="CJ838" s="124"/>
      <c r="CK838" s="123"/>
      <c r="CL838" s="124"/>
      <c r="CM838" s="125"/>
      <c r="CN838" s="122"/>
      <c r="CO838" s="123"/>
      <c r="CP838" s="124"/>
      <c r="CQ838" s="123"/>
      <c r="CR838" s="124"/>
      <c r="CS838" s="125"/>
    </row>
    <row r="839" spans="13:97" ht="15" customHeight="1" x14ac:dyDescent="0.25">
      <c r="M839" s="169">
        <v>1</v>
      </c>
      <c r="N839" s="276" t="s">
        <v>444</v>
      </c>
      <c r="O839" s="171">
        <v>1</v>
      </c>
      <c r="P839" s="170" t="s">
        <v>445</v>
      </c>
      <c r="Q839" s="171">
        <v>1</v>
      </c>
      <c r="R839" s="172" t="s">
        <v>446</v>
      </c>
      <c r="S839" s="169">
        <v>1</v>
      </c>
      <c r="T839" s="281" t="s">
        <v>447</v>
      </c>
      <c r="U839" s="171">
        <v>1</v>
      </c>
      <c r="V839" s="170" t="s">
        <v>448</v>
      </c>
      <c r="W839" s="171">
        <v>1</v>
      </c>
      <c r="X839" s="172" t="s">
        <v>449</v>
      </c>
      <c r="Y839" s="169">
        <v>1</v>
      </c>
      <c r="Z839" s="281" t="s">
        <v>450</v>
      </c>
      <c r="AA839" s="171">
        <v>1</v>
      </c>
      <c r="AB839" s="170" t="s">
        <v>451</v>
      </c>
      <c r="AC839" s="171">
        <v>1</v>
      </c>
      <c r="AD839" s="172" t="s">
        <v>452</v>
      </c>
      <c r="AE839" s="169">
        <v>1</v>
      </c>
      <c r="AF839" s="281" t="s">
        <v>453</v>
      </c>
      <c r="AG839" s="171">
        <v>1</v>
      </c>
      <c r="AH839" s="170" t="s">
        <v>454</v>
      </c>
      <c r="AI839" s="171">
        <v>1</v>
      </c>
      <c r="AJ839" s="172" t="s">
        <v>455</v>
      </c>
      <c r="AK839" s="169">
        <v>1</v>
      </c>
      <c r="AL839" s="281" t="s">
        <v>456</v>
      </c>
      <c r="AM839" s="171">
        <v>1</v>
      </c>
      <c r="AN839" s="170" t="s">
        <v>457</v>
      </c>
      <c r="AO839" s="171">
        <v>1</v>
      </c>
      <c r="AP839" s="172" t="s">
        <v>458</v>
      </c>
      <c r="AQ839" s="169">
        <v>1</v>
      </c>
      <c r="AR839" s="281" t="s">
        <v>459</v>
      </c>
      <c r="AS839" s="171">
        <v>1</v>
      </c>
      <c r="AT839" s="170" t="s">
        <v>460</v>
      </c>
      <c r="AU839" s="171">
        <v>1</v>
      </c>
      <c r="AV839" s="172" t="s">
        <v>461</v>
      </c>
      <c r="AW839" s="169">
        <v>1</v>
      </c>
      <c r="AX839" s="281" t="s">
        <v>462</v>
      </c>
      <c r="AY839" s="171">
        <v>1</v>
      </c>
      <c r="AZ839" s="170" t="s">
        <v>463</v>
      </c>
      <c r="BA839" s="171">
        <v>1</v>
      </c>
      <c r="BB839" s="172" t="s">
        <v>464</v>
      </c>
      <c r="BC839" s="169">
        <v>1</v>
      </c>
      <c r="BD839" s="281" t="s">
        <v>465</v>
      </c>
      <c r="BE839" s="171">
        <v>1</v>
      </c>
      <c r="BF839" s="170" t="s">
        <v>466</v>
      </c>
      <c r="BG839" s="171">
        <v>1</v>
      </c>
      <c r="BH839" s="172" t="s">
        <v>467</v>
      </c>
      <c r="BI839" s="169">
        <v>1</v>
      </c>
      <c r="BJ839" s="281" t="s">
        <v>468</v>
      </c>
      <c r="BK839" s="171">
        <v>1</v>
      </c>
      <c r="BL839" s="170" t="s">
        <v>469</v>
      </c>
      <c r="BM839" s="171">
        <v>1</v>
      </c>
      <c r="BN839" s="172" t="s">
        <v>470</v>
      </c>
      <c r="BQ839" s="186"/>
      <c r="BR839" s="187"/>
      <c r="BS839" s="186"/>
      <c r="BT839" s="187"/>
      <c r="BU839" s="188"/>
      <c r="BV839" s="185"/>
      <c r="BW839" s="186"/>
      <c r="BX839" s="187"/>
      <c r="BY839" s="186"/>
      <c r="BZ839" s="187"/>
      <c r="CA839" s="188"/>
      <c r="CB839" s="185"/>
      <c r="CC839" s="186"/>
      <c r="CD839" s="187"/>
      <c r="CE839" s="186"/>
      <c r="CF839" s="187"/>
      <c r="CG839" s="188"/>
      <c r="CH839" s="185"/>
      <c r="CI839" s="186"/>
      <c r="CJ839" s="187"/>
      <c r="CK839" s="186"/>
      <c r="CL839" s="187"/>
      <c r="CM839" s="188"/>
      <c r="CN839" s="185"/>
      <c r="CO839" s="186"/>
      <c r="CP839" s="187"/>
      <c r="CQ839" s="186"/>
      <c r="CR839" s="187"/>
      <c r="CS839" s="188"/>
    </row>
    <row r="840" spans="13:97" ht="15" customHeight="1" x14ac:dyDescent="0.25">
      <c r="M840" s="169"/>
      <c r="N840" s="181"/>
      <c r="O840" s="171"/>
      <c r="P840" s="173"/>
      <c r="Q840" s="171"/>
      <c r="R840" s="174"/>
      <c r="S840" s="169"/>
      <c r="T840" s="181"/>
      <c r="U840" s="171"/>
      <c r="V840" s="173"/>
      <c r="W840" s="171"/>
      <c r="X840" s="174"/>
      <c r="Y840" s="169"/>
      <c r="Z840" s="181"/>
      <c r="AA840" s="171"/>
      <c r="AB840" s="173"/>
      <c r="AC840" s="171"/>
      <c r="AD840" s="174"/>
      <c r="AE840" s="169"/>
      <c r="AF840" s="181"/>
      <c r="AG840" s="171"/>
      <c r="AH840" s="173"/>
      <c r="AI840" s="171"/>
      <c r="AJ840" s="174"/>
      <c r="AK840" s="169"/>
      <c r="AL840" s="181"/>
      <c r="AM840" s="171"/>
      <c r="AN840" s="173"/>
      <c r="AO840" s="171"/>
      <c r="AP840" s="174"/>
      <c r="AQ840" s="169"/>
      <c r="AR840" s="181"/>
      <c r="AS840" s="171"/>
      <c r="AT840" s="173"/>
      <c r="AU840" s="171"/>
      <c r="AV840" s="174"/>
      <c r="AW840" s="169"/>
      <c r="AX840" s="181"/>
      <c r="AY840" s="171"/>
      <c r="AZ840" s="173"/>
      <c r="BA840" s="171"/>
      <c r="BB840" s="174"/>
      <c r="BC840" s="169"/>
      <c r="BD840" s="181"/>
      <c r="BE840" s="171"/>
      <c r="BF840" s="173"/>
      <c r="BG840" s="171"/>
      <c r="BH840" s="174"/>
      <c r="BI840" s="169"/>
      <c r="BJ840" s="181"/>
      <c r="BK840" s="171"/>
      <c r="BL840" s="173"/>
      <c r="BM840" s="171"/>
      <c r="BN840" s="174"/>
      <c r="BQ840" s="189"/>
      <c r="BR840" s="187"/>
      <c r="BS840" s="189"/>
      <c r="BT840" s="187"/>
      <c r="BU840" s="190"/>
      <c r="BV840" s="185"/>
      <c r="BW840" s="189"/>
      <c r="BX840" s="187"/>
      <c r="BY840" s="189"/>
      <c r="BZ840" s="187"/>
      <c r="CA840" s="190"/>
      <c r="CB840" s="185"/>
      <c r="CC840" s="189"/>
      <c r="CD840" s="187"/>
      <c r="CE840" s="189"/>
      <c r="CF840" s="187"/>
      <c r="CG840" s="190"/>
      <c r="CH840" s="185"/>
      <c r="CI840" s="189"/>
      <c r="CJ840" s="187"/>
      <c r="CK840" s="189"/>
      <c r="CL840" s="187"/>
      <c r="CM840" s="190"/>
      <c r="CN840" s="185"/>
      <c r="CO840" s="189"/>
      <c r="CP840" s="187"/>
      <c r="CQ840" s="189"/>
      <c r="CR840" s="187"/>
      <c r="CS840" s="190"/>
    </row>
    <row r="841" spans="13:97" ht="15" customHeight="1" x14ac:dyDescent="0.25">
      <c r="M841" s="169"/>
      <c r="N841" s="181"/>
      <c r="O841" s="171"/>
      <c r="P841" s="173"/>
      <c r="Q841" s="171"/>
      <c r="R841" s="174"/>
      <c r="S841" s="169"/>
      <c r="T841" s="181"/>
      <c r="U841" s="171"/>
      <c r="V841" s="173"/>
      <c r="W841" s="171"/>
      <c r="X841" s="174"/>
      <c r="Y841" s="169"/>
      <c r="Z841" s="181"/>
      <c r="AA841" s="171"/>
      <c r="AB841" s="173"/>
      <c r="AC841" s="171"/>
      <c r="AD841" s="174"/>
      <c r="AE841" s="169"/>
      <c r="AF841" s="181"/>
      <c r="AG841" s="171"/>
      <c r="AH841" s="173"/>
      <c r="AI841" s="171"/>
      <c r="AJ841" s="174"/>
      <c r="AK841" s="169"/>
      <c r="AL841" s="181"/>
      <c r="AM841" s="171"/>
      <c r="AN841" s="173"/>
      <c r="AO841" s="171"/>
      <c r="AP841" s="174"/>
      <c r="AQ841" s="169"/>
      <c r="AR841" s="181"/>
      <c r="AS841" s="171"/>
      <c r="AT841" s="173"/>
      <c r="AU841" s="171"/>
      <c r="AV841" s="174"/>
      <c r="AW841" s="169"/>
      <c r="AX841" s="181"/>
      <c r="AY841" s="171"/>
      <c r="AZ841" s="173"/>
      <c r="BA841" s="171"/>
      <c r="BB841" s="174"/>
      <c r="BC841" s="169"/>
      <c r="BD841" s="181"/>
      <c r="BE841" s="171"/>
      <c r="BF841" s="173"/>
      <c r="BG841" s="171"/>
      <c r="BH841" s="174"/>
      <c r="BI841" s="169"/>
      <c r="BJ841" s="181"/>
      <c r="BK841" s="171"/>
      <c r="BL841" s="173"/>
      <c r="BM841" s="171"/>
      <c r="BN841" s="174"/>
      <c r="BQ841" s="189"/>
      <c r="BR841" s="187"/>
      <c r="BS841" s="189"/>
      <c r="BT841" s="187"/>
      <c r="BU841" s="190"/>
      <c r="BV841" s="185"/>
      <c r="BW841" s="189"/>
      <c r="BX841" s="187"/>
      <c r="BY841" s="189"/>
      <c r="BZ841" s="187"/>
      <c r="CA841" s="190"/>
      <c r="CB841" s="185"/>
      <c r="CC841" s="189"/>
      <c r="CD841" s="187"/>
      <c r="CE841" s="189"/>
      <c r="CF841" s="187"/>
      <c r="CG841" s="190"/>
      <c r="CH841" s="185"/>
      <c r="CI841" s="189"/>
      <c r="CJ841" s="187"/>
      <c r="CK841" s="189"/>
      <c r="CL841" s="187"/>
      <c r="CM841" s="190"/>
      <c r="CN841" s="185"/>
      <c r="CO841" s="189"/>
      <c r="CP841" s="187"/>
      <c r="CQ841" s="189"/>
      <c r="CR841" s="187"/>
      <c r="CS841" s="190"/>
    </row>
    <row r="842" spans="13:97" ht="15" customHeight="1" x14ac:dyDescent="0.25">
      <c r="M842" s="175"/>
      <c r="N842" s="282"/>
      <c r="O842" s="177"/>
      <c r="P842" s="176"/>
      <c r="Q842" s="177"/>
      <c r="R842" s="178"/>
      <c r="S842" s="175"/>
      <c r="T842" s="282"/>
      <c r="U842" s="177"/>
      <c r="V842" s="176"/>
      <c r="W842" s="177"/>
      <c r="X842" s="178"/>
      <c r="Y842" s="175"/>
      <c r="Z842" s="282"/>
      <c r="AA842" s="177"/>
      <c r="AB842" s="176"/>
      <c r="AC842" s="177"/>
      <c r="AD842" s="178"/>
      <c r="AE842" s="175"/>
      <c r="AF842" s="282"/>
      <c r="AG842" s="177"/>
      <c r="AH842" s="176"/>
      <c r="AI842" s="177"/>
      <c r="AJ842" s="178"/>
      <c r="AK842" s="175"/>
      <c r="AL842" s="282"/>
      <c r="AM842" s="177"/>
      <c r="AN842" s="176"/>
      <c r="AO842" s="177"/>
      <c r="AP842" s="178"/>
      <c r="AQ842" s="175"/>
      <c r="AR842" s="282"/>
      <c r="AS842" s="177"/>
      <c r="AT842" s="176"/>
      <c r="AU842" s="177"/>
      <c r="AV842" s="178"/>
      <c r="AW842" s="175"/>
      <c r="AX842" s="282"/>
      <c r="AY842" s="177"/>
      <c r="AZ842" s="176"/>
      <c r="BA842" s="177"/>
      <c r="BB842" s="178"/>
      <c r="BC842" s="175"/>
      <c r="BD842" s="282"/>
      <c r="BE842" s="177"/>
      <c r="BF842" s="176"/>
      <c r="BG842" s="177"/>
      <c r="BH842" s="178"/>
      <c r="BI842" s="175"/>
      <c r="BJ842" s="282"/>
      <c r="BK842" s="177"/>
      <c r="BL842" s="176"/>
      <c r="BM842" s="177"/>
      <c r="BN842" s="178"/>
      <c r="BQ842" s="192"/>
      <c r="BR842" s="193"/>
      <c r="BS842" s="192"/>
      <c r="BT842" s="193"/>
      <c r="BU842" s="194"/>
      <c r="BV842" s="191"/>
      <c r="BW842" s="192"/>
      <c r="BX842" s="193"/>
      <c r="BY842" s="192"/>
      <c r="BZ842" s="193"/>
      <c r="CA842" s="194"/>
      <c r="CB842" s="191"/>
      <c r="CC842" s="192"/>
      <c r="CD842" s="193"/>
      <c r="CE842" s="192"/>
      <c r="CF842" s="193"/>
      <c r="CG842" s="194"/>
      <c r="CH842" s="191"/>
      <c r="CI842" s="192"/>
      <c r="CJ842" s="193"/>
      <c r="CK842" s="192"/>
      <c r="CL842" s="193"/>
      <c r="CM842" s="194"/>
      <c r="CN842" s="191"/>
      <c r="CO842" s="192"/>
      <c r="CP842" s="193"/>
      <c r="CQ842" s="192"/>
      <c r="CR842" s="193"/>
      <c r="CS842" s="194"/>
    </row>
    <row r="843" spans="13:97" ht="15" customHeight="1" x14ac:dyDescent="0.25">
      <c r="M843" s="169">
        <v>1</v>
      </c>
      <c r="N843" s="281" t="s">
        <v>471</v>
      </c>
      <c r="O843" s="171">
        <v>1</v>
      </c>
      <c r="P843" s="170" t="s">
        <v>472</v>
      </c>
      <c r="Q843" s="171">
        <v>1</v>
      </c>
      <c r="R843" s="172" t="s">
        <v>473</v>
      </c>
      <c r="S843" s="169">
        <v>1</v>
      </c>
      <c r="T843" s="281" t="s">
        <v>474</v>
      </c>
      <c r="U843" s="171">
        <v>1</v>
      </c>
      <c r="V843" s="170" t="s">
        <v>475</v>
      </c>
      <c r="W843" s="171">
        <v>1</v>
      </c>
      <c r="X843" s="172" t="s">
        <v>476</v>
      </c>
      <c r="Y843" s="169">
        <v>1</v>
      </c>
      <c r="Z843" s="281" t="s">
        <v>477</v>
      </c>
      <c r="AA843" s="171">
        <v>1</v>
      </c>
      <c r="AB843" s="170" t="s">
        <v>478</v>
      </c>
      <c r="AC843" s="171">
        <v>1</v>
      </c>
      <c r="AD843" s="172" t="s">
        <v>479</v>
      </c>
      <c r="AE843" s="169">
        <v>1</v>
      </c>
      <c r="AF843" s="281" t="s">
        <v>480</v>
      </c>
      <c r="AG843" s="171">
        <v>1</v>
      </c>
      <c r="AH843" s="170" t="s">
        <v>480</v>
      </c>
      <c r="AI843" s="171">
        <v>1</v>
      </c>
      <c r="AJ843" s="172" t="s">
        <v>480</v>
      </c>
      <c r="AK843" s="169">
        <v>1</v>
      </c>
      <c r="AL843" s="281" t="s">
        <v>481</v>
      </c>
      <c r="AM843" s="171">
        <v>1</v>
      </c>
      <c r="AN843" s="170" t="s">
        <v>482</v>
      </c>
      <c r="AO843" s="171">
        <v>1</v>
      </c>
      <c r="AP843" s="172" t="s">
        <v>483</v>
      </c>
      <c r="AQ843" s="169">
        <v>1</v>
      </c>
      <c r="AR843" s="281" t="s">
        <v>484</v>
      </c>
      <c r="AS843" s="171">
        <v>1</v>
      </c>
      <c r="AT843" s="170" t="s">
        <v>485</v>
      </c>
      <c r="AU843" s="171">
        <v>1</v>
      </c>
      <c r="AV843" s="172" t="s">
        <v>486</v>
      </c>
      <c r="AW843" s="169">
        <v>1</v>
      </c>
      <c r="AX843" s="276" t="s">
        <v>487</v>
      </c>
      <c r="AY843" s="171">
        <v>1</v>
      </c>
      <c r="AZ843" s="170" t="s">
        <v>488</v>
      </c>
      <c r="BA843" s="171">
        <v>1</v>
      </c>
      <c r="BB843" s="172" t="s">
        <v>489</v>
      </c>
      <c r="BC843" s="169"/>
      <c r="BD843" s="283"/>
      <c r="BE843" s="171"/>
      <c r="BF843" s="170"/>
      <c r="BG843" s="171"/>
      <c r="BH843" s="172"/>
      <c r="BI843" s="169"/>
      <c r="BJ843" s="283"/>
      <c r="BK843" s="171"/>
      <c r="BL843" s="170"/>
      <c r="BM843" s="171"/>
      <c r="BN843" s="172"/>
      <c r="BQ843" s="186"/>
      <c r="BR843" s="187"/>
      <c r="BS843" s="186"/>
      <c r="BT843" s="187"/>
      <c r="BU843" s="188"/>
      <c r="BV843" s="185"/>
      <c r="BW843" s="186"/>
      <c r="BX843" s="187"/>
      <c r="BY843" s="186"/>
      <c r="BZ843" s="187"/>
      <c r="CA843" s="188"/>
      <c r="CB843" s="185"/>
      <c r="CC843" s="186"/>
      <c r="CD843" s="187"/>
      <c r="CE843" s="186"/>
      <c r="CF843" s="187"/>
      <c r="CG843" s="188"/>
      <c r="CH843" s="185"/>
      <c r="CI843" s="186"/>
      <c r="CJ843" s="187"/>
      <c r="CK843" s="186"/>
      <c r="CL843" s="187"/>
      <c r="CM843" s="188"/>
      <c r="CN843" s="185"/>
      <c r="CO843" s="186"/>
      <c r="CP843" s="187"/>
      <c r="CQ843" s="186"/>
      <c r="CR843" s="187"/>
      <c r="CS843" s="188"/>
    </row>
    <row r="844" spans="13:97" ht="15" customHeight="1" x14ac:dyDescent="0.25">
      <c r="M844" s="169"/>
      <c r="N844" s="181"/>
      <c r="O844" s="171"/>
      <c r="P844" s="173"/>
      <c r="Q844" s="171"/>
      <c r="R844" s="174"/>
      <c r="S844" s="169"/>
      <c r="T844" s="181"/>
      <c r="U844" s="171"/>
      <c r="V844" s="173"/>
      <c r="W844" s="171"/>
      <c r="X844" s="174"/>
      <c r="Y844" s="169"/>
      <c r="Z844" s="181"/>
      <c r="AA844" s="171"/>
      <c r="AB844" s="173"/>
      <c r="AC844" s="171"/>
      <c r="AD844" s="174"/>
      <c r="AE844" s="169"/>
      <c r="AF844" s="181"/>
      <c r="AG844" s="171"/>
      <c r="AH844" s="173"/>
      <c r="AI844" s="171"/>
      <c r="AJ844" s="174"/>
      <c r="AK844" s="169"/>
      <c r="AL844" s="181"/>
      <c r="AM844" s="171"/>
      <c r="AN844" s="173"/>
      <c r="AO844" s="171"/>
      <c r="AP844" s="174"/>
      <c r="AQ844" s="169"/>
      <c r="AR844" s="181"/>
      <c r="AS844" s="171"/>
      <c r="AT844" s="173"/>
      <c r="AU844" s="171"/>
      <c r="AV844" s="174"/>
      <c r="AW844" s="169"/>
      <c r="AX844" s="181"/>
      <c r="AY844" s="171"/>
      <c r="AZ844" s="173"/>
      <c r="BA844" s="171"/>
      <c r="BB844" s="174"/>
      <c r="BC844" s="169"/>
      <c r="BD844" s="181"/>
      <c r="BE844" s="171"/>
      <c r="BF844" s="173"/>
      <c r="BG844" s="171"/>
      <c r="BH844" s="174"/>
      <c r="BI844" s="169"/>
      <c r="BJ844" s="181"/>
      <c r="BK844" s="171"/>
      <c r="BL844" s="173"/>
      <c r="BM844" s="171"/>
      <c r="BN844" s="174"/>
      <c r="BQ844" s="189"/>
      <c r="BR844" s="187"/>
      <c r="BS844" s="189"/>
      <c r="BT844" s="187"/>
      <c r="BU844" s="190"/>
      <c r="BV844" s="185"/>
      <c r="BW844" s="189"/>
      <c r="BX844" s="187"/>
      <c r="BY844" s="189"/>
      <c r="BZ844" s="187"/>
      <c r="CA844" s="190"/>
      <c r="CB844" s="185"/>
      <c r="CC844" s="189"/>
      <c r="CD844" s="187"/>
      <c r="CE844" s="189"/>
      <c r="CF844" s="187"/>
      <c r="CG844" s="190"/>
      <c r="CH844" s="185"/>
      <c r="CI844" s="189"/>
      <c r="CJ844" s="187"/>
      <c r="CK844" s="189"/>
      <c r="CL844" s="187"/>
      <c r="CM844" s="190"/>
      <c r="CN844" s="185"/>
      <c r="CO844" s="189"/>
      <c r="CP844" s="187"/>
      <c r="CQ844" s="189"/>
      <c r="CR844" s="187"/>
      <c r="CS844" s="190"/>
    </row>
    <row r="845" spans="13:97" ht="15" customHeight="1" x14ac:dyDescent="0.25">
      <c r="M845" s="169"/>
      <c r="N845" s="181"/>
      <c r="O845" s="171"/>
      <c r="P845" s="173"/>
      <c r="Q845" s="171"/>
      <c r="R845" s="174"/>
      <c r="S845" s="169"/>
      <c r="T845" s="181"/>
      <c r="U845" s="171"/>
      <c r="V845" s="173"/>
      <c r="W845" s="171"/>
      <c r="X845" s="174"/>
      <c r="Y845" s="169"/>
      <c r="Z845" s="181"/>
      <c r="AA845" s="171"/>
      <c r="AB845" s="173"/>
      <c r="AC845" s="171"/>
      <c r="AD845" s="174"/>
      <c r="AE845" s="169"/>
      <c r="AF845" s="181"/>
      <c r="AG845" s="171"/>
      <c r="AH845" s="173"/>
      <c r="AI845" s="171"/>
      <c r="AJ845" s="174"/>
      <c r="AK845" s="169"/>
      <c r="AL845" s="181"/>
      <c r="AM845" s="171"/>
      <c r="AN845" s="173"/>
      <c r="AO845" s="171"/>
      <c r="AP845" s="174"/>
      <c r="AQ845" s="169"/>
      <c r="AR845" s="181"/>
      <c r="AS845" s="171"/>
      <c r="AT845" s="173"/>
      <c r="AU845" s="171"/>
      <c r="AV845" s="174"/>
      <c r="AW845" s="169"/>
      <c r="AX845" s="181"/>
      <c r="AY845" s="171"/>
      <c r="AZ845" s="173"/>
      <c r="BA845" s="171"/>
      <c r="BB845" s="174"/>
      <c r="BC845" s="169"/>
      <c r="BD845" s="181"/>
      <c r="BE845" s="171"/>
      <c r="BF845" s="173"/>
      <c r="BG845" s="171"/>
      <c r="BH845" s="174"/>
      <c r="BI845" s="169"/>
      <c r="BJ845" s="181"/>
      <c r="BK845" s="171"/>
      <c r="BL845" s="173"/>
      <c r="BM845" s="171"/>
      <c r="BN845" s="174"/>
      <c r="BQ845" s="189"/>
      <c r="BR845" s="187"/>
      <c r="BS845" s="189"/>
      <c r="BT845" s="187"/>
      <c r="BU845" s="190"/>
      <c r="BV845" s="185"/>
      <c r="BW845" s="189"/>
      <c r="BX845" s="187"/>
      <c r="BY845" s="189"/>
      <c r="BZ845" s="187"/>
      <c r="CA845" s="190"/>
      <c r="CB845" s="185"/>
      <c r="CC845" s="189"/>
      <c r="CD845" s="187"/>
      <c r="CE845" s="189"/>
      <c r="CF845" s="187"/>
      <c r="CG845" s="190"/>
      <c r="CH845" s="185"/>
      <c r="CI845" s="189"/>
      <c r="CJ845" s="187"/>
      <c r="CK845" s="189"/>
      <c r="CL845" s="187"/>
      <c r="CM845" s="190"/>
      <c r="CN845" s="185"/>
      <c r="CO845" s="189"/>
      <c r="CP845" s="187"/>
      <c r="CQ845" s="189"/>
      <c r="CR845" s="187"/>
      <c r="CS845" s="190"/>
    </row>
    <row r="846" spans="13:97" ht="15" customHeight="1" x14ac:dyDescent="0.25">
      <c r="M846" s="122"/>
      <c r="N846" s="280"/>
      <c r="O846" s="124"/>
      <c r="P846" s="123"/>
      <c r="Q846" s="124"/>
      <c r="R846" s="125"/>
      <c r="S846" s="122"/>
      <c r="T846" s="280"/>
      <c r="U846" s="124"/>
      <c r="V846" s="123"/>
      <c r="W846" s="124"/>
      <c r="X846" s="125"/>
      <c r="Y846" s="122"/>
      <c r="Z846" s="280"/>
      <c r="AA846" s="124"/>
      <c r="AB846" s="123"/>
      <c r="AC846" s="124"/>
      <c r="AD846" s="125"/>
      <c r="AE846" s="122"/>
      <c r="AF846" s="280"/>
      <c r="AG846" s="124"/>
      <c r="AH846" s="123"/>
      <c r="AI846" s="124"/>
      <c r="AJ846" s="125"/>
      <c r="AK846" s="122"/>
      <c r="AL846" s="280"/>
      <c r="AM846" s="124"/>
      <c r="AN846" s="123"/>
      <c r="AO846" s="124"/>
      <c r="AP846" s="125"/>
      <c r="AQ846" s="122"/>
      <c r="AR846" s="280"/>
      <c r="AS846" s="124"/>
      <c r="AT846" s="123"/>
      <c r="AU846" s="124"/>
      <c r="AV846" s="125"/>
      <c r="AW846" s="122"/>
      <c r="AX846" s="280"/>
      <c r="AY846" s="124"/>
      <c r="AZ846" s="123"/>
      <c r="BA846" s="124"/>
      <c r="BB846" s="125"/>
      <c r="BC846" s="122"/>
      <c r="BD846" s="280"/>
      <c r="BE846" s="124"/>
      <c r="BF846" s="123"/>
      <c r="BG846" s="124"/>
      <c r="BH846" s="125"/>
      <c r="BI846" s="122"/>
      <c r="BJ846" s="280"/>
      <c r="BK846" s="124"/>
      <c r="BL846" s="123"/>
      <c r="BM846" s="124"/>
      <c r="BN846" s="125"/>
      <c r="BQ846" s="192"/>
      <c r="BR846" s="193"/>
      <c r="BS846" s="192"/>
      <c r="BT846" s="193"/>
      <c r="BU846" s="194"/>
      <c r="BV846" s="191"/>
      <c r="BW846" s="192"/>
      <c r="BX846" s="193"/>
      <c r="BY846" s="192"/>
      <c r="BZ846" s="193"/>
      <c r="CA846" s="194"/>
      <c r="CB846" s="191"/>
      <c r="CC846" s="192"/>
      <c r="CD846" s="193"/>
      <c r="CE846" s="192"/>
      <c r="CF846" s="193"/>
      <c r="CG846" s="194"/>
      <c r="CH846" s="191"/>
      <c r="CI846" s="192"/>
      <c r="CJ846" s="193"/>
      <c r="CK846" s="192"/>
      <c r="CL846" s="193"/>
      <c r="CM846" s="194"/>
      <c r="CN846" s="191"/>
      <c r="CO846" s="192"/>
      <c r="CP846" s="193"/>
      <c r="CQ846" s="192"/>
      <c r="CR846" s="193"/>
      <c r="CS846" s="194"/>
    </row>
    <row r="847" spans="13:97" ht="15" customHeight="1" x14ac:dyDescent="0.25">
      <c r="M847" s="185">
        <v>1</v>
      </c>
      <c r="N847" s="281" t="s">
        <v>490</v>
      </c>
      <c r="O847" s="187">
        <v>1</v>
      </c>
      <c r="P847" s="186" t="s">
        <v>491</v>
      </c>
      <c r="Q847" s="187">
        <v>1</v>
      </c>
      <c r="R847" s="188" t="s">
        <v>492</v>
      </c>
      <c r="S847" s="185">
        <v>1</v>
      </c>
      <c r="T847" s="281" t="s">
        <v>493</v>
      </c>
      <c r="U847" s="187">
        <v>1</v>
      </c>
      <c r="V847" s="186" t="s">
        <v>494</v>
      </c>
      <c r="W847" s="187">
        <v>1</v>
      </c>
      <c r="X847" s="188" t="s">
        <v>495</v>
      </c>
      <c r="Y847" s="185">
        <v>1</v>
      </c>
      <c r="Z847" s="281" t="s">
        <v>496</v>
      </c>
      <c r="AA847" s="187">
        <v>1</v>
      </c>
      <c r="AB847" s="186" t="s">
        <v>497</v>
      </c>
      <c r="AC847" s="187">
        <v>1</v>
      </c>
      <c r="AD847" s="188" t="s">
        <v>498</v>
      </c>
      <c r="AE847" s="185">
        <v>1</v>
      </c>
      <c r="AF847" s="281" t="s">
        <v>499</v>
      </c>
      <c r="AG847" s="187">
        <v>1</v>
      </c>
      <c r="AH847" s="186" t="s">
        <v>500</v>
      </c>
      <c r="AI847" s="187">
        <v>1</v>
      </c>
      <c r="AJ847" s="188" t="s">
        <v>501</v>
      </c>
      <c r="AK847" s="185">
        <v>1</v>
      </c>
      <c r="AL847" s="281" t="s">
        <v>502</v>
      </c>
      <c r="AM847" s="187">
        <v>1</v>
      </c>
      <c r="AN847" s="186" t="s">
        <v>503</v>
      </c>
      <c r="AO847" s="187">
        <v>1</v>
      </c>
      <c r="AP847" s="188" t="s">
        <v>504</v>
      </c>
      <c r="AQ847" s="185">
        <v>1</v>
      </c>
      <c r="AR847" s="281" t="s">
        <v>505</v>
      </c>
      <c r="AS847" s="187">
        <v>1</v>
      </c>
      <c r="AT847" s="186" t="s">
        <v>506</v>
      </c>
      <c r="AU847" s="187">
        <v>1</v>
      </c>
      <c r="AV847" s="188" t="s">
        <v>507</v>
      </c>
      <c r="AW847" s="185">
        <v>1</v>
      </c>
      <c r="AX847" s="281" t="s">
        <v>508</v>
      </c>
      <c r="AY847" s="187">
        <v>1</v>
      </c>
      <c r="AZ847" s="186" t="s">
        <v>509</v>
      </c>
      <c r="BA847" s="187">
        <v>1</v>
      </c>
      <c r="BB847" s="188" t="s">
        <v>510</v>
      </c>
      <c r="BC847" s="185">
        <v>1</v>
      </c>
      <c r="BD847" s="281" t="s">
        <v>511</v>
      </c>
      <c r="BE847" s="187">
        <v>1</v>
      </c>
      <c r="BF847" s="186" t="s">
        <v>512</v>
      </c>
      <c r="BG847" s="187">
        <v>1</v>
      </c>
      <c r="BH847" s="188" t="s">
        <v>513</v>
      </c>
      <c r="BI847" s="185">
        <v>1</v>
      </c>
      <c r="BJ847" s="281" t="s">
        <v>514</v>
      </c>
      <c r="BK847" s="187">
        <v>1</v>
      </c>
      <c r="BL847" s="186" t="s">
        <v>515</v>
      </c>
      <c r="BM847" s="187">
        <v>1</v>
      </c>
      <c r="BN847" s="188" t="s">
        <v>516</v>
      </c>
      <c r="BQ847" s="186"/>
      <c r="BR847" s="187"/>
      <c r="BS847" s="186"/>
      <c r="BT847" s="187"/>
      <c r="BU847" s="188"/>
      <c r="BV847" s="185"/>
      <c r="BW847" s="186"/>
      <c r="BX847" s="187"/>
      <c r="BY847" s="186"/>
      <c r="BZ847" s="187"/>
      <c r="CA847" s="188"/>
      <c r="CB847" s="185"/>
      <c r="CC847" s="186"/>
      <c r="CD847" s="187"/>
      <c r="CE847" s="186"/>
      <c r="CF847" s="187"/>
      <c r="CG847" s="188"/>
      <c r="CH847" s="185"/>
      <c r="CI847" s="186"/>
      <c r="CJ847" s="187"/>
      <c r="CK847" s="186"/>
      <c r="CL847" s="187"/>
      <c r="CM847" s="188"/>
      <c r="CN847" s="185"/>
      <c r="CO847" s="186"/>
      <c r="CP847" s="187"/>
      <c r="CQ847" s="186"/>
      <c r="CR847" s="187"/>
      <c r="CS847" s="188"/>
    </row>
    <row r="848" spans="13:97" ht="15" customHeight="1" x14ac:dyDescent="0.25">
      <c r="M848" s="185"/>
      <c r="N848" s="284"/>
      <c r="O848" s="187"/>
      <c r="P848" s="189"/>
      <c r="Q848" s="187"/>
      <c r="R848" s="190"/>
      <c r="S848" s="185"/>
      <c r="T848" s="284"/>
      <c r="U848" s="187"/>
      <c r="V848" s="189"/>
      <c r="W848" s="187"/>
      <c r="X848" s="190"/>
      <c r="Y848" s="185"/>
      <c r="Z848" s="284"/>
      <c r="AA848" s="187"/>
      <c r="AB848" s="189"/>
      <c r="AC848" s="187"/>
      <c r="AD848" s="190"/>
      <c r="AE848" s="185"/>
      <c r="AF848" s="284"/>
      <c r="AG848" s="187"/>
      <c r="AH848" s="189"/>
      <c r="AI848" s="187"/>
      <c r="AJ848" s="190"/>
      <c r="AK848" s="185"/>
      <c r="AL848" s="284"/>
      <c r="AM848" s="187"/>
      <c r="AN848" s="189"/>
      <c r="AO848" s="187"/>
      <c r="AP848" s="190"/>
      <c r="AQ848" s="185"/>
      <c r="AR848" s="284"/>
      <c r="AS848" s="187"/>
      <c r="AT848" s="189"/>
      <c r="AU848" s="187"/>
      <c r="AV848" s="190"/>
      <c r="AW848" s="185"/>
      <c r="AX848" s="284"/>
      <c r="AY848" s="187"/>
      <c r="AZ848" s="189"/>
      <c r="BA848" s="187"/>
      <c r="BB848" s="190"/>
      <c r="BC848" s="185"/>
      <c r="BD848" s="284"/>
      <c r="BE848" s="187"/>
      <c r="BF848" s="189"/>
      <c r="BG848" s="187"/>
      <c r="BH848" s="190"/>
      <c r="BI848" s="185"/>
      <c r="BJ848" s="284"/>
      <c r="BK848" s="187"/>
      <c r="BL848" s="189"/>
      <c r="BM848" s="187"/>
      <c r="BN848" s="190"/>
      <c r="BQ848" s="189"/>
      <c r="BR848" s="187"/>
      <c r="BS848" s="189"/>
      <c r="BT848" s="187"/>
      <c r="BU848" s="190"/>
      <c r="BV848" s="185"/>
      <c r="BW848" s="189"/>
      <c r="BX848" s="187"/>
      <c r="BY848" s="189"/>
      <c r="BZ848" s="187"/>
      <c r="CA848" s="190"/>
      <c r="CB848" s="185"/>
      <c r="CC848" s="189"/>
      <c r="CD848" s="187"/>
      <c r="CE848" s="189"/>
      <c r="CF848" s="187"/>
      <c r="CG848" s="190"/>
      <c r="CH848" s="185"/>
      <c r="CI848" s="189"/>
      <c r="CJ848" s="187"/>
      <c r="CK848" s="189"/>
      <c r="CL848" s="187"/>
      <c r="CM848" s="190"/>
      <c r="CN848" s="185"/>
      <c r="CO848" s="189"/>
      <c r="CP848" s="187"/>
      <c r="CQ848" s="189"/>
      <c r="CR848" s="187"/>
      <c r="CS848" s="190"/>
    </row>
    <row r="849" spans="13:97" ht="15" customHeight="1" x14ac:dyDescent="0.25">
      <c r="M849" s="185"/>
      <c r="N849" s="284"/>
      <c r="O849" s="187"/>
      <c r="P849" s="189"/>
      <c r="Q849" s="187"/>
      <c r="R849" s="190"/>
      <c r="S849" s="185"/>
      <c r="T849" s="284"/>
      <c r="U849" s="187"/>
      <c r="V849" s="189"/>
      <c r="W849" s="187"/>
      <c r="X849" s="190"/>
      <c r="Y849" s="185"/>
      <c r="Z849" s="284"/>
      <c r="AA849" s="187"/>
      <c r="AB849" s="189"/>
      <c r="AC849" s="187"/>
      <c r="AD849" s="190"/>
      <c r="AE849" s="185"/>
      <c r="AF849" s="284"/>
      <c r="AG849" s="187"/>
      <c r="AH849" s="189"/>
      <c r="AI849" s="187"/>
      <c r="AJ849" s="190"/>
      <c r="AK849" s="185"/>
      <c r="AL849" s="284"/>
      <c r="AM849" s="187"/>
      <c r="AN849" s="189"/>
      <c r="AO849" s="187"/>
      <c r="AP849" s="190"/>
      <c r="AQ849" s="185"/>
      <c r="AR849" s="284"/>
      <c r="AS849" s="187"/>
      <c r="AT849" s="189"/>
      <c r="AU849" s="187"/>
      <c r="AV849" s="190"/>
      <c r="AW849" s="185"/>
      <c r="AX849" s="284"/>
      <c r="AY849" s="187"/>
      <c r="AZ849" s="189"/>
      <c r="BA849" s="187"/>
      <c r="BB849" s="190"/>
      <c r="BC849" s="185"/>
      <c r="BD849" s="284"/>
      <c r="BE849" s="187"/>
      <c r="BF849" s="189"/>
      <c r="BG849" s="187"/>
      <c r="BH849" s="190"/>
      <c r="BI849" s="185"/>
      <c r="BJ849" s="284"/>
      <c r="BK849" s="187"/>
      <c r="BL849" s="189"/>
      <c r="BM849" s="187"/>
      <c r="BN849" s="190"/>
      <c r="BQ849" s="119"/>
      <c r="BR849" s="120"/>
      <c r="BS849" s="119"/>
      <c r="BT849" s="120"/>
      <c r="BU849" s="121"/>
      <c r="BV849" s="118"/>
      <c r="BW849" s="119"/>
      <c r="BX849" s="120"/>
      <c r="BY849" s="119"/>
      <c r="BZ849" s="120"/>
      <c r="CA849" s="121"/>
      <c r="CB849" s="118"/>
      <c r="CC849" s="119"/>
      <c r="CD849" s="120"/>
      <c r="CE849" s="119"/>
      <c r="CF849" s="120"/>
      <c r="CG849" s="121"/>
      <c r="CH849" s="118"/>
      <c r="CI849" s="119"/>
      <c r="CJ849" s="120"/>
      <c r="CK849" s="119"/>
      <c r="CL849" s="120"/>
      <c r="CM849" s="121"/>
      <c r="CN849" s="118"/>
      <c r="CO849" s="119"/>
      <c r="CP849" s="120"/>
      <c r="CQ849" s="119"/>
      <c r="CR849" s="120"/>
      <c r="CS849" s="121"/>
    </row>
    <row r="850" spans="13:97" ht="15" customHeight="1" x14ac:dyDescent="0.25">
      <c r="M850" s="122"/>
      <c r="N850" s="285"/>
      <c r="O850" s="124"/>
      <c r="P850" s="124"/>
      <c r="Q850" s="124"/>
      <c r="R850" s="149"/>
      <c r="S850" s="122"/>
      <c r="T850" s="285"/>
      <c r="U850" s="124"/>
      <c r="V850" s="124"/>
      <c r="W850" s="124"/>
      <c r="X850" s="149"/>
      <c r="Y850" s="122"/>
      <c r="Z850" s="285"/>
      <c r="AA850" s="124"/>
      <c r="AB850" s="124"/>
      <c r="AC850" s="124"/>
      <c r="AD850" s="149"/>
      <c r="AE850" s="122"/>
      <c r="AF850" s="285"/>
      <c r="AG850" s="124"/>
      <c r="AH850" s="124"/>
      <c r="AI850" s="124"/>
      <c r="AJ850" s="149"/>
      <c r="AK850" s="122"/>
      <c r="AL850" s="285"/>
      <c r="AM850" s="124"/>
      <c r="AN850" s="124"/>
      <c r="AO850" s="124"/>
      <c r="AP850" s="149"/>
      <c r="AQ850" s="122"/>
      <c r="AR850" s="285"/>
      <c r="AS850" s="124"/>
      <c r="AT850" s="124"/>
      <c r="AU850" s="124"/>
      <c r="AV850" s="149"/>
      <c r="AW850" s="122"/>
      <c r="AX850" s="285"/>
      <c r="AY850" s="124"/>
      <c r="AZ850" s="124"/>
      <c r="BA850" s="124"/>
      <c r="BB850" s="149"/>
      <c r="BC850" s="122"/>
      <c r="BD850" s="285"/>
      <c r="BE850" s="124"/>
      <c r="BF850" s="124"/>
      <c r="BG850" s="124"/>
      <c r="BH850" s="149"/>
      <c r="BI850" s="122"/>
      <c r="BJ850" s="285"/>
      <c r="BK850" s="124"/>
      <c r="BL850" s="124"/>
      <c r="BM850" s="124"/>
      <c r="BN850" s="149"/>
      <c r="BQ850" s="141"/>
      <c r="BR850" s="142"/>
      <c r="BS850" s="141"/>
      <c r="BT850" s="142"/>
      <c r="BU850" s="143"/>
      <c r="BV850" s="140"/>
      <c r="BW850" s="141"/>
      <c r="BX850" s="142"/>
      <c r="BY850" s="142"/>
      <c r="BZ850" s="142"/>
      <c r="CA850" s="144"/>
      <c r="CB850" s="140"/>
      <c r="CC850" s="141"/>
      <c r="CD850" s="142"/>
      <c r="CE850" s="141"/>
      <c r="CF850" s="142"/>
      <c r="CG850" s="143"/>
      <c r="CH850" s="140"/>
      <c r="CI850" s="141"/>
      <c r="CJ850" s="142"/>
      <c r="CK850" s="141"/>
      <c r="CL850" s="142"/>
      <c r="CM850" s="143"/>
      <c r="CN850" s="140"/>
      <c r="CO850" s="141"/>
      <c r="CP850" s="142"/>
      <c r="CQ850" s="142"/>
      <c r="CR850" s="142"/>
      <c r="CS850" s="144"/>
    </row>
    <row r="851" spans="13:97" ht="15" customHeight="1" x14ac:dyDescent="0.25">
      <c r="M851" s="195">
        <v>1</v>
      </c>
      <c r="N851" s="281" t="s">
        <v>517</v>
      </c>
      <c r="O851" s="197">
        <v>1</v>
      </c>
      <c r="P851" s="196" t="s">
        <v>518</v>
      </c>
      <c r="Q851" s="197">
        <v>1</v>
      </c>
      <c r="R851" s="196" t="s">
        <v>519</v>
      </c>
      <c r="S851" s="195">
        <v>1</v>
      </c>
      <c r="T851" s="281" t="s">
        <v>520</v>
      </c>
      <c r="U851" s="197">
        <v>1</v>
      </c>
      <c r="V851" s="196" t="s">
        <v>521</v>
      </c>
      <c r="W851" s="197">
        <v>1</v>
      </c>
      <c r="X851" s="196" t="s">
        <v>522</v>
      </c>
      <c r="Y851" s="195">
        <v>1</v>
      </c>
      <c r="Z851" s="281" t="s">
        <v>523</v>
      </c>
      <c r="AA851" s="197">
        <v>1</v>
      </c>
      <c r="AB851" s="196" t="s">
        <v>524</v>
      </c>
      <c r="AC851" s="197">
        <v>1</v>
      </c>
      <c r="AD851" s="196" t="s">
        <v>525</v>
      </c>
      <c r="AE851" s="195">
        <v>1</v>
      </c>
      <c r="AF851" s="281" t="s">
        <v>526</v>
      </c>
      <c r="AG851" s="197">
        <v>1</v>
      </c>
      <c r="AH851" s="196" t="s">
        <v>527</v>
      </c>
      <c r="AI851" s="197">
        <v>1</v>
      </c>
      <c r="AJ851" s="196" t="s">
        <v>528</v>
      </c>
      <c r="AK851" s="195">
        <v>1</v>
      </c>
      <c r="AL851" s="281" t="s">
        <v>529</v>
      </c>
      <c r="AM851" s="197">
        <v>1</v>
      </c>
      <c r="AN851" s="196" t="s">
        <v>530</v>
      </c>
      <c r="AO851" s="197">
        <v>1</v>
      </c>
      <c r="AP851" s="196" t="s">
        <v>531</v>
      </c>
      <c r="AQ851" s="195">
        <v>1</v>
      </c>
      <c r="AR851" s="281" t="s">
        <v>532</v>
      </c>
      <c r="AS851" s="197">
        <v>1</v>
      </c>
      <c r="AT851" s="196" t="s">
        <v>533</v>
      </c>
      <c r="AU851" s="197">
        <v>1</v>
      </c>
      <c r="AV851" s="196" t="s">
        <v>534</v>
      </c>
      <c r="AW851" s="195">
        <v>1</v>
      </c>
      <c r="AX851" s="281" t="s">
        <v>535</v>
      </c>
      <c r="AY851" s="197">
        <v>1</v>
      </c>
      <c r="AZ851" s="196" t="s">
        <v>535</v>
      </c>
      <c r="BA851" s="197">
        <v>1</v>
      </c>
      <c r="BB851" s="196" t="s">
        <v>535</v>
      </c>
      <c r="BC851" s="195">
        <v>1</v>
      </c>
      <c r="BD851" s="281" t="s">
        <v>536</v>
      </c>
      <c r="BE851" s="197">
        <v>1</v>
      </c>
      <c r="BF851" s="196" t="s">
        <v>537</v>
      </c>
      <c r="BG851" s="197">
        <v>1</v>
      </c>
      <c r="BH851" s="196" t="s">
        <v>538</v>
      </c>
      <c r="BI851" s="195">
        <v>1</v>
      </c>
      <c r="BJ851" s="281" t="s">
        <v>539</v>
      </c>
      <c r="BK851" s="197">
        <v>1</v>
      </c>
      <c r="BL851" s="196" t="s">
        <v>540</v>
      </c>
      <c r="BM851" s="197">
        <v>1</v>
      </c>
      <c r="BN851" s="196" t="s">
        <v>541</v>
      </c>
      <c r="BQ851" s="145"/>
      <c r="BR851" s="120"/>
      <c r="BS851" s="145"/>
      <c r="BT851" s="120"/>
      <c r="BU851" s="146"/>
      <c r="BV851" s="118"/>
      <c r="BW851" s="145"/>
      <c r="BX851" s="120"/>
      <c r="BY851" s="120"/>
      <c r="BZ851" s="120"/>
      <c r="CA851" s="147"/>
      <c r="CB851" s="114"/>
      <c r="CC851" s="116"/>
      <c r="CD851" s="115"/>
      <c r="CE851" s="116"/>
      <c r="CF851" s="115"/>
      <c r="CG851" s="117"/>
      <c r="CH851" s="118"/>
      <c r="CI851" s="145"/>
      <c r="CJ851" s="120"/>
      <c r="CK851" s="145"/>
      <c r="CL851" s="120"/>
      <c r="CM851" s="146"/>
      <c r="CN851" s="118"/>
      <c r="CO851" s="145"/>
      <c r="CP851" s="120"/>
      <c r="CQ851" s="120"/>
      <c r="CR851" s="120"/>
      <c r="CS851" s="147"/>
    </row>
    <row r="852" spans="13:97" ht="15" customHeight="1" x14ac:dyDescent="0.25">
      <c r="M852" s="195"/>
      <c r="N852" s="286"/>
      <c r="O852" s="197"/>
      <c r="P852" s="199"/>
      <c r="Q852" s="197"/>
      <c r="R852" s="200"/>
      <c r="S852" s="195"/>
      <c r="T852" s="286"/>
      <c r="U852" s="197"/>
      <c r="V852" s="196"/>
      <c r="W852" s="197"/>
      <c r="X852" s="198"/>
      <c r="Y852" s="195"/>
      <c r="Z852" s="286"/>
      <c r="AA852" s="197"/>
      <c r="AB852" s="199"/>
      <c r="AC852" s="197"/>
      <c r="AD852" s="200"/>
      <c r="AE852" s="195"/>
      <c r="AF852" s="286"/>
      <c r="AG852" s="197"/>
      <c r="AH852" s="199"/>
      <c r="AI852" s="197"/>
      <c r="AJ852" s="200"/>
      <c r="AK852" s="195"/>
      <c r="AL852" s="286"/>
      <c r="AM852" s="197"/>
      <c r="AN852" s="196"/>
      <c r="AO852" s="197"/>
      <c r="AP852" s="198"/>
      <c r="AQ852" s="195"/>
      <c r="AR852" s="286"/>
      <c r="AS852" s="197"/>
      <c r="AT852" s="199"/>
      <c r="AU852" s="197"/>
      <c r="AV852" s="200"/>
      <c r="AW852" s="195"/>
      <c r="AX852" s="286"/>
      <c r="AY852" s="197"/>
      <c r="AZ852" s="199"/>
      <c r="BA852" s="197"/>
      <c r="BB852" s="200"/>
      <c r="BC852" s="195"/>
      <c r="BD852" s="286"/>
      <c r="BE852" s="197"/>
      <c r="BF852" s="196"/>
      <c r="BG852" s="197"/>
      <c r="BH852" s="198"/>
      <c r="BI852" s="195"/>
      <c r="BJ852" s="286"/>
      <c r="BK852" s="197"/>
      <c r="BL852" s="199"/>
      <c r="BM852" s="197"/>
      <c r="BN852" s="200"/>
      <c r="BQ852" s="137"/>
      <c r="BR852" s="138"/>
      <c r="BS852" s="137"/>
      <c r="BT852" s="138"/>
      <c r="BU852" s="139"/>
      <c r="BV852" s="136"/>
      <c r="BW852" s="137"/>
      <c r="BX852" s="138"/>
      <c r="BY852" s="138"/>
      <c r="BZ852" s="138"/>
      <c r="CA852" s="148"/>
      <c r="CB852" s="136"/>
      <c r="CC852" s="137"/>
      <c r="CD852" s="138"/>
      <c r="CE852" s="137"/>
      <c r="CF852" s="138"/>
      <c r="CG852" s="139"/>
      <c r="CH852" s="136"/>
      <c r="CI852" s="137"/>
      <c r="CJ852" s="138"/>
      <c r="CK852" s="137"/>
      <c r="CL852" s="138"/>
      <c r="CM852" s="139"/>
      <c r="CN852" s="136"/>
      <c r="CO852" s="137"/>
      <c r="CP852" s="138"/>
      <c r="CQ852" s="138"/>
      <c r="CR852" s="138"/>
      <c r="CS852" s="148"/>
    </row>
    <row r="853" spans="13:97" ht="15" customHeight="1" x14ac:dyDescent="0.25">
      <c r="M853" s="195"/>
      <c r="N853" s="286"/>
      <c r="O853" s="197"/>
      <c r="P853" s="199"/>
      <c r="Q853" s="197"/>
      <c r="R853" s="200"/>
      <c r="S853" s="195"/>
      <c r="T853" s="286"/>
      <c r="U853" s="197"/>
      <c r="V853" s="196"/>
      <c r="W853" s="197"/>
      <c r="X853" s="198"/>
      <c r="Y853" s="195"/>
      <c r="Z853" s="286"/>
      <c r="AA853" s="197"/>
      <c r="AB853" s="199"/>
      <c r="AC853" s="197"/>
      <c r="AD853" s="200"/>
      <c r="AE853" s="195"/>
      <c r="AF853" s="286"/>
      <c r="AG853" s="197"/>
      <c r="AH853" s="199"/>
      <c r="AI853" s="197"/>
      <c r="AJ853" s="200"/>
      <c r="AK853" s="195"/>
      <c r="AL853" s="286"/>
      <c r="AM853" s="197"/>
      <c r="AN853" s="196"/>
      <c r="AO853" s="197"/>
      <c r="AP853" s="198"/>
      <c r="AQ853" s="195"/>
      <c r="AR853" s="286"/>
      <c r="AS853" s="197"/>
      <c r="AT853" s="199"/>
      <c r="AU853" s="197"/>
      <c r="AV853" s="200"/>
      <c r="AW853" s="195"/>
      <c r="AX853" s="286"/>
      <c r="AY853" s="197"/>
      <c r="AZ853" s="199"/>
      <c r="BA853" s="197"/>
      <c r="BB853" s="200"/>
      <c r="BC853" s="195"/>
      <c r="BD853" s="286"/>
      <c r="BE853" s="197"/>
      <c r="BF853" s="196"/>
      <c r="BG853" s="197"/>
      <c r="BH853" s="198"/>
      <c r="BI853" s="195"/>
      <c r="BJ853" s="286"/>
      <c r="BK853" s="197"/>
      <c r="BL853" s="199"/>
      <c r="BM853" s="197"/>
      <c r="BN853" s="200"/>
      <c r="BQ853" s="137"/>
      <c r="BR853" s="138"/>
      <c r="BS853" s="137"/>
      <c r="BT853" s="138"/>
      <c r="BU853" s="139"/>
      <c r="BV853" s="136"/>
      <c r="BW853" s="137"/>
      <c r="BX853" s="138"/>
      <c r="BY853" s="138"/>
      <c r="BZ853" s="138"/>
      <c r="CA853" s="148"/>
      <c r="CB853" s="136"/>
      <c r="CC853" s="137"/>
      <c r="CD853" s="138"/>
      <c r="CE853" s="137"/>
      <c r="CF853" s="138"/>
      <c r="CG853" s="139"/>
      <c r="CH853" s="136"/>
      <c r="CI853" s="137"/>
      <c r="CJ853" s="138"/>
      <c r="CK853" s="137"/>
      <c r="CL853" s="138"/>
      <c r="CM853" s="139"/>
      <c r="CN853" s="136"/>
      <c r="CO853" s="137"/>
      <c r="CP853" s="138"/>
      <c r="CQ853" s="138"/>
      <c r="CR853" s="138"/>
      <c r="CS853" s="148"/>
    </row>
    <row r="854" spans="13:97" ht="15" customHeight="1" x14ac:dyDescent="0.25">
      <c r="M854" s="201"/>
      <c r="N854" s="287"/>
      <c r="O854" s="203"/>
      <c r="P854" s="202"/>
      <c r="Q854" s="203"/>
      <c r="R854" s="204"/>
      <c r="S854" s="201"/>
      <c r="T854" s="287"/>
      <c r="U854" s="203"/>
      <c r="V854" s="202"/>
      <c r="W854" s="203"/>
      <c r="X854" s="204"/>
      <c r="Y854" s="201"/>
      <c r="Z854" s="287"/>
      <c r="AA854" s="203"/>
      <c r="AB854" s="202"/>
      <c r="AC854" s="203"/>
      <c r="AD854" s="204"/>
      <c r="AE854" s="201"/>
      <c r="AF854" s="287"/>
      <c r="AG854" s="203"/>
      <c r="AH854" s="202"/>
      <c r="AI854" s="203"/>
      <c r="AJ854" s="204"/>
      <c r="AK854" s="201"/>
      <c r="AL854" s="287"/>
      <c r="AM854" s="203"/>
      <c r="AN854" s="202"/>
      <c r="AO854" s="203"/>
      <c r="AP854" s="204"/>
      <c r="AQ854" s="201"/>
      <c r="AR854" s="287"/>
      <c r="AS854" s="203"/>
      <c r="AT854" s="202"/>
      <c r="AU854" s="203"/>
      <c r="AV854" s="204"/>
      <c r="AW854" s="201"/>
      <c r="AX854" s="287"/>
      <c r="AY854" s="203"/>
      <c r="AZ854" s="202"/>
      <c r="BA854" s="203"/>
      <c r="BB854" s="204"/>
      <c r="BC854" s="201"/>
      <c r="BD854" s="287"/>
      <c r="BE854" s="203"/>
      <c r="BF854" s="202"/>
      <c r="BG854" s="203"/>
      <c r="BH854" s="204"/>
      <c r="BI854" s="201"/>
      <c r="BJ854" s="287"/>
      <c r="BK854" s="203"/>
      <c r="BL854" s="202"/>
      <c r="BM854" s="203"/>
      <c r="BN854" s="204"/>
      <c r="BQ854" s="124"/>
      <c r="BR854" s="124"/>
      <c r="BS854" s="124"/>
      <c r="BT854" s="124"/>
      <c r="BU854" s="149"/>
      <c r="BV854" s="122"/>
      <c r="BW854" s="124"/>
      <c r="BX854" s="124"/>
      <c r="BY854" s="124"/>
      <c r="BZ854" s="124"/>
      <c r="CA854" s="149"/>
      <c r="CB854" s="122"/>
      <c r="CC854" s="124"/>
      <c r="CD854" s="124"/>
      <c r="CE854" s="124"/>
      <c r="CF854" s="124"/>
      <c r="CG854" s="149"/>
      <c r="CH854" s="122"/>
      <c r="CI854" s="124"/>
      <c r="CJ854" s="124"/>
      <c r="CK854" s="124"/>
      <c r="CL854" s="124"/>
      <c r="CM854" s="149"/>
      <c r="CN854" s="122"/>
      <c r="CO854" s="124"/>
      <c r="CP854" s="124"/>
      <c r="CQ854" s="124"/>
      <c r="CR854" s="124"/>
      <c r="CS854" s="149"/>
    </row>
    <row r="855" spans="13:97" ht="15" customHeight="1" x14ac:dyDescent="0.25">
      <c r="M855" s="195">
        <v>1</v>
      </c>
      <c r="N855" s="281" t="s">
        <v>542</v>
      </c>
      <c r="O855" s="197">
        <v>1</v>
      </c>
      <c r="P855" s="196" t="s">
        <v>542</v>
      </c>
      <c r="Q855" s="197">
        <v>1</v>
      </c>
      <c r="R855" s="196" t="s">
        <v>542</v>
      </c>
      <c r="S855" s="195">
        <v>1</v>
      </c>
      <c r="T855" s="281" t="s">
        <v>543</v>
      </c>
      <c r="U855" s="197">
        <v>1</v>
      </c>
      <c r="V855" s="196" t="s">
        <v>544</v>
      </c>
      <c r="W855" s="197">
        <v>1</v>
      </c>
      <c r="X855" s="196" t="s">
        <v>545</v>
      </c>
      <c r="Y855" s="195">
        <v>1</v>
      </c>
      <c r="Z855" s="281" t="s">
        <v>546</v>
      </c>
      <c r="AA855" s="197">
        <v>1</v>
      </c>
      <c r="AB855" s="196" t="s">
        <v>547</v>
      </c>
      <c r="AC855" s="197">
        <v>1</v>
      </c>
      <c r="AD855" s="196" t="s">
        <v>548</v>
      </c>
      <c r="AE855" s="195">
        <v>1</v>
      </c>
      <c r="AF855" s="281" t="s">
        <v>549</v>
      </c>
      <c r="AG855" s="197">
        <v>1</v>
      </c>
      <c r="AH855" s="196" t="s">
        <v>550</v>
      </c>
      <c r="AI855" s="197">
        <v>1</v>
      </c>
      <c r="AJ855" s="196" t="s">
        <v>551</v>
      </c>
      <c r="AK855" s="195">
        <v>1</v>
      </c>
      <c r="AL855" s="281" t="s">
        <v>552</v>
      </c>
      <c r="AM855" s="197">
        <v>1</v>
      </c>
      <c r="AN855" s="196" t="s">
        <v>553</v>
      </c>
      <c r="AO855" s="197">
        <v>1</v>
      </c>
      <c r="AP855" s="196" t="s">
        <v>554</v>
      </c>
      <c r="AQ855" s="195">
        <v>1</v>
      </c>
      <c r="AR855" s="281" t="s">
        <v>555</v>
      </c>
      <c r="AS855" s="197">
        <v>1</v>
      </c>
      <c r="AT855" s="196" t="s">
        <v>556</v>
      </c>
      <c r="AU855" s="197">
        <v>1</v>
      </c>
      <c r="AV855" s="196" t="s">
        <v>557</v>
      </c>
      <c r="AW855" s="195">
        <v>1</v>
      </c>
      <c r="AX855" s="281" t="s">
        <v>558</v>
      </c>
      <c r="AY855" s="197">
        <v>1</v>
      </c>
      <c r="AZ855" s="196" t="s">
        <v>558</v>
      </c>
      <c r="BA855" s="197">
        <v>1</v>
      </c>
      <c r="BB855" s="196" t="s">
        <v>558</v>
      </c>
      <c r="BC855" s="195">
        <v>1</v>
      </c>
      <c r="BD855" s="281" t="s">
        <v>559</v>
      </c>
      <c r="BE855" s="197">
        <v>1</v>
      </c>
      <c r="BF855" s="196" t="s">
        <v>560</v>
      </c>
      <c r="BG855" s="197">
        <v>1</v>
      </c>
      <c r="BH855" s="196" t="s">
        <v>561</v>
      </c>
      <c r="BI855" s="195">
        <v>1</v>
      </c>
      <c r="BJ855" s="281" t="s">
        <v>562</v>
      </c>
      <c r="BK855" s="197">
        <v>1</v>
      </c>
      <c r="BL855" s="196" t="s">
        <v>563</v>
      </c>
      <c r="BM855" s="197">
        <v>1</v>
      </c>
      <c r="BN855" s="196" t="s">
        <v>564</v>
      </c>
      <c r="BQ855" s="196" t="s">
        <v>192</v>
      </c>
      <c r="BR855" s="197">
        <v>1</v>
      </c>
      <c r="BS855" s="196" t="s">
        <v>193</v>
      </c>
      <c r="BT855" s="197">
        <v>1</v>
      </c>
      <c r="BU855" s="196" t="s">
        <v>194</v>
      </c>
      <c r="BV855" s="195">
        <v>1</v>
      </c>
      <c r="BW855" s="196" t="s">
        <v>195</v>
      </c>
      <c r="BX855" s="197">
        <v>1</v>
      </c>
      <c r="BY855" s="196" t="s">
        <v>196</v>
      </c>
      <c r="BZ855" s="197">
        <v>1</v>
      </c>
      <c r="CA855" s="196" t="s">
        <v>197</v>
      </c>
      <c r="CB855" s="195">
        <v>1</v>
      </c>
      <c r="CC855" s="196" t="s">
        <v>198</v>
      </c>
      <c r="CD855" s="197">
        <v>1</v>
      </c>
      <c r="CE855" s="196" t="s">
        <v>199</v>
      </c>
      <c r="CF855" s="197">
        <v>1</v>
      </c>
      <c r="CG855" s="196" t="s">
        <v>200</v>
      </c>
      <c r="CH855" s="195">
        <v>1</v>
      </c>
      <c r="CI855" s="196" t="s">
        <v>201</v>
      </c>
      <c r="CJ855" s="197">
        <v>1</v>
      </c>
      <c r="CK855" s="196" t="s">
        <v>202</v>
      </c>
      <c r="CL855" s="197">
        <v>1</v>
      </c>
      <c r="CM855" s="196" t="s">
        <v>203</v>
      </c>
      <c r="CN855" s="195"/>
      <c r="CO855" s="196"/>
      <c r="CP855" s="197"/>
      <c r="CQ855" s="196"/>
      <c r="CR855" s="197"/>
      <c r="CS855" s="198"/>
    </row>
    <row r="856" spans="13:97" ht="15" customHeight="1" x14ac:dyDescent="0.25">
      <c r="M856" s="195"/>
      <c r="N856" s="286"/>
      <c r="O856" s="197"/>
      <c r="P856" s="199"/>
      <c r="Q856" s="197"/>
      <c r="R856" s="200"/>
      <c r="S856" s="195"/>
      <c r="T856" s="286"/>
      <c r="U856" s="197"/>
      <c r="V856" s="199"/>
      <c r="W856" s="197"/>
      <c r="X856" s="200"/>
      <c r="Y856" s="195"/>
      <c r="Z856" s="286"/>
      <c r="AA856" s="197"/>
      <c r="AB856" s="199"/>
      <c r="AC856" s="197"/>
      <c r="AD856" s="200"/>
      <c r="AE856" s="195"/>
      <c r="AF856" s="286"/>
      <c r="AG856" s="197"/>
      <c r="AH856" s="199"/>
      <c r="AI856" s="197"/>
      <c r="AJ856" s="200"/>
      <c r="AK856" s="195"/>
      <c r="AL856" s="286"/>
      <c r="AM856" s="197"/>
      <c r="AN856" s="199"/>
      <c r="AO856" s="197"/>
      <c r="AP856" s="200"/>
      <c r="AQ856" s="195"/>
      <c r="AR856" s="286"/>
      <c r="AS856" s="197"/>
      <c r="AT856" s="199"/>
      <c r="AU856" s="197"/>
      <c r="AV856" s="200"/>
      <c r="AW856" s="195"/>
      <c r="AX856" s="286"/>
      <c r="AY856" s="197"/>
      <c r="AZ856" s="199"/>
      <c r="BA856" s="197"/>
      <c r="BB856" s="200"/>
      <c r="BC856" s="195"/>
      <c r="BD856" s="286"/>
      <c r="BE856" s="197"/>
      <c r="BF856" s="199"/>
      <c r="BG856" s="197"/>
      <c r="BH856" s="200"/>
      <c r="BI856" s="195"/>
      <c r="BJ856" s="286"/>
      <c r="BK856" s="197"/>
      <c r="BL856" s="199"/>
      <c r="BM856" s="197"/>
      <c r="BN856" s="200"/>
      <c r="BQ856" s="199"/>
      <c r="BR856" s="197"/>
      <c r="BS856" s="196"/>
      <c r="BT856" s="197"/>
      <c r="BU856" s="198"/>
      <c r="BV856" s="195"/>
      <c r="BW856" s="199"/>
      <c r="BX856" s="197"/>
      <c r="BY856" s="199"/>
      <c r="BZ856" s="197"/>
      <c r="CA856" s="200"/>
      <c r="CB856" s="195"/>
      <c r="CC856" s="199"/>
      <c r="CD856" s="197"/>
      <c r="CE856" s="199"/>
      <c r="CF856" s="197"/>
      <c r="CG856" s="200"/>
      <c r="CH856" s="195"/>
      <c r="CI856" s="199"/>
      <c r="CJ856" s="197"/>
      <c r="CK856" s="196"/>
      <c r="CL856" s="197"/>
      <c r="CM856" s="198"/>
      <c r="CN856" s="195"/>
      <c r="CO856" s="199"/>
      <c r="CP856" s="197"/>
      <c r="CQ856" s="199"/>
      <c r="CR856" s="197"/>
      <c r="CS856" s="200"/>
    </row>
    <row r="857" spans="13:97" ht="15" customHeight="1" x14ac:dyDescent="0.25">
      <c r="M857" s="195"/>
      <c r="N857" s="286"/>
      <c r="O857" s="197"/>
      <c r="P857" s="199"/>
      <c r="Q857" s="197"/>
      <c r="R857" s="200"/>
      <c r="S857" s="195"/>
      <c r="T857" s="286"/>
      <c r="U857" s="197"/>
      <c r="V857" s="199"/>
      <c r="W857" s="197"/>
      <c r="X857" s="200"/>
      <c r="Y857" s="195"/>
      <c r="Z857" s="286"/>
      <c r="AA857" s="197"/>
      <c r="AB857" s="199"/>
      <c r="AC857" s="197"/>
      <c r="AD857" s="200"/>
      <c r="AE857" s="195"/>
      <c r="AF857" s="286"/>
      <c r="AG857" s="197"/>
      <c r="AH857" s="199"/>
      <c r="AI857" s="197"/>
      <c r="AJ857" s="200"/>
      <c r="AK857" s="195"/>
      <c r="AL857" s="286"/>
      <c r="AM857" s="197"/>
      <c r="AN857" s="199"/>
      <c r="AO857" s="197"/>
      <c r="AP857" s="200"/>
      <c r="AQ857" s="195"/>
      <c r="AR857" s="286"/>
      <c r="AS857" s="197"/>
      <c r="AT857" s="199"/>
      <c r="AU857" s="197"/>
      <c r="AV857" s="200"/>
      <c r="AW857" s="195"/>
      <c r="AX857" s="286"/>
      <c r="AY857" s="197"/>
      <c r="AZ857" s="199"/>
      <c r="BA857" s="197"/>
      <c r="BB857" s="200"/>
      <c r="BC857" s="195"/>
      <c r="BD857" s="286"/>
      <c r="BE857" s="197"/>
      <c r="BF857" s="199"/>
      <c r="BG857" s="197"/>
      <c r="BH857" s="200"/>
      <c r="BI857" s="195"/>
      <c r="BJ857" s="286"/>
      <c r="BK857" s="197"/>
      <c r="BL857" s="199"/>
      <c r="BM857" s="197"/>
      <c r="BN857" s="200"/>
      <c r="BQ857" s="199"/>
      <c r="BR857" s="197"/>
      <c r="BS857" s="196"/>
      <c r="BT857" s="197"/>
      <c r="BU857" s="198"/>
      <c r="BV857" s="195"/>
      <c r="BW857" s="199"/>
      <c r="BX857" s="197"/>
      <c r="BY857" s="199"/>
      <c r="BZ857" s="197"/>
      <c r="CA857" s="200"/>
      <c r="CB857" s="195"/>
      <c r="CC857" s="199"/>
      <c r="CD857" s="197"/>
      <c r="CE857" s="199"/>
      <c r="CF857" s="197"/>
      <c r="CG857" s="200"/>
      <c r="CH857" s="195"/>
      <c r="CI857" s="199"/>
      <c r="CJ857" s="197"/>
      <c r="CK857" s="196"/>
      <c r="CL857" s="197"/>
      <c r="CM857" s="198"/>
      <c r="CN857" s="195"/>
      <c r="CO857" s="199"/>
      <c r="CP857" s="197"/>
      <c r="CQ857" s="199"/>
      <c r="CR857" s="197"/>
      <c r="CS857" s="200"/>
    </row>
    <row r="858" spans="13:97" ht="15" customHeight="1" x14ac:dyDescent="0.25">
      <c r="M858" s="201"/>
      <c r="N858" s="287"/>
      <c r="O858" s="203"/>
      <c r="P858" s="202"/>
      <c r="Q858" s="203"/>
      <c r="R858" s="204"/>
      <c r="S858" s="201"/>
      <c r="T858" s="287"/>
      <c r="U858" s="203"/>
      <c r="V858" s="202"/>
      <c r="W858" s="203"/>
      <c r="X858" s="204"/>
      <c r="Y858" s="201"/>
      <c r="Z858" s="287"/>
      <c r="AA858" s="203"/>
      <c r="AB858" s="202"/>
      <c r="AC858" s="203"/>
      <c r="AD858" s="204"/>
      <c r="AE858" s="201"/>
      <c r="AF858" s="287"/>
      <c r="AG858" s="203"/>
      <c r="AH858" s="202"/>
      <c r="AI858" s="203"/>
      <c r="AJ858" s="204"/>
      <c r="AK858" s="201"/>
      <c r="AL858" s="287"/>
      <c r="AM858" s="203"/>
      <c r="AN858" s="202"/>
      <c r="AO858" s="203"/>
      <c r="AP858" s="204"/>
      <c r="AQ858" s="201"/>
      <c r="AR858" s="287"/>
      <c r="AS858" s="203"/>
      <c r="AT858" s="202"/>
      <c r="AU858" s="203"/>
      <c r="AV858" s="204"/>
      <c r="AW858" s="201"/>
      <c r="AX858" s="287"/>
      <c r="AY858" s="203"/>
      <c r="AZ858" s="202"/>
      <c r="BA858" s="203"/>
      <c r="BB858" s="204"/>
      <c r="BC858" s="201"/>
      <c r="BD858" s="287"/>
      <c r="BE858" s="203"/>
      <c r="BF858" s="202"/>
      <c r="BG858" s="203"/>
      <c r="BH858" s="204"/>
      <c r="BI858" s="201"/>
      <c r="BJ858" s="287"/>
      <c r="BK858" s="203"/>
      <c r="BL858" s="202"/>
      <c r="BM858" s="203"/>
      <c r="BN858" s="204"/>
      <c r="BQ858" s="202"/>
      <c r="BR858" s="203"/>
      <c r="BS858" s="202"/>
      <c r="BT858" s="203"/>
      <c r="BU858" s="204"/>
      <c r="BV858" s="201"/>
      <c r="BW858" s="202"/>
      <c r="BX858" s="203"/>
      <c r="BY858" s="202"/>
      <c r="BZ858" s="203"/>
      <c r="CA858" s="204"/>
      <c r="CB858" s="201"/>
      <c r="CC858" s="202"/>
      <c r="CD858" s="203"/>
      <c r="CE858" s="202"/>
      <c r="CF858" s="203"/>
      <c r="CG858" s="204"/>
      <c r="CH858" s="201"/>
      <c r="CI858" s="202"/>
      <c r="CJ858" s="203"/>
      <c r="CK858" s="202"/>
      <c r="CL858" s="203"/>
      <c r="CM858" s="204"/>
      <c r="CN858" s="201"/>
      <c r="CO858" s="202"/>
      <c r="CP858" s="203"/>
      <c r="CQ858" s="202"/>
      <c r="CR858" s="203"/>
      <c r="CS858" s="204"/>
    </row>
    <row r="859" spans="13:97" ht="15" customHeight="1" x14ac:dyDescent="0.25">
      <c r="M859" s="195">
        <v>1</v>
      </c>
      <c r="N859" s="281" t="s">
        <v>565</v>
      </c>
      <c r="O859" s="197">
        <v>1</v>
      </c>
      <c r="P859" s="196" t="s">
        <v>566</v>
      </c>
      <c r="Q859" s="197">
        <v>1</v>
      </c>
      <c r="R859" s="196" t="s">
        <v>567</v>
      </c>
      <c r="S859" s="195">
        <v>1</v>
      </c>
      <c r="T859" s="281" t="s">
        <v>568</v>
      </c>
      <c r="U859" s="197">
        <v>1</v>
      </c>
      <c r="V859" s="196" t="s">
        <v>569</v>
      </c>
      <c r="W859" s="197">
        <v>1</v>
      </c>
      <c r="X859" s="196" t="s">
        <v>570</v>
      </c>
      <c r="Y859" s="195">
        <v>1</v>
      </c>
      <c r="Z859" s="281" t="s">
        <v>571</v>
      </c>
      <c r="AA859" s="197">
        <v>1</v>
      </c>
      <c r="AB859" s="196" t="s">
        <v>572</v>
      </c>
      <c r="AC859" s="197">
        <v>1</v>
      </c>
      <c r="AD859" s="196" t="s">
        <v>573</v>
      </c>
      <c r="AE859" s="195">
        <v>1</v>
      </c>
      <c r="AF859" s="281" t="s">
        <v>574</v>
      </c>
      <c r="AG859" s="197">
        <v>1</v>
      </c>
      <c r="AH859" s="196" t="s">
        <v>575</v>
      </c>
      <c r="AI859" s="197">
        <v>1</v>
      </c>
      <c r="AJ859" s="196" t="s">
        <v>576</v>
      </c>
      <c r="AK859" s="195">
        <v>1</v>
      </c>
      <c r="AL859" s="281" t="s">
        <v>577</v>
      </c>
      <c r="AM859" s="197">
        <v>1</v>
      </c>
      <c r="AN859" s="196" t="s">
        <v>578</v>
      </c>
      <c r="AO859" s="197">
        <v>1</v>
      </c>
      <c r="AP859" s="196" t="s">
        <v>579</v>
      </c>
      <c r="AQ859" s="195">
        <v>1</v>
      </c>
      <c r="AR859" s="281" t="s">
        <v>580</v>
      </c>
      <c r="AS859" s="197">
        <v>1</v>
      </c>
      <c r="AT859" s="196" t="s">
        <v>581</v>
      </c>
      <c r="AU859" s="197">
        <v>1</v>
      </c>
      <c r="AV859" s="196" t="s">
        <v>582</v>
      </c>
      <c r="AW859" s="195">
        <v>1</v>
      </c>
      <c r="AX859" s="281" t="s">
        <v>583</v>
      </c>
      <c r="AY859" s="197">
        <v>1</v>
      </c>
      <c r="AZ859" s="196" t="s">
        <v>584</v>
      </c>
      <c r="BA859" s="197">
        <v>1</v>
      </c>
      <c r="BB859" s="196" t="s">
        <v>585</v>
      </c>
      <c r="BC859" s="195">
        <v>1</v>
      </c>
      <c r="BD859" s="281" t="s">
        <v>586</v>
      </c>
      <c r="BE859" s="197">
        <v>1</v>
      </c>
      <c r="BF859" s="196" t="s">
        <v>587</v>
      </c>
      <c r="BG859" s="197">
        <v>1</v>
      </c>
      <c r="BH859" s="196" t="s">
        <v>588</v>
      </c>
      <c r="BI859" s="195">
        <v>1</v>
      </c>
      <c r="BJ859" s="281" t="s">
        <v>589</v>
      </c>
      <c r="BK859" s="197">
        <v>1</v>
      </c>
      <c r="BL859" s="196" t="s">
        <v>590</v>
      </c>
      <c r="BM859" s="197">
        <v>1</v>
      </c>
      <c r="BN859" s="196" t="s">
        <v>591</v>
      </c>
      <c r="BQ859" s="196" t="s">
        <v>216</v>
      </c>
      <c r="BR859" s="197">
        <v>1</v>
      </c>
      <c r="BS859" s="196" t="s">
        <v>217</v>
      </c>
      <c r="BT859" s="197">
        <v>1</v>
      </c>
      <c r="BU859" s="196" t="s">
        <v>218</v>
      </c>
      <c r="BV859" s="195">
        <v>1</v>
      </c>
      <c r="BW859" s="196" t="s">
        <v>219</v>
      </c>
      <c r="BX859" s="197">
        <v>1</v>
      </c>
      <c r="BY859" s="196" t="s">
        <v>220</v>
      </c>
      <c r="BZ859" s="197">
        <v>1</v>
      </c>
      <c r="CA859" s="196" t="s">
        <v>221</v>
      </c>
      <c r="CB859" s="195">
        <v>1</v>
      </c>
      <c r="CC859" s="196" t="s">
        <v>222</v>
      </c>
      <c r="CD859" s="197">
        <v>1</v>
      </c>
      <c r="CE859" s="196" t="s">
        <v>223</v>
      </c>
      <c r="CF859" s="197">
        <v>1</v>
      </c>
      <c r="CG859" s="196" t="s">
        <v>224</v>
      </c>
      <c r="CH859" s="195">
        <v>1</v>
      </c>
      <c r="CI859" s="196" t="s">
        <v>225</v>
      </c>
      <c r="CJ859" s="197">
        <v>1</v>
      </c>
      <c r="CK859" s="196" t="s">
        <v>226</v>
      </c>
      <c r="CL859" s="197">
        <v>1</v>
      </c>
      <c r="CM859" s="196" t="s">
        <v>227</v>
      </c>
      <c r="CN859" s="195"/>
      <c r="CO859" s="196"/>
      <c r="CP859" s="197"/>
      <c r="CQ859" s="196"/>
      <c r="CR859" s="197"/>
      <c r="CS859" s="198"/>
    </row>
    <row r="860" spans="13:97" ht="15" customHeight="1" x14ac:dyDescent="0.25">
      <c r="M860" s="195"/>
      <c r="N860" s="286"/>
      <c r="O860" s="197"/>
      <c r="P860" s="199"/>
      <c r="Q860" s="197"/>
      <c r="R860" s="200"/>
      <c r="S860" s="195"/>
      <c r="T860" s="286"/>
      <c r="U860" s="197"/>
      <c r="V860" s="199"/>
      <c r="W860" s="197"/>
      <c r="X860" s="200"/>
      <c r="Y860" s="195"/>
      <c r="Z860" s="286"/>
      <c r="AA860" s="197"/>
      <c r="AB860" s="199"/>
      <c r="AC860" s="197"/>
      <c r="AD860" s="200"/>
      <c r="AE860" s="195"/>
      <c r="AF860" s="286"/>
      <c r="AG860" s="197"/>
      <c r="AH860" s="199"/>
      <c r="AI860" s="197"/>
      <c r="AJ860" s="200"/>
      <c r="AK860" s="195"/>
      <c r="AL860" s="286"/>
      <c r="AM860" s="197"/>
      <c r="AN860" s="199"/>
      <c r="AO860" s="197"/>
      <c r="AP860" s="200"/>
      <c r="AQ860" s="195"/>
      <c r="AR860" s="286"/>
      <c r="AS860" s="197"/>
      <c r="AT860" s="199"/>
      <c r="AU860" s="197"/>
      <c r="AV860" s="200"/>
      <c r="AW860" s="195"/>
      <c r="AX860" s="286"/>
      <c r="AY860" s="197"/>
      <c r="AZ860" s="199"/>
      <c r="BA860" s="197"/>
      <c r="BB860" s="200"/>
      <c r="BC860" s="195"/>
      <c r="BD860" s="286"/>
      <c r="BE860" s="197"/>
      <c r="BF860" s="199"/>
      <c r="BG860" s="197"/>
      <c r="BH860" s="200"/>
      <c r="BI860" s="195"/>
      <c r="BJ860" s="286"/>
      <c r="BK860" s="197"/>
      <c r="BL860" s="199"/>
      <c r="BM860" s="197"/>
      <c r="BN860" s="200"/>
      <c r="BQ860" s="199"/>
      <c r="BR860" s="197"/>
      <c r="BS860" s="199"/>
      <c r="BT860" s="197"/>
      <c r="BU860" s="200"/>
      <c r="BV860" s="195"/>
      <c r="BW860" s="199"/>
      <c r="BX860" s="197"/>
      <c r="BY860" s="199"/>
      <c r="BZ860" s="197"/>
      <c r="CA860" s="200"/>
      <c r="CB860" s="195"/>
      <c r="CC860" s="199"/>
      <c r="CD860" s="197"/>
      <c r="CE860" s="199"/>
      <c r="CF860" s="197"/>
      <c r="CG860" s="200"/>
      <c r="CH860" s="195"/>
      <c r="CI860" s="199"/>
      <c r="CJ860" s="197"/>
      <c r="CK860" s="199"/>
      <c r="CL860" s="197"/>
      <c r="CM860" s="200"/>
      <c r="CN860" s="195"/>
      <c r="CO860" s="199"/>
      <c r="CP860" s="197"/>
      <c r="CQ860" s="199"/>
      <c r="CR860" s="197"/>
      <c r="CS860" s="200"/>
    </row>
    <row r="861" spans="13:97" ht="15" customHeight="1" x14ac:dyDescent="0.25">
      <c r="M861" s="195"/>
      <c r="N861" s="286"/>
      <c r="O861" s="197"/>
      <c r="P861" s="199"/>
      <c r="Q861" s="197"/>
      <c r="R861" s="200"/>
      <c r="S861" s="195"/>
      <c r="T861" s="286"/>
      <c r="U861" s="197"/>
      <c r="V861" s="199"/>
      <c r="W861" s="197"/>
      <c r="X861" s="200"/>
      <c r="Y861" s="195"/>
      <c r="Z861" s="286"/>
      <c r="AA861" s="197"/>
      <c r="AB861" s="199"/>
      <c r="AC861" s="197"/>
      <c r="AD861" s="200"/>
      <c r="AE861" s="195"/>
      <c r="AF861" s="286"/>
      <c r="AG861" s="197"/>
      <c r="AH861" s="199"/>
      <c r="AI861" s="197"/>
      <c r="AJ861" s="200"/>
      <c r="AK861" s="195"/>
      <c r="AL861" s="286"/>
      <c r="AM861" s="197"/>
      <c r="AN861" s="199"/>
      <c r="AO861" s="197"/>
      <c r="AP861" s="200"/>
      <c r="AQ861" s="195"/>
      <c r="AR861" s="286"/>
      <c r="AS861" s="197"/>
      <c r="AT861" s="199"/>
      <c r="AU861" s="197"/>
      <c r="AV861" s="200"/>
      <c r="AW861" s="195"/>
      <c r="AX861" s="286"/>
      <c r="AY861" s="197"/>
      <c r="AZ861" s="199"/>
      <c r="BA861" s="197"/>
      <c r="BB861" s="200"/>
      <c r="BC861" s="195"/>
      <c r="BD861" s="286"/>
      <c r="BE861" s="197"/>
      <c r="BF861" s="199"/>
      <c r="BG861" s="197"/>
      <c r="BH861" s="200"/>
      <c r="BI861" s="195"/>
      <c r="BJ861" s="286"/>
      <c r="BK861" s="197"/>
      <c r="BL861" s="199"/>
      <c r="BM861" s="197"/>
      <c r="BN861" s="200"/>
      <c r="BQ861" s="199"/>
      <c r="BR861" s="197"/>
      <c r="BS861" s="199"/>
      <c r="BT861" s="197"/>
      <c r="BU861" s="200"/>
      <c r="BV861" s="195"/>
      <c r="BW861" s="199"/>
      <c r="BX861" s="197"/>
      <c r="BY861" s="199"/>
      <c r="BZ861" s="197"/>
      <c r="CA861" s="200"/>
      <c r="CB861" s="195"/>
      <c r="CC861" s="199"/>
      <c r="CD861" s="197"/>
      <c r="CE861" s="199"/>
      <c r="CF861" s="197"/>
      <c r="CG861" s="200"/>
      <c r="CH861" s="195"/>
      <c r="CI861" s="199"/>
      <c r="CJ861" s="197"/>
      <c r="CK861" s="199"/>
      <c r="CL861" s="197"/>
      <c r="CM861" s="200"/>
      <c r="CN861" s="195"/>
      <c r="CO861" s="199"/>
      <c r="CP861" s="197"/>
      <c r="CQ861" s="199"/>
      <c r="CR861" s="197"/>
      <c r="CS861" s="200"/>
    </row>
    <row r="862" spans="13:97" ht="15" customHeight="1" x14ac:dyDescent="0.25">
      <c r="M862" s="201"/>
      <c r="N862" s="287"/>
      <c r="O862" s="203"/>
      <c r="P862" s="202"/>
      <c r="Q862" s="203"/>
      <c r="R862" s="204"/>
      <c r="S862" s="201"/>
      <c r="T862" s="287"/>
      <c r="U862" s="203"/>
      <c r="V862" s="202"/>
      <c r="W862" s="203"/>
      <c r="X862" s="204"/>
      <c r="Y862" s="201"/>
      <c r="Z862" s="287"/>
      <c r="AA862" s="203"/>
      <c r="AB862" s="202"/>
      <c r="AC862" s="203"/>
      <c r="AD862" s="204"/>
      <c r="AE862" s="201"/>
      <c r="AF862" s="287"/>
      <c r="AG862" s="203"/>
      <c r="AH862" s="202"/>
      <c r="AI862" s="203"/>
      <c r="AJ862" s="204"/>
      <c r="AK862" s="201"/>
      <c r="AL862" s="287"/>
      <c r="AM862" s="203"/>
      <c r="AN862" s="202"/>
      <c r="AO862" s="203"/>
      <c r="AP862" s="204"/>
      <c r="AQ862" s="201"/>
      <c r="AR862" s="287"/>
      <c r="AS862" s="203"/>
      <c r="AT862" s="202"/>
      <c r="AU862" s="203"/>
      <c r="AV862" s="204"/>
      <c r="AW862" s="201"/>
      <c r="AX862" s="287"/>
      <c r="AY862" s="203"/>
      <c r="AZ862" s="202"/>
      <c r="BA862" s="203"/>
      <c r="BB862" s="204"/>
      <c r="BC862" s="201"/>
      <c r="BD862" s="287"/>
      <c r="BE862" s="203"/>
      <c r="BF862" s="202"/>
      <c r="BG862" s="203"/>
      <c r="BH862" s="204"/>
      <c r="BI862" s="201"/>
      <c r="BJ862" s="287"/>
      <c r="BK862" s="203"/>
      <c r="BL862" s="202"/>
      <c r="BM862" s="203"/>
      <c r="BN862" s="204"/>
      <c r="BQ862" s="202"/>
      <c r="BR862" s="203"/>
      <c r="BS862" s="202"/>
      <c r="BT862" s="203"/>
      <c r="BU862" s="204"/>
      <c r="BV862" s="201"/>
      <c r="BW862" s="202"/>
      <c r="BX862" s="203"/>
      <c r="BY862" s="202"/>
      <c r="BZ862" s="203"/>
      <c r="CA862" s="204"/>
      <c r="CB862" s="201"/>
      <c r="CC862" s="202"/>
      <c r="CD862" s="203"/>
      <c r="CE862" s="202"/>
      <c r="CF862" s="203"/>
      <c r="CG862" s="204"/>
      <c r="CH862" s="201"/>
      <c r="CI862" s="202"/>
      <c r="CJ862" s="203"/>
      <c r="CK862" s="202"/>
      <c r="CL862" s="203"/>
      <c r="CM862" s="204"/>
      <c r="CN862" s="201"/>
      <c r="CO862" s="202"/>
      <c r="CP862" s="203"/>
      <c r="CQ862" s="202"/>
      <c r="CR862" s="203"/>
      <c r="CS862" s="204"/>
    </row>
    <row r="863" spans="13:97" ht="15" customHeight="1" x14ac:dyDescent="0.25">
      <c r="M863" s="195">
        <v>1</v>
      </c>
      <c r="N863" s="281" t="s">
        <v>592</v>
      </c>
      <c r="O863" s="197">
        <v>1</v>
      </c>
      <c r="P863" s="196" t="s">
        <v>593</v>
      </c>
      <c r="Q863" s="197">
        <v>1</v>
      </c>
      <c r="R863" s="196" t="s">
        <v>594</v>
      </c>
      <c r="S863" s="195">
        <v>1</v>
      </c>
      <c r="T863" s="281" t="s">
        <v>595</v>
      </c>
      <c r="U863" s="197">
        <v>1</v>
      </c>
      <c r="V863" s="196" t="s">
        <v>596</v>
      </c>
      <c r="W863" s="197">
        <v>1</v>
      </c>
      <c r="X863" s="196" t="s">
        <v>597</v>
      </c>
      <c r="Y863" s="195">
        <v>1</v>
      </c>
      <c r="Z863" s="281" t="s">
        <v>598</v>
      </c>
      <c r="AA863" s="197">
        <v>1</v>
      </c>
      <c r="AB863" s="196" t="s">
        <v>599</v>
      </c>
      <c r="AC863" s="197">
        <v>1</v>
      </c>
      <c r="AD863" s="196" t="s">
        <v>600</v>
      </c>
      <c r="AE863" s="195">
        <v>1</v>
      </c>
      <c r="AF863" s="281" t="s">
        <v>601</v>
      </c>
      <c r="AG863" s="197">
        <v>1</v>
      </c>
      <c r="AH863" s="196" t="s">
        <v>602</v>
      </c>
      <c r="AI863" s="197">
        <v>1</v>
      </c>
      <c r="AJ863" s="196" t="s">
        <v>603</v>
      </c>
      <c r="AK863" s="195">
        <v>1</v>
      </c>
      <c r="AL863" s="281" t="s">
        <v>604</v>
      </c>
      <c r="AM863" s="197">
        <v>1</v>
      </c>
      <c r="AN863" s="196" t="s">
        <v>605</v>
      </c>
      <c r="AO863" s="197">
        <v>1</v>
      </c>
      <c r="AP863" s="196" t="s">
        <v>606</v>
      </c>
      <c r="AQ863" s="195">
        <v>1</v>
      </c>
      <c r="AR863" s="281" t="s">
        <v>607</v>
      </c>
      <c r="AS863" s="197">
        <v>1</v>
      </c>
      <c r="AT863" s="196" t="s">
        <v>608</v>
      </c>
      <c r="AU863" s="197">
        <v>1</v>
      </c>
      <c r="AV863" s="196" t="s">
        <v>609</v>
      </c>
      <c r="AW863" s="195">
        <v>1</v>
      </c>
      <c r="AX863" s="281" t="s">
        <v>610</v>
      </c>
      <c r="AY863" s="197">
        <v>1</v>
      </c>
      <c r="AZ863" s="196" t="s">
        <v>611</v>
      </c>
      <c r="BA863" s="197">
        <v>1</v>
      </c>
      <c r="BB863" s="196" t="s">
        <v>612</v>
      </c>
      <c r="BC863" s="195">
        <v>1</v>
      </c>
      <c r="BD863" s="281" t="s">
        <v>613</v>
      </c>
      <c r="BE863" s="197">
        <v>1</v>
      </c>
      <c r="BF863" s="196" t="s">
        <v>614</v>
      </c>
      <c r="BG863" s="197">
        <v>1</v>
      </c>
      <c r="BH863" s="196" t="s">
        <v>615</v>
      </c>
      <c r="BI863" s="195">
        <v>1</v>
      </c>
      <c r="BJ863" s="281" t="s">
        <v>616</v>
      </c>
      <c r="BK863" s="197">
        <v>1</v>
      </c>
      <c r="BL863" s="196" t="s">
        <v>617</v>
      </c>
      <c r="BM863" s="197">
        <v>1</v>
      </c>
      <c r="BN863" s="196" t="s">
        <v>618</v>
      </c>
      <c r="BQ863" s="196" t="s">
        <v>240</v>
      </c>
      <c r="BR863" s="197">
        <v>1</v>
      </c>
      <c r="BS863" s="196" t="s">
        <v>241</v>
      </c>
      <c r="BT863" s="197">
        <v>1</v>
      </c>
      <c r="BU863" s="196" t="s">
        <v>242</v>
      </c>
      <c r="BV863" s="195">
        <v>1</v>
      </c>
      <c r="BW863" s="196" t="s">
        <v>243</v>
      </c>
      <c r="BX863" s="197">
        <v>1</v>
      </c>
      <c r="BY863" s="196" t="s">
        <v>244</v>
      </c>
      <c r="BZ863" s="197">
        <v>1</v>
      </c>
      <c r="CA863" s="196" t="s">
        <v>245</v>
      </c>
      <c r="CB863" s="195">
        <v>1</v>
      </c>
      <c r="CC863" s="196" t="s">
        <v>246</v>
      </c>
      <c r="CD863" s="197">
        <v>1</v>
      </c>
      <c r="CE863" s="196" t="s">
        <v>247</v>
      </c>
      <c r="CF863" s="197">
        <v>1</v>
      </c>
      <c r="CG863" s="196" t="s">
        <v>248</v>
      </c>
      <c r="CH863" s="195"/>
      <c r="CI863" s="196"/>
      <c r="CJ863" s="197"/>
      <c r="CK863" s="196"/>
      <c r="CL863" s="197"/>
      <c r="CM863" s="198"/>
      <c r="CN863" s="195"/>
      <c r="CO863" s="196"/>
      <c r="CP863" s="197"/>
      <c r="CQ863" s="196"/>
      <c r="CR863" s="197"/>
      <c r="CS863" s="198"/>
    </row>
    <row r="864" spans="13:97" ht="15" customHeight="1" x14ac:dyDescent="0.25">
      <c r="M864" s="195"/>
      <c r="N864" s="286"/>
      <c r="O864" s="197"/>
      <c r="P864" s="199"/>
      <c r="Q864" s="197"/>
      <c r="R864" s="200"/>
      <c r="S864" s="195"/>
      <c r="T864" s="286"/>
      <c r="U864" s="197"/>
      <c r="V864" s="199"/>
      <c r="W864" s="197"/>
      <c r="X864" s="200"/>
      <c r="Y864" s="195"/>
      <c r="Z864" s="286"/>
      <c r="AA864" s="197"/>
      <c r="AB864" s="199"/>
      <c r="AC864" s="197"/>
      <c r="AD864" s="200"/>
      <c r="AE864" s="195"/>
      <c r="AF864" s="286"/>
      <c r="AG864" s="197"/>
      <c r="AH864" s="199"/>
      <c r="AI864" s="197"/>
      <c r="AJ864" s="200"/>
      <c r="AK864" s="195"/>
      <c r="AL864" s="286"/>
      <c r="AM864" s="197"/>
      <c r="AN864" s="199"/>
      <c r="AO864" s="197"/>
      <c r="AP864" s="200"/>
      <c r="AQ864" s="195"/>
      <c r="AR864" s="286"/>
      <c r="AS864" s="197"/>
      <c r="AT864" s="199"/>
      <c r="AU864" s="197"/>
      <c r="AV864" s="200"/>
      <c r="AW864" s="195"/>
      <c r="AX864" s="286"/>
      <c r="AY864" s="197"/>
      <c r="AZ864" s="199"/>
      <c r="BA864" s="197"/>
      <c r="BB864" s="200"/>
      <c r="BC864" s="195"/>
      <c r="BD864" s="286"/>
      <c r="BE864" s="197"/>
      <c r="BF864" s="199"/>
      <c r="BG864" s="197"/>
      <c r="BH864" s="200"/>
      <c r="BI864" s="195"/>
      <c r="BJ864" s="286"/>
      <c r="BK864" s="197"/>
      <c r="BL864" s="199"/>
      <c r="BM864" s="197"/>
      <c r="BN864" s="200"/>
      <c r="BQ864" s="199"/>
      <c r="BR864" s="197"/>
      <c r="BS864" s="199"/>
      <c r="BT864" s="197"/>
      <c r="BU864" s="200"/>
      <c r="BV864" s="195"/>
      <c r="BW864" s="199"/>
      <c r="BX864" s="197"/>
      <c r="BY864" s="199"/>
      <c r="BZ864" s="197"/>
      <c r="CA864" s="200"/>
      <c r="CB864" s="195"/>
      <c r="CC864" s="199"/>
      <c r="CD864" s="197"/>
      <c r="CE864" s="199"/>
      <c r="CF864" s="197"/>
      <c r="CG864" s="200"/>
      <c r="CH864" s="195"/>
      <c r="CI864" s="199"/>
      <c r="CJ864" s="197"/>
      <c r="CK864" s="199"/>
      <c r="CL864" s="197"/>
      <c r="CM864" s="200"/>
      <c r="CN864" s="195"/>
      <c r="CO864" s="199"/>
      <c r="CP864" s="197"/>
      <c r="CQ864" s="199"/>
      <c r="CR864" s="197"/>
      <c r="CS864" s="200"/>
    </row>
    <row r="865" spans="13:97" ht="15" customHeight="1" x14ac:dyDescent="0.25">
      <c r="M865" s="205"/>
      <c r="N865" s="288"/>
      <c r="O865" s="207"/>
      <c r="P865" s="206"/>
      <c r="Q865" s="207"/>
      <c r="R865" s="208"/>
      <c r="S865" s="205"/>
      <c r="T865" s="288"/>
      <c r="U865" s="207"/>
      <c r="V865" s="206"/>
      <c r="W865" s="207"/>
      <c r="X865" s="208"/>
      <c r="Y865" s="205"/>
      <c r="Z865" s="288"/>
      <c r="AA865" s="207"/>
      <c r="AB865" s="206"/>
      <c r="AC865" s="207"/>
      <c r="AD865" s="208"/>
      <c r="AE865" s="205"/>
      <c r="AF865" s="288"/>
      <c r="AG865" s="207"/>
      <c r="AH865" s="206"/>
      <c r="AI865" s="207"/>
      <c r="AJ865" s="208"/>
      <c r="AK865" s="205"/>
      <c r="AL865" s="288"/>
      <c r="AM865" s="207"/>
      <c r="AN865" s="206"/>
      <c r="AO865" s="207"/>
      <c r="AP865" s="208"/>
      <c r="AQ865" s="205"/>
      <c r="AR865" s="288"/>
      <c r="AS865" s="207"/>
      <c r="AT865" s="206"/>
      <c r="AU865" s="207"/>
      <c r="AV865" s="208"/>
      <c r="AW865" s="205"/>
      <c r="AX865" s="288"/>
      <c r="AY865" s="207"/>
      <c r="AZ865" s="206"/>
      <c r="BA865" s="207"/>
      <c r="BB865" s="208"/>
      <c r="BC865" s="205"/>
      <c r="BD865" s="288"/>
      <c r="BE865" s="207"/>
      <c r="BF865" s="206"/>
      <c r="BG865" s="207"/>
      <c r="BH865" s="208"/>
      <c r="BI865" s="205"/>
      <c r="BJ865" s="288"/>
      <c r="BK865" s="207"/>
      <c r="BL865" s="206"/>
      <c r="BM865" s="207"/>
      <c r="BN865" s="208"/>
      <c r="BQ865" s="199"/>
      <c r="BR865" s="197"/>
      <c r="BS865" s="199"/>
      <c r="BT865" s="197"/>
      <c r="BU865" s="200"/>
      <c r="BV865" s="195"/>
      <c r="BW865" s="199"/>
      <c r="BX865" s="197"/>
      <c r="BY865" s="199"/>
      <c r="BZ865" s="197"/>
      <c r="CA865" s="200"/>
      <c r="CB865" s="195"/>
      <c r="CC865" s="199"/>
      <c r="CD865" s="197"/>
      <c r="CE865" s="199"/>
      <c r="CF865" s="197"/>
      <c r="CG865" s="200"/>
      <c r="CH865" s="195"/>
      <c r="CI865" s="199"/>
      <c r="CJ865" s="197"/>
      <c r="CK865" s="199"/>
      <c r="CL865" s="197"/>
      <c r="CM865" s="200"/>
      <c r="CN865" s="195"/>
      <c r="CO865" s="199"/>
      <c r="CP865" s="197"/>
      <c r="CQ865" s="199"/>
      <c r="CR865" s="197"/>
      <c r="CS865" s="200"/>
    </row>
    <row r="866" spans="13:97" ht="15" customHeight="1" x14ac:dyDescent="0.25">
      <c r="M866" s="209"/>
      <c r="N866" s="289"/>
      <c r="O866" s="211"/>
      <c r="P866" s="210"/>
      <c r="Q866" s="211"/>
      <c r="R866" s="212"/>
      <c r="S866" s="209"/>
      <c r="T866" s="289"/>
      <c r="U866" s="211"/>
      <c r="V866" s="210"/>
      <c r="W866" s="211"/>
      <c r="X866" s="212"/>
      <c r="Y866" s="209"/>
      <c r="Z866" s="289"/>
      <c r="AA866" s="211"/>
      <c r="AB866" s="210"/>
      <c r="AC866" s="211"/>
      <c r="AD866" s="212"/>
      <c r="AE866" s="209"/>
      <c r="AF866" s="289"/>
      <c r="AG866" s="211"/>
      <c r="AH866" s="210"/>
      <c r="AI866" s="211"/>
      <c r="AJ866" s="212"/>
      <c r="AK866" s="209"/>
      <c r="AL866" s="289"/>
      <c r="AM866" s="211"/>
      <c r="AN866" s="210"/>
      <c r="AO866" s="211"/>
      <c r="AP866" s="212"/>
      <c r="AQ866" s="209"/>
      <c r="AR866" s="289"/>
      <c r="AS866" s="211"/>
      <c r="AT866" s="210"/>
      <c r="AU866" s="211"/>
      <c r="AV866" s="212"/>
      <c r="AW866" s="209"/>
      <c r="AX866" s="289"/>
      <c r="AY866" s="211"/>
      <c r="AZ866" s="210"/>
      <c r="BA866" s="211"/>
      <c r="BB866" s="212"/>
      <c r="BC866" s="209"/>
      <c r="BD866" s="289"/>
      <c r="BE866" s="211"/>
      <c r="BF866" s="210"/>
      <c r="BG866" s="211"/>
      <c r="BH866" s="212"/>
      <c r="BI866" s="209"/>
      <c r="BJ866" s="289"/>
      <c r="BK866" s="211"/>
      <c r="BL866" s="210"/>
      <c r="BM866" s="211"/>
      <c r="BN866" s="212"/>
      <c r="BQ866" s="202"/>
      <c r="BR866" s="203"/>
      <c r="BS866" s="202"/>
      <c r="BT866" s="203"/>
      <c r="BU866" s="204"/>
      <c r="BV866" s="201"/>
      <c r="BW866" s="202"/>
      <c r="BX866" s="203"/>
      <c r="BY866" s="202"/>
      <c r="BZ866" s="203"/>
      <c r="CA866" s="204"/>
      <c r="CB866" s="201"/>
      <c r="CC866" s="202"/>
      <c r="CD866" s="203"/>
      <c r="CE866" s="202"/>
      <c r="CF866" s="203"/>
      <c r="CG866" s="204"/>
      <c r="CH866" s="201"/>
      <c r="CI866" s="202"/>
      <c r="CJ866" s="203"/>
      <c r="CK866" s="202"/>
      <c r="CL866" s="203"/>
      <c r="CM866" s="204"/>
      <c r="CN866" s="201"/>
      <c r="CO866" s="202"/>
      <c r="CP866" s="203"/>
      <c r="CQ866" s="202"/>
      <c r="CR866" s="203"/>
      <c r="CS866" s="204"/>
    </row>
    <row r="867" spans="13:97" ht="15" customHeight="1" x14ac:dyDescent="0.25">
      <c r="M867" s="195">
        <v>1</v>
      </c>
      <c r="N867" s="281" t="s">
        <v>619</v>
      </c>
      <c r="O867" s="197">
        <v>1</v>
      </c>
      <c r="P867" s="196" t="s">
        <v>620</v>
      </c>
      <c r="Q867" s="197">
        <v>1</v>
      </c>
      <c r="R867" s="196" t="s">
        <v>621</v>
      </c>
      <c r="S867" s="195">
        <v>1</v>
      </c>
      <c r="T867" s="281" t="s">
        <v>622</v>
      </c>
      <c r="U867" s="197">
        <v>1</v>
      </c>
      <c r="V867" s="196" t="s">
        <v>623</v>
      </c>
      <c r="W867" s="197">
        <v>1</v>
      </c>
      <c r="X867" s="196" t="s">
        <v>624</v>
      </c>
      <c r="Y867" s="205">
        <v>1</v>
      </c>
      <c r="Z867" s="281" t="s">
        <v>625</v>
      </c>
      <c r="AA867" s="207">
        <v>1</v>
      </c>
      <c r="AB867" s="196" t="s">
        <v>626</v>
      </c>
      <c r="AC867" s="207">
        <v>1</v>
      </c>
      <c r="AD867" s="196" t="s">
        <v>627</v>
      </c>
      <c r="AE867" s="195">
        <v>1</v>
      </c>
      <c r="AF867" s="281" t="s">
        <v>628</v>
      </c>
      <c r="AG867" s="197">
        <v>1</v>
      </c>
      <c r="AH867" s="196" t="s">
        <v>629</v>
      </c>
      <c r="AI867" s="197">
        <v>1</v>
      </c>
      <c r="AJ867" s="196" t="s">
        <v>630</v>
      </c>
      <c r="AK867" s="195">
        <v>1</v>
      </c>
      <c r="AL867" s="281" t="s">
        <v>631</v>
      </c>
      <c r="AM867" s="197">
        <v>1</v>
      </c>
      <c r="AN867" s="196" t="s">
        <v>632</v>
      </c>
      <c r="AO867" s="197">
        <v>1</v>
      </c>
      <c r="AP867" s="196" t="s">
        <v>633</v>
      </c>
      <c r="AQ867" s="205">
        <v>1</v>
      </c>
      <c r="AR867" s="281" t="s">
        <v>634</v>
      </c>
      <c r="AS867" s="207">
        <v>1</v>
      </c>
      <c r="AT867" s="196" t="s">
        <v>635</v>
      </c>
      <c r="AU867" s="207">
        <v>1</v>
      </c>
      <c r="AV867" s="196" t="s">
        <v>636</v>
      </c>
      <c r="AW867" s="195">
        <v>1</v>
      </c>
      <c r="AX867" s="281" t="s">
        <v>637</v>
      </c>
      <c r="AY867" s="197">
        <v>1</v>
      </c>
      <c r="AZ867" s="196" t="s">
        <v>638</v>
      </c>
      <c r="BA867" s="197">
        <v>1</v>
      </c>
      <c r="BB867" s="196" t="s">
        <v>639</v>
      </c>
      <c r="BC867" s="195">
        <v>1</v>
      </c>
      <c r="BD867" s="281" t="s">
        <v>640</v>
      </c>
      <c r="BE867" s="197">
        <v>1</v>
      </c>
      <c r="BF867" s="196" t="s">
        <v>641</v>
      </c>
      <c r="BG867" s="197">
        <v>1</v>
      </c>
      <c r="BH867" s="196" t="s">
        <v>642</v>
      </c>
      <c r="BI867" s="195">
        <v>1</v>
      </c>
      <c r="BJ867" s="281" t="s">
        <v>643</v>
      </c>
      <c r="BK867" s="197">
        <v>1</v>
      </c>
      <c r="BL867" s="196" t="s">
        <v>644</v>
      </c>
      <c r="BM867" s="197">
        <v>1</v>
      </c>
      <c r="BN867" s="196" t="s">
        <v>645</v>
      </c>
      <c r="BQ867" s="196" t="s">
        <v>261</v>
      </c>
      <c r="BR867" s="197">
        <v>1</v>
      </c>
      <c r="BS867" s="196" t="s">
        <v>262</v>
      </c>
      <c r="BT867" s="197">
        <v>1</v>
      </c>
      <c r="BU867" s="196" t="s">
        <v>263</v>
      </c>
      <c r="BV867" s="195">
        <v>1</v>
      </c>
      <c r="BW867" s="196" t="s">
        <v>264</v>
      </c>
      <c r="BX867" s="197">
        <v>1</v>
      </c>
      <c r="BY867" s="196" t="s">
        <v>265</v>
      </c>
      <c r="BZ867" s="197">
        <v>1</v>
      </c>
      <c r="CA867" s="196" t="s">
        <v>266</v>
      </c>
      <c r="CB867" s="195">
        <v>1</v>
      </c>
      <c r="CC867" s="196" t="s">
        <v>267</v>
      </c>
      <c r="CD867" s="197">
        <v>1</v>
      </c>
      <c r="CE867" s="196" t="s">
        <v>268</v>
      </c>
      <c r="CF867" s="197">
        <v>1</v>
      </c>
      <c r="CG867" s="196" t="s">
        <v>269</v>
      </c>
      <c r="CH867" s="195"/>
      <c r="CI867" s="196"/>
      <c r="CJ867" s="197"/>
      <c r="CK867" s="196"/>
      <c r="CL867" s="197"/>
      <c r="CM867" s="198"/>
      <c r="CN867" s="195"/>
      <c r="CO867" s="196"/>
      <c r="CP867" s="197"/>
      <c r="CQ867" s="196"/>
      <c r="CR867" s="197"/>
      <c r="CS867" s="198"/>
    </row>
    <row r="868" spans="13:97" ht="15" customHeight="1" x14ac:dyDescent="0.25">
      <c r="M868" s="205"/>
      <c r="N868" s="288"/>
      <c r="O868" s="207"/>
      <c r="P868" s="206"/>
      <c r="Q868" s="207"/>
      <c r="R868" s="208"/>
      <c r="S868" s="205"/>
      <c r="T868" s="288"/>
      <c r="U868" s="207"/>
      <c r="V868" s="206"/>
      <c r="W868" s="207"/>
      <c r="X868" s="208"/>
      <c r="Y868" s="205"/>
      <c r="Z868" s="288"/>
      <c r="AA868" s="207"/>
      <c r="AB868" s="206"/>
      <c r="AC868" s="207"/>
      <c r="AD868" s="208"/>
      <c r="AE868" s="205"/>
      <c r="AF868" s="288"/>
      <c r="AG868" s="207"/>
      <c r="AH868" s="206"/>
      <c r="AI868" s="207"/>
      <c r="AJ868" s="208"/>
      <c r="AK868" s="205"/>
      <c r="AL868" s="288"/>
      <c r="AM868" s="207"/>
      <c r="AN868" s="206"/>
      <c r="AO868" s="207"/>
      <c r="AP868" s="208"/>
      <c r="AQ868" s="205"/>
      <c r="AR868" s="288"/>
      <c r="AS868" s="207"/>
      <c r="AT868" s="206"/>
      <c r="AU868" s="207"/>
      <c r="AV868" s="208"/>
      <c r="AW868" s="205"/>
      <c r="AX868" s="288"/>
      <c r="AY868" s="207"/>
      <c r="AZ868" s="206"/>
      <c r="BA868" s="207"/>
      <c r="BB868" s="208"/>
      <c r="BC868" s="205"/>
      <c r="BD868" s="288"/>
      <c r="BE868" s="207"/>
      <c r="BF868" s="206"/>
      <c r="BG868" s="207"/>
      <c r="BH868" s="208"/>
      <c r="BI868" s="205"/>
      <c r="BJ868" s="288"/>
      <c r="BK868" s="207"/>
      <c r="BL868" s="206"/>
      <c r="BM868" s="207"/>
      <c r="BN868" s="208"/>
      <c r="BQ868" s="199"/>
      <c r="BR868" s="197"/>
      <c r="BS868" s="199"/>
      <c r="BT868" s="197"/>
      <c r="BU868" s="200"/>
      <c r="BV868" s="195"/>
      <c r="BW868" s="199"/>
      <c r="BX868" s="197"/>
      <c r="BY868" s="199"/>
      <c r="BZ868" s="197"/>
      <c r="CA868" s="200"/>
      <c r="CB868" s="195"/>
      <c r="CC868" s="199"/>
      <c r="CD868" s="197"/>
      <c r="CE868" s="199"/>
      <c r="CF868" s="197"/>
      <c r="CG868" s="200"/>
      <c r="CH868" s="195"/>
      <c r="CI868" s="199"/>
      <c r="CJ868" s="197"/>
      <c r="CK868" s="199"/>
      <c r="CL868" s="197"/>
      <c r="CM868" s="200"/>
      <c r="CN868" s="195"/>
      <c r="CO868" s="199"/>
      <c r="CP868" s="197"/>
      <c r="CQ868" s="199"/>
      <c r="CR868" s="197"/>
      <c r="CS868" s="200"/>
    </row>
    <row r="869" spans="13:97" ht="15" customHeight="1" x14ac:dyDescent="0.25">
      <c r="M869" s="205"/>
      <c r="N869" s="288"/>
      <c r="O869" s="207"/>
      <c r="P869" s="206"/>
      <c r="Q869" s="207"/>
      <c r="R869" s="208"/>
      <c r="S869" s="205"/>
      <c r="T869" s="288"/>
      <c r="U869" s="207"/>
      <c r="V869" s="206"/>
      <c r="W869" s="207"/>
      <c r="X869" s="208"/>
      <c r="Y869" s="205"/>
      <c r="Z869" s="288"/>
      <c r="AA869" s="207"/>
      <c r="AB869" s="206"/>
      <c r="AC869" s="207"/>
      <c r="AD869" s="208"/>
      <c r="AE869" s="205"/>
      <c r="AF869" s="288"/>
      <c r="AG869" s="207"/>
      <c r="AH869" s="206"/>
      <c r="AI869" s="207"/>
      <c r="AJ869" s="208"/>
      <c r="AK869" s="205"/>
      <c r="AL869" s="288"/>
      <c r="AM869" s="207"/>
      <c r="AN869" s="206"/>
      <c r="AO869" s="207"/>
      <c r="AP869" s="208"/>
      <c r="AQ869" s="205"/>
      <c r="AR869" s="288"/>
      <c r="AS869" s="207"/>
      <c r="AT869" s="206"/>
      <c r="AU869" s="207"/>
      <c r="AV869" s="208"/>
      <c r="AW869" s="205"/>
      <c r="AX869" s="288"/>
      <c r="AY869" s="207"/>
      <c r="AZ869" s="206"/>
      <c r="BA869" s="207"/>
      <c r="BB869" s="208"/>
      <c r="BC869" s="205"/>
      <c r="BD869" s="288"/>
      <c r="BE869" s="207"/>
      <c r="BF869" s="206"/>
      <c r="BG869" s="207"/>
      <c r="BH869" s="208"/>
      <c r="BI869" s="205"/>
      <c r="BJ869" s="288"/>
      <c r="BK869" s="207"/>
      <c r="BL869" s="206"/>
      <c r="BM869" s="207"/>
      <c r="BN869" s="208"/>
      <c r="BQ869" s="206"/>
      <c r="BR869" s="207"/>
      <c r="BS869" s="206"/>
      <c r="BT869" s="207"/>
      <c r="BU869" s="208"/>
      <c r="BV869" s="205"/>
      <c r="BW869" s="206"/>
      <c r="BX869" s="207"/>
      <c r="BY869" s="206"/>
      <c r="BZ869" s="207"/>
      <c r="CA869" s="208"/>
      <c r="CB869" s="205"/>
      <c r="CC869" s="206"/>
      <c r="CD869" s="207"/>
      <c r="CE869" s="206"/>
      <c r="CF869" s="207"/>
      <c r="CG869" s="208"/>
      <c r="CH869" s="205"/>
      <c r="CI869" s="206"/>
      <c r="CJ869" s="207"/>
      <c r="CK869" s="206"/>
      <c r="CL869" s="207"/>
      <c r="CM869" s="208"/>
      <c r="CN869" s="205"/>
      <c r="CO869" s="206"/>
      <c r="CP869" s="207"/>
      <c r="CQ869" s="206"/>
      <c r="CR869" s="207"/>
      <c r="CS869" s="208"/>
    </row>
    <row r="870" spans="13:97" ht="15" customHeight="1" x14ac:dyDescent="0.25">
      <c r="M870" s="122"/>
      <c r="N870" s="280"/>
      <c r="O870" s="124"/>
      <c r="P870" s="123"/>
      <c r="Q870" s="124"/>
      <c r="R870" s="125"/>
      <c r="S870" s="122"/>
      <c r="T870" s="280"/>
      <c r="U870" s="124"/>
      <c r="V870" s="123"/>
      <c r="W870" s="124"/>
      <c r="X870" s="125"/>
      <c r="Y870" s="122"/>
      <c r="Z870" s="280"/>
      <c r="AA870" s="124"/>
      <c r="AB870" s="123"/>
      <c r="AC870" s="124"/>
      <c r="AD870" s="125"/>
      <c r="AE870" s="122"/>
      <c r="AF870" s="280"/>
      <c r="AG870" s="124"/>
      <c r="AH870" s="123"/>
      <c r="AI870" s="124"/>
      <c r="AJ870" s="125"/>
      <c r="AK870" s="122"/>
      <c r="AL870" s="280"/>
      <c r="AM870" s="124"/>
      <c r="AN870" s="123"/>
      <c r="AO870" s="124"/>
      <c r="AP870" s="125"/>
      <c r="AQ870" s="122"/>
      <c r="AR870" s="280"/>
      <c r="AS870" s="124"/>
      <c r="AT870" s="123"/>
      <c r="AU870" s="124"/>
      <c r="AV870" s="125"/>
      <c r="AW870" s="122"/>
      <c r="AX870" s="280"/>
      <c r="AY870" s="124"/>
      <c r="AZ870" s="123"/>
      <c r="BA870" s="124"/>
      <c r="BB870" s="125"/>
      <c r="BC870" s="122"/>
      <c r="BD870" s="280"/>
      <c r="BE870" s="124"/>
      <c r="BF870" s="123"/>
      <c r="BG870" s="124"/>
      <c r="BH870" s="125"/>
      <c r="BI870" s="122"/>
      <c r="BJ870" s="280"/>
      <c r="BK870" s="124"/>
      <c r="BL870" s="123"/>
      <c r="BM870" s="124"/>
      <c r="BN870" s="125"/>
      <c r="BQ870" s="210"/>
      <c r="BR870" s="211"/>
      <c r="BS870" s="210"/>
      <c r="BT870" s="211"/>
      <c r="BU870" s="212"/>
      <c r="BV870" s="209"/>
      <c r="BW870" s="210"/>
      <c r="BX870" s="211"/>
      <c r="BY870" s="210"/>
      <c r="BZ870" s="211"/>
      <c r="CA870" s="212"/>
      <c r="CB870" s="209"/>
      <c r="CC870" s="210"/>
      <c r="CD870" s="211"/>
      <c r="CE870" s="210"/>
      <c r="CF870" s="211"/>
      <c r="CG870" s="212"/>
      <c r="CH870" s="209"/>
      <c r="CI870" s="210"/>
      <c r="CJ870" s="211"/>
      <c r="CK870" s="210"/>
      <c r="CL870" s="211"/>
      <c r="CM870" s="212"/>
      <c r="CN870" s="209"/>
      <c r="CO870" s="210"/>
      <c r="CP870" s="211"/>
      <c r="CQ870" s="210"/>
      <c r="CR870" s="211"/>
      <c r="CS870" s="212"/>
    </row>
    <row r="871" spans="13:97" ht="15" customHeight="1" x14ac:dyDescent="0.25">
      <c r="M871" s="215">
        <v>1</v>
      </c>
      <c r="N871" s="281" t="s">
        <v>646</v>
      </c>
      <c r="O871" s="217">
        <v>1</v>
      </c>
      <c r="P871" s="216" t="s">
        <v>647</v>
      </c>
      <c r="Q871" s="217">
        <v>1</v>
      </c>
      <c r="R871" s="216" t="s">
        <v>648</v>
      </c>
      <c r="S871" s="215">
        <v>1</v>
      </c>
      <c r="T871" s="281" t="s">
        <v>649</v>
      </c>
      <c r="U871" s="217">
        <v>1</v>
      </c>
      <c r="V871" s="216" t="s">
        <v>650</v>
      </c>
      <c r="W871" s="217">
        <v>1</v>
      </c>
      <c r="X871" s="216" t="s">
        <v>651</v>
      </c>
      <c r="Y871" s="215">
        <v>1</v>
      </c>
      <c r="Z871" s="276" t="s">
        <v>652</v>
      </c>
      <c r="AA871" s="217">
        <v>1</v>
      </c>
      <c r="AB871" s="216" t="s">
        <v>653</v>
      </c>
      <c r="AC871" s="217">
        <v>1</v>
      </c>
      <c r="AD871" s="216" t="s">
        <v>654</v>
      </c>
      <c r="AE871" s="215">
        <v>1</v>
      </c>
      <c r="AF871" s="276" t="s">
        <v>655</v>
      </c>
      <c r="AG871" s="217">
        <v>1</v>
      </c>
      <c r="AH871" s="216" t="s">
        <v>656</v>
      </c>
      <c r="AI871" s="217">
        <v>1</v>
      </c>
      <c r="AJ871" s="216" t="s">
        <v>657</v>
      </c>
      <c r="AK871" s="215">
        <v>1</v>
      </c>
      <c r="AL871" s="281" t="s">
        <v>658</v>
      </c>
      <c r="AM871" s="217">
        <v>1</v>
      </c>
      <c r="AN871" s="216" t="s">
        <v>659</v>
      </c>
      <c r="AO871" s="217">
        <v>1</v>
      </c>
      <c r="AP871" s="216" t="s">
        <v>660</v>
      </c>
      <c r="AQ871" s="215">
        <v>1</v>
      </c>
      <c r="AR871" s="281" t="s">
        <v>661</v>
      </c>
      <c r="AS871" s="217">
        <v>1</v>
      </c>
      <c r="AT871" s="216" t="s">
        <v>662</v>
      </c>
      <c r="AU871" s="217">
        <v>1</v>
      </c>
      <c r="AV871" s="216" t="s">
        <v>663</v>
      </c>
      <c r="AW871" s="215">
        <v>1</v>
      </c>
      <c r="AX871" s="281" t="s">
        <v>664</v>
      </c>
      <c r="AY871" s="217">
        <v>1</v>
      </c>
      <c r="AZ871" s="216" t="s">
        <v>665</v>
      </c>
      <c r="BA871" s="217">
        <v>1</v>
      </c>
      <c r="BB871" s="216" t="s">
        <v>666</v>
      </c>
      <c r="BC871" s="215">
        <v>1</v>
      </c>
      <c r="BD871" s="281" t="s">
        <v>667</v>
      </c>
      <c r="BE871" s="217">
        <v>1</v>
      </c>
      <c r="BF871" s="216" t="s">
        <v>668</v>
      </c>
      <c r="BG871" s="217">
        <v>1</v>
      </c>
      <c r="BH871" s="218" t="s">
        <v>669</v>
      </c>
      <c r="BI871" s="215">
        <v>1</v>
      </c>
      <c r="BJ871" s="281" t="s">
        <v>670</v>
      </c>
      <c r="BK871" s="217">
        <v>1</v>
      </c>
      <c r="BL871" s="216" t="s">
        <v>671</v>
      </c>
      <c r="BM871" s="217">
        <v>1</v>
      </c>
      <c r="BN871" s="218" t="s">
        <v>670</v>
      </c>
      <c r="BQ871" s="196" t="s">
        <v>282</v>
      </c>
      <c r="BR871" s="197">
        <v>1</v>
      </c>
      <c r="BS871" s="196" t="s">
        <v>283</v>
      </c>
      <c r="BT871" s="197">
        <v>1</v>
      </c>
      <c r="BU871" s="196" t="s">
        <v>284</v>
      </c>
      <c r="BV871" s="205">
        <v>1</v>
      </c>
      <c r="BW871" s="196" t="s">
        <v>285</v>
      </c>
      <c r="BX871" s="207">
        <v>1</v>
      </c>
      <c r="BY871" s="196" t="s">
        <v>286</v>
      </c>
      <c r="BZ871" s="207">
        <v>1</v>
      </c>
      <c r="CA871" s="196" t="s">
        <v>287</v>
      </c>
      <c r="CB871" s="195">
        <v>1</v>
      </c>
      <c r="CC871" s="196" t="s">
        <v>288</v>
      </c>
      <c r="CD871" s="197">
        <v>1</v>
      </c>
      <c r="CE871" s="196" t="s">
        <v>289</v>
      </c>
      <c r="CF871" s="197">
        <v>1</v>
      </c>
      <c r="CG871" s="196" t="s">
        <v>290</v>
      </c>
      <c r="CH871" s="195"/>
      <c r="CI871" s="196"/>
      <c r="CJ871" s="197"/>
      <c r="CK871" s="196"/>
      <c r="CL871" s="197"/>
      <c r="CM871" s="198"/>
      <c r="CN871" s="205"/>
      <c r="CO871" s="213"/>
      <c r="CP871" s="207"/>
      <c r="CQ871" s="213"/>
      <c r="CR871" s="207"/>
      <c r="CS871" s="214"/>
    </row>
    <row r="872" spans="13:97" ht="15" customHeight="1" x14ac:dyDescent="0.25">
      <c r="M872" s="215"/>
      <c r="N872" s="290"/>
      <c r="O872" s="217"/>
      <c r="P872" s="219"/>
      <c r="Q872" s="217"/>
      <c r="R872" s="220"/>
      <c r="S872" s="215"/>
      <c r="T872" s="290"/>
      <c r="U872" s="217"/>
      <c r="V872" s="219"/>
      <c r="W872" s="217"/>
      <c r="X872" s="220"/>
      <c r="Y872" s="215"/>
      <c r="Z872" s="290"/>
      <c r="AA872" s="217"/>
      <c r="AB872" s="219"/>
      <c r="AC872" s="217"/>
      <c r="AD872" s="220"/>
      <c r="AE872" s="215"/>
      <c r="AF872" s="290"/>
      <c r="AG872" s="217"/>
      <c r="AH872" s="219"/>
      <c r="AI872" s="217"/>
      <c r="AJ872" s="220"/>
      <c r="AK872" s="215"/>
      <c r="AL872" s="290"/>
      <c r="AM872" s="217"/>
      <c r="AN872" s="219"/>
      <c r="AO872" s="217"/>
      <c r="AP872" s="220"/>
      <c r="AQ872" s="215"/>
      <c r="AR872" s="290"/>
      <c r="AS872" s="217"/>
      <c r="AT872" s="219"/>
      <c r="AU872" s="217"/>
      <c r="AV872" s="220"/>
      <c r="AW872" s="215"/>
      <c r="AX872" s="290"/>
      <c r="AY872" s="217"/>
      <c r="AZ872" s="219"/>
      <c r="BA872" s="217"/>
      <c r="BB872" s="220"/>
      <c r="BC872" s="215"/>
      <c r="BD872" s="290"/>
      <c r="BE872" s="217"/>
      <c r="BF872" s="219"/>
      <c r="BG872" s="217"/>
      <c r="BH872" s="220"/>
      <c r="BI872" s="215"/>
      <c r="BJ872" s="290"/>
      <c r="BK872" s="217"/>
      <c r="BL872" s="219"/>
      <c r="BM872" s="217"/>
      <c r="BN872" s="220"/>
      <c r="BQ872" s="206"/>
      <c r="BR872" s="207"/>
      <c r="BS872" s="206"/>
      <c r="BT872" s="207"/>
      <c r="BU872" s="208"/>
      <c r="BV872" s="205"/>
      <c r="BW872" s="206"/>
      <c r="BX872" s="207"/>
      <c r="BY872" s="206"/>
      <c r="BZ872" s="207"/>
      <c r="CA872" s="208"/>
      <c r="CB872" s="205"/>
      <c r="CC872" s="206"/>
      <c r="CD872" s="207"/>
      <c r="CE872" s="206"/>
      <c r="CF872" s="207"/>
      <c r="CG872" s="208"/>
      <c r="CH872" s="205"/>
      <c r="CI872" s="206"/>
      <c r="CJ872" s="207"/>
      <c r="CK872" s="206"/>
      <c r="CL872" s="207"/>
      <c r="CM872" s="208"/>
      <c r="CN872" s="205"/>
      <c r="CO872" s="206"/>
      <c r="CP872" s="207"/>
      <c r="CQ872" s="206"/>
      <c r="CR872" s="207"/>
      <c r="CS872" s="208"/>
    </row>
    <row r="873" spans="13:97" ht="15" customHeight="1" x14ac:dyDescent="0.25">
      <c r="M873" s="215"/>
      <c r="N873" s="290"/>
      <c r="O873" s="217"/>
      <c r="P873" s="219"/>
      <c r="Q873" s="217"/>
      <c r="R873" s="220"/>
      <c r="S873" s="215"/>
      <c r="T873" s="290"/>
      <c r="U873" s="217"/>
      <c r="V873" s="219"/>
      <c r="W873" s="217"/>
      <c r="X873" s="220"/>
      <c r="Y873" s="215"/>
      <c r="Z873" s="290"/>
      <c r="AA873" s="217"/>
      <c r="AB873" s="219"/>
      <c r="AC873" s="217"/>
      <c r="AD873" s="220"/>
      <c r="AE873" s="215"/>
      <c r="AF873" s="290"/>
      <c r="AG873" s="217"/>
      <c r="AH873" s="219"/>
      <c r="AI873" s="217"/>
      <c r="AJ873" s="220"/>
      <c r="AK873" s="215"/>
      <c r="AL873" s="290"/>
      <c r="AM873" s="217"/>
      <c r="AN873" s="219"/>
      <c r="AO873" s="217"/>
      <c r="AP873" s="220"/>
      <c r="AQ873" s="215"/>
      <c r="AR873" s="290"/>
      <c r="AS873" s="217"/>
      <c r="AT873" s="219"/>
      <c r="AU873" s="217"/>
      <c r="AV873" s="220"/>
      <c r="AW873" s="215"/>
      <c r="AX873" s="290"/>
      <c r="AY873" s="217"/>
      <c r="AZ873" s="219"/>
      <c r="BA873" s="217"/>
      <c r="BB873" s="220"/>
      <c r="BC873" s="215"/>
      <c r="BD873" s="290"/>
      <c r="BE873" s="217"/>
      <c r="BF873" s="219"/>
      <c r="BG873" s="217"/>
      <c r="BH873" s="220"/>
      <c r="BI873" s="215"/>
      <c r="BJ873" s="290"/>
      <c r="BK873" s="217"/>
      <c r="BL873" s="219"/>
      <c r="BM873" s="217"/>
      <c r="BN873" s="220"/>
      <c r="BQ873" s="206"/>
      <c r="BR873" s="207"/>
      <c r="BS873" s="206"/>
      <c r="BT873" s="207"/>
      <c r="BU873" s="208"/>
      <c r="BV873" s="205"/>
      <c r="BW873" s="206"/>
      <c r="BX873" s="207"/>
      <c r="BY873" s="206"/>
      <c r="BZ873" s="207"/>
      <c r="CA873" s="208"/>
      <c r="CB873" s="205"/>
      <c r="CC873" s="206"/>
      <c r="CD873" s="207"/>
      <c r="CE873" s="206"/>
      <c r="CF873" s="207"/>
      <c r="CG873" s="208"/>
      <c r="CH873" s="205"/>
      <c r="CI873" s="206"/>
      <c r="CJ873" s="207"/>
      <c r="CK873" s="206"/>
      <c r="CL873" s="207"/>
      <c r="CM873" s="208"/>
      <c r="CN873" s="205"/>
      <c r="CO873" s="206"/>
      <c r="CP873" s="207"/>
      <c r="CQ873" s="206"/>
      <c r="CR873" s="207"/>
      <c r="CS873" s="208"/>
    </row>
    <row r="874" spans="13:97" ht="15" customHeight="1" x14ac:dyDescent="0.25">
      <c r="M874" s="221"/>
      <c r="N874" s="291"/>
      <c r="O874" s="223"/>
      <c r="P874" s="222"/>
      <c r="Q874" s="223"/>
      <c r="R874" s="224"/>
      <c r="S874" s="221"/>
      <c r="T874" s="291"/>
      <c r="U874" s="223"/>
      <c r="V874" s="222"/>
      <c r="W874" s="223"/>
      <c r="X874" s="224"/>
      <c r="Y874" s="221"/>
      <c r="Z874" s="291"/>
      <c r="AA874" s="223"/>
      <c r="AB874" s="222"/>
      <c r="AC874" s="223"/>
      <c r="AD874" s="224"/>
      <c r="AE874" s="221"/>
      <c r="AF874" s="291"/>
      <c r="AG874" s="223"/>
      <c r="AH874" s="222"/>
      <c r="AI874" s="223"/>
      <c r="AJ874" s="224"/>
      <c r="AK874" s="221"/>
      <c r="AL874" s="291"/>
      <c r="AM874" s="223"/>
      <c r="AN874" s="222"/>
      <c r="AO874" s="223"/>
      <c r="AP874" s="224"/>
      <c r="AQ874" s="221"/>
      <c r="AR874" s="291"/>
      <c r="AS874" s="223"/>
      <c r="AT874" s="222"/>
      <c r="AU874" s="223"/>
      <c r="AV874" s="224"/>
      <c r="AW874" s="221"/>
      <c r="AX874" s="291"/>
      <c r="AY874" s="223"/>
      <c r="AZ874" s="222"/>
      <c r="BA874" s="223"/>
      <c r="BB874" s="224"/>
      <c r="BC874" s="221"/>
      <c r="BD874" s="291"/>
      <c r="BE874" s="223"/>
      <c r="BF874" s="222"/>
      <c r="BG874" s="223"/>
      <c r="BH874" s="224"/>
      <c r="BI874" s="221"/>
      <c r="BJ874" s="291"/>
      <c r="BK874" s="223"/>
      <c r="BL874" s="222"/>
      <c r="BM874" s="223"/>
      <c r="BN874" s="224"/>
      <c r="BQ874" s="123"/>
      <c r="BR874" s="124"/>
      <c r="BS874" s="123"/>
      <c r="BT874" s="124"/>
      <c r="BU874" s="125"/>
      <c r="BV874" s="122"/>
      <c r="BW874" s="123"/>
      <c r="BX874" s="124"/>
      <c r="BY874" s="123"/>
      <c r="BZ874" s="124"/>
      <c r="CA874" s="125"/>
      <c r="CB874" s="122"/>
      <c r="CC874" s="123"/>
      <c r="CD874" s="124"/>
      <c r="CE874" s="123"/>
      <c r="CF874" s="124"/>
      <c r="CG874" s="125"/>
      <c r="CH874" s="122"/>
      <c r="CI874" s="123"/>
      <c r="CJ874" s="124"/>
      <c r="CK874" s="123"/>
      <c r="CL874" s="124"/>
      <c r="CM874" s="125"/>
      <c r="CN874" s="122"/>
      <c r="CO874" s="123"/>
      <c r="CP874" s="124"/>
      <c r="CQ874" s="123"/>
      <c r="CR874" s="124"/>
      <c r="CS874" s="125"/>
    </row>
    <row r="875" spans="13:97" ht="15" customHeight="1" x14ac:dyDescent="0.25">
      <c r="M875" s="215">
        <v>1</v>
      </c>
      <c r="N875" s="281" t="s">
        <v>672</v>
      </c>
      <c r="O875" s="217">
        <v>1</v>
      </c>
      <c r="P875" s="216" t="s">
        <v>673</v>
      </c>
      <c r="Q875" s="217">
        <v>1</v>
      </c>
      <c r="R875" s="216" t="s">
        <v>674</v>
      </c>
      <c r="S875" s="215">
        <v>1</v>
      </c>
      <c r="T875" s="281" t="s">
        <v>675</v>
      </c>
      <c r="U875" s="217">
        <v>1</v>
      </c>
      <c r="V875" s="216" t="s">
        <v>676</v>
      </c>
      <c r="W875" s="217">
        <v>1</v>
      </c>
      <c r="X875" s="216" t="s">
        <v>677</v>
      </c>
      <c r="Y875" s="215">
        <v>1</v>
      </c>
      <c r="Z875" s="281" t="s">
        <v>678</v>
      </c>
      <c r="AA875" s="217">
        <v>1</v>
      </c>
      <c r="AB875" s="216" t="s">
        <v>679</v>
      </c>
      <c r="AC875" s="217">
        <v>1</v>
      </c>
      <c r="AD875" s="216" t="s">
        <v>680</v>
      </c>
      <c r="AE875" s="215">
        <v>1</v>
      </c>
      <c r="AF875" s="281" t="s">
        <v>681</v>
      </c>
      <c r="AG875" s="217">
        <v>1</v>
      </c>
      <c r="AH875" s="216" t="s">
        <v>682</v>
      </c>
      <c r="AI875" s="217">
        <v>1</v>
      </c>
      <c r="AJ875" s="216" t="s">
        <v>683</v>
      </c>
      <c r="AK875" s="215">
        <v>1</v>
      </c>
      <c r="AL875" s="281" t="s">
        <v>684</v>
      </c>
      <c r="AM875" s="217">
        <v>1</v>
      </c>
      <c r="AN875" s="216" t="s">
        <v>685</v>
      </c>
      <c r="AO875" s="217">
        <v>1</v>
      </c>
      <c r="AP875" s="216" t="s">
        <v>686</v>
      </c>
      <c r="AQ875" s="215">
        <v>1</v>
      </c>
      <c r="AR875" s="281" t="s">
        <v>687</v>
      </c>
      <c r="AS875" s="217">
        <v>1</v>
      </c>
      <c r="AT875" s="216" t="s">
        <v>688</v>
      </c>
      <c r="AU875" s="217">
        <v>1</v>
      </c>
      <c r="AV875" s="216" t="s">
        <v>689</v>
      </c>
      <c r="AW875" s="215">
        <v>1</v>
      </c>
      <c r="AX875" s="281" t="s">
        <v>690</v>
      </c>
      <c r="AY875" s="217">
        <v>1</v>
      </c>
      <c r="AZ875" s="216" t="s">
        <v>691</v>
      </c>
      <c r="BA875" s="217">
        <v>1</v>
      </c>
      <c r="BB875" s="216" t="s">
        <v>692</v>
      </c>
      <c r="BC875" s="215">
        <v>1</v>
      </c>
      <c r="BD875" s="281" t="s">
        <v>693</v>
      </c>
      <c r="BE875" s="217">
        <v>1</v>
      </c>
      <c r="BF875" s="216" t="s">
        <v>694</v>
      </c>
      <c r="BG875" s="217">
        <v>1</v>
      </c>
      <c r="BH875" s="218" t="s">
        <v>695</v>
      </c>
      <c r="BI875" s="215">
        <v>1</v>
      </c>
      <c r="BJ875" s="281" t="s">
        <v>696</v>
      </c>
      <c r="BK875" s="217">
        <v>1</v>
      </c>
      <c r="BL875" s="216" t="s">
        <v>697</v>
      </c>
      <c r="BM875" s="217">
        <v>1</v>
      </c>
      <c r="BN875" s="218" t="s">
        <v>698</v>
      </c>
      <c r="BQ875" s="216"/>
      <c r="BR875" s="217"/>
      <c r="BS875" s="216"/>
      <c r="BT875" s="217"/>
      <c r="BU875" s="218"/>
      <c r="BV875" s="215"/>
      <c r="BW875" s="216"/>
      <c r="BX875" s="217"/>
      <c r="BY875" s="216"/>
      <c r="BZ875" s="217"/>
      <c r="CA875" s="218"/>
      <c r="CB875" s="215"/>
      <c r="CC875" s="216"/>
      <c r="CD875" s="217"/>
      <c r="CE875" s="216"/>
      <c r="CF875" s="217"/>
      <c r="CG875" s="218"/>
      <c r="CH875" s="215"/>
      <c r="CI875" s="216"/>
      <c r="CJ875" s="217"/>
      <c r="CK875" s="216"/>
      <c r="CL875" s="217"/>
      <c r="CM875" s="218"/>
      <c r="CN875" s="215"/>
      <c r="CO875" s="216"/>
      <c r="CP875" s="217"/>
      <c r="CQ875" s="216"/>
      <c r="CR875" s="217"/>
      <c r="CS875" s="218"/>
    </row>
    <row r="876" spans="13:97" ht="15" customHeight="1" x14ac:dyDescent="0.25">
      <c r="M876" s="215"/>
      <c r="N876" s="290"/>
      <c r="O876" s="217"/>
      <c r="P876" s="219"/>
      <c r="Q876" s="217"/>
      <c r="R876" s="220"/>
      <c r="S876" s="215"/>
      <c r="T876" s="290"/>
      <c r="U876" s="217"/>
      <c r="V876" s="219"/>
      <c r="W876" s="217"/>
      <c r="X876" s="220"/>
      <c r="Y876" s="215"/>
      <c r="Z876" s="290"/>
      <c r="AA876" s="217"/>
      <c r="AB876" s="219"/>
      <c r="AC876" s="217"/>
      <c r="AD876" s="220"/>
      <c r="AE876" s="215"/>
      <c r="AF876" s="290"/>
      <c r="AG876" s="217"/>
      <c r="AH876" s="219"/>
      <c r="AI876" s="217"/>
      <c r="AJ876" s="220"/>
      <c r="AK876" s="215"/>
      <c r="AL876" s="290"/>
      <c r="AM876" s="217"/>
      <c r="AN876" s="219"/>
      <c r="AO876" s="217"/>
      <c r="AP876" s="220"/>
      <c r="AQ876" s="215"/>
      <c r="AR876" s="290"/>
      <c r="AS876" s="217"/>
      <c r="AT876" s="219"/>
      <c r="AU876" s="217"/>
      <c r="AV876" s="220"/>
      <c r="AW876" s="215"/>
      <c r="AX876" s="290"/>
      <c r="AY876" s="217"/>
      <c r="AZ876" s="219"/>
      <c r="BA876" s="217"/>
      <c r="BB876" s="220"/>
      <c r="BC876" s="215"/>
      <c r="BD876" s="290"/>
      <c r="BE876" s="217"/>
      <c r="BF876" s="219"/>
      <c r="BG876" s="217"/>
      <c r="BH876" s="220"/>
      <c r="BI876" s="215"/>
      <c r="BJ876" s="290"/>
      <c r="BK876" s="217"/>
      <c r="BL876" s="219"/>
      <c r="BM876" s="217"/>
      <c r="BN876" s="220"/>
      <c r="BQ876" s="219"/>
      <c r="BR876" s="217"/>
      <c r="BS876" s="219"/>
      <c r="BT876" s="217"/>
      <c r="BU876" s="220"/>
      <c r="BV876" s="215"/>
      <c r="BW876" s="219"/>
      <c r="BX876" s="217"/>
      <c r="BY876" s="219"/>
      <c r="BZ876" s="217"/>
      <c r="CA876" s="220"/>
      <c r="CB876" s="215"/>
      <c r="CC876" s="219"/>
      <c r="CD876" s="217"/>
      <c r="CE876" s="219"/>
      <c r="CF876" s="217"/>
      <c r="CG876" s="220"/>
      <c r="CH876" s="215"/>
      <c r="CI876" s="219"/>
      <c r="CJ876" s="217"/>
      <c r="CK876" s="219"/>
      <c r="CL876" s="217"/>
      <c r="CM876" s="220"/>
      <c r="CN876" s="215"/>
      <c r="CO876" s="219"/>
      <c r="CP876" s="217"/>
      <c r="CQ876" s="219"/>
      <c r="CR876" s="217"/>
      <c r="CS876" s="220"/>
    </row>
    <row r="877" spans="13:97" ht="15" customHeight="1" x14ac:dyDescent="0.25">
      <c r="M877" s="215"/>
      <c r="N877" s="290"/>
      <c r="O877" s="217"/>
      <c r="P877" s="219"/>
      <c r="Q877" s="217"/>
      <c r="R877" s="220"/>
      <c r="S877" s="215"/>
      <c r="T877" s="290"/>
      <c r="U877" s="217"/>
      <c r="V877" s="219"/>
      <c r="W877" s="217"/>
      <c r="X877" s="220"/>
      <c r="Y877" s="215"/>
      <c r="Z877" s="290"/>
      <c r="AA877" s="217"/>
      <c r="AB877" s="219"/>
      <c r="AC877" s="217"/>
      <c r="AD877" s="220"/>
      <c r="AE877" s="215"/>
      <c r="AF877" s="290"/>
      <c r="AG877" s="217"/>
      <c r="AH877" s="219"/>
      <c r="AI877" s="217"/>
      <c r="AJ877" s="220"/>
      <c r="AK877" s="215"/>
      <c r="AL877" s="290"/>
      <c r="AM877" s="217"/>
      <c r="AN877" s="219"/>
      <c r="AO877" s="217"/>
      <c r="AP877" s="220"/>
      <c r="AQ877" s="215"/>
      <c r="AR877" s="290"/>
      <c r="AS877" s="217"/>
      <c r="AT877" s="219"/>
      <c r="AU877" s="217"/>
      <c r="AV877" s="220"/>
      <c r="AW877" s="215"/>
      <c r="AX877" s="290"/>
      <c r="AY877" s="217"/>
      <c r="AZ877" s="219"/>
      <c r="BA877" s="217"/>
      <c r="BB877" s="220"/>
      <c r="BC877" s="215"/>
      <c r="BD877" s="290"/>
      <c r="BE877" s="217"/>
      <c r="BF877" s="219"/>
      <c r="BG877" s="217"/>
      <c r="BH877" s="220"/>
      <c r="BI877" s="215"/>
      <c r="BJ877" s="290"/>
      <c r="BK877" s="217"/>
      <c r="BL877" s="219"/>
      <c r="BM877" s="217"/>
      <c r="BN877" s="220"/>
      <c r="BQ877" s="219"/>
      <c r="BR877" s="217"/>
      <c r="BS877" s="219"/>
      <c r="BT877" s="217"/>
      <c r="BU877" s="220"/>
      <c r="BV877" s="215"/>
      <c r="BW877" s="219"/>
      <c r="BX877" s="217"/>
      <c r="BY877" s="219"/>
      <c r="BZ877" s="217"/>
      <c r="CA877" s="220"/>
      <c r="CB877" s="215"/>
      <c r="CC877" s="219"/>
      <c r="CD877" s="217"/>
      <c r="CE877" s="219"/>
      <c r="CF877" s="217"/>
      <c r="CG877" s="220"/>
      <c r="CH877" s="215"/>
      <c r="CI877" s="219"/>
      <c r="CJ877" s="217"/>
      <c r="CK877" s="219"/>
      <c r="CL877" s="217"/>
      <c r="CM877" s="220"/>
      <c r="CN877" s="215"/>
      <c r="CO877" s="219"/>
      <c r="CP877" s="217"/>
      <c r="CQ877" s="219"/>
      <c r="CR877" s="217"/>
      <c r="CS877" s="220"/>
    </row>
    <row r="878" spans="13:97" ht="15" customHeight="1" x14ac:dyDescent="0.25">
      <c r="M878" s="221"/>
      <c r="N878" s="291"/>
      <c r="O878" s="223"/>
      <c r="P878" s="222"/>
      <c r="Q878" s="223"/>
      <c r="R878" s="224"/>
      <c r="S878" s="221"/>
      <c r="T878" s="291"/>
      <c r="U878" s="223"/>
      <c r="V878" s="222"/>
      <c r="W878" s="223"/>
      <c r="X878" s="224"/>
      <c r="Y878" s="221"/>
      <c r="Z878" s="291"/>
      <c r="AA878" s="223"/>
      <c r="AB878" s="223"/>
      <c r="AC878" s="223"/>
      <c r="AD878" s="225"/>
      <c r="AE878" s="221"/>
      <c r="AF878" s="291"/>
      <c r="AG878" s="223"/>
      <c r="AH878" s="222"/>
      <c r="AI878" s="223"/>
      <c r="AJ878" s="224"/>
      <c r="AK878" s="221"/>
      <c r="AL878" s="291"/>
      <c r="AM878" s="223"/>
      <c r="AN878" s="222"/>
      <c r="AO878" s="223"/>
      <c r="AP878" s="224"/>
      <c r="AQ878" s="221"/>
      <c r="AR878" s="291"/>
      <c r="AS878" s="223"/>
      <c r="AT878" s="223"/>
      <c r="AU878" s="223"/>
      <c r="AV878" s="225"/>
      <c r="AW878" s="221"/>
      <c r="AX878" s="291"/>
      <c r="AY878" s="223"/>
      <c r="AZ878" s="222"/>
      <c r="BA878" s="223"/>
      <c r="BB878" s="224"/>
      <c r="BC878" s="221"/>
      <c r="BD878" s="291"/>
      <c r="BE878" s="223"/>
      <c r="BF878" s="222"/>
      <c r="BG878" s="223"/>
      <c r="BH878" s="224"/>
      <c r="BI878" s="221"/>
      <c r="BJ878" s="291"/>
      <c r="BK878" s="223"/>
      <c r="BL878" s="223"/>
      <c r="BM878" s="223"/>
      <c r="BN878" s="225"/>
      <c r="BQ878" s="222"/>
      <c r="BR878" s="223"/>
      <c r="BS878" s="222"/>
      <c r="BT878" s="223"/>
      <c r="BU878" s="224"/>
      <c r="BV878" s="221"/>
      <c r="BW878" s="222"/>
      <c r="BX878" s="223"/>
      <c r="BY878" s="222"/>
      <c r="BZ878" s="223"/>
      <c r="CA878" s="224"/>
      <c r="CB878" s="221"/>
      <c r="CC878" s="222"/>
      <c r="CD878" s="223"/>
      <c r="CE878" s="222"/>
      <c r="CF878" s="223"/>
      <c r="CG878" s="224"/>
      <c r="CH878" s="221"/>
      <c r="CI878" s="222"/>
      <c r="CJ878" s="223"/>
      <c r="CK878" s="222"/>
      <c r="CL878" s="223"/>
      <c r="CM878" s="224"/>
      <c r="CN878" s="221"/>
      <c r="CO878" s="222"/>
      <c r="CP878" s="223"/>
      <c r="CQ878" s="222"/>
      <c r="CR878" s="223"/>
      <c r="CS878" s="224"/>
    </row>
    <row r="879" spans="13:97" ht="15" customHeight="1" x14ac:dyDescent="0.25">
      <c r="M879" s="215">
        <v>1</v>
      </c>
      <c r="N879" s="281" t="s">
        <v>699</v>
      </c>
      <c r="O879" s="217">
        <v>1</v>
      </c>
      <c r="P879" s="216" t="s">
        <v>700</v>
      </c>
      <c r="Q879" s="217">
        <v>1</v>
      </c>
      <c r="R879" s="216" t="s">
        <v>701</v>
      </c>
      <c r="S879" s="215">
        <v>1</v>
      </c>
      <c r="T879" s="276" t="s">
        <v>702</v>
      </c>
      <c r="U879" s="217">
        <v>1</v>
      </c>
      <c r="V879" s="216" t="s">
        <v>703</v>
      </c>
      <c r="W879" s="217">
        <v>1</v>
      </c>
      <c r="X879" s="216" t="s">
        <v>704</v>
      </c>
      <c r="Y879" s="215">
        <v>1</v>
      </c>
      <c r="Z879" s="276" t="s">
        <v>705</v>
      </c>
      <c r="AA879" s="217">
        <v>1</v>
      </c>
      <c r="AB879" s="216" t="s">
        <v>706</v>
      </c>
      <c r="AC879" s="217">
        <v>1</v>
      </c>
      <c r="AD879" s="216" t="s">
        <v>707</v>
      </c>
      <c r="AE879" s="215"/>
      <c r="AF879" s="292"/>
      <c r="AG879" s="217"/>
      <c r="AH879" s="216"/>
      <c r="AI879" s="217"/>
      <c r="AJ879" s="216"/>
      <c r="AK879" s="215"/>
      <c r="AL879" s="292"/>
      <c r="AM879" s="217"/>
      <c r="AN879" s="216"/>
      <c r="AO879" s="217"/>
      <c r="AP879" s="216"/>
      <c r="AQ879" s="215"/>
      <c r="AR879" s="292"/>
      <c r="AS879" s="217"/>
      <c r="AT879" s="216"/>
      <c r="AU879" s="217"/>
      <c r="AV879" s="216"/>
      <c r="AW879" s="215"/>
      <c r="AX879" s="292"/>
      <c r="AY879" s="217"/>
      <c r="AZ879" s="216"/>
      <c r="BA879" s="217"/>
      <c r="BB879" s="216"/>
      <c r="BC879" s="215"/>
      <c r="BD879" s="292"/>
      <c r="BE879" s="217"/>
      <c r="BF879" s="216"/>
      <c r="BG879" s="217"/>
      <c r="BH879" s="218"/>
      <c r="BI879" s="215"/>
      <c r="BJ879" s="292"/>
      <c r="BK879" s="217"/>
      <c r="BL879" s="216"/>
      <c r="BM879" s="217"/>
      <c r="BN879" s="218"/>
      <c r="BQ879" s="216"/>
      <c r="BR879" s="217"/>
      <c r="BS879" s="216"/>
      <c r="BT879" s="217"/>
      <c r="BU879" s="218"/>
      <c r="BV879" s="215"/>
      <c r="BW879" s="216"/>
      <c r="BX879" s="217"/>
      <c r="BY879" s="216"/>
      <c r="BZ879" s="217"/>
      <c r="CA879" s="218"/>
      <c r="CB879" s="215"/>
      <c r="CC879" s="216"/>
      <c r="CD879" s="217"/>
      <c r="CE879" s="216"/>
      <c r="CF879" s="217"/>
      <c r="CG879" s="218"/>
      <c r="CH879" s="215"/>
      <c r="CI879" s="216"/>
      <c r="CJ879" s="217"/>
      <c r="CK879" s="216"/>
      <c r="CL879" s="217"/>
      <c r="CM879" s="218"/>
      <c r="CN879" s="215"/>
      <c r="CO879" s="216"/>
      <c r="CP879" s="217"/>
      <c r="CQ879" s="216"/>
      <c r="CR879" s="217"/>
      <c r="CS879" s="218"/>
    </row>
    <row r="880" spans="13:97" ht="15" customHeight="1" x14ac:dyDescent="0.25">
      <c r="M880" s="215"/>
      <c r="N880" s="219"/>
      <c r="O880" s="217"/>
      <c r="P880" s="219"/>
      <c r="Q880" s="217"/>
      <c r="R880" s="220"/>
      <c r="S880" s="215"/>
      <c r="T880" s="219"/>
      <c r="U880" s="217"/>
      <c r="V880" s="219"/>
      <c r="W880" s="217"/>
      <c r="X880" s="220"/>
      <c r="Y880" s="215"/>
      <c r="Z880" s="219"/>
      <c r="AA880" s="217"/>
      <c r="AB880" s="217"/>
      <c r="AC880" s="217"/>
      <c r="AD880" s="226"/>
      <c r="AE880" s="215"/>
      <c r="AF880" s="219"/>
      <c r="AG880" s="217"/>
      <c r="AH880" s="219"/>
      <c r="AI880" s="217"/>
      <c r="AJ880" s="220"/>
      <c r="AK880" s="215"/>
      <c r="AL880" s="290"/>
      <c r="AM880" s="217"/>
      <c r="AN880" s="219"/>
      <c r="AO880" s="217"/>
      <c r="AP880" s="220"/>
      <c r="AQ880" s="215"/>
      <c r="AR880" s="290"/>
      <c r="AS880" s="217"/>
      <c r="AT880" s="217"/>
      <c r="AU880" s="217"/>
      <c r="AV880" s="226"/>
      <c r="AW880" s="215"/>
      <c r="AX880" s="290"/>
      <c r="AY880" s="217"/>
      <c r="AZ880" s="219"/>
      <c r="BA880" s="217"/>
      <c r="BB880" s="220"/>
      <c r="BC880" s="215"/>
      <c r="BD880" s="290"/>
      <c r="BE880" s="217"/>
      <c r="BF880" s="219"/>
      <c r="BG880" s="217"/>
      <c r="BH880" s="220"/>
      <c r="BI880" s="215"/>
      <c r="BJ880" s="290"/>
      <c r="BK880" s="217"/>
      <c r="BL880" s="217"/>
      <c r="BM880" s="217"/>
      <c r="BN880" s="226"/>
      <c r="BQ880" s="219"/>
      <c r="BR880" s="217"/>
      <c r="BS880" s="219"/>
      <c r="BT880" s="217"/>
      <c r="BU880" s="220"/>
      <c r="BV880" s="215"/>
      <c r="BW880" s="219"/>
      <c r="BX880" s="217"/>
      <c r="BY880" s="219"/>
      <c r="BZ880" s="217"/>
      <c r="CA880" s="220"/>
      <c r="CB880" s="215"/>
      <c r="CC880" s="219"/>
      <c r="CD880" s="217"/>
      <c r="CE880" s="219"/>
      <c r="CF880" s="217"/>
      <c r="CG880" s="220"/>
      <c r="CH880" s="215"/>
      <c r="CI880" s="219"/>
      <c r="CJ880" s="217"/>
      <c r="CK880" s="219"/>
      <c r="CL880" s="217"/>
      <c r="CM880" s="220"/>
      <c r="CN880" s="215"/>
      <c r="CO880" s="219"/>
      <c r="CP880" s="217"/>
      <c r="CQ880" s="219"/>
      <c r="CR880" s="217"/>
      <c r="CS880" s="220"/>
    </row>
    <row r="881" spans="13:97" ht="15" customHeight="1" x14ac:dyDescent="0.25">
      <c r="M881" s="215"/>
      <c r="N881" s="219"/>
      <c r="O881" s="217"/>
      <c r="P881" s="219"/>
      <c r="Q881" s="217"/>
      <c r="R881" s="220"/>
      <c r="S881" s="215"/>
      <c r="T881" s="219"/>
      <c r="U881" s="217"/>
      <c r="V881" s="219"/>
      <c r="W881" s="217"/>
      <c r="X881" s="220"/>
      <c r="Y881" s="215"/>
      <c r="Z881" s="219"/>
      <c r="AA881" s="217"/>
      <c r="AB881" s="217"/>
      <c r="AC881" s="217"/>
      <c r="AD881" s="226"/>
      <c r="AE881" s="215"/>
      <c r="AF881" s="219"/>
      <c r="AG881" s="217"/>
      <c r="AH881" s="219"/>
      <c r="AI881" s="217"/>
      <c r="AJ881" s="220"/>
      <c r="AK881" s="215"/>
      <c r="AL881" s="290"/>
      <c r="AM881" s="217"/>
      <c r="AN881" s="219"/>
      <c r="AO881" s="217"/>
      <c r="AP881" s="220"/>
      <c r="AQ881" s="215"/>
      <c r="AR881" s="290"/>
      <c r="AS881" s="217"/>
      <c r="AT881" s="217"/>
      <c r="AU881" s="217"/>
      <c r="AV881" s="226"/>
      <c r="AW881" s="215"/>
      <c r="AX881" s="219"/>
      <c r="AY881" s="217"/>
      <c r="AZ881" s="219"/>
      <c r="BA881" s="217"/>
      <c r="BB881" s="220"/>
      <c r="BC881" s="215"/>
      <c r="BD881" s="290"/>
      <c r="BE881" s="217"/>
      <c r="BF881" s="219"/>
      <c r="BG881" s="217"/>
      <c r="BH881" s="220"/>
      <c r="BI881" s="215"/>
      <c r="BJ881" s="219"/>
      <c r="BK881" s="217"/>
      <c r="BL881" s="217"/>
      <c r="BM881" s="217"/>
      <c r="BN881" s="226"/>
      <c r="BQ881" s="219"/>
      <c r="BR881" s="217"/>
      <c r="BS881" s="219"/>
      <c r="BT881" s="217"/>
      <c r="BU881" s="220"/>
      <c r="BV881" s="215"/>
      <c r="BW881" s="219"/>
      <c r="BX881" s="217"/>
      <c r="BY881" s="219"/>
      <c r="BZ881" s="217"/>
      <c r="CA881" s="220"/>
      <c r="CB881" s="215"/>
      <c r="CC881" s="219"/>
      <c r="CD881" s="217"/>
      <c r="CE881" s="219"/>
      <c r="CF881" s="217"/>
      <c r="CG881" s="220"/>
      <c r="CH881" s="215"/>
      <c r="CI881" s="219"/>
      <c r="CJ881" s="217"/>
      <c r="CK881" s="219"/>
      <c r="CL881" s="217"/>
      <c r="CM881" s="220"/>
      <c r="CN881" s="215"/>
      <c r="CO881" s="219"/>
      <c r="CP881" s="217"/>
      <c r="CQ881" s="219"/>
      <c r="CR881" s="217"/>
      <c r="CS881" s="220"/>
    </row>
    <row r="882" spans="13:97" ht="15" customHeight="1" x14ac:dyDescent="0.25">
      <c r="M882" s="122"/>
      <c r="N882" s="123"/>
      <c r="O882" s="124"/>
      <c r="P882" s="123"/>
      <c r="Q882" s="124"/>
      <c r="R882" s="125"/>
      <c r="S882" s="122"/>
      <c r="T882" s="123"/>
      <c r="U882" s="124"/>
      <c r="V882" s="123"/>
      <c r="W882" s="124"/>
      <c r="X882" s="125"/>
      <c r="Y882" s="122"/>
      <c r="Z882" s="123"/>
      <c r="AA882" s="124"/>
      <c r="AB882" s="123"/>
      <c r="AC882" s="124"/>
      <c r="AD882" s="125"/>
      <c r="AE882" s="122"/>
      <c r="AF882" s="123"/>
      <c r="AG882" s="124"/>
      <c r="AH882" s="123"/>
      <c r="AI882" s="124"/>
      <c r="AJ882" s="125"/>
      <c r="AK882" s="122"/>
      <c r="AL882" s="123"/>
      <c r="AM882" s="124"/>
      <c r="AN882" s="123"/>
      <c r="AO882" s="124"/>
      <c r="AP882" s="125"/>
      <c r="AQ882" s="122"/>
      <c r="AR882" s="123"/>
      <c r="AS882" s="124"/>
      <c r="AT882" s="123"/>
      <c r="AU882" s="124"/>
      <c r="AV882" s="125"/>
      <c r="AW882" s="122"/>
      <c r="AX882" s="123"/>
      <c r="AY882" s="124"/>
      <c r="AZ882" s="123"/>
      <c r="BA882" s="124"/>
      <c r="BB882" s="125"/>
      <c r="BC882" s="122"/>
      <c r="BD882" s="123"/>
      <c r="BE882" s="124"/>
      <c r="BF882" s="123"/>
      <c r="BG882" s="124"/>
      <c r="BH882" s="125"/>
      <c r="BI882" s="122"/>
      <c r="BJ882" s="123"/>
      <c r="BK882" s="124"/>
      <c r="BL882" s="123"/>
      <c r="BM882" s="124"/>
      <c r="BN882" s="125"/>
      <c r="BQ882" s="222"/>
      <c r="BR882" s="223"/>
      <c r="BS882" s="222"/>
      <c r="BT882" s="223"/>
      <c r="BU882" s="224"/>
      <c r="BV882" s="221"/>
      <c r="BW882" s="222"/>
      <c r="BX882" s="223"/>
      <c r="BY882" s="223"/>
      <c r="BZ882" s="223"/>
      <c r="CA882" s="225"/>
      <c r="CB882" s="221"/>
      <c r="CC882" s="222"/>
      <c r="CD882" s="223"/>
      <c r="CE882" s="222"/>
      <c r="CF882" s="223"/>
      <c r="CG882" s="224"/>
      <c r="CH882" s="221"/>
      <c r="CI882" s="222"/>
      <c r="CJ882" s="223"/>
      <c r="CK882" s="222"/>
      <c r="CL882" s="223"/>
      <c r="CM882" s="224"/>
      <c r="CN882" s="221"/>
      <c r="CO882" s="222"/>
      <c r="CP882" s="223"/>
      <c r="CQ882" s="223"/>
      <c r="CR882" s="223"/>
      <c r="CS882" s="225"/>
    </row>
    <row r="883" spans="13:97" ht="15" customHeight="1" x14ac:dyDescent="0.25">
      <c r="M883" s="118">
        <v>1</v>
      </c>
      <c r="N883" s="145" t="s">
        <v>708</v>
      </c>
      <c r="O883" s="120"/>
      <c r="P883" s="150"/>
      <c r="Q883" s="120"/>
      <c r="R883" s="150"/>
      <c r="S883" s="118"/>
      <c r="T883" s="145"/>
      <c r="U883" s="120"/>
      <c r="V883" s="145"/>
      <c r="W883" s="120"/>
      <c r="X883" s="146"/>
      <c r="Y883" s="118"/>
      <c r="Z883" s="145"/>
      <c r="AA883" s="120"/>
      <c r="AB883" s="145"/>
      <c r="AC883" s="120"/>
      <c r="AD883" s="121"/>
      <c r="AE883" s="118"/>
      <c r="AF883" s="145"/>
      <c r="AG883" s="120"/>
      <c r="AH883" s="150"/>
      <c r="AI883" s="120"/>
      <c r="AJ883" s="150"/>
      <c r="AK883" s="118"/>
      <c r="AL883" s="145"/>
      <c r="AM883" s="120"/>
      <c r="AN883" s="145"/>
      <c r="AO883" s="120"/>
      <c r="AP883" s="146"/>
      <c r="AQ883" s="118"/>
      <c r="AR883" s="145"/>
      <c r="AS883" s="120"/>
      <c r="AT883" s="145"/>
      <c r="AU883" s="120"/>
      <c r="AV883" s="121"/>
      <c r="AW883" s="118"/>
      <c r="AX883" s="145"/>
      <c r="AY883" s="120"/>
      <c r="AZ883" s="150"/>
      <c r="BA883" s="120"/>
      <c r="BB883" s="150"/>
      <c r="BC883" s="118"/>
      <c r="BD883" s="145"/>
      <c r="BE883" s="120"/>
      <c r="BF883" s="145"/>
      <c r="BG883" s="120"/>
      <c r="BH883" s="146"/>
      <c r="BI883" s="118"/>
      <c r="BJ883" s="145"/>
      <c r="BK883" s="120"/>
      <c r="BL883" s="145"/>
      <c r="BM883" s="120"/>
      <c r="BN883" s="121"/>
      <c r="BQ883" s="216"/>
      <c r="BR883" s="217"/>
      <c r="BS883" s="216"/>
      <c r="BT883" s="217"/>
      <c r="BU883" s="218"/>
      <c r="BV883" s="215"/>
      <c r="BW883" s="216"/>
      <c r="BX883" s="217"/>
      <c r="BY883" s="216"/>
      <c r="BZ883" s="217"/>
      <c r="CA883" s="218"/>
      <c r="CB883" s="215"/>
      <c r="CC883" s="216"/>
      <c r="CD883" s="217"/>
      <c r="CE883" s="216"/>
      <c r="CF883" s="217"/>
      <c r="CG883" s="218"/>
      <c r="CH883" s="215"/>
      <c r="CI883" s="216"/>
      <c r="CJ883" s="217"/>
      <c r="CK883" s="216"/>
      <c r="CL883" s="217"/>
      <c r="CM883" s="218"/>
      <c r="CN883" s="215"/>
      <c r="CO883" s="216"/>
      <c r="CP883" s="217"/>
      <c r="CQ883" s="216"/>
      <c r="CR883" s="217"/>
      <c r="CS883" s="218"/>
    </row>
    <row r="884" spans="13:97" ht="15" customHeight="1" x14ac:dyDescent="0.25">
      <c r="M884" s="118">
        <v>2</v>
      </c>
      <c r="N884" s="145" t="s">
        <v>709</v>
      </c>
      <c r="O884" s="120"/>
      <c r="P884" s="119"/>
      <c r="Q884" s="120"/>
      <c r="R884" s="121"/>
      <c r="S884" s="118"/>
      <c r="T884" s="119"/>
      <c r="U884" s="120"/>
      <c r="V884" s="119"/>
      <c r="W884" s="120"/>
      <c r="X884" s="121"/>
      <c r="Y884" s="118"/>
      <c r="Z884" s="119"/>
      <c r="AA884" s="120"/>
      <c r="AB884" s="119"/>
      <c r="AC884" s="120"/>
      <c r="AD884" s="121"/>
      <c r="AE884" s="118"/>
      <c r="AF884" s="145"/>
      <c r="AG884" s="120"/>
      <c r="AH884" s="119"/>
      <c r="AI884" s="120"/>
      <c r="AJ884" s="121"/>
      <c r="AK884" s="118"/>
      <c r="AL884" s="119"/>
      <c r="AM884" s="120"/>
      <c r="AN884" s="119"/>
      <c r="AO884" s="120"/>
      <c r="AP884" s="121"/>
      <c r="AQ884" s="118"/>
      <c r="AR884" s="119"/>
      <c r="AS884" s="120"/>
      <c r="AT884" s="119"/>
      <c r="AU884" s="120"/>
      <c r="AV884" s="121"/>
      <c r="AW884" s="118"/>
      <c r="AX884" s="145"/>
      <c r="AY884" s="120"/>
      <c r="AZ884" s="119"/>
      <c r="BA884" s="120"/>
      <c r="BB884" s="121"/>
      <c r="BC884" s="118"/>
      <c r="BD884" s="119"/>
      <c r="BE884" s="120"/>
      <c r="BF884" s="119"/>
      <c r="BG884" s="120"/>
      <c r="BH884" s="121"/>
      <c r="BI884" s="118"/>
      <c r="BJ884" s="119"/>
      <c r="BK884" s="120"/>
      <c r="BL884" s="119"/>
      <c r="BM884" s="120"/>
      <c r="BN884" s="121"/>
      <c r="BQ884" s="219"/>
      <c r="BR884" s="217"/>
      <c r="BS884" s="219"/>
      <c r="BT884" s="217"/>
      <c r="BU884" s="220"/>
      <c r="BV884" s="215"/>
      <c r="BW884" s="219"/>
      <c r="BX884" s="217"/>
      <c r="BY884" s="217"/>
      <c r="BZ884" s="217"/>
      <c r="CA884" s="226"/>
      <c r="CB884" s="215"/>
      <c r="CC884" s="219"/>
      <c r="CD884" s="217"/>
      <c r="CE884" s="219"/>
      <c r="CF884" s="217"/>
      <c r="CG884" s="220"/>
      <c r="CH884" s="215"/>
      <c r="CI884" s="219"/>
      <c r="CJ884" s="217"/>
      <c r="CK884" s="219"/>
      <c r="CL884" s="217"/>
      <c r="CM884" s="220"/>
      <c r="CN884" s="215"/>
      <c r="CO884" s="219"/>
      <c r="CP884" s="217"/>
      <c r="CQ884" s="217"/>
      <c r="CR884" s="217"/>
      <c r="CS884" s="226"/>
    </row>
    <row r="885" spans="13:97" ht="15" customHeight="1" x14ac:dyDescent="0.25">
      <c r="M885" s="118">
        <v>3</v>
      </c>
      <c r="N885" s="146" t="s">
        <v>710</v>
      </c>
      <c r="O885" s="120"/>
      <c r="P885" s="119"/>
      <c r="Q885" s="120"/>
      <c r="R885" s="121"/>
      <c r="S885" s="118"/>
      <c r="T885" s="119"/>
      <c r="U885" s="120"/>
      <c r="V885" s="119"/>
      <c r="W885" s="120"/>
      <c r="X885" s="121"/>
      <c r="Y885" s="118"/>
      <c r="Z885" s="119"/>
      <c r="AA885" s="120"/>
      <c r="AB885" s="119"/>
      <c r="AC885" s="120"/>
      <c r="AD885" s="121"/>
      <c r="AE885" s="118"/>
      <c r="AF885" s="146"/>
      <c r="AG885" s="120"/>
      <c r="AH885" s="119"/>
      <c r="AI885" s="120"/>
      <c r="AJ885" s="121"/>
      <c r="AK885" s="118"/>
      <c r="AL885" s="119"/>
      <c r="AM885" s="120"/>
      <c r="AN885" s="119"/>
      <c r="AO885" s="120"/>
      <c r="AP885" s="121"/>
      <c r="AQ885" s="118"/>
      <c r="AR885" s="119"/>
      <c r="AS885" s="120"/>
      <c r="AT885" s="119"/>
      <c r="AU885" s="120"/>
      <c r="AV885" s="121"/>
      <c r="AW885" s="118"/>
      <c r="AX885" s="146"/>
      <c r="AY885" s="120"/>
      <c r="AZ885" s="119"/>
      <c r="BA885" s="120"/>
      <c r="BB885" s="121"/>
      <c r="BC885" s="118"/>
      <c r="BD885" s="119"/>
      <c r="BE885" s="120"/>
      <c r="BF885" s="119"/>
      <c r="BG885" s="120"/>
      <c r="BH885" s="121"/>
      <c r="BI885" s="118"/>
      <c r="BJ885" s="119"/>
      <c r="BK885" s="120"/>
      <c r="BL885" s="119"/>
      <c r="BM885" s="120"/>
      <c r="BN885" s="121"/>
      <c r="BQ885" s="219"/>
      <c r="BR885" s="217"/>
      <c r="BS885" s="219"/>
      <c r="BT885" s="217"/>
      <c r="BU885" s="220"/>
      <c r="BV885" s="215"/>
      <c r="BW885" s="219"/>
      <c r="BX885" s="217"/>
      <c r="BY885" s="217"/>
      <c r="BZ885" s="217"/>
      <c r="CA885" s="226"/>
      <c r="CB885" s="215"/>
      <c r="CC885" s="219"/>
      <c r="CD885" s="217"/>
      <c r="CE885" s="219"/>
      <c r="CF885" s="217"/>
      <c r="CG885" s="220"/>
      <c r="CH885" s="215"/>
      <c r="CI885" s="219"/>
      <c r="CJ885" s="217"/>
      <c r="CK885" s="219"/>
      <c r="CL885" s="217"/>
      <c r="CM885" s="220"/>
      <c r="CN885" s="215"/>
      <c r="CO885" s="219"/>
      <c r="CP885" s="217"/>
      <c r="CQ885" s="217"/>
      <c r="CR885" s="217"/>
      <c r="CS885" s="226"/>
    </row>
    <row r="886" spans="13:97" ht="15" customHeight="1" x14ac:dyDescent="0.25">
      <c r="M886" s="44"/>
      <c r="N886" s="45"/>
      <c r="O886" s="46"/>
      <c r="P886" s="45"/>
      <c r="Q886" s="46"/>
      <c r="R886" s="47"/>
      <c r="S886" s="44"/>
      <c r="T886" s="45"/>
      <c r="U886" s="46"/>
      <c r="V886" s="45"/>
      <c r="W886" s="46"/>
      <c r="X886" s="47"/>
      <c r="Y886" s="44"/>
      <c r="Z886" s="45"/>
      <c r="AA886" s="46"/>
      <c r="AB886" s="45"/>
      <c r="AC886" s="46"/>
      <c r="AD886" s="47"/>
      <c r="AE886" s="44"/>
      <c r="AF886" s="45"/>
      <c r="AG886" s="46"/>
      <c r="AH886" s="45"/>
      <c r="AI886" s="46"/>
      <c r="AJ886" s="47"/>
      <c r="AK886" s="44"/>
      <c r="AL886" s="45"/>
      <c r="AM886" s="46"/>
      <c r="AN886" s="45"/>
      <c r="AO886" s="46"/>
      <c r="AP886" s="47"/>
      <c r="AQ886" s="44"/>
      <c r="AR886" s="45"/>
      <c r="AS886" s="46"/>
      <c r="AT886" s="45"/>
      <c r="AU886" s="46"/>
      <c r="AV886" s="47"/>
      <c r="AW886" s="44"/>
      <c r="AX886" s="45"/>
      <c r="AY886" s="46"/>
      <c r="AZ886" s="45"/>
      <c r="BA886" s="46"/>
      <c r="BB886" s="47"/>
      <c r="BC886" s="44"/>
      <c r="BD886" s="45"/>
      <c r="BE886" s="46"/>
      <c r="BF886" s="45"/>
      <c r="BG886" s="46"/>
      <c r="BH886" s="47"/>
      <c r="BI886" s="44"/>
      <c r="BJ886" s="45"/>
      <c r="BK886" s="46"/>
      <c r="BL886" s="45"/>
      <c r="BM886" s="46"/>
      <c r="BN886" s="47"/>
      <c r="BQ886" s="223"/>
      <c r="BR886" s="223"/>
      <c r="BS886" s="223"/>
      <c r="BT886" s="223"/>
      <c r="BU886" s="225"/>
      <c r="BV886" s="221"/>
      <c r="BW886" s="223"/>
      <c r="BX886" s="223"/>
      <c r="BY886" s="223"/>
      <c r="BZ886" s="223"/>
      <c r="CA886" s="225"/>
      <c r="CB886" s="221"/>
      <c r="CC886" s="223"/>
      <c r="CD886" s="223"/>
      <c r="CE886" s="223"/>
      <c r="CF886" s="223"/>
      <c r="CG886" s="225"/>
      <c r="CH886" s="221"/>
      <c r="CI886" s="223"/>
      <c r="CJ886" s="223"/>
      <c r="CK886" s="223"/>
      <c r="CL886" s="223"/>
      <c r="CM886" s="225"/>
      <c r="CN886" s="221"/>
      <c r="CO886" s="223"/>
      <c r="CP886" s="223"/>
      <c r="CQ886" s="223"/>
      <c r="CR886" s="223"/>
      <c r="CS886" s="225"/>
    </row>
    <row r="887" spans="13:97" ht="15" customHeight="1" x14ac:dyDescent="0.25">
      <c r="BQ887" s="216"/>
      <c r="BR887" s="217"/>
      <c r="BS887" s="216"/>
      <c r="BT887" s="217"/>
      <c r="BU887" s="218"/>
      <c r="BV887" s="215"/>
      <c r="BW887" s="216"/>
      <c r="BX887" s="217"/>
      <c r="BY887" s="216"/>
      <c r="BZ887" s="217"/>
      <c r="CA887" s="218"/>
      <c r="CB887" s="215"/>
      <c r="CC887" s="216"/>
      <c r="CD887" s="217"/>
      <c r="CE887" s="216"/>
      <c r="CF887" s="217"/>
      <c r="CG887" s="218"/>
      <c r="CH887" s="215"/>
      <c r="CI887" s="216"/>
      <c r="CJ887" s="217"/>
      <c r="CK887" s="216"/>
      <c r="CL887" s="217"/>
      <c r="CM887" s="218"/>
      <c r="CN887" s="215"/>
      <c r="CO887" s="216"/>
      <c r="CP887" s="217"/>
      <c r="CQ887" s="216"/>
      <c r="CR887" s="217"/>
      <c r="CS887" s="218"/>
    </row>
    <row r="888" spans="13:97" ht="15" customHeight="1" x14ac:dyDescent="0.25">
      <c r="BQ888" s="219"/>
      <c r="BR888" s="217"/>
      <c r="BS888" s="216"/>
      <c r="BT888" s="217"/>
      <c r="BU888" s="218"/>
      <c r="BV888" s="215"/>
      <c r="BW888" s="219"/>
      <c r="BX888" s="217"/>
      <c r="BY888" s="219"/>
      <c r="BZ888" s="217"/>
      <c r="CA888" s="220"/>
      <c r="CB888" s="215"/>
      <c r="CC888" s="219"/>
      <c r="CD888" s="217"/>
      <c r="CE888" s="219"/>
      <c r="CF888" s="217"/>
      <c r="CG888" s="220"/>
      <c r="CH888" s="215"/>
      <c r="CI888" s="219"/>
      <c r="CJ888" s="217"/>
      <c r="CK888" s="216"/>
      <c r="CL888" s="217"/>
      <c r="CM888" s="218"/>
      <c r="CN888" s="215"/>
      <c r="CO888" s="219"/>
      <c r="CP888" s="217"/>
      <c r="CQ888" s="219"/>
      <c r="CR888" s="217"/>
      <c r="CS888" s="220"/>
    </row>
    <row r="889" spans="13:97" ht="15" customHeight="1" x14ac:dyDescent="0.25">
      <c r="BQ889" s="219"/>
      <c r="BR889" s="217"/>
      <c r="BS889" s="216"/>
      <c r="BT889" s="217"/>
      <c r="BU889" s="218"/>
      <c r="BV889" s="215"/>
      <c r="BW889" s="219"/>
      <c r="BX889" s="217"/>
      <c r="BY889" s="219"/>
      <c r="BZ889" s="217"/>
      <c r="CA889" s="220"/>
      <c r="CB889" s="215"/>
      <c r="CC889" s="219"/>
      <c r="CD889" s="217"/>
      <c r="CE889" s="219"/>
      <c r="CF889" s="217"/>
      <c r="CG889" s="220"/>
      <c r="CH889" s="215"/>
      <c r="CI889" s="219"/>
      <c r="CJ889" s="217"/>
      <c r="CK889" s="216"/>
      <c r="CL889" s="217"/>
      <c r="CM889" s="218"/>
      <c r="CN889" s="215"/>
      <c r="CO889" s="219"/>
      <c r="CP889" s="217"/>
      <c r="CQ889" s="219"/>
      <c r="CR889" s="217"/>
      <c r="CS889" s="220"/>
    </row>
    <row r="890" spans="13:97" ht="15" customHeight="1" x14ac:dyDescent="0.25">
      <c r="Y890" s="54"/>
      <c r="Z890" s="55"/>
      <c r="AA890" s="56"/>
      <c r="AB890" s="55"/>
      <c r="AC890" s="56"/>
      <c r="AD890" s="57"/>
      <c r="AE890" s="54"/>
      <c r="AF890" s="55"/>
      <c r="AG890" s="56"/>
      <c r="AH890" s="55"/>
      <c r="AI890" s="56"/>
      <c r="AJ890" s="57"/>
      <c r="AK890" s="54"/>
      <c r="AL890" s="55"/>
      <c r="AM890" s="56"/>
      <c r="AN890" s="55"/>
      <c r="AO890" s="56"/>
      <c r="AP890" s="57"/>
      <c r="AR890" s="221"/>
      <c r="AS890" s="222"/>
      <c r="AT890" s="223"/>
      <c r="AU890" s="222"/>
      <c r="AV890" s="223"/>
      <c r="AW890" s="224"/>
      <c r="AX890" s="221"/>
      <c r="AY890" s="222"/>
      <c r="AZ890" s="223"/>
      <c r="BA890" s="222"/>
      <c r="BB890" s="223"/>
      <c r="BC890" s="224"/>
      <c r="BD890" s="221"/>
      <c r="BE890" s="222"/>
      <c r="BF890" s="223"/>
      <c r="BG890" s="222"/>
      <c r="BH890" s="223"/>
      <c r="BI890" s="224"/>
      <c r="BJ890" s="221"/>
      <c r="BK890" s="222"/>
      <c r="BL890" s="223"/>
      <c r="BM890" s="222"/>
      <c r="BN890" s="223"/>
      <c r="BO890" s="224"/>
      <c r="BP890" s="221"/>
      <c r="BQ890" s="222"/>
      <c r="BR890" s="223"/>
      <c r="BS890" s="222"/>
      <c r="BT890" s="223"/>
      <c r="BU890" s="224"/>
      <c r="BV890" s="221"/>
      <c r="BW890" s="222"/>
      <c r="BX890" s="223"/>
      <c r="BY890" s="222"/>
      <c r="BZ890" s="223"/>
      <c r="CA890" s="224"/>
      <c r="CB890" s="221"/>
      <c r="CC890" s="222"/>
      <c r="CD890" s="223"/>
      <c r="CE890" s="222"/>
      <c r="CF890" s="223"/>
      <c r="CG890" s="224"/>
      <c r="CH890" s="221"/>
      <c r="CI890" s="222"/>
      <c r="CJ890" s="223"/>
      <c r="CK890" s="222"/>
      <c r="CL890" s="223"/>
      <c r="CM890" s="224"/>
      <c r="CN890" s="221"/>
      <c r="CO890" s="222"/>
      <c r="CP890" s="223"/>
      <c r="CQ890" s="222"/>
      <c r="CR890" s="223"/>
      <c r="CS890" s="224"/>
    </row>
    <row r="891" spans="13:97" ht="15" customHeight="1" x14ac:dyDescent="0.25">
      <c r="Y891" s="48">
        <v>1</v>
      </c>
      <c r="Z891" s="49" t="s">
        <v>10</v>
      </c>
      <c r="AA891" s="50">
        <v>1</v>
      </c>
      <c r="AB891" s="49" t="s">
        <v>11</v>
      </c>
      <c r="AC891" s="50">
        <v>1</v>
      </c>
      <c r="AD891" s="51" t="s">
        <v>12</v>
      </c>
      <c r="AE891" s="48">
        <v>1</v>
      </c>
      <c r="AF891" s="49" t="s">
        <v>13</v>
      </c>
      <c r="AG891" s="50">
        <v>1</v>
      </c>
      <c r="AH891" s="49" t="s">
        <v>14</v>
      </c>
      <c r="AI891" s="50">
        <v>1</v>
      </c>
      <c r="AJ891" s="51" t="s">
        <v>15</v>
      </c>
      <c r="AK891" s="48">
        <v>1</v>
      </c>
      <c r="AL891" s="49" t="s">
        <v>16</v>
      </c>
      <c r="AM891" s="50">
        <v>1</v>
      </c>
      <c r="AN891" s="49" t="s">
        <v>17</v>
      </c>
      <c r="AO891" s="50">
        <v>1</v>
      </c>
      <c r="AP891" s="51" t="s">
        <v>18</v>
      </c>
      <c r="AR891" s="215">
        <v>1</v>
      </c>
      <c r="AS891" s="216" t="s">
        <v>339</v>
      </c>
      <c r="AT891" s="217">
        <v>1</v>
      </c>
      <c r="AU891" s="216" t="s">
        <v>340</v>
      </c>
      <c r="AV891" s="217">
        <v>1</v>
      </c>
      <c r="AW891" s="216" t="s">
        <v>341</v>
      </c>
      <c r="AX891" s="215">
        <v>1</v>
      </c>
      <c r="AY891" s="216" t="s">
        <v>342</v>
      </c>
      <c r="AZ891" s="217">
        <v>1</v>
      </c>
      <c r="BA891" s="216" t="s">
        <v>343</v>
      </c>
      <c r="BB891" s="217">
        <v>1</v>
      </c>
      <c r="BC891" s="216" t="s">
        <v>344</v>
      </c>
      <c r="BD891" s="215">
        <v>1</v>
      </c>
      <c r="BE891" s="216" t="s">
        <v>345</v>
      </c>
      <c r="BF891" s="217">
        <v>1</v>
      </c>
      <c r="BG891" s="216" t="s">
        <v>346</v>
      </c>
      <c r="BH891" s="217">
        <v>1</v>
      </c>
      <c r="BI891" s="216" t="s">
        <v>347</v>
      </c>
      <c r="BJ891" s="215">
        <v>1</v>
      </c>
      <c r="BK891" s="216" t="s">
        <v>348</v>
      </c>
      <c r="BL891" s="217">
        <v>1</v>
      </c>
      <c r="BM891" s="216" t="s">
        <v>349</v>
      </c>
      <c r="BN891" s="217">
        <v>1</v>
      </c>
      <c r="BO891" s="216" t="s">
        <v>350</v>
      </c>
      <c r="BP891" s="215"/>
      <c r="BQ891" s="216"/>
      <c r="BR891" s="217"/>
      <c r="BS891" s="216"/>
      <c r="BT891" s="217"/>
      <c r="BU891" s="218"/>
      <c r="BV891" s="215"/>
      <c r="BW891" s="216"/>
      <c r="BX891" s="217"/>
      <c r="BY891" s="216"/>
      <c r="BZ891" s="217"/>
      <c r="CA891" s="218"/>
      <c r="CB891" s="215"/>
      <c r="CC891" s="216"/>
      <c r="CD891" s="217"/>
      <c r="CE891" s="216"/>
      <c r="CF891" s="217"/>
      <c r="CG891" s="218"/>
      <c r="CH891" s="215"/>
      <c r="CI891" s="216"/>
      <c r="CJ891" s="217"/>
      <c r="CK891" s="216"/>
      <c r="CL891" s="217"/>
      <c r="CM891" s="218"/>
      <c r="CN891" s="215"/>
      <c r="CO891" s="216"/>
      <c r="CP891" s="217"/>
      <c r="CQ891" s="216"/>
      <c r="CR891" s="217"/>
      <c r="CS891" s="218"/>
    </row>
    <row r="892" spans="13:97" ht="15" customHeight="1" x14ac:dyDescent="0.25">
      <c r="Y892" s="48"/>
      <c r="Z892" s="52"/>
      <c r="AA892" s="50"/>
      <c r="AB892" s="52"/>
      <c r="AC892" s="50"/>
      <c r="AD892" s="53"/>
      <c r="AE892" s="48"/>
      <c r="AF892" s="52"/>
      <c r="AG892" s="50"/>
      <c r="AH892" s="52"/>
      <c r="AI892" s="50"/>
      <c r="AJ892" s="53"/>
      <c r="AK892" s="48"/>
      <c r="AL892" s="52"/>
      <c r="AM892" s="50"/>
      <c r="AN892" s="52"/>
      <c r="AO892" s="50"/>
      <c r="AP892" s="53"/>
      <c r="AR892" s="215"/>
      <c r="AS892" s="219"/>
      <c r="AT892" s="217"/>
      <c r="AU892" s="219"/>
      <c r="AV892" s="217"/>
      <c r="AW892" s="220"/>
      <c r="AX892" s="215"/>
      <c r="AY892" s="219"/>
      <c r="AZ892" s="217"/>
      <c r="BA892" s="219"/>
      <c r="BB892" s="217"/>
      <c r="BC892" s="220"/>
      <c r="BD892" s="215"/>
      <c r="BE892" s="219"/>
      <c r="BF892" s="217"/>
      <c r="BG892" s="219"/>
      <c r="BH892" s="217"/>
      <c r="BI892" s="220"/>
      <c r="BJ892" s="215"/>
      <c r="BK892" s="219"/>
      <c r="BL892" s="217"/>
      <c r="BM892" s="219"/>
      <c r="BN892" s="217"/>
      <c r="BO892" s="220"/>
      <c r="BP892" s="215"/>
      <c r="BQ892" s="219"/>
      <c r="BR892" s="217"/>
      <c r="BS892" s="219"/>
      <c r="BT892" s="217"/>
      <c r="BU892" s="220"/>
      <c r="BV892" s="215"/>
      <c r="BW892" s="219"/>
      <c r="BX892" s="217"/>
      <c r="BY892" s="219"/>
      <c r="BZ892" s="217"/>
      <c r="CA892" s="220"/>
      <c r="CB892" s="215"/>
      <c r="CC892" s="219"/>
      <c r="CD892" s="217"/>
      <c r="CE892" s="219"/>
      <c r="CF892" s="217"/>
      <c r="CG892" s="220"/>
      <c r="CH892" s="215"/>
      <c r="CI892" s="219"/>
      <c r="CJ892" s="217"/>
      <c r="CK892" s="219"/>
      <c r="CL892" s="217"/>
      <c r="CM892" s="220"/>
      <c r="CN892" s="215"/>
      <c r="CO892" s="219"/>
      <c r="CP892" s="217"/>
      <c r="CQ892" s="219"/>
      <c r="CR892" s="217"/>
      <c r="CS892" s="220"/>
    </row>
    <row r="893" spans="13:97" ht="15" customHeight="1" x14ac:dyDescent="0.25">
      <c r="Y893" s="48"/>
      <c r="Z893" s="52"/>
      <c r="AA893" s="50"/>
      <c r="AB893" s="52"/>
      <c r="AC893" s="50"/>
      <c r="AD893" s="53"/>
      <c r="AE893" s="48"/>
      <c r="AF893" s="52"/>
      <c r="AG893" s="50"/>
      <c r="AH893" s="52"/>
      <c r="AI893" s="50"/>
      <c r="AJ893" s="53"/>
      <c r="AK893" s="48"/>
      <c r="AL893" s="52"/>
      <c r="AM893" s="50"/>
      <c r="AN893" s="52"/>
      <c r="AO893" s="50"/>
      <c r="AP893" s="53"/>
      <c r="AR893" s="215"/>
      <c r="AS893" s="219"/>
      <c r="AT893" s="217"/>
      <c r="AU893" s="219"/>
      <c r="AV893" s="217"/>
      <c r="AW893" s="220"/>
      <c r="AX893" s="215"/>
      <c r="AY893" s="219"/>
      <c r="AZ893" s="217"/>
      <c r="BA893" s="219"/>
      <c r="BB893" s="217"/>
      <c r="BC893" s="220"/>
      <c r="BD893" s="215"/>
      <c r="BE893" s="219"/>
      <c r="BF893" s="217"/>
      <c r="BG893" s="219"/>
      <c r="BH893" s="217"/>
      <c r="BI893" s="220"/>
      <c r="BJ893" s="215"/>
      <c r="BK893" s="219"/>
      <c r="BL893" s="217"/>
      <c r="BM893" s="219"/>
      <c r="BN893" s="217"/>
      <c r="BO893" s="220"/>
      <c r="BP893" s="215"/>
      <c r="BQ893" s="219"/>
      <c r="BR893" s="217"/>
      <c r="BS893" s="219"/>
      <c r="BT893" s="217"/>
      <c r="BU893" s="220"/>
      <c r="BV893" s="215"/>
      <c r="BW893" s="219"/>
      <c r="BX893" s="217"/>
      <c r="BY893" s="219"/>
      <c r="BZ893" s="217"/>
      <c r="CA893" s="220"/>
      <c r="CB893" s="215"/>
      <c r="CC893" s="219"/>
      <c r="CD893" s="217"/>
      <c r="CE893" s="219"/>
      <c r="CF893" s="217"/>
      <c r="CG893" s="220"/>
      <c r="CH893" s="215"/>
      <c r="CI893" s="219"/>
      <c r="CJ893" s="217"/>
      <c r="CK893" s="219"/>
      <c r="CL893" s="217"/>
      <c r="CM893" s="220"/>
      <c r="CN893" s="215"/>
      <c r="CO893" s="219"/>
      <c r="CP893" s="217"/>
      <c r="CQ893" s="219"/>
      <c r="CR893" s="217"/>
      <c r="CS893" s="220"/>
    </row>
    <row r="894" spans="13:97" ht="15" customHeight="1" x14ac:dyDescent="0.25">
      <c r="Y894" s="58"/>
      <c r="Z894" s="59"/>
      <c r="AA894" s="60"/>
      <c r="AB894" s="59"/>
      <c r="AC894" s="60"/>
      <c r="AD894" s="61"/>
      <c r="AE894" s="58"/>
      <c r="AF894" s="59"/>
      <c r="AG894" s="60"/>
      <c r="AH894" s="59"/>
      <c r="AI894" s="60"/>
      <c r="AJ894" s="61"/>
      <c r="AK894" s="44"/>
      <c r="AL894" s="45"/>
      <c r="AM894" s="46"/>
      <c r="AN894" s="45"/>
      <c r="AO894" s="46"/>
      <c r="AP894" s="47"/>
      <c r="AR894" s="227"/>
      <c r="AS894" s="228"/>
      <c r="AT894" s="229"/>
      <c r="AU894" s="228"/>
      <c r="AV894" s="229"/>
      <c r="AW894" s="230"/>
      <c r="AX894" s="227"/>
      <c r="AY894" s="228"/>
      <c r="AZ894" s="229"/>
      <c r="BA894" s="228"/>
      <c r="BB894" s="229"/>
      <c r="BC894" s="230"/>
      <c r="BD894" s="227"/>
      <c r="BE894" s="228"/>
      <c r="BF894" s="229"/>
      <c r="BG894" s="228"/>
      <c r="BH894" s="229"/>
      <c r="BI894" s="230"/>
      <c r="BJ894" s="227"/>
      <c r="BK894" s="228"/>
      <c r="BL894" s="229"/>
      <c r="BM894" s="228"/>
      <c r="BN894" s="229"/>
      <c r="BO894" s="230"/>
      <c r="BP894" s="227"/>
      <c r="BQ894" s="228"/>
      <c r="BR894" s="229"/>
      <c r="BS894" s="228"/>
      <c r="BT894" s="229"/>
      <c r="BU894" s="230"/>
      <c r="BV894" s="227"/>
      <c r="BW894" s="228"/>
      <c r="BX894" s="229"/>
      <c r="BY894" s="228"/>
      <c r="BZ894" s="229"/>
      <c r="CA894" s="230"/>
      <c r="CB894" s="227"/>
      <c r="CC894" s="228"/>
      <c r="CD894" s="229"/>
      <c r="CE894" s="228"/>
      <c r="CF894" s="229"/>
      <c r="CG894" s="230"/>
      <c r="CH894" s="227"/>
      <c r="CI894" s="228"/>
      <c r="CJ894" s="229"/>
      <c r="CK894" s="228"/>
      <c r="CL894" s="229"/>
      <c r="CM894" s="230"/>
      <c r="CN894" s="227"/>
      <c r="CO894" s="228"/>
      <c r="CP894" s="229"/>
      <c r="CQ894" s="228"/>
      <c r="CR894" s="229"/>
      <c r="CS894" s="230"/>
    </row>
    <row r="895" spans="13:97" ht="15" customHeight="1" x14ac:dyDescent="0.25">
      <c r="Y895" s="48">
        <v>1</v>
      </c>
      <c r="Z895" s="49" t="s">
        <v>19</v>
      </c>
      <c r="AA895" s="50">
        <v>1</v>
      </c>
      <c r="AB895" s="49" t="s">
        <v>20</v>
      </c>
      <c r="AC895" s="50">
        <v>1</v>
      </c>
      <c r="AD895" s="51" t="s">
        <v>21</v>
      </c>
      <c r="AE895" s="48">
        <v>1</v>
      </c>
      <c r="AF895" s="49" t="s">
        <v>22</v>
      </c>
      <c r="AG895" s="50">
        <v>1</v>
      </c>
      <c r="AH895" s="49" t="s">
        <v>23</v>
      </c>
      <c r="AI895" s="50">
        <v>1</v>
      </c>
      <c r="AJ895" s="51" t="s">
        <v>24</v>
      </c>
      <c r="AK895" s="38"/>
      <c r="AL895" s="42"/>
      <c r="AM895" s="40"/>
      <c r="AN895" s="42"/>
      <c r="AO895" s="40"/>
      <c r="AP895" s="43"/>
      <c r="AR895" s="215"/>
      <c r="AS895" s="216"/>
      <c r="AT895" s="217"/>
      <c r="AU895" s="216"/>
      <c r="AV895" s="217"/>
      <c r="AW895" s="218"/>
      <c r="AX895" s="215"/>
      <c r="AY895" s="216"/>
      <c r="AZ895" s="217"/>
      <c r="BA895" s="216"/>
      <c r="BB895" s="217"/>
      <c r="BC895" s="218"/>
      <c r="BD895" s="231"/>
      <c r="BE895" s="232"/>
      <c r="BF895" s="233"/>
      <c r="BG895" s="232"/>
      <c r="BH895" s="233"/>
      <c r="BI895" s="234"/>
      <c r="BJ895" s="215"/>
      <c r="BK895" s="216"/>
      <c r="BL895" s="217"/>
      <c r="BM895" s="216"/>
      <c r="BN895" s="217"/>
      <c r="BO895" s="218"/>
      <c r="BP895" s="215"/>
      <c r="BQ895" s="216"/>
      <c r="BR895" s="217"/>
      <c r="BS895" s="216"/>
      <c r="BT895" s="217"/>
      <c r="BU895" s="218"/>
      <c r="BV895" s="231"/>
      <c r="BW895" s="232"/>
      <c r="BX895" s="233"/>
      <c r="BY895" s="232"/>
      <c r="BZ895" s="233"/>
      <c r="CA895" s="234"/>
      <c r="CB895" s="215"/>
      <c r="CC895" s="216"/>
      <c r="CD895" s="217"/>
      <c r="CE895" s="216"/>
      <c r="CF895" s="217"/>
      <c r="CG895" s="218"/>
      <c r="CH895" s="215"/>
      <c r="CI895" s="216"/>
      <c r="CJ895" s="217"/>
      <c r="CK895" s="216"/>
      <c r="CL895" s="217"/>
      <c r="CM895" s="218"/>
      <c r="CN895" s="231"/>
      <c r="CO895" s="232"/>
      <c r="CP895" s="233"/>
      <c r="CQ895" s="232"/>
      <c r="CR895" s="233"/>
      <c r="CS895" s="234"/>
    </row>
    <row r="896" spans="13:97" ht="15" customHeight="1" x14ac:dyDescent="0.25">
      <c r="Y896" s="38"/>
      <c r="Z896" s="39"/>
      <c r="AA896" s="40"/>
      <c r="AB896" s="39"/>
      <c r="AC896" s="40"/>
      <c r="AD896" s="41"/>
      <c r="AE896" s="38"/>
      <c r="AF896" s="39"/>
      <c r="AG896" s="40"/>
      <c r="AH896" s="39"/>
      <c r="AI896" s="40"/>
      <c r="AJ896" s="41"/>
      <c r="AK896" s="38"/>
      <c r="AL896" s="39"/>
      <c r="AM896" s="40"/>
      <c r="AN896" s="39"/>
      <c r="AO896" s="40"/>
      <c r="AP896" s="41"/>
      <c r="AR896" s="231"/>
      <c r="AS896" s="235"/>
      <c r="AT896" s="233"/>
      <c r="AU896" s="235"/>
      <c r="AV896" s="233"/>
      <c r="AW896" s="236"/>
      <c r="AX896" s="231"/>
      <c r="AY896" s="235"/>
      <c r="AZ896" s="233"/>
      <c r="BA896" s="235"/>
      <c r="BB896" s="233"/>
      <c r="BC896" s="236"/>
      <c r="BD896" s="231"/>
      <c r="BE896" s="235"/>
      <c r="BF896" s="233"/>
      <c r="BG896" s="235"/>
      <c r="BH896" s="233"/>
      <c r="BI896" s="236"/>
      <c r="BJ896" s="231"/>
      <c r="BK896" s="235"/>
      <c r="BL896" s="233"/>
      <c r="BM896" s="235"/>
      <c r="BN896" s="233"/>
      <c r="BO896" s="236"/>
      <c r="BP896" s="231"/>
      <c r="BQ896" s="235"/>
      <c r="BR896" s="233"/>
      <c r="BS896" s="235"/>
      <c r="BT896" s="233"/>
      <c r="BU896" s="236"/>
      <c r="BV896" s="231"/>
      <c r="BW896" s="235"/>
      <c r="BX896" s="233"/>
      <c r="BY896" s="235"/>
      <c r="BZ896" s="233"/>
      <c r="CA896" s="236"/>
      <c r="CB896" s="231"/>
      <c r="CC896" s="235"/>
      <c r="CD896" s="233"/>
      <c r="CE896" s="235"/>
      <c r="CF896" s="233"/>
      <c r="CG896" s="236"/>
      <c r="CH896" s="231"/>
      <c r="CI896" s="235"/>
      <c r="CJ896" s="233"/>
      <c r="CK896" s="235"/>
      <c r="CL896" s="233"/>
      <c r="CM896" s="236"/>
      <c r="CN896" s="231"/>
      <c r="CO896" s="235"/>
      <c r="CP896" s="233"/>
      <c r="CQ896" s="235"/>
      <c r="CR896" s="233"/>
      <c r="CS896" s="236"/>
    </row>
    <row r="897" spans="25:97" ht="15" customHeight="1" x14ac:dyDescent="0.25">
      <c r="Y897" s="38"/>
      <c r="Z897" s="39"/>
      <c r="AA897" s="40"/>
      <c r="AB897" s="39"/>
      <c r="AC897" s="40"/>
      <c r="AD897" s="41"/>
      <c r="AE897" s="38"/>
      <c r="AF897" s="39"/>
      <c r="AG897" s="40"/>
      <c r="AH897" s="39"/>
      <c r="AI897" s="40"/>
      <c r="AJ897" s="41"/>
      <c r="AK897" s="38"/>
      <c r="AL897" s="39"/>
      <c r="AM897" s="40"/>
      <c r="AN897" s="39"/>
      <c r="AO897" s="40"/>
      <c r="AP897" s="41"/>
      <c r="AR897" s="231"/>
      <c r="AS897" s="235"/>
      <c r="AT897" s="233"/>
      <c r="AU897" s="235"/>
      <c r="AV897" s="233"/>
      <c r="AW897" s="236"/>
      <c r="AX897" s="231"/>
      <c r="AY897" s="235"/>
      <c r="AZ897" s="233"/>
      <c r="BA897" s="235"/>
      <c r="BB897" s="233"/>
      <c r="BC897" s="236"/>
      <c r="BD897" s="231"/>
      <c r="BE897" s="235"/>
      <c r="BF897" s="233"/>
      <c r="BG897" s="235"/>
      <c r="BH897" s="233"/>
      <c r="BI897" s="236"/>
      <c r="BJ897" s="231"/>
      <c r="BK897" s="235"/>
      <c r="BL897" s="233"/>
      <c r="BM897" s="235"/>
      <c r="BN897" s="233"/>
      <c r="BO897" s="236"/>
      <c r="BP897" s="231"/>
      <c r="BQ897" s="235"/>
      <c r="BR897" s="233"/>
      <c r="BS897" s="235"/>
      <c r="BT897" s="233"/>
      <c r="BU897" s="236"/>
      <c r="BV897" s="231"/>
      <c r="BW897" s="235"/>
      <c r="BX897" s="233"/>
      <c r="BY897" s="235"/>
      <c r="BZ897" s="233"/>
      <c r="CA897" s="236"/>
      <c r="CB897" s="231"/>
      <c r="CC897" s="235"/>
      <c r="CD897" s="233"/>
      <c r="CE897" s="235"/>
      <c r="CF897" s="233"/>
      <c r="CG897" s="236"/>
      <c r="CH897" s="231"/>
      <c r="CI897" s="235"/>
      <c r="CJ897" s="233"/>
      <c r="CK897" s="235"/>
      <c r="CL897" s="233"/>
      <c r="CM897" s="236"/>
      <c r="CN897" s="231"/>
      <c r="CO897" s="235"/>
      <c r="CP897" s="233"/>
      <c r="CQ897" s="235"/>
      <c r="CR897" s="233"/>
      <c r="CS897" s="236"/>
    </row>
    <row r="898" spans="25:97" ht="15" customHeight="1" x14ac:dyDescent="0.25">
      <c r="Y898" s="36"/>
      <c r="Z898" s="23"/>
      <c r="AA898" s="1"/>
      <c r="AB898" s="23"/>
      <c r="AC898" s="1"/>
      <c r="AD898" s="37"/>
      <c r="AE898" s="36"/>
      <c r="AF898" s="23"/>
      <c r="AG898" s="1"/>
      <c r="AH898" s="23"/>
      <c r="AI898" s="1"/>
      <c r="AJ898" s="37"/>
      <c r="AK898" s="36"/>
      <c r="AL898" s="23"/>
      <c r="AM898" s="1"/>
      <c r="AN898" s="23"/>
      <c r="AO898" s="1"/>
      <c r="AP898" s="37"/>
      <c r="AR898" s="122"/>
      <c r="AS898" s="123"/>
      <c r="AT898" s="124"/>
      <c r="AU898" s="123"/>
      <c r="AV898" s="124"/>
      <c r="AW898" s="125"/>
      <c r="AX898" s="122"/>
      <c r="AY898" s="123"/>
      <c r="AZ898" s="124"/>
      <c r="BA898" s="123"/>
      <c r="BB898" s="124"/>
      <c r="BC898" s="125"/>
      <c r="BD898" s="122"/>
      <c r="BE898" s="123"/>
      <c r="BF898" s="124"/>
      <c r="BG898" s="123"/>
      <c r="BH898" s="124"/>
      <c r="BI898" s="125"/>
      <c r="BJ898" s="122"/>
      <c r="BK898" s="123"/>
      <c r="BL898" s="124"/>
      <c r="BM898" s="123"/>
      <c r="BN898" s="124"/>
      <c r="BO898" s="125"/>
      <c r="BP898" s="122"/>
      <c r="BQ898" s="123"/>
      <c r="BR898" s="124"/>
      <c r="BS898" s="123"/>
      <c r="BT898" s="124"/>
      <c r="BU898" s="125"/>
      <c r="BV898" s="122"/>
      <c r="BW898" s="123"/>
      <c r="BX898" s="124"/>
      <c r="BY898" s="123"/>
      <c r="BZ898" s="124"/>
      <c r="CA898" s="125"/>
      <c r="CB898" s="122"/>
      <c r="CC898" s="123"/>
      <c r="CD898" s="124"/>
      <c r="CE898" s="123"/>
      <c r="CF898" s="124"/>
      <c r="CG898" s="125"/>
      <c r="CH898" s="122"/>
      <c r="CI898" s="123"/>
      <c r="CJ898" s="124"/>
      <c r="CK898" s="123"/>
      <c r="CL898" s="124"/>
      <c r="CM898" s="125"/>
      <c r="CN898" s="122"/>
      <c r="CO898" s="123"/>
      <c r="CP898" s="124"/>
      <c r="CQ898" s="123"/>
      <c r="CR898" s="124"/>
      <c r="CS898" s="125"/>
    </row>
    <row r="899" spans="25:97" ht="15" customHeight="1" x14ac:dyDescent="0.25">
      <c r="Y899" s="38">
        <v>1</v>
      </c>
      <c r="Z899" s="42" t="s">
        <v>25</v>
      </c>
      <c r="AA899" s="40"/>
      <c r="AC899" s="40"/>
      <c r="AE899" s="38"/>
      <c r="AF899" s="42"/>
      <c r="AG899" s="40"/>
      <c r="AH899" s="42"/>
      <c r="AI899" s="40"/>
      <c r="AJ899" s="43"/>
      <c r="AK899" s="38"/>
      <c r="AL899" s="42"/>
      <c r="AM899" s="40"/>
      <c r="AN899" s="42"/>
      <c r="AO899" s="40"/>
      <c r="AP899" s="41"/>
      <c r="AR899" s="118">
        <v>1</v>
      </c>
      <c r="AS899" s="145" t="s">
        <v>351</v>
      </c>
      <c r="AT899" s="120"/>
      <c r="AU899" s="150"/>
      <c r="AV899" s="120"/>
      <c r="AW899" s="150"/>
      <c r="AX899" s="118"/>
      <c r="AY899" s="145"/>
      <c r="AZ899" s="120"/>
      <c r="BA899" s="145"/>
      <c r="BB899" s="120"/>
      <c r="BC899" s="146"/>
      <c r="BD899" s="118"/>
      <c r="BE899" s="145"/>
      <c r="BF899" s="120"/>
      <c r="BG899" s="145"/>
      <c r="BH899" s="120"/>
      <c r="BI899" s="121"/>
      <c r="BJ899" s="118"/>
      <c r="BK899" s="145"/>
      <c r="BL899" s="120"/>
      <c r="BM899" s="150"/>
      <c r="BN899" s="120"/>
      <c r="BO899" s="150"/>
      <c r="BP899" s="118"/>
      <c r="BQ899" s="145"/>
      <c r="BR899" s="120"/>
      <c r="BS899" s="145"/>
      <c r="BT899" s="120"/>
      <c r="BU899" s="146"/>
      <c r="BV899" s="118"/>
      <c r="BW899" s="145"/>
      <c r="BX899" s="120"/>
      <c r="BY899" s="145"/>
      <c r="BZ899" s="120"/>
      <c r="CA899" s="121"/>
      <c r="CB899" s="118"/>
      <c r="CC899" s="145"/>
      <c r="CD899" s="120"/>
      <c r="CE899" s="150"/>
      <c r="CF899" s="120"/>
      <c r="CG899" s="150"/>
      <c r="CH899" s="118"/>
      <c r="CI899" s="145"/>
      <c r="CJ899" s="120"/>
      <c r="CK899" s="145"/>
      <c r="CL899" s="120"/>
      <c r="CM899" s="146"/>
      <c r="CN899" s="118"/>
      <c r="CO899" s="145"/>
      <c r="CP899" s="120"/>
      <c r="CQ899" s="145"/>
      <c r="CR899" s="120"/>
      <c r="CS899" s="121"/>
    </row>
    <row r="900" spans="25:97" ht="15" customHeight="1" x14ac:dyDescent="0.25">
      <c r="Y900" s="38">
        <v>2</v>
      </c>
      <c r="Z900" s="42" t="s">
        <v>26</v>
      </c>
      <c r="AA900" s="40"/>
      <c r="AB900" s="39"/>
      <c r="AC900" s="40"/>
      <c r="AD900" s="41"/>
      <c r="AE900" s="38"/>
      <c r="AF900" s="39"/>
      <c r="AG900" s="40"/>
      <c r="AH900" s="39"/>
      <c r="AI900" s="40"/>
      <c r="AJ900" s="41"/>
      <c r="AK900" s="38"/>
      <c r="AL900" s="39"/>
      <c r="AM900" s="40"/>
      <c r="AN900" s="39"/>
      <c r="AO900" s="40"/>
      <c r="AP900" s="41"/>
      <c r="AR900" s="118">
        <v>2</v>
      </c>
      <c r="AS900" s="145" t="s">
        <v>352</v>
      </c>
      <c r="AT900" s="120"/>
      <c r="AU900" s="119"/>
      <c r="AV900" s="120"/>
      <c r="AW900" s="121"/>
      <c r="AX900" s="118"/>
      <c r="AY900" s="119"/>
      <c r="AZ900" s="120"/>
      <c r="BA900" s="119"/>
      <c r="BB900" s="120"/>
      <c r="BC900" s="121"/>
      <c r="BD900" s="118"/>
      <c r="BE900" s="119"/>
      <c r="BF900" s="120"/>
      <c r="BG900" s="119"/>
      <c r="BH900" s="120"/>
      <c r="BI900" s="121"/>
      <c r="BJ900" s="118"/>
      <c r="BK900" s="145"/>
      <c r="BL900" s="120"/>
      <c r="BM900" s="119"/>
      <c r="BN900" s="120"/>
      <c r="BO900" s="121"/>
      <c r="BP900" s="118"/>
      <c r="BQ900" s="119"/>
      <c r="BR900" s="120"/>
      <c r="BS900" s="119"/>
      <c r="BT900" s="120"/>
      <c r="BU900" s="121"/>
      <c r="BV900" s="118"/>
      <c r="BW900" s="119"/>
      <c r="BX900" s="120"/>
      <c r="BY900" s="119"/>
      <c r="BZ900" s="120"/>
      <c r="CA900" s="121"/>
      <c r="CB900" s="118"/>
      <c r="CC900" s="145"/>
      <c r="CD900" s="120"/>
      <c r="CE900" s="119"/>
      <c r="CF900" s="120"/>
      <c r="CG900" s="121"/>
      <c r="CH900" s="118"/>
      <c r="CI900" s="119"/>
      <c r="CJ900" s="120"/>
      <c r="CK900" s="119"/>
      <c r="CL900" s="120"/>
      <c r="CM900" s="121"/>
      <c r="CN900" s="118"/>
      <c r="CO900" s="119"/>
      <c r="CP900" s="120"/>
      <c r="CQ900" s="119"/>
      <c r="CR900" s="120"/>
      <c r="CS900" s="121"/>
    </row>
    <row r="901" spans="25:97" ht="15" customHeight="1" x14ac:dyDescent="0.25">
      <c r="Y901" s="38">
        <v>3</v>
      </c>
      <c r="Z901" s="43" t="s">
        <v>27</v>
      </c>
      <c r="AA901" s="40"/>
      <c r="AB901" s="39"/>
      <c r="AC901" s="40"/>
      <c r="AD901" s="41"/>
      <c r="AE901" s="38"/>
      <c r="AF901" s="39"/>
      <c r="AG901" s="40"/>
      <c r="AH901" s="39"/>
      <c r="AI901" s="40"/>
      <c r="AJ901" s="41"/>
      <c r="AK901" s="38"/>
      <c r="AL901" s="39"/>
      <c r="AM901" s="40"/>
      <c r="AN901" s="39"/>
      <c r="AO901" s="40"/>
      <c r="AP901" s="41"/>
      <c r="AR901" s="118">
        <v>3</v>
      </c>
      <c r="AS901" s="146" t="s">
        <v>353</v>
      </c>
      <c r="AT901" s="120"/>
      <c r="AU901" s="119"/>
      <c r="AV901" s="120"/>
      <c r="AW901" s="121"/>
      <c r="AX901" s="118"/>
      <c r="AY901" s="119"/>
      <c r="AZ901" s="120"/>
      <c r="BA901" s="119"/>
      <c r="BB901" s="120"/>
      <c r="BC901" s="121"/>
      <c r="BD901" s="118"/>
      <c r="BE901" s="119"/>
      <c r="BF901" s="120"/>
      <c r="BG901" s="119"/>
      <c r="BH901" s="120"/>
      <c r="BI901" s="121"/>
      <c r="BJ901" s="118"/>
      <c r="BK901" s="146"/>
      <c r="BL901" s="120"/>
      <c r="BM901" s="119"/>
      <c r="BN901" s="120"/>
      <c r="BO901" s="121"/>
      <c r="BP901" s="118"/>
      <c r="BQ901" s="119"/>
      <c r="BR901" s="120"/>
      <c r="BS901" s="119"/>
      <c r="BT901" s="120"/>
      <c r="BU901" s="121"/>
      <c r="BV901" s="118"/>
      <c r="BW901" s="119"/>
      <c r="BX901" s="120"/>
      <c r="BY901" s="119"/>
      <c r="BZ901" s="120"/>
      <c r="CA901" s="121"/>
      <c r="CB901" s="118"/>
      <c r="CC901" s="146"/>
      <c r="CD901" s="120"/>
      <c r="CE901" s="119"/>
      <c r="CF901" s="120"/>
      <c r="CG901" s="121"/>
      <c r="CH901" s="118"/>
      <c r="CI901" s="119"/>
      <c r="CJ901" s="120"/>
      <c r="CK901" s="119"/>
      <c r="CL901" s="120"/>
      <c r="CM901" s="121"/>
      <c r="CN901" s="118"/>
      <c r="CO901" s="119"/>
      <c r="CP901" s="120"/>
      <c r="CQ901" s="119"/>
      <c r="CR901" s="120"/>
      <c r="CS901" s="121"/>
    </row>
    <row r="902" spans="25:97" ht="15.75" x14ac:dyDescent="0.25">
      <c r="Y902" s="44"/>
      <c r="Z902" s="45"/>
      <c r="AA902" s="46"/>
      <c r="AB902" s="45"/>
      <c r="AC902" s="46"/>
      <c r="AD902" s="47"/>
      <c r="AE902" s="44"/>
      <c r="AF902" s="45"/>
      <c r="AG902" s="46"/>
      <c r="AH902" s="45"/>
      <c r="AI902" s="46"/>
      <c r="AJ902" s="47"/>
      <c r="AK902" s="44"/>
      <c r="AL902" s="45"/>
      <c r="AM902" s="46"/>
      <c r="AN902" s="45"/>
      <c r="AO902" s="46"/>
      <c r="AP902" s="47"/>
      <c r="AR902" s="44"/>
      <c r="AS902" s="45"/>
      <c r="AT902" s="46"/>
      <c r="AU902" s="45"/>
      <c r="AV902" s="46"/>
      <c r="AW902" s="47"/>
      <c r="AX902" s="44"/>
      <c r="AY902" s="45"/>
      <c r="AZ902" s="46"/>
      <c r="BA902" s="45"/>
      <c r="BB902" s="46"/>
      <c r="BC902" s="47"/>
      <c r="BD902" s="44"/>
      <c r="BE902" s="45"/>
      <c r="BF902" s="46"/>
      <c r="BG902" s="45"/>
      <c r="BH902" s="46"/>
      <c r="BI902" s="47"/>
      <c r="BJ902" s="44"/>
      <c r="BK902" s="45"/>
      <c r="BL902" s="46"/>
      <c r="BM902" s="45"/>
      <c r="BN902" s="46"/>
      <c r="BO902" s="47"/>
      <c r="BP902" s="44"/>
      <c r="BQ902" s="45"/>
      <c r="BR902" s="46"/>
      <c r="BS902" s="45"/>
      <c r="BT902" s="46"/>
      <c r="BU902" s="47"/>
      <c r="BV902" s="44"/>
      <c r="BW902" s="45"/>
      <c r="BX902" s="46"/>
      <c r="BY902" s="45"/>
      <c r="BZ902" s="46"/>
      <c r="CA902" s="47"/>
      <c r="CB902" s="44"/>
      <c r="CC902" s="45"/>
      <c r="CD902" s="46"/>
      <c r="CE902" s="45"/>
      <c r="CF902" s="46"/>
      <c r="CG902" s="47"/>
      <c r="CH902" s="44"/>
      <c r="CI902" s="45"/>
      <c r="CJ902" s="46"/>
      <c r="CK902" s="45"/>
      <c r="CL902" s="46"/>
      <c r="CM902" s="47"/>
      <c r="CN902" s="44"/>
      <c r="CO902" s="45"/>
      <c r="CP902" s="46"/>
      <c r="CQ902" s="45"/>
      <c r="CR902" s="46"/>
      <c r="CS902" s="47"/>
    </row>
    <row r="903" spans="25:97" ht="15.75" x14ac:dyDescent="0.25">
      <c r="Z903" s="22"/>
      <c r="AB903" s="22"/>
      <c r="AD903" s="22"/>
      <c r="AF903" s="22"/>
      <c r="AH903" s="22"/>
      <c r="AJ903" s="22"/>
      <c r="AL903" s="22"/>
      <c r="AN903" s="22"/>
      <c r="AP903" s="22"/>
    </row>
  </sheetData>
  <sheetProtection password="CC4B" sheet="1" selectLockedCells="1"/>
  <mergeCells count="100">
    <mergeCell ref="B133:B135"/>
    <mergeCell ref="B148:B150"/>
    <mergeCell ref="B145:B147"/>
    <mergeCell ref="B136:B138"/>
    <mergeCell ref="B278:B280"/>
    <mergeCell ref="B239:B241"/>
    <mergeCell ref="B242:B244"/>
    <mergeCell ref="B269:B271"/>
    <mergeCell ref="B248:B250"/>
    <mergeCell ref="B251:B253"/>
    <mergeCell ref="B233:B235"/>
    <mergeCell ref="B236:B238"/>
    <mergeCell ref="B190:B192"/>
    <mergeCell ref="B193:B195"/>
    <mergeCell ref="B196:B198"/>
    <mergeCell ref="B199:B201"/>
    <mergeCell ref="B218:B220"/>
    <mergeCell ref="B227:B229"/>
    <mergeCell ref="B221:B223"/>
    <mergeCell ref="B205:B207"/>
    <mergeCell ref="B210:G210"/>
    <mergeCell ref="C227:C286"/>
    <mergeCell ref="B281:B283"/>
    <mergeCell ref="B284:B286"/>
    <mergeCell ref="D257:D286"/>
    <mergeCell ref="C148:C207"/>
    <mergeCell ref="E148:E207"/>
    <mergeCell ref="G148:G207"/>
    <mergeCell ref="B151:B153"/>
    <mergeCell ref="B154:B156"/>
    <mergeCell ref="B157:B159"/>
    <mergeCell ref="B160:B162"/>
    <mergeCell ref="M567:AP567"/>
    <mergeCell ref="B254:B256"/>
    <mergeCell ref="B257:B259"/>
    <mergeCell ref="B260:B262"/>
    <mergeCell ref="B263:B265"/>
    <mergeCell ref="B266:B268"/>
    <mergeCell ref="E227:E286"/>
    <mergeCell ref="B272:B274"/>
    <mergeCell ref="B275:B277"/>
    <mergeCell ref="B230:B232"/>
    <mergeCell ref="G227:G286"/>
    <mergeCell ref="B245:B247"/>
    <mergeCell ref="B163:B165"/>
    <mergeCell ref="B178:B180"/>
    <mergeCell ref="B181:B183"/>
    <mergeCell ref="B184:B186"/>
    <mergeCell ref="B166:B168"/>
    <mergeCell ref="B202:B204"/>
    <mergeCell ref="B169:B171"/>
    <mergeCell ref="B172:B174"/>
    <mergeCell ref="B175:B177"/>
    <mergeCell ref="B187:B189"/>
    <mergeCell ref="B131:G131"/>
    <mergeCell ref="B96:B98"/>
    <mergeCell ref="B99:B101"/>
    <mergeCell ref="B102:B104"/>
    <mergeCell ref="B105:B107"/>
    <mergeCell ref="B108:B110"/>
    <mergeCell ref="B111:B113"/>
    <mergeCell ref="B114:B116"/>
    <mergeCell ref="B117:B119"/>
    <mergeCell ref="B120:B122"/>
    <mergeCell ref="B123:B125"/>
    <mergeCell ref="B126:B128"/>
    <mergeCell ref="G81:G128"/>
    <mergeCell ref="B84:B86"/>
    <mergeCell ref="B87:B89"/>
    <mergeCell ref="B90:B92"/>
    <mergeCell ref="B78:B80"/>
    <mergeCell ref="B93:B95"/>
    <mergeCell ref="D93:D128"/>
    <mergeCell ref="B72:B74"/>
    <mergeCell ref="B75:B77"/>
    <mergeCell ref="B81:B83"/>
    <mergeCell ref="C81:C128"/>
    <mergeCell ref="L10:L64"/>
    <mergeCell ref="B15:B29"/>
    <mergeCell ref="B30:B34"/>
    <mergeCell ref="B35:B59"/>
    <mergeCell ref="B60:B64"/>
    <mergeCell ref="B10:B14"/>
    <mergeCell ref="C10:E64"/>
    <mergeCell ref="B224:B226"/>
    <mergeCell ref="I9:K9"/>
    <mergeCell ref="B4:C4"/>
    <mergeCell ref="B5:C5"/>
    <mergeCell ref="B6:C6"/>
    <mergeCell ref="B7:C7"/>
    <mergeCell ref="C9:E9"/>
    <mergeCell ref="F9:H9"/>
    <mergeCell ref="B215:B217"/>
    <mergeCell ref="B212:B214"/>
    <mergeCell ref="B139:B141"/>
    <mergeCell ref="B142:B144"/>
    <mergeCell ref="D178:D207"/>
    <mergeCell ref="B67:G67"/>
    <mergeCell ref="B69:B71"/>
    <mergeCell ref="E81:E128"/>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CV903"/>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25" t="str">
        <f>'1'!D2</f>
        <v>****- **** оқу жылында бала дамуының жеке картасы</v>
      </c>
      <c r="E2" s="25"/>
      <c r="F2" s="25"/>
      <c r="G2" s="24"/>
      <c r="H2" s="24"/>
    </row>
    <row r="3" spans="2:12" ht="18.75" x14ac:dyDescent="0.3">
      <c r="B3" s="24"/>
      <c r="C3" s="24"/>
      <c r="D3" s="24"/>
      <c r="E3" s="24"/>
      <c r="F3" s="24"/>
      <c r="G3" s="24"/>
      <c r="H3" s="24"/>
    </row>
    <row r="4" spans="2:12" ht="44.25" customHeight="1" x14ac:dyDescent="0.3">
      <c r="B4" s="801" t="s">
        <v>928</v>
      </c>
      <c r="C4" s="801"/>
      <c r="D4" s="26">
        <f>'2 жастағы балалар Ф'!C95</f>
        <v>0</v>
      </c>
      <c r="E4" s="29"/>
      <c r="F4" s="29"/>
      <c r="G4" s="24"/>
      <c r="H4" s="24"/>
    </row>
    <row r="5" spans="2:12" ht="18.75" x14ac:dyDescent="0.3">
      <c r="B5" s="802" t="s">
        <v>905</v>
      </c>
      <c r="C5" s="802"/>
      <c r="D5" s="27">
        <f>'2 жастағы балалар Ф'!A95</f>
        <v>0</v>
      </c>
      <c r="E5" s="27"/>
      <c r="F5" s="27"/>
      <c r="G5" s="24"/>
      <c r="H5" s="24"/>
    </row>
    <row r="6" spans="2:12" ht="90.75" customHeight="1" x14ac:dyDescent="0.35">
      <c r="B6" s="803" t="s">
        <v>929</v>
      </c>
      <c r="C6" s="803"/>
      <c r="D6" s="26" t="str">
        <f>'1'!D6</f>
        <v>"Балдырған тобы" С.Сейфуллин атындағы ЖББМ шағын орталық</v>
      </c>
      <c r="E6" s="28"/>
      <c r="F6" s="296" t="str">
        <f>'1'!F6</f>
        <v>Қарағанды облысы</v>
      </c>
      <c r="G6" s="28"/>
      <c r="H6" s="26"/>
    </row>
    <row r="7" spans="2:12" ht="18.75" x14ac:dyDescent="0.3">
      <c r="B7" s="802" t="s">
        <v>930</v>
      </c>
      <c r="C7" s="802"/>
      <c r="D7" s="26" t="s">
        <v>1198</v>
      </c>
      <c r="E7" s="28"/>
      <c r="F7" s="28"/>
      <c r="G7" s="28"/>
      <c r="H7" s="24"/>
    </row>
    <row r="9" spans="2:12" ht="63.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824" t="str">
        <f>IF(C69="","",VLOOKUP(C69,$M$509:$N$511,2,TRUE))</f>
        <v/>
      </c>
      <c r="D10" s="825"/>
      <c r="E10" s="826"/>
      <c r="F10" s="453" t="e">
        <f>IF(C133="","",VLOOKUP(C133,$M$556:$N$558,2,TRUE))</f>
        <v>#N/A</v>
      </c>
      <c r="G10" s="453" t="e">
        <f>IF(C134="","",VLOOKUP(C134,$O$556:$P$558,2,TRUE))</f>
        <v>#N/A</v>
      </c>
      <c r="H10" s="453" t="e">
        <f>IF(C135="","",VLOOKUP(C135,$Q$556:$R$558,2,TRUE))</f>
        <v>#N/A</v>
      </c>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827"/>
      <c r="D11" s="828"/>
      <c r="E11" s="829"/>
      <c r="F11" s="453" t="e">
        <f>IF(C136="","",VLOOKUP(C136,$S$556:$T$558,2,TRUE))</f>
        <v>#N/A</v>
      </c>
      <c r="G11" s="453" t="e">
        <f>IF(C137="","",VLOOKUP(C137,$U$556:$V$558,2,TRUE))</f>
        <v>#N/A</v>
      </c>
      <c r="H11" s="453" t="e">
        <f>IF(C138="","",VLOOKUP(C138,$W$556:$X$558,2,TRUE))</f>
        <v>#N/A</v>
      </c>
      <c r="I11" s="450" t="e">
        <f>IF(C215="","",VLOOKUP(C215,$S$556:$T$558,2,TRUE))</f>
        <v>#N/A</v>
      </c>
      <c r="J11" s="450" t="e">
        <f>IF(C216="","",VLOOKUP(C216,$U$556:$V$558,2,TRUE))</f>
        <v>#N/A</v>
      </c>
      <c r="K11" s="450" t="e">
        <f>IF(C217="","",VLOOKUP(C217,$W$556:$X$558,2,TRUE))</f>
        <v>#N/A</v>
      </c>
      <c r="L11" s="820"/>
    </row>
    <row r="12" spans="2:12" ht="90" customHeight="1" x14ac:dyDescent="0.25">
      <c r="B12" s="804"/>
      <c r="C12" s="827"/>
      <c r="D12" s="828"/>
      <c r="E12" s="829"/>
      <c r="F12" s="453" t="e">
        <f>IF(C139="","",VLOOKUP(C139,$Y$556:$Z$558,2,TRUE))</f>
        <v>#N/A</v>
      </c>
      <c r="G12" s="453" t="e">
        <f>IF(C140="","",VLOOKUP(C140,$AA$556:$AB$558,2,TRUE))</f>
        <v>#N/A</v>
      </c>
      <c r="H12" s="453" t="e">
        <f>IF(C141="","",VLOOKUP(C141,$AC$556:$AD$558,2,TRUE))</f>
        <v>#N/A</v>
      </c>
      <c r="I12" s="450" t="e">
        <f>IF(C218="","",VLOOKUP(C218,$Y$556:$Z$558,2,TRUE))</f>
        <v>#N/A</v>
      </c>
      <c r="J12" s="450" t="e">
        <f>IF(C219="","",VLOOKUP(C219,$AA$556:$AB$558,2,TRUE))</f>
        <v>#N/A</v>
      </c>
      <c r="K12" s="450" t="e">
        <f>IF(C220="","",VLOOKUP(C220,$AC$556:$AD$558,2,TRUE))</f>
        <v>#N/A</v>
      </c>
      <c r="L12" s="820"/>
    </row>
    <row r="13" spans="2:12" ht="90" customHeight="1" x14ac:dyDescent="0.25">
      <c r="B13" s="804"/>
      <c r="C13" s="827"/>
      <c r="D13" s="828"/>
      <c r="E13" s="829"/>
      <c r="F13" s="453" t="e">
        <f>IF(C142="","",VLOOKUP(C142,$AE$556:$AF$558,2,TRUE))</f>
        <v>#N/A</v>
      </c>
      <c r="G13" s="453" t="e">
        <f>IF(C143="","",VLOOKUP(C143,$AG$556:$AH$558,2,TRUE))</f>
        <v>#N/A</v>
      </c>
      <c r="H13" s="453" t="e">
        <f>IF(C144="","",VLOOKUP(C144,$AI$556:$AJ$558,2,TRUE))</f>
        <v>#N/A</v>
      </c>
      <c r="I13" s="450" t="e">
        <f>IF(C221="","",VLOOKUP(C221,$AE$556:$AF$558,2,TRUE))</f>
        <v>#N/A</v>
      </c>
      <c r="J13" s="450" t="e">
        <f>IF(C222="","",VLOOKUP(C222,$AG$556:$AH$558,2,TRUE))</f>
        <v>#N/A</v>
      </c>
      <c r="K13" s="450" t="e">
        <f>IF(C223="","",VLOOKUP(C223,$AI$556:$AJ$558,2,TRUE))</f>
        <v>#N/A</v>
      </c>
      <c r="L13" s="820"/>
    </row>
    <row r="14" spans="2:12" ht="90" hidden="1" customHeight="1" x14ac:dyDescent="0.25">
      <c r="B14" s="804"/>
      <c r="C14" s="827"/>
      <c r="D14" s="828"/>
      <c r="E14" s="829"/>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827"/>
      <c r="D15" s="828"/>
      <c r="E15" s="829"/>
      <c r="F15" s="453" t="e">
        <f>IF(D133="","",VLOOKUP(D133,$M$560:$N$562,2,TRUE))</f>
        <v>#N/A</v>
      </c>
      <c r="G15" s="453" t="e">
        <f>IF(D134="","",VLOOKUP(D134,$O$560:$P$562,2,TRUE))</f>
        <v>#N/A</v>
      </c>
      <c r="H15" s="453" t="e">
        <f>IF(D135="","",VLOOKUP(D135,$Q$560:$R$562,2,TRUE))</f>
        <v>#N/A</v>
      </c>
      <c r="I15" s="450" t="e">
        <f>IF(D212="","",VLOOKUP(D212,$M$560:$N$562,2,TRUE))</f>
        <v>#N/A</v>
      </c>
      <c r="J15" s="450" t="e">
        <f>IF(D213="","",VLOOKUP(D213,$O$560:$P$562,2,TRUE))</f>
        <v>#N/A</v>
      </c>
      <c r="K15" s="450" t="e">
        <f>IF(D214="","",VLOOKUP(D214,$Q$560:$R$562,2,TRUE))</f>
        <v>#N/A</v>
      </c>
      <c r="L15" s="820"/>
    </row>
    <row r="16" spans="2:12" ht="90" customHeight="1" x14ac:dyDescent="0.25">
      <c r="B16" s="796"/>
      <c r="C16" s="827"/>
      <c r="D16" s="828"/>
      <c r="E16" s="829"/>
      <c r="F16" s="453" t="e">
        <f>IF(D136="","",VLOOKUP(D136,$S$560:$T$562,2,TRUE))</f>
        <v>#N/A</v>
      </c>
      <c r="G16" s="453" t="e">
        <f>IF(D137="","",VLOOKUP(D137,$U$560:$V$562,2,TRUE))</f>
        <v>#N/A</v>
      </c>
      <c r="H16" s="453" t="e">
        <f>IF(D138="","",VLOOKUP(D138,$W$560:$X$562,2,TRUE))</f>
        <v>#N/A</v>
      </c>
      <c r="I16" s="450" t="e">
        <f>IF(D215="","",VLOOKUP(D215,$S$560:$T$562,2,TRUE))</f>
        <v>#N/A</v>
      </c>
      <c r="J16" s="450" t="e">
        <f>IF(D216="","",VLOOKUP(D216,$U$560:$V$562,2,TRUE))</f>
        <v>#N/A</v>
      </c>
      <c r="K16" s="450" t="e">
        <f>IF(D217="","",VLOOKUP(D217,$W$560:$X$562,2,TRUE))</f>
        <v>#N/A</v>
      </c>
      <c r="L16" s="820"/>
    </row>
    <row r="17" spans="2:12" ht="90" customHeight="1" x14ac:dyDescent="0.25">
      <c r="B17" s="796"/>
      <c r="C17" s="827"/>
      <c r="D17" s="828"/>
      <c r="E17" s="829"/>
      <c r="F17" s="453" t="e">
        <f>IF(D139="","",VLOOKUP(D139,$Y$560:$Z$562,2,TRUE))</f>
        <v>#N/A</v>
      </c>
      <c r="G17" s="453" t="e">
        <f>IF(D140="","",VLOOKUP(D140,$AA$560:$AB$562,2,TRUE))</f>
        <v>#N/A</v>
      </c>
      <c r="H17" s="453" t="e">
        <f>IF(D141="","",VLOOKUP(D141,$AC$560:$AD$560,2,TRUE))</f>
        <v>#N/A</v>
      </c>
      <c r="I17" s="450" t="e">
        <f>IF(D218="","",VLOOKUP(D218,$Y$560:$Z$562,2,TRUE))</f>
        <v>#N/A</v>
      </c>
      <c r="J17" s="450" t="e">
        <f>IF(D219="","",VLOOKUP(D219,$AA$560:$AB$562,2,TRUE))</f>
        <v>#N/A</v>
      </c>
      <c r="K17" s="450" t="e">
        <f>IF(D220="","",VLOOKUP(D220,$AC$560:$AD$560,2,TRUE))</f>
        <v>#N/A</v>
      </c>
      <c r="L17" s="820"/>
    </row>
    <row r="18" spans="2:12" ht="90" customHeight="1" x14ac:dyDescent="0.25">
      <c r="B18" s="796"/>
      <c r="C18" s="827"/>
      <c r="D18" s="828"/>
      <c r="E18" s="829"/>
      <c r="F18" s="453" t="e">
        <f>IF(D142="","",VLOOKUP(D142,$AE$560:$AF$562,2,TRUE))</f>
        <v>#N/A</v>
      </c>
      <c r="G18" s="453" t="e">
        <f>IF(D143="","",VLOOKUP(D143,$AG$560:$AH$562,2,TRUE))</f>
        <v>#N/A</v>
      </c>
      <c r="H18" s="453" t="e">
        <f>IF(D144="","",VLOOKUP(D144,$AI$560:$AJ$562,2,TRUE))</f>
        <v>#N/A</v>
      </c>
      <c r="I18" s="450" t="e">
        <f>IF(D221="","",VLOOKUP(D221,$AE$560:$AF$562,2,TRUE))</f>
        <v>#N/A</v>
      </c>
      <c r="J18" s="450" t="e">
        <f>IF(D222="","",VLOOKUP(D222,$AG$560:$AH$562,2,TRUE))</f>
        <v>#N/A</v>
      </c>
      <c r="K18" s="450" t="e">
        <f>IF(D223="","",VLOOKUP(D223,$AI$560:$AJ$562,2,TRUE))</f>
        <v>#N/A</v>
      </c>
      <c r="L18" s="820"/>
    </row>
    <row r="19" spans="2:12" ht="90" hidden="1" customHeight="1" x14ac:dyDescent="0.25">
      <c r="B19" s="796"/>
      <c r="C19" s="827"/>
      <c r="D19" s="828"/>
      <c r="E19" s="829"/>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827"/>
      <c r="D20" s="828"/>
      <c r="E20" s="829"/>
      <c r="F20" s="450" t="e">
        <f>IF(D148="","",VLOOKUP(D148,$M$564:$N$566,2,TRUE))</f>
        <v>#N/A</v>
      </c>
      <c r="G20" s="450" t="e">
        <f>IF(D149="","",VLOOKUP(D149,$O$564:$P$566,2,TRUE))</f>
        <v>#N/A</v>
      </c>
      <c r="H20" s="450" t="e">
        <f>IF(D150="","",VLOOKUP(D150,$Q$564:$R$566,2,TRUE))</f>
        <v>#N/A</v>
      </c>
      <c r="I20" s="450" t="e">
        <f>IF(D227="","",VLOOKUP(D227,$M$564:$N$566,2,TRUE))</f>
        <v>#N/A</v>
      </c>
      <c r="J20" s="450" t="e">
        <f>IF(D228="","",VLOOKUP(D228,$O$564:$P$566,2,TRUE))</f>
        <v>#N/A</v>
      </c>
      <c r="K20" s="450" t="e">
        <f>IF(D229="","",VLOOKUP(D229,$Q$564:$R$566,2,TRUE))</f>
        <v>#N/A</v>
      </c>
      <c r="L20" s="820"/>
    </row>
    <row r="21" spans="2:12" ht="90" customHeight="1" x14ac:dyDescent="0.25">
      <c r="B21" s="796"/>
      <c r="C21" s="827"/>
      <c r="D21" s="828"/>
      <c r="E21" s="829"/>
      <c r="F21" s="450" t="e">
        <f>IF(D151="","",VLOOKUP(D151,$S$564:$T$566,2,TRUE))</f>
        <v>#N/A</v>
      </c>
      <c r="G21" s="450" t="e">
        <f>IF(D152="","",VLOOKUP(D152,$U$564:$V$566,2,TRUE))</f>
        <v>#N/A</v>
      </c>
      <c r="H21" s="450" t="e">
        <f>IF(D153="","",VLOOKUP(D153,$W$564:$X$566,2,TRUE))</f>
        <v>#N/A</v>
      </c>
      <c r="I21" s="450" t="e">
        <f>IF(D230="","",VLOOKUP(D230,$S$564:$T$566,2,TRUE))</f>
        <v>#N/A</v>
      </c>
      <c r="J21" s="450" t="e">
        <f>IF(D231="","",VLOOKUP(D231,$U$564:$V$566,2,TRUE))</f>
        <v>#N/A</v>
      </c>
      <c r="K21" s="450" t="e">
        <f>IF(D232="","",VLOOKUP(D232,$W$564:$X$566,2,TRUE))</f>
        <v>#N/A</v>
      </c>
      <c r="L21" s="820"/>
    </row>
    <row r="22" spans="2:12" ht="90" customHeight="1" x14ac:dyDescent="0.25">
      <c r="B22" s="796"/>
      <c r="C22" s="827"/>
      <c r="D22" s="828"/>
      <c r="E22" s="829"/>
      <c r="F22" s="450" t="e">
        <f>IF(D154="","",VLOOKUP(D154,$Y$564:$Z$566,2,TRUE))</f>
        <v>#N/A</v>
      </c>
      <c r="G22" s="450" t="e">
        <f>IF(D155="","",VLOOKUP(D155,$AA$564:$AB$566,2,TRUE))</f>
        <v>#N/A</v>
      </c>
      <c r="H22" s="450" t="e">
        <f>IF(D156="","",VLOOKUP(D156,$AC$564:$AD$566,2,TRUE))</f>
        <v>#N/A</v>
      </c>
      <c r="I22" s="450" t="e">
        <f>IF(D233="","",VLOOKUP(D233,$Y$564:$Z$566,2,TRUE))</f>
        <v>#N/A</v>
      </c>
      <c r="J22" s="450" t="e">
        <f>IF(D234="","",VLOOKUP(D234,$AA$564:$AB$566,2,TRUE))</f>
        <v>#N/A</v>
      </c>
      <c r="K22" s="450" t="e">
        <f>IF(D235="","",VLOOKUP(D235,$AC$564:$AD$566,2,TRUE))</f>
        <v>#N/A</v>
      </c>
      <c r="L22" s="820"/>
    </row>
    <row r="23" spans="2:12" ht="90" customHeight="1" x14ac:dyDescent="0.25">
      <c r="B23" s="796"/>
      <c r="C23" s="827"/>
      <c r="D23" s="828"/>
      <c r="E23" s="829"/>
      <c r="F23" s="450" t="e">
        <f>IF(D157="","",VLOOKUP(D157,$AE$564:$AF$566,2,TRUE))</f>
        <v>#N/A</v>
      </c>
      <c r="G23" s="450" t="e">
        <f>IF(D158="","",VLOOKUP(D158,$AG$564:$AH$566,2,TRUE))</f>
        <v>#N/A</v>
      </c>
      <c r="H23" s="450" t="e">
        <f>IF(D159="","",VLOOKUP(D159,$AI$564:$AJ$566,2,TRUE))</f>
        <v>#N/A</v>
      </c>
      <c r="I23" s="450" t="e">
        <f>IF(D236="","",VLOOKUP(D236,$AE$564:$AF$566,2,TRUE))</f>
        <v>#N/A</v>
      </c>
      <c r="J23" s="450" t="e">
        <f>IF(D237="","",VLOOKUP(D237,$AG$564:$AH$566,2,TRUE))</f>
        <v>#N/A</v>
      </c>
      <c r="K23" s="450" t="e">
        <f>IF(D238="","",VLOOKUP(D238,$AI$564:$AJ$566,2,TRUE))</f>
        <v>#N/A</v>
      </c>
      <c r="L23" s="820"/>
    </row>
    <row r="24" spans="2:12" ht="90" hidden="1" customHeight="1" x14ac:dyDescent="0.25">
      <c r="B24" s="796"/>
      <c r="C24" s="827"/>
      <c r="D24" s="828"/>
      <c r="E24" s="829"/>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827"/>
      <c r="D25" s="828"/>
      <c r="E25" s="829"/>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827"/>
      <c r="D26" s="828"/>
      <c r="E26" s="829"/>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827"/>
      <c r="D27" s="828"/>
      <c r="E27" s="829"/>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827"/>
      <c r="D28" s="828"/>
      <c r="E28" s="829"/>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827"/>
      <c r="D29" s="828"/>
      <c r="E29" s="829"/>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827"/>
      <c r="D30" s="828"/>
      <c r="E30" s="829"/>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827"/>
      <c r="D31" s="828"/>
      <c r="E31" s="829"/>
      <c r="F31" s="453" t="e">
        <f>IF(E136="","",VLOOKUP(E136,$S$572:$T$574,2,TRUE))</f>
        <v>#N/A</v>
      </c>
      <c r="G31" s="453" t="e">
        <f>IF(E137="","",VLOOKUP(E137,$U$572:$V$574,2,TRUE))</f>
        <v>#N/A</v>
      </c>
      <c r="H31" s="453" t="e">
        <f>IF(E138="","",VLOOKUP(E138,$W$572:$X$574,2,TRUE))</f>
        <v>#N/A</v>
      </c>
      <c r="I31" s="453" t="e">
        <f>IF(E215="","",VLOOKUP(E215,$S$572:$T$574,2,TRUE))</f>
        <v>#N/A</v>
      </c>
      <c r="J31" s="453" t="e">
        <f>IF(E216="","",VLOOKUP(E216,$U$572:$V$574,2,TRUE))</f>
        <v>#N/A</v>
      </c>
      <c r="K31" s="453" t="e">
        <f>IF(E217="","",VLOOKUP(E217,$W$572:$X$574,2,TRUE))</f>
        <v>#N/A</v>
      </c>
      <c r="L31" s="820"/>
    </row>
    <row r="32" spans="2:12" ht="90" customHeight="1" x14ac:dyDescent="0.25">
      <c r="B32" s="804"/>
      <c r="C32" s="827"/>
      <c r="D32" s="828"/>
      <c r="E32" s="829"/>
      <c r="F32" s="453" t="e">
        <f>IF(E139="","",VLOOKUP(E139,$Y$572:$Z$574,2,TRUE))</f>
        <v>#N/A</v>
      </c>
      <c r="G32" s="453" t="e">
        <f>IF(E140="","",VLOOKUP(E140,$AA$572:$AB$574,2,TRUE))</f>
        <v>#N/A</v>
      </c>
      <c r="H32" s="453" t="e">
        <f>IF(E141="","",VLOOKUP(E141,$AC$572:$AD$574,2,TRUE))</f>
        <v>#N/A</v>
      </c>
      <c r="I32" s="453" t="e">
        <f>IF(E218="","",VLOOKUP(E218,$Y$572:$Z$574,2,TRUE))</f>
        <v>#N/A</v>
      </c>
      <c r="J32" s="453" t="e">
        <f>IF(E219="","",VLOOKUP(E219,$AA$572:$AB$574,2,TRUE))</f>
        <v>#N/A</v>
      </c>
      <c r="K32" s="453" t="e">
        <f>IF(E220="","",VLOOKUP(E220,$AC$572:$AD$574,2,TRUE))</f>
        <v>#N/A</v>
      </c>
      <c r="L32" s="820"/>
    </row>
    <row r="33" spans="2:12" ht="90" customHeight="1" x14ac:dyDescent="0.25">
      <c r="B33" s="804"/>
      <c r="C33" s="827"/>
      <c r="D33" s="828"/>
      <c r="E33" s="829"/>
      <c r="F33" s="453" t="e">
        <f>IF(E142="","",VLOOKUP(E142,$AE$572:$AF$574,2,TRUE))</f>
        <v>#N/A</v>
      </c>
      <c r="G33" s="453" t="e">
        <f>IF(E143="","",VLOOKUP(E143,$AG$572:$AH$574,2,TRUE))</f>
        <v>#N/A</v>
      </c>
      <c r="H33" s="453" t="e">
        <f>IF(E144="","",VLOOKUP(E144,$AI$572:$AJ$574,2,TRUE))</f>
        <v>#N/A</v>
      </c>
      <c r="I33" s="453" t="e">
        <f>IF(E221="","",VLOOKUP(E221,$AE$572:$AF$574,2,TRUE))</f>
        <v>#N/A</v>
      </c>
      <c r="J33" s="453" t="e">
        <f>IF(E222="","",VLOOKUP(E222,$AG$572:$AH$574,2,TRUE))</f>
        <v>#N/A</v>
      </c>
      <c r="K33" s="453" t="e">
        <f>IF(E223="","",VLOOKUP(E223,$AI$572:$AJ$574,2,TRUE))</f>
        <v>#N/A</v>
      </c>
      <c r="L33" s="820"/>
    </row>
    <row r="34" spans="2:12" ht="90" customHeight="1" x14ac:dyDescent="0.25">
      <c r="B34" s="804"/>
      <c r="C34" s="827"/>
      <c r="D34" s="828"/>
      <c r="E34" s="829"/>
      <c r="F34" s="453" t="e">
        <f>IF(E145="","",VLOOKUP(E145,$AK$572:$AL$574,2,TRUE))</f>
        <v>#N/A</v>
      </c>
      <c r="G34" s="453" t="e">
        <f>IF(E146="","",VLOOKUP(E146,$AM$572:$AN$574,2,TRUE))</f>
        <v>#N/A</v>
      </c>
      <c r="H34" s="453" t="e">
        <f>IF(E147="","",VLOOKUP(E147,$AO$572:$AP$574,2,TRUE))</f>
        <v>#N/A</v>
      </c>
      <c r="I34" s="453" t="e">
        <f>IF(E224="","",VLOOKUP(E224,$AK$572:$AL$574,2,TRUE))</f>
        <v>#N/A</v>
      </c>
      <c r="J34" s="453" t="e">
        <f>IF(E225="","",VLOOKUP(E225,$AM$572:$AN$574,2,TRUE))</f>
        <v>#N/A</v>
      </c>
      <c r="K34" s="453" t="e">
        <f>IF(E226="","",VLOOKUP(E226,$AO$572:$AP$574,2,TRUE))</f>
        <v>#N/A</v>
      </c>
      <c r="L34" s="820"/>
    </row>
    <row r="35" spans="2:12" ht="90" customHeight="1" x14ac:dyDescent="0.25">
      <c r="B35" s="804" t="s">
        <v>904</v>
      </c>
      <c r="C35" s="827"/>
      <c r="D35" s="828"/>
      <c r="E35" s="829"/>
      <c r="F35" s="451" t="e">
        <f>IF(F133="","",VLOOKUP(F133,$M$576:$N$578,2,TRUE))</f>
        <v>#N/A</v>
      </c>
      <c r="G35" s="450" t="e">
        <f>IF(F134="","",VLOOKUP(F134,$O$576:$P$578,2,TRUE))</f>
        <v>#N/A</v>
      </c>
      <c r="H35" s="450" t="e">
        <f>IF(F135="","",VLOOKUP(F135,$Q$576:$R$578,2,TRUE))</f>
        <v>#N/A</v>
      </c>
      <c r="I35" s="451" t="e">
        <f>IF(F212="","",VLOOKUP(F212,$M$576:$N$578,2,TRUE))</f>
        <v>#N/A</v>
      </c>
      <c r="J35" s="451" t="e">
        <f>IF(F213="","",VLOOKUP(F213,$O$576:$P$578,2,TRUE))</f>
        <v>#N/A</v>
      </c>
      <c r="K35" s="451" t="e">
        <f>IF(F214="","",VLOOKUP(F214,$Q$576:$R$578,2,TRUE))</f>
        <v>#N/A</v>
      </c>
      <c r="L35" s="820"/>
    </row>
    <row r="36" spans="2:12" ht="90" customHeight="1" x14ac:dyDescent="0.25">
      <c r="B36" s="804"/>
      <c r="C36" s="827"/>
      <c r="D36" s="828"/>
      <c r="E36" s="829"/>
      <c r="F36" s="450" t="e">
        <f>IF(F136="","",VLOOKUP(F136,$S$576:$T$578,2,TRUE))</f>
        <v>#N/A</v>
      </c>
      <c r="G36" s="450" t="e">
        <f>IF(F137="","",VLOOKUP(F137,$U$576:$V$578,2,TRUE))</f>
        <v>#N/A</v>
      </c>
      <c r="H36" s="450" t="e">
        <f>IF(F138="","",VLOOKUP(F138,$W$576:$X$578,2,TRUE))</f>
        <v>#N/A</v>
      </c>
      <c r="I36" s="451" t="e">
        <f>IF(F215="","",VLOOKUP(F215,$S$576:$T$578,2,TRUE))</f>
        <v>#N/A</v>
      </c>
      <c r="J36" s="451" t="e">
        <f>IF(F216="","",VLOOKUP(F216,$U$576:$V$578,2,TRUE))</f>
        <v>#N/A</v>
      </c>
      <c r="K36" s="451" t="e">
        <f>IF(F217="","",VLOOKUP(F217,$W$576:$X$578,2,TRUE))</f>
        <v>#N/A</v>
      </c>
      <c r="L36" s="820"/>
    </row>
    <row r="37" spans="2:12" ht="90" customHeight="1" x14ac:dyDescent="0.25">
      <c r="B37" s="804"/>
      <c r="C37" s="827"/>
      <c r="D37" s="828"/>
      <c r="E37" s="829"/>
      <c r="F37" s="450" t="e">
        <f>IF(F139="","",VLOOKUP(F139,$Y$576:$Z$578,2,TRUE))</f>
        <v>#N/A</v>
      </c>
      <c r="G37" s="450" t="e">
        <f>IF(F140="","",VLOOKUP(F140,$AA$576:$AB$578,2,TRUE))</f>
        <v>#N/A</v>
      </c>
      <c r="H37" s="450" t="e">
        <f>IF(F141="","",VLOOKUP(F141,$AC$576:$AD$578,2,TRUE))</f>
        <v>#N/A</v>
      </c>
      <c r="I37" s="451" t="e">
        <f>IF(F218="","",VLOOKUP(F218,$Y$576:$Z$578,2,TRUE))</f>
        <v>#N/A</v>
      </c>
      <c r="J37" s="451" t="e">
        <f>IF(F219="","",VLOOKUP(F219,$AA$576:$AB$578,2,TRUE))</f>
        <v>#N/A</v>
      </c>
      <c r="K37" s="451" t="e">
        <f>IF(F220="","",VLOOKUP(F220,$AC$576:$AD$578,2,TRUE))</f>
        <v>#N/A</v>
      </c>
      <c r="L37" s="820"/>
    </row>
    <row r="38" spans="2:12" ht="90" customHeight="1" x14ac:dyDescent="0.25">
      <c r="B38" s="804"/>
      <c r="C38" s="827"/>
      <c r="D38" s="828"/>
      <c r="E38" s="829"/>
      <c r="F38" s="450" t="e">
        <f>IF(F142="","",VLOOKUP(F142,$AE$576:$AF$578,2,TRUE))</f>
        <v>#N/A</v>
      </c>
      <c r="G38" s="450" t="e">
        <f>IF(F143="","",VLOOKUP(F143,$AG$576:$AH$578,2,TRUE))</f>
        <v>#N/A</v>
      </c>
      <c r="H38" s="450" t="e">
        <f>IF(F144="","",VLOOKUP(F144,$AI$576:$AJ$578,2,TRUE))</f>
        <v>#N/A</v>
      </c>
      <c r="I38" s="451" t="e">
        <f>IF(F221="","",VLOOKUP(F221,$AE$576:$AF$578,2,TRUE))</f>
        <v>#N/A</v>
      </c>
      <c r="J38" s="451" t="e">
        <f>IF(F222="","",VLOOKUP(F222,$AG$576:$AH$578,2,TRUE))</f>
        <v>#N/A</v>
      </c>
      <c r="K38" s="451" t="e">
        <f>IF(F223="","",VLOOKUP(F223,$AI$576:$AJ$578,2,TRUE))</f>
        <v>#N/A</v>
      </c>
      <c r="L38" s="820"/>
    </row>
    <row r="39" spans="2:12" ht="90" customHeight="1" x14ac:dyDescent="0.25">
      <c r="B39" s="804"/>
      <c r="C39" s="827"/>
      <c r="D39" s="828"/>
      <c r="E39" s="829"/>
      <c r="F39" s="450" t="e">
        <f>IF(F145="","",VLOOKUP(F145,$AK$576:$AL$578,2,TRUE))</f>
        <v>#N/A</v>
      </c>
      <c r="G39" s="450" t="e">
        <f>IF(F146="","",VLOOKUP(F146,$AM$576:$AN$578,2,TRUE))</f>
        <v>#N/A</v>
      </c>
      <c r="H39" s="450" t="e">
        <f>IF(F147="","",VLOOKUP(F147,$AO$576:$AP$578,2,TRUE))</f>
        <v>#N/A</v>
      </c>
      <c r="I39" s="451" t="e">
        <f>IF(F224="","",VLOOKUP(F224,$AK$576:$AL$578,2,TRUE))</f>
        <v>#N/A</v>
      </c>
      <c r="J39" s="451" t="e">
        <f>IF(F225="","",VLOOKUP(F225,$AM$576:$AN$578,2,TRUE))</f>
        <v>#N/A</v>
      </c>
      <c r="K39" s="451" t="e">
        <f>IF(F226="","",VLOOKUP(F226,$AO$576:$AP$578,2,TRUE))</f>
        <v>#N/A</v>
      </c>
      <c r="L39" s="820"/>
    </row>
    <row r="40" spans="2:12" ht="90" hidden="1" customHeight="1" x14ac:dyDescent="0.25">
      <c r="B40" s="804"/>
      <c r="C40" s="827"/>
      <c r="D40" s="828"/>
      <c r="E40" s="829"/>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827"/>
      <c r="D41" s="828"/>
      <c r="E41" s="829"/>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827"/>
      <c r="D42" s="828"/>
      <c r="E42" s="829"/>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827"/>
      <c r="D43" s="828"/>
      <c r="E43" s="829"/>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827"/>
      <c r="D44" s="828"/>
      <c r="E44" s="829"/>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27"/>
      <c r="D45" s="828"/>
      <c r="E45" s="829"/>
      <c r="F45" s="451" t="e">
        <f>IF(F163="","",VLOOKUP(F163,$M$584:$N$586,2,TRUE))</f>
        <v>#N/A</v>
      </c>
      <c r="G45" s="450" t="e">
        <f>IF(F164="","",VLOOKUP(F164,$O$584:$P$586,2,TRUE))</f>
        <v>#N/A</v>
      </c>
      <c r="H45" s="450" t="e">
        <f>IF(F165="","",VLOOKUP(F165,$Q$584:$R$586,2,TRUE))</f>
        <v>#N/A</v>
      </c>
      <c r="I45" s="451" t="e">
        <f>IF(F242="","",VLOOKUP(F242,$M$584:$N$586,2,TRUE))</f>
        <v>#N/A</v>
      </c>
      <c r="J45" s="451" t="e">
        <f>IF(F243="","",VLOOKUP(F243,$O$584:$P$586,2,TRUE))</f>
        <v>#N/A</v>
      </c>
      <c r="K45" s="451" t="e">
        <f>IF(F244="","",VLOOKUP(F244,$Q$584:$R$586,2,TRUE))</f>
        <v>#N/A</v>
      </c>
      <c r="L45" s="820"/>
    </row>
    <row r="46" spans="2:12" ht="90" customHeight="1" x14ac:dyDescent="0.25">
      <c r="B46" s="804"/>
      <c r="C46" s="827"/>
      <c r="D46" s="828"/>
      <c r="E46" s="829"/>
      <c r="F46" s="450" t="e">
        <f>IF(F166="","",VLOOKUP(F166,$S$584:$T$586,2,TRUE))</f>
        <v>#N/A</v>
      </c>
      <c r="G46" s="450" t="e">
        <f>IF(F167="","",VLOOKUP(F167,$U$584:$V$586,2,TRUE))</f>
        <v>#N/A</v>
      </c>
      <c r="H46" s="450" t="e">
        <f>IF(F168="","",VLOOKUP(F168,$W$584:$X$586,2,TRUE))</f>
        <v>#N/A</v>
      </c>
      <c r="I46" s="451" t="e">
        <f>IF(F245="","",VLOOKUP(F245,$S$584:$T$586,2,TRUE))</f>
        <v>#N/A</v>
      </c>
      <c r="J46" s="451" t="e">
        <f>IF(F246="","",VLOOKUP(F246,$U$584:$V$586,2,TRUE))</f>
        <v>#N/A</v>
      </c>
      <c r="K46" s="451" t="e">
        <f>IF(F247="","",VLOOKUP(F247,$W$584:$X$586,2,TRUE))</f>
        <v>#N/A</v>
      </c>
      <c r="L46" s="820"/>
    </row>
    <row r="47" spans="2:12" ht="90" customHeight="1" x14ac:dyDescent="0.25">
      <c r="B47" s="804"/>
      <c r="C47" s="827"/>
      <c r="D47" s="828"/>
      <c r="E47" s="829"/>
      <c r="F47" s="450" t="e">
        <f>IF(F169="","",VLOOKUP(F169,$Y$584:$Z$586,2,TRUE))</f>
        <v>#N/A</v>
      </c>
      <c r="G47" s="450" t="e">
        <f>IF(F170="","",VLOOKUP(F170,$AA$584:$AB$586,2,TRUE))</f>
        <v>#N/A</v>
      </c>
      <c r="H47" s="450" t="e">
        <f>IF(F171="","",VLOOKUP(F171,$AC$584:$AD$586,2,TRUE))</f>
        <v>#N/A</v>
      </c>
      <c r="I47" s="451" t="e">
        <f>IF(F248="","",VLOOKUP(F248,$Y$584:$Z$586,2,TRUE))</f>
        <v>#N/A</v>
      </c>
      <c r="J47" s="451" t="e">
        <f>IF(F249="","",VLOOKUP(F249,$AA$584:$AB$586,2,TRUE))</f>
        <v>#N/A</v>
      </c>
      <c r="K47" s="451" t="e">
        <f>IF(F250="","",VLOOKUP(F250,$AC$584:$AD$586,2,TRUE))</f>
        <v>#N/A</v>
      </c>
      <c r="L47" s="820"/>
    </row>
    <row r="48" spans="2:12" ht="90" customHeight="1" x14ac:dyDescent="0.25">
      <c r="B48" s="804"/>
      <c r="C48" s="827"/>
      <c r="D48" s="828"/>
      <c r="E48" s="829"/>
      <c r="F48" s="450" t="e">
        <f>IF(F172="","",VLOOKUP(F172,$AE$584:$AF$586,2,TRUE))</f>
        <v>#N/A</v>
      </c>
      <c r="G48" s="450" t="e">
        <f>IF(F173="","",VLOOKUP(F173,$AG$584:$AH$586,2,TRUE))</f>
        <v>#N/A</v>
      </c>
      <c r="H48" s="450" t="e">
        <f>IF(F174="","",VLOOKUP(F174,$AI$584:$AJ$586,2,TRUE))</f>
        <v>#N/A</v>
      </c>
      <c r="I48" s="451" t="e">
        <f>IF(F251="","",VLOOKUP(F251,$AE$584:$AF$586,2,TRUE))</f>
        <v>#N/A</v>
      </c>
      <c r="J48" s="451" t="e">
        <f>IF(F252="","",VLOOKUP(F252,$AG$584:$AH$586,2,TRUE))</f>
        <v>#N/A</v>
      </c>
      <c r="K48" s="451" t="e">
        <f>IF(F253="","",VLOOKUP(F253,$AI$584:$AJ$586,2,TRUE))</f>
        <v>#N/A</v>
      </c>
      <c r="L48" s="820"/>
    </row>
    <row r="49" spans="2:12" ht="90" customHeight="1" x14ac:dyDescent="0.25">
      <c r="B49" s="804"/>
      <c r="C49" s="827"/>
      <c r="D49" s="828"/>
      <c r="E49" s="829"/>
      <c r="F49" s="450" t="e">
        <f>IF(F175="","",VLOOKUP(F175,$AK$584:$AL$586,2,TRUE))</f>
        <v>#N/A</v>
      </c>
      <c r="G49" s="450" t="e">
        <f>IF(F176="","",VLOOKUP(F176,$AM$572:$AN$586,2,TRUE))</f>
        <v>#N/A</v>
      </c>
      <c r="H49" s="450" t="e">
        <f>IF(F177="","",VLOOKUP(F177,$AO$584:$AP$586,2,TRUE))</f>
        <v>#N/A</v>
      </c>
      <c r="I49" s="451" t="e">
        <f>IF(F254="","",VLOOKUP(F254,$AK$584:$AL$586,2,TRUE))</f>
        <v>#N/A</v>
      </c>
      <c r="J49" s="451" t="e">
        <f>IF(F255="","",VLOOKUP(F255,$AM$572:$AN$586,2,TRUE))</f>
        <v>#N/A</v>
      </c>
      <c r="K49" s="451" t="e">
        <f>IF(F256="","",VLOOKUP(F256,$AO$584:$AP$586,2,TRUE))</f>
        <v>#N/A</v>
      </c>
      <c r="L49" s="820"/>
    </row>
    <row r="50" spans="2:12" ht="90" customHeight="1" x14ac:dyDescent="0.25">
      <c r="B50" s="804"/>
      <c r="C50" s="827"/>
      <c r="D50" s="828"/>
      <c r="E50" s="829"/>
      <c r="F50" s="451" t="e">
        <f>IF(F178="","",VLOOKUP(F178,$M$588:$N$590,2,TRUE))</f>
        <v>#N/A</v>
      </c>
      <c r="G50" s="450" t="e">
        <f>IF(F179="","",VLOOKUP(F179,$O$588:$P$590,2,TRUE))</f>
        <v>#N/A</v>
      </c>
      <c r="H50" s="450" t="e">
        <f>IF(F180="","",VLOOKUP(F180,$Q$588:$R$590,2,TRUE))</f>
        <v>#N/A</v>
      </c>
      <c r="I50" s="451" t="e">
        <f>IF(F257="","",VLOOKUP(F257,$M$588:$N$590,2,TRUE))</f>
        <v>#N/A</v>
      </c>
      <c r="J50" s="451" t="e">
        <f>IF(F258="","",VLOOKUP(F258,$O$588:$P$590,2,TRUE))</f>
        <v>#N/A</v>
      </c>
      <c r="K50" s="451" t="e">
        <f>IF(F259="","",VLOOKUP(F259,$Q$588:$R$590,2,TRUE))</f>
        <v>#N/A</v>
      </c>
      <c r="L50" s="820"/>
    </row>
    <row r="51" spans="2:12" ht="90" customHeight="1" x14ac:dyDescent="0.25">
      <c r="B51" s="804"/>
      <c r="C51" s="827"/>
      <c r="D51" s="828"/>
      <c r="E51" s="829"/>
      <c r="F51" s="450" t="e">
        <f>IF(F181="","",VLOOKUP(F181,$S$588:$T$590,2,TRUE))</f>
        <v>#N/A</v>
      </c>
      <c r="G51" s="450" t="e">
        <f>IF(F182="","",VLOOKUP(F182,$U$588:$V$590,2,TRUE))</f>
        <v>#N/A</v>
      </c>
      <c r="H51" s="450" t="e">
        <f>IF(F183="","",VLOOKUP(F183,$W$588:$X$590,2,TRUE))</f>
        <v>#N/A</v>
      </c>
      <c r="I51" s="451" t="e">
        <f>IF(F260="","",VLOOKUP(F260,$S$588:$T$590,2,TRUE))</f>
        <v>#N/A</v>
      </c>
      <c r="J51" s="451" t="e">
        <f>IF(F261="","",VLOOKUP(F261,$U$588:$V$590,2,TRUE))</f>
        <v>#N/A</v>
      </c>
      <c r="K51" s="451" t="e">
        <f>IF(F262="","",VLOOKUP(F262,$W$588:$X$590,2,TRUE))</f>
        <v>#N/A</v>
      </c>
      <c r="L51" s="820"/>
    </row>
    <row r="52" spans="2:12" ht="90" customHeight="1" x14ac:dyDescent="0.25">
      <c r="B52" s="804"/>
      <c r="C52" s="827"/>
      <c r="D52" s="828"/>
      <c r="E52" s="829"/>
      <c r="F52" s="450" t="e">
        <f>IF(F184="","",VLOOKUP(F184,$Y$588:$Z$590,2,TRUE))</f>
        <v>#N/A</v>
      </c>
      <c r="G52" s="450" t="e">
        <f>IF(F185="","",VLOOKUP(F185,$AA$588:$AB$590,2,TRUE))</f>
        <v>#N/A</v>
      </c>
      <c r="H52" s="450" t="e">
        <f>IF(F186="","",VLOOKUP(F186,$AC$588:$AD$590,2,TRUE))</f>
        <v>#N/A</v>
      </c>
      <c r="I52" s="451" t="e">
        <f>IF(F263="","",VLOOKUP(F263,$Y$588:$Z$590,2,TRUE))</f>
        <v>#N/A</v>
      </c>
      <c r="J52" s="451" t="e">
        <f>IF(F264="","",VLOOKUP(F264,$AA$588:$AB$590,2,TRUE))</f>
        <v>#N/A</v>
      </c>
      <c r="K52" s="451" t="e">
        <f>IF(F265="","",VLOOKUP(F265,$AC$588:$AD$590,2,TRUE))</f>
        <v>#N/A</v>
      </c>
      <c r="L52" s="820"/>
    </row>
    <row r="53" spans="2:12" ht="90" customHeight="1" x14ac:dyDescent="0.25">
      <c r="B53" s="804"/>
      <c r="C53" s="827"/>
      <c r="D53" s="828"/>
      <c r="E53" s="829"/>
      <c r="F53" s="450" t="e">
        <f>IF(F187="","",VLOOKUP(F187,$AE$588:$AF$590,2,TRUE))</f>
        <v>#N/A</v>
      </c>
      <c r="G53" s="450" t="e">
        <f>IF(F188="","",VLOOKUP(F188,$AG$588:$AH$590,2,TRUE))</f>
        <v>#N/A</v>
      </c>
      <c r="H53" s="450" t="e">
        <f>IF(F189="","",VLOOKUP(F189,$AI$588:$AJ$590,2,TRUE))</f>
        <v>#N/A</v>
      </c>
      <c r="I53" s="451" t="e">
        <f>IF(F266="","",VLOOKUP(F266,$AE$588:$AF$590,2,TRUE))</f>
        <v>#N/A</v>
      </c>
      <c r="J53" s="451" t="e">
        <f>IF(F267="","",VLOOKUP(F267,$AG$588:$AH$590,2,TRUE))</f>
        <v>#N/A</v>
      </c>
      <c r="K53" s="451" t="e">
        <f>IF(F268="","",VLOOKUP(F268,$AI$588:$AJ$590,2,TRUE))</f>
        <v>#N/A</v>
      </c>
      <c r="L53" s="820"/>
    </row>
    <row r="54" spans="2:12" ht="90" customHeight="1" x14ac:dyDescent="0.25">
      <c r="B54" s="804"/>
      <c r="C54" s="827"/>
      <c r="D54" s="828"/>
      <c r="E54" s="829"/>
      <c r="F54" s="450" t="e">
        <f>IF(F190="","",VLOOKUP(F190,$AK$588:$AL$590,2,TRUE))</f>
        <v>#N/A</v>
      </c>
      <c r="G54" s="450" t="e">
        <f>IF(F191="","",VLOOKUP(F191,$AM$588:$AN$590,2,TRUE))</f>
        <v>#N/A</v>
      </c>
      <c r="H54" s="450" t="e">
        <f>IF(F192="","",VLOOKUP(F192,$AO$588:$AP$590,2,TRUE))</f>
        <v>#N/A</v>
      </c>
      <c r="I54" s="451" t="e">
        <f>IF(F269="","",VLOOKUP(F269,$AK$588:$AL$590,2,TRUE))</f>
        <v>#N/A</v>
      </c>
      <c r="J54" s="451" t="e">
        <f>IF(F270="","",VLOOKUP(F270,$AM$588:$AN$590,2,TRUE))</f>
        <v>#N/A</v>
      </c>
      <c r="K54" s="451" t="e">
        <f>IF(F271="","",VLOOKUP(F271,$AO$588:$AP$590,2,TRUE))</f>
        <v>#N/A</v>
      </c>
      <c r="L54" s="820"/>
    </row>
    <row r="55" spans="2:12" ht="90" customHeight="1" x14ac:dyDescent="0.25">
      <c r="B55" s="804"/>
      <c r="C55" s="827"/>
      <c r="D55" s="828"/>
      <c r="E55" s="829"/>
      <c r="F55" s="451" t="e">
        <f>IF(F193="","",VLOOKUP(F193,$M$592:$N$594,2,TRUE))</f>
        <v>#N/A</v>
      </c>
      <c r="G55" s="450" t="e">
        <f>IF(F194="","",VLOOKUP(F194,$O$592:$P$594,2,TRUE))</f>
        <v>#N/A</v>
      </c>
      <c r="H55" s="450" t="e">
        <f>IF(F195="","",VLOOKUP(F195,$Q$592:$R$594,2,TRUE))</f>
        <v>#N/A</v>
      </c>
      <c r="I55" s="451" t="e">
        <f>IF(F272="","",VLOOKUP(F272,$M$592:$N$594,2,TRUE))</f>
        <v>#N/A</v>
      </c>
      <c r="J55" s="451" t="e">
        <f>IF(F273="","",VLOOKUP(F273,$O$592:$P$594,2,TRUE))</f>
        <v>#N/A</v>
      </c>
      <c r="K55" s="451" t="e">
        <f>IF(F274="","",VLOOKUP(F274,$Q$592:$R$594,2,TRUE))</f>
        <v>#N/A</v>
      </c>
      <c r="L55" s="820"/>
    </row>
    <row r="56" spans="2:12" ht="90" customHeight="1" x14ac:dyDescent="0.25">
      <c r="B56" s="804"/>
      <c r="C56" s="827"/>
      <c r="D56" s="828"/>
      <c r="E56" s="829"/>
      <c r="F56" s="450" t="e">
        <f>IF(F196="","",VLOOKUP(F196,$S$592:$T$594,2,TRUE))</f>
        <v>#N/A</v>
      </c>
      <c r="G56" s="450" t="e">
        <f>IF(F197="","",VLOOKUP(F197,$U$592:$V$594,2,TRUE))</f>
        <v>#N/A</v>
      </c>
      <c r="H56" s="450" t="e">
        <f>IF(F198="","",VLOOKUP(F198,$W$592:$X$594,2,TRUE))</f>
        <v>#N/A</v>
      </c>
      <c r="I56" s="451" t="e">
        <f>IF(F275="","",VLOOKUP(F275,$S$592:$T$594,2,TRUE))</f>
        <v>#N/A</v>
      </c>
      <c r="J56" s="451" t="e">
        <f>IF(F276="","",VLOOKUP(F276,$U$592:$V$594,2,TRUE))</f>
        <v>#N/A</v>
      </c>
      <c r="K56" s="451" t="e">
        <f>IF(F277="","",VLOOKUP(F277,$W$592:$X$594,2,TRUE))</f>
        <v>#N/A</v>
      </c>
      <c r="L56" s="820"/>
    </row>
    <row r="57" spans="2:12" ht="90" customHeight="1" x14ac:dyDescent="0.25">
      <c r="B57" s="804"/>
      <c r="C57" s="827"/>
      <c r="D57" s="828"/>
      <c r="E57" s="829"/>
      <c r="F57" s="450" t="e">
        <f>IF(F199="","",VLOOKUP(F199,$Y$592:$Z$594,2,TRUE))</f>
        <v>#N/A</v>
      </c>
      <c r="G57" s="450" t="e">
        <f>IF(F200="","",VLOOKUP(F200,$AA$592:$AB$594,2,TRUE))</f>
        <v>#N/A</v>
      </c>
      <c r="H57" s="450" t="e">
        <f>IF(F201="","",VLOOKUP(F201,$AC$592:$AD$594,2,TRUE))</f>
        <v>#N/A</v>
      </c>
      <c r="I57" s="451" t="e">
        <f>IF(F278="","",VLOOKUP(F278,$Y$592:$Z$594,2,TRUE))</f>
        <v>#N/A</v>
      </c>
      <c r="J57" s="451" t="e">
        <f>IF(F279="","",VLOOKUP(F279,$AA$592:$AB$594,2,TRUE))</f>
        <v>#N/A</v>
      </c>
      <c r="K57" s="451" t="e">
        <f>IF(F280="","",VLOOKUP(F280,$AC$592:$AD$594,2,TRUE))</f>
        <v>#N/A</v>
      </c>
      <c r="L57" s="820"/>
    </row>
    <row r="58" spans="2:12" ht="90" customHeight="1" x14ac:dyDescent="0.25">
      <c r="B58" s="804"/>
      <c r="C58" s="827"/>
      <c r="D58" s="828"/>
      <c r="E58" s="829"/>
      <c r="F58" s="450" t="e">
        <f>IF(F202="","",VLOOKUP(F202,$AE$592:$AF$594,2,TRUE))</f>
        <v>#N/A</v>
      </c>
      <c r="G58" s="450" t="e">
        <f>IF(F203="","",VLOOKUP(F203,$AG$592:$AH$594,2,TRUE))</f>
        <v>#N/A</v>
      </c>
      <c r="H58" s="450" t="e">
        <f>IF(F204="","",VLOOKUP(F204,$AI$592:$AJ$594,2,TRUE))</f>
        <v>#N/A</v>
      </c>
      <c r="I58" s="451" t="e">
        <f>IF(F281="","",VLOOKUP(F281,$AE$592:$AF$594,2,TRUE))</f>
        <v>#N/A</v>
      </c>
      <c r="J58" s="451" t="e">
        <f>IF(F282="","",VLOOKUP(F282,$AG$592:$AH$594,2,TRUE))</f>
        <v>#N/A</v>
      </c>
      <c r="K58" s="451" t="e">
        <f>IF(F283="","",VLOOKUP(F283,$AI$592:$AJ$594,2,TRUE))</f>
        <v>#N/A</v>
      </c>
      <c r="L58" s="820"/>
    </row>
    <row r="59" spans="2:12" ht="90" customHeight="1" x14ac:dyDescent="0.25">
      <c r="B59" s="804"/>
      <c r="C59" s="827"/>
      <c r="D59" s="828"/>
      <c r="E59" s="829"/>
      <c r="F59" s="450" t="e">
        <f>IF(F205="","",VLOOKUP(F205,$AK$592:$AL$594,2,TRUE))</f>
        <v>#N/A</v>
      </c>
      <c r="G59" s="450" t="e">
        <f>IF(F206="","",VLOOKUP(F206,$AM$592:$AN$594,2,TRUE))</f>
        <v>#N/A</v>
      </c>
      <c r="H59" s="450" t="e">
        <f>IF(F207="","",VLOOKUP(F207,$AO$592:$AP$594,2,TRUE))</f>
        <v>#N/A</v>
      </c>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827"/>
      <c r="D60" s="828"/>
      <c r="E60" s="829"/>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827"/>
      <c r="D61" s="828"/>
      <c r="E61" s="829"/>
      <c r="F61" s="453" t="e">
        <f>IF(G136="","",VLOOKUP(G136,$S$596:$T$598,2,TRUE))</f>
        <v>#N/A</v>
      </c>
      <c r="G61" s="453" t="e">
        <f>IF(G137="","",VLOOKUP(G137,$U$596:$V$598,2,TRUE))</f>
        <v>#N/A</v>
      </c>
      <c r="H61" s="453" t="e">
        <f>IF(G138="","",VLOOKUP(G138,$W$596:$X$598,2,TRUE))</f>
        <v>#N/A</v>
      </c>
      <c r="I61" s="453" t="e">
        <f>IF(G215="","",VLOOKUP(G215,$S$596:$T$598,2,TRUE))</f>
        <v>#N/A</v>
      </c>
      <c r="J61" s="453" t="e">
        <f>IF(G216="","",VLOOKUP(G216,$U$596:$V$598,2,TRUE))</f>
        <v>#N/A</v>
      </c>
      <c r="K61" s="453" t="e">
        <f>IF(G217="","",VLOOKUP(G217,$W$596:$X$598,2,TRUE))</f>
        <v>#N/A</v>
      </c>
      <c r="L61" s="820"/>
    </row>
    <row r="62" spans="2:12" ht="90" customHeight="1" x14ac:dyDescent="0.25">
      <c r="B62" s="804"/>
      <c r="C62" s="827"/>
      <c r="D62" s="828"/>
      <c r="E62" s="829"/>
      <c r="F62" s="453" t="e">
        <f>IF(G139="","",VLOOKUP(G139,$Y$596:$Z$598,2,TRUE))</f>
        <v>#N/A</v>
      </c>
      <c r="G62" s="453" t="e">
        <f>IF(G140="","",VLOOKUP(G140,$AA$596:$AB$598,2,TRUE))</f>
        <v>#N/A</v>
      </c>
      <c r="H62" s="453" t="e">
        <f>IF(G141="","",VLOOKUP(G141,$AC$596:$AD$598,2,TRUE))</f>
        <v>#N/A</v>
      </c>
      <c r="I62" s="453" t="e">
        <f>IF(G218="","",VLOOKUP(G218,$Y$596:$Z$598,2,TRUE))</f>
        <v>#N/A</v>
      </c>
      <c r="J62" s="453" t="e">
        <f>IF(G219="","",VLOOKUP(G219,$AA$596:$AB$598,2,TRUE))</f>
        <v>#N/A</v>
      </c>
      <c r="K62" s="453" t="e">
        <f>IF(G220="","",VLOOKUP(G220,$AC$596:$AD$598,2,TRUE))</f>
        <v>#N/A</v>
      </c>
      <c r="L62" s="820"/>
    </row>
    <row r="63" spans="2:12" ht="90" customHeight="1" x14ac:dyDescent="0.25">
      <c r="B63" s="804"/>
      <c r="C63" s="827"/>
      <c r="D63" s="828"/>
      <c r="E63" s="829"/>
      <c r="F63" s="453" t="e">
        <f>IF(G142="","",VLOOKUP(G142,$AE$596:$AF$598,2,TRUE))</f>
        <v>#N/A</v>
      </c>
      <c r="G63" s="453" t="e">
        <f>IF(G143="","",VLOOKUP(G143,$AG$596:$AH$598,2,TRUE))</f>
        <v>#N/A</v>
      </c>
      <c r="H63" s="453" t="e">
        <f>IF(G144="","",VLOOKUP(G144,$AI$596:$AJ$598,2,TRUE))</f>
        <v>#N/A</v>
      </c>
      <c r="I63" s="453" t="e">
        <f>IF(G221="","",VLOOKUP(G221,$AE$596:$AF$598,2,TRUE))</f>
        <v>#N/A</v>
      </c>
      <c r="J63" s="453" t="e">
        <f>IF(G222="","",VLOOKUP(G222,$AG$596:$AH$598,2,TRUE))</f>
        <v>#N/A</v>
      </c>
      <c r="K63" s="453" t="e">
        <f>IF(G223="","",VLOOKUP(G223,$AI$596:$AJ$598,2,TRUE))</f>
        <v>#N/A</v>
      </c>
      <c r="L63" s="820"/>
    </row>
    <row r="64" spans="2:12" ht="90" customHeight="1" x14ac:dyDescent="0.25">
      <c r="B64" s="804"/>
      <c r="C64" s="830"/>
      <c r="D64" s="831"/>
      <c r="E64" s="832"/>
      <c r="F64" s="453" t="e">
        <f>IF(G145="","",VLOOKUP(G145,$AK$596:$AL$598,2,TRUE))</f>
        <v>#N/A</v>
      </c>
      <c r="G64" s="453" t="e">
        <f>IF(G146="","",VLOOKUP(G146,$AM$596:$AN$598,2,TRUE))</f>
        <v>#N/A</v>
      </c>
      <c r="H64" s="453" t="e">
        <f>IF(G147="","",VLOOKUP(G147,$AO$596:$AP$598,2,TRUE))</f>
        <v>#N/A</v>
      </c>
      <c r="I64" s="453" t="e">
        <f>IF(G224="","",VLOOKUP(G224,$AK$596:$AL$598,2,TRUE))</f>
        <v>#N/A</v>
      </c>
      <c r="J64" s="453" t="e">
        <f>IF(G225="","",VLOOKUP(G225,$AM$596:$AN$598,2,TRUE))</f>
        <v>#N/A</v>
      </c>
      <c r="K64" s="453" t="e">
        <f>IF(G226="","",VLOOKUP(G226,$AO$596:$AP$598,2,TRUE))</f>
        <v>#N/A</v>
      </c>
      <c r="L64" s="821"/>
    </row>
    <row r="65" spans="2:7" ht="15" customHeight="1" x14ac:dyDescent="0.25"/>
    <row r="66" spans="2:7" ht="15" customHeight="1" x14ac:dyDescent="0.25"/>
    <row r="67" spans="2:7" ht="15" customHeight="1" x14ac:dyDescent="0.25">
      <c r="B67" s="816" t="s">
        <v>937</v>
      </c>
      <c r="C67" s="817"/>
      <c r="D67" s="817"/>
      <c r="E67" s="817"/>
      <c r="F67" s="817"/>
      <c r="G67" s="818"/>
    </row>
    <row r="68" spans="2:7" ht="62.25" customHeight="1" x14ac:dyDescent="0.25">
      <c r="B68" s="35"/>
      <c r="C68" s="21" t="s">
        <v>915</v>
      </c>
      <c r="D68" s="21" t="s">
        <v>733</v>
      </c>
      <c r="E68" s="21" t="s">
        <v>916</v>
      </c>
      <c r="F68" s="21" t="s">
        <v>904</v>
      </c>
      <c r="G68" s="62" t="s">
        <v>917</v>
      </c>
    </row>
    <row r="69" spans="2:7" ht="15" customHeight="1" x14ac:dyDescent="0.25">
      <c r="B69" s="570">
        <v>1</v>
      </c>
      <c r="C69" s="452"/>
      <c r="D69" s="452"/>
      <c r="E69" s="452"/>
      <c r="F69" s="452"/>
      <c r="G69" s="452"/>
    </row>
    <row r="70" spans="2:7" ht="15" customHeight="1" x14ac:dyDescent="0.25">
      <c r="B70" s="571"/>
      <c r="C70" s="452"/>
      <c r="D70" s="452"/>
      <c r="E70" s="452"/>
      <c r="F70" s="452"/>
      <c r="G70" s="452"/>
    </row>
    <row r="71" spans="2:7" ht="15" customHeight="1" x14ac:dyDescent="0.25">
      <c r="B71" s="572"/>
      <c r="C71" s="452"/>
      <c r="D71" s="452"/>
      <c r="E71" s="452"/>
      <c r="F71" s="452"/>
      <c r="G71" s="452"/>
    </row>
    <row r="72" spans="2:7" ht="15" customHeight="1" x14ac:dyDescent="0.25">
      <c r="B72" s="570">
        <v>2</v>
      </c>
      <c r="C72" s="452"/>
      <c r="D72" s="452"/>
      <c r="E72" s="452"/>
      <c r="F72" s="452"/>
      <c r="G72" s="452"/>
    </row>
    <row r="73" spans="2:7" ht="15" customHeight="1" x14ac:dyDescent="0.25">
      <c r="B73" s="571"/>
      <c r="C73" s="452"/>
      <c r="D73" s="452"/>
      <c r="E73" s="452"/>
      <c r="F73" s="452"/>
      <c r="G73" s="452"/>
    </row>
    <row r="74" spans="2:7" ht="15" customHeight="1" x14ac:dyDescent="0.25">
      <c r="B74" s="572"/>
      <c r="C74" s="452"/>
      <c r="D74" s="452"/>
      <c r="E74" s="452"/>
      <c r="F74" s="452"/>
      <c r="G74" s="452"/>
    </row>
    <row r="75" spans="2:7" ht="15" customHeight="1" x14ac:dyDescent="0.25">
      <c r="B75" s="570">
        <v>3</v>
      </c>
      <c r="C75" s="452"/>
      <c r="D75" s="452"/>
      <c r="E75" s="452"/>
      <c r="F75" s="452"/>
      <c r="G75" s="452"/>
    </row>
    <row r="76" spans="2:7" ht="15" customHeight="1" x14ac:dyDescent="0.25">
      <c r="B76" s="571"/>
      <c r="C76" s="452"/>
      <c r="D76" s="452"/>
      <c r="E76" s="452"/>
      <c r="F76" s="452"/>
      <c r="G76" s="452"/>
    </row>
    <row r="77" spans="2:7" ht="15" customHeight="1" x14ac:dyDescent="0.25">
      <c r="B77" s="572"/>
      <c r="C77" s="452"/>
      <c r="D77" s="452"/>
      <c r="E77" s="452"/>
      <c r="F77" s="452"/>
      <c r="G77" s="452"/>
    </row>
    <row r="78" spans="2:7" ht="15" customHeight="1" x14ac:dyDescent="0.25">
      <c r="B78" s="570">
        <v>4</v>
      </c>
      <c r="C78" s="452"/>
      <c r="D78" s="452"/>
      <c r="E78" s="452"/>
      <c r="F78" s="452"/>
      <c r="G78" s="452"/>
    </row>
    <row r="79" spans="2:7" ht="15" customHeight="1" x14ac:dyDescent="0.25">
      <c r="B79" s="571"/>
      <c r="C79" s="452"/>
      <c r="D79" s="452"/>
      <c r="E79" s="452"/>
      <c r="F79" s="452"/>
      <c r="G79" s="452"/>
    </row>
    <row r="80" spans="2:7" ht="15" customHeight="1" x14ac:dyDescent="0.25">
      <c r="B80" s="572"/>
      <c r="C80" s="452"/>
      <c r="D80" s="452"/>
      <c r="E80" s="452"/>
      <c r="F80" s="452"/>
      <c r="G80" s="452"/>
    </row>
    <row r="81" spans="2:7" ht="15" customHeight="1" x14ac:dyDescent="0.25">
      <c r="B81" s="570">
        <v>5</v>
      </c>
      <c r="C81" s="798"/>
      <c r="D81" s="452"/>
      <c r="E81" s="798"/>
      <c r="F81" s="452"/>
      <c r="G81" s="798"/>
    </row>
    <row r="82" spans="2:7" ht="15" customHeight="1" x14ac:dyDescent="0.25">
      <c r="B82" s="571"/>
      <c r="C82" s="799"/>
      <c r="D82" s="452"/>
      <c r="E82" s="799"/>
      <c r="F82" s="452"/>
      <c r="G82" s="799"/>
    </row>
    <row r="83" spans="2:7" ht="15" customHeight="1" x14ac:dyDescent="0.25">
      <c r="B83" s="572"/>
      <c r="C83" s="799"/>
      <c r="D83" s="452"/>
      <c r="E83" s="799"/>
      <c r="F83" s="452"/>
      <c r="G83" s="799"/>
    </row>
    <row r="84" spans="2:7" ht="15" customHeight="1" x14ac:dyDescent="0.25">
      <c r="B84" s="570">
        <v>6</v>
      </c>
      <c r="C84" s="799"/>
      <c r="D84" s="452"/>
      <c r="E84" s="799"/>
      <c r="F84" s="452"/>
      <c r="G84" s="799"/>
    </row>
    <row r="85" spans="2:7" ht="15" customHeight="1" x14ac:dyDescent="0.25">
      <c r="B85" s="571"/>
      <c r="C85" s="799"/>
      <c r="D85" s="452"/>
      <c r="E85" s="799"/>
      <c r="F85" s="452"/>
      <c r="G85" s="799"/>
    </row>
    <row r="86" spans="2:7" ht="15" customHeight="1" x14ac:dyDescent="0.25">
      <c r="B86" s="572"/>
      <c r="C86" s="799"/>
      <c r="D86" s="452"/>
      <c r="E86" s="799"/>
      <c r="F86" s="452"/>
      <c r="G86" s="799"/>
    </row>
    <row r="87" spans="2:7" ht="15" customHeight="1" x14ac:dyDescent="0.25">
      <c r="B87" s="570">
        <v>7</v>
      </c>
      <c r="C87" s="799"/>
      <c r="D87" s="452"/>
      <c r="E87" s="799"/>
      <c r="F87" s="452"/>
      <c r="G87" s="799"/>
    </row>
    <row r="88" spans="2:7" ht="15" customHeight="1" x14ac:dyDescent="0.25">
      <c r="B88" s="571"/>
      <c r="C88" s="799"/>
      <c r="D88" s="452"/>
      <c r="E88" s="799"/>
      <c r="F88" s="452"/>
      <c r="G88" s="799"/>
    </row>
    <row r="89" spans="2:7" ht="15" customHeight="1" x14ac:dyDescent="0.25">
      <c r="B89" s="572"/>
      <c r="C89" s="799"/>
      <c r="D89" s="452"/>
      <c r="E89" s="799"/>
      <c r="F89" s="452"/>
      <c r="G89" s="799"/>
    </row>
    <row r="90" spans="2:7" ht="15" customHeight="1" x14ac:dyDescent="0.25">
      <c r="B90" s="570">
        <v>8</v>
      </c>
      <c r="C90" s="799"/>
      <c r="D90" s="452"/>
      <c r="E90" s="799"/>
      <c r="F90" s="452"/>
      <c r="G90" s="799"/>
    </row>
    <row r="91" spans="2:7" ht="15" customHeight="1" x14ac:dyDescent="0.25">
      <c r="B91" s="571"/>
      <c r="C91" s="799"/>
      <c r="D91" s="452"/>
      <c r="E91" s="799"/>
      <c r="F91" s="452"/>
      <c r="G91" s="799"/>
    </row>
    <row r="92" spans="2:7" ht="15" customHeight="1" x14ac:dyDescent="0.25">
      <c r="B92" s="572"/>
      <c r="C92" s="799"/>
      <c r="D92" s="452"/>
      <c r="E92" s="799"/>
      <c r="F92" s="452"/>
      <c r="G92" s="799"/>
    </row>
    <row r="93" spans="2:7" ht="15" customHeight="1" x14ac:dyDescent="0.25">
      <c r="B93" s="570">
        <v>9</v>
      </c>
      <c r="C93" s="799"/>
      <c r="D93" s="798"/>
      <c r="E93" s="799"/>
      <c r="F93" s="452"/>
      <c r="G93" s="799"/>
    </row>
    <row r="94" spans="2:7" ht="15" customHeight="1" x14ac:dyDescent="0.25">
      <c r="B94" s="571"/>
      <c r="C94" s="799"/>
      <c r="D94" s="799"/>
      <c r="E94" s="799"/>
      <c r="F94" s="452"/>
      <c r="G94" s="799"/>
    </row>
    <row r="95" spans="2:7" ht="15" customHeight="1" x14ac:dyDescent="0.25">
      <c r="B95" s="572"/>
      <c r="C95" s="799"/>
      <c r="D95" s="799"/>
      <c r="E95" s="799"/>
      <c r="F95" s="398"/>
      <c r="G95" s="799"/>
    </row>
    <row r="96" spans="2:7" ht="15" customHeight="1" x14ac:dyDescent="0.25">
      <c r="B96" s="607">
        <v>10</v>
      </c>
      <c r="C96" s="799"/>
      <c r="D96" s="799"/>
      <c r="E96" s="799"/>
      <c r="F96" s="398"/>
      <c r="G96" s="799"/>
    </row>
    <row r="97" spans="2:7" ht="15" customHeight="1" x14ac:dyDescent="0.25">
      <c r="B97" s="607"/>
      <c r="C97" s="799"/>
      <c r="D97" s="799"/>
      <c r="E97" s="799"/>
      <c r="F97" s="398"/>
      <c r="G97" s="799"/>
    </row>
    <row r="98" spans="2:7" ht="15" customHeight="1" x14ac:dyDescent="0.25">
      <c r="B98" s="607"/>
      <c r="C98" s="799"/>
      <c r="D98" s="799"/>
      <c r="E98" s="799"/>
      <c r="F98" s="398"/>
      <c r="G98" s="799"/>
    </row>
    <row r="99" spans="2:7" ht="15" customHeight="1" x14ac:dyDescent="0.25">
      <c r="B99" s="607">
        <v>11</v>
      </c>
      <c r="C99" s="799"/>
      <c r="D99" s="799"/>
      <c r="E99" s="799"/>
      <c r="F99" s="398"/>
      <c r="G99" s="799"/>
    </row>
    <row r="100" spans="2:7" ht="15" customHeight="1" x14ac:dyDescent="0.25">
      <c r="B100" s="607"/>
      <c r="C100" s="799"/>
      <c r="D100" s="799"/>
      <c r="E100" s="799"/>
      <c r="F100" s="398"/>
      <c r="G100" s="799"/>
    </row>
    <row r="101" spans="2:7" ht="15" customHeight="1" x14ac:dyDescent="0.25">
      <c r="B101" s="607"/>
      <c r="C101" s="799"/>
      <c r="D101" s="799"/>
      <c r="E101" s="799"/>
      <c r="F101" s="398"/>
      <c r="G101" s="799"/>
    </row>
    <row r="102" spans="2:7" ht="15" customHeight="1" x14ac:dyDescent="0.25">
      <c r="B102" s="607">
        <v>12</v>
      </c>
      <c r="C102" s="799"/>
      <c r="D102" s="799"/>
      <c r="E102" s="799"/>
      <c r="F102" s="398"/>
      <c r="G102" s="799"/>
    </row>
    <row r="103" spans="2:7" ht="15" customHeight="1" x14ac:dyDescent="0.25">
      <c r="B103" s="607"/>
      <c r="C103" s="799"/>
      <c r="D103" s="799"/>
      <c r="E103" s="799"/>
      <c r="F103" s="398"/>
      <c r="G103" s="799"/>
    </row>
    <row r="104" spans="2:7" ht="15" customHeight="1" x14ac:dyDescent="0.25">
      <c r="B104" s="607"/>
      <c r="C104" s="799"/>
      <c r="D104" s="799"/>
      <c r="E104" s="799"/>
      <c r="F104" s="398"/>
      <c r="G104" s="799"/>
    </row>
    <row r="105" spans="2:7" ht="15" customHeight="1" x14ac:dyDescent="0.25">
      <c r="B105" s="607">
        <v>13</v>
      </c>
      <c r="C105" s="799"/>
      <c r="D105" s="799"/>
      <c r="E105" s="799"/>
      <c r="F105" s="398"/>
      <c r="G105" s="799"/>
    </row>
    <row r="106" spans="2:7" ht="15" customHeight="1" x14ac:dyDescent="0.25">
      <c r="B106" s="607"/>
      <c r="C106" s="799"/>
      <c r="D106" s="799"/>
      <c r="E106" s="799"/>
      <c r="F106" s="398"/>
      <c r="G106" s="799"/>
    </row>
    <row r="107" spans="2:7" ht="15" customHeight="1" x14ac:dyDescent="0.25">
      <c r="B107" s="607"/>
      <c r="C107" s="799"/>
      <c r="D107" s="799"/>
      <c r="E107" s="799"/>
      <c r="F107" s="398"/>
      <c r="G107" s="799"/>
    </row>
    <row r="108" spans="2:7" ht="15" customHeight="1" x14ac:dyDescent="0.25">
      <c r="B108" s="607">
        <v>14</v>
      </c>
      <c r="C108" s="799"/>
      <c r="D108" s="799"/>
      <c r="E108" s="799"/>
      <c r="F108" s="398"/>
      <c r="G108" s="799"/>
    </row>
    <row r="109" spans="2:7" ht="15" customHeight="1" x14ac:dyDescent="0.25">
      <c r="B109" s="607"/>
      <c r="C109" s="799"/>
      <c r="D109" s="799"/>
      <c r="E109" s="799"/>
      <c r="F109" s="398"/>
      <c r="G109" s="799"/>
    </row>
    <row r="110" spans="2:7" ht="15" customHeight="1" x14ac:dyDescent="0.25">
      <c r="B110" s="607"/>
      <c r="C110" s="799"/>
      <c r="D110" s="799"/>
      <c r="E110" s="799"/>
      <c r="F110" s="398"/>
      <c r="G110" s="799"/>
    </row>
    <row r="111" spans="2:7" ht="15" customHeight="1" x14ac:dyDescent="0.25">
      <c r="B111" s="607">
        <v>15</v>
      </c>
      <c r="C111" s="799"/>
      <c r="D111" s="799"/>
      <c r="E111" s="799"/>
      <c r="F111" s="398"/>
      <c r="G111" s="799"/>
    </row>
    <row r="112" spans="2:7" ht="15" customHeight="1" x14ac:dyDescent="0.25">
      <c r="B112" s="607"/>
      <c r="C112" s="799"/>
      <c r="D112" s="799"/>
      <c r="E112" s="799"/>
      <c r="F112" s="398"/>
      <c r="G112" s="799"/>
    </row>
    <row r="113" spans="2:7" ht="15" customHeight="1" x14ac:dyDescent="0.25">
      <c r="B113" s="607"/>
      <c r="C113" s="799"/>
      <c r="D113" s="799"/>
      <c r="E113" s="799"/>
      <c r="F113" s="398"/>
      <c r="G113" s="799"/>
    </row>
    <row r="114" spans="2:7" ht="15" customHeight="1" x14ac:dyDescent="0.25">
      <c r="B114" s="607">
        <v>16</v>
      </c>
      <c r="C114" s="799"/>
      <c r="D114" s="799"/>
      <c r="E114" s="799"/>
      <c r="F114" s="398"/>
      <c r="G114" s="799"/>
    </row>
    <row r="115" spans="2:7" ht="15" customHeight="1" x14ac:dyDescent="0.25">
      <c r="B115" s="607"/>
      <c r="C115" s="799"/>
      <c r="D115" s="799"/>
      <c r="E115" s="799"/>
      <c r="F115" s="398"/>
      <c r="G115" s="799"/>
    </row>
    <row r="116" spans="2:7" ht="15" customHeight="1" x14ac:dyDescent="0.25">
      <c r="B116" s="607"/>
      <c r="C116" s="799"/>
      <c r="D116" s="799"/>
      <c r="E116" s="799"/>
      <c r="F116" s="398"/>
      <c r="G116" s="799"/>
    </row>
    <row r="117" spans="2:7" ht="15" customHeight="1" x14ac:dyDescent="0.25">
      <c r="B117" s="607">
        <v>17</v>
      </c>
      <c r="C117" s="799"/>
      <c r="D117" s="799"/>
      <c r="E117" s="799"/>
      <c r="F117" s="398"/>
      <c r="G117" s="799"/>
    </row>
    <row r="118" spans="2:7" ht="15" customHeight="1" x14ac:dyDescent="0.25">
      <c r="B118" s="607"/>
      <c r="C118" s="799"/>
      <c r="D118" s="799"/>
      <c r="E118" s="799"/>
      <c r="F118" s="398"/>
      <c r="G118" s="799"/>
    </row>
    <row r="119" spans="2:7" ht="15" customHeight="1" x14ac:dyDescent="0.25">
      <c r="B119" s="607"/>
      <c r="C119" s="799"/>
      <c r="D119" s="799"/>
      <c r="E119" s="799"/>
      <c r="F119" s="398"/>
      <c r="G119" s="799"/>
    </row>
    <row r="120" spans="2:7" ht="15" customHeight="1" x14ac:dyDescent="0.25">
      <c r="B120" s="607">
        <v>18</v>
      </c>
      <c r="C120" s="799"/>
      <c r="D120" s="799"/>
      <c r="E120" s="799"/>
      <c r="F120" s="398"/>
      <c r="G120" s="799"/>
    </row>
    <row r="121" spans="2:7" ht="15" customHeight="1" x14ac:dyDescent="0.25">
      <c r="B121" s="607"/>
      <c r="C121" s="799"/>
      <c r="D121" s="799"/>
      <c r="E121" s="799"/>
      <c r="F121" s="398"/>
      <c r="G121" s="799"/>
    </row>
    <row r="122" spans="2:7" ht="15" customHeight="1" x14ac:dyDescent="0.25">
      <c r="B122" s="607"/>
      <c r="C122" s="799"/>
      <c r="D122" s="799"/>
      <c r="E122" s="799"/>
      <c r="F122" s="398"/>
      <c r="G122" s="799"/>
    </row>
    <row r="123" spans="2:7" ht="15" customHeight="1" x14ac:dyDescent="0.25">
      <c r="B123" s="607">
        <v>19</v>
      </c>
      <c r="C123" s="799"/>
      <c r="D123" s="799"/>
      <c r="E123" s="799"/>
      <c r="F123" s="398"/>
      <c r="G123" s="799"/>
    </row>
    <row r="124" spans="2:7" ht="15" customHeight="1" x14ac:dyDescent="0.25">
      <c r="B124" s="607"/>
      <c r="C124" s="799"/>
      <c r="D124" s="799"/>
      <c r="E124" s="799"/>
      <c r="F124" s="398"/>
      <c r="G124" s="799"/>
    </row>
    <row r="125" spans="2:7" ht="15" customHeight="1" x14ac:dyDescent="0.25">
      <c r="B125" s="607"/>
      <c r="C125" s="799"/>
      <c r="D125" s="799"/>
      <c r="E125" s="799"/>
      <c r="F125" s="398"/>
      <c r="G125" s="799"/>
    </row>
    <row r="126" spans="2:7" ht="15" customHeight="1" x14ac:dyDescent="0.25">
      <c r="B126" s="607">
        <v>20</v>
      </c>
      <c r="C126" s="799"/>
      <c r="D126" s="799"/>
      <c r="E126" s="799"/>
      <c r="F126" s="398"/>
      <c r="G126" s="799"/>
    </row>
    <row r="127" spans="2:7" ht="15" customHeight="1" x14ac:dyDescent="0.25">
      <c r="B127" s="607"/>
      <c r="C127" s="799"/>
      <c r="D127" s="799"/>
      <c r="E127" s="799"/>
      <c r="F127" s="398"/>
      <c r="G127" s="799"/>
    </row>
    <row r="128" spans="2:7" ht="15" customHeight="1" x14ac:dyDescent="0.25">
      <c r="B128" s="607"/>
      <c r="C128" s="800"/>
      <c r="D128" s="800"/>
      <c r="E128" s="800"/>
      <c r="F128" s="398"/>
      <c r="G128" s="800"/>
    </row>
    <row r="129" spans="2:7" ht="15" customHeight="1" x14ac:dyDescent="0.25">
      <c r="C129" s="1"/>
      <c r="D129" s="1"/>
      <c r="E129" s="1"/>
      <c r="F129" s="1"/>
      <c r="G129" s="1"/>
    </row>
    <row r="131" spans="2:7" ht="15.75" x14ac:dyDescent="0.25">
      <c r="B131" s="816" t="s">
        <v>938</v>
      </c>
      <c r="C131" s="817"/>
      <c r="D131" s="817"/>
      <c r="E131" s="817"/>
      <c r="F131" s="817"/>
      <c r="G131" s="818"/>
    </row>
    <row r="132" spans="2:7" ht="28.5" x14ac:dyDescent="0.25">
      <c r="B132" s="35"/>
      <c r="C132" s="21" t="s">
        <v>915</v>
      </c>
      <c r="D132" s="21" t="s">
        <v>733</v>
      </c>
      <c r="E132" s="21" t="s">
        <v>916</v>
      </c>
      <c r="F132" s="21" t="s">
        <v>904</v>
      </c>
      <c r="G132" s="62" t="s">
        <v>917</v>
      </c>
    </row>
    <row r="133" spans="2:7" x14ac:dyDescent="0.25">
      <c r="B133" s="570">
        <v>1</v>
      </c>
      <c r="C133" s="452">
        <f>'2 жастағы балалар Ф'!D95</f>
        <v>0</v>
      </c>
      <c r="D133" s="452">
        <f>'2 жастағы балалар К'!D95</f>
        <v>0</v>
      </c>
      <c r="E133" s="452" t="e">
        <f>'2 жастағы балалар Т'!#REF!</f>
        <v>#REF!</v>
      </c>
      <c r="F133" s="452">
        <f>'2 жастағы балалар Ш'!D95</f>
        <v>0</v>
      </c>
      <c r="G133" s="452" t="e">
        <f>'2 жастағы балалар Ә'!#REF!</f>
        <v>#REF!</v>
      </c>
    </row>
    <row r="134" spans="2:7" x14ac:dyDescent="0.25">
      <c r="B134" s="571"/>
      <c r="C134" s="452">
        <f>'2 жастағы балалар Ф'!E95</f>
        <v>0</v>
      </c>
      <c r="D134" s="452">
        <f>'2 жастағы балалар К'!E95</f>
        <v>0</v>
      </c>
      <c r="E134" s="452" t="e">
        <f>'2 жастағы балалар Т'!#REF!</f>
        <v>#REF!</v>
      </c>
      <c r="F134" s="452">
        <f>'2 жастағы балалар Ш'!E95</f>
        <v>0</v>
      </c>
      <c r="G134" s="452" t="e">
        <f>'2 жастағы балалар Ә'!#REF!</f>
        <v>#REF!</v>
      </c>
    </row>
    <row r="135" spans="2:7" x14ac:dyDescent="0.25">
      <c r="B135" s="572"/>
      <c r="C135" s="452">
        <f>'2 жастағы балалар Ф'!F95</f>
        <v>0</v>
      </c>
      <c r="D135" s="452">
        <f>'2 жастағы балалар К'!F95</f>
        <v>0</v>
      </c>
      <c r="E135" s="452" t="e">
        <f>'2 жастағы балалар Т'!#REF!</f>
        <v>#REF!</v>
      </c>
      <c r="F135" s="452">
        <f>'2 жастағы балалар Ш'!F95</f>
        <v>0</v>
      </c>
      <c r="G135" s="452" t="e">
        <f>'2 жастағы балалар Ә'!#REF!</f>
        <v>#REF!</v>
      </c>
    </row>
    <row r="136" spans="2:7" x14ac:dyDescent="0.25">
      <c r="B136" s="570">
        <v>2</v>
      </c>
      <c r="C136" s="452">
        <f>'2 жастағы балалар Ф'!G95</f>
        <v>0</v>
      </c>
      <c r="D136" s="452">
        <f>'2 жастағы балалар К'!G95</f>
        <v>0</v>
      </c>
      <c r="E136" s="452">
        <f>'2 жастағы балалар Т'!D95</f>
        <v>0</v>
      </c>
      <c r="F136" s="452">
        <f>'2 жастағы балалар Ш'!G95</f>
        <v>0</v>
      </c>
      <c r="G136" s="452">
        <f>'2 жастағы балалар Ә'!D95</f>
        <v>0</v>
      </c>
    </row>
    <row r="137" spans="2:7" x14ac:dyDescent="0.25">
      <c r="B137" s="571"/>
      <c r="C137" s="452">
        <f>'2 жастағы балалар Ф'!H95</f>
        <v>0</v>
      </c>
      <c r="D137" s="452">
        <f>'2 жастағы балалар К'!H95</f>
        <v>0</v>
      </c>
      <c r="E137" s="452">
        <f>'2 жастағы балалар Т'!E95</f>
        <v>0</v>
      </c>
      <c r="F137" s="452">
        <f>'2 жастағы балалар Ш'!H95</f>
        <v>0</v>
      </c>
      <c r="G137" s="452">
        <f>'2 жастағы балалар Ә'!E95</f>
        <v>0</v>
      </c>
    </row>
    <row r="138" spans="2:7" x14ac:dyDescent="0.25">
      <c r="B138" s="572"/>
      <c r="C138" s="452">
        <f>'2 жастағы балалар Ф'!I95</f>
        <v>0</v>
      </c>
      <c r="D138" s="452">
        <f>'2 жастағы балалар К'!I95</f>
        <v>0</v>
      </c>
      <c r="E138" s="452">
        <f>'2 жастағы балалар Т'!F95</f>
        <v>0</v>
      </c>
      <c r="F138" s="452">
        <f>'2 жастағы балалар Ш'!I95</f>
        <v>0</v>
      </c>
      <c r="G138" s="452">
        <f>'2 жастағы балалар Ә'!F95</f>
        <v>0</v>
      </c>
    </row>
    <row r="139" spans="2:7" x14ac:dyDescent="0.25">
      <c r="B139" s="570">
        <v>3</v>
      </c>
      <c r="C139" s="452">
        <f>'2 жастағы балалар Ф'!J95</f>
        <v>0</v>
      </c>
      <c r="D139" s="452">
        <f>'2 жастағы балалар К'!J95</f>
        <v>0</v>
      </c>
      <c r="E139" s="452">
        <f>'2 жастағы балалар Т'!G95</f>
        <v>0</v>
      </c>
      <c r="F139" s="452">
        <f>'2 жастағы балалар Ш'!J95</f>
        <v>0</v>
      </c>
      <c r="G139" s="452">
        <f>'2 жастағы балалар Ә'!G95</f>
        <v>0</v>
      </c>
    </row>
    <row r="140" spans="2:7" x14ac:dyDescent="0.25">
      <c r="B140" s="571"/>
      <c r="C140" s="452">
        <f>'2 жастағы балалар Ф'!K95</f>
        <v>0</v>
      </c>
      <c r="D140" s="452">
        <f>'2 жастағы балалар К'!K95</f>
        <v>0</v>
      </c>
      <c r="E140" s="452">
        <f>'2 жастағы балалар Т'!H95</f>
        <v>0</v>
      </c>
      <c r="F140" s="452">
        <f>'2 жастағы балалар Ш'!K95</f>
        <v>0</v>
      </c>
      <c r="G140" s="452">
        <f>'2 жастағы балалар Ә'!H95</f>
        <v>0</v>
      </c>
    </row>
    <row r="141" spans="2:7" x14ac:dyDescent="0.25">
      <c r="B141" s="572"/>
      <c r="C141" s="452">
        <f>'2 жастағы балалар Ф'!L95</f>
        <v>0</v>
      </c>
      <c r="D141" s="452">
        <f>'2 жастағы балалар К'!L95</f>
        <v>0</v>
      </c>
      <c r="E141" s="452">
        <f>'2 жастағы балалар Т'!I95</f>
        <v>0</v>
      </c>
      <c r="F141" s="452">
        <f>'2 жастағы балалар Ш'!L95</f>
        <v>0</v>
      </c>
      <c r="G141" s="452">
        <f>'2 жастағы балалар Ә'!I95</f>
        <v>0</v>
      </c>
    </row>
    <row r="142" spans="2:7" x14ac:dyDescent="0.25">
      <c r="B142" s="570">
        <v>4</v>
      </c>
      <c r="C142" s="452">
        <f>'2 жастағы балалар Ф'!M95</f>
        <v>0</v>
      </c>
      <c r="D142" s="452">
        <f>'2 жастағы балалар К'!M95</f>
        <v>0</v>
      </c>
      <c r="E142" s="452">
        <f>'2 жастағы балалар Т'!J95</f>
        <v>0</v>
      </c>
      <c r="F142" s="452">
        <f>'2 жастағы балалар Ш'!M95</f>
        <v>0</v>
      </c>
      <c r="G142" s="452">
        <f>'2 жастағы балалар Ә'!J95</f>
        <v>0</v>
      </c>
    </row>
    <row r="143" spans="2:7" x14ac:dyDescent="0.25">
      <c r="B143" s="571"/>
      <c r="C143" s="452">
        <f>'2 жастағы балалар Ф'!N95</f>
        <v>0</v>
      </c>
      <c r="D143" s="452">
        <f>'2 жастағы балалар К'!N95</f>
        <v>0</v>
      </c>
      <c r="E143" s="452">
        <f>'2 жастағы балалар Т'!K95</f>
        <v>0</v>
      </c>
      <c r="F143" s="452">
        <f>'2 жастағы балалар Ш'!N95</f>
        <v>0</v>
      </c>
      <c r="G143" s="452">
        <f>'2 жастағы балалар Ә'!K95</f>
        <v>0</v>
      </c>
    </row>
    <row r="144" spans="2:7" x14ac:dyDescent="0.25">
      <c r="B144" s="572"/>
      <c r="C144" s="452">
        <f>'2 жастағы балалар Ф'!O95</f>
        <v>0</v>
      </c>
      <c r="D144" s="452">
        <f>'2 жастағы балалар К'!O95</f>
        <v>0</v>
      </c>
      <c r="E144" s="452">
        <f>'2 жастағы балалар Т'!L95</f>
        <v>0</v>
      </c>
      <c r="F144" s="452">
        <f>'2 жастағы балалар Ш'!O95</f>
        <v>0</v>
      </c>
      <c r="G144" s="452">
        <f>'2 жастағы балалар Ә'!L95</f>
        <v>0</v>
      </c>
    </row>
    <row r="145" spans="2:7" x14ac:dyDescent="0.25">
      <c r="B145" s="570">
        <v>5</v>
      </c>
      <c r="C145" s="452" t="e">
        <f>'2 жастағы балалар Ф'!#REF!</f>
        <v>#REF!</v>
      </c>
      <c r="D145" s="452" t="e">
        <f>'2 жастағы балалар К'!#REF!</f>
        <v>#REF!</v>
      </c>
      <c r="E145" s="452">
        <f>'2 жастағы балалар Т'!M95</f>
        <v>0</v>
      </c>
      <c r="F145" s="452">
        <f>'2 жастағы балалар Ш'!P95</f>
        <v>0</v>
      </c>
      <c r="G145" s="452">
        <f>'2 жастағы балалар Ә'!M95</f>
        <v>0</v>
      </c>
    </row>
    <row r="146" spans="2:7" x14ac:dyDescent="0.25">
      <c r="B146" s="571"/>
      <c r="C146" s="452" t="e">
        <f>'2 жастағы балалар Ф'!#REF!</f>
        <v>#REF!</v>
      </c>
      <c r="D146" s="452" t="e">
        <f>'2 жастағы балалар К'!#REF!</f>
        <v>#REF!</v>
      </c>
      <c r="E146" s="452">
        <f>'2 жастағы балалар Т'!N95</f>
        <v>0</v>
      </c>
      <c r="F146" s="452">
        <f>'2 жастағы балалар Ш'!Q95</f>
        <v>0</v>
      </c>
      <c r="G146" s="452">
        <f>'2 жастағы балалар Ә'!N95</f>
        <v>0</v>
      </c>
    </row>
    <row r="147" spans="2:7" x14ac:dyDescent="0.25">
      <c r="B147" s="572"/>
      <c r="C147" s="452" t="e">
        <f>'2 жастағы балалар Ф'!#REF!</f>
        <v>#REF!</v>
      </c>
      <c r="D147" s="452" t="e">
        <f>'2 жастағы балалар К'!#REF!</f>
        <v>#REF!</v>
      </c>
      <c r="E147" s="452">
        <f>'2 жастағы балалар Т'!O95</f>
        <v>0</v>
      </c>
      <c r="F147" s="452">
        <f>'2 жастағы балалар Ш'!R95</f>
        <v>0</v>
      </c>
      <c r="G147" s="452">
        <f>'2 жастағы балалар Ә'!O95</f>
        <v>0</v>
      </c>
    </row>
    <row r="148" spans="2:7" x14ac:dyDescent="0.25">
      <c r="B148" s="570">
        <v>6</v>
      </c>
      <c r="C148" s="798"/>
      <c r="D148" s="452">
        <f>'2 жастағы балалар К'!P95</f>
        <v>0</v>
      </c>
      <c r="E148" s="798"/>
      <c r="F148" s="452" t="e">
        <f>'2 жастағы балалар Ш'!#REF!</f>
        <v>#REF!</v>
      </c>
      <c r="G148" s="798"/>
    </row>
    <row r="149" spans="2:7" x14ac:dyDescent="0.25">
      <c r="B149" s="571"/>
      <c r="C149" s="799"/>
      <c r="D149" s="452">
        <f>'2 жастағы балалар К'!Q95</f>
        <v>0</v>
      </c>
      <c r="E149" s="799"/>
      <c r="F149" s="452" t="e">
        <f>'2 жастағы балалар Ш'!#REF!</f>
        <v>#REF!</v>
      </c>
      <c r="G149" s="799"/>
    </row>
    <row r="150" spans="2:7" x14ac:dyDescent="0.25">
      <c r="B150" s="572"/>
      <c r="C150" s="799"/>
      <c r="D150" s="452">
        <f>'2 жастағы балалар К'!R95</f>
        <v>0</v>
      </c>
      <c r="E150" s="799"/>
      <c r="F150" s="452" t="e">
        <f>'2 жастағы балалар Ш'!#REF!</f>
        <v>#REF!</v>
      </c>
      <c r="G150" s="799"/>
    </row>
    <row r="151" spans="2:7" x14ac:dyDescent="0.25">
      <c r="B151" s="570">
        <v>7</v>
      </c>
      <c r="C151" s="799"/>
      <c r="D151" s="452">
        <f>'2 жастағы балалар К'!S95</f>
        <v>0</v>
      </c>
      <c r="E151" s="799"/>
      <c r="F151" s="452" t="e">
        <f>'2 жастағы балалар Ш'!#REF!</f>
        <v>#REF!</v>
      </c>
      <c r="G151" s="799"/>
    </row>
    <row r="152" spans="2:7" x14ac:dyDescent="0.25">
      <c r="B152" s="571"/>
      <c r="C152" s="799"/>
      <c r="D152" s="452">
        <f>'2 жастағы балалар К'!T95</f>
        <v>0</v>
      </c>
      <c r="E152" s="799"/>
      <c r="F152" s="452" t="e">
        <f>'2 жастағы балалар Ш'!#REF!</f>
        <v>#REF!</v>
      </c>
      <c r="G152" s="799"/>
    </row>
    <row r="153" spans="2:7" x14ac:dyDescent="0.25">
      <c r="B153" s="572"/>
      <c r="C153" s="799"/>
      <c r="D153" s="452">
        <f>'2 жастағы балалар К'!U95</f>
        <v>0</v>
      </c>
      <c r="E153" s="799"/>
      <c r="F153" s="452" t="e">
        <f>'2 жастағы балалар Ш'!#REF!</f>
        <v>#REF!</v>
      </c>
      <c r="G153" s="799"/>
    </row>
    <row r="154" spans="2:7" x14ac:dyDescent="0.25">
      <c r="B154" s="570">
        <v>8</v>
      </c>
      <c r="C154" s="799"/>
      <c r="D154" s="452">
        <f>'2 жастағы балалар К'!V95</f>
        <v>0</v>
      </c>
      <c r="E154" s="799"/>
      <c r="F154" s="452" t="e">
        <f>'2 жастағы балалар Ш'!#REF!</f>
        <v>#REF!</v>
      </c>
      <c r="G154" s="799"/>
    </row>
    <row r="155" spans="2:7" x14ac:dyDescent="0.25">
      <c r="B155" s="571"/>
      <c r="C155" s="799"/>
      <c r="D155" s="452">
        <f>'2 жастағы балалар К'!W95</f>
        <v>0</v>
      </c>
      <c r="E155" s="799"/>
      <c r="F155" s="452" t="e">
        <f>'2 жастағы балалар Ш'!#REF!</f>
        <v>#REF!</v>
      </c>
      <c r="G155" s="799"/>
    </row>
    <row r="156" spans="2:7" x14ac:dyDescent="0.25">
      <c r="B156" s="572"/>
      <c r="C156" s="799"/>
      <c r="D156" s="452">
        <f>'2 жастағы балалар К'!X95</f>
        <v>0</v>
      </c>
      <c r="E156" s="799"/>
      <c r="F156" s="452" t="e">
        <f>'2 жастағы балалар Ш'!#REF!</f>
        <v>#REF!</v>
      </c>
      <c r="G156" s="799"/>
    </row>
    <row r="157" spans="2:7" x14ac:dyDescent="0.25">
      <c r="B157" s="570">
        <v>9</v>
      </c>
      <c r="C157" s="799"/>
      <c r="D157" s="452">
        <f>'2 жастағы балалар К'!Y95</f>
        <v>0</v>
      </c>
      <c r="E157" s="799"/>
      <c r="F157" s="452" t="e">
        <f>'2 жастағы балалар Ш'!#REF!</f>
        <v>#REF!</v>
      </c>
      <c r="G157" s="799"/>
    </row>
    <row r="158" spans="2:7" x14ac:dyDescent="0.25">
      <c r="B158" s="571"/>
      <c r="C158" s="799"/>
      <c r="D158" s="452">
        <f>'2 жастағы балалар К'!Z95</f>
        <v>0</v>
      </c>
      <c r="E158" s="799"/>
      <c r="F158" s="452" t="e">
        <f>'2 жастағы балалар Ш'!#REF!</f>
        <v>#REF!</v>
      </c>
      <c r="G158" s="799"/>
    </row>
    <row r="159" spans="2:7" x14ac:dyDescent="0.25">
      <c r="B159" s="572"/>
      <c r="C159" s="799"/>
      <c r="D159" s="452">
        <f>'2 жастағы балалар К'!AA95</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Ш'!S95</f>
        <v>0</v>
      </c>
      <c r="G163" s="799"/>
    </row>
    <row r="164" spans="2:7" x14ac:dyDescent="0.25">
      <c r="B164" s="607"/>
      <c r="C164" s="799"/>
      <c r="D164" s="452" t="e">
        <f>'2 жастағы балалар К'!#REF!</f>
        <v>#REF!</v>
      </c>
      <c r="E164" s="799"/>
      <c r="F164" s="398">
        <f>'2 жастағы балалар Ш'!T95</f>
        <v>0</v>
      </c>
      <c r="G164" s="799"/>
    </row>
    <row r="165" spans="2:7" x14ac:dyDescent="0.25">
      <c r="B165" s="607"/>
      <c r="C165" s="799"/>
      <c r="D165" s="452" t="e">
        <f>'2 жастағы балалар К'!#REF!</f>
        <v>#REF!</v>
      </c>
      <c r="E165" s="799"/>
      <c r="F165" s="398">
        <f>'2 жастағы балалар Ш'!U95</f>
        <v>0</v>
      </c>
      <c r="G165" s="799"/>
    </row>
    <row r="166" spans="2:7" x14ac:dyDescent="0.25">
      <c r="B166" s="607">
        <v>12</v>
      </c>
      <c r="C166" s="799"/>
      <c r="D166" s="452" t="e">
        <f>'2 жастағы балалар К'!#REF!</f>
        <v>#REF!</v>
      </c>
      <c r="E166" s="799"/>
      <c r="F166" s="398">
        <f>'2 жастағы балалар Ш'!V95</f>
        <v>0</v>
      </c>
      <c r="G166" s="799"/>
    </row>
    <row r="167" spans="2:7" x14ac:dyDescent="0.25">
      <c r="B167" s="607"/>
      <c r="C167" s="799"/>
      <c r="D167" s="452" t="e">
        <f>'2 жастағы балалар К'!#REF!</f>
        <v>#REF!</v>
      </c>
      <c r="E167" s="799"/>
      <c r="F167" s="398">
        <f>'2 жастағы балалар Ш'!W95</f>
        <v>0</v>
      </c>
      <c r="G167" s="799"/>
    </row>
    <row r="168" spans="2:7" x14ac:dyDescent="0.25">
      <c r="B168" s="607"/>
      <c r="C168" s="799"/>
      <c r="D168" s="452" t="e">
        <f>'2 жастағы балалар К'!#REF!</f>
        <v>#REF!</v>
      </c>
      <c r="E168" s="799"/>
      <c r="F168" s="398">
        <f>'2 жастағы балалар Ш'!X95</f>
        <v>0</v>
      </c>
      <c r="G168" s="799"/>
    </row>
    <row r="169" spans="2:7" x14ac:dyDescent="0.25">
      <c r="B169" s="607">
        <v>13</v>
      </c>
      <c r="C169" s="799"/>
      <c r="D169" s="452" t="e">
        <f>'2 жастағы балалар К'!#REF!</f>
        <v>#REF!</v>
      </c>
      <c r="E169" s="799"/>
      <c r="F169" s="398">
        <f>'2 жастағы балалар Ш'!Y95</f>
        <v>0</v>
      </c>
      <c r="G169" s="799"/>
    </row>
    <row r="170" spans="2:7" x14ac:dyDescent="0.25">
      <c r="B170" s="607"/>
      <c r="C170" s="799"/>
      <c r="D170" s="452" t="e">
        <f>'2 жастағы балалар К'!#REF!</f>
        <v>#REF!</v>
      </c>
      <c r="E170" s="799"/>
      <c r="F170" s="398">
        <f>'2 жастағы балалар Ш'!Z95</f>
        <v>0</v>
      </c>
      <c r="G170" s="799"/>
    </row>
    <row r="171" spans="2:7" x14ac:dyDescent="0.25">
      <c r="B171" s="607"/>
      <c r="C171" s="799"/>
      <c r="D171" s="452" t="e">
        <f>'2 жастағы балалар К'!#REF!</f>
        <v>#REF!</v>
      </c>
      <c r="E171" s="799"/>
      <c r="F171" s="398">
        <f>'2 жастағы балалар Ш'!AA95</f>
        <v>0</v>
      </c>
      <c r="G171" s="799"/>
    </row>
    <row r="172" spans="2:7" x14ac:dyDescent="0.25">
      <c r="B172" s="607">
        <v>14</v>
      </c>
      <c r="C172" s="799"/>
      <c r="D172" s="452" t="e">
        <f>'2 жастағы балалар К'!#REF!</f>
        <v>#REF!</v>
      </c>
      <c r="E172" s="799"/>
      <c r="F172" s="398">
        <f>'2 жастағы балалар Ш'!AB95</f>
        <v>0</v>
      </c>
      <c r="G172" s="799"/>
    </row>
    <row r="173" spans="2:7" x14ac:dyDescent="0.25">
      <c r="B173" s="607"/>
      <c r="C173" s="799"/>
      <c r="D173" s="452" t="e">
        <f>'2 жастағы балалар К'!#REF!</f>
        <v>#REF!</v>
      </c>
      <c r="E173" s="799"/>
      <c r="F173" s="398">
        <f>'2 жастағы балалар Ш'!AC95</f>
        <v>0</v>
      </c>
      <c r="G173" s="799"/>
    </row>
    <row r="174" spans="2:7" x14ac:dyDescent="0.25">
      <c r="B174" s="607"/>
      <c r="C174" s="799"/>
      <c r="D174" s="452" t="e">
        <f>'2 жастағы балалар К'!#REF!</f>
        <v>#REF!</v>
      </c>
      <c r="E174" s="799"/>
      <c r="F174" s="398">
        <f>'2 жастағы балалар Ш'!AD95</f>
        <v>0</v>
      </c>
      <c r="G174" s="799"/>
    </row>
    <row r="175" spans="2:7" x14ac:dyDescent="0.25">
      <c r="B175" s="607">
        <v>15</v>
      </c>
      <c r="C175" s="799"/>
      <c r="D175" s="452" t="e">
        <f>'2 жастағы балалар К'!#REF!</f>
        <v>#REF!</v>
      </c>
      <c r="E175" s="799"/>
      <c r="F175" s="398">
        <f>'2 жастағы балалар Ш'!AE95</f>
        <v>0</v>
      </c>
      <c r="G175" s="799"/>
    </row>
    <row r="176" spans="2:7" x14ac:dyDescent="0.25">
      <c r="B176" s="607"/>
      <c r="C176" s="799"/>
      <c r="D176" s="452" t="e">
        <f>'2 жастағы балалар К'!#REF!</f>
        <v>#REF!</v>
      </c>
      <c r="E176" s="799"/>
      <c r="F176" s="398">
        <f>'2 жастағы балалар Ш'!AF95</f>
        <v>0</v>
      </c>
      <c r="G176" s="799"/>
    </row>
    <row r="177" spans="2:7" x14ac:dyDescent="0.25">
      <c r="B177" s="607"/>
      <c r="C177" s="799"/>
      <c r="D177" s="452" t="e">
        <f>'2 жастағы балалар К'!#REF!</f>
        <v>#REF!</v>
      </c>
      <c r="E177" s="799"/>
      <c r="F177" s="398">
        <f>'2 жастағы балалар Ш'!AG95</f>
        <v>0</v>
      </c>
      <c r="G177" s="799"/>
    </row>
    <row r="178" spans="2:7" x14ac:dyDescent="0.25">
      <c r="B178" s="607">
        <v>16</v>
      </c>
      <c r="C178" s="799"/>
      <c r="D178" s="798"/>
      <c r="E178" s="799"/>
      <c r="F178" s="398">
        <f>'2 жастағы балалар Ш'!AH95</f>
        <v>0</v>
      </c>
      <c r="G178" s="799"/>
    </row>
    <row r="179" spans="2:7" x14ac:dyDescent="0.25">
      <c r="B179" s="607"/>
      <c r="C179" s="799"/>
      <c r="D179" s="799"/>
      <c r="E179" s="799"/>
      <c r="F179" s="398">
        <f>'2 жастағы балалар Ш'!AI95</f>
        <v>0</v>
      </c>
      <c r="G179" s="799"/>
    </row>
    <row r="180" spans="2:7" x14ac:dyDescent="0.25">
      <c r="B180" s="607"/>
      <c r="C180" s="799"/>
      <c r="D180" s="799"/>
      <c r="E180" s="799"/>
      <c r="F180" s="398">
        <f>'2 жастағы балалар Ш'!AJ95</f>
        <v>0</v>
      </c>
      <c r="G180" s="799"/>
    </row>
    <row r="181" spans="2:7" x14ac:dyDescent="0.25">
      <c r="B181" s="607">
        <v>17</v>
      </c>
      <c r="C181" s="799"/>
      <c r="D181" s="799"/>
      <c r="E181" s="799"/>
      <c r="F181" s="398">
        <f>'2 жастағы балалар Ш'!AK95</f>
        <v>0</v>
      </c>
      <c r="G181" s="799"/>
    </row>
    <row r="182" spans="2:7" x14ac:dyDescent="0.25">
      <c r="B182" s="607"/>
      <c r="C182" s="799"/>
      <c r="D182" s="799"/>
      <c r="E182" s="799"/>
      <c r="F182" s="398">
        <f>'2 жастағы балалар Ш'!AL95</f>
        <v>0</v>
      </c>
      <c r="G182" s="799"/>
    </row>
    <row r="183" spans="2:7" x14ac:dyDescent="0.25">
      <c r="B183" s="607"/>
      <c r="C183" s="799"/>
      <c r="D183" s="799"/>
      <c r="E183" s="799"/>
      <c r="F183" s="398">
        <f>'2 жастағы балалар Ш'!AM95</f>
        <v>0</v>
      </c>
      <c r="G183" s="799"/>
    </row>
    <row r="184" spans="2:7" x14ac:dyDescent="0.25">
      <c r="B184" s="607">
        <v>18</v>
      </c>
      <c r="C184" s="799"/>
      <c r="D184" s="799"/>
      <c r="E184" s="799"/>
      <c r="F184" s="398">
        <f>'2 жастағы балалар Ш'!AN95</f>
        <v>0</v>
      </c>
      <c r="G184" s="799"/>
    </row>
    <row r="185" spans="2:7" x14ac:dyDescent="0.25">
      <c r="B185" s="607"/>
      <c r="C185" s="799"/>
      <c r="D185" s="799"/>
      <c r="E185" s="799"/>
      <c r="F185" s="398">
        <f>'2 жастағы балалар Ш'!AO95</f>
        <v>0</v>
      </c>
      <c r="G185" s="799"/>
    </row>
    <row r="186" spans="2:7" x14ac:dyDescent="0.25">
      <c r="B186" s="607"/>
      <c r="C186" s="799"/>
      <c r="D186" s="799"/>
      <c r="E186" s="799"/>
      <c r="F186" s="398">
        <f>'2 жастағы балалар Ш'!AP95</f>
        <v>0</v>
      </c>
      <c r="G186" s="799"/>
    </row>
    <row r="187" spans="2:7" x14ac:dyDescent="0.25">
      <c r="B187" s="607">
        <v>19</v>
      </c>
      <c r="C187" s="799"/>
      <c r="D187" s="799"/>
      <c r="E187" s="799"/>
      <c r="F187" s="398">
        <f>'2 жастағы балалар Ш'!AQ95</f>
        <v>0</v>
      </c>
      <c r="G187" s="799"/>
    </row>
    <row r="188" spans="2:7" x14ac:dyDescent="0.25">
      <c r="B188" s="607"/>
      <c r="C188" s="799"/>
      <c r="D188" s="799"/>
      <c r="E188" s="799"/>
      <c r="F188" s="398">
        <f>'2 жастағы балалар Ш'!AR95</f>
        <v>0</v>
      </c>
      <c r="G188" s="799"/>
    </row>
    <row r="189" spans="2:7" x14ac:dyDescent="0.25">
      <c r="B189" s="607"/>
      <c r="C189" s="799"/>
      <c r="D189" s="799"/>
      <c r="E189" s="799"/>
      <c r="F189" s="398">
        <f>'2 жастағы балалар Ш'!AS95</f>
        <v>0</v>
      </c>
      <c r="G189" s="799"/>
    </row>
    <row r="190" spans="2:7" x14ac:dyDescent="0.25">
      <c r="B190" s="607">
        <v>20</v>
      </c>
      <c r="C190" s="799"/>
      <c r="D190" s="799"/>
      <c r="E190" s="799"/>
      <c r="F190" s="398">
        <f>'2 жастағы балалар Ш'!AT95</f>
        <v>0</v>
      </c>
      <c r="G190" s="799"/>
    </row>
    <row r="191" spans="2:7" x14ac:dyDescent="0.25">
      <c r="B191" s="607"/>
      <c r="C191" s="799"/>
      <c r="D191" s="799"/>
      <c r="E191" s="799"/>
      <c r="F191" s="398">
        <f>'2 жастағы балалар Ш'!AU95</f>
        <v>0</v>
      </c>
      <c r="G191" s="799"/>
    </row>
    <row r="192" spans="2:7" x14ac:dyDescent="0.25">
      <c r="B192" s="607"/>
      <c r="C192" s="799"/>
      <c r="D192" s="799"/>
      <c r="E192" s="799"/>
      <c r="F192" s="398">
        <f>'2 жастағы балалар Ш'!AV95</f>
        <v>0</v>
      </c>
      <c r="G192" s="799"/>
    </row>
    <row r="193" spans="2:100" x14ac:dyDescent="0.25">
      <c r="B193" s="607">
        <v>21</v>
      </c>
      <c r="C193" s="799"/>
      <c r="D193" s="799"/>
      <c r="E193" s="799"/>
      <c r="F193" s="398">
        <f>'2 жастағы балалар Ш'!AW95</f>
        <v>0</v>
      </c>
      <c r="G193" s="799"/>
    </row>
    <row r="194" spans="2:100" ht="15" customHeight="1" x14ac:dyDescent="0.25">
      <c r="B194" s="607"/>
      <c r="C194" s="799"/>
      <c r="D194" s="799"/>
      <c r="E194" s="799"/>
      <c r="F194" s="398">
        <f>'2 жастағы балалар Ш'!AX95</f>
        <v>0</v>
      </c>
      <c r="G194" s="799"/>
      <c r="CN194" s="1"/>
      <c r="CO194" s="13"/>
      <c r="CP194" s="1"/>
      <c r="CQ194" s="13"/>
      <c r="CR194" s="1"/>
      <c r="CS194" s="13"/>
      <c r="CT194" s="1"/>
      <c r="CU194" s="13"/>
      <c r="CV194" s="1"/>
    </row>
    <row r="195" spans="2:100" x14ac:dyDescent="0.25">
      <c r="B195" s="607"/>
      <c r="C195" s="799"/>
      <c r="D195" s="799"/>
      <c r="E195" s="799"/>
      <c r="F195" s="398">
        <f>'2 жастағы балалар Ш'!AY95</f>
        <v>0</v>
      </c>
      <c r="G195" s="799"/>
      <c r="CN195" s="1"/>
      <c r="CO195" s="113"/>
      <c r="CP195" s="1"/>
      <c r="CQ195" s="113"/>
      <c r="CR195" s="1"/>
      <c r="CS195" s="113"/>
      <c r="CT195" s="1"/>
      <c r="CU195" s="113"/>
      <c r="CV195" s="1"/>
    </row>
    <row r="196" spans="2:100" x14ac:dyDescent="0.25">
      <c r="B196" s="607">
        <v>22</v>
      </c>
      <c r="C196" s="799"/>
      <c r="D196" s="799"/>
      <c r="E196" s="799"/>
      <c r="F196" s="398">
        <f>'2 жастағы балалар Ш'!AZ95</f>
        <v>0</v>
      </c>
      <c r="G196" s="799"/>
      <c r="CN196" s="1"/>
      <c r="CO196" s="113"/>
      <c r="CP196" s="1"/>
      <c r="CQ196" s="113"/>
      <c r="CR196" s="1"/>
      <c r="CS196" s="113"/>
      <c r="CT196" s="1"/>
      <c r="CU196" s="113"/>
      <c r="CV196" s="1"/>
    </row>
    <row r="197" spans="2:100" x14ac:dyDescent="0.25">
      <c r="B197" s="607"/>
      <c r="C197" s="799"/>
      <c r="D197" s="799"/>
      <c r="E197" s="799"/>
      <c r="F197" s="398">
        <f>'2 жастағы балалар Ш'!BA95</f>
        <v>0</v>
      </c>
      <c r="G197" s="799"/>
    </row>
    <row r="198" spans="2:100" x14ac:dyDescent="0.25">
      <c r="B198" s="607"/>
      <c r="C198" s="799"/>
      <c r="D198" s="799"/>
      <c r="E198" s="799"/>
      <c r="F198" s="398">
        <f>'2 жастағы балалар Ш'!BB95</f>
        <v>0</v>
      </c>
      <c r="G198" s="799"/>
    </row>
    <row r="199" spans="2:100" x14ac:dyDescent="0.25">
      <c r="B199" s="607">
        <v>23</v>
      </c>
      <c r="C199" s="799"/>
      <c r="D199" s="799"/>
      <c r="E199" s="799"/>
      <c r="F199" s="398">
        <f>'2 жастағы балалар Ш'!BC95</f>
        <v>0</v>
      </c>
      <c r="G199" s="799"/>
    </row>
    <row r="200" spans="2:100" x14ac:dyDescent="0.25">
      <c r="B200" s="607"/>
      <c r="C200" s="799"/>
      <c r="D200" s="799"/>
      <c r="E200" s="799"/>
      <c r="F200" s="398">
        <f>'2 жастағы балалар Ш'!BD95</f>
        <v>0</v>
      </c>
      <c r="G200" s="799"/>
    </row>
    <row r="201" spans="2:100" x14ac:dyDescent="0.25">
      <c r="B201" s="607"/>
      <c r="C201" s="799"/>
      <c r="D201" s="799"/>
      <c r="E201" s="799"/>
      <c r="F201" s="398">
        <f>'2 жастағы балалар Ш'!BE95</f>
        <v>0</v>
      </c>
      <c r="G201" s="799"/>
    </row>
    <row r="202" spans="2:100" x14ac:dyDescent="0.25">
      <c r="B202" s="607">
        <v>24</v>
      </c>
      <c r="C202" s="799"/>
      <c r="D202" s="799"/>
      <c r="E202" s="799"/>
      <c r="F202" s="398">
        <f>'2 жастағы балалар Ш'!BF95</f>
        <v>0</v>
      </c>
      <c r="G202" s="799"/>
    </row>
    <row r="203" spans="2:100" x14ac:dyDescent="0.25">
      <c r="B203" s="607"/>
      <c r="C203" s="799"/>
      <c r="D203" s="799"/>
      <c r="E203" s="799"/>
      <c r="F203" s="398">
        <f>'2 жастағы балалар Ш'!BG95</f>
        <v>0</v>
      </c>
      <c r="G203" s="799"/>
    </row>
    <row r="204" spans="2:100" x14ac:dyDescent="0.25">
      <c r="B204" s="607"/>
      <c r="C204" s="799"/>
      <c r="D204" s="799"/>
      <c r="E204" s="799"/>
      <c r="F204" s="398">
        <f>'2 жастағы балалар Ш'!BH95</f>
        <v>0</v>
      </c>
      <c r="G204" s="799"/>
    </row>
    <row r="205" spans="2:100" x14ac:dyDescent="0.25">
      <c r="B205" s="607">
        <v>25</v>
      </c>
      <c r="C205" s="799"/>
      <c r="D205" s="799"/>
      <c r="E205" s="799"/>
      <c r="F205" s="398">
        <f>'2 жастағы балалар Ш'!BI95</f>
        <v>0</v>
      </c>
      <c r="G205" s="799"/>
    </row>
    <row r="206" spans="2:100" x14ac:dyDescent="0.25">
      <c r="B206" s="607"/>
      <c r="C206" s="799"/>
      <c r="D206" s="799"/>
      <c r="E206" s="799"/>
      <c r="F206" s="398">
        <f>'2 жастағы балалар Ш'!BJ95</f>
        <v>0</v>
      </c>
      <c r="G206" s="799"/>
    </row>
    <row r="207" spans="2:100" x14ac:dyDescent="0.25">
      <c r="B207" s="607"/>
      <c r="C207" s="800"/>
      <c r="D207" s="800"/>
      <c r="E207" s="800"/>
      <c r="F207" s="398">
        <f>'2 жастағы балалар Ш'!BK95</f>
        <v>0</v>
      </c>
      <c r="G207" s="800"/>
    </row>
    <row r="210" spans="2:7" ht="15.75" x14ac:dyDescent="0.25">
      <c r="B210" s="816" t="s">
        <v>939</v>
      </c>
      <c r="C210" s="817"/>
      <c r="D210" s="817"/>
      <c r="E210" s="817"/>
      <c r="F210" s="817"/>
      <c r="G210" s="818"/>
    </row>
    <row r="211" spans="2:7" ht="28.5" x14ac:dyDescent="0.25">
      <c r="B211" s="35"/>
      <c r="C211" s="21" t="s">
        <v>915</v>
      </c>
      <c r="D211" s="21" t="s">
        <v>733</v>
      </c>
      <c r="E211" s="21" t="s">
        <v>916</v>
      </c>
      <c r="F211" s="21" t="s">
        <v>904</v>
      </c>
      <c r="G211" s="62" t="s">
        <v>917</v>
      </c>
    </row>
    <row r="212" spans="2:7" x14ac:dyDescent="0.25">
      <c r="B212" s="570">
        <v>1</v>
      </c>
      <c r="C212" s="452">
        <f>'2 жастағы балалар Ф'!D154</f>
        <v>0</v>
      </c>
      <c r="D212" s="452">
        <f>'2 жастағы балалар К'!D154</f>
        <v>0</v>
      </c>
      <c r="E212" s="452" t="e">
        <f>'2 жастағы балалар Т'!#REF!</f>
        <v>#REF!</v>
      </c>
      <c r="F212" s="452">
        <f>'2 жастағы балалар Ш'!D154</f>
        <v>0</v>
      </c>
      <c r="G212" s="452" t="e">
        <f>'2 жастағы балалар Ә'!#REF!</f>
        <v>#REF!</v>
      </c>
    </row>
    <row r="213" spans="2:7" x14ac:dyDescent="0.25">
      <c r="B213" s="571"/>
      <c r="C213" s="452">
        <f>'2 жастағы балалар Ф'!E154</f>
        <v>0</v>
      </c>
      <c r="D213" s="452">
        <f>'2 жастағы балалар К'!E154</f>
        <v>0</v>
      </c>
      <c r="E213" s="452" t="e">
        <f>'2 жастағы балалар Т'!#REF!</f>
        <v>#REF!</v>
      </c>
      <c r="F213" s="452">
        <f>'2 жастағы балалар Ш'!E154</f>
        <v>0</v>
      </c>
      <c r="G213" s="452" t="e">
        <f>'2 жастағы балалар Ә'!#REF!</f>
        <v>#REF!</v>
      </c>
    </row>
    <row r="214" spans="2:7" x14ac:dyDescent="0.25">
      <c r="B214" s="572"/>
      <c r="C214" s="452">
        <f>'2 жастағы балалар Ф'!F154</f>
        <v>0</v>
      </c>
      <c r="D214" s="452">
        <f>'2 жастағы балалар К'!F154</f>
        <v>0</v>
      </c>
      <c r="E214" s="452" t="e">
        <f>'2 жастағы балалар Т'!#REF!</f>
        <v>#REF!</v>
      </c>
      <c r="F214" s="452">
        <f>'2 жастағы балалар Ш'!F154</f>
        <v>0</v>
      </c>
      <c r="G214" s="452" t="e">
        <f>'2 жастағы балалар Ә'!#REF!</f>
        <v>#REF!</v>
      </c>
    </row>
    <row r="215" spans="2:7" x14ac:dyDescent="0.25">
      <c r="B215" s="570">
        <v>2</v>
      </c>
      <c r="C215" s="452">
        <f>'2 жастағы балалар Ф'!G154</f>
        <v>0</v>
      </c>
      <c r="D215" s="452">
        <f>'2 жастағы балалар К'!G154</f>
        <v>0</v>
      </c>
      <c r="E215" s="452">
        <f>'2 жастағы балалар Т'!D154</f>
        <v>0</v>
      </c>
      <c r="F215" s="452">
        <f>'2 жастағы балалар Ш'!G154</f>
        <v>0</v>
      </c>
      <c r="G215" s="452">
        <f>'2 жастағы балалар Ә'!D154</f>
        <v>0</v>
      </c>
    </row>
    <row r="216" spans="2:7" x14ac:dyDescent="0.25">
      <c r="B216" s="571"/>
      <c r="C216" s="452">
        <f>'2 жастағы балалар Ф'!H154</f>
        <v>0</v>
      </c>
      <c r="D216" s="452">
        <f>'2 жастағы балалар К'!H154</f>
        <v>0</v>
      </c>
      <c r="E216" s="452">
        <f>'2 жастағы балалар Т'!E154</f>
        <v>0</v>
      </c>
      <c r="F216" s="452">
        <f>'2 жастағы балалар Ш'!H154</f>
        <v>0</v>
      </c>
      <c r="G216" s="452">
        <f>'2 жастағы балалар Ә'!E154</f>
        <v>0</v>
      </c>
    </row>
    <row r="217" spans="2:7" x14ac:dyDescent="0.25">
      <c r="B217" s="572"/>
      <c r="C217" s="452">
        <f>'2 жастағы балалар Ф'!I154</f>
        <v>0</v>
      </c>
      <c r="D217" s="452">
        <f>'2 жастағы балалар К'!I154</f>
        <v>0</v>
      </c>
      <c r="E217" s="452">
        <f>'2 жастағы балалар Т'!F154</f>
        <v>0</v>
      </c>
      <c r="F217" s="452">
        <f>'2 жастағы балалар Ш'!I154</f>
        <v>0</v>
      </c>
      <c r="G217" s="452">
        <f>'2 жастағы балалар Ә'!F154</f>
        <v>0</v>
      </c>
    </row>
    <row r="218" spans="2:7" x14ac:dyDescent="0.25">
      <c r="B218" s="570">
        <v>3</v>
      </c>
      <c r="C218" s="452">
        <f>'2 жастағы балалар Ф'!J154</f>
        <v>0</v>
      </c>
      <c r="D218" s="452">
        <f>'2 жастағы балалар К'!J154</f>
        <v>0</v>
      </c>
      <c r="E218" s="452">
        <f>'2 жастағы балалар Т'!G154</f>
        <v>0</v>
      </c>
      <c r="F218" s="452">
        <f>'2 жастағы балалар Ш'!J154</f>
        <v>0</v>
      </c>
      <c r="G218" s="452">
        <f>'2 жастағы балалар Ә'!G154</f>
        <v>0</v>
      </c>
    </row>
    <row r="219" spans="2:7" x14ac:dyDescent="0.25">
      <c r="B219" s="571"/>
      <c r="C219" s="452">
        <f>'2 жастағы балалар Ф'!K154</f>
        <v>0</v>
      </c>
      <c r="D219" s="452">
        <f>'2 жастағы балалар К'!K154</f>
        <v>0</v>
      </c>
      <c r="E219" s="452">
        <f>'2 жастағы балалар Т'!H154</f>
        <v>0</v>
      </c>
      <c r="F219" s="452">
        <f>'2 жастағы балалар Ш'!K154</f>
        <v>0</v>
      </c>
      <c r="G219" s="452">
        <f>'2 жастағы балалар Ә'!H154</f>
        <v>0</v>
      </c>
    </row>
    <row r="220" spans="2:7" x14ac:dyDescent="0.25">
      <c r="B220" s="572"/>
      <c r="C220" s="452">
        <f>'2 жастағы балалар Ф'!L154</f>
        <v>0</v>
      </c>
      <c r="D220" s="452">
        <f>'2 жастағы балалар К'!L154</f>
        <v>0</v>
      </c>
      <c r="E220" s="452">
        <f>'2 жастағы балалар Т'!I154</f>
        <v>0</v>
      </c>
      <c r="F220" s="452">
        <f>'2 жастағы балалар Ш'!L154</f>
        <v>0</v>
      </c>
      <c r="G220" s="452">
        <f>'2 жастағы балалар Ә'!I154</f>
        <v>0</v>
      </c>
    </row>
    <row r="221" spans="2:7" x14ac:dyDescent="0.25">
      <c r="B221" s="570">
        <v>4</v>
      </c>
      <c r="C221" s="452">
        <f>'2 жастағы балалар Ф'!M154</f>
        <v>0</v>
      </c>
      <c r="D221" s="452">
        <f>'2 жастағы балалар К'!M154</f>
        <v>0</v>
      </c>
      <c r="E221" s="452">
        <f>'2 жастағы балалар Т'!J154</f>
        <v>0</v>
      </c>
      <c r="F221" s="452">
        <f>'2 жастағы балалар Ш'!M154</f>
        <v>0</v>
      </c>
      <c r="G221" s="452">
        <f>'2 жастағы балалар Ә'!J154</f>
        <v>0</v>
      </c>
    </row>
    <row r="222" spans="2:7" x14ac:dyDescent="0.25">
      <c r="B222" s="571"/>
      <c r="C222" s="452">
        <f>'2 жастағы балалар Ф'!N154</f>
        <v>0</v>
      </c>
      <c r="D222" s="452">
        <f>'2 жастағы балалар К'!N154</f>
        <v>0</v>
      </c>
      <c r="E222" s="452">
        <f>'2 жастағы балалар Т'!K154</f>
        <v>0</v>
      </c>
      <c r="F222" s="452">
        <f>'2 жастағы балалар Ш'!N154</f>
        <v>0</v>
      </c>
      <c r="G222" s="452">
        <f>'2 жастағы балалар Ә'!K154</f>
        <v>0</v>
      </c>
    </row>
    <row r="223" spans="2:7" x14ac:dyDescent="0.25">
      <c r="B223" s="572"/>
      <c r="C223" s="452">
        <f>'2 жастағы балалар Ф'!O154</f>
        <v>0</v>
      </c>
      <c r="D223" s="452">
        <f>'2 жастағы балалар К'!O154</f>
        <v>0</v>
      </c>
      <c r="E223" s="452">
        <f>'2 жастағы балалар Т'!L154</f>
        <v>0</v>
      </c>
      <c r="F223" s="452">
        <f>'2 жастағы балалар Ш'!O154</f>
        <v>0</v>
      </c>
      <c r="G223" s="452">
        <f>'2 жастағы балалар Ә'!L154</f>
        <v>0</v>
      </c>
    </row>
    <row r="224" spans="2:7" x14ac:dyDescent="0.25">
      <c r="B224" s="570">
        <v>5</v>
      </c>
      <c r="C224" s="452" t="e">
        <f>'2 жастағы балалар Ф'!#REF!</f>
        <v>#REF!</v>
      </c>
      <c r="D224" s="452" t="e">
        <f>'2 жастағы балалар К'!#REF!</f>
        <v>#REF!</v>
      </c>
      <c r="E224" s="452">
        <f>'2 жастағы балалар Т'!M154</f>
        <v>0</v>
      </c>
      <c r="F224" s="452">
        <f>'2 жастағы балалар Ш'!P154</f>
        <v>0</v>
      </c>
      <c r="G224" s="452">
        <f>'2 жастағы балалар Ә'!M154</f>
        <v>0</v>
      </c>
    </row>
    <row r="225" spans="2:7" x14ac:dyDescent="0.25">
      <c r="B225" s="571"/>
      <c r="C225" s="452" t="e">
        <f>'2 жастағы балалар Ф'!#REF!</f>
        <v>#REF!</v>
      </c>
      <c r="D225" s="452" t="e">
        <f>'2 жастағы балалар К'!#REF!</f>
        <v>#REF!</v>
      </c>
      <c r="E225" s="452">
        <f>'2 жастағы балалар Т'!N154</f>
        <v>0</v>
      </c>
      <c r="F225" s="452">
        <f>'2 жастағы балалар Ш'!Q154</f>
        <v>0</v>
      </c>
      <c r="G225" s="452">
        <f>'2 жастағы балалар Ә'!N154</f>
        <v>0</v>
      </c>
    </row>
    <row r="226" spans="2:7" x14ac:dyDescent="0.25">
      <c r="B226" s="572"/>
      <c r="C226" s="452" t="e">
        <f>'2 жастағы балалар Ф'!#REF!</f>
        <v>#REF!</v>
      </c>
      <c r="D226" s="452" t="e">
        <f>'2 жастағы балалар К'!#REF!</f>
        <v>#REF!</v>
      </c>
      <c r="E226" s="452">
        <f>'2 жастағы балалар Т'!O154</f>
        <v>0</v>
      </c>
      <c r="F226" s="452">
        <f>'2 жастағы балалар Ш'!R154</f>
        <v>0</v>
      </c>
      <c r="G226" s="452">
        <f>'2 жастағы балалар Ә'!O154</f>
        <v>0</v>
      </c>
    </row>
    <row r="227" spans="2:7" x14ac:dyDescent="0.25">
      <c r="B227" s="570">
        <v>6</v>
      </c>
      <c r="C227" s="798"/>
      <c r="D227" s="452">
        <f>'2 жастағы балалар К'!P154</f>
        <v>0</v>
      </c>
      <c r="E227" s="798"/>
      <c r="F227" s="452" t="e">
        <f>'2 жастағы балалар Ш'!#REF!</f>
        <v>#REF!</v>
      </c>
      <c r="G227" s="798"/>
    </row>
    <row r="228" spans="2:7" x14ac:dyDescent="0.25">
      <c r="B228" s="571"/>
      <c r="C228" s="799"/>
      <c r="D228" s="452">
        <f>'2 жастағы балалар К'!Q154</f>
        <v>0</v>
      </c>
      <c r="E228" s="799"/>
      <c r="F228" s="452" t="e">
        <f>'2 жастағы балалар Ш'!#REF!</f>
        <v>#REF!</v>
      </c>
      <c r="G228" s="799"/>
    </row>
    <row r="229" spans="2:7" x14ac:dyDescent="0.25">
      <c r="B229" s="572"/>
      <c r="C229" s="799"/>
      <c r="D229" s="452">
        <f>'2 жастағы балалар К'!R154</f>
        <v>0</v>
      </c>
      <c r="E229" s="799"/>
      <c r="F229" s="452" t="e">
        <f>'2 жастағы балалар Ш'!#REF!</f>
        <v>#REF!</v>
      </c>
      <c r="G229" s="799"/>
    </row>
    <row r="230" spans="2:7" x14ac:dyDescent="0.25">
      <c r="B230" s="570">
        <v>7</v>
      </c>
      <c r="C230" s="799"/>
      <c r="D230" s="452">
        <f>'2 жастағы балалар К'!S154</f>
        <v>0</v>
      </c>
      <c r="E230" s="799"/>
      <c r="F230" s="452" t="e">
        <f>'2 жастағы балалар Ш'!#REF!</f>
        <v>#REF!</v>
      </c>
      <c r="G230" s="799"/>
    </row>
    <row r="231" spans="2:7" x14ac:dyDescent="0.25">
      <c r="B231" s="571"/>
      <c r="C231" s="799"/>
      <c r="D231" s="452">
        <f>'2 жастағы балалар К'!T154</f>
        <v>0</v>
      </c>
      <c r="E231" s="799"/>
      <c r="F231" s="452" t="e">
        <f>'2 жастағы балалар Ш'!#REF!</f>
        <v>#REF!</v>
      </c>
      <c r="G231" s="799"/>
    </row>
    <row r="232" spans="2:7" x14ac:dyDescent="0.25">
      <c r="B232" s="572"/>
      <c r="C232" s="799"/>
      <c r="D232" s="452">
        <f>'2 жастағы балалар К'!U154</f>
        <v>0</v>
      </c>
      <c r="E232" s="799"/>
      <c r="F232" s="452" t="e">
        <f>'2 жастағы балалар Ш'!#REF!</f>
        <v>#REF!</v>
      </c>
      <c r="G232" s="799"/>
    </row>
    <row r="233" spans="2:7" x14ac:dyDescent="0.25">
      <c r="B233" s="570">
        <v>8</v>
      </c>
      <c r="C233" s="799"/>
      <c r="D233" s="452">
        <f>'2 жастағы балалар К'!V154</f>
        <v>0</v>
      </c>
      <c r="E233" s="799"/>
      <c r="F233" s="452" t="e">
        <f>'2 жастағы балалар Ш'!#REF!</f>
        <v>#REF!</v>
      </c>
      <c r="G233" s="799"/>
    </row>
    <row r="234" spans="2:7" x14ac:dyDescent="0.25">
      <c r="B234" s="571"/>
      <c r="C234" s="799"/>
      <c r="D234" s="452">
        <f>'2 жастағы балалар К'!W154</f>
        <v>0</v>
      </c>
      <c r="E234" s="799"/>
      <c r="F234" s="452" t="e">
        <f>'2 жастағы балалар Ш'!#REF!</f>
        <v>#REF!</v>
      </c>
      <c r="G234" s="799"/>
    </row>
    <row r="235" spans="2:7" x14ac:dyDescent="0.25">
      <c r="B235" s="572"/>
      <c r="C235" s="799"/>
      <c r="D235" s="452">
        <f>'2 жастағы балалар К'!X154</f>
        <v>0</v>
      </c>
      <c r="E235" s="799"/>
      <c r="F235" s="452" t="e">
        <f>'2 жастағы балалар Ш'!#REF!</f>
        <v>#REF!</v>
      </c>
      <c r="G235" s="799"/>
    </row>
    <row r="236" spans="2:7" x14ac:dyDescent="0.25">
      <c r="B236" s="570">
        <v>9</v>
      </c>
      <c r="C236" s="799"/>
      <c r="D236" s="452">
        <f>'2 жастағы балалар К'!Y154</f>
        <v>0</v>
      </c>
      <c r="E236" s="799"/>
      <c r="F236" s="452" t="e">
        <f>'2 жастағы балалар Ш'!#REF!</f>
        <v>#REF!</v>
      </c>
      <c r="G236" s="799"/>
    </row>
    <row r="237" spans="2:7" x14ac:dyDescent="0.25">
      <c r="B237" s="571"/>
      <c r="C237" s="799"/>
      <c r="D237" s="452">
        <f>'2 жастағы балалар К'!Z154</f>
        <v>0</v>
      </c>
      <c r="E237" s="799"/>
      <c r="F237" s="452" t="e">
        <f>'2 жастағы балалар Ш'!#REF!</f>
        <v>#REF!</v>
      </c>
      <c r="G237" s="799"/>
    </row>
    <row r="238" spans="2:7" x14ac:dyDescent="0.25">
      <c r="B238" s="572"/>
      <c r="C238" s="799"/>
      <c r="D238" s="452">
        <f>'2 жастағы балалар К'!AA154</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Ш'!S154</f>
        <v>0</v>
      </c>
      <c r="G242" s="799"/>
    </row>
    <row r="243" spans="2:7" x14ac:dyDescent="0.25">
      <c r="B243" s="607"/>
      <c r="C243" s="799"/>
      <c r="D243" s="452" t="e">
        <f>'2 жастағы балалар К'!#REF!</f>
        <v>#REF!</v>
      </c>
      <c r="E243" s="799"/>
      <c r="F243" s="398">
        <f>'2 жастағы балалар Ш'!T154</f>
        <v>0</v>
      </c>
      <c r="G243" s="799"/>
    </row>
    <row r="244" spans="2:7" x14ac:dyDescent="0.25">
      <c r="B244" s="607"/>
      <c r="C244" s="799"/>
      <c r="D244" s="452" t="e">
        <f>'2 жастағы балалар К'!#REF!</f>
        <v>#REF!</v>
      </c>
      <c r="E244" s="799"/>
      <c r="F244" s="398">
        <f>'2 жастағы балалар Ш'!U154</f>
        <v>0</v>
      </c>
      <c r="G244" s="799"/>
    </row>
    <row r="245" spans="2:7" x14ac:dyDescent="0.25">
      <c r="B245" s="607">
        <v>12</v>
      </c>
      <c r="C245" s="799"/>
      <c r="D245" s="452" t="e">
        <f>'2 жастағы балалар К'!#REF!</f>
        <v>#REF!</v>
      </c>
      <c r="E245" s="799"/>
      <c r="F245" s="398">
        <f>'2 жастағы балалар Ш'!V154</f>
        <v>0</v>
      </c>
      <c r="G245" s="799"/>
    </row>
    <row r="246" spans="2:7" x14ac:dyDescent="0.25">
      <c r="B246" s="607"/>
      <c r="C246" s="799"/>
      <c r="D246" s="452" t="e">
        <f>'2 жастағы балалар К'!#REF!</f>
        <v>#REF!</v>
      </c>
      <c r="E246" s="799"/>
      <c r="F246" s="398">
        <f>'2 жастағы балалар Ш'!W154</f>
        <v>0</v>
      </c>
      <c r="G246" s="799"/>
    </row>
    <row r="247" spans="2:7" x14ac:dyDescent="0.25">
      <c r="B247" s="607"/>
      <c r="C247" s="799"/>
      <c r="D247" s="452" t="e">
        <f>'2 жастағы балалар К'!#REF!</f>
        <v>#REF!</v>
      </c>
      <c r="E247" s="799"/>
      <c r="F247" s="398">
        <f>'2 жастағы балалар Ш'!X154</f>
        <v>0</v>
      </c>
      <c r="G247" s="799"/>
    </row>
    <row r="248" spans="2:7" x14ac:dyDescent="0.25">
      <c r="B248" s="607">
        <v>13</v>
      </c>
      <c r="C248" s="799"/>
      <c r="D248" s="452" t="e">
        <f>'2 жастағы балалар К'!#REF!</f>
        <v>#REF!</v>
      </c>
      <c r="E248" s="799"/>
      <c r="F248" s="398">
        <f>'2 жастағы балалар Ш'!Y154</f>
        <v>0</v>
      </c>
      <c r="G248" s="799"/>
    </row>
    <row r="249" spans="2:7" x14ac:dyDescent="0.25">
      <c r="B249" s="607"/>
      <c r="C249" s="799"/>
      <c r="D249" s="452" t="e">
        <f>'2 жастағы балалар К'!#REF!</f>
        <v>#REF!</v>
      </c>
      <c r="E249" s="799"/>
      <c r="F249" s="398">
        <f>'2 жастағы балалар Ш'!Z154</f>
        <v>0</v>
      </c>
      <c r="G249" s="799"/>
    </row>
    <row r="250" spans="2:7" x14ac:dyDescent="0.25">
      <c r="B250" s="607"/>
      <c r="C250" s="799"/>
      <c r="D250" s="452" t="e">
        <f>'2 жастағы балалар К'!#REF!</f>
        <v>#REF!</v>
      </c>
      <c r="E250" s="799"/>
      <c r="F250" s="398">
        <f>'2 жастағы балалар Ш'!AA154</f>
        <v>0</v>
      </c>
      <c r="G250" s="799"/>
    </row>
    <row r="251" spans="2:7" x14ac:dyDescent="0.25">
      <c r="B251" s="607">
        <v>14</v>
      </c>
      <c r="C251" s="799"/>
      <c r="D251" s="452" t="e">
        <f>'2 жастағы балалар К'!#REF!</f>
        <v>#REF!</v>
      </c>
      <c r="E251" s="799"/>
      <c r="F251" s="398">
        <f>'2 жастағы балалар Ш'!AB154</f>
        <v>0</v>
      </c>
      <c r="G251" s="799"/>
    </row>
    <row r="252" spans="2:7" x14ac:dyDescent="0.25">
      <c r="B252" s="607"/>
      <c r="C252" s="799"/>
      <c r="D252" s="452" t="e">
        <f>'2 жастағы балалар К'!#REF!</f>
        <v>#REF!</v>
      </c>
      <c r="E252" s="799"/>
      <c r="F252" s="398">
        <f>'2 жастағы балалар Ш'!AC154</f>
        <v>0</v>
      </c>
      <c r="G252" s="799"/>
    </row>
    <row r="253" spans="2:7" x14ac:dyDescent="0.25">
      <c r="B253" s="607"/>
      <c r="C253" s="799"/>
      <c r="D253" s="452" t="e">
        <f>'2 жастағы балалар К'!#REF!</f>
        <v>#REF!</v>
      </c>
      <c r="E253" s="799"/>
      <c r="F253" s="398">
        <f>'2 жастағы балалар Ш'!AD154</f>
        <v>0</v>
      </c>
      <c r="G253" s="799"/>
    </row>
    <row r="254" spans="2:7" x14ac:dyDescent="0.25">
      <c r="B254" s="607">
        <v>15</v>
      </c>
      <c r="C254" s="799"/>
      <c r="D254" s="452" t="e">
        <f>'2 жастағы балалар К'!#REF!</f>
        <v>#REF!</v>
      </c>
      <c r="E254" s="799"/>
      <c r="F254" s="398">
        <f>'2 жастағы балалар Ш'!AE154</f>
        <v>0</v>
      </c>
      <c r="G254" s="799"/>
    </row>
    <row r="255" spans="2:7" x14ac:dyDescent="0.25">
      <c r="B255" s="607"/>
      <c r="C255" s="799"/>
      <c r="D255" s="452" t="e">
        <f>'2 жастағы балалар К'!#REF!</f>
        <v>#REF!</v>
      </c>
      <c r="E255" s="799"/>
      <c r="F255" s="398">
        <f>'2 жастағы балалар Ш'!AF154</f>
        <v>0</v>
      </c>
      <c r="G255" s="799"/>
    </row>
    <row r="256" spans="2:7" x14ac:dyDescent="0.25">
      <c r="B256" s="607"/>
      <c r="C256" s="799"/>
      <c r="D256" s="452" t="e">
        <f>'2 жастағы балалар К'!#REF!</f>
        <v>#REF!</v>
      </c>
      <c r="E256" s="799"/>
      <c r="F256" s="398">
        <f>'2 жастағы балалар Ш'!AG154</f>
        <v>0</v>
      </c>
      <c r="G256" s="799"/>
    </row>
    <row r="257" spans="2:7" x14ac:dyDescent="0.25">
      <c r="B257" s="607">
        <v>16</v>
      </c>
      <c r="C257" s="799"/>
      <c r="D257" s="798"/>
      <c r="E257" s="799"/>
      <c r="F257" s="398">
        <f>'2 жастағы балалар Ш'!AH154</f>
        <v>0</v>
      </c>
      <c r="G257" s="799"/>
    </row>
    <row r="258" spans="2:7" x14ac:dyDescent="0.25">
      <c r="B258" s="607"/>
      <c r="C258" s="799"/>
      <c r="D258" s="799"/>
      <c r="E258" s="799"/>
      <c r="F258" s="398">
        <f>'2 жастағы балалар Ш'!AI154</f>
        <v>0</v>
      </c>
      <c r="G258" s="799"/>
    </row>
    <row r="259" spans="2:7" x14ac:dyDescent="0.25">
      <c r="B259" s="607"/>
      <c r="C259" s="799"/>
      <c r="D259" s="799"/>
      <c r="E259" s="799"/>
      <c r="F259" s="398">
        <f>'2 жастағы балалар Ш'!AJ154</f>
        <v>0</v>
      </c>
      <c r="G259" s="799"/>
    </row>
    <row r="260" spans="2:7" x14ac:dyDescent="0.25">
      <c r="B260" s="607">
        <v>17</v>
      </c>
      <c r="C260" s="799"/>
      <c r="D260" s="799"/>
      <c r="E260" s="799"/>
      <c r="F260" s="398">
        <f>'2 жастағы балалар Ш'!AK154</f>
        <v>0</v>
      </c>
      <c r="G260" s="799"/>
    </row>
    <row r="261" spans="2:7" x14ac:dyDescent="0.25">
      <c r="B261" s="607"/>
      <c r="C261" s="799"/>
      <c r="D261" s="799"/>
      <c r="E261" s="799"/>
      <c r="F261" s="398">
        <f>'2 жастағы балалар Ш'!AL154</f>
        <v>0</v>
      </c>
      <c r="G261" s="799"/>
    </row>
    <row r="262" spans="2:7" x14ac:dyDescent="0.25">
      <c r="B262" s="607"/>
      <c r="C262" s="799"/>
      <c r="D262" s="799"/>
      <c r="E262" s="799"/>
      <c r="F262" s="398">
        <f>'2 жастағы балалар Ш'!AM154</f>
        <v>0</v>
      </c>
      <c r="G262" s="799"/>
    </row>
    <row r="263" spans="2:7" x14ac:dyDescent="0.25">
      <c r="B263" s="607">
        <v>18</v>
      </c>
      <c r="C263" s="799"/>
      <c r="D263" s="799"/>
      <c r="E263" s="799"/>
      <c r="F263" s="398">
        <f>'2 жастағы балалар Ш'!AN154</f>
        <v>0</v>
      </c>
      <c r="G263" s="799"/>
    </row>
    <row r="264" spans="2:7" x14ac:dyDescent="0.25">
      <c r="B264" s="607"/>
      <c r="C264" s="799"/>
      <c r="D264" s="799"/>
      <c r="E264" s="799"/>
      <c r="F264" s="398">
        <f>'2 жастағы балалар Ш'!AO154</f>
        <v>0</v>
      </c>
      <c r="G264" s="799"/>
    </row>
    <row r="265" spans="2:7" x14ac:dyDescent="0.25">
      <c r="B265" s="607"/>
      <c r="C265" s="799"/>
      <c r="D265" s="799"/>
      <c r="E265" s="799"/>
      <c r="F265" s="398">
        <f>'2 жастағы балалар Ш'!AP154</f>
        <v>0</v>
      </c>
      <c r="G265" s="799"/>
    </row>
    <row r="266" spans="2:7" x14ac:dyDescent="0.25">
      <c r="B266" s="607">
        <v>19</v>
      </c>
      <c r="C266" s="799"/>
      <c r="D266" s="799"/>
      <c r="E266" s="799"/>
      <c r="F266" s="398">
        <f>'2 жастағы балалар Ш'!AQ154</f>
        <v>0</v>
      </c>
      <c r="G266" s="799"/>
    </row>
    <row r="267" spans="2:7" x14ac:dyDescent="0.25">
      <c r="B267" s="607"/>
      <c r="C267" s="799"/>
      <c r="D267" s="799"/>
      <c r="E267" s="799"/>
      <c r="F267" s="398">
        <f>'2 жастағы балалар Ш'!AR154</f>
        <v>0</v>
      </c>
      <c r="G267" s="799"/>
    </row>
    <row r="268" spans="2:7" x14ac:dyDescent="0.25">
      <c r="B268" s="607"/>
      <c r="C268" s="799"/>
      <c r="D268" s="799"/>
      <c r="E268" s="799"/>
      <c r="F268" s="398">
        <f>'2 жастағы балалар Ш'!AS154</f>
        <v>0</v>
      </c>
      <c r="G268" s="799"/>
    </row>
    <row r="269" spans="2:7" x14ac:dyDescent="0.25">
      <c r="B269" s="607">
        <v>20</v>
      </c>
      <c r="C269" s="799"/>
      <c r="D269" s="799"/>
      <c r="E269" s="799"/>
      <c r="F269" s="398">
        <f>'2 жастағы балалар Ш'!AT154</f>
        <v>0</v>
      </c>
      <c r="G269" s="799"/>
    </row>
    <row r="270" spans="2:7" x14ac:dyDescent="0.25">
      <c r="B270" s="607"/>
      <c r="C270" s="799"/>
      <c r="D270" s="799"/>
      <c r="E270" s="799"/>
      <c r="F270" s="398">
        <f>'2 жастағы балалар Ш'!AU154</f>
        <v>0</v>
      </c>
      <c r="G270" s="799"/>
    </row>
    <row r="271" spans="2:7" x14ac:dyDescent="0.25">
      <c r="B271" s="607"/>
      <c r="C271" s="799"/>
      <c r="D271" s="799"/>
      <c r="E271" s="799"/>
      <c r="F271" s="398">
        <f>'2 жастағы балалар Ш'!AV154</f>
        <v>0</v>
      </c>
      <c r="G271" s="799"/>
    </row>
    <row r="272" spans="2:7" x14ac:dyDescent="0.25">
      <c r="B272" s="607">
        <v>21</v>
      </c>
      <c r="C272" s="799"/>
      <c r="D272" s="799"/>
      <c r="E272" s="799"/>
      <c r="F272" s="398">
        <f>'2 жастағы балалар Ш'!AW154</f>
        <v>0</v>
      </c>
      <c r="G272" s="799"/>
    </row>
    <row r="273" spans="2:7" x14ac:dyDescent="0.25">
      <c r="B273" s="607"/>
      <c r="C273" s="799"/>
      <c r="D273" s="799"/>
      <c r="E273" s="799"/>
      <c r="F273" s="398">
        <f>'2 жастағы балалар Ш'!AX154</f>
        <v>0</v>
      </c>
      <c r="G273" s="799"/>
    </row>
    <row r="274" spans="2:7" x14ac:dyDescent="0.25">
      <c r="B274" s="607"/>
      <c r="C274" s="799"/>
      <c r="D274" s="799"/>
      <c r="E274" s="799"/>
      <c r="F274" s="398">
        <f>'2 жастағы балалар Ш'!AY154</f>
        <v>0</v>
      </c>
      <c r="G274" s="799"/>
    </row>
    <row r="275" spans="2:7" x14ac:dyDescent="0.25">
      <c r="B275" s="607">
        <v>22</v>
      </c>
      <c r="C275" s="799"/>
      <c r="D275" s="799"/>
      <c r="E275" s="799"/>
      <c r="F275" s="398">
        <f>'2 жастағы балалар Ш'!AZ154</f>
        <v>0</v>
      </c>
      <c r="G275" s="799"/>
    </row>
    <row r="276" spans="2:7" x14ac:dyDescent="0.25">
      <c r="B276" s="607"/>
      <c r="C276" s="799"/>
      <c r="D276" s="799"/>
      <c r="E276" s="799"/>
      <c r="F276" s="398">
        <f>'2 жастағы балалар Ш'!BA154</f>
        <v>0</v>
      </c>
      <c r="G276" s="799"/>
    </row>
    <row r="277" spans="2:7" x14ac:dyDescent="0.25">
      <c r="B277" s="607"/>
      <c r="C277" s="799"/>
      <c r="D277" s="799"/>
      <c r="E277" s="799"/>
      <c r="F277" s="398">
        <f>'2 жастағы балалар Ш'!BB154</f>
        <v>0</v>
      </c>
      <c r="G277" s="799"/>
    </row>
    <row r="278" spans="2:7" x14ac:dyDescent="0.25">
      <c r="B278" s="607">
        <v>23</v>
      </c>
      <c r="C278" s="799"/>
      <c r="D278" s="799"/>
      <c r="E278" s="799"/>
      <c r="F278" s="398">
        <f>'2 жастағы балалар Ш'!BC154</f>
        <v>0</v>
      </c>
      <c r="G278" s="799"/>
    </row>
    <row r="279" spans="2:7" x14ac:dyDescent="0.25">
      <c r="B279" s="607"/>
      <c r="C279" s="799"/>
      <c r="D279" s="799"/>
      <c r="E279" s="799"/>
      <c r="F279" s="398">
        <f>'2 жастағы балалар Ш'!BD154</f>
        <v>0</v>
      </c>
      <c r="G279" s="799"/>
    </row>
    <row r="280" spans="2:7" x14ac:dyDescent="0.25">
      <c r="B280" s="607"/>
      <c r="C280" s="799"/>
      <c r="D280" s="799"/>
      <c r="E280" s="799"/>
      <c r="F280" s="398">
        <f>'2 жастағы балалар Ш'!BE154</f>
        <v>0</v>
      </c>
      <c r="G280" s="799"/>
    </row>
    <row r="281" spans="2:7" x14ac:dyDescent="0.25">
      <c r="B281" s="607">
        <v>24</v>
      </c>
      <c r="C281" s="799"/>
      <c r="D281" s="799"/>
      <c r="E281" s="799"/>
      <c r="F281" s="398">
        <f>'2 жастағы балалар Ш'!BF154</f>
        <v>0</v>
      </c>
      <c r="G281" s="799"/>
    </row>
    <row r="282" spans="2:7" x14ac:dyDescent="0.25">
      <c r="B282" s="607"/>
      <c r="C282" s="799"/>
      <c r="D282" s="799"/>
      <c r="E282" s="799"/>
      <c r="F282" s="398">
        <f>'2 жастағы балалар Ш'!BG154</f>
        <v>0</v>
      </c>
      <c r="G282" s="799"/>
    </row>
    <row r="283" spans="2:7" x14ac:dyDescent="0.25">
      <c r="B283" s="607"/>
      <c r="C283" s="799"/>
      <c r="D283" s="799"/>
      <c r="E283" s="799"/>
      <c r="F283" s="398">
        <f>'2 жастағы балалар Ш'!BH154</f>
        <v>0</v>
      </c>
      <c r="G283" s="799"/>
    </row>
    <row r="284" spans="2:7" x14ac:dyDescent="0.25">
      <c r="B284" s="607">
        <v>25</v>
      </c>
      <c r="C284" s="799"/>
      <c r="D284" s="799"/>
      <c r="E284" s="799"/>
      <c r="F284" s="398">
        <f>'2 жастағы балалар Ш'!BI154</f>
        <v>0</v>
      </c>
      <c r="G284" s="799"/>
    </row>
    <row r="285" spans="2:7" x14ac:dyDescent="0.25">
      <c r="B285" s="607"/>
      <c r="C285" s="799"/>
      <c r="D285" s="799"/>
      <c r="E285" s="799"/>
      <c r="F285" s="398">
        <f>'2 жастағы балалар Ш'!BJ154</f>
        <v>0</v>
      </c>
      <c r="G285" s="799"/>
    </row>
    <row r="286" spans="2:7" x14ac:dyDescent="0.25">
      <c r="B286" s="607"/>
      <c r="C286" s="800"/>
      <c r="D286" s="800"/>
      <c r="E286" s="800"/>
      <c r="F286" s="398">
        <f>'2 жастағы балалар Ш'!BK154</f>
        <v>0</v>
      </c>
      <c r="G286" s="800"/>
    </row>
    <row r="287" spans="2:7" x14ac:dyDescent="0.25">
      <c r="B287" s="389">
        <f>СВОД3!V49</f>
        <v>0</v>
      </c>
      <c r="C287" s="82"/>
      <c r="D287" s="82"/>
      <c r="E287" s="82"/>
      <c r="F287" s="82"/>
      <c r="G287" s="82"/>
    </row>
    <row r="309" ht="15" customHeight="1" x14ac:dyDescent="0.25"/>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752" ht="15.75" thickBot="1" x14ac:dyDescent="0.3"/>
    <row r="753" spans="13:66" ht="267.75" x14ac:dyDescent="0.25">
      <c r="M753" s="151">
        <v>1</v>
      </c>
      <c r="N753" s="152" t="s">
        <v>36</v>
      </c>
      <c r="O753" s="153">
        <v>1</v>
      </c>
      <c r="P753" s="152" t="s">
        <v>37</v>
      </c>
      <c r="Q753" s="153">
        <v>1</v>
      </c>
      <c r="R753" s="154" t="s">
        <v>38</v>
      </c>
      <c r="S753" s="151">
        <v>1</v>
      </c>
      <c r="T753" s="152" t="s">
        <v>39</v>
      </c>
      <c r="U753" s="153">
        <v>1</v>
      </c>
      <c r="V753" s="152" t="s">
        <v>40</v>
      </c>
      <c r="W753" s="153">
        <v>1</v>
      </c>
      <c r="X753" s="154" t="s">
        <v>41</v>
      </c>
      <c r="Y753" s="151">
        <v>1</v>
      </c>
      <c r="Z753" s="152" t="s">
        <v>42</v>
      </c>
      <c r="AA753" s="153">
        <v>1</v>
      </c>
      <c r="AB753" s="152" t="s">
        <v>43</v>
      </c>
      <c r="AC753" s="153">
        <v>1</v>
      </c>
      <c r="AD753" s="154" t="s">
        <v>44</v>
      </c>
      <c r="AE753" s="151">
        <v>1</v>
      </c>
      <c r="AF753" s="152" t="s">
        <v>45</v>
      </c>
      <c r="AG753" s="153">
        <v>1</v>
      </c>
      <c r="AH753" s="152" t="s">
        <v>46</v>
      </c>
      <c r="AI753" s="153">
        <v>1</v>
      </c>
      <c r="AJ753" s="154" t="s">
        <v>47</v>
      </c>
      <c r="AK753" s="151">
        <v>1</v>
      </c>
      <c r="AL753" s="152" t="s">
        <v>48</v>
      </c>
      <c r="AM753" s="153">
        <v>1</v>
      </c>
      <c r="AN753" s="152" t="s">
        <v>49</v>
      </c>
      <c r="AO753" s="153">
        <v>1</v>
      </c>
      <c r="AP753" s="154" t="s">
        <v>50</v>
      </c>
      <c r="AQ753" s="155">
        <v>1</v>
      </c>
      <c r="AR753" s="159" t="s">
        <v>51</v>
      </c>
      <c r="AS753" s="157">
        <v>1</v>
      </c>
      <c r="AT753" s="159" t="s">
        <v>52</v>
      </c>
      <c r="AU753" s="157">
        <v>1</v>
      </c>
      <c r="AV753" s="160" t="s">
        <v>53</v>
      </c>
      <c r="AW753" s="155">
        <v>1</v>
      </c>
      <c r="AX753" s="159" t="s">
        <v>54</v>
      </c>
      <c r="AY753" s="157">
        <v>1</v>
      </c>
      <c r="AZ753" s="159" t="s">
        <v>55</v>
      </c>
      <c r="BA753" s="157">
        <v>1</v>
      </c>
      <c r="BB753" s="160" t="s">
        <v>56</v>
      </c>
      <c r="BC753" s="155">
        <v>1</v>
      </c>
      <c r="BD753" s="159" t="s">
        <v>57</v>
      </c>
      <c r="BE753" s="157">
        <v>1</v>
      </c>
      <c r="BF753" s="159" t="s">
        <v>58</v>
      </c>
      <c r="BG753" s="157">
        <v>1</v>
      </c>
      <c r="BH753" s="160" t="s">
        <v>59</v>
      </c>
      <c r="BI753" s="155">
        <v>1</v>
      </c>
      <c r="BJ753" s="159" t="s">
        <v>60</v>
      </c>
      <c r="BK753" s="157">
        <v>1</v>
      </c>
      <c r="BL753" s="159" t="s">
        <v>61</v>
      </c>
      <c r="BM753" s="157">
        <v>1</v>
      </c>
      <c r="BN753" s="160" t="s">
        <v>62</v>
      </c>
    </row>
    <row r="754" spans="13:66" ht="15.75" x14ac:dyDescent="0.25">
      <c r="M754" s="155"/>
      <c r="N754" s="156"/>
      <c r="O754" s="157"/>
      <c r="P754" s="156"/>
      <c r="Q754" s="157"/>
      <c r="R754" s="158"/>
      <c r="S754" s="155"/>
      <c r="T754" s="156"/>
      <c r="U754" s="157"/>
      <c r="V754" s="159"/>
      <c r="W754" s="157"/>
      <c r="X754" s="160"/>
      <c r="Y754" s="155"/>
      <c r="Z754" s="156"/>
      <c r="AA754" s="157"/>
      <c r="AB754" s="156"/>
      <c r="AC754" s="157"/>
      <c r="AD754" s="158"/>
      <c r="AE754" s="155"/>
      <c r="AF754" s="156"/>
      <c r="AG754" s="157"/>
      <c r="AH754" s="156"/>
      <c r="AI754" s="157"/>
      <c r="AJ754" s="158"/>
      <c r="AK754" s="155"/>
      <c r="AL754" s="156"/>
      <c r="AM754" s="157"/>
      <c r="AN754" s="159"/>
      <c r="AO754" s="157"/>
      <c r="AP754" s="160"/>
      <c r="AQ754" s="155"/>
      <c r="AR754" s="156"/>
      <c r="AS754" s="157"/>
      <c r="AT754" s="156"/>
      <c r="AU754" s="157"/>
      <c r="AV754" s="158"/>
      <c r="AW754" s="155"/>
      <c r="AX754" s="156"/>
      <c r="AY754" s="157"/>
      <c r="AZ754" s="156"/>
      <c r="BA754" s="157"/>
      <c r="BB754" s="158"/>
      <c r="BC754" s="155"/>
      <c r="BD754" s="156"/>
      <c r="BE754" s="157"/>
      <c r="BF754" s="159"/>
      <c r="BG754" s="157"/>
      <c r="BH754" s="160"/>
      <c r="BI754" s="155"/>
      <c r="BJ754" s="156"/>
      <c r="BK754" s="157"/>
      <c r="BL754" s="156"/>
      <c r="BM754" s="157"/>
      <c r="BN754" s="158"/>
    </row>
    <row r="755" spans="13:66" ht="15.75" x14ac:dyDescent="0.25">
      <c r="M755" s="155"/>
      <c r="N755" s="156"/>
      <c r="O755" s="157"/>
      <c r="P755" s="156"/>
      <c r="Q755" s="157"/>
      <c r="R755" s="158"/>
      <c r="S755" s="155"/>
      <c r="T755" s="156"/>
      <c r="U755" s="157"/>
      <c r="V755" s="159"/>
      <c r="W755" s="157"/>
      <c r="X755" s="160"/>
      <c r="Y755" s="155"/>
      <c r="Z755" s="156"/>
      <c r="AA755" s="157"/>
      <c r="AB755" s="156"/>
      <c r="AC755" s="157"/>
      <c r="AD755" s="158"/>
      <c r="AE755" s="155"/>
      <c r="AF755" s="156"/>
      <c r="AG755" s="157"/>
      <c r="AH755" s="156"/>
      <c r="AI755" s="157"/>
      <c r="AJ755" s="158"/>
      <c r="AK755" s="155"/>
      <c r="AL755" s="156"/>
      <c r="AM755" s="157"/>
      <c r="AN755" s="159"/>
      <c r="AO755" s="157"/>
      <c r="AP755" s="160"/>
      <c r="AQ755" s="155"/>
      <c r="AR755" s="156"/>
      <c r="AS755" s="157"/>
      <c r="AT755" s="156"/>
      <c r="AU755" s="157"/>
      <c r="AV755" s="158"/>
      <c r="AW755" s="155"/>
      <c r="AX755" s="156"/>
      <c r="AY755" s="157"/>
      <c r="AZ755" s="156"/>
      <c r="BA755" s="157"/>
      <c r="BB755" s="158"/>
      <c r="BC755" s="155"/>
      <c r="BD755" s="156"/>
      <c r="BE755" s="157"/>
      <c r="BF755" s="159"/>
      <c r="BG755" s="157"/>
      <c r="BH755" s="160"/>
      <c r="BI755" s="155"/>
      <c r="BJ755" s="156"/>
      <c r="BK755" s="157"/>
      <c r="BL755" s="156"/>
      <c r="BM755" s="157"/>
      <c r="BN755" s="158"/>
    </row>
    <row r="756" spans="13:66" ht="15.75" x14ac:dyDescent="0.25">
      <c r="M756" s="161"/>
      <c r="N756" s="162"/>
      <c r="O756" s="163"/>
      <c r="P756" s="162"/>
      <c r="Q756" s="163"/>
      <c r="R756" s="164"/>
      <c r="S756" s="161"/>
      <c r="T756" s="162"/>
      <c r="U756" s="163"/>
      <c r="V756" s="162"/>
      <c r="W756" s="163"/>
      <c r="X756" s="164"/>
      <c r="Y756" s="161"/>
      <c r="Z756" s="162"/>
      <c r="AA756" s="163"/>
      <c r="AB756" s="162"/>
      <c r="AC756" s="163"/>
      <c r="AD756" s="164"/>
      <c r="AE756" s="161"/>
      <c r="AF756" s="162"/>
      <c r="AG756" s="163"/>
      <c r="AH756" s="162"/>
      <c r="AI756" s="163"/>
      <c r="AJ756" s="164"/>
      <c r="AK756" s="161"/>
      <c r="AL756" s="162"/>
      <c r="AM756" s="163"/>
      <c r="AN756" s="162"/>
      <c r="AO756" s="163"/>
      <c r="AP756" s="164"/>
      <c r="AQ756" s="161"/>
      <c r="AR756" s="162"/>
      <c r="AS756" s="163"/>
      <c r="AT756" s="162"/>
      <c r="AU756" s="163"/>
      <c r="AV756" s="164"/>
      <c r="AW756" s="161"/>
      <c r="AX756" s="162"/>
      <c r="AY756" s="163"/>
      <c r="AZ756" s="162"/>
      <c r="BA756" s="163"/>
      <c r="BB756" s="164"/>
      <c r="BC756" s="161"/>
      <c r="BD756" s="162"/>
      <c r="BE756" s="163"/>
      <c r="BF756" s="162"/>
      <c r="BG756" s="163"/>
      <c r="BH756" s="164"/>
      <c r="BI756" s="161"/>
      <c r="BJ756" s="162"/>
      <c r="BK756" s="163"/>
      <c r="BL756" s="162"/>
      <c r="BM756" s="163"/>
      <c r="BN756" s="164"/>
    </row>
    <row r="757" spans="13:66" ht="267.75" x14ac:dyDescent="0.25">
      <c r="M757" s="155">
        <v>1</v>
      </c>
      <c r="N757" s="159" t="s">
        <v>63</v>
      </c>
      <c r="O757" s="157">
        <v>1</v>
      </c>
      <c r="P757" s="159" t="s">
        <v>64</v>
      </c>
      <c r="Q757" s="157">
        <v>1</v>
      </c>
      <c r="R757" s="160" t="s">
        <v>65</v>
      </c>
      <c r="S757" s="155">
        <v>1</v>
      </c>
      <c r="T757" s="159" t="s">
        <v>66</v>
      </c>
      <c r="U757" s="157">
        <v>1</v>
      </c>
      <c r="V757" s="159" t="s">
        <v>67</v>
      </c>
      <c r="W757" s="157">
        <v>1</v>
      </c>
      <c r="X757" s="160" t="s">
        <v>68</v>
      </c>
      <c r="Y757" s="155">
        <v>1</v>
      </c>
      <c r="Z757" s="159" t="s">
        <v>69</v>
      </c>
      <c r="AA757" s="157">
        <v>1</v>
      </c>
      <c r="AB757" s="159" t="s">
        <v>70</v>
      </c>
      <c r="AC757" s="157">
        <v>1</v>
      </c>
      <c r="AD757" s="160" t="s">
        <v>71</v>
      </c>
      <c r="AE757" s="155">
        <v>1</v>
      </c>
      <c r="AF757" s="159" t="s">
        <v>72</v>
      </c>
      <c r="AG757" s="157">
        <v>1</v>
      </c>
      <c r="AH757" s="159" t="s">
        <v>73</v>
      </c>
      <c r="AI757" s="157">
        <v>1</v>
      </c>
      <c r="AJ757" s="160" t="s">
        <v>74</v>
      </c>
      <c r="AK757" s="155">
        <v>1</v>
      </c>
      <c r="AL757" s="159" t="s">
        <v>75</v>
      </c>
      <c r="AM757" s="157">
        <v>1</v>
      </c>
      <c r="AN757" s="159" t="s">
        <v>76</v>
      </c>
      <c r="AO757" s="157">
        <v>1</v>
      </c>
      <c r="AP757" s="160" t="s">
        <v>77</v>
      </c>
      <c r="AQ757" s="155">
        <v>1</v>
      </c>
      <c r="AR757" s="159" t="s">
        <v>78</v>
      </c>
      <c r="AS757" s="157">
        <v>1</v>
      </c>
      <c r="AT757" s="159" t="s">
        <v>79</v>
      </c>
      <c r="AU757" s="157">
        <v>1</v>
      </c>
      <c r="AV757" s="160" t="s">
        <v>80</v>
      </c>
      <c r="AW757" s="155">
        <v>1</v>
      </c>
      <c r="AX757" s="159" t="s">
        <v>81</v>
      </c>
      <c r="AY757" s="157">
        <v>1</v>
      </c>
      <c r="AZ757" s="159" t="s">
        <v>82</v>
      </c>
      <c r="BA757" s="157">
        <v>1</v>
      </c>
      <c r="BB757" s="160" t="s">
        <v>83</v>
      </c>
      <c r="BC757" s="155">
        <v>1</v>
      </c>
      <c r="BD757" s="159" t="s">
        <v>84</v>
      </c>
      <c r="BE757" s="157">
        <v>1</v>
      </c>
      <c r="BF757" s="159" t="s">
        <v>85</v>
      </c>
      <c r="BG757" s="157">
        <v>1</v>
      </c>
      <c r="BH757" s="160" t="s">
        <v>86</v>
      </c>
      <c r="BI757" s="155">
        <v>1</v>
      </c>
      <c r="BJ757" s="159" t="s">
        <v>87</v>
      </c>
      <c r="BK757" s="157">
        <v>1</v>
      </c>
      <c r="BL757" s="159" t="s">
        <v>88</v>
      </c>
      <c r="BM757" s="157">
        <v>1</v>
      </c>
      <c r="BN757" s="158" t="s">
        <v>89</v>
      </c>
    </row>
    <row r="758" spans="13:66" ht="15.75" x14ac:dyDescent="0.25">
      <c r="M758" s="155"/>
      <c r="N758" s="156"/>
      <c r="O758" s="157"/>
      <c r="P758" s="156"/>
      <c r="Q758" s="157"/>
      <c r="R758" s="158"/>
      <c r="S758" s="155"/>
      <c r="T758" s="156"/>
      <c r="U758" s="157"/>
      <c r="V758" s="156"/>
      <c r="W758" s="157"/>
      <c r="X758" s="158"/>
      <c r="Y758" s="155"/>
      <c r="Z758" s="156"/>
      <c r="AA758" s="157"/>
      <c r="AB758" s="156"/>
      <c r="AC758" s="157"/>
      <c r="AD758" s="158"/>
      <c r="AE758" s="155"/>
      <c r="AF758" s="156"/>
      <c r="AG758" s="157"/>
      <c r="AH758" s="156"/>
      <c r="AI758" s="157"/>
      <c r="AJ758" s="158"/>
      <c r="AK758" s="155"/>
      <c r="AL758" s="156"/>
      <c r="AM758" s="157"/>
      <c r="AN758" s="156"/>
      <c r="AO758" s="157"/>
      <c r="AP758" s="158"/>
      <c r="AQ758" s="155"/>
      <c r="AR758" s="156"/>
      <c r="AS758" s="157"/>
      <c r="AT758" s="156"/>
      <c r="AU758" s="157"/>
      <c r="AV758" s="158"/>
      <c r="AW758" s="155"/>
      <c r="AX758" s="156"/>
      <c r="AY758" s="157"/>
      <c r="AZ758" s="156"/>
      <c r="BA758" s="157"/>
      <c r="BB758" s="158"/>
      <c r="BC758" s="155"/>
      <c r="BD758" s="156"/>
      <c r="BE758" s="157"/>
      <c r="BF758" s="156"/>
      <c r="BG758" s="157"/>
      <c r="BH758" s="158"/>
      <c r="BI758" s="155"/>
      <c r="BJ758" s="156"/>
      <c r="BK758" s="157"/>
      <c r="BL758" s="156"/>
      <c r="BM758" s="157"/>
      <c r="BN758" s="158"/>
    </row>
    <row r="759" spans="13:66" ht="15.75" x14ac:dyDescent="0.25">
      <c r="M759" s="155"/>
      <c r="N759" s="156"/>
      <c r="O759" s="157"/>
      <c r="P759" s="156"/>
      <c r="Q759" s="157"/>
      <c r="R759" s="158"/>
      <c r="S759" s="155"/>
      <c r="T759" s="156"/>
      <c r="U759" s="157"/>
      <c r="V759" s="156"/>
      <c r="W759" s="157"/>
      <c r="X759" s="158"/>
      <c r="Y759" s="155"/>
      <c r="Z759" s="156"/>
      <c r="AA759" s="157"/>
      <c r="AB759" s="156"/>
      <c r="AC759" s="157"/>
      <c r="AD759" s="158"/>
      <c r="AE759" s="155"/>
      <c r="AF759" s="156"/>
      <c r="AG759" s="157"/>
      <c r="AH759" s="156"/>
      <c r="AI759" s="157"/>
      <c r="AJ759" s="158"/>
      <c r="AK759" s="155"/>
      <c r="AL759" s="156"/>
      <c r="AM759" s="157"/>
      <c r="AN759" s="156"/>
      <c r="AO759" s="157"/>
      <c r="AP759" s="158"/>
      <c r="AQ759" s="155"/>
      <c r="AR759" s="156"/>
      <c r="AS759" s="157"/>
      <c r="AT759" s="156"/>
      <c r="AU759" s="157"/>
      <c r="AV759" s="158"/>
      <c r="AW759" s="155"/>
      <c r="AX759" s="156"/>
      <c r="AY759" s="157"/>
      <c r="AZ759" s="156"/>
      <c r="BA759" s="157"/>
      <c r="BB759" s="158"/>
      <c r="BC759" s="155"/>
      <c r="BD759" s="156"/>
      <c r="BE759" s="157"/>
      <c r="BF759" s="156"/>
      <c r="BG759" s="157"/>
      <c r="BH759" s="158"/>
      <c r="BI759" s="155"/>
      <c r="BJ759" s="156"/>
      <c r="BK759" s="157"/>
      <c r="BL759" s="156"/>
      <c r="BM759" s="157"/>
      <c r="BN759" s="158"/>
    </row>
    <row r="760" spans="13:66" ht="15.75" x14ac:dyDescent="0.25">
      <c r="M760" s="157"/>
      <c r="N760" s="156"/>
      <c r="O760" s="157"/>
      <c r="P760" s="156"/>
      <c r="Q760" s="157"/>
      <c r="R760" s="156"/>
      <c r="S760" s="157"/>
      <c r="T760" s="156"/>
      <c r="U760" s="157"/>
      <c r="V760" s="156"/>
      <c r="W760" s="157"/>
      <c r="X760" s="156"/>
      <c r="Y760" s="157"/>
      <c r="Z760" s="156"/>
      <c r="AA760" s="157"/>
      <c r="AB760" s="156"/>
      <c r="AC760" s="157"/>
      <c r="AD760" s="156"/>
      <c r="AE760" s="157"/>
      <c r="AF760" s="156"/>
      <c r="AG760" s="157"/>
      <c r="AH760" s="156"/>
      <c r="AI760" s="157"/>
      <c r="AJ760" s="156"/>
      <c r="AK760" s="157"/>
      <c r="AL760" s="156"/>
      <c r="AM760" s="157"/>
      <c r="AN760" s="156"/>
      <c r="AO760" s="157"/>
      <c r="AP760" s="156"/>
      <c r="AQ760" s="163"/>
      <c r="AR760" s="162"/>
      <c r="AS760" s="163"/>
      <c r="AT760" s="162"/>
      <c r="AU760" s="163"/>
      <c r="AV760" s="164"/>
      <c r="AW760" s="161"/>
      <c r="AX760" s="162"/>
      <c r="AY760" s="163"/>
      <c r="AZ760" s="162"/>
      <c r="BA760" s="163"/>
      <c r="BB760" s="164"/>
      <c r="BC760" s="161"/>
      <c r="BD760" s="162"/>
      <c r="BE760" s="163"/>
      <c r="BF760" s="162"/>
      <c r="BG760" s="163"/>
      <c r="BH760" s="164"/>
      <c r="BI760" s="161"/>
      <c r="BJ760" s="162"/>
      <c r="BK760" s="163"/>
      <c r="BL760" s="162"/>
      <c r="BM760" s="163"/>
      <c r="BN760" s="164"/>
    </row>
    <row r="761" spans="13:66" ht="157.5" x14ac:dyDescent="0.25">
      <c r="M761" s="157">
        <v>1</v>
      </c>
      <c r="N761" s="159" t="s">
        <v>90</v>
      </c>
      <c r="O761" s="157">
        <v>1</v>
      </c>
      <c r="P761" s="159" t="s">
        <v>91</v>
      </c>
      <c r="Q761" s="157">
        <v>1</v>
      </c>
      <c r="R761" s="159" t="s">
        <v>92</v>
      </c>
      <c r="S761" s="98"/>
      <c r="T761" s="98"/>
      <c r="U761" s="98"/>
      <c r="V761" s="98"/>
      <c r="W761" s="98"/>
      <c r="X761" s="98"/>
      <c r="Y761" s="98"/>
      <c r="Z761" s="98"/>
      <c r="AA761" s="98"/>
      <c r="AB761" s="98"/>
      <c r="AC761" s="98"/>
      <c r="AD761" s="98"/>
      <c r="AE761" s="98"/>
      <c r="AF761" s="98"/>
      <c r="AG761" s="98"/>
      <c r="AH761" s="98"/>
      <c r="AI761" s="98"/>
      <c r="AJ761" s="98"/>
      <c r="AK761" s="98"/>
      <c r="AL761" s="98"/>
      <c r="AM761" s="98"/>
      <c r="AN761" s="98"/>
      <c r="AO761" s="98"/>
      <c r="AP761" s="98"/>
      <c r="AQ761" s="268"/>
      <c r="AR761" s="159"/>
      <c r="AS761" s="157"/>
      <c r="AT761" s="159"/>
      <c r="AU761" s="157"/>
      <c r="AV761" s="160"/>
      <c r="AW761" s="155"/>
      <c r="AX761" s="159"/>
      <c r="AY761" s="157"/>
      <c r="AZ761" s="159"/>
      <c r="BA761" s="157"/>
      <c r="BB761" s="160"/>
      <c r="BC761" s="155"/>
      <c r="BD761" s="159"/>
      <c r="BE761" s="157"/>
      <c r="BF761" s="159"/>
      <c r="BG761" s="157"/>
      <c r="BH761" s="160"/>
      <c r="BI761" s="155"/>
      <c r="BJ761" s="159"/>
      <c r="BK761" s="157"/>
      <c r="BL761" s="159"/>
      <c r="BM761" s="157"/>
      <c r="BN761" s="160"/>
    </row>
    <row r="762" spans="13:66" ht="15.75" x14ac:dyDescent="0.25">
      <c r="M762" s="157"/>
      <c r="N762" s="156"/>
      <c r="O762" s="157"/>
      <c r="P762" s="156"/>
      <c r="Q762" s="157"/>
      <c r="R762" s="156"/>
      <c r="S762" s="98"/>
      <c r="T762" s="98"/>
      <c r="U762" s="98"/>
      <c r="V762" s="98"/>
      <c r="W762" s="98"/>
      <c r="X762" s="98"/>
      <c r="Y762" s="157"/>
      <c r="Z762" s="156"/>
      <c r="AA762" s="157"/>
      <c r="AB762" s="156"/>
      <c r="AC762" s="157"/>
      <c r="AD762" s="156"/>
      <c r="AE762" s="157"/>
      <c r="AF762" s="156"/>
      <c r="AG762" s="157"/>
      <c r="AH762" s="156"/>
      <c r="AI762" s="157"/>
      <c r="AJ762" s="156"/>
      <c r="AK762" s="157"/>
      <c r="AL762" s="156"/>
      <c r="AM762" s="157"/>
      <c r="AN762" s="156"/>
      <c r="AO762" s="157"/>
      <c r="AP762" s="156"/>
      <c r="AQ762" s="268"/>
      <c r="AR762" s="156"/>
      <c r="AS762" s="157"/>
      <c r="AT762" s="156"/>
      <c r="AU762" s="157"/>
      <c r="AV762" s="158"/>
      <c r="AW762" s="155"/>
      <c r="AX762" s="156"/>
      <c r="AY762" s="157"/>
      <c r="AZ762" s="156"/>
      <c r="BA762" s="157"/>
      <c r="BB762" s="158"/>
      <c r="BC762" s="155"/>
      <c r="BD762" s="156"/>
      <c r="BE762" s="157"/>
      <c r="BF762" s="156"/>
      <c r="BG762" s="157"/>
      <c r="BH762" s="158"/>
      <c r="BI762" s="155"/>
      <c r="BJ762" s="156"/>
      <c r="BK762" s="157"/>
      <c r="BL762" s="156"/>
      <c r="BM762" s="157"/>
      <c r="BN762" s="158"/>
    </row>
    <row r="763" spans="13:66" ht="15.75" x14ac:dyDescent="0.25">
      <c r="M763" s="157"/>
      <c r="N763" s="156"/>
      <c r="O763" s="157"/>
      <c r="P763" s="156"/>
      <c r="Q763" s="157"/>
      <c r="R763" s="156"/>
      <c r="S763" s="157"/>
      <c r="T763" s="156"/>
      <c r="U763" s="157"/>
      <c r="V763" s="156"/>
      <c r="W763" s="157"/>
      <c r="X763" s="156"/>
      <c r="Y763" s="157"/>
      <c r="Z763" s="156"/>
      <c r="AA763" s="157"/>
      <c r="AB763" s="156"/>
      <c r="AC763" s="157"/>
      <c r="AD763" s="156"/>
      <c r="AE763" s="157"/>
      <c r="AF763" s="156"/>
      <c r="AG763" s="157"/>
      <c r="AH763" s="156"/>
      <c r="AI763" s="157"/>
      <c r="AJ763" s="156"/>
      <c r="AK763" s="157"/>
      <c r="AL763" s="156"/>
      <c r="AM763" s="157"/>
      <c r="AN763" s="156"/>
      <c r="AO763" s="157"/>
      <c r="AP763" s="156"/>
      <c r="AQ763" s="268"/>
      <c r="AR763" s="156"/>
      <c r="AS763" s="157"/>
      <c r="AT763" s="156"/>
      <c r="AU763" s="157"/>
      <c r="AV763" s="158"/>
      <c r="AW763" s="155"/>
      <c r="AX763" s="156"/>
      <c r="AY763" s="157"/>
      <c r="AZ763" s="156"/>
      <c r="BA763" s="157"/>
      <c r="BB763" s="158"/>
      <c r="BC763" s="155"/>
      <c r="BD763" s="156"/>
      <c r="BE763" s="157"/>
      <c r="BF763" s="156"/>
      <c r="BG763" s="157"/>
      <c r="BH763" s="158"/>
      <c r="BI763" s="155"/>
      <c r="BJ763" s="156"/>
      <c r="BK763" s="157"/>
      <c r="BL763" s="156"/>
      <c r="BM763" s="157"/>
      <c r="BN763" s="158"/>
    </row>
    <row r="764" spans="13:66" ht="15.75" x14ac:dyDescent="0.25">
      <c r="M764" s="157"/>
      <c r="N764" s="156"/>
      <c r="O764" s="157"/>
      <c r="P764" s="156"/>
      <c r="Q764" s="157"/>
      <c r="R764" s="156"/>
      <c r="S764" s="157"/>
      <c r="T764" s="156"/>
      <c r="U764" s="157"/>
      <c r="V764" s="156"/>
      <c r="W764" s="157"/>
      <c r="X764" s="156"/>
      <c r="Y764" s="157"/>
      <c r="Z764" s="156"/>
      <c r="AA764" s="157"/>
      <c r="AB764" s="156"/>
      <c r="AC764" s="157"/>
      <c r="AD764" s="156"/>
      <c r="AE764" s="157"/>
      <c r="AF764" s="156"/>
      <c r="AG764" s="157"/>
      <c r="AH764" s="156"/>
      <c r="AI764" s="157"/>
      <c r="AJ764" s="156"/>
      <c r="AK764" s="157"/>
      <c r="AL764" s="156"/>
      <c r="AM764" s="157"/>
      <c r="AN764" s="156"/>
      <c r="AO764" s="157"/>
      <c r="AP764" s="156"/>
      <c r="AQ764" s="163"/>
      <c r="AR764" s="162"/>
      <c r="AS764" s="163"/>
      <c r="AT764" s="162"/>
      <c r="AU764" s="163"/>
      <c r="AV764" s="164"/>
      <c r="AW764" s="161"/>
      <c r="AX764" s="162"/>
      <c r="AY764" s="163"/>
      <c r="AZ764" s="162"/>
      <c r="BA764" s="163"/>
      <c r="BB764" s="164"/>
      <c r="BC764" s="161"/>
      <c r="BD764" s="162"/>
      <c r="BE764" s="163"/>
      <c r="BF764" s="162"/>
      <c r="BG764" s="163"/>
      <c r="BH764" s="164"/>
      <c r="BI764" s="161"/>
      <c r="BJ764" s="162"/>
      <c r="BK764" s="163"/>
      <c r="BL764" s="162"/>
      <c r="BM764" s="163"/>
      <c r="BN764" s="164"/>
    </row>
    <row r="765" spans="13:66" ht="409.5" x14ac:dyDescent="0.25">
      <c r="M765" s="169">
        <v>1</v>
      </c>
      <c r="N765" s="170" t="s">
        <v>93</v>
      </c>
      <c r="O765" s="171">
        <v>1</v>
      </c>
      <c r="P765" s="170" t="s">
        <v>94</v>
      </c>
      <c r="Q765" s="171">
        <v>1</v>
      </c>
      <c r="R765" s="172" t="s">
        <v>95</v>
      </c>
      <c r="S765" s="169">
        <v>1</v>
      </c>
      <c r="T765" s="170" t="s">
        <v>96</v>
      </c>
      <c r="U765" s="171">
        <v>1</v>
      </c>
      <c r="V765" s="170" t="s">
        <v>97</v>
      </c>
      <c r="W765" s="171">
        <v>1</v>
      </c>
      <c r="X765" s="172" t="s">
        <v>98</v>
      </c>
      <c r="Y765" s="169">
        <v>1</v>
      </c>
      <c r="Z765" s="170" t="s">
        <v>99</v>
      </c>
      <c r="AA765" s="171">
        <v>1</v>
      </c>
      <c r="AB765" s="170" t="s">
        <v>100</v>
      </c>
      <c r="AC765" s="171">
        <v>1</v>
      </c>
      <c r="AD765" s="172" t="s">
        <v>101</v>
      </c>
      <c r="AE765" s="169">
        <v>1</v>
      </c>
      <c r="AF765" s="170" t="s">
        <v>102</v>
      </c>
      <c r="AG765" s="171">
        <v>1</v>
      </c>
      <c r="AH765" s="170" t="s">
        <v>103</v>
      </c>
      <c r="AI765" s="171">
        <v>1</v>
      </c>
      <c r="AJ765" s="172" t="s">
        <v>104</v>
      </c>
      <c r="AK765" s="169">
        <v>1</v>
      </c>
      <c r="AL765" s="179" t="s">
        <v>105</v>
      </c>
      <c r="AM765" s="171">
        <v>1</v>
      </c>
      <c r="AN765" s="170" t="s">
        <v>106</v>
      </c>
      <c r="AO765" s="171">
        <v>1</v>
      </c>
      <c r="AP765" s="172" t="s">
        <v>107</v>
      </c>
      <c r="AQ765" s="169">
        <v>1</v>
      </c>
      <c r="AR765" s="170" t="s">
        <v>108</v>
      </c>
      <c r="AS765" s="171">
        <v>1</v>
      </c>
      <c r="AT765" s="170" t="s">
        <v>109</v>
      </c>
      <c r="AU765" s="171">
        <v>1</v>
      </c>
      <c r="AV765" s="172" t="s">
        <v>110</v>
      </c>
      <c r="AW765" s="169">
        <v>1</v>
      </c>
      <c r="AX765" s="170" t="s">
        <v>111</v>
      </c>
      <c r="AY765" s="171">
        <v>1</v>
      </c>
      <c r="AZ765" s="170" t="s">
        <v>112</v>
      </c>
      <c r="BA765" s="171">
        <v>1</v>
      </c>
      <c r="BB765" s="172" t="s">
        <v>113</v>
      </c>
      <c r="BC765" s="169">
        <v>1</v>
      </c>
      <c r="BD765" s="170" t="s">
        <v>114</v>
      </c>
      <c r="BE765" s="171">
        <v>1</v>
      </c>
      <c r="BF765" s="170" t="s">
        <v>115</v>
      </c>
      <c r="BG765" s="171">
        <v>1</v>
      </c>
      <c r="BH765" s="172" t="s">
        <v>116</v>
      </c>
      <c r="BI765" s="169">
        <v>1</v>
      </c>
      <c r="BJ765" s="170" t="s">
        <v>117</v>
      </c>
      <c r="BK765" s="171">
        <v>1</v>
      </c>
      <c r="BL765" s="170" t="s">
        <v>118</v>
      </c>
      <c r="BM765" s="171">
        <v>1</v>
      </c>
      <c r="BN765" s="172" t="s">
        <v>119</v>
      </c>
    </row>
    <row r="766" spans="13:66" ht="15.75" x14ac:dyDescent="0.25">
      <c r="M766" s="169"/>
      <c r="N766" s="173"/>
      <c r="O766" s="171"/>
      <c r="P766" s="173"/>
      <c r="Q766" s="171"/>
      <c r="R766" s="174"/>
      <c r="S766" s="169"/>
      <c r="T766" s="173"/>
      <c r="U766" s="171"/>
      <c r="V766" s="173"/>
      <c r="W766" s="171"/>
      <c r="X766" s="174"/>
      <c r="Y766" s="169"/>
      <c r="Z766" s="173"/>
      <c r="AA766" s="171"/>
      <c r="AB766" s="173"/>
      <c r="AC766" s="171"/>
      <c r="AD766" s="174"/>
      <c r="AE766" s="169"/>
      <c r="AF766" s="173"/>
      <c r="AG766" s="171"/>
      <c r="AH766" s="173"/>
      <c r="AI766" s="171"/>
      <c r="AJ766" s="174"/>
      <c r="AK766" s="169"/>
      <c r="AL766" s="173"/>
      <c r="AM766" s="171"/>
      <c r="AN766" s="173"/>
      <c r="AO766" s="171"/>
      <c r="AP766" s="174"/>
      <c r="AQ766" s="169"/>
      <c r="AR766" s="173"/>
      <c r="AS766" s="171"/>
      <c r="AT766" s="173"/>
      <c r="AU766" s="171"/>
      <c r="AV766" s="174"/>
      <c r="AW766" s="169"/>
      <c r="AX766" s="173"/>
      <c r="AY766" s="171"/>
      <c r="AZ766" s="173"/>
      <c r="BA766" s="171"/>
      <c r="BB766" s="174"/>
      <c r="BC766" s="169"/>
      <c r="BD766" s="173"/>
      <c r="BE766" s="171"/>
      <c r="BF766" s="173"/>
      <c r="BG766" s="171"/>
      <c r="BH766" s="174"/>
      <c r="BI766" s="169"/>
      <c r="BJ766" s="173"/>
      <c r="BK766" s="171"/>
      <c r="BL766" s="173"/>
      <c r="BM766" s="171"/>
      <c r="BN766" s="174"/>
    </row>
    <row r="767" spans="13:66" ht="15.75" x14ac:dyDescent="0.25">
      <c r="M767" s="169"/>
      <c r="N767" s="173"/>
      <c r="O767" s="171"/>
      <c r="P767" s="173"/>
      <c r="Q767" s="171"/>
      <c r="R767" s="174"/>
      <c r="S767" s="169"/>
      <c r="T767" s="173"/>
      <c r="U767" s="171"/>
      <c r="V767" s="173"/>
      <c r="W767" s="171"/>
      <c r="X767" s="174"/>
      <c r="Y767" s="169"/>
      <c r="Z767" s="173"/>
      <c r="AA767" s="171"/>
      <c r="AB767" s="173"/>
      <c r="AC767" s="171"/>
      <c r="AD767" s="174"/>
      <c r="AE767" s="169"/>
      <c r="AF767" s="173"/>
      <c r="AG767" s="171"/>
      <c r="AH767" s="173"/>
      <c r="AI767" s="171"/>
      <c r="AJ767" s="174"/>
      <c r="AK767" s="169"/>
      <c r="AL767" s="173"/>
      <c r="AM767" s="171"/>
      <c r="AN767" s="173"/>
      <c r="AO767" s="171"/>
      <c r="AP767" s="174"/>
      <c r="AQ767" s="169"/>
      <c r="AR767" s="173"/>
      <c r="AS767" s="171"/>
      <c r="AT767" s="173"/>
      <c r="AU767" s="171"/>
      <c r="AV767" s="174"/>
      <c r="AW767" s="169"/>
      <c r="AX767" s="173"/>
      <c r="AY767" s="171"/>
      <c r="AZ767" s="173"/>
      <c r="BA767" s="171"/>
      <c r="BB767" s="174"/>
      <c r="BC767" s="169"/>
      <c r="BD767" s="173"/>
      <c r="BE767" s="171"/>
      <c r="BF767" s="173"/>
      <c r="BG767" s="171"/>
      <c r="BH767" s="174"/>
      <c r="BI767" s="169"/>
      <c r="BJ767" s="173"/>
      <c r="BK767" s="171"/>
      <c r="BL767" s="173"/>
      <c r="BM767" s="171"/>
      <c r="BN767" s="174"/>
    </row>
    <row r="768" spans="13:66" ht="15.75" x14ac:dyDescent="0.25">
      <c r="M768" s="175"/>
      <c r="N768" s="176"/>
      <c r="O768" s="177"/>
      <c r="P768" s="176"/>
      <c r="Q768" s="177"/>
      <c r="R768" s="178"/>
      <c r="S768" s="175"/>
      <c r="T768" s="176"/>
      <c r="U768" s="177"/>
      <c r="V768" s="176"/>
      <c r="W768" s="177"/>
      <c r="X768" s="178"/>
      <c r="Y768" s="175"/>
      <c r="Z768" s="176"/>
      <c r="AA768" s="177"/>
      <c r="AB768" s="176"/>
      <c r="AC768" s="177"/>
      <c r="AD768" s="178"/>
      <c r="AE768" s="175"/>
      <c r="AF768" s="176"/>
      <c r="AG768" s="177"/>
      <c r="AH768" s="176"/>
      <c r="AI768" s="177"/>
      <c r="AJ768" s="178"/>
      <c r="AK768" s="175"/>
      <c r="AL768" s="176"/>
      <c r="AM768" s="177"/>
      <c r="AN768" s="176"/>
      <c r="AO768" s="177"/>
      <c r="AP768" s="178"/>
      <c r="AQ768" s="175"/>
      <c r="AR768" s="176"/>
      <c r="AS768" s="177"/>
      <c r="AT768" s="176"/>
      <c r="AU768" s="177"/>
      <c r="AV768" s="178"/>
      <c r="AW768" s="175"/>
      <c r="AX768" s="176"/>
      <c r="AY768" s="177"/>
      <c r="AZ768" s="176"/>
      <c r="BA768" s="177"/>
      <c r="BB768" s="178"/>
      <c r="BC768" s="175"/>
      <c r="BD768" s="176"/>
      <c r="BE768" s="177"/>
      <c r="BF768" s="176"/>
      <c r="BG768" s="177"/>
      <c r="BH768" s="178"/>
      <c r="BI768" s="175"/>
      <c r="BJ768" s="176"/>
      <c r="BK768" s="177"/>
      <c r="BL768" s="176"/>
      <c r="BM768" s="177"/>
      <c r="BN768" s="178"/>
    </row>
    <row r="769" spans="13:66" ht="315" x14ac:dyDescent="0.25">
      <c r="M769" s="169">
        <v>1</v>
      </c>
      <c r="N769" s="170" t="s">
        <v>120</v>
      </c>
      <c r="O769" s="171">
        <v>1</v>
      </c>
      <c r="P769" s="170" t="s">
        <v>121</v>
      </c>
      <c r="Q769" s="171">
        <v>1</v>
      </c>
      <c r="R769" s="172" t="s">
        <v>122</v>
      </c>
      <c r="S769" s="169">
        <v>1</v>
      </c>
      <c r="T769" s="170" t="s">
        <v>123</v>
      </c>
      <c r="U769" s="171">
        <v>1</v>
      </c>
      <c r="V769" s="170" t="s">
        <v>124</v>
      </c>
      <c r="W769" s="171">
        <v>1</v>
      </c>
      <c r="X769" s="172" t="s">
        <v>125</v>
      </c>
      <c r="Y769" s="169">
        <v>1</v>
      </c>
      <c r="Z769" s="170" t="s">
        <v>126</v>
      </c>
      <c r="AA769" s="171">
        <v>1</v>
      </c>
      <c r="AB769" s="181" t="s">
        <v>127</v>
      </c>
      <c r="AC769" s="171">
        <v>1</v>
      </c>
      <c r="AD769" s="182" t="s">
        <v>128</v>
      </c>
      <c r="AE769" s="169">
        <v>1</v>
      </c>
      <c r="AF769" s="170" t="s">
        <v>129</v>
      </c>
      <c r="AG769" s="171">
        <v>1</v>
      </c>
      <c r="AH769" s="170" t="s">
        <v>130</v>
      </c>
      <c r="AI769" s="171">
        <v>1</v>
      </c>
      <c r="AJ769" s="172" t="s">
        <v>131</v>
      </c>
      <c r="AK769" s="169">
        <v>1</v>
      </c>
      <c r="AL769" s="170" t="s">
        <v>132</v>
      </c>
      <c r="AM769" s="171">
        <v>1</v>
      </c>
      <c r="AN769" s="170" t="s">
        <v>133</v>
      </c>
      <c r="AO769" s="171">
        <v>1</v>
      </c>
      <c r="AP769" s="172" t="s">
        <v>134</v>
      </c>
      <c r="AQ769" s="169">
        <v>1</v>
      </c>
      <c r="AR769" s="170" t="s">
        <v>135</v>
      </c>
      <c r="AS769" s="171">
        <v>1</v>
      </c>
      <c r="AT769" s="170" t="s">
        <v>136</v>
      </c>
      <c r="AU769" s="171">
        <v>1</v>
      </c>
      <c r="AV769" s="172" t="s">
        <v>137</v>
      </c>
      <c r="AW769" s="169">
        <v>1</v>
      </c>
      <c r="AX769" s="170" t="s">
        <v>138</v>
      </c>
      <c r="AY769" s="171">
        <v>1</v>
      </c>
      <c r="AZ769" s="170" t="s">
        <v>139</v>
      </c>
      <c r="BA769" s="171">
        <v>1</v>
      </c>
      <c r="BB769" s="172" t="s">
        <v>140</v>
      </c>
      <c r="BC769" s="169">
        <v>1</v>
      </c>
      <c r="BD769" s="170" t="s">
        <v>141</v>
      </c>
      <c r="BE769" s="171">
        <v>1</v>
      </c>
      <c r="BF769" s="170" t="s">
        <v>142</v>
      </c>
      <c r="BG769" s="171">
        <v>1</v>
      </c>
      <c r="BH769" s="172" t="s">
        <v>143</v>
      </c>
      <c r="BI769" s="169">
        <v>1</v>
      </c>
      <c r="BJ769" s="170" t="s">
        <v>144</v>
      </c>
      <c r="BK769" s="171">
        <v>1</v>
      </c>
      <c r="BL769" s="170" t="s">
        <v>145</v>
      </c>
      <c r="BM769" s="171">
        <v>1</v>
      </c>
      <c r="BN769" s="172" t="s">
        <v>146</v>
      </c>
    </row>
    <row r="770" spans="13:66" ht="15.75" x14ac:dyDescent="0.25">
      <c r="M770" s="169"/>
      <c r="N770" s="173"/>
      <c r="O770" s="171"/>
      <c r="P770" s="173"/>
      <c r="Q770" s="171"/>
      <c r="R770" s="174"/>
      <c r="S770" s="169"/>
      <c r="T770" s="173"/>
      <c r="U770" s="171"/>
      <c r="V770" s="173"/>
      <c r="W770" s="171"/>
      <c r="X770" s="174"/>
      <c r="Y770" s="169"/>
      <c r="Z770" s="173"/>
      <c r="AA770" s="171"/>
      <c r="AB770" s="173"/>
      <c r="AC770" s="171"/>
      <c r="AD770" s="174"/>
      <c r="AE770" s="169"/>
      <c r="AF770" s="173"/>
      <c r="AG770" s="171"/>
      <c r="AH770" s="173"/>
      <c r="AI770" s="171"/>
      <c r="AJ770" s="174"/>
      <c r="AK770" s="169"/>
      <c r="AL770" s="173"/>
      <c r="AM770" s="171"/>
      <c r="AN770" s="173"/>
      <c r="AO770" s="171"/>
      <c r="AP770" s="174"/>
      <c r="AQ770" s="169"/>
      <c r="AR770" s="173"/>
      <c r="AS770" s="171"/>
      <c r="AT770" s="173"/>
      <c r="AU770" s="171"/>
      <c r="AV770" s="174"/>
      <c r="AW770" s="169"/>
      <c r="AX770" s="173"/>
      <c r="AY770" s="171"/>
      <c r="AZ770" s="173"/>
      <c r="BA770" s="171"/>
      <c r="BB770" s="174"/>
      <c r="BC770" s="169"/>
      <c r="BD770" s="173"/>
      <c r="BE770" s="171"/>
      <c r="BF770" s="173"/>
      <c r="BG770" s="171"/>
      <c r="BH770" s="174"/>
      <c r="BI770" s="169"/>
      <c r="BJ770" s="173"/>
      <c r="BK770" s="171"/>
      <c r="BL770" s="173"/>
      <c r="BM770" s="171"/>
      <c r="BN770" s="174"/>
    </row>
    <row r="771" spans="13:66" ht="15.75" x14ac:dyDescent="0.25">
      <c r="M771" s="169"/>
      <c r="N771" s="173"/>
      <c r="O771" s="171"/>
      <c r="P771" s="173"/>
      <c r="Q771" s="171"/>
      <c r="R771" s="174"/>
      <c r="S771" s="169"/>
      <c r="T771" s="173"/>
      <c r="U771" s="171"/>
      <c r="V771" s="173"/>
      <c r="W771" s="171"/>
      <c r="X771" s="174"/>
      <c r="Y771" s="169"/>
      <c r="Z771" s="173"/>
      <c r="AA771" s="171"/>
      <c r="AB771" s="173"/>
      <c r="AC771" s="171"/>
      <c r="AD771" s="174"/>
      <c r="AE771" s="169"/>
      <c r="AF771" s="173"/>
      <c r="AG771" s="171"/>
      <c r="AH771" s="173"/>
      <c r="AI771" s="171"/>
      <c r="AJ771" s="174"/>
      <c r="AK771" s="169"/>
      <c r="AL771" s="173"/>
      <c r="AM771" s="171"/>
      <c r="AN771" s="173"/>
      <c r="AO771" s="171"/>
      <c r="AP771" s="174"/>
      <c r="AQ771" s="169"/>
      <c r="AR771" s="173"/>
      <c r="AS771" s="171"/>
      <c r="AT771" s="173"/>
      <c r="AU771" s="171"/>
      <c r="AV771" s="174"/>
      <c r="AW771" s="169"/>
      <c r="AX771" s="173"/>
      <c r="AY771" s="171"/>
      <c r="AZ771" s="173"/>
      <c r="BA771" s="171"/>
      <c r="BB771" s="174"/>
      <c r="BC771" s="169"/>
      <c r="BD771" s="173"/>
      <c r="BE771" s="171"/>
      <c r="BF771" s="173"/>
      <c r="BG771" s="171"/>
      <c r="BH771" s="174"/>
      <c r="BI771" s="169"/>
      <c r="BJ771" s="173"/>
      <c r="BK771" s="171"/>
      <c r="BL771" s="173"/>
      <c r="BM771" s="171"/>
      <c r="BN771" s="174"/>
    </row>
    <row r="772" spans="13:66" ht="15.75" x14ac:dyDescent="0.25">
      <c r="M772" s="175"/>
      <c r="N772" s="176"/>
      <c r="O772" s="177"/>
      <c r="P772" s="176"/>
      <c r="Q772" s="177"/>
      <c r="R772" s="178"/>
      <c r="S772" s="175"/>
      <c r="T772" s="176"/>
      <c r="U772" s="177"/>
      <c r="V772" s="176"/>
      <c r="W772" s="177"/>
      <c r="X772" s="178"/>
      <c r="Y772" s="175"/>
      <c r="Z772" s="176"/>
      <c r="AA772" s="177"/>
      <c r="AB772" s="176"/>
      <c r="AC772" s="177"/>
      <c r="AD772" s="178"/>
      <c r="AE772" s="175"/>
      <c r="AF772" s="176"/>
      <c r="AG772" s="177"/>
      <c r="AH772" s="176"/>
      <c r="AI772" s="177"/>
      <c r="AJ772" s="178"/>
      <c r="AK772" s="175"/>
      <c r="AL772" s="176"/>
      <c r="AM772" s="177"/>
      <c r="AN772" s="176"/>
      <c r="AO772" s="177"/>
      <c r="AP772" s="178"/>
      <c r="AQ772" s="175"/>
      <c r="AR772" s="176"/>
      <c r="AS772" s="177"/>
      <c r="AT772" s="176"/>
      <c r="AU772" s="177"/>
      <c r="AV772" s="178"/>
      <c r="AW772" s="175"/>
      <c r="AX772" s="176"/>
      <c r="AY772" s="177"/>
      <c r="AZ772" s="176"/>
      <c r="BA772" s="177"/>
      <c r="BB772" s="178"/>
      <c r="BC772" s="175"/>
      <c r="BD772" s="176"/>
      <c r="BE772" s="177"/>
      <c r="BF772" s="176"/>
      <c r="BG772" s="177"/>
      <c r="BH772" s="178"/>
      <c r="BI772" s="175"/>
      <c r="BJ772" s="176"/>
      <c r="BK772" s="177"/>
      <c r="BL772" s="176"/>
      <c r="BM772" s="177"/>
      <c r="BN772" s="178"/>
    </row>
    <row r="773" spans="13:66" ht="252" x14ac:dyDescent="0.25">
      <c r="M773" s="169">
        <v>1</v>
      </c>
      <c r="N773" s="170" t="s">
        <v>147</v>
      </c>
      <c r="O773" s="171">
        <v>1</v>
      </c>
      <c r="P773" s="170" t="s">
        <v>148</v>
      </c>
      <c r="Q773" s="171">
        <v>1</v>
      </c>
      <c r="R773" s="172" t="s">
        <v>149</v>
      </c>
      <c r="S773" s="169">
        <v>1</v>
      </c>
      <c r="T773" s="170" t="s">
        <v>150</v>
      </c>
      <c r="U773" s="171">
        <v>1</v>
      </c>
      <c r="V773" s="170" t="s">
        <v>151</v>
      </c>
      <c r="W773" s="171">
        <v>1</v>
      </c>
      <c r="X773" s="269" t="s">
        <v>152</v>
      </c>
      <c r="Y773" s="270"/>
      <c r="Z773" s="270"/>
      <c r="AA773" s="270"/>
      <c r="AB773" s="270"/>
      <c r="AC773" s="270"/>
      <c r="AD773" s="270"/>
      <c r="AE773" s="171"/>
      <c r="AF773" s="170"/>
      <c r="AG773" s="171"/>
      <c r="AH773" s="170"/>
      <c r="AI773" s="171"/>
      <c r="AJ773" s="172"/>
      <c r="AK773" s="169"/>
      <c r="AL773" s="170"/>
      <c r="AM773" s="171"/>
      <c r="AN773" s="170"/>
      <c r="AO773" s="171"/>
      <c r="AP773" s="172"/>
      <c r="AQ773" s="169"/>
      <c r="AR773" s="170"/>
      <c r="AS773" s="171"/>
      <c r="AT773" s="170"/>
      <c r="AU773" s="171"/>
      <c r="AV773" s="172"/>
      <c r="AW773" s="169"/>
      <c r="AX773" s="170"/>
      <c r="AY773" s="171"/>
      <c r="AZ773" s="170"/>
      <c r="BA773" s="171"/>
      <c r="BB773" s="172"/>
      <c r="BC773" s="169"/>
      <c r="BD773" s="170"/>
      <c r="BE773" s="171"/>
      <c r="BF773" s="170"/>
      <c r="BG773" s="171"/>
      <c r="BH773" s="172"/>
      <c r="BI773" s="169"/>
      <c r="BJ773" s="170"/>
      <c r="BK773" s="171"/>
      <c r="BL773" s="170"/>
      <c r="BM773" s="171"/>
      <c r="BN773" s="172"/>
    </row>
    <row r="774" spans="13:66" ht="15.75" x14ac:dyDescent="0.25">
      <c r="M774" s="169"/>
      <c r="N774" s="173"/>
      <c r="O774" s="171"/>
      <c r="P774" s="173"/>
      <c r="Q774" s="171"/>
      <c r="R774" s="174"/>
      <c r="S774" s="169"/>
      <c r="T774" s="173"/>
      <c r="U774" s="171"/>
      <c r="V774" s="173"/>
      <c r="W774" s="171"/>
      <c r="X774" s="174"/>
      <c r="Y774" s="169"/>
      <c r="Z774" s="173"/>
      <c r="AA774" s="171"/>
      <c r="AB774" s="173"/>
      <c r="AC774" s="171"/>
      <c r="AD774" s="174"/>
      <c r="AE774" s="169"/>
      <c r="AF774" s="173"/>
      <c r="AG774" s="171"/>
      <c r="AH774" s="173"/>
      <c r="AI774" s="171"/>
      <c r="AJ774" s="174"/>
      <c r="AK774" s="169"/>
      <c r="AL774" s="173"/>
      <c r="AM774" s="171"/>
      <c r="AN774" s="173"/>
      <c r="AO774" s="171"/>
      <c r="AP774" s="174"/>
      <c r="AQ774" s="169"/>
      <c r="AR774" s="173"/>
      <c r="AS774" s="171"/>
      <c r="AT774" s="173"/>
      <c r="AU774" s="171"/>
      <c r="AV774" s="174"/>
      <c r="AW774" s="169"/>
      <c r="AX774" s="173"/>
      <c r="AY774" s="171"/>
      <c r="AZ774" s="173"/>
      <c r="BA774" s="171"/>
      <c r="BB774" s="174"/>
      <c r="BC774" s="169"/>
      <c r="BD774" s="173"/>
      <c r="BE774" s="171"/>
      <c r="BF774" s="173"/>
      <c r="BG774" s="171"/>
      <c r="BH774" s="174"/>
      <c r="BI774" s="169"/>
      <c r="BJ774" s="173"/>
      <c r="BK774" s="171"/>
      <c r="BL774" s="173"/>
      <c r="BM774" s="171"/>
      <c r="BN774" s="174"/>
    </row>
    <row r="775" spans="13:66" ht="15.75" x14ac:dyDescent="0.25">
      <c r="M775" s="169"/>
      <c r="N775" s="173"/>
      <c r="O775" s="171"/>
      <c r="P775" s="173"/>
      <c r="Q775" s="171"/>
      <c r="R775" s="174"/>
      <c r="S775" s="169"/>
      <c r="T775" s="173"/>
      <c r="U775" s="171"/>
      <c r="V775" s="173"/>
      <c r="W775" s="171"/>
      <c r="X775" s="174"/>
      <c r="Y775" s="169"/>
      <c r="Z775" s="173"/>
      <c r="AA775" s="171"/>
      <c r="AB775" s="173"/>
      <c r="AC775" s="171"/>
      <c r="AD775" s="174"/>
      <c r="AE775" s="169"/>
      <c r="AF775" s="173"/>
      <c r="AG775" s="171"/>
      <c r="AH775" s="173"/>
      <c r="AI775" s="171"/>
      <c r="AJ775" s="174"/>
      <c r="AK775" s="169"/>
      <c r="AL775" s="173"/>
      <c r="AM775" s="171"/>
      <c r="AN775" s="173"/>
      <c r="AO775" s="171"/>
      <c r="AP775" s="174"/>
      <c r="AQ775" s="169"/>
      <c r="AR775" s="173"/>
      <c r="AS775" s="171"/>
      <c r="AT775" s="173"/>
      <c r="AU775" s="171"/>
      <c r="AV775" s="174"/>
      <c r="AW775" s="169"/>
      <c r="AX775" s="173"/>
      <c r="AY775" s="171"/>
      <c r="AZ775" s="173"/>
      <c r="BA775" s="171"/>
      <c r="BB775" s="174"/>
      <c r="BC775" s="169"/>
      <c r="BD775" s="173"/>
      <c r="BE775" s="171"/>
      <c r="BF775" s="173"/>
      <c r="BG775" s="171"/>
      <c r="BH775" s="174"/>
      <c r="BI775" s="169"/>
      <c r="BJ775" s="173"/>
      <c r="BK775" s="171"/>
      <c r="BL775" s="173"/>
      <c r="BM775" s="171"/>
      <c r="BN775" s="174"/>
    </row>
    <row r="776" spans="13:66" ht="15.75" x14ac:dyDescent="0.25">
      <c r="M776" s="175"/>
      <c r="N776" s="176"/>
      <c r="O776" s="177"/>
      <c r="P776" s="176"/>
      <c r="Q776" s="177"/>
      <c r="R776" s="178"/>
      <c r="S776" s="175"/>
      <c r="T776" s="176"/>
      <c r="U776" s="177"/>
      <c r="V776" s="176"/>
      <c r="W776" s="177"/>
      <c r="X776" s="178"/>
      <c r="Y776" s="175"/>
      <c r="Z776" s="176"/>
      <c r="AA776" s="177"/>
      <c r="AB776" s="177"/>
      <c r="AC776" s="177"/>
      <c r="AD776" s="180"/>
      <c r="AE776" s="175"/>
      <c r="AF776" s="176"/>
      <c r="AG776" s="177"/>
      <c r="AH776" s="176"/>
      <c r="AI776" s="177"/>
      <c r="AJ776" s="178"/>
      <c r="AK776" s="175"/>
      <c r="AL776" s="176"/>
      <c r="AM776" s="177"/>
      <c r="AN776" s="176"/>
      <c r="AO776" s="177"/>
      <c r="AP776" s="178"/>
      <c r="AQ776" s="175"/>
      <c r="AR776" s="176"/>
      <c r="AS776" s="177"/>
      <c r="AT776" s="177"/>
      <c r="AU776" s="177"/>
      <c r="AV776" s="180"/>
      <c r="AW776" s="175"/>
      <c r="AX776" s="176"/>
      <c r="AY776" s="177"/>
      <c r="AZ776" s="176"/>
      <c r="BA776" s="177"/>
      <c r="BB776" s="178"/>
      <c r="BC776" s="175"/>
      <c r="BD776" s="176"/>
      <c r="BE776" s="177"/>
      <c r="BF776" s="176"/>
      <c r="BG776" s="177"/>
      <c r="BH776" s="178"/>
      <c r="BI776" s="175"/>
      <c r="BJ776" s="176"/>
      <c r="BK776" s="177"/>
      <c r="BL776" s="177"/>
      <c r="BM776" s="177"/>
      <c r="BN776" s="180"/>
    </row>
    <row r="777" spans="13:66" ht="346.5" x14ac:dyDescent="0.25">
      <c r="M777" s="185">
        <v>1</v>
      </c>
      <c r="N777" s="186" t="s">
        <v>153</v>
      </c>
      <c r="O777" s="187">
        <v>1</v>
      </c>
      <c r="P777" s="186" t="s">
        <v>154</v>
      </c>
      <c r="Q777" s="187">
        <v>1</v>
      </c>
      <c r="R777" s="188" t="s">
        <v>155</v>
      </c>
      <c r="S777" s="185">
        <v>1</v>
      </c>
      <c r="T777" s="186" t="s">
        <v>156</v>
      </c>
      <c r="U777" s="187">
        <v>1</v>
      </c>
      <c r="V777" s="186" t="s">
        <v>157</v>
      </c>
      <c r="W777" s="187">
        <v>1</v>
      </c>
      <c r="X777" s="188" t="s">
        <v>158</v>
      </c>
      <c r="Y777" s="185">
        <v>1</v>
      </c>
      <c r="Z777" s="186" t="s">
        <v>159</v>
      </c>
      <c r="AA777" s="187">
        <v>1</v>
      </c>
      <c r="AB777" s="186" t="s">
        <v>160</v>
      </c>
      <c r="AC777" s="187">
        <v>1</v>
      </c>
      <c r="AD777" s="188" t="s">
        <v>161</v>
      </c>
      <c r="AE777" s="185">
        <v>1</v>
      </c>
      <c r="AF777" s="186" t="s">
        <v>162</v>
      </c>
      <c r="AG777" s="187">
        <v>1</v>
      </c>
      <c r="AH777" s="186" t="s">
        <v>163</v>
      </c>
      <c r="AI777" s="187">
        <v>1</v>
      </c>
      <c r="AJ777" s="186" t="s">
        <v>164</v>
      </c>
      <c r="AK777" s="185">
        <v>1</v>
      </c>
      <c r="AL777" s="186" t="s">
        <v>165</v>
      </c>
      <c r="AM777" s="187">
        <v>1</v>
      </c>
      <c r="AN777" s="186" t="s">
        <v>166</v>
      </c>
      <c r="AO777" s="187">
        <v>1</v>
      </c>
      <c r="AP777" s="188" t="s">
        <v>167</v>
      </c>
      <c r="AQ777" s="185">
        <v>1</v>
      </c>
      <c r="AR777" s="186" t="s">
        <v>168</v>
      </c>
      <c r="AS777" s="187">
        <v>1</v>
      </c>
      <c r="AT777" s="186" t="s">
        <v>169</v>
      </c>
      <c r="AU777" s="187">
        <v>1</v>
      </c>
      <c r="AV777" s="186" t="s">
        <v>170</v>
      </c>
      <c r="AW777" s="185">
        <v>1</v>
      </c>
      <c r="AX777" s="186" t="s">
        <v>171</v>
      </c>
      <c r="AY777" s="187">
        <v>1</v>
      </c>
      <c r="AZ777" s="186" t="s">
        <v>172</v>
      </c>
      <c r="BA777" s="187">
        <v>1</v>
      </c>
      <c r="BB777" s="186" t="s">
        <v>173</v>
      </c>
      <c r="BC777" s="185">
        <v>1</v>
      </c>
      <c r="BD777" s="186" t="s">
        <v>174</v>
      </c>
      <c r="BE777" s="187">
        <v>1</v>
      </c>
      <c r="BF777" s="186" t="s">
        <v>175</v>
      </c>
      <c r="BG777" s="187">
        <v>1</v>
      </c>
      <c r="BH777" s="186" t="s">
        <v>176</v>
      </c>
      <c r="BI777" s="185">
        <v>1</v>
      </c>
      <c r="BJ777" s="186" t="s">
        <v>177</v>
      </c>
      <c r="BK777" s="187">
        <v>1</v>
      </c>
      <c r="BL777" s="186" t="s">
        <v>178</v>
      </c>
      <c r="BM777" s="187">
        <v>1</v>
      </c>
      <c r="BN777" s="186" t="s">
        <v>179</v>
      </c>
    </row>
    <row r="778" spans="13:66" ht="15.75" x14ac:dyDescent="0.25">
      <c r="M778" s="185"/>
      <c r="N778" s="189"/>
      <c r="O778" s="187"/>
      <c r="P778" s="189"/>
      <c r="Q778" s="187"/>
      <c r="R778" s="190"/>
      <c r="S778" s="185"/>
      <c r="T778" s="189"/>
      <c r="U778" s="187"/>
      <c r="V778" s="189"/>
      <c r="W778" s="187"/>
      <c r="X778" s="190"/>
      <c r="Y778" s="185"/>
      <c r="Z778" s="189"/>
      <c r="AA778" s="187"/>
      <c r="AB778" s="189"/>
      <c r="AC778" s="187"/>
      <c r="AD778" s="190"/>
      <c r="AE778" s="185"/>
      <c r="AF778" s="189"/>
      <c r="AG778" s="187"/>
      <c r="AH778" s="189"/>
      <c r="AI778" s="187"/>
      <c r="AJ778" s="190"/>
      <c r="AK778" s="185"/>
      <c r="AL778" s="189"/>
      <c r="AM778" s="187"/>
      <c r="AN778" s="189"/>
      <c r="AO778" s="187"/>
      <c r="AP778" s="190"/>
      <c r="AQ778" s="185"/>
      <c r="AR778" s="189"/>
      <c r="AS778" s="187"/>
      <c r="AT778" s="189"/>
      <c r="AU778" s="187"/>
      <c r="AV778" s="190"/>
      <c r="AW778" s="185"/>
      <c r="AX778" s="189"/>
      <c r="AY778" s="187"/>
      <c r="AZ778" s="189"/>
      <c r="BA778" s="187"/>
      <c r="BB778" s="190"/>
      <c r="BC778" s="185"/>
      <c r="BD778" s="189"/>
      <c r="BE778" s="187"/>
      <c r="BF778" s="189"/>
      <c r="BG778" s="187"/>
      <c r="BH778" s="190"/>
      <c r="BI778" s="185"/>
      <c r="BJ778" s="189"/>
      <c r="BK778" s="187"/>
      <c r="BL778" s="189"/>
      <c r="BM778" s="187"/>
      <c r="BN778" s="190"/>
    </row>
    <row r="779" spans="13:66" ht="15.75" x14ac:dyDescent="0.25">
      <c r="M779" s="185"/>
      <c r="N779" s="189"/>
      <c r="O779" s="187"/>
      <c r="P779" s="189"/>
      <c r="Q779" s="187"/>
      <c r="R779" s="190"/>
      <c r="S779" s="185"/>
      <c r="T779" s="189"/>
      <c r="U779" s="187"/>
      <c r="V779" s="189"/>
      <c r="W779" s="187"/>
      <c r="X779" s="190"/>
      <c r="Y779" s="185"/>
      <c r="Z779" s="189"/>
      <c r="AA779" s="187"/>
      <c r="AB779" s="189"/>
      <c r="AC779" s="187"/>
      <c r="AD779" s="190"/>
      <c r="AE779" s="185"/>
      <c r="AF779" s="189"/>
      <c r="AG779" s="187"/>
      <c r="AH779" s="189"/>
      <c r="AI779" s="187"/>
      <c r="AJ779" s="190"/>
      <c r="AK779" s="185"/>
      <c r="AL779" s="189"/>
      <c r="AM779" s="187"/>
      <c r="AN779" s="189"/>
      <c r="AO779" s="187"/>
      <c r="AP779" s="190"/>
      <c r="AQ779" s="185"/>
      <c r="AR779" s="189"/>
      <c r="AS779" s="187"/>
      <c r="AT779" s="189"/>
      <c r="AU779" s="187"/>
      <c r="AV779" s="190"/>
      <c r="AW779" s="185"/>
      <c r="AX779" s="189"/>
      <c r="AY779" s="187"/>
      <c r="AZ779" s="189"/>
      <c r="BA779" s="187"/>
      <c r="BB779" s="190"/>
      <c r="BC779" s="185"/>
      <c r="BD779" s="189"/>
      <c r="BE779" s="187"/>
      <c r="BF779" s="189"/>
      <c r="BG779" s="187"/>
      <c r="BH779" s="190"/>
      <c r="BI779" s="185"/>
      <c r="BJ779" s="189"/>
      <c r="BK779" s="187"/>
      <c r="BL779" s="189"/>
      <c r="BM779" s="187"/>
      <c r="BN779" s="190"/>
    </row>
    <row r="780" spans="13:66" ht="15.75" x14ac:dyDescent="0.25">
      <c r="M780" s="191"/>
      <c r="N780" s="192"/>
      <c r="O780" s="193"/>
      <c r="P780" s="192"/>
      <c r="Q780" s="193"/>
      <c r="R780" s="194"/>
      <c r="S780" s="191"/>
      <c r="T780" s="192"/>
      <c r="U780" s="193"/>
      <c r="V780" s="192"/>
      <c r="W780" s="193"/>
      <c r="X780" s="194"/>
      <c r="Y780" s="191"/>
      <c r="Z780" s="192"/>
      <c r="AA780" s="193"/>
      <c r="AB780" s="192"/>
      <c r="AC780" s="193"/>
      <c r="AD780" s="194"/>
      <c r="AE780" s="191"/>
      <c r="AF780" s="192"/>
      <c r="AG780" s="193"/>
      <c r="AH780" s="192"/>
      <c r="AI780" s="193"/>
      <c r="AJ780" s="194"/>
      <c r="AK780" s="191"/>
      <c r="AL780" s="192"/>
      <c r="AM780" s="193"/>
      <c r="AN780" s="192"/>
      <c r="AO780" s="193"/>
      <c r="AP780" s="194"/>
      <c r="AQ780" s="191"/>
      <c r="AR780" s="192"/>
      <c r="AS780" s="193"/>
      <c r="AT780" s="192"/>
      <c r="AU780" s="193"/>
      <c r="AV780" s="194"/>
      <c r="AW780" s="191"/>
      <c r="AX780" s="192"/>
      <c r="AY780" s="193"/>
      <c r="AZ780" s="192"/>
      <c r="BA780" s="193"/>
      <c r="BB780" s="194"/>
      <c r="BC780" s="191"/>
      <c r="BD780" s="192"/>
      <c r="BE780" s="193"/>
      <c r="BF780" s="192"/>
      <c r="BG780" s="193"/>
      <c r="BH780" s="194"/>
      <c r="BI780" s="191"/>
      <c r="BJ780" s="192"/>
      <c r="BK780" s="193"/>
      <c r="BL780" s="192"/>
      <c r="BM780" s="193"/>
      <c r="BN780" s="194"/>
    </row>
    <row r="781" spans="13:66" ht="299.25" x14ac:dyDescent="0.25">
      <c r="M781" s="195">
        <v>1</v>
      </c>
      <c r="N781" s="196" t="s">
        <v>180</v>
      </c>
      <c r="O781" s="197">
        <v>1</v>
      </c>
      <c r="P781" s="196" t="s">
        <v>181</v>
      </c>
      <c r="Q781" s="197">
        <v>1</v>
      </c>
      <c r="R781" s="196" t="s">
        <v>182</v>
      </c>
      <c r="S781" s="195">
        <v>1</v>
      </c>
      <c r="T781" s="196" t="s">
        <v>183</v>
      </c>
      <c r="U781" s="197">
        <v>1</v>
      </c>
      <c r="V781" s="196" t="s">
        <v>184</v>
      </c>
      <c r="W781" s="197">
        <v>1</v>
      </c>
      <c r="X781" s="196" t="s">
        <v>185</v>
      </c>
      <c r="Y781" s="195">
        <v>1</v>
      </c>
      <c r="Z781" s="196" t="s">
        <v>186</v>
      </c>
      <c r="AA781" s="197">
        <v>1</v>
      </c>
      <c r="AB781" s="196" t="s">
        <v>187</v>
      </c>
      <c r="AC781" s="197">
        <v>1</v>
      </c>
      <c r="AD781" s="196" t="s">
        <v>188</v>
      </c>
      <c r="AE781" s="195">
        <v>1</v>
      </c>
      <c r="AF781" s="196" t="s">
        <v>189</v>
      </c>
      <c r="AG781" s="197">
        <v>1</v>
      </c>
      <c r="AH781" s="196" t="s">
        <v>190</v>
      </c>
      <c r="AI781" s="197">
        <v>1</v>
      </c>
      <c r="AJ781" s="196" t="s">
        <v>191</v>
      </c>
      <c r="AK781" s="195">
        <v>1</v>
      </c>
      <c r="AL781" s="196" t="s">
        <v>192</v>
      </c>
      <c r="AM781" s="197">
        <v>1</v>
      </c>
      <c r="AN781" s="196" t="s">
        <v>193</v>
      </c>
      <c r="AO781" s="197">
        <v>1</v>
      </c>
      <c r="AP781" s="196" t="s">
        <v>194</v>
      </c>
      <c r="AQ781" s="195">
        <v>1</v>
      </c>
      <c r="AR781" s="196" t="s">
        <v>195</v>
      </c>
      <c r="AS781" s="197">
        <v>1</v>
      </c>
      <c r="AT781" s="196" t="s">
        <v>196</v>
      </c>
      <c r="AU781" s="197">
        <v>1</v>
      </c>
      <c r="AV781" s="196" t="s">
        <v>197</v>
      </c>
      <c r="AW781" s="195">
        <v>1</v>
      </c>
      <c r="AX781" s="196" t="s">
        <v>198</v>
      </c>
      <c r="AY781" s="197">
        <v>1</v>
      </c>
      <c r="AZ781" s="196" t="s">
        <v>199</v>
      </c>
      <c r="BA781" s="197">
        <v>1</v>
      </c>
      <c r="BB781" s="196" t="s">
        <v>200</v>
      </c>
      <c r="BC781" s="195">
        <v>1</v>
      </c>
      <c r="BD781" s="196" t="s">
        <v>201</v>
      </c>
      <c r="BE781" s="197">
        <v>1</v>
      </c>
      <c r="BF781" s="196" t="s">
        <v>202</v>
      </c>
      <c r="BG781" s="197">
        <v>1</v>
      </c>
      <c r="BH781" s="196" t="s">
        <v>203</v>
      </c>
      <c r="BI781" s="195">
        <v>1</v>
      </c>
      <c r="BJ781" s="196" t="s">
        <v>204</v>
      </c>
      <c r="BK781" s="197">
        <v>1</v>
      </c>
      <c r="BL781" s="196" t="s">
        <v>205</v>
      </c>
      <c r="BM781" s="197">
        <v>1</v>
      </c>
      <c r="BN781" s="196" t="s">
        <v>206</v>
      </c>
    </row>
    <row r="782" spans="13:66" ht="15.75" x14ac:dyDescent="0.25">
      <c r="M782" s="195"/>
      <c r="N782" s="199"/>
      <c r="O782" s="197"/>
      <c r="P782" s="199"/>
      <c r="Q782" s="197"/>
      <c r="R782" s="200"/>
      <c r="S782" s="195"/>
      <c r="T782" s="199"/>
      <c r="U782" s="197"/>
      <c r="V782" s="196"/>
      <c r="W782" s="197"/>
      <c r="X782" s="198"/>
      <c r="Y782" s="195"/>
      <c r="Z782" s="199"/>
      <c r="AA782" s="197"/>
      <c r="AB782" s="199"/>
      <c r="AC782" s="197"/>
      <c r="AD782" s="200"/>
      <c r="AE782" s="195"/>
      <c r="AF782" s="199"/>
      <c r="AG782" s="197"/>
      <c r="AH782" s="199"/>
      <c r="AI782" s="197"/>
      <c r="AJ782" s="200"/>
      <c r="AK782" s="195"/>
      <c r="AL782" s="199"/>
      <c r="AM782" s="197"/>
      <c r="AN782" s="196"/>
      <c r="AO782" s="197"/>
      <c r="AP782" s="198"/>
      <c r="AQ782" s="195"/>
      <c r="AR782" s="199"/>
      <c r="AS782" s="197"/>
      <c r="AT782" s="199"/>
      <c r="AU782" s="197"/>
      <c r="AV782" s="200"/>
      <c r="AW782" s="195"/>
      <c r="AX782" s="199"/>
      <c r="AY782" s="197"/>
      <c r="AZ782" s="199"/>
      <c r="BA782" s="197"/>
      <c r="BB782" s="200"/>
      <c r="BC782" s="195"/>
      <c r="BD782" s="199"/>
      <c r="BE782" s="197"/>
      <c r="BF782" s="196"/>
      <c r="BG782" s="197"/>
      <c r="BH782" s="198"/>
      <c r="BI782" s="195"/>
      <c r="BJ782" s="199"/>
      <c r="BK782" s="197"/>
      <c r="BL782" s="199"/>
      <c r="BM782" s="197"/>
      <c r="BN782" s="200"/>
    </row>
    <row r="783" spans="13:66" ht="15.75" x14ac:dyDescent="0.25">
      <c r="M783" s="195"/>
      <c r="N783" s="199"/>
      <c r="O783" s="197"/>
      <c r="P783" s="199"/>
      <c r="Q783" s="197"/>
      <c r="R783" s="200"/>
      <c r="S783" s="195"/>
      <c r="T783" s="199"/>
      <c r="U783" s="197"/>
      <c r="V783" s="196"/>
      <c r="W783" s="197"/>
      <c r="X783" s="198"/>
      <c r="Y783" s="195"/>
      <c r="Z783" s="199"/>
      <c r="AA783" s="197"/>
      <c r="AB783" s="199"/>
      <c r="AC783" s="197"/>
      <c r="AD783" s="200"/>
      <c r="AE783" s="195"/>
      <c r="AF783" s="199"/>
      <c r="AG783" s="197"/>
      <c r="AH783" s="199"/>
      <c r="AI783" s="197"/>
      <c r="AJ783" s="200"/>
      <c r="AK783" s="195"/>
      <c r="AL783" s="199"/>
      <c r="AM783" s="197"/>
      <c r="AN783" s="196"/>
      <c r="AO783" s="197"/>
      <c r="AP783" s="198"/>
      <c r="AQ783" s="195"/>
      <c r="AR783" s="199"/>
      <c r="AS783" s="197"/>
      <c r="AT783" s="199"/>
      <c r="AU783" s="197"/>
      <c r="AV783" s="200"/>
      <c r="AW783" s="195"/>
      <c r="AX783" s="199"/>
      <c r="AY783" s="197"/>
      <c r="AZ783" s="199"/>
      <c r="BA783" s="197"/>
      <c r="BB783" s="200"/>
      <c r="BC783" s="195"/>
      <c r="BD783" s="199"/>
      <c r="BE783" s="197"/>
      <c r="BF783" s="196"/>
      <c r="BG783" s="197"/>
      <c r="BH783" s="198"/>
      <c r="BI783" s="195"/>
      <c r="BJ783" s="199"/>
      <c r="BK783" s="197"/>
      <c r="BL783" s="199"/>
      <c r="BM783" s="197"/>
      <c r="BN783" s="200"/>
    </row>
    <row r="784" spans="13:66" ht="15.75" x14ac:dyDescent="0.25">
      <c r="M784" s="201"/>
      <c r="N784" s="202"/>
      <c r="O784" s="203"/>
      <c r="P784" s="202"/>
      <c r="Q784" s="203"/>
      <c r="R784" s="204"/>
      <c r="S784" s="201"/>
      <c r="T784" s="202"/>
      <c r="U784" s="203"/>
      <c r="V784" s="202"/>
      <c r="W784" s="203"/>
      <c r="X784" s="204"/>
      <c r="Y784" s="201"/>
      <c r="Z784" s="202"/>
      <c r="AA784" s="203"/>
      <c r="AB784" s="202"/>
      <c r="AC784" s="203"/>
      <c r="AD784" s="204"/>
      <c r="AE784" s="201"/>
      <c r="AF784" s="202"/>
      <c r="AG784" s="203"/>
      <c r="AH784" s="202"/>
      <c r="AI784" s="203"/>
      <c r="AJ784" s="204"/>
      <c r="AK784" s="201"/>
      <c r="AL784" s="202"/>
      <c r="AM784" s="203"/>
      <c r="AN784" s="202"/>
      <c r="AO784" s="203"/>
      <c r="AP784" s="204"/>
      <c r="AQ784" s="201"/>
      <c r="AR784" s="202"/>
      <c r="AS784" s="203"/>
      <c r="AT784" s="202"/>
      <c r="AU784" s="203"/>
      <c r="AV784" s="204"/>
      <c r="AW784" s="201"/>
      <c r="AX784" s="202"/>
      <c r="AY784" s="203"/>
      <c r="AZ784" s="202"/>
      <c r="BA784" s="203"/>
      <c r="BB784" s="204"/>
      <c r="BC784" s="201"/>
      <c r="BD784" s="202"/>
      <c r="BE784" s="203"/>
      <c r="BF784" s="202"/>
      <c r="BG784" s="203"/>
      <c r="BH784" s="204"/>
      <c r="BI784" s="201"/>
      <c r="BJ784" s="202"/>
      <c r="BK784" s="203"/>
      <c r="BL784" s="202"/>
      <c r="BM784" s="203"/>
      <c r="BN784" s="204"/>
    </row>
    <row r="785" spans="13:97" ht="378" x14ac:dyDescent="0.25">
      <c r="M785" s="195">
        <v>1</v>
      </c>
      <c r="N785" s="196" t="s">
        <v>207</v>
      </c>
      <c r="O785" s="197">
        <v>1</v>
      </c>
      <c r="P785" s="196" t="s">
        <v>208</v>
      </c>
      <c r="Q785" s="197">
        <v>1</v>
      </c>
      <c r="R785" s="196" t="s">
        <v>209</v>
      </c>
      <c r="S785" s="195">
        <v>1</v>
      </c>
      <c r="T785" s="196" t="s">
        <v>210</v>
      </c>
      <c r="U785" s="197">
        <v>1</v>
      </c>
      <c r="V785" s="196" t="s">
        <v>211</v>
      </c>
      <c r="W785" s="197">
        <v>1</v>
      </c>
      <c r="X785" s="196" t="s">
        <v>212</v>
      </c>
      <c r="Y785" s="195">
        <v>1</v>
      </c>
      <c r="Z785" s="196" t="s">
        <v>213</v>
      </c>
      <c r="AA785" s="197">
        <v>1</v>
      </c>
      <c r="AB785" s="196" t="s">
        <v>214</v>
      </c>
      <c r="AC785" s="197">
        <v>1</v>
      </c>
      <c r="AD785" s="196" t="s">
        <v>215</v>
      </c>
      <c r="AE785" s="195">
        <v>1</v>
      </c>
      <c r="AF785" s="196" t="s">
        <v>216</v>
      </c>
      <c r="AG785" s="197">
        <v>1</v>
      </c>
      <c r="AH785" s="196" t="s">
        <v>217</v>
      </c>
      <c r="AI785" s="197">
        <v>1</v>
      </c>
      <c r="AJ785" s="196" t="s">
        <v>218</v>
      </c>
      <c r="AK785" s="195">
        <v>1</v>
      </c>
      <c r="AL785" s="196" t="s">
        <v>219</v>
      </c>
      <c r="AM785" s="197">
        <v>1</v>
      </c>
      <c r="AN785" s="196" t="s">
        <v>220</v>
      </c>
      <c r="AO785" s="197">
        <v>1</v>
      </c>
      <c r="AP785" s="196" t="s">
        <v>221</v>
      </c>
      <c r="AQ785" s="195">
        <v>1</v>
      </c>
      <c r="AR785" s="196" t="s">
        <v>222</v>
      </c>
      <c r="AS785" s="197">
        <v>1</v>
      </c>
      <c r="AT785" s="196" t="s">
        <v>223</v>
      </c>
      <c r="AU785" s="197">
        <v>1</v>
      </c>
      <c r="AV785" s="196" t="s">
        <v>224</v>
      </c>
      <c r="AW785" s="195">
        <v>1</v>
      </c>
      <c r="AX785" s="196" t="s">
        <v>225</v>
      </c>
      <c r="AY785" s="197">
        <v>1</v>
      </c>
      <c r="AZ785" s="196" t="s">
        <v>226</v>
      </c>
      <c r="BA785" s="197">
        <v>1</v>
      </c>
      <c r="BB785" s="196" t="s">
        <v>227</v>
      </c>
      <c r="BC785" s="195">
        <v>1</v>
      </c>
      <c r="BD785" s="196" t="s">
        <v>228</v>
      </c>
      <c r="BE785" s="197">
        <v>1</v>
      </c>
      <c r="BF785" s="196" t="s">
        <v>229</v>
      </c>
      <c r="BG785" s="197">
        <v>1</v>
      </c>
      <c r="BH785" s="196" t="s">
        <v>230</v>
      </c>
      <c r="BI785" s="195">
        <v>1</v>
      </c>
      <c r="BJ785" s="196" t="s">
        <v>231</v>
      </c>
      <c r="BK785" s="197">
        <v>1</v>
      </c>
      <c r="BL785" s="196" t="s">
        <v>232</v>
      </c>
      <c r="BM785" s="197">
        <v>1</v>
      </c>
      <c r="BN785" s="196" t="s">
        <v>233</v>
      </c>
    </row>
    <row r="786" spans="13:97" ht="15.75" x14ac:dyDescent="0.25">
      <c r="M786" s="195"/>
      <c r="N786" s="199"/>
      <c r="O786" s="197"/>
      <c r="P786" s="199"/>
      <c r="Q786" s="197"/>
      <c r="R786" s="200"/>
      <c r="S786" s="195"/>
      <c r="T786" s="199"/>
      <c r="U786" s="197"/>
      <c r="V786" s="199"/>
      <c r="W786" s="197"/>
      <c r="X786" s="200"/>
      <c r="Y786" s="195"/>
      <c r="Z786" s="199"/>
      <c r="AA786" s="197"/>
      <c r="AB786" s="199"/>
      <c r="AC786" s="197"/>
      <c r="AD786" s="200"/>
      <c r="AE786" s="195"/>
      <c r="AF786" s="199"/>
      <c r="AG786" s="197"/>
      <c r="AH786" s="199"/>
      <c r="AI786" s="197"/>
      <c r="AJ786" s="200"/>
      <c r="AK786" s="195"/>
      <c r="AL786" s="199"/>
      <c r="AM786" s="197"/>
      <c r="AN786" s="199"/>
      <c r="AO786" s="197"/>
      <c r="AP786" s="200"/>
      <c r="AQ786" s="195"/>
      <c r="AR786" s="199"/>
      <c r="AS786" s="197"/>
      <c r="AT786" s="199"/>
      <c r="AU786" s="197"/>
      <c r="AV786" s="200"/>
      <c r="AW786" s="195"/>
      <c r="AX786" s="199"/>
      <c r="AY786" s="197"/>
      <c r="AZ786" s="199"/>
      <c r="BA786" s="197"/>
      <c r="BB786" s="200"/>
      <c r="BC786" s="195"/>
      <c r="BD786" s="199"/>
      <c r="BE786" s="197"/>
      <c r="BF786" s="199"/>
      <c r="BG786" s="197"/>
      <c r="BH786" s="200"/>
      <c r="BI786" s="195"/>
      <c r="BJ786" s="199"/>
      <c r="BK786" s="197"/>
      <c r="BL786" s="199"/>
      <c r="BM786" s="197"/>
      <c r="BN786" s="200"/>
    </row>
    <row r="787" spans="13:97" ht="15.75" x14ac:dyDescent="0.25">
      <c r="M787" s="195"/>
      <c r="N787" s="199"/>
      <c r="O787" s="197"/>
      <c r="P787" s="199"/>
      <c r="Q787" s="197"/>
      <c r="R787" s="200"/>
      <c r="S787" s="195"/>
      <c r="T787" s="199"/>
      <c r="U787" s="197"/>
      <c r="V787" s="199"/>
      <c r="W787" s="197"/>
      <c r="X787" s="200"/>
      <c r="Y787" s="195"/>
      <c r="Z787" s="199"/>
      <c r="AA787" s="197"/>
      <c r="AB787" s="199"/>
      <c r="AC787" s="197"/>
      <c r="AD787" s="200"/>
      <c r="AE787" s="195"/>
      <c r="AF787" s="199"/>
      <c r="AG787" s="197"/>
      <c r="AH787" s="199"/>
      <c r="AI787" s="197"/>
      <c r="AJ787" s="200"/>
      <c r="AK787" s="195"/>
      <c r="AL787" s="199"/>
      <c r="AM787" s="197"/>
      <c r="AN787" s="199"/>
      <c r="AO787" s="197"/>
      <c r="AP787" s="200"/>
      <c r="AQ787" s="195"/>
      <c r="AR787" s="199"/>
      <c r="AS787" s="197"/>
      <c r="AT787" s="199"/>
      <c r="AU787" s="197"/>
      <c r="AV787" s="200"/>
      <c r="AW787" s="195"/>
      <c r="AX787" s="199"/>
      <c r="AY787" s="197"/>
      <c r="AZ787" s="199"/>
      <c r="BA787" s="197"/>
      <c r="BB787" s="200"/>
      <c r="BC787" s="195"/>
      <c r="BD787" s="199"/>
      <c r="BE787" s="197"/>
      <c r="BF787" s="199"/>
      <c r="BG787" s="197"/>
      <c r="BH787" s="200"/>
      <c r="BI787" s="195"/>
      <c r="BJ787" s="199"/>
      <c r="BK787" s="197"/>
      <c r="BL787" s="199"/>
      <c r="BM787" s="197"/>
      <c r="BN787" s="200"/>
    </row>
    <row r="788" spans="13:97" ht="15.75" x14ac:dyDescent="0.25">
      <c r="M788" s="201"/>
      <c r="N788" s="202"/>
      <c r="O788" s="203"/>
      <c r="P788" s="202"/>
      <c r="Q788" s="203"/>
      <c r="R788" s="204"/>
      <c r="S788" s="201"/>
      <c r="T788" s="202"/>
      <c r="U788" s="203"/>
      <c r="V788" s="202"/>
      <c r="W788" s="203"/>
      <c r="X788" s="204"/>
      <c r="Y788" s="201"/>
      <c r="Z788" s="202"/>
      <c r="AA788" s="203"/>
      <c r="AB788" s="202"/>
      <c r="AC788" s="203"/>
      <c r="AD788" s="204"/>
      <c r="AE788" s="201"/>
      <c r="AF788" s="202"/>
      <c r="AG788" s="203"/>
      <c r="AH788" s="202"/>
      <c r="AI788" s="203"/>
      <c r="AJ788" s="204"/>
      <c r="AK788" s="201"/>
      <c r="AL788" s="202"/>
      <c r="AM788" s="203"/>
      <c r="AN788" s="202"/>
      <c r="AO788" s="203"/>
      <c r="AP788" s="204"/>
      <c r="AQ788" s="201"/>
      <c r="AR788" s="202"/>
      <c r="AS788" s="203"/>
      <c r="AT788" s="202"/>
      <c r="AU788" s="203"/>
      <c r="AV788" s="204"/>
      <c r="AW788" s="201"/>
      <c r="AX788" s="202"/>
      <c r="AY788" s="203"/>
      <c r="AZ788" s="202"/>
      <c r="BA788" s="203"/>
      <c r="BB788" s="204"/>
      <c r="BC788" s="201"/>
      <c r="BD788" s="202"/>
      <c r="BE788" s="203"/>
      <c r="BF788" s="202"/>
      <c r="BG788" s="203"/>
      <c r="BH788" s="204"/>
      <c r="BI788" s="201"/>
      <c r="BJ788" s="202"/>
      <c r="BK788" s="203"/>
      <c r="BL788" s="202"/>
      <c r="BM788" s="203"/>
      <c r="BN788" s="204"/>
    </row>
    <row r="789" spans="13:97" ht="299.25" x14ac:dyDescent="0.25">
      <c r="M789" s="195">
        <v>1</v>
      </c>
      <c r="N789" s="196" t="s">
        <v>234</v>
      </c>
      <c r="O789" s="197">
        <v>1</v>
      </c>
      <c r="P789" s="196" t="s">
        <v>235</v>
      </c>
      <c r="Q789" s="197">
        <v>1</v>
      </c>
      <c r="R789" s="196" t="s">
        <v>236</v>
      </c>
      <c r="S789" s="195">
        <v>1</v>
      </c>
      <c r="T789" s="196" t="s">
        <v>237</v>
      </c>
      <c r="U789" s="197">
        <v>1</v>
      </c>
      <c r="V789" s="196" t="s">
        <v>238</v>
      </c>
      <c r="W789" s="197">
        <v>1</v>
      </c>
      <c r="X789" s="196" t="s">
        <v>239</v>
      </c>
      <c r="Y789" s="195">
        <v>1</v>
      </c>
      <c r="Z789" s="196" t="s">
        <v>240</v>
      </c>
      <c r="AA789" s="197">
        <v>1</v>
      </c>
      <c r="AB789" s="196" t="s">
        <v>241</v>
      </c>
      <c r="AC789" s="197">
        <v>1</v>
      </c>
      <c r="AD789" s="196" t="s">
        <v>242</v>
      </c>
      <c r="AE789" s="195">
        <v>1</v>
      </c>
      <c r="AF789" s="196" t="s">
        <v>243</v>
      </c>
      <c r="AG789" s="197">
        <v>1</v>
      </c>
      <c r="AH789" s="196" t="s">
        <v>244</v>
      </c>
      <c r="AI789" s="197">
        <v>1</v>
      </c>
      <c r="AJ789" s="196" t="s">
        <v>245</v>
      </c>
      <c r="AK789" s="195">
        <v>1</v>
      </c>
      <c r="AL789" s="196" t="s">
        <v>246</v>
      </c>
      <c r="AM789" s="197">
        <v>1</v>
      </c>
      <c r="AN789" s="196" t="s">
        <v>247</v>
      </c>
      <c r="AO789" s="197">
        <v>1</v>
      </c>
      <c r="AP789" s="196" t="s">
        <v>248</v>
      </c>
      <c r="AQ789" s="195">
        <v>1</v>
      </c>
      <c r="AR789" s="196" t="s">
        <v>249</v>
      </c>
      <c r="AS789" s="197">
        <v>1</v>
      </c>
      <c r="AT789" s="196" t="s">
        <v>250</v>
      </c>
      <c r="AU789" s="197">
        <v>1</v>
      </c>
      <c r="AV789" s="196" t="s">
        <v>251</v>
      </c>
      <c r="AW789" s="195">
        <v>1</v>
      </c>
      <c r="AX789" s="196" t="s">
        <v>252</v>
      </c>
      <c r="AY789" s="197">
        <v>1</v>
      </c>
      <c r="AZ789" s="196" t="s">
        <v>253</v>
      </c>
      <c r="BA789" s="197">
        <v>1</v>
      </c>
      <c r="BB789" s="196" t="s">
        <v>254</v>
      </c>
      <c r="BC789" s="195">
        <v>1</v>
      </c>
      <c r="BD789" s="196" t="s">
        <v>255</v>
      </c>
      <c r="BE789" s="197">
        <v>1</v>
      </c>
      <c r="BF789" s="196" t="s">
        <v>256</v>
      </c>
      <c r="BG789" s="197">
        <v>1</v>
      </c>
      <c r="BH789" s="196" t="s">
        <v>257</v>
      </c>
      <c r="BI789" s="195">
        <v>1</v>
      </c>
      <c r="BJ789" s="196" t="s">
        <v>258</v>
      </c>
      <c r="BK789" s="197">
        <v>1</v>
      </c>
      <c r="BL789" s="196" t="s">
        <v>259</v>
      </c>
      <c r="BM789" s="197">
        <v>1</v>
      </c>
      <c r="BN789" s="196" t="s">
        <v>260</v>
      </c>
    </row>
    <row r="790" spans="13:97" ht="16.5" thickBot="1" x14ac:dyDescent="0.3">
      <c r="M790" s="195"/>
      <c r="N790" s="199"/>
      <c r="O790" s="197"/>
      <c r="P790" s="199"/>
      <c r="Q790" s="197"/>
      <c r="R790" s="200"/>
      <c r="S790" s="195"/>
      <c r="T790" s="199"/>
      <c r="U790" s="197"/>
      <c r="V790" s="199"/>
      <c r="W790" s="197"/>
      <c r="X790" s="200"/>
      <c r="Y790" s="195"/>
      <c r="Z790" s="199"/>
      <c r="AA790" s="197"/>
      <c r="AB790" s="199"/>
      <c r="AC790" s="197"/>
      <c r="AD790" s="200"/>
      <c r="AE790" s="195"/>
      <c r="AF790" s="199"/>
      <c r="AG790" s="197"/>
      <c r="AH790" s="199"/>
      <c r="AI790" s="197"/>
      <c r="AJ790" s="200"/>
      <c r="AK790" s="195"/>
      <c r="AL790" s="199"/>
      <c r="AM790" s="197"/>
      <c r="AN790" s="199"/>
      <c r="AO790" s="197"/>
      <c r="AP790" s="200"/>
      <c r="AQ790" s="195"/>
      <c r="AR790" s="199"/>
      <c r="AS790" s="197"/>
      <c r="AT790" s="199"/>
      <c r="AU790" s="197"/>
      <c r="AV790" s="200"/>
      <c r="AW790" s="195"/>
      <c r="AX790" s="199"/>
      <c r="AY790" s="197"/>
      <c r="AZ790" s="199"/>
      <c r="BA790" s="197"/>
      <c r="BB790" s="200"/>
      <c r="BC790" s="195"/>
      <c r="BD790" s="199"/>
      <c r="BE790" s="197"/>
      <c r="BF790" s="199"/>
      <c r="BG790" s="197"/>
      <c r="BH790" s="200"/>
      <c r="BI790" s="195"/>
      <c r="BJ790" s="199"/>
      <c r="BK790" s="197"/>
      <c r="BL790" s="199"/>
      <c r="BM790" s="197"/>
      <c r="BN790" s="200"/>
    </row>
    <row r="791" spans="13:97" ht="15" customHeight="1" x14ac:dyDescent="0.25">
      <c r="M791" s="195"/>
      <c r="N791" s="199"/>
      <c r="O791" s="197"/>
      <c r="P791" s="199"/>
      <c r="Q791" s="197"/>
      <c r="R791" s="200"/>
      <c r="S791" s="195"/>
      <c r="T791" s="199"/>
      <c r="U791" s="197"/>
      <c r="V791" s="199"/>
      <c r="W791" s="197"/>
      <c r="X791" s="200"/>
      <c r="Y791" s="195"/>
      <c r="Z791" s="199"/>
      <c r="AA791" s="197"/>
      <c r="AB791" s="199"/>
      <c r="AC791" s="197"/>
      <c r="AD791" s="200"/>
      <c r="AE791" s="195"/>
      <c r="AF791" s="199"/>
      <c r="AG791" s="197"/>
      <c r="AH791" s="199"/>
      <c r="AI791" s="197"/>
      <c r="AJ791" s="200"/>
      <c r="AK791" s="195"/>
      <c r="AL791" s="199"/>
      <c r="AM791" s="197"/>
      <c r="AN791" s="199"/>
      <c r="AO791" s="197"/>
      <c r="AP791" s="200"/>
      <c r="AQ791" s="195"/>
      <c r="AR791" s="199"/>
      <c r="AS791" s="197"/>
      <c r="AT791" s="199"/>
      <c r="AU791" s="197"/>
      <c r="AV791" s="200"/>
      <c r="AW791" s="195"/>
      <c r="AX791" s="199"/>
      <c r="AY791" s="197"/>
      <c r="AZ791" s="199"/>
      <c r="BA791" s="197"/>
      <c r="BB791" s="200"/>
      <c r="BC791" s="195"/>
      <c r="BD791" s="199"/>
      <c r="BE791" s="197"/>
      <c r="BF791" s="199"/>
      <c r="BG791" s="197"/>
      <c r="BH791" s="200"/>
      <c r="BI791" s="195"/>
      <c r="BJ791" s="199"/>
      <c r="BK791" s="197"/>
      <c r="BL791" s="199"/>
      <c r="BM791" s="197"/>
      <c r="BN791" s="200"/>
      <c r="BQ791" s="152" t="s">
        <v>48</v>
      </c>
      <c r="BR791" s="153">
        <v>1</v>
      </c>
      <c r="BS791" s="152" t="s">
        <v>49</v>
      </c>
      <c r="BT791" s="153">
        <v>1</v>
      </c>
      <c r="BU791" s="154" t="s">
        <v>50</v>
      </c>
      <c r="BV791" s="151"/>
      <c r="BW791" s="152"/>
      <c r="BX791" s="153"/>
      <c r="BY791" s="152"/>
      <c r="BZ791" s="153"/>
      <c r="CA791" s="154"/>
      <c r="CB791" s="151"/>
      <c r="CC791" s="152"/>
      <c r="CD791" s="153"/>
      <c r="CE791" s="152"/>
      <c r="CF791" s="153"/>
      <c r="CG791" s="154"/>
      <c r="CH791" s="151"/>
      <c r="CI791" s="152"/>
      <c r="CJ791" s="153"/>
      <c r="CK791" s="152"/>
      <c r="CL791" s="153"/>
      <c r="CM791" s="154"/>
      <c r="CN791" s="151"/>
      <c r="CO791" s="152"/>
      <c r="CP791" s="153"/>
      <c r="CQ791" s="152"/>
      <c r="CR791" s="153"/>
      <c r="CS791" s="154"/>
    </row>
    <row r="792" spans="13:97" ht="15" customHeight="1" x14ac:dyDescent="0.25">
      <c r="M792" s="201"/>
      <c r="N792" s="202"/>
      <c r="O792" s="203"/>
      <c r="P792" s="202"/>
      <c r="Q792" s="203"/>
      <c r="R792" s="204"/>
      <c r="S792" s="201"/>
      <c r="T792" s="202"/>
      <c r="U792" s="203"/>
      <c r="V792" s="202"/>
      <c r="W792" s="203"/>
      <c r="X792" s="204"/>
      <c r="Y792" s="201"/>
      <c r="Z792" s="202"/>
      <c r="AA792" s="203"/>
      <c r="AB792" s="202"/>
      <c r="AC792" s="203"/>
      <c r="AD792" s="204"/>
      <c r="AE792" s="201"/>
      <c r="AF792" s="202"/>
      <c r="AG792" s="203"/>
      <c r="AH792" s="202"/>
      <c r="AI792" s="203"/>
      <c r="AJ792" s="204"/>
      <c r="AK792" s="201"/>
      <c r="AL792" s="202"/>
      <c r="AM792" s="203"/>
      <c r="AN792" s="202"/>
      <c r="AO792" s="203"/>
      <c r="AP792" s="204"/>
      <c r="AQ792" s="201"/>
      <c r="AR792" s="202"/>
      <c r="AS792" s="203"/>
      <c r="AT792" s="202"/>
      <c r="AU792" s="203"/>
      <c r="AV792" s="204"/>
      <c r="AW792" s="201"/>
      <c r="AX792" s="202"/>
      <c r="AY792" s="203"/>
      <c r="AZ792" s="202"/>
      <c r="BA792" s="203"/>
      <c r="BB792" s="204"/>
      <c r="BC792" s="201"/>
      <c r="BD792" s="202"/>
      <c r="BE792" s="203"/>
      <c r="BF792" s="202"/>
      <c r="BG792" s="203"/>
      <c r="BH792" s="204"/>
      <c r="BI792" s="201"/>
      <c r="BJ792" s="202"/>
      <c r="BK792" s="203"/>
      <c r="BL792" s="202"/>
      <c r="BM792" s="203"/>
      <c r="BN792" s="204"/>
      <c r="BQ792" s="156"/>
      <c r="BR792" s="157"/>
      <c r="BS792" s="159"/>
      <c r="BT792" s="157"/>
      <c r="BU792" s="160"/>
      <c r="BV792" s="155"/>
      <c r="BW792" s="156"/>
      <c r="BX792" s="157"/>
      <c r="BY792" s="156"/>
      <c r="BZ792" s="157"/>
      <c r="CA792" s="158"/>
      <c r="CB792" s="155"/>
      <c r="CC792" s="156"/>
      <c r="CD792" s="157"/>
      <c r="CE792" s="156"/>
      <c r="CF792" s="157"/>
      <c r="CG792" s="158"/>
      <c r="CH792" s="155"/>
      <c r="CI792" s="156"/>
      <c r="CJ792" s="157"/>
      <c r="CK792" s="159"/>
      <c r="CL792" s="157"/>
      <c r="CM792" s="160"/>
      <c r="CN792" s="155"/>
      <c r="CO792" s="156"/>
      <c r="CP792" s="157"/>
      <c r="CQ792" s="156"/>
      <c r="CR792" s="157"/>
      <c r="CS792" s="158"/>
    </row>
    <row r="793" spans="13:97" ht="15" customHeight="1" x14ac:dyDescent="0.25">
      <c r="M793" s="195">
        <v>1</v>
      </c>
      <c r="N793" s="196" t="s">
        <v>261</v>
      </c>
      <c r="O793" s="197">
        <v>1</v>
      </c>
      <c r="P793" s="196" t="s">
        <v>262</v>
      </c>
      <c r="Q793" s="197">
        <v>1</v>
      </c>
      <c r="R793" s="196" t="s">
        <v>263</v>
      </c>
      <c r="S793" s="195">
        <v>1</v>
      </c>
      <c r="T793" s="196" t="s">
        <v>264</v>
      </c>
      <c r="U793" s="197">
        <v>1</v>
      </c>
      <c r="V793" s="196" t="s">
        <v>265</v>
      </c>
      <c r="W793" s="197">
        <v>1</v>
      </c>
      <c r="X793" s="196" t="s">
        <v>266</v>
      </c>
      <c r="Y793" s="195">
        <v>1</v>
      </c>
      <c r="Z793" s="196" t="s">
        <v>267</v>
      </c>
      <c r="AA793" s="197">
        <v>1</v>
      </c>
      <c r="AB793" s="196" t="s">
        <v>268</v>
      </c>
      <c r="AC793" s="197">
        <v>1</v>
      </c>
      <c r="AD793" s="196" t="s">
        <v>269</v>
      </c>
      <c r="AE793" s="195">
        <v>1</v>
      </c>
      <c r="AF793" s="196" t="s">
        <v>270</v>
      </c>
      <c r="AG793" s="197">
        <v>1</v>
      </c>
      <c r="AH793" s="196" t="s">
        <v>271</v>
      </c>
      <c r="AI793" s="197">
        <v>1</v>
      </c>
      <c r="AJ793" s="196" t="s">
        <v>272</v>
      </c>
      <c r="AK793" s="195">
        <v>1</v>
      </c>
      <c r="AL793" s="196" t="s">
        <v>273</v>
      </c>
      <c r="AM793" s="197">
        <v>1</v>
      </c>
      <c r="AN793" s="196" t="s">
        <v>274</v>
      </c>
      <c r="AO793" s="197">
        <v>1</v>
      </c>
      <c r="AP793" s="196" t="s">
        <v>275</v>
      </c>
      <c r="AQ793" s="205">
        <v>1</v>
      </c>
      <c r="AR793" s="196" t="s">
        <v>276</v>
      </c>
      <c r="AS793" s="207">
        <v>1</v>
      </c>
      <c r="AT793" s="196" t="s">
        <v>277</v>
      </c>
      <c r="AU793" s="207">
        <v>1</v>
      </c>
      <c r="AV793" s="196" t="s">
        <v>278</v>
      </c>
      <c r="AW793" s="195">
        <v>1</v>
      </c>
      <c r="AX793" s="196" t="s">
        <v>279</v>
      </c>
      <c r="AY793" s="197">
        <v>1</v>
      </c>
      <c r="AZ793" s="196" t="s">
        <v>280</v>
      </c>
      <c r="BA793" s="197">
        <v>1</v>
      </c>
      <c r="BB793" s="196" t="s">
        <v>281</v>
      </c>
      <c r="BC793" s="195">
        <v>1</v>
      </c>
      <c r="BD793" s="196" t="s">
        <v>282</v>
      </c>
      <c r="BE793" s="197">
        <v>1</v>
      </c>
      <c r="BF793" s="196" t="s">
        <v>283</v>
      </c>
      <c r="BG793" s="197">
        <v>1</v>
      </c>
      <c r="BH793" s="196" t="s">
        <v>284</v>
      </c>
      <c r="BI793" s="205">
        <v>1</v>
      </c>
      <c r="BJ793" s="196" t="s">
        <v>285</v>
      </c>
      <c r="BK793" s="207">
        <v>1</v>
      </c>
      <c r="BL793" s="196" t="s">
        <v>286</v>
      </c>
      <c r="BM793" s="207">
        <v>1</v>
      </c>
      <c r="BN793" s="196" t="s">
        <v>287</v>
      </c>
      <c r="BQ793" s="156"/>
      <c r="BR793" s="157"/>
      <c r="BS793" s="159"/>
      <c r="BT793" s="157"/>
      <c r="BU793" s="160"/>
      <c r="BV793" s="155"/>
      <c r="BW793" s="156"/>
      <c r="BX793" s="157"/>
      <c r="BY793" s="156"/>
      <c r="BZ793" s="157"/>
      <c r="CA793" s="158"/>
      <c r="CB793" s="155"/>
      <c r="CC793" s="156"/>
      <c r="CD793" s="157"/>
      <c r="CE793" s="156"/>
      <c r="CF793" s="157"/>
      <c r="CG793" s="158"/>
      <c r="CH793" s="155"/>
      <c r="CI793" s="156"/>
      <c r="CJ793" s="157"/>
      <c r="CK793" s="159"/>
      <c r="CL793" s="157"/>
      <c r="CM793" s="160"/>
      <c r="CN793" s="155"/>
      <c r="CO793" s="156"/>
      <c r="CP793" s="157"/>
      <c r="CQ793" s="156"/>
      <c r="CR793" s="157"/>
      <c r="CS793" s="158"/>
    </row>
    <row r="794" spans="13:97" ht="15" customHeight="1" x14ac:dyDescent="0.25">
      <c r="M794" s="195"/>
      <c r="N794" s="199"/>
      <c r="O794" s="197"/>
      <c r="P794" s="199"/>
      <c r="Q794" s="197"/>
      <c r="R794" s="200"/>
      <c r="S794" s="195"/>
      <c r="T794" s="199"/>
      <c r="U794" s="197"/>
      <c r="V794" s="199"/>
      <c r="W794" s="197"/>
      <c r="X794" s="200"/>
      <c r="Y794" s="195"/>
      <c r="Z794" s="199"/>
      <c r="AA794" s="197"/>
      <c r="AB794" s="199"/>
      <c r="AC794" s="197"/>
      <c r="AD794" s="200"/>
      <c r="AE794" s="195"/>
      <c r="AF794" s="199"/>
      <c r="AG794" s="197"/>
      <c r="AH794" s="199"/>
      <c r="AI794" s="197"/>
      <c r="AJ794" s="200"/>
      <c r="AK794" s="195"/>
      <c r="AL794" s="199"/>
      <c r="AM794" s="197"/>
      <c r="AN794" s="199"/>
      <c r="AO794" s="197"/>
      <c r="AP794" s="200"/>
      <c r="AQ794" s="195"/>
      <c r="AR794" s="199"/>
      <c r="AS794" s="197"/>
      <c r="AT794" s="199"/>
      <c r="AU794" s="197"/>
      <c r="AV794" s="200"/>
      <c r="AW794" s="195"/>
      <c r="AX794" s="199"/>
      <c r="AY794" s="197"/>
      <c r="AZ794" s="199"/>
      <c r="BA794" s="197"/>
      <c r="BB794" s="200"/>
      <c r="BC794" s="195"/>
      <c r="BD794" s="199"/>
      <c r="BE794" s="197"/>
      <c r="BF794" s="199"/>
      <c r="BG794" s="197"/>
      <c r="BH794" s="200"/>
      <c r="BI794" s="195"/>
      <c r="BJ794" s="199"/>
      <c r="BK794" s="197"/>
      <c r="BL794" s="199"/>
      <c r="BM794" s="197"/>
      <c r="BN794" s="200"/>
      <c r="BQ794" s="162"/>
      <c r="BR794" s="163"/>
      <c r="BS794" s="162"/>
      <c r="BT794" s="163"/>
      <c r="BU794" s="164"/>
      <c r="BV794" s="161"/>
      <c r="BW794" s="162"/>
      <c r="BX794" s="163"/>
      <c r="BY794" s="162"/>
      <c r="BZ794" s="163"/>
      <c r="CA794" s="164"/>
      <c r="CB794" s="161"/>
      <c r="CC794" s="162"/>
      <c r="CD794" s="163"/>
      <c r="CE794" s="162"/>
      <c r="CF794" s="163"/>
      <c r="CG794" s="164"/>
      <c r="CH794" s="161"/>
      <c r="CI794" s="162"/>
      <c r="CJ794" s="163"/>
      <c r="CK794" s="162"/>
      <c r="CL794" s="163"/>
      <c r="CM794" s="164"/>
      <c r="CN794" s="161"/>
      <c r="CO794" s="162"/>
      <c r="CP794" s="163"/>
      <c r="CQ794" s="162"/>
      <c r="CR794" s="163"/>
      <c r="CS794" s="164"/>
    </row>
    <row r="795" spans="13:97" ht="15" customHeight="1" x14ac:dyDescent="0.25">
      <c r="M795" s="205"/>
      <c r="N795" s="206"/>
      <c r="O795" s="207"/>
      <c r="P795" s="206"/>
      <c r="Q795" s="207"/>
      <c r="R795" s="208"/>
      <c r="S795" s="205"/>
      <c r="T795" s="206"/>
      <c r="U795" s="207"/>
      <c r="V795" s="206"/>
      <c r="W795" s="207"/>
      <c r="X795" s="208"/>
      <c r="Y795" s="205"/>
      <c r="Z795" s="206"/>
      <c r="AA795" s="207"/>
      <c r="AB795" s="206"/>
      <c r="AC795" s="207"/>
      <c r="AD795" s="208"/>
      <c r="AE795" s="205"/>
      <c r="AF795" s="206"/>
      <c r="AG795" s="207"/>
      <c r="AH795" s="206"/>
      <c r="AI795" s="207"/>
      <c r="AJ795" s="208"/>
      <c r="AK795" s="205"/>
      <c r="AL795" s="206"/>
      <c r="AM795" s="207"/>
      <c r="AN795" s="206"/>
      <c r="AO795" s="207"/>
      <c r="AP795" s="208"/>
      <c r="AQ795" s="205"/>
      <c r="AR795" s="206"/>
      <c r="AS795" s="207"/>
      <c r="AT795" s="206"/>
      <c r="AU795" s="207"/>
      <c r="AV795" s="208"/>
      <c r="AW795" s="205"/>
      <c r="AX795" s="206"/>
      <c r="AY795" s="207"/>
      <c r="AZ795" s="206"/>
      <c r="BA795" s="207"/>
      <c r="BB795" s="208"/>
      <c r="BC795" s="205"/>
      <c r="BD795" s="206"/>
      <c r="BE795" s="207"/>
      <c r="BF795" s="206"/>
      <c r="BG795" s="207"/>
      <c r="BH795" s="208"/>
      <c r="BI795" s="205"/>
      <c r="BJ795" s="206"/>
      <c r="BK795" s="207"/>
      <c r="BL795" s="206"/>
      <c r="BM795" s="207"/>
      <c r="BN795" s="208"/>
      <c r="BQ795" s="159" t="s">
        <v>63</v>
      </c>
      <c r="BR795" s="157">
        <v>1</v>
      </c>
      <c r="BS795" s="159" t="s">
        <v>64</v>
      </c>
      <c r="BT795" s="157">
        <v>1</v>
      </c>
      <c r="BU795" s="160" t="s">
        <v>65</v>
      </c>
      <c r="BV795" s="155"/>
      <c r="BW795" s="159"/>
      <c r="BX795" s="157"/>
      <c r="BY795" s="159"/>
      <c r="BZ795" s="157"/>
      <c r="CA795" s="160"/>
      <c r="CB795" s="155"/>
      <c r="CC795" s="159"/>
      <c r="CD795" s="157"/>
      <c r="CE795" s="159"/>
      <c r="CF795" s="157"/>
      <c r="CG795" s="160"/>
      <c r="CH795" s="155"/>
      <c r="CI795" s="159"/>
      <c r="CJ795" s="157"/>
      <c r="CK795" s="159"/>
      <c r="CL795" s="157"/>
      <c r="CM795" s="160"/>
      <c r="CN795" s="155"/>
      <c r="CO795" s="159"/>
      <c r="CP795" s="157"/>
      <c r="CQ795" s="159"/>
      <c r="CR795" s="157"/>
      <c r="CS795" s="160"/>
    </row>
    <row r="796" spans="13:97" ht="15" customHeight="1" x14ac:dyDescent="0.25">
      <c r="M796" s="209"/>
      <c r="N796" s="210"/>
      <c r="O796" s="211"/>
      <c r="P796" s="210"/>
      <c r="Q796" s="211"/>
      <c r="R796" s="210"/>
      <c r="S796" s="207"/>
      <c r="T796" s="206"/>
      <c r="U796" s="207"/>
      <c r="V796" s="206"/>
      <c r="W796" s="207"/>
      <c r="X796" s="206"/>
      <c r="Y796" s="207"/>
      <c r="Z796" s="206"/>
      <c r="AA796" s="207"/>
      <c r="AB796" s="206"/>
      <c r="AC796" s="207"/>
      <c r="AD796" s="206"/>
      <c r="AE796" s="207"/>
      <c r="AF796" s="206"/>
      <c r="AG796" s="207"/>
      <c r="AH796" s="206"/>
      <c r="AI796" s="207"/>
      <c r="AJ796" s="206"/>
      <c r="AK796" s="207"/>
      <c r="AL796" s="206"/>
      <c r="AM796" s="207"/>
      <c r="AN796" s="206"/>
      <c r="AO796" s="207"/>
      <c r="AP796" s="206"/>
      <c r="AQ796" s="207"/>
      <c r="AR796" s="206"/>
      <c r="AS796" s="207"/>
      <c r="AT796" s="206"/>
      <c r="AU796" s="207"/>
      <c r="AV796" s="206"/>
      <c r="AW796" s="207"/>
      <c r="AX796" s="206"/>
      <c r="AY796" s="207"/>
      <c r="AZ796" s="206"/>
      <c r="BA796" s="207"/>
      <c r="BB796" s="206"/>
      <c r="BC796" s="207"/>
      <c r="BD796" s="206"/>
      <c r="BE796" s="207"/>
      <c r="BF796" s="206"/>
      <c r="BG796" s="207"/>
      <c r="BH796" s="206"/>
      <c r="BI796" s="207"/>
      <c r="BJ796" s="206"/>
      <c r="BK796" s="207"/>
      <c r="BL796" s="206"/>
      <c r="BM796" s="207"/>
      <c r="BN796" s="206"/>
      <c r="BQ796" s="156"/>
      <c r="BR796" s="157"/>
      <c r="BS796" s="156"/>
      <c r="BT796" s="157"/>
      <c r="BU796" s="158"/>
      <c r="BV796" s="155"/>
      <c r="BW796" s="156"/>
      <c r="BX796" s="157"/>
      <c r="BY796" s="156"/>
      <c r="BZ796" s="157"/>
      <c r="CA796" s="158"/>
      <c r="CB796" s="155"/>
      <c r="CC796" s="156"/>
      <c r="CD796" s="157"/>
      <c r="CE796" s="156"/>
      <c r="CF796" s="157"/>
      <c r="CG796" s="158"/>
      <c r="CH796" s="155"/>
      <c r="CI796" s="156"/>
      <c r="CJ796" s="157"/>
      <c r="CK796" s="156"/>
      <c r="CL796" s="157"/>
      <c r="CM796" s="158"/>
      <c r="CN796" s="155"/>
      <c r="CO796" s="156"/>
      <c r="CP796" s="157"/>
      <c r="CQ796" s="156"/>
      <c r="CR796" s="157"/>
      <c r="CS796" s="158"/>
    </row>
    <row r="797" spans="13:97" ht="15" customHeight="1" x14ac:dyDescent="0.25">
      <c r="M797" s="195">
        <v>1</v>
      </c>
      <c r="N797" s="196" t="s">
        <v>288</v>
      </c>
      <c r="O797" s="197">
        <v>1</v>
      </c>
      <c r="P797" s="196" t="s">
        <v>289</v>
      </c>
      <c r="Q797" s="197">
        <v>1</v>
      </c>
      <c r="R797" s="271" t="s">
        <v>290</v>
      </c>
      <c r="S797" s="272"/>
      <c r="T797" s="272"/>
      <c r="U797" s="272"/>
      <c r="V797" s="272"/>
      <c r="W797" s="272"/>
      <c r="X797" s="272"/>
      <c r="Y797" s="272"/>
      <c r="Z797" s="272"/>
      <c r="AA797" s="272"/>
      <c r="AB797" s="272"/>
      <c r="AC797" s="272"/>
      <c r="AD797" s="272"/>
      <c r="AE797" s="272"/>
      <c r="AF797" s="272"/>
      <c r="AG797" s="272"/>
      <c r="AH797" s="272"/>
      <c r="AI797" s="272"/>
      <c r="AJ797" s="272"/>
      <c r="AK797" s="272"/>
      <c r="AL797" s="272"/>
      <c r="AM797" s="272"/>
      <c r="AN797" s="272"/>
      <c r="AO797" s="272"/>
      <c r="AP797" s="272"/>
      <c r="AQ797" s="272"/>
      <c r="AR797" s="272"/>
      <c r="AS797" s="272"/>
      <c r="AT797" s="272"/>
      <c r="AU797" s="272"/>
      <c r="AV797" s="272"/>
      <c r="AW797" s="272"/>
      <c r="AX797" s="272"/>
      <c r="AY797" s="272"/>
      <c r="AZ797" s="272"/>
      <c r="BA797" s="272"/>
      <c r="BB797" s="272"/>
      <c r="BC797" s="197"/>
      <c r="BD797" s="196"/>
      <c r="BE797" s="197"/>
      <c r="BF797" s="196"/>
      <c r="BG797" s="197"/>
      <c r="BH797" s="196"/>
      <c r="BI797" s="207"/>
      <c r="BJ797" s="213"/>
      <c r="BK797" s="207"/>
      <c r="BL797" s="213"/>
      <c r="BM797" s="207"/>
      <c r="BN797" s="213"/>
      <c r="BQ797" s="156"/>
      <c r="BR797" s="157"/>
      <c r="BS797" s="156"/>
      <c r="BT797" s="157"/>
      <c r="BU797" s="158"/>
      <c r="BV797" s="155"/>
      <c r="BW797" s="156"/>
      <c r="BX797" s="157"/>
      <c r="BY797" s="156"/>
      <c r="BZ797" s="157"/>
      <c r="CA797" s="158"/>
      <c r="CB797" s="155"/>
      <c r="CC797" s="156"/>
      <c r="CD797" s="157"/>
      <c r="CE797" s="156"/>
      <c r="CF797" s="157"/>
      <c r="CG797" s="158"/>
      <c r="CH797" s="155"/>
      <c r="CI797" s="156"/>
      <c r="CJ797" s="157"/>
      <c r="CK797" s="156"/>
      <c r="CL797" s="157"/>
      <c r="CM797" s="158"/>
      <c r="CN797" s="155"/>
      <c r="CO797" s="156"/>
      <c r="CP797" s="157"/>
      <c r="CQ797" s="156"/>
      <c r="CR797" s="157"/>
      <c r="CS797" s="158"/>
    </row>
    <row r="798" spans="13:97" ht="15" customHeight="1" x14ac:dyDescent="0.25">
      <c r="M798" s="205"/>
      <c r="N798" s="206"/>
      <c r="O798" s="207"/>
      <c r="P798" s="206"/>
      <c r="Q798" s="207"/>
      <c r="R798" s="208"/>
      <c r="S798" s="205"/>
      <c r="T798" s="206"/>
      <c r="U798" s="207"/>
      <c r="V798" s="206"/>
      <c r="W798" s="207"/>
      <c r="X798" s="208"/>
      <c r="Y798" s="205"/>
      <c r="Z798" s="206"/>
      <c r="AA798" s="207"/>
      <c r="AB798" s="206"/>
      <c r="AC798" s="207"/>
      <c r="AD798" s="208"/>
      <c r="AE798" s="205"/>
      <c r="AF798" s="206"/>
      <c r="AG798" s="207"/>
      <c r="AH798" s="206"/>
      <c r="AI798" s="207"/>
      <c r="AJ798" s="208"/>
      <c r="AK798" s="205"/>
      <c r="AL798" s="206"/>
      <c r="AM798" s="207"/>
      <c r="AN798" s="206"/>
      <c r="AO798" s="207"/>
      <c r="AP798" s="208"/>
      <c r="AQ798" s="205"/>
      <c r="AR798" s="206"/>
      <c r="AS798" s="207"/>
      <c r="AT798" s="206"/>
      <c r="AU798" s="207"/>
      <c r="AV798" s="208"/>
      <c r="AW798" s="205"/>
      <c r="AX798" s="206"/>
      <c r="AY798" s="207"/>
      <c r="AZ798" s="206"/>
      <c r="BA798" s="207"/>
      <c r="BB798" s="208"/>
      <c r="BC798" s="205"/>
      <c r="BD798" s="206"/>
      <c r="BE798" s="207"/>
      <c r="BF798" s="206"/>
      <c r="BG798" s="207"/>
      <c r="BH798" s="208"/>
      <c r="BI798" s="205"/>
      <c r="BJ798" s="206"/>
      <c r="BK798" s="207"/>
      <c r="BL798" s="206"/>
      <c r="BM798" s="207"/>
      <c r="BN798" s="208"/>
      <c r="BQ798" s="162"/>
      <c r="BR798" s="163"/>
      <c r="BS798" s="162"/>
      <c r="BT798" s="163"/>
      <c r="BU798" s="164"/>
      <c r="BV798" s="161"/>
      <c r="BW798" s="162"/>
      <c r="BX798" s="163"/>
      <c r="BY798" s="162"/>
      <c r="BZ798" s="163"/>
      <c r="CA798" s="164"/>
      <c r="CB798" s="161"/>
      <c r="CC798" s="162"/>
      <c r="CD798" s="163"/>
      <c r="CE798" s="162"/>
      <c r="CF798" s="163"/>
      <c r="CG798" s="164"/>
      <c r="CH798" s="161"/>
      <c r="CI798" s="162"/>
      <c r="CJ798" s="163"/>
      <c r="CK798" s="162"/>
      <c r="CL798" s="163"/>
      <c r="CM798" s="164"/>
      <c r="CN798" s="161"/>
      <c r="CO798" s="162"/>
      <c r="CP798" s="163"/>
      <c r="CQ798" s="162"/>
      <c r="CR798" s="163"/>
      <c r="CS798" s="164"/>
    </row>
    <row r="799" spans="13:97" ht="15" customHeight="1" x14ac:dyDescent="0.25">
      <c r="M799" s="205"/>
      <c r="N799" s="206"/>
      <c r="O799" s="207"/>
      <c r="P799" s="206"/>
      <c r="Q799" s="207"/>
      <c r="R799" s="208"/>
      <c r="S799" s="205"/>
      <c r="T799" s="206"/>
      <c r="U799" s="207"/>
      <c r="V799" s="206"/>
      <c r="W799" s="207"/>
      <c r="X799" s="208"/>
      <c r="Y799" s="205"/>
      <c r="Z799" s="206"/>
      <c r="AA799" s="207"/>
      <c r="AB799" s="206"/>
      <c r="AC799" s="207"/>
      <c r="AD799" s="208"/>
      <c r="AE799" s="205"/>
      <c r="AF799" s="206"/>
      <c r="AG799" s="207"/>
      <c r="AH799" s="206"/>
      <c r="AI799" s="207"/>
      <c r="AJ799" s="208"/>
      <c r="AK799" s="205"/>
      <c r="AL799" s="206"/>
      <c r="AM799" s="207"/>
      <c r="AN799" s="206"/>
      <c r="AO799" s="207"/>
      <c r="AP799" s="208"/>
      <c r="AQ799" s="205"/>
      <c r="AR799" s="206"/>
      <c r="AS799" s="207"/>
      <c r="AT799" s="206"/>
      <c r="AU799" s="207"/>
      <c r="AV799" s="208"/>
      <c r="AW799" s="205"/>
      <c r="AX799" s="206"/>
      <c r="AY799" s="207"/>
      <c r="AZ799" s="206"/>
      <c r="BA799" s="207"/>
      <c r="BB799" s="208"/>
      <c r="BC799" s="205"/>
      <c r="BD799" s="206"/>
      <c r="BE799" s="207"/>
      <c r="BF799" s="206"/>
      <c r="BG799" s="207"/>
      <c r="BH799" s="208"/>
      <c r="BI799" s="205"/>
      <c r="BJ799" s="206"/>
      <c r="BK799" s="207"/>
      <c r="BL799" s="206"/>
      <c r="BM799" s="207"/>
      <c r="BN799" s="208"/>
      <c r="BQ799" s="159" t="s">
        <v>78</v>
      </c>
      <c r="BR799" s="157">
        <v>1</v>
      </c>
      <c r="BS799" s="159" t="s">
        <v>79</v>
      </c>
      <c r="BT799" s="157">
        <v>1</v>
      </c>
      <c r="BU799" s="160" t="s">
        <v>80</v>
      </c>
      <c r="BV799" s="155"/>
      <c r="BW799" s="159"/>
      <c r="BX799" s="157"/>
      <c r="BY799" s="159"/>
      <c r="BZ799" s="157"/>
      <c r="CA799" s="160"/>
      <c r="CB799" s="155"/>
      <c r="CC799" s="159"/>
      <c r="CD799" s="157"/>
      <c r="CE799" s="159"/>
      <c r="CF799" s="157"/>
      <c r="CG799" s="160"/>
      <c r="CH799" s="155"/>
      <c r="CI799" s="159"/>
      <c r="CJ799" s="157"/>
      <c r="CK799" s="159"/>
      <c r="CL799" s="157"/>
      <c r="CM799" s="160"/>
      <c r="CN799" s="155"/>
      <c r="CO799" s="159"/>
      <c r="CP799" s="157"/>
      <c r="CQ799" s="159"/>
      <c r="CR799" s="157"/>
      <c r="CS799" s="160"/>
    </row>
    <row r="800" spans="13:97" ht="15" customHeight="1" x14ac:dyDescent="0.25">
      <c r="M800" s="122"/>
      <c r="N800" s="123"/>
      <c r="O800" s="124"/>
      <c r="P800" s="123"/>
      <c r="Q800" s="124"/>
      <c r="R800" s="125"/>
      <c r="S800" s="122"/>
      <c r="T800" s="123"/>
      <c r="U800" s="124"/>
      <c r="V800" s="123"/>
      <c r="W800" s="124"/>
      <c r="X800" s="125"/>
      <c r="Y800" s="122"/>
      <c r="Z800" s="123"/>
      <c r="AA800" s="124"/>
      <c r="AB800" s="123"/>
      <c r="AC800" s="124"/>
      <c r="AD800" s="125"/>
      <c r="AE800" s="122"/>
      <c r="AF800" s="123"/>
      <c r="AG800" s="124"/>
      <c r="AH800" s="123"/>
      <c r="AI800" s="124"/>
      <c r="AJ800" s="125"/>
      <c r="AK800" s="122"/>
      <c r="AL800" s="123"/>
      <c r="AM800" s="124"/>
      <c r="AN800" s="123"/>
      <c r="AO800" s="124"/>
      <c r="AP800" s="125"/>
      <c r="AQ800" s="122"/>
      <c r="AR800" s="123"/>
      <c r="AS800" s="124"/>
      <c r="AT800" s="123"/>
      <c r="AU800" s="124"/>
      <c r="AV800" s="125"/>
      <c r="AW800" s="122"/>
      <c r="AX800" s="123"/>
      <c r="AY800" s="124"/>
      <c r="AZ800" s="123"/>
      <c r="BA800" s="124"/>
      <c r="BB800" s="125"/>
      <c r="BC800" s="122"/>
      <c r="BD800" s="123"/>
      <c r="BE800" s="124"/>
      <c r="BF800" s="123"/>
      <c r="BG800" s="124"/>
      <c r="BH800" s="125"/>
      <c r="BI800" s="122"/>
      <c r="BJ800" s="123"/>
      <c r="BK800" s="124"/>
      <c r="BL800" s="123"/>
      <c r="BM800" s="124"/>
      <c r="BN800" s="125"/>
      <c r="BQ800" s="156"/>
      <c r="BR800" s="157"/>
      <c r="BS800" s="156"/>
      <c r="BT800" s="157"/>
      <c r="BU800" s="158"/>
      <c r="BV800" s="155"/>
      <c r="BW800" s="156"/>
      <c r="BX800" s="157"/>
      <c r="BY800" s="156"/>
      <c r="BZ800" s="157"/>
      <c r="CA800" s="158"/>
      <c r="CB800" s="155"/>
      <c r="CC800" s="156"/>
      <c r="CD800" s="157"/>
      <c r="CE800" s="156"/>
      <c r="CF800" s="157"/>
      <c r="CG800" s="158"/>
      <c r="CH800" s="155"/>
      <c r="CI800" s="156"/>
      <c r="CJ800" s="157"/>
      <c r="CK800" s="156"/>
      <c r="CL800" s="157"/>
      <c r="CM800" s="158"/>
      <c r="CN800" s="155"/>
      <c r="CO800" s="156"/>
      <c r="CP800" s="157"/>
      <c r="CQ800" s="156"/>
      <c r="CR800" s="157"/>
      <c r="CS800" s="158"/>
    </row>
    <row r="801" spans="13:97" ht="15" customHeight="1" x14ac:dyDescent="0.25">
      <c r="M801" s="215">
        <v>1</v>
      </c>
      <c r="N801" s="216" t="s">
        <v>291</v>
      </c>
      <c r="O801" s="217">
        <v>1</v>
      </c>
      <c r="P801" s="216" t="s">
        <v>292</v>
      </c>
      <c r="Q801" s="217">
        <v>1</v>
      </c>
      <c r="R801" s="216" t="s">
        <v>293</v>
      </c>
      <c r="S801" s="215">
        <v>1</v>
      </c>
      <c r="T801" s="216" t="s">
        <v>294</v>
      </c>
      <c r="U801" s="217">
        <v>1</v>
      </c>
      <c r="V801" s="216" t="s">
        <v>295</v>
      </c>
      <c r="W801" s="217">
        <v>1</v>
      </c>
      <c r="X801" s="216" t="s">
        <v>296</v>
      </c>
      <c r="Y801" s="215">
        <v>1</v>
      </c>
      <c r="Z801" s="216" t="s">
        <v>297</v>
      </c>
      <c r="AA801" s="217">
        <v>1</v>
      </c>
      <c r="AB801" s="216" t="s">
        <v>298</v>
      </c>
      <c r="AC801" s="217">
        <v>1</v>
      </c>
      <c r="AD801" s="216" t="s">
        <v>299</v>
      </c>
      <c r="AE801" s="215">
        <v>1</v>
      </c>
      <c r="AF801" s="216" t="s">
        <v>300</v>
      </c>
      <c r="AG801" s="217">
        <v>1</v>
      </c>
      <c r="AH801" s="216" t="s">
        <v>301</v>
      </c>
      <c r="AI801" s="217">
        <v>1</v>
      </c>
      <c r="AJ801" s="216" t="s">
        <v>302</v>
      </c>
      <c r="AK801" s="215">
        <v>1</v>
      </c>
      <c r="AL801" s="216" t="s">
        <v>303</v>
      </c>
      <c r="AM801" s="217">
        <v>1</v>
      </c>
      <c r="AN801" s="216" t="s">
        <v>304</v>
      </c>
      <c r="AO801" s="217">
        <v>1</v>
      </c>
      <c r="AP801" s="216" t="s">
        <v>305</v>
      </c>
      <c r="AQ801" s="215">
        <v>1</v>
      </c>
      <c r="AR801" s="216" t="s">
        <v>306</v>
      </c>
      <c r="AS801" s="217">
        <v>1</v>
      </c>
      <c r="AT801" s="216" t="s">
        <v>307</v>
      </c>
      <c r="AU801" s="217">
        <v>1</v>
      </c>
      <c r="AV801" s="216" t="s">
        <v>308</v>
      </c>
      <c r="AW801" s="215">
        <v>1</v>
      </c>
      <c r="AX801" s="216" t="s">
        <v>309</v>
      </c>
      <c r="AY801" s="217">
        <v>1</v>
      </c>
      <c r="AZ801" s="216" t="s">
        <v>310</v>
      </c>
      <c r="BA801" s="217">
        <v>1</v>
      </c>
      <c r="BB801" s="216" t="s">
        <v>311</v>
      </c>
      <c r="BC801" s="215">
        <v>1</v>
      </c>
      <c r="BD801" s="216" t="s">
        <v>312</v>
      </c>
      <c r="BE801" s="217">
        <v>1</v>
      </c>
      <c r="BF801" s="216" t="s">
        <v>313</v>
      </c>
      <c r="BG801" s="217">
        <v>1</v>
      </c>
      <c r="BH801" s="216" t="s">
        <v>314</v>
      </c>
      <c r="BI801" s="215">
        <v>1</v>
      </c>
      <c r="BJ801" s="216" t="s">
        <v>315</v>
      </c>
      <c r="BK801" s="217">
        <v>1</v>
      </c>
      <c r="BL801" s="216" t="s">
        <v>316</v>
      </c>
      <c r="BM801" s="217">
        <v>1</v>
      </c>
      <c r="BN801" s="216" t="s">
        <v>317</v>
      </c>
      <c r="BQ801" s="156"/>
      <c r="BR801" s="157"/>
      <c r="BS801" s="156"/>
      <c r="BT801" s="157"/>
      <c r="BU801" s="158"/>
      <c r="BV801" s="155"/>
      <c r="BW801" s="156"/>
      <c r="BX801" s="157"/>
      <c r="BY801" s="156"/>
      <c r="BZ801" s="157"/>
      <c r="CA801" s="158"/>
      <c r="CB801" s="155"/>
      <c r="CC801" s="156"/>
      <c r="CD801" s="157"/>
      <c r="CE801" s="156"/>
      <c r="CF801" s="157"/>
      <c r="CG801" s="158"/>
      <c r="CH801" s="155"/>
      <c r="CI801" s="156"/>
      <c r="CJ801" s="157"/>
      <c r="CK801" s="156"/>
      <c r="CL801" s="157"/>
      <c r="CM801" s="158"/>
      <c r="CN801" s="155"/>
      <c r="CO801" s="156"/>
      <c r="CP801" s="157"/>
      <c r="CQ801" s="156"/>
      <c r="CR801" s="157"/>
      <c r="CS801" s="158"/>
    </row>
    <row r="802" spans="13:97" ht="15" customHeight="1" x14ac:dyDescent="0.25">
      <c r="M802" s="215"/>
      <c r="N802" s="219"/>
      <c r="O802" s="217"/>
      <c r="P802" s="219"/>
      <c r="Q802" s="217"/>
      <c r="R802" s="220"/>
      <c r="S802" s="215"/>
      <c r="T802" s="219"/>
      <c r="U802" s="217"/>
      <c r="V802" s="219"/>
      <c r="W802" s="217"/>
      <c r="X802" s="220"/>
      <c r="Y802" s="215"/>
      <c r="Z802" s="219"/>
      <c r="AA802" s="217"/>
      <c r="AB802" s="219"/>
      <c r="AC802" s="217"/>
      <c r="AD802" s="220"/>
      <c r="AE802" s="215"/>
      <c r="AF802" s="219"/>
      <c r="AG802" s="217"/>
      <c r="AH802" s="219"/>
      <c r="AI802" s="217"/>
      <c r="AJ802" s="220"/>
      <c r="AK802" s="215"/>
      <c r="AL802" s="219"/>
      <c r="AM802" s="217"/>
      <c r="AN802" s="219"/>
      <c r="AO802" s="217"/>
      <c r="AP802" s="220"/>
      <c r="AQ802" s="215"/>
      <c r="AR802" s="219"/>
      <c r="AS802" s="217"/>
      <c r="AT802" s="219"/>
      <c r="AU802" s="217"/>
      <c r="AV802" s="220"/>
      <c r="AW802" s="215"/>
      <c r="AX802" s="219"/>
      <c r="AY802" s="217"/>
      <c r="AZ802" s="219"/>
      <c r="BA802" s="217"/>
      <c r="BB802" s="220"/>
      <c r="BC802" s="215"/>
      <c r="BD802" s="219"/>
      <c r="BE802" s="217"/>
      <c r="BF802" s="219"/>
      <c r="BG802" s="217"/>
      <c r="BH802" s="220"/>
      <c r="BI802" s="215"/>
      <c r="BJ802" s="219"/>
      <c r="BK802" s="217"/>
      <c r="BL802" s="219"/>
      <c r="BM802" s="217"/>
      <c r="BN802" s="220"/>
      <c r="BQ802" s="162"/>
      <c r="BR802" s="163"/>
      <c r="BS802" s="162"/>
      <c r="BT802" s="163"/>
      <c r="BU802" s="164"/>
      <c r="BV802" s="161"/>
      <c r="BW802" s="162"/>
      <c r="BX802" s="163"/>
      <c r="BY802" s="162"/>
      <c r="BZ802" s="163"/>
      <c r="CA802" s="164"/>
      <c r="CB802" s="161"/>
      <c r="CC802" s="162"/>
      <c r="CD802" s="163"/>
      <c r="CE802" s="162"/>
      <c r="CF802" s="163"/>
      <c r="CG802" s="164"/>
      <c r="CH802" s="161"/>
      <c r="CI802" s="162"/>
      <c r="CJ802" s="163"/>
      <c r="CK802" s="162"/>
      <c r="CL802" s="163"/>
      <c r="CM802" s="164"/>
      <c r="CN802" s="161"/>
      <c r="CO802" s="162"/>
      <c r="CP802" s="163"/>
      <c r="CQ802" s="162"/>
      <c r="CR802" s="163"/>
      <c r="CS802" s="164"/>
    </row>
    <row r="803" spans="13:97" ht="15" customHeight="1" x14ac:dyDescent="0.25">
      <c r="M803" s="215"/>
      <c r="N803" s="219"/>
      <c r="O803" s="217"/>
      <c r="P803" s="219"/>
      <c r="Q803" s="217"/>
      <c r="R803" s="220"/>
      <c r="S803" s="215"/>
      <c r="T803" s="219"/>
      <c r="U803" s="217"/>
      <c r="V803" s="219"/>
      <c r="W803" s="217"/>
      <c r="X803" s="220"/>
      <c r="Y803" s="215"/>
      <c r="Z803" s="219"/>
      <c r="AA803" s="217"/>
      <c r="AB803" s="219"/>
      <c r="AC803" s="217"/>
      <c r="AD803" s="220"/>
      <c r="AE803" s="215"/>
      <c r="AF803" s="219"/>
      <c r="AG803" s="217"/>
      <c r="AH803" s="219"/>
      <c r="AI803" s="217"/>
      <c r="AJ803" s="220"/>
      <c r="AK803" s="215"/>
      <c r="AL803" s="219"/>
      <c r="AM803" s="217"/>
      <c r="AN803" s="219"/>
      <c r="AO803" s="217"/>
      <c r="AP803" s="220"/>
      <c r="AQ803" s="215"/>
      <c r="AR803" s="219"/>
      <c r="AS803" s="217"/>
      <c r="AT803" s="219"/>
      <c r="AU803" s="217"/>
      <c r="AV803" s="220"/>
      <c r="AW803" s="215"/>
      <c r="AX803" s="219"/>
      <c r="AY803" s="217"/>
      <c r="AZ803" s="219"/>
      <c r="BA803" s="217"/>
      <c r="BB803" s="220"/>
      <c r="BC803" s="215"/>
      <c r="BD803" s="219"/>
      <c r="BE803" s="217"/>
      <c r="BF803" s="219"/>
      <c r="BG803" s="217"/>
      <c r="BH803" s="220"/>
      <c r="BI803" s="215"/>
      <c r="BJ803" s="219"/>
      <c r="BK803" s="217"/>
      <c r="BL803" s="219"/>
      <c r="BM803" s="217"/>
      <c r="BN803" s="220"/>
      <c r="BQ803" s="159"/>
      <c r="BR803" s="157"/>
      <c r="BS803" s="159"/>
      <c r="BT803" s="157"/>
      <c r="BU803" s="160"/>
      <c r="BV803" s="155"/>
      <c r="BW803" s="159"/>
      <c r="BX803" s="157"/>
      <c r="BY803" s="159"/>
      <c r="BZ803" s="157"/>
      <c r="CA803" s="158"/>
      <c r="CB803" s="155"/>
      <c r="CC803" s="159"/>
      <c r="CD803" s="157"/>
      <c r="CE803" s="159"/>
      <c r="CF803" s="157"/>
      <c r="CG803" s="160"/>
      <c r="CH803" s="155"/>
      <c r="CI803" s="159"/>
      <c r="CJ803" s="157"/>
      <c r="CK803" s="159"/>
      <c r="CL803" s="157"/>
      <c r="CM803" s="160"/>
      <c r="CN803" s="155"/>
      <c r="CO803" s="159"/>
      <c r="CP803" s="157"/>
      <c r="CQ803" s="159"/>
      <c r="CR803" s="157"/>
      <c r="CS803" s="158"/>
    </row>
    <row r="804" spans="13:97" ht="15" customHeight="1" x14ac:dyDescent="0.25">
      <c r="M804" s="221"/>
      <c r="N804" s="222"/>
      <c r="O804" s="223"/>
      <c r="P804" s="222"/>
      <c r="Q804" s="223"/>
      <c r="R804" s="224"/>
      <c r="S804" s="221"/>
      <c r="T804" s="222"/>
      <c r="U804" s="223"/>
      <c r="V804" s="222"/>
      <c r="W804" s="223"/>
      <c r="X804" s="224"/>
      <c r="Y804" s="221"/>
      <c r="Z804" s="222"/>
      <c r="AA804" s="223"/>
      <c r="AB804" s="222"/>
      <c r="AC804" s="223"/>
      <c r="AD804" s="224"/>
      <c r="AE804" s="221"/>
      <c r="AF804" s="222"/>
      <c r="AG804" s="223"/>
      <c r="AH804" s="222"/>
      <c r="AI804" s="223"/>
      <c r="AJ804" s="224"/>
      <c r="AK804" s="221"/>
      <c r="AL804" s="222"/>
      <c r="AM804" s="223"/>
      <c r="AN804" s="222"/>
      <c r="AO804" s="223"/>
      <c r="AP804" s="224"/>
      <c r="AQ804" s="221"/>
      <c r="AR804" s="222"/>
      <c r="AS804" s="223"/>
      <c r="AT804" s="222"/>
      <c r="AU804" s="223"/>
      <c r="AV804" s="224"/>
      <c r="AW804" s="221"/>
      <c r="AX804" s="222"/>
      <c r="AY804" s="223"/>
      <c r="AZ804" s="222"/>
      <c r="BA804" s="223"/>
      <c r="BB804" s="224"/>
      <c r="BC804" s="221"/>
      <c r="BD804" s="222"/>
      <c r="BE804" s="223"/>
      <c r="BF804" s="222"/>
      <c r="BG804" s="223"/>
      <c r="BH804" s="224"/>
      <c r="BI804" s="221"/>
      <c r="BJ804" s="222"/>
      <c r="BK804" s="223"/>
      <c r="BL804" s="222"/>
      <c r="BM804" s="223"/>
      <c r="BN804" s="224"/>
      <c r="BQ804" s="156"/>
      <c r="BR804" s="157"/>
      <c r="BS804" s="156"/>
      <c r="BT804" s="157"/>
      <c r="BU804" s="158"/>
      <c r="BV804" s="155"/>
      <c r="BW804" s="156"/>
      <c r="BX804" s="157"/>
      <c r="BY804" s="156"/>
      <c r="BZ804" s="157"/>
      <c r="CA804" s="158"/>
      <c r="CB804" s="155"/>
      <c r="CC804" s="156"/>
      <c r="CD804" s="157"/>
      <c r="CE804" s="156"/>
      <c r="CF804" s="157"/>
      <c r="CG804" s="158"/>
      <c r="CH804" s="155"/>
      <c r="CI804" s="156"/>
      <c r="CJ804" s="157"/>
      <c r="CK804" s="156"/>
      <c r="CL804" s="157"/>
      <c r="CM804" s="158"/>
      <c r="CN804" s="155"/>
      <c r="CO804" s="156"/>
      <c r="CP804" s="157"/>
      <c r="CQ804" s="156"/>
      <c r="CR804" s="157"/>
      <c r="CS804" s="158"/>
    </row>
    <row r="805" spans="13:97" ht="15" customHeight="1" x14ac:dyDescent="0.25">
      <c r="M805" s="215">
        <v>1</v>
      </c>
      <c r="N805" s="216" t="s">
        <v>318</v>
      </c>
      <c r="O805" s="217">
        <v>1</v>
      </c>
      <c r="P805" s="216" t="s">
        <v>319</v>
      </c>
      <c r="Q805" s="217">
        <v>1</v>
      </c>
      <c r="R805" s="216" t="s">
        <v>320</v>
      </c>
      <c r="S805" s="215">
        <v>1</v>
      </c>
      <c r="T805" s="216" t="s">
        <v>321</v>
      </c>
      <c r="U805" s="217">
        <v>1</v>
      </c>
      <c r="V805" s="216" t="s">
        <v>322</v>
      </c>
      <c r="W805" s="217">
        <v>1</v>
      </c>
      <c r="X805" s="216" t="s">
        <v>323</v>
      </c>
      <c r="Y805" s="215">
        <v>1</v>
      </c>
      <c r="Z805" s="216" t="s">
        <v>324</v>
      </c>
      <c r="AA805" s="217">
        <v>1</v>
      </c>
      <c r="AB805" s="216" t="s">
        <v>325</v>
      </c>
      <c r="AC805" s="217">
        <v>1</v>
      </c>
      <c r="AD805" s="216" t="s">
        <v>326</v>
      </c>
      <c r="AE805" s="215">
        <v>1</v>
      </c>
      <c r="AF805" s="216" t="s">
        <v>327</v>
      </c>
      <c r="AG805" s="217">
        <v>1</v>
      </c>
      <c r="AH805" s="216" t="s">
        <v>328</v>
      </c>
      <c r="AI805" s="217">
        <v>1</v>
      </c>
      <c r="AJ805" s="216" t="s">
        <v>329</v>
      </c>
      <c r="AK805" s="215">
        <v>1</v>
      </c>
      <c r="AL805" s="216" t="s">
        <v>330</v>
      </c>
      <c r="AM805" s="217">
        <v>1</v>
      </c>
      <c r="AN805" s="216" t="s">
        <v>331</v>
      </c>
      <c r="AO805" s="217">
        <v>1</v>
      </c>
      <c r="AP805" s="216" t="s">
        <v>332</v>
      </c>
      <c r="AQ805" s="215">
        <v>1</v>
      </c>
      <c r="AR805" s="216" t="s">
        <v>333</v>
      </c>
      <c r="AS805" s="217">
        <v>1</v>
      </c>
      <c r="AT805" s="216" t="s">
        <v>334</v>
      </c>
      <c r="AU805" s="217">
        <v>1</v>
      </c>
      <c r="AV805" s="216" t="s">
        <v>335</v>
      </c>
      <c r="AW805" s="215">
        <v>1</v>
      </c>
      <c r="AX805" s="216" t="s">
        <v>336</v>
      </c>
      <c r="AY805" s="217">
        <v>1</v>
      </c>
      <c r="AZ805" s="216" t="s">
        <v>337</v>
      </c>
      <c r="BA805" s="217">
        <v>1</v>
      </c>
      <c r="BB805" s="216" t="s">
        <v>338</v>
      </c>
      <c r="BC805" s="215">
        <v>1</v>
      </c>
      <c r="BD805" s="216" t="s">
        <v>339</v>
      </c>
      <c r="BE805" s="217">
        <v>1</v>
      </c>
      <c r="BF805" s="216" t="s">
        <v>340</v>
      </c>
      <c r="BG805" s="217">
        <v>1</v>
      </c>
      <c r="BH805" s="216" t="s">
        <v>341</v>
      </c>
      <c r="BI805" s="215">
        <v>1</v>
      </c>
      <c r="BJ805" s="216" t="s">
        <v>342</v>
      </c>
      <c r="BK805" s="217">
        <v>1</v>
      </c>
      <c r="BL805" s="216" t="s">
        <v>343</v>
      </c>
      <c r="BM805" s="217">
        <v>1</v>
      </c>
      <c r="BN805" s="216" t="s">
        <v>344</v>
      </c>
      <c r="BQ805" s="166"/>
      <c r="BR805" s="167"/>
      <c r="BS805" s="166"/>
      <c r="BT805" s="167"/>
      <c r="BU805" s="168"/>
      <c r="BV805" s="165"/>
      <c r="BW805" s="166"/>
      <c r="BX805" s="167"/>
      <c r="BY805" s="166"/>
      <c r="BZ805" s="167"/>
      <c r="CA805" s="168"/>
      <c r="CB805" s="165"/>
      <c r="CC805" s="166"/>
      <c r="CD805" s="167"/>
      <c r="CE805" s="166"/>
      <c r="CF805" s="167"/>
      <c r="CG805" s="168"/>
      <c r="CH805" s="165"/>
      <c r="CI805" s="166"/>
      <c r="CJ805" s="167"/>
      <c r="CK805" s="166"/>
      <c r="CL805" s="167"/>
      <c r="CM805" s="168"/>
      <c r="CN805" s="165"/>
      <c r="CO805" s="166"/>
      <c r="CP805" s="167"/>
      <c r="CQ805" s="166"/>
      <c r="CR805" s="167"/>
      <c r="CS805" s="168"/>
    </row>
    <row r="806" spans="13:97" ht="15" customHeight="1" x14ac:dyDescent="0.25">
      <c r="M806" s="215"/>
      <c r="N806" s="219"/>
      <c r="O806" s="217"/>
      <c r="P806" s="219"/>
      <c r="Q806" s="217"/>
      <c r="R806" s="220"/>
      <c r="S806" s="215"/>
      <c r="T806" s="219"/>
      <c r="U806" s="217"/>
      <c r="V806" s="219"/>
      <c r="W806" s="217"/>
      <c r="X806" s="220"/>
      <c r="Y806" s="215"/>
      <c r="Z806" s="219"/>
      <c r="AA806" s="217"/>
      <c r="AB806" s="219"/>
      <c r="AC806" s="217"/>
      <c r="AD806" s="220"/>
      <c r="AE806" s="215"/>
      <c r="AF806" s="219"/>
      <c r="AG806" s="217"/>
      <c r="AH806" s="219"/>
      <c r="AI806" s="217"/>
      <c r="AJ806" s="220"/>
      <c r="AK806" s="215"/>
      <c r="AL806" s="219"/>
      <c r="AM806" s="217"/>
      <c r="AN806" s="219"/>
      <c r="AO806" s="217"/>
      <c r="AP806" s="220"/>
      <c r="AQ806" s="215"/>
      <c r="AR806" s="219"/>
      <c r="AS806" s="217"/>
      <c r="AT806" s="219"/>
      <c r="AU806" s="217"/>
      <c r="AV806" s="220"/>
      <c r="AW806" s="215"/>
      <c r="AX806" s="219"/>
      <c r="AY806" s="217"/>
      <c r="AZ806" s="219"/>
      <c r="BA806" s="217"/>
      <c r="BB806" s="220"/>
      <c r="BC806" s="215"/>
      <c r="BD806" s="219"/>
      <c r="BE806" s="217"/>
      <c r="BF806" s="219"/>
      <c r="BG806" s="217"/>
      <c r="BH806" s="220"/>
      <c r="BI806" s="215"/>
      <c r="BJ806" s="219"/>
      <c r="BK806" s="217"/>
      <c r="BL806" s="219"/>
      <c r="BM806" s="217"/>
      <c r="BN806" s="220"/>
      <c r="BQ806" s="123"/>
      <c r="BR806" s="124"/>
      <c r="BS806" s="123"/>
      <c r="BT806" s="124"/>
      <c r="BU806" s="125"/>
      <c r="BV806" s="122"/>
      <c r="BW806" s="123"/>
      <c r="BX806" s="124"/>
      <c r="BY806" s="123"/>
      <c r="BZ806" s="124"/>
      <c r="CA806" s="125"/>
      <c r="CB806" s="122"/>
      <c r="CC806" s="123"/>
      <c r="CD806" s="124"/>
      <c r="CE806" s="123"/>
      <c r="CF806" s="124"/>
      <c r="CG806" s="125"/>
      <c r="CH806" s="122"/>
      <c r="CI806" s="123"/>
      <c r="CJ806" s="124"/>
      <c r="CK806" s="123"/>
      <c r="CL806" s="124"/>
      <c r="CM806" s="125"/>
      <c r="CN806" s="122"/>
      <c r="CO806" s="123"/>
      <c r="CP806" s="124"/>
      <c r="CQ806" s="123"/>
      <c r="CR806" s="124"/>
      <c r="CS806" s="125"/>
    </row>
    <row r="807" spans="13:97" ht="15" customHeight="1" x14ac:dyDescent="0.25">
      <c r="M807" s="215"/>
      <c r="N807" s="219"/>
      <c r="O807" s="217"/>
      <c r="P807" s="219"/>
      <c r="Q807" s="217"/>
      <c r="R807" s="220"/>
      <c r="S807" s="215"/>
      <c r="T807" s="219"/>
      <c r="U807" s="217"/>
      <c r="V807" s="219"/>
      <c r="W807" s="217"/>
      <c r="X807" s="220"/>
      <c r="Y807" s="215"/>
      <c r="Z807" s="219"/>
      <c r="AA807" s="217"/>
      <c r="AB807" s="219"/>
      <c r="AC807" s="217"/>
      <c r="AD807" s="220"/>
      <c r="AE807" s="215"/>
      <c r="AF807" s="219"/>
      <c r="AG807" s="217"/>
      <c r="AH807" s="219"/>
      <c r="AI807" s="217"/>
      <c r="AJ807" s="220"/>
      <c r="AK807" s="215"/>
      <c r="AL807" s="219"/>
      <c r="AM807" s="217"/>
      <c r="AN807" s="219"/>
      <c r="AO807" s="217"/>
      <c r="AP807" s="220"/>
      <c r="AQ807" s="215"/>
      <c r="AR807" s="219"/>
      <c r="AS807" s="217"/>
      <c r="AT807" s="219"/>
      <c r="AU807" s="217"/>
      <c r="AV807" s="220"/>
      <c r="AW807" s="215"/>
      <c r="AX807" s="219"/>
      <c r="AY807" s="217"/>
      <c r="AZ807" s="219"/>
      <c r="BA807" s="217"/>
      <c r="BB807" s="220"/>
      <c r="BC807" s="215"/>
      <c r="BD807" s="219"/>
      <c r="BE807" s="217"/>
      <c r="BF807" s="219"/>
      <c r="BG807" s="217"/>
      <c r="BH807" s="220"/>
      <c r="BI807" s="215"/>
      <c r="BJ807" s="219"/>
      <c r="BK807" s="217"/>
      <c r="BL807" s="219"/>
      <c r="BM807" s="217"/>
      <c r="BN807" s="220"/>
      <c r="BQ807" s="170"/>
      <c r="BR807" s="171"/>
      <c r="BS807" s="170"/>
      <c r="BT807" s="171"/>
      <c r="BU807" s="172"/>
      <c r="BV807" s="169"/>
      <c r="BW807" s="170"/>
      <c r="BX807" s="171"/>
      <c r="BY807" s="170"/>
      <c r="BZ807" s="171"/>
      <c r="CA807" s="172"/>
      <c r="CB807" s="169"/>
      <c r="CC807" s="170"/>
      <c r="CD807" s="171"/>
      <c r="CE807" s="170"/>
      <c r="CF807" s="171"/>
      <c r="CG807" s="172"/>
      <c r="CH807" s="169"/>
      <c r="CI807" s="170"/>
      <c r="CJ807" s="171"/>
      <c r="CK807" s="170"/>
      <c r="CL807" s="171"/>
      <c r="CM807" s="172"/>
      <c r="CN807" s="169"/>
      <c r="CO807" s="170"/>
      <c r="CP807" s="171"/>
      <c r="CQ807" s="170"/>
      <c r="CR807" s="171"/>
      <c r="CS807" s="172"/>
    </row>
    <row r="808" spans="13:97" ht="15" customHeight="1" x14ac:dyDescent="0.25">
      <c r="M808" s="221"/>
      <c r="N808" s="222"/>
      <c r="O808" s="223"/>
      <c r="P808" s="222"/>
      <c r="Q808" s="223"/>
      <c r="R808" s="224"/>
      <c r="S808" s="221"/>
      <c r="T808" s="222"/>
      <c r="U808" s="223"/>
      <c r="V808" s="222"/>
      <c r="W808" s="223"/>
      <c r="X808" s="224"/>
      <c r="Y808" s="221"/>
      <c r="Z808" s="222"/>
      <c r="AA808" s="223"/>
      <c r="AB808" s="223"/>
      <c r="AC808" s="223"/>
      <c r="AD808" s="225"/>
      <c r="AE808" s="221"/>
      <c r="AF808" s="222"/>
      <c r="AG808" s="223"/>
      <c r="AH808" s="222"/>
      <c r="AI808" s="223"/>
      <c r="AJ808" s="224"/>
      <c r="AK808" s="221"/>
      <c r="AL808" s="222"/>
      <c r="AM808" s="223"/>
      <c r="AN808" s="222"/>
      <c r="AO808" s="223"/>
      <c r="AP808" s="224"/>
      <c r="AQ808" s="221"/>
      <c r="AR808" s="222"/>
      <c r="AS808" s="223"/>
      <c r="AT808" s="223"/>
      <c r="AU808" s="223"/>
      <c r="AV808" s="225"/>
      <c r="AW808" s="221"/>
      <c r="AX808" s="222"/>
      <c r="AY808" s="223"/>
      <c r="AZ808" s="222"/>
      <c r="BA808" s="223"/>
      <c r="BB808" s="224"/>
      <c r="BC808" s="221"/>
      <c r="BD808" s="222"/>
      <c r="BE808" s="223"/>
      <c r="BF808" s="222"/>
      <c r="BG808" s="223"/>
      <c r="BH808" s="224"/>
      <c r="BI808" s="221"/>
      <c r="BJ808" s="222"/>
      <c r="BK808" s="223"/>
      <c r="BL808" s="223"/>
      <c r="BM808" s="223"/>
      <c r="BN808" s="225"/>
      <c r="BQ808" s="173"/>
      <c r="BR808" s="171"/>
      <c r="BS808" s="173"/>
      <c r="BT808" s="171"/>
      <c r="BU808" s="174"/>
      <c r="BV808" s="169"/>
      <c r="BW808" s="173"/>
      <c r="BX808" s="171"/>
      <c r="BY808" s="173"/>
      <c r="BZ808" s="171"/>
      <c r="CA808" s="174"/>
      <c r="CB808" s="169"/>
      <c r="CC808" s="173"/>
      <c r="CD808" s="171"/>
      <c r="CE808" s="173"/>
      <c r="CF808" s="171"/>
      <c r="CG808" s="174"/>
      <c r="CH808" s="169"/>
      <c r="CI808" s="173"/>
      <c r="CJ808" s="171"/>
      <c r="CK808" s="173"/>
      <c r="CL808" s="171"/>
      <c r="CM808" s="174"/>
      <c r="CN808" s="169"/>
      <c r="CO808" s="173"/>
      <c r="CP808" s="171"/>
      <c r="CQ808" s="173"/>
      <c r="CR808" s="171"/>
      <c r="CS808" s="174"/>
    </row>
    <row r="809" spans="13:97" ht="15" customHeight="1" x14ac:dyDescent="0.25">
      <c r="M809" s="215">
        <v>1</v>
      </c>
      <c r="N809" s="216" t="s">
        <v>345</v>
      </c>
      <c r="O809" s="217">
        <v>1</v>
      </c>
      <c r="P809" s="216" t="s">
        <v>346</v>
      </c>
      <c r="Q809" s="217">
        <v>1</v>
      </c>
      <c r="R809" s="216" t="s">
        <v>347</v>
      </c>
      <c r="S809" s="215">
        <v>1</v>
      </c>
      <c r="T809" s="216" t="s">
        <v>348</v>
      </c>
      <c r="U809" s="217">
        <v>1</v>
      </c>
      <c r="V809" s="216" t="s">
        <v>349</v>
      </c>
      <c r="W809" s="217">
        <v>1</v>
      </c>
      <c r="X809" s="273" t="s">
        <v>350</v>
      </c>
      <c r="Y809" s="275"/>
      <c r="Z809" s="275"/>
      <c r="AA809" s="275"/>
      <c r="AB809" s="275"/>
      <c r="AC809" s="275"/>
      <c r="AD809" s="275"/>
      <c r="AE809" s="275"/>
      <c r="AF809" s="275"/>
      <c r="AG809" s="275"/>
      <c r="AH809" s="275"/>
      <c r="AI809" s="275"/>
      <c r="AJ809" s="275"/>
      <c r="AK809" s="217"/>
      <c r="AL809" s="216"/>
      <c r="AM809" s="217"/>
      <c r="AN809" s="216"/>
      <c r="AO809" s="217"/>
      <c r="AP809" s="218"/>
      <c r="AQ809" s="215"/>
      <c r="AR809" s="216"/>
      <c r="AS809" s="217"/>
      <c r="AT809" s="216"/>
      <c r="AU809" s="217"/>
      <c r="AV809" s="218"/>
      <c r="AW809" s="215"/>
      <c r="AX809" s="216"/>
      <c r="AY809" s="217"/>
      <c r="AZ809" s="216"/>
      <c r="BA809" s="217"/>
      <c r="BB809" s="218"/>
      <c r="BC809" s="215"/>
      <c r="BD809" s="216"/>
      <c r="BE809" s="217"/>
      <c r="BF809" s="216"/>
      <c r="BG809" s="217"/>
      <c r="BH809" s="218"/>
      <c r="BI809" s="215"/>
      <c r="BJ809" s="216"/>
      <c r="BK809" s="217"/>
      <c r="BL809" s="216"/>
      <c r="BM809" s="217"/>
      <c r="BN809" s="218"/>
      <c r="BQ809" s="173"/>
      <c r="BR809" s="171"/>
      <c r="BS809" s="173"/>
      <c r="BT809" s="171"/>
      <c r="BU809" s="174"/>
      <c r="BV809" s="169"/>
      <c r="BW809" s="173"/>
      <c r="BX809" s="171"/>
      <c r="BY809" s="173"/>
      <c r="BZ809" s="171"/>
      <c r="CA809" s="174"/>
      <c r="CB809" s="169"/>
      <c r="CC809" s="173"/>
      <c r="CD809" s="171"/>
      <c r="CE809" s="173"/>
      <c r="CF809" s="171"/>
      <c r="CG809" s="174"/>
      <c r="CH809" s="169"/>
      <c r="CI809" s="173"/>
      <c r="CJ809" s="171"/>
      <c r="CK809" s="173"/>
      <c r="CL809" s="171"/>
      <c r="CM809" s="174"/>
      <c r="CN809" s="169"/>
      <c r="CO809" s="173"/>
      <c r="CP809" s="171"/>
      <c r="CQ809" s="173"/>
      <c r="CR809" s="171"/>
      <c r="CS809" s="174"/>
    </row>
    <row r="810" spans="13:97" ht="15" customHeight="1" x14ac:dyDescent="0.25">
      <c r="M810" s="215"/>
      <c r="N810" s="219"/>
      <c r="O810" s="217"/>
      <c r="P810" s="219"/>
      <c r="Q810" s="217"/>
      <c r="R810" s="220"/>
      <c r="S810" s="215"/>
      <c r="T810" s="219"/>
      <c r="U810" s="217"/>
      <c r="V810" s="219"/>
      <c r="W810" s="217"/>
      <c r="X810" s="274"/>
      <c r="Y810" s="217"/>
      <c r="Z810" s="219"/>
      <c r="AA810" s="217"/>
      <c r="AB810" s="217"/>
      <c r="AC810" s="217"/>
      <c r="AD810" s="217"/>
      <c r="AE810" s="217"/>
      <c r="AF810" s="219"/>
      <c r="AG810" s="217"/>
      <c r="AH810" s="219"/>
      <c r="AI810" s="217"/>
      <c r="AJ810" s="219"/>
      <c r="AK810" s="217"/>
      <c r="AL810" s="219"/>
      <c r="AM810" s="217"/>
      <c r="AN810" s="219"/>
      <c r="AO810" s="217"/>
      <c r="AP810" s="220"/>
      <c r="AQ810" s="215"/>
      <c r="AR810" s="219"/>
      <c r="AS810" s="217"/>
      <c r="AT810" s="217"/>
      <c r="AU810" s="217"/>
      <c r="AV810" s="226"/>
      <c r="AW810" s="215"/>
      <c r="AX810" s="219"/>
      <c r="AY810" s="217"/>
      <c r="AZ810" s="219"/>
      <c r="BA810" s="217"/>
      <c r="BB810" s="220"/>
      <c r="BC810" s="215"/>
      <c r="BD810" s="219"/>
      <c r="BE810" s="217"/>
      <c r="BF810" s="219"/>
      <c r="BG810" s="217"/>
      <c r="BH810" s="220"/>
      <c r="BI810" s="215"/>
      <c r="BJ810" s="219"/>
      <c r="BK810" s="217"/>
      <c r="BL810" s="217"/>
      <c r="BM810" s="217"/>
      <c r="BN810" s="226"/>
      <c r="BQ810" s="176"/>
      <c r="BR810" s="177"/>
      <c r="BS810" s="176"/>
      <c r="BT810" s="177"/>
      <c r="BU810" s="178"/>
      <c r="BV810" s="175"/>
      <c r="BW810" s="176"/>
      <c r="BX810" s="177"/>
      <c r="BY810" s="176"/>
      <c r="BZ810" s="177"/>
      <c r="CA810" s="178"/>
      <c r="CB810" s="175"/>
      <c r="CC810" s="176"/>
      <c r="CD810" s="177"/>
      <c r="CE810" s="176"/>
      <c r="CF810" s="177"/>
      <c r="CG810" s="178"/>
      <c r="CH810" s="175"/>
      <c r="CI810" s="176"/>
      <c r="CJ810" s="177"/>
      <c r="CK810" s="176"/>
      <c r="CL810" s="177"/>
      <c r="CM810" s="178"/>
      <c r="CN810" s="175"/>
      <c r="CO810" s="176"/>
      <c r="CP810" s="177"/>
      <c r="CQ810" s="176"/>
      <c r="CR810" s="177"/>
      <c r="CS810" s="178"/>
    </row>
    <row r="811" spans="13:97" ht="15" customHeight="1" x14ac:dyDescent="0.25">
      <c r="M811" s="215"/>
      <c r="N811" s="219"/>
      <c r="O811" s="217"/>
      <c r="P811" s="219"/>
      <c r="Q811" s="217"/>
      <c r="R811" s="220"/>
      <c r="S811" s="215"/>
      <c r="T811" s="219"/>
      <c r="U811" s="217"/>
      <c r="V811" s="219"/>
      <c r="W811" s="217"/>
      <c r="X811" s="220"/>
      <c r="Y811" s="215"/>
      <c r="Z811" s="219"/>
      <c r="AA811" s="217"/>
      <c r="AB811" s="217"/>
      <c r="AC811" s="217"/>
      <c r="AD811" s="226"/>
      <c r="AE811" s="215"/>
      <c r="AF811" s="219"/>
      <c r="AG811" s="217"/>
      <c r="AH811" s="219"/>
      <c r="AI811" s="217"/>
      <c r="AJ811" s="220"/>
      <c r="AK811" s="215"/>
      <c r="AL811" s="219"/>
      <c r="AM811" s="217"/>
      <c r="AN811" s="219"/>
      <c r="AO811" s="217"/>
      <c r="AP811" s="220"/>
      <c r="AQ811" s="215"/>
      <c r="AR811" s="219"/>
      <c r="AS811" s="217"/>
      <c r="AT811" s="217"/>
      <c r="AU811" s="217"/>
      <c r="AV811" s="226"/>
      <c r="AW811" s="215"/>
      <c r="AX811" s="219"/>
      <c r="AY811" s="217"/>
      <c r="AZ811" s="219"/>
      <c r="BA811" s="217"/>
      <c r="BB811" s="220"/>
      <c r="BC811" s="215"/>
      <c r="BD811" s="219"/>
      <c r="BE811" s="217"/>
      <c r="BF811" s="219"/>
      <c r="BG811" s="217"/>
      <c r="BH811" s="220"/>
      <c r="BI811" s="215"/>
      <c r="BJ811" s="219"/>
      <c r="BK811" s="217"/>
      <c r="BL811" s="217"/>
      <c r="BM811" s="217"/>
      <c r="BN811" s="226"/>
      <c r="BQ811" s="170"/>
      <c r="BR811" s="171"/>
      <c r="BS811" s="170"/>
      <c r="BT811" s="171"/>
      <c r="BU811" s="172"/>
      <c r="BV811" s="169"/>
      <c r="BW811" s="170"/>
      <c r="BX811" s="171"/>
      <c r="BY811" s="170"/>
      <c r="BZ811" s="171"/>
      <c r="CA811" s="172"/>
      <c r="CB811" s="169"/>
      <c r="CC811" s="170"/>
      <c r="CD811" s="171"/>
      <c r="CE811" s="170"/>
      <c r="CF811" s="171"/>
      <c r="CG811" s="172"/>
      <c r="CH811" s="169"/>
      <c r="CI811" s="170"/>
      <c r="CJ811" s="171"/>
      <c r="CK811" s="170"/>
      <c r="CL811" s="171"/>
      <c r="CM811" s="172"/>
      <c r="CN811" s="169"/>
      <c r="CO811" s="170"/>
      <c r="CP811" s="171"/>
      <c r="CQ811" s="170"/>
      <c r="CR811" s="171"/>
      <c r="CS811" s="172"/>
    </row>
    <row r="812" spans="13:97" ht="15" customHeight="1" x14ac:dyDescent="0.25">
      <c r="M812" s="122"/>
      <c r="N812" s="123"/>
      <c r="O812" s="124"/>
      <c r="P812" s="123"/>
      <c r="Q812" s="124"/>
      <c r="R812" s="125"/>
      <c r="S812" s="122"/>
      <c r="T812" s="123"/>
      <c r="U812" s="124"/>
      <c r="V812" s="123"/>
      <c r="W812" s="124"/>
      <c r="X812" s="125"/>
      <c r="Y812" s="122"/>
      <c r="Z812" s="123"/>
      <c r="AA812" s="124"/>
      <c r="AB812" s="123"/>
      <c r="AC812" s="124"/>
      <c r="AD812" s="125"/>
      <c r="AE812" s="122"/>
      <c r="AF812" s="123"/>
      <c r="AG812" s="124"/>
      <c r="AH812" s="123"/>
      <c r="AI812" s="124"/>
      <c r="AJ812" s="125"/>
      <c r="AK812" s="122"/>
      <c r="AL812" s="123"/>
      <c r="AM812" s="124"/>
      <c r="AN812" s="123"/>
      <c r="AO812" s="124"/>
      <c r="AP812" s="125"/>
      <c r="AQ812" s="122"/>
      <c r="AR812" s="123"/>
      <c r="AS812" s="124"/>
      <c r="AT812" s="123"/>
      <c r="AU812" s="124"/>
      <c r="AV812" s="125"/>
      <c r="AW812" s="122"/>
      <c r="AX812" s="123"/>
      <c r="AY812" s="124"/>
      <c r="AZ812" s="123"/>
      <c r="BA812" s="124"/>
      <c r="BB812" s="125"/>
      <c r="BC812" s="122"/>
      <c r="BD812" s="123"/>
      <c r="BE812" s="124"/>
      <c r="BF812" s="123"/>
      <c r="BG812" s="124"/>
      <c r="BH812" s="125"/>
      <c r="BI812" s="122"/>
      <c r="BJ812" s="123"/>
      <c r="BK812" s="124"/>
      <c r="BL812" s="123"/>
      <c r="BM812" s="124"/>
      <c r="BN812" s="125"/>
      <c r="BQ812" s="173"/>
      <c r="BR812" s="171"/>
      <c r="BS812" s="173"/>
      <c r="BT812" s="171"/>
      <c r="BU812" s="174"/>
      <c r="BV812" s="169"/>
      <c r="BW812" s="173"/>
      <c r="BX812" s="171"/>
      <c r="BY812" s="173"/>
      <c r="BZ812" s="171"/>
      <c r="CA812" s="174"/>
      <c r="CB812" s="169"/>
      <c r="CC812" s="173"/>
      <c r="CD812" s="171"/>
      <c r="CE812" s="173"/>
      <c r="CF812" s="171"/>
      <c r="CG812" s="174"/>
      <c r="CH812" s="169"/>
      <c r="CI812" s="173"/>
      <c r="CJ812" s="171"/>
      <c r="CK812" s="173"/>
      <c r="CL812" s="171"/>
      <c r="CM812" s="174"/>
      <c r="CN812" s="169"/>
      <c r="CO812" s="173"/>
      <c r="CP812" s="171"/>
      <c r="CQ812" s="173"/>
      <c r="CR812" s="171"/>
      <c r="CS812" s="174"/>
    </row>
    <row r="813" spans="13:97" ht="15" customHeight="1" x14ac:dyDescent="0.25">
      <c r="M813" s="118">
        <v>1</v>
      </c>
      <c r="N813" s="145" t="s">
        <v>351</v>
      </c>
      <c r="O813" s="120"/>
      <c r="P813" s="150"/>
      <c r="Q813" s="120"/>
      <c r="R813" s="150"/>
      <c r="S813" s="118"/>
      <c r="T813" s="145"/>
      <c r="U813" s="120"/>
      <c r="V813" s="145"/>
      <c r="W813" s="120"/>
      <c r="X813" s="146"/>
      <c r="Y813" s="118"/>
      <c r="Z813" s="145"/>
      <c r="AA813" s="120"/>
      <c r="AB813" s="145"/>
      <c r="AC813" s="120"/>
      <c r="AD813" s="121"/>
      <c r="AE813" s="118"/>
      <c r="AF813" s="145"/>
      <c r="AG813" s="120"/>
      <c r="AH813" s="150"/>
      <c r="AI813" s="120"/>
      <c r="AJ813" s="150"/>
      <c r="AK813" s="118"/>
      <c r="AL813" s="145"/>
      <c r="AM813" s="120"/>
      <c r="AN813" s="145"/>
      <c r="AO813" s="120"/>
      <c r="AP813" s="146"/>
      <c r="AQ813" s="118"/>
      <c r="AR813" s="145"/>
      <c r="AS813" s="120"/>
      <c r="AT813" s="145"/>
      <c r="AU813" s="120"/>
      <c r="AV813" s="121"/>
      <c r="AW813" s="118"/>
      <c r="AX813" s="145"/>
      <c r="AY813" s="120"/>
      <c r="AZ813" s="150"/>
      <c r="BA813" s="120"/>
      <c r="BB813" s="150"/>
      <c r="BC813" s="118"/>
      <c r="BD813" s="145"/>
      <c r="BE813" s="120"/>
      <c r="BF813" s="145"/>
      <c r="BG813" s="120"/>
      <c r="BH813" s="146"/>
      <c r="BI813" s="118"/>
      <c r="BJ813" s="145"/>
      <c r="BK813" s="120"/>
      <c r="BL813" s="145"/>
      <c r="BM813" s="120"/>
      <c r="BN813" s="121"/>
      <c r="BQ813" s="173"/>
      <c r="BR813" s="171"/>
      <c r="BS813" s="173"/>
      <c r="BT813" s="171"/>
      <c r="BU813" s="174"/>
      <c r="BV813" s="169"/>
      <c r="BW813" s="173"/>
      <c r="BX813" s="171"/>
      <c r="BY813" s="173"/>
      <c r="BZ813" s="171"/>
      <c r="CA813" s="174"/>
      <c r="CB813" s="169"/>
      <c r="CC813" s="173"/>
      <c r="CD813" s="171"/>
      <c r="CE813" s="173"/>
      <c r="CF813" s="171"/>
      <c r="CG813" s="174"/>
      <c r="CH813" s="169"/>
      <c r="CI813" s="173"/>
      <c r="CJ813" s="171"/>
      <c r="CK813" s="173"/>
      <c r="CL813" s="171"/>
      <c r="CM813" s="174"/>
      <c r="CN813" s="169"/>
      <c r="CO813" s="173"/>
      <c r="CP813" s="171"/>
      <c r="CQ813" s="173"/>
      <c r="CR813" s="171"/>
      <c r="CS813" s="174"/>
    </row>
    <row r="814" spans="13:97" ht="15" customHeight="1" x14ac:dyDescent="0.25">
      <c r="M814" s="118">
        <v>2</v>
      </c>
      <c r="N814" s="145" t="s">
        <v>352</v>
      </c>
      <c r="O814" s="120"/>
      <c r="P814" s="119"/>
      <c r="Q814" s="120"/>
      <c r="R814" s="121"/>
      <c r="S814" s="118"/>
      <c r="T814" s="119"/>
      <c r="U814" s="120"/>
      <c r="V814" s="119"/>
      <c r="W814" s="120"/>
      <c r="X814" s="121"/>
      <c r="Y814" s="118"/>
      <c r="Z814" s="119"/>
      <c r="AA814" s="120"/>
      <c r="AB814" s="119"/>
      <c r="AC814" s="120"/>
      <c r="AD814" s="121"/>
      <c r="AE814" s="118"/>
      <c r="AF814" s="145"/>
      <c r="AG814" s="120"/>
      <c r="AH814" s="119"/>
      <c r="AI814" s="120"/>
      <c r="AJ814" s="121"/>
      <c r="AK814" s="118"/>
      <c r="AL814" s="119"/>
      <c r="AM814" s="120"/>
      <c r="AN814" s="119"/>
      <c r="AO814" s="120"/>
      <c r="AP814" s="121"/>
      <c r="AQ814" s="118"/>
      <c r="AR814" s="119"/>
      <c r="AS814" s="120"/>
      <c r="AT814" s="119"/>
      <c r="AU814" s="120"/>
      <c r="AV814" s="121"/>
      <c r="AW814" s="118"/>
      <c r="AX814" s="145"/>
      <c r="AY814" s="120"/>
      <c r="AZ814" s="119"/>
      <c r="BA814" s="120"/>
      <c r="BB814" s="121"/>
      <c r="BC814" s="118"/>
      <c r="BD814" s="119"/>
      <c r="BE814" s="120"/>
      <c r="BF814" s="119"/>
      <c r="BG814" s="120"/>
      <c r="BH814" s="121"/>
      <c r="BI814" s="118"/>
      <c r="BJ814" s="119"/>
      <c r="BK814" s="120"/>
      <c r="BL814" s="119"/>
      <c r="BM814" s="120"/>
      <c r="BN814" s="121"/>
      <c r="BQ814" s="176"/>
      <c r="BR814" s="177"/>
      <c r="BS814" s="176"/>
      <c r="BT814" s="177"/>
      <c r="BU814" s="178"/>
      <c r="BV814" s="175"/>
      <c r="BW814" s="176"/>
      <c r="BX814" s="177"/>
      <c r="BY814" s="176"/>
      <c r="BZ814" s="177"/>
      <c r="CA814" s="178"/>
      <c r="CB814" s="175"/>
      <c r="CC814" s="176"/>
      <c r="CD814" s="177"/>
      <c r="CE814" s="176"/>
      <c r="CF814" s="177"/>
      <c r="CG814" s="178"/>
      <c r="CH814" s="175"/>
      <c r="CI814" s="176"/>
      <c r="CJ814" s="177"/>
      <c r="CK814" s="176"/>
      <c r="CL814" s="177"/>
      <c r="CM814" s="178"/>
      <c r="CN814" s="175"/>
      <c r="CO814" s="176"/>
      <c r="CP814" s="177"/>
      <c r="CQ814" s="176"/>
      <c r="CR814" s="177"/>
      <c r="CS814" s="178"/>
    </row>
    <row r="815" spans="13:97" ht="15" customHeight="1" x14ac:dyDescent="0.25">
      <c r="M815" s="118">
        <v>3</v>
      </c>
      <c r="N815" s="146" t="s">
        <v>353</v>
      </c>
      <c r="O815" s="120"/>
      <c r="P815" s="119"/>
      <c r="Q815" s="120"/>
      <c r="R815" s="121"/>
      <c r="S815" s="118"/>
      <c r="T815" s="119"/>
      <c r="U815" s="120"/>
      <c r="V815" s="119"/>
      <c r="W815" s="120"/>
      <c r="X815" s="121"/>
      <c r="Y815" s="118"/>
      <c r="Z815" s="119"/>
      <c r="AA815" s="120"/>
      <c r="AB815" s="119"/>
      <c r="AC815" s="120"/>
      <c r="AD815" s="121"/>
      <c r="AE815" s="118"/>
      <c r="AF815" s="146"/>
      <c r="AG815" s="120"/>
      <c r="AH815" s="119"/>
      <c r="AI815" s="120"/>
      <c r="AJ815" s="121"/>
      <c r="AK815" s="118"/>
      <c r="AL815" s="119"/>
      <c r="AM815" s="120"/>
      <c r="AN815" s="119"/>
      <c r="AO815" s="120"/>
      <c r="AP815" s="121"/>
      <c r="AQ815" s="118"/>
      <c r="AR815" s="119"/>
      <c r="AS815" s="120"/>
      <c r="AT815" s="119"/>
      <c r="AU815" s="120"/>
      <c r="AV815" s="121"/>
      <c r="AW815" s="118"/>
      <c r="AX815" s="146"/>
      <c r="AY815" s="120"/>
      <c r="AZ815" s="119"/>
      <c r="BA815" s="120"/>
      <c r="BB815" s="121"/>
      <c r="BC815" s="118"/>
      <c r="BD815" s="119"/>
      <c r="BE815" s="120"/>
      <c r="BF815" s="119"/>
      <c r="BG815" s="120"/>
      <c r="BH815" s="121"/>
      <c r="BI815" s="118"/>
      <c r="BJ815" s="119"/>
      <c r="BK815" s="120"/>
      <c r="BL815" s="119"/>
      <c r="BM815" s="120"/>
      <c r="BN815" s="121"/>
      <c r="BQ815" s="170"/>
      <c r="BR815" s="171"/>
      <c r="BS815" s="170"/>
      <c r="BT815" s="171"/>
      <c r="BU815" s="172"/>
      <c r="BV815" s="169"/>
      <c r="BW815" s="170"/>
      <c r="BX815" s="171"/>
      <c r="BY815" s="170"/>
      <c r="BZ815" s="171"/>
      <c r="CA815" s="172"/>
      <c r="CB815" s="169"/>
      <c r="CC815" s="170"/>
      <c r="CD815" s="171"/>
      <c r="CE815" s="170"/>
      <c r="CF815" s="171"/>
      <c r="CG815" s="172"/>
      <c r="CH815" s="169"/>
      <c r="CI815" s="170"/>
      <c r="CJ815" s="171"/>
      <c r="CK815" s="170"/>
      <c r="CL815" s="171"/>
      <c r="CM815" s="172"/>
      <c r="CN815" s="169"/>
      <c r="CO815" s="170"/>
      <c r="CP815" s="171"/>
      <c r="CQ815" s="170"/>
      <c r="CR815" s="171"/>
      <c r="CS815" s="172"/>
    </row>
    <row r="816" spans="13:97" ht="15" customHeight="1" x14ac:dyDescent="0.25">
      <c r="M816" s="44"/>
      <c r="N816" s="45"/>
      <c r="O816" s="46"/>
      <c r="P816" s="45"/>
      <c r="Q816" s="46"/>
      <c r="R816" s="47"/>
      <c r="S816" s="44"/>
      <c r="T816" s="45"/>
      <c r="U816" s="46"/>
      <c r="V816" s="45"/>
      <c r="W816" s="46"/>
      <c r="X816" s="47"/>
      <c r="Y816" s="44"/>
      <c r="Z816" s="45"/>
      <c r="AA816" s="46"/>
      <c r="AB816" s="45"/>
      <c r="AC816" s="46"/>
      <c r="AD816" s="47"/>
      <c r="AE816" s="44"/>
      <c r="AF816" s="45"/>
      <c r="AG816" s="46"/>
      <c r="AH816" s="45"/>
      <c r="AI816" s="46"/>
      <c r="AJ816" s="47"/>
      <c r="AK816" s="44"/>
      <c r="AL816" s="45"/>
      <c r="AM816" s="46"/>
      <c r="AN816" s="45"/>
      <c r="AO816" s="46"/>
      <c r="AP816" s="47"/>
      <c r="AQ816" s="44"/>
      <c r="AR816" s="45"/>
      <c r="AS816" s="46"/>
      <c r="AT816" s="45"/>
      <c r="AU816" s="46"/>
      <c r="AV816" s="47"/>
      <c r="AW816" s="44"/>
      <c r="AX816" s="45"/>
      <c r="AY816" s="46"/>
      <c r="AZ816" s="45"/>
      <c r="BA816" s="46"/>
      <c r="BB816" s="47"/>
      <c r="BC816" s="44"/>
      <c r="BD816" s="45"/>
      <c r="BE816" s="46"/>
      <c r="BF816" s="45"/>
      <c r="BG816" s="46"/>
      <c r="BH816" s="47"/>
      <c r="BI816" s="44"/>
      <c r="BJ816" s="45"/>
      <c r="BK816" s="46"/>
      <c r="BL816" s="45"/>
      <c r="BM816" s="46"/>
      <c r="BN816" s="47"/>
      <c r="BQ816" s="173"/>
      <c r="BR816" s="171"/>
      <c r="BS816" s="173"/>
      <c r="BT816" s="171"/>
      <c r="BU816" s="174"/>
      <c r="BV816" s="169"/>
      <c r="BW816" s="173"/>
      <c r="BX816" s="171"/>
      <c r="BY816" s="173"/>
      <c r="BZ816" s="171"/>
      <c r="CA816" s="174"/>
      <c r="CB816" s="169"/>
      <c r="CC816" s="173"/>
      <c r="CD816" s="171"/>
      <c r="CE816" s="173"/>
      <c r="CF816" s="171"/>
      <c r="CG816" s="174"/>
      <c r="CH816" s="169"/>
      <c r="CI816" s="173"/>
      <c r="CJ816" s="171"/>
      <c r="CK816" s="173"/>
      <c r="CL816" s="171"/>
      <c r="CM816" s="174"/>
      <c r="CN816" s="169"/>
      <c r="CO816" s="173"/>
      <c r="CP816" s="171"/>
      <c r="CQ816" s="173"/>
      <c r="CR816" s="171"/>
      <c r="CS816" s="174"/>
    </row>
    <row r="817" spans="13:97" ht="15" customHeight="1" x14ac:dyDescent="0.25">
      <c r="BQ817" s="173"/>
      <c r="BR817" s="171"/>
      <c r="BS817" s="173"/>
      <c r="BT817" s="171"/>
      <c r="BU817" s="174"/>
      <c r="BV817" s="169"/>
      <c r="BW817" s="173"/>
      <c r="BX817" s="171"/>
      <c r="BY817" s="173"/>
      <c r="BZ817" s="171"/>
      <c r="CA817" s="174"/>
      <c r="CB817" s="169"/>
      <c r="CC817" s="173"/>
      <c r="CD817" s="171"/>
      <c r="CE817" s="173"/>
      <c r="CF817" s="171"/>
      <c r="CG817" s="174"/>
      <c r="CH817" s="169"/>
      <c r="CI817" s="173"/>
      <c r="CJ817" s="171"/>
      <c r="CK817" s="173"/>
      <c r="CL817" s="171"/>
      <c r="CM817" s="174"/>
      <c r="CN817" s="169"/>
      <c r="CO817" s="173"/>
      <c r="CP817" s="171"/>
      <c r="CQ817" s="173"/>
      <c r="CR817" s="171"/>
      <c r="CS817" s="174"/>
    </row>
    <row r="818" spans="13:97" ht="15" customHeight="1" x14ac:dyDescent="0.25">
      <c r="BQ818" s="176"/>
      <c r="BR818" s="177"/>
      <c r="BS818" s="176"/>
      <c r="BT818" s="177"/>
      <c r="BU818" s="178"/>
      <c r="BV818" s="175"/>
      <c r="BW818" s="176"/>
      <c r="BX818" s="177"/>
      <c r="BY818" s="177"/>
      <c r="BZ818" s="177"/>
      <c r="CA818" s="180"/>
      <c r="CB818" s="175"/>
      <c r="CC818" s="176"/>
      <c r="CD818" s="177"/>
      <c r="CE818" s="176"/>
      <c r="CF818" s="177"/>
      <c r="CG818" s="178"/>
      <c r="CH818" s="175"/>
      <c r="CI818" s="176"/>
      <c r="CJ818" s="177"/>
      <c r="CK818" s="176"/>
      <c r="CL818" s="177"/>
      <c r="CM818" s="178"/>
      <c r="CN818" s="175"/>
      <c r="CO818" s="176"/>
      <c r="CP818" s="177"/>
      <c r="CQ818" s="177"/>
      <c r="CR818" s="177"/>
      <c r="CS818" s="180"/>
    </row>
    <row r="819" spans="13:97" ht="15" customHeight="1" x14ac:dyDescent="0.25">
      <c r="BQ819" s="170"/>
      <c r="BR819" s="171"/>
      <c r="BS819" s="170"/>
      <c r="BT819" s="171"/>
      <c r="BU819" s="172"/>
      <c r="BV819" s="169"/>
      <c r="BW819" s="170"/>
      <c r="BX819" s="171"/>
      <c r="BY819" s="171"/>
      <c r="BZ819" s="171"/>
      <c r="CA819" s="183"/>
      <c r="CB819" s="169"/>
      <c r="CC819" s="170"/>
      <c r="CD819" s="171"/>
      <c r="CE819" s="170"/>
      <c r="CF819" s="171"/>
      <c r="CG819" s="172"/>
      <c r="CH819" s="169"/>
      <c r="CI819" s="170"/>
      <c r="CJ819" s="171"/>
      <c r="CK819" s="170"/>
      <c r="CL819" s="171"/>
      <c r="CM819" s="172"/>
      <c r="CN819" s="169"/>
      <c r="CO819" s="170"/>
      <c r="CP819" s="171"/>
      <c r="CQ819" s="171"/>
      <c r="CR819" s="171"/>
      <c r="CS819" s="183"/>
    </row>
    <row r="820" spans="13:97" ht="15" customHeight="1" x14ac:dyDescent="0.25">
      <c r="BQ820" s="173"/>
      <c r="BR820" s="171"/>
      <c r="BS820" s="173"/>
      <c r="BT820" s="171"/>
      <c r="BU820" s="174"/>
      <c r="BV820" s="169"/>
      <c r="BW820" s="173"/>
      <c r="BX820" s="171"/>
      <c r="BY820" s="171"/>
      <c r="BZ820" s="171"/>
      <c r="CA820" s="184"/>
      <c r="CB820" s="169"/>
      <c r="CC820" s="173"/>
      <c r="CD820" s="171"/>
      <c r="CE820" s="173"/>
      <c r="CF820" s="171"/>
      <c r="CG820" s="174"/>
      <c r="CH820" s="169"/>
      <c r="CI820" s="173"/>
      <c r="CJ820" s="171"/>
      <c r="CK820" s="173"/>
      <c r="CL820" s="171"/>
      <c r="CM820" s="174"/>
      <c r="CN820" s="169"/>
      <c r="CO820" s="173"/>
      <c r="CP820" s="171"/>
      <c r="CQ820" s="171"/>
      <c r="CR820" s="171"/>
      <c r="CS820" s="184"/>
    </row>
    <row r="821" spans="13:97" ht="15" customHeight="1" x14ac:dyDescent="0.25">
      <c r="BQ821" s="173"/>
      <c r="BR821" s="171"/>
      <c r="BS821" s="173"/>
      <c r="BT821" s="171"/>
      <c r="BU821" s="174"/>
      <c r="BV821" s="169"/>
      <c r="BW821" s="173"/>
      <c r="BX821" s="171"/>
      <c r="BY821" s="171"/>
      <c r="BZ821" s="171"/>
      <c r="CA821" s="184"/>
      <c r="CB821" s="169"/>
      <c r="CC821" s="173"/>
      <c r="CD821" s="171"/>
      <c r="CE821" s="173"/>
      <c r="CF821" s="171"/>
      <c r="CG821" s="174"/>
      <c r="CH821" s="169"/>
      <c r="CI821" s="173"/>
      <c r="CJ821" s="171"/>
      <c r="CK821" s="173"/>
      <c r="CL821" s="171"/>
      <c r="CM821" s="174"/>
      <c r="CN821" s="169"/>
      <c r="CO821" s="173"/>
      <c r="CP821" s="171"/>
      <c r="CQ821" s="171"/>
      <c r="CR821" s="171"/>
      <c r="CS821" s="184"/>
    </row>
    <row r="822" spans="13:97" ht="15" customHeight="1" thickBot="1" x14ac:dyDescent="0.3">
      <c r="BQ822" s="177"/>
      <c r="BR822" s="177"/>
      <c r="BS822" s="177"/>
      <c r="BT822" s="177"/>
      <c r="BU822" s="180"/>
      <c r="BV822" s="175"/>
      <c r="BW822" s="177"/>
      <c r="BX822" s="177"/>
      <c r="BY822" s="177"/>
      <c r="BZ822" s="177"/>
      <c r="CA822" s="180"/>
      <c r="CB822" s="175"/>
      <c r="CC822" s="177"/>
      <c r="CD822" s="177"/>
      <c r="CE822" s="177"/>
      <c r="CF822" s="177"/>
      <c r="CG822" s="180"/>
      <c r="CH822" s="175"/>
      <c r="CI822" s="177"/>
      <c r="CJ822" s="177"/>
      <c r="CK822" s="177"/>
      <c r="CL822" s="177"/>
      <c r="CM822" s="180"/>
      <c r="CN822" s="175"/>
      <c r="CO822" s="177"/>
      <c r="CP822" s="177"/>
      <c r="CQ822" s="177"/>
      <c r="CR822" s="177"/>
      <c r="CS822" s="180"/>
    </row>
    <row r="823" spans="13:97" ht="15" customHeight="1" x14ac:dyDescent="0.25">
      <c r="M823" s="151">
        <v>1</v>
      </c>
      <c r="N823" s="276" t="s">
        <v>357</v>
      </c>
      <c r="O823" s="153">
        <v>1</v>
      </c>
      <c r="P823" s="152" t="s">
        <v>358</v>
      </c>
      <c r="Q823" s="153">
        <v>1</v>
      </c>
      <c r="R823" s="154" t="s">
        <v>359</v>
      </c>
      <c r="S823" s="151">
        <v>1</v>
      </c>
      <c r="T823" s="276" t="s">
        <v>360</v>
      </c>
      <c r="U823" s="153">
        <v>1</v>
      </c>
      <c r="V823" s="152" t="s">
        <v>361</v>
      </c>
      <c r="W823" s="153">
        <v>1</v>
      </c>
      <c r="X823" s="154" t="s">
        <v>362</v>
      </c>
      <c r="Y823" s="151">
        <v>1</v>
      </c>
      <c r="Z823" s="276" t="s">
        <v>363</v>
      </c>
      <c r="AA823" s="153">
        <v>1</v>
      </c>
      <c r="AB823" s="152" t="s">
        <v>364</v>
      </c>
      <c r="AC823" s="153">
        <v>1</v>
      </c>
      <c r="AD823" s="154" t="s">
        <v>365</v>
      </c>
      <c r="AE823" s="151">
        <v>1</v>
      </c>
      <c r="AF823" s="276" t="s">
        <v>366</v>
      </c>
      <c r="AG823" s="153">
        <v>1</v>
      </c>
      <c r="AH823" s="152" t="s">
        <v>367</v>
      </c>
      <c r="AI823" s="153">
        <v>1</v>
      </c>
      <c r="AJ823" s="154" t="s">
        <v>368</v>
      </c>
      <c r="AK823" s="151">
        <v>1</v>
      </c>
      <c r="AL823" s="276" t="s">
        <v>369</v>
      </c>
      <c r="AM823" s="153">
        <v>1</v>
      </c>
      <c r="AN823" s="152" t="s">
        <v>370</v>
      </c>
      <c r="AO823" s="153">
        <v>1</v>
      </c>
      <c r="AP823" s="154" t="s">
        <v>371</v>
      </c>
      <c r="AQ823" s="151">
        <v>1</v>
      </c>
      <c r="AR823" s="276" t="s">
        <v>372</v>
      </c>
      <c r="AS823" s="153">
        <v>1</v>
      </c>
      <c r="AT823" s="152" t="s">
        <v>373</v>
      </c>
      <c r="AU823" s="153">
        <v>1</v>
      </c>
      <c r="AV823" s="154" t="s">
        <v>374</v>
      </c>
      <c r="AW823" s="151">
        <v>1</v>
      </c>
      <c r="AX823" s="276" t="s">
        <v>375</v>
      </c>
      <c r="AY823" s="153">
        <v>1</v>
      </c>
      <c r="AZ823" s="152" t="s">
        <v>376</v>
      </c>
      <c r="BA823" s="153">
        <v>1</v>
      </c>
      <c r="BB823" s="154" t="s">
        <v>377</v>
      </c>
      <c r="BC823" s="151">
        <v>1</v>
      </c>
      <c r="BD823" s="276" t="s">
        <v>378</v>
      </c>
      <c r="BE823" s="153">
        <v>1</v>
      </c>
      <c r="BF823" s="152" t="s">
        <v>379</v>
      </c>
      <c r="BG823" s="153">
        <v>1</v>
      </c>
      <c r="BH823" s="154" t="s">
        <v>380</v>
      </c>
      <c r="BI823" s="151">
        <v>1</v>
      </c>
      <c r="BJ823" s="276" t="s">
        <v>381</v>
      </c>
      <c r="BK823" s="153">
        <v>1</v>
      </c>
      <c r="BL823" s="152" t="s">
        <v>382</v>
      </c>
      <c r="BM823" s="153">
        <v>1</v>
      </c>
      <c r="BN823" s="154" t="s">
        <v>383</v>
      </c>
      <c r="BQ823" s="170"/>
      <c r="BR823" s="171"/>
      <c r="BS823" s="170"/>
      <c r="BT823" s="171"/>
      <c r="BU823" s="172"/>
      <c r="BV823" s="169"/>
      <c r="BW823" s="170"/>
      <c r="BX823" s="171"/>
      <c r="BY823" s="170"/>
      <c r="BZ823" s="171"/>
      <c r="CA823" s="172"/>
      <c r="CB823" s="169"/>
      <c r="CC823" s="170"/>
      <c r="CD823" s="171"/>
      <c r="CE823" s="170"/>
      <c r="CF823" s="171"/>
      <c r="CG823" s="172"/>
      <c r="CH823" s="169"/>
      <c r="CI823" s="170"/>
      <c r="CJ823" s="171"/>
      <c r="CK823" s="170"/>
      <c r="CL823" s="171"/>
      <c r="CM823" s="172"/>
      <c r="CN823" s="169"/>
      <c r="CO823" s="170"/>
      <c r="CP823" s="171"/>
      <c r="CQ823" s="170"/>
      <c r="CR823" s="171"/>
      <c r="CS823" s="172"/>
    </row>
    <row r="824" spans="13:97" ht="15" customHeight="1" x14ac:dyDescent="0.25">
      <c r="M824" s="155"/>
      <c r="N824" s="277"/>
      <c r="O824" s="157"/>
      <c r="P824" s="156"/>
      <c r="Q824" s="157"/>
      <c r="R824" s="158"/>
      <c r="S824" s="155"/>
      <c r="T824" s="277"/>
      <c r="U824" s="157"/>
      <c r="V824" s="159"/>
      <c r="W824" s="157"/>
      <c r="X824" s="160"/>
      <c r="Y824" s="155"/>
      <c r="Z824" s="277"/>
      <c r="AA824" s="157"/>
      <c r="AB824" s="156"/>
      <c r="AC824" s="157"/>
      <c r="AD824" s="158"/>
      <c r="AE824" s="155"/>
      <c r="AF824" s="277"/>
      <c r="AG824" s="157"/>
      <c r="AH824" s="156"/>
      <c r="AI824" s="157"/>
      <c r="AJ824" s="158"/>
      <c r="AK824" s="155"/>
      <c r="AL824" s="277"/>
      <c r="AM824" s="157"/>
      <c r="AN824" s="159"/>
      <c r="AO824" s="157"/>
      <c r="AP824" s="160"/>
      <c r="AQ824" s="155"/>
      <c r="AR824" s="277"/>
      <c r="AS824" s="157"/>
      <c r="AT824" s="156"/>
      <c r="AU824" s="157"/>
      <c r="AV824" s="158"/>
      <c r="AW824" s="155"/>
      <c r="AX824" s="277"/>
      <c r="AY824" s="157"/>
      <c r="AZ824" s="156"/>
      <c r="BA824" s="157"/>
      <c r="BB824" s="158"/>
      <c r="BC824" s="155"/>
      <c r="BD824" s="277"/>
      <c r="BE824" s="157"/>
      <c r="BF824" s="159"/>
      <c r="BG824" s="157"/>
      <c r="BH824" s="160"/>
      <c r="BI824" s="155"/>
      <c r="BJ824" s="277"/>
      <c r="BK824" s="157"/>
      <c r="BL824" s="156"/>
      <c r="BM824" s="157"/>
      <c r="BN824" s="158"/>
      <c r="BQ824" s="173"/>
      <c r="BR824" s="171"/>
      <c r="BS824" s="170"/>
      <c r="BT824" s="171"/>
      <c r="BU824" s="172"/>
      <c r="BV824" s="169"/>
      <c r="BW824" s="173"/>
      <c r="BX824" s="171"/>
      <c r="BY824" s="173"/>
      <c r="BZ824" s="171"/>
      <c r="CA824" s="174"/>
      <c r="CB824" s="169"/>
      <c r="CC824" s="173"/>
      <c r="CD824" s="171"/>
      <c r="CE824" s="173"/>
      <c r="CF824" s="171"/>
      <c r="CG824" s="174"/>
      <c r="CH824" s="169"/>
      <c r="CI824" s="173"/>
      <c r="CJ824" s="171"/>
      <c r="CK824" s="170"/>
      <c r="CL824" s="171"/>
      <c r="CM824" s="172"/>
      <c r="CN824" s="169"/>
      <c r="CO824" s="173"/>
      <c r="CP824" s="171"/>
      <c r="CQ824" s="173"/>
      <c r="CR824" s="171"/>
      <c r="CS824" s="174"/>
    </row>
    <row r="825" spans="13:97" ht="15" customHeight="1" x14ac:dyDescent="0.25">
      <c r="M825" s="155"/>
      <c r="N825" s="277"/>
      <c r="O825" s="157"/>
      <c r="P825" s="156"/>
      <c r="Q825" s="157"/>
      <c r="R825" s="158"/>
      <c r="S825" s="155"/>
      <c r="T825" s="277"/>
      <c r="U825" s="157"/>
      <c r="V825" s="159"/>
      <c r="W825" s="157"/>
      <c r="X825" s="160"/>
      <c r="Y825" s="155"/>
      <c r="Z825" s="277"/>
      <c r="AA825" s="157"/>
      <c r="AB825" s="156"/>
      <c r="AC825" s="157"/>
      <c r="AD825" s="158"/>
      <c r="AE825" s="155"/>
      <c r="AF825" s="277"/>
      <c r="AG825" s="157"/>
      <c r="AH825" s="156"/>
      <c r="AI825" s="157"/>
      <c r="AJ825" s="158"/>
      <c r="AK825" s="155"/>
      <c r="AL825" s="277"/>
      <c r="AM825" s="157"/>
      <c r="AN825" s="159"/>
      <c r="AO825" s="157"/>
      <c r="AP825" s="160"/>
      <c r="AQ825" s="155"/>
      <c r="AR825" s="277"/>
      <c r="AS825" s="157"/>
      <c r="AT825" s="156"/>
      <c r="AU825" s="157"/>
      <c r="AV825" s="158"/>
      <c r="AW825" s="155"/>
      <c r="AX825" s="277"/>
      <c r="AY825" s="157"/>
      <c r="AZ825" s="156"/>
      <c r="BA825" s="157"/>
      <c r="BB825" s="158"/>
      <c r="BC825" s="155"/>
      <c r="BD825" s="277"/>
      <c r="BE825" s="157"/>
      <c r="BF825" s="159"/>
      <c r="BG825" s="157"/>
      <c r="BH825" s="160"/>
      <c r="BI825" s="155"/>
      <c r="BJ825" s="277"/>
      <c r="BK825" s="157"/>
      <c r="BL825" s="156"/>
      <c r="BM825" s="157"/>
      <c r="BN825" s="158"/>
      <c r="BQ825" s="173"/>
      <c r="BR825" s="171"/>
      <c r="BS825" s="170"/>
      <c r="BT825" s="171"/>
      <c r="BU825" s="172"/>
      <c r="BV825" s="169"/>
      <c r="BW825" s="173"/>
      <c r="BX825" s="171"/>
      <c r="BY825" s="173"/>
      <c r="BZ825" s="171"/>
      <c r="CA825" s="174"/>
      <c r="CB825" s="169"/>
      <c r="CC825" s="173"/>
      <c r="CD825" s="171"/>
      <c r="CE825" s="173"/>
      <c r="CF825" s="171"/>
      <c r="CG825" s="174"/>
      <c r="CH825" s="169"/>
      <c r="CI825" s="173"/>
      <c r="CJ825" s="171"/>
      <c r="CK825" s="170"/>
      <c r="CL825" s="171"/>
      <c r="CM825" s="172"/>
      <c r="CN825" s="169"/>
      <c r="CO825" s="173"/>
      <c r="CP825" s="171"/>
      <c r="CQ825" s="173"/>
      <c r="CR825" s="171"/>
      <c r="CS825" s="174"/>
    </row>
    <row r="826" spans="13:97" ht="15" customHeight="1" x14ac:dyDescent="0.25">
      <c r="M826" s="161"/>
      <c r="N826" s="278"/>
      <c r="O826" s="163"/>
      <c r="P826" s="162"/>
      <c r="Q826" s="163"/>
      <c r="R826" s="164"/>
      <c r="S826" s="161"/>
      <c r="T826" s="278"/>
      <c r="U826" s="163"/>
      <c r="V826" s="162"/>
      <c r="W826" s="163"/>
      <c r="X826" s="164"/>
      <c r="Y826" s="161"/>
      <c r="Z826" s="278"/>
      <c r="AA826" s="163"/>
      <c r="AB826" s="162"/>
      <c r="AC826" s="163"/>
      <c r="AD826" s="164"/>
      <c r="AE826" s="161"/>
      <c r="AF826" s="278"/>
      <c r="AG826" s="163"/>
      <c r="AH826" s="162"/>
      <c r="AI826" s="163"/>
      <c r="AJ826" s="164"/>
      <c r="AK826" s="161"/>
      <c r="AL826" s="278"/>
      <c r="AM826" s="163"/>
      <c r="AN826" s="162"/>
      <c r="AO826" s="163"/>
      <c r="AP826" s="164"/>
      <c r="AQ826" s="161"/>
      <c r="AR826" s="278"/>
      <c r="AS826" s="163"/>
      <c r="AT826" s="162"/>
      <c r="AU826" s="163"/>
      <c r="AV826" s="164"/>
      <c r="AW826" s="161"/>
      <c r="AX826" s="278"/>
      <c r="AY826" s="163"/>
      <c r="AZ826" s="162"/>
      <c r="BA826" s="163"/>
      <c r="BB826" s="164"/>
      <c r="BC826" s="161"/>
      <c r="BD826" s="278"/>
      <c r="BE826" s="163"/>
      <c r="BF826" s="162"/>
      <c r="BG826" s="163"/>
      <c r="BH826" s="164"/>
      <c r="BI826" s="161"/>
      <c r="BJ826" s="278"/>
      <c r="BK826" s="163"/>
      <c r="BL826" s="162"/>
      <c r="BM826" s="163"/>
      <c r="BN826" s="164"/>
      <c r="BQ826" s="176"/>
      <c r="BR826" s="177"/>
      <c r="BS826" s="176"/>
      <c r="BT826" s="177"/>
      <c r="BU826" s="178"/>
      <c r="BV826" s="175"/>
      <c r="BW826" s="176"/>
      <c r="BX826" s="177"/>
      <c r="BY826" s="176"/>
      <c r="BZ826" s="177"/>
      <c r="CA826" s="178"/>
      <c r="CB826" s="175"/>
      <c r="CC826" s="176"/>
      <c r="CD826" s="177"/>
      <c r="CE826" s="176"/>
      <c r="CF826" s="177"/>
      <c r="CG826" s="178"/>
      <c r="CH826" s="175"/>
      <c r="CI826" s="176"/>
      <c r="CJ826" s="177"/>
      <c r="CK826" s="176"/>
      <c r="CL826" s="177"/>
      <c r="CM826" s="178"/>
      <c r="CN826" s="175"/>
      <c r="CO826" s="176"/>
      <c r="CP826" s="177"/>
      <c r="CQ826" s="176"/>
      <c r="CR826" s="177"/>
      <c r="CS826" s="178"/>
    </row>
    <row r="827" spans="13:97" ht="15" customHeight="1" x14ac:dyDescent="0.25">
      <c r="M827" s="155">
        <v>1</v>
      </c>
      <c r="N827" s="276" t="s">
        <v>384</v>
      </c>
      <c r="O827" s="157">
        <v>1</v>
      </c>
      <c r="P827" s="159" t="s">
        <v>385</v>
      </c>
      <c r="Q827" s="157">
        <v>1</v>
      </c>
      <c r="R827" s="160" t="s">
        <v>386</v>
      </c>
      <c r="S827" s="155">
        <v>1</v>
      </c>
      <c r="T827" s="276" t="s">
        <v>387</v>
      </c>
      <c r="U827" s="157">
        <v>1</v>
      </c>
      <c r="V827" s="159" t="s">
        <v>388</v>
      </c>
      <c r="W827" s="157">
        <v>1</v>
      </c>
      <c r="X827" s="160" t="s">
        <v>389</v>
      </c>
      <c r="Y827" s="155">
        <v>1</v>
      </c>
      <c r="Z827" s="276" t="s">
        <v>390</v>
      </c>
      <c r="AA827" s="157">
        <v>1</v>
      </c>
      <c r="AB827" s="159" t="s">
        <v>391</v>
      </c>
      <c r="AC827" s="157">
        <v>1</v>
      </c>
      <c r="AD827" s="160" t="s">
        <v>392</v>
      </c>
      <c r="AE827" s="155">
        <v>1</v>
      </c>
      <c r="AF827" s="276" t="s">
        <v>393</v>
      </c>
      <c r="AG827" s="157">
        <v>1</v>
      </c>
      <c r="AH827" s="159" t="s">
        <v>394</v>
      </c>
      <c r="AI827" s="157">
        <v>1</v>
      </c>
      <c r="AJ827" s="160" t="s">
        <v>395</v>
      </c>
      <c r="AK827" s="155">
        <v>1</v>
      </c>
      <c r="AL827" s="276" t="s">
        <v>396</v>
      </c>
      <c r="AM827" s="157">
        <v>1</v>
      </c>
      <c r="AN827" s="159" t="s">
        <v>397</v>
      </c>
      <c r="AO827" s="157">
        <v>1</v>
      </c>
      <c r="AP827" s="160" t="s">
        <v>398</v>
      </c>
      <c r="AQ827" s="155">
        <v>1</v>
      </c>
      <c r="AR827" s="276" t="s">
        <v>399</v>
      </c>
      <c r="AS827" s="157">
        <v>1</v>
      </c>
      <c r="AT827" s="159" t="s">
        <v>400</v>
      </c>
      <c r="AU827" s="157">
        <v>1</v>
      </c>
      <c r="AV827" s="160" t="s">
        <v>401</v>
      </c>
      <c r="AW827" s="155">
        <v>1</v>
      </c>
      <c r="AX827" s="276" t="s">
        <v>402</v>
      </c>
      <c r="AY827" s="157">
        <v>1</v>
      </c>
      <c r="AZ827" s="159" t="s">
        <v>403</v>
      </c>
      <c r="BA827" s="157">
        <v>1</v>
      </c>
      <c r="BB827" s="160" t="s">
        <v>404</v>
      </c>
      <c r="BC827" s="155">
        <v>1</v>
      </c>
      <c r="BD827" s="276" t="s">
        <v>405</v>
      </c>
      <c r="BE827" s="157">
        <v>1</v>
      </c>
      <c r="BF827" s="159" t="s">
        <v>406</v>
      </c>
      <c r="BG827" s="157">
        <v>1</v>
      </c>
      <c r="BH827" s="160" t="s">
        <v>407</v>
      </c>
      <c r="BI827" s="155">
        <v>1</v>
      </c>
      <c r="BJ827" s="276" t="s">
        <v>408</v>
      </c>
      <c r="BK827" s="157">
        <v>1</v>
      </c>
      <c r="BL827" s="159" t="s">
        <v>409</v>
      </c>
      <c r="BM827" s="157">
        <v>1</v>
      </c>
      <c r="BN827" s="160" t="s">
        <v>410</v>
      </c>
      <c r="BQ827" s="170"/>
      <c r="BR827" s="171"/>
      <c r="BS827" s="170"/>
      <c r="BT827" s="171"/>
      <c r="BU827" s="172"/>
      <c r="BV827" s="169"/>
      <c r="BW827" s="170"/>
      <c r="BX827" s="171"/>
      <c r="BY827" s="170"/>
      <c r="BZ827" s="171"/>
      <c r="CA827" s="172"/>
      <c r="CB827" s="169"/>
      <c r="CC827" s="170"/>
      <c r="CD827" s="171"/>
      <c r="CE827" s="170"/>
      <c r="CF827" s="171"/>
      <c r="CG827" s="172"/>
      <c r="CH827" s="169"/>
      <c r="CI827" s="170"/>
      <c r="CJ827" s="171"/>
      <c r="CK827" s="170"/>
      <c r="CL827" s="171"/>
      <c r="CM827" s="172"/>
      <c r="CN827" s="169"/>
      <c r="CO827" s="170"/>
      <c r="CP827" s="171"/>
      <c r="CQ827" s="170"/>
      <c r="CR827" s="171"/>
      <c r="CS827" s="172"/>
    </row>
    <row r="828" spans="13:97" ht="15" customHeight="1" x14ac:dyDescent="0.25">
      <c r="M828" s="155"/>
      <c r="N828" s="277"/>
      <c r="O828" s="157"/>
      <c r="P828" s="156"/>
      <c r="Q828" s="157"/>
      <c r="R828" s="158"/>
      <c r="S828" s="155"/>
      <c r="T828" s="277"/>
      <c r="U828" s="157"/>
      <c r="V828" s="156"/>
      <c r="W828" s="157"/>
      <c r="X828" s="158"/>
      <c r="Y828" s="155"/>
      <c r="Z828" s="277"/>
      <c r="AA828" s="157"/>
      <c r="AB828" s="156"/>
      <c r="AC828" s="157"/>
      <c r="AD828" s="158"/>
      <c r="AE828" s="155"/>
      <c r="AF828" s="277"/>
      <c r="AG828" s="157"/>
      <c r="AH828" s="156"/>
      <c r="AI828" s="157"/>
      <c r="AJ828" s="158"/>
      <c r="AK828" s="155"/>
      <c r="AL828" s="277"/>
      <c r="AM828" s="157"/>
      <c r="AN828" s="156"/>
      <c r="AO828" s="157"/>
      <c r="AP828" s="158"/>
      <c r="AQ828" s="155"/>
      <c r="AR828" s="277"/>
      <c r="AS828" s="157"/>
      <c r="AT828" s="156"/>
      <c r="AU828" s="157"/>
      <c r="AV828" s="158"/>
      <c r="AW828" s="155"/>
      <c r="AX828" s="277"/>
      <c r="AY828" s="157"/>
      <c r="AZ828" s="156"/>
      <c r="BA828" s="157"/>
      <c r="BB828" s="158"/>
      <c r="BC828" s="155"/>
      <c r="BD828" s="277"/>
      <c r="BE828" s="157"/>
      <c r="BF828" s="156"/>
      <c r="BG828" s="157"/>
      <c r="BH828" s="158"/>
      <c r="BI828" s="155"/>
      <c r="BJ828" s="277"/>
      <c r="BK828" s="157"/>
      <c r="BL828" s="156"/>
      <c r="BM828" s="157"/>
      <c r="BN828" s="158"/>
      <c r="BQ828" s="173"/>
      <c r="BR828" s="171"/>
      <c r="BS828" s="173"/>
      <c r="BT828" s="171"/>
      <c r="BU828" s="174"/>
      <c r="BV828" s="169"/>
      <c r="BW828" s="173"/>
      <c r="BX828" s="171"/>
      <c r="BY828" s="173"/>
      <c r="BZ828" s="171"/>
      <c r="CA828" s="174"/>
      <c r="CB828" s="169"/>
      <c r="CC828" s="173"/>
      <c r="CD828" s="171"/>
      <c r="CE828" s="173"/>
      <c r="CF828" s="171"/>
      <c r="CG828" s="174"/>
      <c r="CH828" s="169"/>
      <c r="CI828" s="173"/>
      <c r="CJ828" s="171"/>
      <c r="CK828" s="173"/>
      <c r="CL828" s="171"/>
      <c r="CM828" s="174"/>
      <c r="CN828" s="169"/>
      <c r="CO828" s="173"/>
      <c r="CP828" s="171"/>
      <c r="CQ828" s="173"/>
      <c r="CR828" s="171"/>
      <c r="CS828" s="174"/>
    </row>
    <row r="829" spans="13:97" ht="15" customHeight="1" x14ac:dyDescent="0.25">
      <c r="M829" s="155"/>
      <c r="N829" s="277"/>
      <c r="O829" s="157"/>
      <c r="P829" s="156"/>
      <c r="Q829" s="157"/>
      <c r="R829" s="158"/>
      <c r="S829" s="155"/>
      <c r="T829" s="277"/>
      <c r="U829" s="157"/>
      <c r="V829" s="156"/>
      <c r="W829" s="157"/>
      <c r="X829" s="158"/>
      <c r="Y829" s="155"/>
      <c r="Z829" s="277"/>
      <c r="AA829" s="157"/>
      <c r="AB829" s="156"/>
      <c r="AC829" s="157"/>
      <c r="AD829" s="158"/>
      <c r="AE829" s="155"/>
      <c r="AF829" s="277"/>
      <c r="AG829" s="157"/>
      <c r="AH829" s="156"/>
      <c r="AI829" s="157"/>
      <c r="AJ829" s="158"/>
      <c r="AK829" s="155"/>
      <c r="AL829" s="277"/>
      <c r="AM829" s="157"/>
      <c r="AN829" s="156"/>
      <c r="AO829" s="157"/>
      <c r="AP829" s="158"/>
      <c r="AQ829" s="155"/>
      <c r="AR829" s="277"/>
      <c r="AS829" s="157"/>
      <c r="AT829" s="156"/>
      <c r="AU829" s="157"/>
      <c r="AV829" s="158"/>
      <c r="AW829" s="155"/>
      <c r="AX829" s="277"/>
      <c r="AY829" s="157"/>
      <c r="AZ829" s="156"/>
      <c r="BA829" s="157"/>
      <c r="BB829" s="158"/>
      <c r="BC829" s="155"/>
      <c r="BD829" s="277"/>
      <c r="BE829" s="157"/>
      <c r="BF829" s="156"/>
      <c r="BG829" s="157"/>
      <c r="BH829" s="158"/>
      <c r="BI829" s="155"/>
      <c r="BJ829" s="277"/>
      <c r="BK829" s="157"/>
      <c r="BL829" s="156"/>
      <c r="BM829" s="157"/>
      <c r="BN829" s="158"/>
      <c r="BQ829" s="173"/>
      <c r="BR829" s="171"/>
      <c r="BS829" s="173"/>
      <c r="BT829" s="171"/>
      <c r="BU829" s="174"/>
      <c r="BV829" s="169"/>
      <c r="BW829" s="173"/>
      <c r="BX829" s="171"/>
      <c r="BY829" s="173"/>
      <c r="BZ829" s="171"/>
      <c r="CA829" s="174"/>
      <c r="CB829" s="169"/>
      <c r="CC829" s="173"/>
      <c r="CD829" s="171"/>
      <c r="CE829" s="173"/>
      <c r="CF829" s="171"/>
      <c r="CG829" s="174"/>
      <c r="CH829" s="169"/>
      <c r="CI829" s="173"/>
      <c r="CJ829" s="171"/>
      <c r="CK829" s="173"/>
      <c r="CL829" s="171"/>
      <c r="CM829" s="174"/>
      <c r="CN829" s="169"/>
      <c r="CO829" s="173"/>
      <c r="CP829" s="171"/>
      <c r="CQ829" s="173"/>
      <c r="CR829" s="171"/>
      <c r="CS829" s="174"/>
    </row>
    <row r="830" spans="13:97" ht="15" customHeight="1" x14ac:dyDescent="0.25">
      <c r="M830" s="161"/>
      <c r="N830" s="278"/>
      <c r="O830" s="163"/>
      <c r="P830" s="162"/>
      <c r="Q830" s="163"/>
      <c r="R830" s="164"/>
      <c r="S830" s="161"/>
      <c r="T830" s="278"/>
      <c r="U830" s="163"/>
      <c r="V830" s="162"/>
      <c r="W830" s="163"/>
      <c r="X830" s="164"/>
      <c r="Y830" s="161"/>
      <c r="Z830" s="278"/>
      <c r="AA830" s="163"/>
      <c r="AB830" s="162"/>
      <c r="AC830" s="163"/>
      <c r="AD830" s="164"/>
      <c r="AE830" s="161"/>
      <c r="AF830" s="278"/>
      <c r="AG830" s="163"/>
      <c r="AH830" s="162"/>
      <c r="AI830" s="163"/>
      <c r="AJ830" s="164"/>
      <c r="AK830" s="161"/>
      <c r="AL830" s="278"/>
      <c r="AM830" s="163"/>
      <c r="AN830" s="162"/>
      <c r="AO830" s="163"/>
      <c r="AP830" s="164"/>
      <c r="AQ830" s="161"/>
      <c r="AR830" s="278"/>
      <c r="AS830" s="163"/>
      <c r="AT830" s="162"/>
      <c r="AU830" s="163"/>
      <c r="AV830" s="164"/>
      <c r="AW830" s="161"/>
      <c r="AX830" s="278"/>
      <c r="AY830" s="163"/>
      <c r="AZ830" s="162"/>
      <c r="BA830" s="163"/>
      <c r="BB830" s="164"/>
      <c r="BC830" s="161"/>
      <c r="BD830" s="278"/>
      <c r="BE830" s="163"/>
      <c r="BF830" s="162"/>
      <c r="BG830" s="163"/>
      <c r="BH830" s="164"/>
      <c r="BI830" s="161"/>
      <c r="BJ830" s="278"/>
      <c r="BK830" s="163"/>
      <c r="BL830" s="162"/>
      <c r="BM830" s="163"/>
      <c r="BN830" s="164"/>
      <c r="BQ830" s="176"/>
      <c r="BR830" s="177"/>
      <c r="BS830" s="176"/>
      <c r="BT830" s="177"/>
      <c r="BU830" s="178"/>
      <c r="BV830" s="175"/>
      <c r="BW830" s="176"/>
      <c r="BX830" s="177"/>
      <c r="BY830" s="176"/>
      <c r="BZ830" s="177"/>
      <c r="CA830" s="178"/>
      <c r="CB830" s="175"/>
      <c r="CC830" s="176"/>
      <c r="CD830" s="177"/>
      <c r="CE830" s="176"/>
      <c r="CF830" s="177"/>
      <c r="CG830" s="178"/>
      <c r="CH830" s="175"/>
      <c r="CI830" s="176"/>
      <c r="CJ830" s="177"/>
      <c r="CK830" s="176"/>
      <c r="CL830" s="177"/>
      <c r="CM830" s="178"/>
      <c r="CN830" s="175"/>
      <c r="CO830" s="176"/>
      <c r="CP830" s="177"/>
      <c r="CQ830" s="176"/>
      <c r="CR830" s="177"/>
      <c r="CS830" s="178"/>
    </row>
    <row r="831" spans="13:97" ht="15" customHeight="1" x14ac:dyDescent="0.25">
      <c r="M831" s="155">
        <v>1</v>
      </c>
      <c r="N831" s="276" t="s">
        <v>411</v>
      </c>
      <c r="O831" s="157">
        <v>1</v>
      </c>
      <c r="P831" s="159" t="s">
        <v>412</v>
      </c>
      <c r="Q831" s="157">
        <v>1</v>
      </c>
      <c r="R831" s="160" t="s">
        <v>413</v>
      </c>
      <c r="S831" s="155">
        <v>1</v>
      </c>
      <c r="T831" s="276" t="s">
        <v>414</v>
      </c>
      <c r="U831" s="157">
        <v>1</v>
      </c>
      <c r="V831" s="159" t="s">
        <v>415</v>
      </c>
      <c r="W831" s="157">
        <v>1</v>
      </c>
      <c r="X831" s="160" t="s">
        <v>416</v>
      </c>
      <c r="Y831" s="155"/>
      <c r="Z831" s="279"/>
      <c r="AA831" s="157"/>
      <c r="AB831" s="159"/>
      <c r="AC831" s="157"/>
      <c r="AD831" s="160"/>
      <c r="AE831" s="155"/>
      <c r="AF831" s="279"/>
      <c r="AG831" s="157"/>
      <c r="AH831" s="159"/>
      <c r="AI831" s="157"/>
      <c r="AJ831" s="160"/>
      <c r="AK831" s="155"/>
      <c r="AL831" s="279"/>
      <c r="AM831" s="157"/>
      <c r="AN831" s="159"/>
      <c r="AO831" s="157"/>
      <c r="AP831" s="160"/>
      <c r="AQ831" s="155"/>
      <c r="AR831" s="279"/>
      <c r="AS831" s="157"/>
      <c r="AT831" s="159"/>
      <c r="AU831" s="157"/>
      <c r="AV831" s="160"/>
      <c r="AW831" s="155"/>
      <c r="AX831" s="279"/>
      <c r="AY831" s="157"/>
      <c r="AZ831" s="159"/>
      <c r="BA831" s="157"/>
      <c r="BB831" s="160"/>
      <c r="BC831" s="155"/>
      <c r="BD831" s="279"/>
      <c r="BE831" s="157"/>
      <c r="BF831" s="159"/>
      <c r="BG831" s="157"/>
      <c r="BH831" s="160"/>
      <c r="BI831" s="155"/>
      <c r="BJ831" s="279"/>
      <c r="BK831" s="157"/>
      <c r="BL831" s="159"/>
      <c r="BM831" s="157"/>
      <c r="BN831" s="160"/>
      <c r="BQ831" s="170"/>
      <c r="BR831" s="171"/>
      <c r="BS831" s="170"/>
      <c r="BT831" s="171"/>
      <c r="BU831" s="172"/>
      <c r="BV831" s="169"/>
      <c r="BW831" s="170"/>
      <c r="BX831" s="171"/>
      <c r="BY831" s="170"/>
      <c r="BZ831" s="171"/>
      <c r="CA831" s="172"/>
      <c r="CB831" s="169"/>
      <c r="CC831" s="170"/>
      <c r="CD831" s="171"/>
      <c r="CE831" s="170"/>
      <c r="CF831" s="171"/>
      <c r="CG831" s="172"/>
      <c r="CH831" s="169"/>
      <c r="CI831" s="170"/>
      <c r="CJ831" s="171"/>
      <c r="CK831" s="170"/>
      <c r="CL831" s="171"/>
      <c r="CM831" s="172"/>
      <c r="CN831" s="169"/>
      <c r="CO831" s="170"/>
      <c r="CP831" s="171"/>
      <c r="CQ831" s="170"/>
      <c r="CR831" s="171"/>
      <c r="CS831" s="172"/>
    </row>
    <row r="832" spans="13:97" ht="15" customHeight="1" x14ac:dyDescent="0.25">
      <c r="M832" s="155"/>
      <c r="N832" s="277"/>
      <c r="O832" s="157"/>
      <c r="P832" s="156"/>
      <c r="Q832" s="157"/>
      <c r="R832" s="158"/>
      <c r="S832" s="155"/>
      <c r="T832" s="277"/>
      <c r="U832" s="157"/>
      <c r="V832" s="156"/>
      <c r="W832" s="157"/>
      <c r="X832" s="158"/>
      <c r="Y832" s="155"/>
      <c r="Z832" s="277"/>
      <c r="AA832" s="157"/>
      <c r="AB832" s="156"/>
      <c r="AC832" s="157"/>
      <c r="AD832" s="158"/>
      <c r="AE832" s="155"/>
      <c r="AF832" s="277"/>
      <c r="AG832" s="157"/>
      <c r="AH832" s="156"/>
      <c r="AI832" s="157"/>
      <c r="AJ832" s="158"/>
      <c r="AK832" s="155"/>
      <c r="AL832" s="277"/>
      <c r="AM832" s="157"/>
      <c r="AN832" s="156"/>
      <c r="AO832" s="157"/>
      <c r="AP832" s="158"/>
      <c r="AQ832" s="155"/>
      <c r="AR832" s="277"/>
      <c r="AS832" s="157"/>
      <c r="AT832" s="156"/>
      <c r="AU832" s="157"/>
      <c r="AV832" s="158"/>
      <c r="AW832" s="155"/>
      <c r="AX832" s="277"/>
      <c r="AY832" s="157"/>
      <c r="AZ832" s="156"/>
      <c r="BA832" s="157"/>
      <c r="BB832" s="158"/>
      <c r="BC832" s="155"/>
      <c r="BD832" s="277"/>
      <c r="BE832" s="157"/>
      <c r="BF832" s="156"/>
      <c r="BG832" s="157"/>
      <c r="BH832" s="158"/>
      <c r="BI832" s="155"/>
      <c r="BJ832" s="277"/>
      <c r="BK832" s="157"/>
      <c r="BL832" s="156"/>
      <c r="BM832" s="157"/>
      <c r="BN832" s="158"/>
      <c r="BQ832" s="173"/>
      <c r="BR832" s="171"/>
      <c r="BS832" s="173"/>
      <c r="BT832" s="171"/>
      <c r="BU832" s="174"/>
      <c r="BV832" s="169"/>
      <c r="BW832" s="173"/>
      <c r="BX832" s="171"/>
      <c r="BY832" s="173"/>
      <c r="BZ832" s="171"/>
      <c r="CA832" s="174"/>
      <c r="CB832" s="169"/>
      <c r="CC832" s="173"/>
      <c r="CD832" s="171"/>
      <c r="CE832" s="173"/>
      <c r="CF832" s="171"/>
      <c r="CG832" s="174"/>
      <c r="CH832" s="169"/>
      <c r="CI832" s="173"/>
      <c r="CJ832" s="171"/>
      <c r="CK832" s="173"/>
      <c r="CL832" s="171"/>
      <c r="CM832" s="174"/>
      <c r="CN832" s="169"/>
      <c r="CO832" s="173"/>
      <c r="CP832" s="171"/>
      <c r="CQ832" s="173"/>
      <c r="CR832" s="171"/>
      <c r="CS832" s="174"/>
    </row>
    <row r="833" spans="13:97" ht="15" customHeight="1" x14ac:dyDescent="0.25">
      <c r="M833" s="155"/>
      <c r="N833" s="277"/>
      <c r="O833" s="157"/>
      <c r="P833" s="156"/>
      <c r="Q833" s="157"/>
      <c r="R833" s="158"/>
      <c r="S833" s="155"/>
      <c r="T833" s="277"/>
      <c r="U833" s="157"/>
      <c r="V833" s="156"/>
      <c r="W833" s="157"/>
      <c r="X833" s="158"/>
      <c r="Y833" s="155"/>
      <c r="Z833" s="277"/>
      <c r="AA833" s="157"/>
      <c r="AB833" s="156"/>
      <c r="AC833" s="157"/>
      <c r="AD833" s="158"/>
      <c r="AE833" s="155"/>
      <c r="AF833" s="277"/>
      <c r="AG833" s="157"/>
      <c r="AH833" s="156"/>
      <c r="AI833" s="157"/>
      <c r="AJ833" s="158"/>
      <c r="AK833" s="155"/>
      <c r="AL833" s="277"/>
      <c r="AM833" s="157"/>
      <c r="AN833" s="156"/>
      <c r="AO833" s="157"/>
      <c r="AP833" s="158"/>
      <c r="AQ833" s="155"/>
      <c r="AR833" s="277"/>
      <c r="AS833" s="157"/>
      <c r="AT833" s="156"/>
      <c r="AU833" s="157"/>
      <c r="AV833" s="158"/>
      <c r="AW833" s="155"/>
      <c r="AX833" s="277"/>
      <c r="AY833" s="157"/>
      <c r="AZ833" s="156"/>
      <c r="BA833" s="157"/>
      <c r="BB833" s="158"/>
      <c r="BC833" s="155"/>
      <c r="BD833" s="277"/>
      <c r="BE833" s="157"/>
      <c r="BF833" s="156"/>
      <c r="BG833" s="157"/>
      <c r="BH833" s="158"/>
      <c r="BI833" s="155"/>
      <c r="BJ833" s="277"/>
      <c r="BK833" s="157"/>
      <c r="BL833" s="156"/>
      <c r="BM833" s="157"/>
      <c r="BN833" s="158"/>
      <c r="BQ833" s="127"/>
      <c r="BR833" s="128"/>
      <c r="BS833" s="127"/>
      <c r="BT833" s="128"/>
      <c r="BU833" s="129"/>
      <c r="BV833" s="126"/>
      <c r="BW833" s="127"/>
      <c r="BX833" s="128"/>
      <c r="BY833" s="127"/>
      <c r="BZ833" s="128"/>
      <c r="CA833" s="129"/>
      <c r="CB833" s="126"/>
      <c r="CC833" s="127"/>
      <c r="CD833" s="128"/>
      <c r="CE833" s="127"/>
      <c r="CF833" s="128"/>
      <c r="CG833" s="129"/>
      <c r="CH833" s="126"/>
      <c r="CI833" s="127"/>
      <c r="CJ833" s="128"/>
      <c r="CK833" s="127"/>
      <c r="CL833" s="128"/>
      <c r="CM833" s="129"/>
      <c r="CN833" s="126"/>
      <c r="CO833" s="127"/>
      <c r="CP833" s="128"/>
      <c r="CQ833" s="127"/>
      <c r="CR833" s="128"/>
      <c r="CS833" s="129"/>
    </row>
    <row r="834" spans="13:97" ht="15" customHeight="1" x14ac:dyDescent="0.25">
      <c r="M834" s="122"/>
      <c r="N834" s="280"/>
      <c r="O834" s="124"/>
      <c r="P834" s="123"/>
      <c r="Q834" s="124"/>
      <c r="R834" s="125"/>
      <c r="S834" s="122"/>
      <c r="T834" s="280"/>
      <c r="U834" s="124"/>
      <c r="V834" s="123"/>
      <c r="W834" s="124"/>
      <c r="X834" s="125"/>
      <c r="Y834" s="122"/>
      <c r="Z834" s="280"/>
      <c r="AA834" s="124"/>
      <c r="AB834" s="123"/>
      <c r="AC834" s="124"/>
      <c r="AD834" s="125"/>
      <c r="AE834" s="122"/>
      <c r="AF834" s="280"/>
      <c r="AG834" s="124"/>
      <c r="AH834" s="123"/>
      <c r="AI834" s="124"/>
      <c r="AJ834" s="125"/>
      <c r="AK834" s="122"/>
      <c r="AL834" s="280"/>
      <c r="AM834" s="124"/>
      <c r="AN834" s="123"/>
      <c r="AO834" s="124"/>
      <c r="AP834" s="125"/>
      <c r="AQ834" s="122"/>
      <c r="AR834" s="280"/>
      <c r="AS834" s="124"/>
      <c r="AT834" s="123"/>
      <c r="AU834" s="124"/>
      <c r="AV834" s="125"/>
      <c r="AW834" s="122"/>
      <c r="AX834" s="280"/>
      <c r="AY834" s="124"/>
      <c r="AZ834" s="123"/>
      <c r="BA834" s="124"/>
      <c r="BB834" s="125"/>
      <c r="BC834" s="122"/>
      <c r="BD834" s="280"/>
      <c r="BE834" s="124"/>
      <c r="BF834" s="123"/>
      <c r="BG834" s="124"/>
      <c r="BH834" s="125"/>
      <c r="BI834" s="122"/>
      <c r="BJ834" s="280"/>
      <c r="BK834" s="124"/>
      <c r="BL834" s="123"/>
      <c r="BM834" s="124"/>
      <c r="BN834" s="125"/>
      <c r="BQ834" s="131"/>
      <c r="BR834" s="132"/>
      <c r="BS834" s="131"/>
      <c r="BT834" s="132"/>
      <c r="BU834" s="133"/>
      <c r="BV834" s="130"/>
      <c r="BW834" s="131"/>
      <c r="BX834" s="132"/>
      <c r="BY834" s="131"/>
      <c r="BZ834" s="132"/>
      <c r="CA834" s="133"/>
      <c r="CB834" s="130"/>
      <c r="CC834" s="131"/>
      <c r="CD834" s="132"/>
      <c r="CE834" s="131"/>
      <c r="CF834" s="132"/>
      <c r="CG834" s="133"/>
      <c r="CH834" s="130"/>
      <c r="CI834" s="131"/>
      <c r="CJ834" s="132"/>
      <c r="CK834" s="131"/>
      <c r="CL834" s="132"/>
      <c r="CM834" s="133"/>
      <c r="CN834" s="130"/>
      <c r="CO834" s="131"/>
      <c r="CP834" s="132"/>
      <c r="CQ834" s="131"/>
      <c r="CR834" s="132"/>
      <c r="CS834" s="133"/>
    </row>
    <row r="835" spans="13:97" ht="15" customHeight="1" x14ac:dyDescent="0.25">
      <c r="M835" s="169">
        <v>1</v>
      </c>
      <c r="N835" s="281" t="s">
        <v>417</v>
      </c>
      <c r="O835" s="171">
        <v>1</v>
      </c>
      <c r="P835" s="170" t="s">
        <v>418</v>
      </c>
      <c r="Q835" s="171">
        <v>1</v>
      </c>
      <c r="R835" s="172" t="s">
        <v>419</v>
      </c>
      <c r="S835" s="169">
        <v>1</v>
      </c>
      <c r="T835" s="281" t="s">
        <v>420</v>
      </c>
      <c r="U835" s="171">
        <v>1</v>
      </c>
      <c r="V835" s="170" t="s">
        <v>421</v>
      </c>
      <c r="W835" s="171">
        <v>1</v>
      </c>
      <c r="X835" s="172" t="s">
        <v>422</v>
      </c>
      <c r="Y835" s="169">
        <v>1</v>
      </c>
      <c r="Z835" s="281" t="s">
        <v>423</v>
      </c>
      <c r="AA835" s="171">
        <v>1</v>
      </c>
      <c r="AB835" s="170" t="s">
        <v>424</v>
      </c>
      <c r="AC835" s="171">
        <v>1</v>
      </c>
      <c r="AD835" s="172" t="s">
        <v>425</v>
      </c>
      <c r="AE835" s="169">
        <v>1</v>
      </c>
      <c r="AF835" s="281" t="s">
        <v>426</v>
      </c>
      <c r="AG835" s="171">
        <v>1</v>
      </c>
      <c r="AH835" s="170" t="s">
        <v>427</v>
      </c>
      <c r="AI835" s="171">
        <v>1</v>
      </c>
      <c r="AJ835" s="172" t="s">
        <v>428</v>
      </c>
      <c r="AK835" s="169">
        <v>1</v>
      </c>
      <c r="AL835" s="281" t="s">
        <v>429</v>
      </c>
      <c r="AM835" s="171">
        <v>1</v>
      </c>
      <c r="AN835" s="170" t="s">
        <v>430</v>
      </c>
      <c r="AO835" s="171">
        <v>1</v>
      </c>
      <c r="AP835" s="172" t="s">
        <v>431</v>
      </c>
      <c r="AQ835" s="169">
        <v>1</v>
      </c>
      <c r="AR835" s="281" t="s">
        <v>432</v>
      </c>
      <c r="AS835" s="171">
        <v>1</v>
      </c>
      <c r="AT835" s="170" t="s">
        <v>433</v>
      </c>
      <c r="AU835" s="171">
        <v>1</v>
      </c>
      <c r="AV835" s="172" t="s">
        <v>434</v>
      </c>
      <c r="AW835" s="169">
        <v>1</v>
      </c>
      <c r="AX835" s="281" t="s">
        <v>435</v>
      </c>
      <c r="AY835" s="171">
        <v>1</v>
      </c>
      <c r="AZ835" s="170" t="s">
        <v>436</v>
      </c>
      <c r="BA835" s="171">
        <v>1</v>
      </c>
      <c r="BB835" s="172" t="s">
        <v>437</v>
      </c>
      <c r="BC835" s="169">
        <v>1</v>
      </c>
      <c r="BD835" s="281" t="s">
        <v>438</v>
      </c>
      <c r="BE835" s="171">
        <v>1</v>
      </c>
      <c r="BF835" s="170" t="s">
        <v>439</v>
      </c>
      <c r="BG835" s="171">
        <v>1</v>
      </c>
      <c r="BH835" s="172" t="s">
        <v>440</v>
      </c>
      <c r="BI835" s="169">
        <v>1</v>
      </c>
      <c r="BJ835" s="281" t="s">
        <v>441</v>
      </c>
      <c r="BK835" s="171">
        <v>1</v>
      </c>
      <c r="BL835" s="170" t="s">
        <v>442</v>
      </c>
      <c r="BM835" s="171">
        <v>1</v>
      </c>
      <c r="BN835" s="172" t="s">
        <v>443</v>
      </c>
      <c r="BQ835" s="134"/>
      <c r="BR835" s="128"/>
      <c r="BS835" s="134"/>
      <c r="BT835" s="128"/>
      <c r="BU835" s="135"/>
      <c r="BV835" s="126"/>
      <c r="BW835" s="134"/>
      <c r="BX835" s="128"/>
      <c r="BY835" s="134"/>
      <c r="BZ835" s="128"/>
      <c r="CA835" s="129"/>
      <c r="CB835" s="114"/>
      <c r="CC835" s="116"/>
      <c r="CD835" s="128"/>
      <c r="CE835" s="134"/>
      <c r="CF835" s="128"/>
      <c r="CG835" s="135"/>
      <c r="CH835" s="126"/>
      <c r="CI835" s="134"/>
      <c r="CJ835" s="128"/>
      <c r="CK835" s="134"/>
      <c r="CL835" s="128"/>
      <c r="CM835" s="135"/>
      <c r="CN835" s="126"/>
      <c r="CO835" s="134"/>
      <c r="CP835" s="128"/>
      <c r="CQ835" s="134"/>
      <c r="CR835" s="128"/>
      <c r="CS835" s="129"/>
    </row>
    <row r="836" spans="13:97" ht="15" customHeight="1" x14ac:dyDescent="0.25">
      <c r="M836" s="169"/>
      <c r="N836" s="181"/>
      <c r="O836" s="171"/>
      <c r="P836" s="173"/>
      <c r="Q836" s="171"/>
      <c r="R836" s="174"/>
      <c r="S836" s="169"/>
      <c r="T836" s="181"/>
      <c r="U836" s="171"/>
      <c r="V836" s="173"/>
      <c r="W836" s="171"/>
      <c r="X836" s="174"/>
      <c r="Y836" s="169"/>
      <c r="Z836" s="181"/>
      <c r="AA836" s="171"/>
      <c r="AB836" s="173"/>
      <c r="AC836" s="171"/>
      <c r="AD836" s="174"/>
      <c r="AE836" s="169"/>
      <c r="AF836" s="181"/>
      <c r="AG836" s="171"/>
      <c r="AH836" s="173"/>
      <c r="AI836" s="171"/>
      <c r="AJ836" s="174"/>
      <c r="AK836" s="169"/>
      <c r="AL836" s="181"/>
      <c r="AM836" s="171"/>
      <c r="AN836" s="173"/>
      <c r="AO836" s="171"/>
      <c r="AP836" s="174"/>
      <c r="AQ836" s="169"/>
      <c r="AR836" s="181"/>
      <c r="AS836" s="171"/>
      <c r="AT836" s="173"/>
      <c r="AU836" s="171"/>
      <c r="AV836" s="174"/>
      <c r="AW836" s="169"/>
      <c r="AX836" s="181"/>
      <c r="AY836" s="171"/>
      <c r="AZ836" s="173"/>
      <c r="BA836" s="171"/>
      <c r="BB836" s="174"/>
      <c r="BC836" s="169"/>
      <c r="BD836" s="181"/>
      <c r="BE836" s="171"/>
      <c r="BF836" s="173"/>
      <c r="BG836" s="171"/>
      <c r="BH836" s="174"/>
      <c r="BI836" s="169"/>
      <c r="BJ836" s="181"/>
      <c r="BK836" s="171"/>
      <c r="BL836" s="173"/>
      <c r="BM836" s="171"/>
      <c r="BN836" s="174"/>
      <c r="BQ836" s="137"/>
      <c r="BR836" s="138"/>
      <c r="BS836" s="137"/>
      <c r="BT836" s="138"/>
      <c r="BU836" s="139"/>
      <c r="BV836" s="136"/>
      <c r="BW836" s="137"/>
      <c r="BX836" s="138"/>
      <c r="BY836" s="137"/>
      <c r="BZ836" s="138"/>
      <c r="CA836" s="139"/>
      <c r="CB836" s="136"/>
      <c r="CC836" s="137"/>
      <c r="CD836" s="138"/>
      <c r="CE836" s="137"/>
      <c r="CF836" s="138"/>
      <c r="CG836" s="139"/>
      <c r="CH836" s="136"/>
      <c r="CI836" s="137"/>
      <c r="CJ836" s="138"/>
      <c r="CK836" s="137"/>
      <c r="CL836" s="138"/>
      <c r="CM836" s="139"/>
      <c r="CN836" s="136"/>
      <c r="CO836" s="137"/>
      <c r="CP836" s="138"/>
      <c r="CQ836" s="137"/>
      <c r="CR836" s="138"/>
      <c r="CS836" s="139"/>
    </row>
    <row r="837" spans="13:97" ht="15" customHeight="1" x14ac:dyDescent="0.25">
      <c r="M837" s="169"/>
      <c r="N837" s="181"/>
      <c r="O837" s="171"/>
      <c r="P837" s="173"/>
      <c r="Q837" s="171"/>
      <c r="R837" s="174"/>
      <c r="S837" s="169"/>
      <c r="T837" s="181"/>
      <c r="U837" s="171"/>
      <c r="V837" s="173"/>
      <c r="W837" s="171"/>
      <c r="X837" s="174"/>
      <c r="Y837" s="169"/>
      <c r="Z837" s="181"/>
      <c r="AA837" s="171"/>
      <c r="AB837" s="173"/>
      <c r="AC837" s="171"/>
      <c r="AD837" s="174"/>
      <c r="AE837" s="169"/>
      <c r="AF837" s="181"/>
      <c r="AG837" s="171"/>
      <c r="AH837" s="173"/>
      <c r="AI837" s="171"/>
      <c r="AJ837" s="174"/>
      <c r="AK837" s="169"/>
      <c r="AL837" s="181"/>
      <c r="AM837" s="171"/>
      <c r="AN837" s="173"/>
      <c r="AO837" s="171"/>
      <c r="AP837" s="174"/>
      <c r="AQ837" s="169"/>
      <c r="AR837" s="181"/>
      <c r="AS837" s="171"/>
      <c r="AT837" s="173"/>
      <c r="AU837" s="171"/>
      <c r="AV837" s="174"/>
      <c r="AW837" s="169"/>
      <c r="AX837" s="181"/>
      <c r="AY837" s="171"/>
      <c r="AZ837" s="173"/>
      <c r="BA837" s="171"/>
      <c r="BB837" s="174"/>
      <c r="BC837" s="169"/>
      <c r="BD837" s="181"/>
      <c r="BE837" s="171"/>
      <c r="BF837" s="173"/>
      <c r="BG837" s="171"/>
      <c r="BH837" s="174"/>
      <c r="BI837" s="169"/>
      <c r="BJ837" s="181"/>
      <c r="BK837" s="171"/>
      <c r="BL837" s="173"/>
      <c r="BM837" s="171"/>
      <c r="BN837" s="174"/>
      <c r="BQ837" s="137"/>
      <c r="BR837" s="138"/>
      <c r="BS837" s="137"/>
      <c r="BT837" s="138"/>
      <c r="BU837" s="139"/>
      <c r="BV837" s="136"/>
      <c r="BW837" s="137"/>
      <c r="BX837" s="138"/>
      <c r="BY837" s="137"/>
      <c r="BZ837" s="138"/>
      <c r="CA837" s="139"/>
      <c r="CB837" s="136"/>
      <c r="CC837" s="137"/>
      <c r="CD837" s="138"/>
      <c r="CE837" s="137"/>
      <c r="CF837" s="138"/>
      <c r="CG837" s="139"/>
      <c r="CH837" s="136"/>
      <c r="CI837" s="137"/>
      <c r="CJ837" s="138"/>
      <c r="CK837" s="137"/>
      <c r="CL837" s="138"/>
      <c r="CM837" s="139"/>
      <c r="CN837" s="136"/>
      <c r="CO837" s="137"/>
      <c r="CP837" s="138"/>
      <c r="CQ837" s="137"/>
      <c r="CR837" s="138"/>
      <c r="CS837" s="139"/>
    </row>
    <row r="838" spans="13:97" ht="15" customHeight="1" x14ac:dyDescent="0.25">
      <c r="M838" s="175"/>
      <c r="N838" s="282"/>
      <c r="O838" s="177"/>
      <c r="P838" s="176"/>
      <c r="Q838" s="177"/>
      <c r="R838" s="178"/>
      <c r="S838" s="175"/>
      <c r="T838" s="282"/>
      <c r="U838" s="177"/>
      <c r="V838" s="176"/>
      <c r="W838" s="177"/>
      <c r="X838" s="178"/>
      <c r="Y838" s="175"/>
      <c r="Z838" s="282"/>
      <c r="AA838" s="177"/>
      <c r="AB838" s="176"/>
      <c r="AC838" s="177"/>
      <c r="AD838" s="178"/>
      <c r="AE838" s="175"/>
      <c r="AF838" s="282"/>
      <c r="AG838" s="177"/>
      <c r="AH838" s="176"/>
      <c r="AI838" s="177"/>
      <c r="AJ838" s="178"/>
      <c r="AK838" s="175"/>
      <c r="AL838" s="282"/>
      <c r="AM838" s="177"/>
      <c r="AN838" s="176"/>
      <c r="AO838" s="177"/>
      <c r="AP838" s="178"/>
      <c r="AQ838" s="175"/>
      <c r="AR838" s="282"/>
      <c r="AS838" s="177"/>
      <c r="AT838" s="176"/>
      <c r="AU838" s="177"/>
      <c r="AV838" s="178"/>
      <c r="AW838" s="175"/>
      <c r="AX838" s="282"/>
      <c r="AY838" s="177"/>
      <c r="AZ838" s="176"/>
      <c r="BA838" s="177"/>
      <c r="BB838" s="178"/>
      <c r="BC838" s="175"/>
      <c r="BD838" s="282"/>
      <c r="BE838" s="177"/>
      <c r="BF838" s="176"/>
      <c r="BG838" s="177"/>
      <c r="BH838" s="178"/>
      <c r="BI838" s="175"/>
      <c r="BJ838" s="282"/>
      <c r="BK838" s="177"/>
      <c r="BL838" s="176"/>
      <c r="BM838" s="177"/>
      <c r="BN838" s="178"/>
      <c r="BQ838" s="123"/>
      <c r="BR838" s="124"/>
      <c r="BS838" s="123"/>
      <c r="BT838" s="124"/>
      <c r="BU838" s="125"/>
      <c r="BV838" s="122"/>
      <c r="BW838" s="123"/>
      <c r="BX838" s="124"/>
      <c r="BY838" s="123"/>
      <c r="BZ838" s="124"/>
      <c r="CA838" s="125"/>
      <c r="CB838" s="122"/>
      <c r="CC838" s="123"/>
      <c r="CD838" s="124"/>
      <c r="CE838" s="123"/>
      <c r="CF838" s="124"/>
      <c r="CG838" s="125"/>
      <c r="CH838" s="122"/>
      <c r="CI838" s="123"/>
      <c r="CJ838" s="124"/>
      <c r="CK838" s="123"/>
      <c r="CL838" s="124"/>
      <c r="CM838" s="125"/>
      <c r="CN838" s="122"/>
      <c r="CO838" s="123"/>
      <c r="CP838" s="124"/>
      <c r="CQ838" s="123"/>
      <c r="CR838" s="124"/>
      <c r="CS838" s="125"/>
    </row>
    <row r="839" spans="13:97" ht="15" customHeight="1" x14ac:dyDescent="0.25">
      <c r="M839" s="169">
        <v>1</v>
      </c>
      <c r="N839" s="276" t="s">
        <v>444</v>
      </c>
      <c r="O839" s="171">
        <v>1</v>
      </c>
      <c r="P839" s="170" t="s">
        <v>445</v>
      </c>
      <c r="Q839" s="171">
        <v>1</v>
      </c>
      <c r="R839" s="172" t="s">
        <v>446</v>
      </c>
      <c r="S839" s="169">
        <v>1</v>
      </c>
      <c r="T839" s="281" t="s">
        <v>447</v>
      </c>
      <c r="U839" s="171">
        <v>1</v>
      </c>
      <c r="V839" s="170" t="s">
        <v>448</v>
      </c>
      <c r="W839" s="171">
        <v>1</v>
      </c>
      <c r="X839" s="172" t="s">
        <v>449</v>
      </c>
      <c r="Y839" s="169">
        <v>1</v>
      </c>
      <c r="Z839" s="281" t="s">
        <v>450</v>
      </c>
      <c r="AA839" s="171">
        <v>1</v>
      </c>
      <c r="AB839" s="170" t="s">
        <v>451</v>
      </c>
      <c r="AC839" s="171">
        <v>1</v>
      </c>
      <c r="AD839" s="172" t="s">
        <v>452</v>
      </c>
      <c r="AE839" s="169">
        <v>1</v>
      </c>
      <c r="AF839" s="281" t="s">
        <v>453</v>
      </c>
      <c r="AG839" s="171">
        <v>1</v>
      </c>
      <c r="AH839" s="170" t="s">
        <v>454</v>
      </c>
      <c r="AI839" s="171">
        <v>1</v>
      </c>
      <c r="AJ839" s="172" t="s">
        <v>455</v>
      </c>
      <c r="AK839" s="169">
        <v>1</v>
      </c>
      <c r="AL839" s="281" t="s">
        <v>456</v>
      </c>
      <c r="AM839" s="171">
        <v>1</v>
      </c>
      <c r="AN839" s="170" t="s">
        <v>457</v>
      </c>
      <c r="AO839" s="171">
        <v>1</v>
      </c>
      <c r="AP839" s="172" t="s">
        <v>458</v>
      </c>
      <c r="AQ839" s="169">
        <v>1</v>
      </c>
      <c r="AR839" s="281" t="s">
        <v>459</v>
      </c>
      <c r="AS839" s="171">
        <v>1</v>
      </c>
      <c r="AT839" s="170" t="s">
        <v>460</v>
      </c>
      <c r="AU839" s="171">
        <v>1</v>
      </c>
      <c r="AV839" s="172" t="s">
        <v>461</v>
      </c>
      <c r="AW839" s="169">
        <v>1</v>
      </c>
      <c r="AX839" s="281" t="s">
        <v>462</v>
      </c>
      <c r="AY839" s="171">
        <v>1</v>
      </c>
      <c r="AZ839" s="170" t="s">
        <v>463</v>
      </c>
      <c r="BA839" s="171">
        <v>1</v>
      </c>
      <c r="BB839" s="172" t="s">
        <v>464</v>
      </c>
      <c r="BC839" s="169">
        <v>1</v>
      </c>
      <c r="BD839" s="281" t="s">
        <v>465</v>
      </c>
      <c r="BE839" s="171">
        <v>1</v>
      </c>
      <c r="BF839" s="170" t="s">
        <v>466</v>
      </c>
      <c r="BG839" s="171">
        <v>1</v>
      </c>
      <c r="BH839" s="172" t="s">
        <v>467</v>
      </c>
      <c r="BI839" s="169">
        <v>1</v>
      </c>
      <c r="BJ839" s="281" t="s">
        <v>468</v>
      </c>
      <c r="BK839" s="171">
        <v>1</v>
      </c>
      <c r="BL839" s="170" t="s">
        <v>469</v>
      </c>
      <c r="BM839" s="171">
        <v>1</v>
      </c>
      <c r="BN839" s="172" t="s">
        <v>470</v>
      </c>
      <c r="BQ839" s="186"/>
      <c r="BR839" s="187"/>
      <c r="BS839" s="186"/>
      <c r="BT839" s="187"/>
      <c r="BU839" s="188"/>
      <c r="BV839" s="185"/>
      <c r="BW839" s="186"/>
      <c r="BX839" s="187"/>
      <c r="BY839" s="186"/>
      <c r="BZ839" s="187"/>
      <c r="CA839" s="188"/>
      <c r="CB839" s="185"/>
      <c r="CC839" s="186"/>
      <c r="CD839" s="187"/>
      <c r="CE839" s="186"/>
      <c r="CF839" s="187"/>
      <c r="CG839" s="188"/>
      <c r="CH839" s="185"/>
      <c r="CI839" s="186"/>
      <c r="CJ839" s="187"/>
      <c r="CK839" s="186"/>
      <c r="CL839" s="187"/>
      <c r="CM839" s="188"/>
      <c r="CN839" s="185"/>
      <c r="CO839" s="186"/>
      <c r="CP839" s="187"/>
      <c r="CQ839" s="186"/>
      <c r="CR839" s="187"/>
      <c r="CS839" s="188"/>
    </row>
    <row r="840" spans="13:97" ht="15" customHeight="1" x14ac:dyDescent="0.25">
      <c r="M840" s="169"/>
      <c r="N840" s="181"/>
      <c r="O840" s="171"/>
      <c r="P840" s="173"/>
      <c r="Q840" s="171"/>
      <c r="R840" s="174"/>
      <c r="S840" s="169"/>
      <c r="T840" s="181"/>
      <c r="U840" s="171"/>
      <c r="V840" s="173"/>
      <c r="W840" s="171"/>
      <c r="X840" s="174"/>
      <c r="Y840" s="169"/>
      <c r="Z840" s="181"/>
      <c r="AA840" s="171"/>
      <c r="AB840" s="173"/>
      <c r="AC840" s="171"/>
      <c r="AD840" s="174"/>
      <c r="AE840" s="169"/>
      <c r="AF840" s="181"/>
      <c r="AG840" s="171"/>
      <c r="AH840" s="173"/>
      <c r="AI840" s="171"/>
      <c r="AJ840" s="174"/>
      <c r="AK840" s="169"/>
      <c r="AL840" s="181"/>
      <c r="AM840" s="171"/>
      <c r="AN840" s="173"/>
      <c r="AO840" s="171"/>
      <c r="AP840" s="174"/>
      <c r="AQ840" s="169"/>
      <c r="AR840" s="181"/>
      <c r="AS840" s="171"/>
      <c r="AT840" s="173"/>
      <c r="AU840" s="171"/>
      <c r="AV840" s="174"/>
      <c r="AW840" s="169"/>
      <c r="AX840" s="181"/>
      <c r="AY840" s="171"/>
      <c r="AZ840" s="173"/>
      <c r="BA840" s="171"/>
      <c r="BB840" s="174"/>
      <c r="BC840" s="169"/>
      <c r="BD840" s="181"/>
      <c r="BE840" s="171"/>
      <c r="BF840" s="173"/>
      <c r="BG840" s="171"/>
      <c r="BH840" s="174"/>
      <c r="BI840" s="169"/>
      <c r="BJ840" s="181"/>
      <c r="BK840" s="171"/>
      <c r="BL840" s="173"/>
      <c r="BM840" s="171"/>
      <c r="BN840" s="174"/>
      <c r="BQ840" s="189"/>
      <c r="BR840" s="187"/>
      <c r="BS840" s="189"/>
      <c r="BT840" s="187"/>
      <c r="BU840" s="190"/>
      <c r="BV840" s="185"/>
      <c r="BW840" s="189"/>
      <c r="BX840" s="187"/>
      <c r="BY840" s="189"/>
      <c r="BZ840" s="187"/>
      <c r="CA840" s="190"/>
      <c r="CB840" s="185"/>
      <c r="CC840" s="189"/>
      <c r="CD840" s="187"/>
      <c r="CE840" s="189"/>
      <c r="CF840" s="187"/>
      <c r="CG840" s="190"/>
      <c r="CH840" s="185"/>
      <c r="CI840" s="189"/>
      <c r="CJ840" s="187"/>
      <c r="CK840" s="189"/>
      <c r="CL840" s="187"/>
      <c r="CM840" s="190"/>
      <c r="CN840" s="185"/>
      <c r="CO840" s="189"/>
      <c r="CP840" s="187"/>
      <c r="CQ840" s="189"/>
      <c r="CR840" s="187"/>
      <c r="CS840" s="190"/>
    </row>
    <row r="841" spans="13:97" ht="15" customHeight="1" x14ac:dyDescent="0.25">
      <c r="M841" s="169"/>
      <c r="N841" s="181"/>
      <c r="O841" s="171"/>
      <c r="P841" s="173"/>
      <c r="Q841" s="171"/>
      <c r="R841" s="174"/>
      <c r="S841" s="169"/>
      <c r="T841" s="181"/>
      <c r="U841" s="171"/>
      <c r="V841" s="173"/>
      <c r="W841" s="171"/>
      <c r="X841" s="174"/>
      <c r="Y841" s="169"/>
      <c r="Z841" s="181"/>
      <c r="AA841" s="171"/>
      <c r="AB841" s="173"/>
      <c r="AC841" s="171"/>
      <c r="AD841" s="174"/>
      <c r="AE841" s="169"/>
      <c r="AF841" s="181"/>
      <c r="AG841" s="171"/>
      <c r="AH841" s="173"/>
      <c r="AI841" s="171"/>
      <c r="AJ841" s="174"/>
      <c r="AK841" s="169"/>
      <c r="AL841" s="181"/>
      <c r="AM841" s="171"/>
      <c r="AN841" s="173"/>
      <c r="AO841" s="171"/>
      <c r="AP841" s="174"/>
      <c r="AQ841" s="169"/>
      <c r="AR841" s="181"/>
      <c r="AS841" s="171"/>
      <c r="AT841" s="173"/>
      <c r="AU841" s="171"/>
      <c r="AV841" s="174"/>
      <c r="AW841" s="169"/>
      <c r="AX841" s="181"/>
      <c r="AY841" s="171"/>
      <c r="AZ841" s="173"/>
      <c r="BA841" s="171"/>
      <c r="BB841" s="174"/>
      <c r="BC841" s="169"/>
      <c r="BD841" s="181"/>
      <c r="BE841" s="171"/>
      <c r="BF841" s="173"/>
      <c r="BG841" s="171"/>
      <c r="BH841" s="174"/>
      <c r="BI841" s="169"/>
      <c r="BJ841" s="181"/>
      <c r="BK841" s="171"/>
      <c r="BL841" s="173"/>
      <c r="BM841" s="171"/>
      <c r="BN841" s="174"/>
      <c r="BQ841" s="189"/>
      <c r="BR841" s="187"/>
      <c r="BS841" s="189"/>
      <c r="BT841" s="187"/>
      <c r="BU841" s="190"/>
      <c r="BV841" s="185"/>
      <c r="BW841" s="189"/>
      <c r="BX841" s="187"/>
      <c r="BY841" s="189"/>
      <c r="BZ841" s="187"/>
      <c r="CA841" s="190"/>
      <c r="CB841" s="185"/>
      <c r="CC841" s="189"/>
      <c r="CD841" s="187"/>
      <c r="CE841" s="189"/>
      <c r="CF841" s="187"/>
      <c r="CG841" s="190"/>
      <c r="CH841" s="185"/>
      <c r="CI841" s="189"/>
      <c r="CJ841" s="187"/>
      <c r="CK841" s="189"/>
      <c r="CL841" s="187"/>
      <c r="CM841" s="190"/>
      <c r="CN841" s="185"/>
      <c r="CO841" s="189"/>
      <c r="CP841" s="187"/>
      <c r="CQ841" s="189"/>
      <c r="CR841" s="187"/>
      <c r="CS841" s="190"/>
    </row>
    <row r="842" spans="13:97" ht="15" customHeight="1" x14ac:dyDescent="0.25">
      <c r="M842" s="175"/>
      <c r="N842" s="282"/>
      <c r="O842" s="177"/>
      <c r="P842" s="176"/>
      <c r="Q842" s="177"/>
      <c r="R842" s="178"/>
      <c r="S842" s="175"/>
      <c r="T842" s="282"/>
      <c r="U842" s="177"/>
      <c r="V842" s="176"/>
      <c r="W842" s="177"/>
      <c r="X842" s="178"/>
      <c r="Y842" s="175"/>
      <c r="Z842" s="282"/>
      <c r="AA842" s="177"/>
      <c r="AB842" s="176"/>
      <c r="AC842" s="177"/>
      <c r="AD842" s="178"/>
      <c r="AE842" s="175"/>
      <c r="AF842" s="282"/>
      <c r="AG842" s="177"/>
      <c r="AH842" s="176"/>
      <c r="AI842" s="177"/>
      <c r="AJ842" s="178"/>
      <c r="AK842" s="175"/>
      <c r="AL842" s="282"/>
      <c r="AM842" s="177"/>
      <c r="AN842" s="176"/>
      <c r="AO842" s="177"/>
      <c r="AP842" s="178"/>
      <c r="AQ842" s="175"/>
      <c r="AR842" s="282"/>
      <c r="AS842" s="177"/>
      <c r="AT842" s="176"/>
      <c r="AU842" s="177"/>
      <c r="AV842" s="178"/>
      <c r="AW842" s="175"/>
      <c r="AX842" s="282"/>
      <c r="AY842" s="177"/>
      <c r="AZ842" s="176"/>
      <c r="BA842" s="177"/>
      <c r="BB842" s="178"/>
      <c r="BC842" s="175"/>
      <c r="BD842" s="282"/>
      <c r="BE842" s="177"/>
      <c r="BF842" s="176"/>
      <c r="BG842" s="177"/>
      <c r="BH842" s="178"/>
      <c r="BI842" s="175"/>
      <c r="BJ842" s="282"/>
      <c r="BK842" s="177"/>
      <c r="BL842" s="176"/>
      <c r="BM842" s="177"/>
      <c r="BN842" s="178"/>
      <c r="BQ842" s="192"/>
      <c r="BR842" s="193"/>
      <c r="BS842" s="192"/>
      <c r="BT842" s="193"/>
      <c r="BU842" s="194"/>
      <c r="BV842" s="191"/>
      <c r="BW842" s="192"/>
      <c r="BX842" s="193"/>
      <c r="BY842" s="192"/>
      <c r="BZ842" s="193"/>
      <c r="CA842" s="194"/>
      <c r="CB842" s="191"/>
      <c r="CC842" s="192"/>
      <c r="CD842" s="193"/>
      <c r="CE842" s="192"/>
      <c r="CF842" s="193"/>
      <c r="CG842" s="194"/>
      <c r="CH842" s="191"/>
      <c r="CI842" s="192"/>
      <c r="CJ842" s="193"/>
      <c r="CK842" s="192"/>
      <c r="CL842" s="193"/>
      <c r="CM842" s="194"/>
      <c r="CN842" s="191"/>
      <c r="CO842" s="192"/>
      <c r="CP842" s="193"/>
      <c r="CQ842" s="192"/>
      <c r="CR842" s="193"/>
      <c r="CS842" s="194"/>
    </row>
    <row r="843" spans="13:97" ht="15" customHeight="1" x14ac:dyDescent="0.25">
      <c r="M843" s="169">
        <v>1</v>
      </c>
      <c r="N843" s="281" t="s">
        <v>471</v>
      </c>
      <c r="O843" s="171">
        <v>1</v>
      </c>
      <c r="P843" s="170" t="s">
        <v>472</v>
      </c>
      <c r="Q843" s="171">
        <v>1</v>
      </c>
      <c r="R843" s="172" t="s">
        <v>473</v>
      </c>
      <c r="S843" s="169">
        <v>1</v>
      </c>
      <c r="T843" s="281" t="s">
        <v>474</v>
      </c>
      <c r="U843" s="171">
        <v>1</v>
      </c>
      <c r="V843" s="170" t="s">
        <v>475</v>
      </c>
      <c r="W843" s="171">
        <v>1</v>
      </c>
      <c r="X843" s="172" t="s">
        <v>476</v>
      </c>
      <c r="Y843" s="169">
        <v>1</v>
      </c>
      <c r="Z843" s="281" t="s">
        <v>477</v>
      </c>
      <c r="AA843" s="171">
        <v>1</v>
      </c>
      <c r="AB843" s="170" t="s">
        <v>478</v>
      </c>
      <c r="AC843" s="171">
        <v>1</v>
      </c>
      <c r="AD843" s="172" t="s">
        <v>479</v>
      </c>
      <c r="AE843" s="169">
        <v>1</v>
      </c>
      <c r="AF843" s="281" t="s">
        <v>480</v>
      </c>
      <c r="AG843" s="171">
        <v>1</v>
      </c>
      <c r="AH843" s="170" t="s">
        <v>480</v>
      </c>
      <c r="AI843" s="171">
        <v>1</v>
      </c>
      <c r="AJ843" s="172" t="s">
        <v>480</v>
      </c>
      <c r="AK843" s="169">
        <v>1</v>
      </c>
      <c r="AL843" s="281" t="s">
        <v>481</v>
      </c>
      <c r="AM843" s="171">
        <v>1</v>
      </c>
      <c r="AN843" s="170" t="s">
        <v>482</v>
      </c>
      <c r="AO843" s="171">
        <v>1</v>
      </c>
      <c r="AP843" s="172" t="s">
        <v>483</v>
      </c>
      <c r="AQ843" s="169">
        <v>1</v>
      </c>
      <c r="AR843" s="281" t="s">
        <v>484</v>
      </c>
      <c r="AS843" s="171">
        <v>1</v>
      </c>
      <c r="AT843" s="170" t="s">
        <v>485</v>
      </c>
      <c r="AU843" s="171">
        <v>1</v>
      </c>
      <c r="AV843" s="172" t="s">
        <v>486</v>
      </c>
      <c r="AW843" s="169">
        <v>1</v>
      </c>
      <c r="AX843" s="276" t="s">
        <v>487</v>
      </c>
      <c r="AY843" s="171">
        <v>1</v>
      </c>
      <c r="AZ843" s="170" t="s">
        <v>488</v>
      </c>
      <c r="BA843" s="171">
        <v>1</v>
      </c>
      <c r="BB843" s="172" t="s">
        <v>489</v>
      </c>
      <c r="BC843" s="169"/>
      <c r="BD843" s="283"/>
      <c r="BE843" s="171"/>
      <c r="BF843" s="170"/>
      <c r="BG843" s="171"/>
      <c r="BH843" s="172"/>
      <c r="BI843" s="169"/>
      <c r="BJ843" s="283"/>
      <c r="BK843" s="171"/>
      <c r="BL843" s="170"/>
      <c r="BM843" s="171"/>
      <c r="BN843" s="172"/>
      <c r="BQ843" s="186"/>
      <c r="BR843" s="187"/>
      <c r="BS843" s="186"/>
      <c r="BT843" s="187"/>
      <c r="BU843" s="188"/>
      <c r="BV843" s="185"/>
      <c r="BW843" s="186"/>
      <c r="BX843" s="187"/>
      <c r="BY843" s="186"/>
      <c r="BZ843" s="187"/>
      <c r="CA843" s="188"/>
      <c r="CB843" s="185"/>
      <c r="CC843" s="186"/>
      <c r="CD843" s="187"/>
      <c r="CE843" s="186"/>
      <c r="CF843" s="187"/>
      <c r="CG843" s="188"/>
      <c r="CH843" s="185"/>
      <c r="CI843" s="186"/>
      <c r="CJ843" s="187"/>
      <c r="CK843" s="186"/>
      <c r="CL843" s="187"/>
      <c r="CM843" s="188"/>
      <c r="CN843" s="185"/>
      <c r="CO843" s="186"/>
      <c r="CP843" s="187"/>
      <c r="CQ843" s="186"/>
      <c r="CR843" s="187"/>
      <c r="CS843" s="188"/>
    </row>
    <row r="844" spans="13:97" ht="15" customHeight="1" x14ac:dyDescent="0.25">
      <c r="M844" s="169"/>
      <c r="N844" s="181"/>
      <c r="O844" s="171"/>
      <c r="P844" s="173"/>
      <c r="Q844" s="171"/>
      <c r="R844" s="174"/>
      <c r="S844" s="169"/>
      <c r="T844" s="181"/>
      <c r="U844" s="171"/>
      <c r="V844" s="173"/>
      <c r="W844" s="171"/>
      <c r="X844" s="174"/>
      <c r="Y844" s="169"/>
      <c r="Z844" s="181"/>
      <c r="AA844" s="171"/>
      <c r="AB844" s="173"/>
      <c r="AC844" s="171"/>
      <c r="AD844" s="174"/>
      <c r="AE844" s="169"/>
      <c r="AF844" s="181"/>
      <c r="AG844" s="171"/>
      <c r="AH844" s="173"/>
      <c r="AI844" s="171"/>
      <c r="AJ844" s="174"/>
      <c r="AK844" s="169"/>
      <c r="AL844" s="181"/>
      <c r="AM844" s="171"/>
      <c r="AN844" s="173"/>
      <c r="AO844" s="171"/>
      <c r="AP844" s="174"/>
      <c r="AQ844" s="169"/>
      <c r="AR844" s="181"/>
      <c r="AS844" s="171"/>
      <c r="AT844" s="173"/>
      <c r="AU844" s="171"/>
      <c r="AV844" s="174"/>
      <c r="AW844" s="169"/>
      <c r="AX844" s="181"/>
      <c r="AY844" s="171"/>
      <c r="AZ844" s="173"/>
      <c r="BA844" s="171"/>
      <c r="BB844" s="174"/>
      <c r="BC844" s="169"/>
      <c r="BD844" s="181"/>
      <c r="BE844" s="171"/>
      <c r="BF844" s="173"/>
      <c r="BG844" s="171"/>
      <c r="BH844" s="174"/>
      <c r="BI844" s="169"/>
      <c r="BJ844" s="181"/>
      <c r="BK844" s="171"/>
      <c r="BL844" s="173"/>
      <c r="BM844" s="171"/>
      <c r="BN844" s="174"/>
      <c r="BQ844" s="189"/>
      <c r="BR844" s="187"/>
      <c r="BS844" s="189"/>
      <c r="BT844" s="187"/>
      <c r="BU844" s="190"/>
      <c r="BV844" s="185"/>
      <c r="BW844" s="189"/>
      <c r="BX844" s="187"/>
      <c r="BY844" s="189"/>
      <c r="BZ844" s="187"/>
      <c r="CA844" s="190"/>
      <c r="CB844" s="185"/>
      <c r="CC844" s="189"/>
      <c r="CD844" s="187"/>
      <c r="CE844" s="189"/>
      <c r="CF844" s="187"/>
      <c r="CG844" s="190"/>
      <c r="CH844" s="185"/>
      <c r="CI844" s="189"/>
      <c r="CJ844" s="187"/>
      <c r="CK844" s="189"/>
      <c r="CL844" s="187"/>
      <c r="CM844" s="190"/>
      <c r="CN844" s="185"/>
      <c r="CO844" s="189"/>
      <c r="CP844" s="187"/>
      <c r="CQ844" s="189"/>
      <c r="CR844" s="187"/>
      <c r="CS844" s="190"/>
    </row>
    <row r="845" spans="13:97" ht="15" customHeight="1" x14ac:dyDescent="0.25">
      <c r="M845" s="169"/>
      <c r="N845" s="181"/>
      <c r="O845" s="171"/>
      <c r="P845" s="173"/>
      <c r="Q845" s="171"/>
      <c r="R845" s="174"/>
      <c r="S845" s="169"/>
      <c r="T845" s="181"/>
      <c r="U845" s="171"/>
      <c r="V845" s="173"/>
      <c r="W845" s="171"/>
      <c r="X845" s="174"/>
      <c r="Y845" s="169"/>
      <c r="Z845" s="181"/>
      <c r="AA845" s="171"/>
      <c r="AB845" s="173"/>
      <c r="AC845" s="171"/>
      <c r="AD845" s="174"/>
      <c r="AE845" s="169"/>
      <c r="AF845" s="181"/>
      <c r="AG845" s="171"/>
      <c r="AH845" s="173"/>
      <c r="AI845" s="171"/>
      <c r="AJ845" s="174"/>
      <c r="AK845" s="169"/>
      <c r="AL845" s="181"/>
      <c r="AM845" s="171"/>
      <c r="AN845" s="173"/>
      <c r="AO845" s="171"/>
      <c r="AP845" s="174"/>
      <c r="AQ845" s="169"/>
      <c r="AR845" s="181"/>
      <c r="AS845" s="171"/>
      <c r="AT845" s="173"/>
      <c r="AU845" s="171"/>
      <c r="AV845" s="174"/>
      <c r="AW845" s="169"/>
      <c r="AX845" s="181"/>
      <c r="AY845" s="171"/>
      <c r="AZ845" s="173"/>
      <c r="BA845" s="171"/>
      <c r="BB845" s="174"/>
      <c r="BC845" s="169"/>
      <c r="BD845" s="181"/>
      <c r="BE845" s="171"/>
      <c r="BF845" s="173"/>
      <c r="BG845" s="171"/>
      <c r="BH845" s="174"/>
      <c r="BI845" s="169"/>
      <c r="BJ845" s="181"/>
      <c r="BK845" s="171"/>
      <c r="BL845" s="173"/>
      <c r="BM845" s="171"/>
      <c r="BN845" s="174"/>
      <c r="BQ845" s="189"/>
      <c r="BR845" s="187"/>
      <c r="BS845" s="189"/>
      <c r="BT845" s="187"/>
      <c r="BU845" s="190"/>
      <c r="BV845" s="185"/>
      <c r="BW845" s="189"/>
      <c r="BX845" s="187"/>
      <c r="BY845" s="189"/>
      <c r="BZ845" s="187"/>
      <c r="CA845" s="190"/>
      <c r="CB845" s="185"/>
      <c r="CC845" s="189"/>
      <c r="CD845" s="187"/>
      <c r="CE845" s="189"/>
      <c r="CF845" s="187"/>
      <c r="CG845" s="190"/>
      <c r="CH845" s="185"/>
      <c r="CI845" s="189"/>
      <c r="CJ845" s="187"/>
      <c r="CK845" s="189"/>
      <c r="CL845" s="187"/>
      <c r="CM845" s="190"/>
      <c r="CN845" s="185"/>
      <c r="CO845" s="189"/>
      <c r="CP845" s="187"/>
      <c r="CQ845" s="189"/>
      <c r="CR845" s="187"/>
      <c r="CS845" s="190"/>
    </row>
    <row r="846" spans="13:97" ht="15" customHeight="1" x14ac:dyDescent="0.25">
      <c r="M846" s="122"/>
      <c r="N846" s="280"/>
      <c r="O846" s="124"/>
      <c r="P846" s="123"/>
      <c r="Q846" s="124"/>
      <c r="R846" s="125"/>
      <c r="S846" s="122"/>
      <c r="T846" s="280"/>
      <c r="U846" s="124"/>
      <c r="V846" s="123"/>
      <c r="W846" s="124"/>
      <c r="X846" s="125"/>
      <c r="Y846" s="122"/>
      <c r="Z846" s="280"/>
      <c r="AA846" s="124"/>
      <c r="AB846" s="123"/>
      <c r="AC846" s="124"/>
      <c r="AD846" s="125"/>
      <c r="AE846" s="122"/>
      <c r="AF846" s="280"/>
      <c r="AG846" s="124"/>
      <c r="AH846" s="123"/>
      <c r="AI846" s="124"/>
      <c r="AJ846" s="125"/>
      <c r="AK846" s="122"/>
      <c r="AL846" s="280"/>
      <c r="AM846" s="124"/>
      <c r="AN846" s="123"/>
      <c r="AO846" s="124"/>
      <c r="AP846" s="125"/>
      <c r="AQ846" s="122"/>
      <c r="AR846" s="280"/>
      <c r="AS846" s="124"/>
      <c r="AT846" s="123"/>
      <c r="AU846" s="124"/>
      <c r="AV846" s="125"/>
      <c r="AW846" s="122"/>
      <c r="AX846" s="280"/>
      <c r="AY846" s="124"/>
      <c r="AZ846" s="123"/>
      <c r="BA846" s="124"/>
      <c r="BB846" s="125"/>
      <c r="BC846" s="122"/>
      <c r="BD846" s="280"/>
      <c r="BE846" s="124"/>
      <c r="BF846" s="123"/>
      <c r="BG846" s="124"/>
      <c r="BH846" s="125"/>
      <c r="BI846" s="122"/>
      <c r="BJ846" s="280"/>
      <c r="BK846" s="124"/>
      <c r="BL846" s="123"/>
      <c r="BM846" s="124"/>
      <c r="BN846" s="125"/>
      <c r="BQ846" s="192"/>
      <c r="BR846" s="193"/>
      <c r="BS846" s="192"/>
      <c r="BT846" s="193"/>
      <c r="BU846" s="194"/>
      <c r="BV846" s="191"/>
      <c r="BW846" s="192"/>
      <c r="BX846" s="193"/>
      <c r="BY846" s="192"/>
      <c r="BZ846" s="193"/>
      <c r="CA846" s="194"/>
      <c r="CB846" s="191"/>
      <c r="CC846" s="192"/>
      <c r="CD846" s="193"/>
      <c r="CE846" s="192"/>
      <c r="CF846" s="193"/>
      <c r="CG846" s="194"/>
      <c r="CH846" s="191"/>
      <c r="CI846" s="192"/>
      <c r="CJ846" s="193"/>
      <c r="CK846" s="192"/>
      <c r="CL846" s="193"/>
      <c r="CM846" s="194"/>
      <c r="CN846" s="191"/>
      <c r="CO846" s="192"/>
      <c r="CP846" s="193"/>
      <c r="CQ846" s="192"/>
      <c r="CR846" s="193"/>
      <c r="CS846" s="194"/>
    </row>
    <row r="847" spans="13:97" ht="15" customHeight="1" x14ac:dyDescent="0.25">
      <c r="M847" s="185">
        <v>1</v>
      </c>
      <c r="N847" s="281" t="s">
        <v>490</v>
      </c>
      <c r="O847" s="187">
        <v>1</v>
      </c>
      <c r="P847" s="186" t="s">
        <v>491</v>
      </c>
      <c r="Q847" s="187">
        <v>1</v>
      </c>
      <c r="R847" s="188" t="s">
        <v>492</v>
      </c>
      <c r="S847" s="185">
        <v>1</v>
      </c>
      <c r="T847" s="281" t="s">
        <v>493</v>
      </c>
      <c r="U847" s="187">
        <v>1</v>
      </c>
      <c r="V847" s="186" t="s">
        <v>494</v>
      </c>
      <c r="W847" s="187">
        <v>1</v>
      </c>
      <c r="X847" s="188" t="s">
        <v>495</v>
      </c>
      <c r="Y847" s="185">
        <v>1</v>
      </c>
      <c r="Z847" s="281" t="s">
        <v>496</v>
      </c>
      <c r="AA847" s="187">
        <v>1</v>
      </c>
      <c r="AB847" s="186" t="s">
        <v>497</v>
      </c>
      <c r="AC847" s="187">
        <v>1</v>
      </c>
      <c r="AD847" s="188" t="s">
        <v>498</v>
      </c>
      <c r="AE847" s="185">
        <v>1</v>
      </c>
      <c r="AF847" s="281" t="s">
        <v>499</v>
      </c>
      <c r="AG847" s="187">
        <v>1</v>
      </c>
      <c r="AH847" s="186" t="s">
        <v>500</v>
      </c>
      <c r="AI847" s="187">
        <v>1</v>
      </c>
      <c r="AJ847" s="188" t="s">
        <v>501</v>
      </c>
      <c r="AK847" s="185">
        <v>1</v>
      </c>
      <c r="AL847" s="281" t="s">
        <v>502</v>
      </c>
      <c r="AM847" s="187">
        <v>1</v>
      </c>
      <c r="AN847" s="186" t="s">
        <v>503</v>
      </c>
      <c r="AO847" s="187">
        <v>1</v>
      </c>
      <c r="AP847" s="188" t="s">
        <v>504</v>
      </c>
      <c r="AQ847" s="185">
        <v>1</v>
      </c>
      <c r="AR847" s="281" t="s">
        <v>505</v>
      </c>
      <c r="AS847" s="187">
        <v>1</v>
      </c>
      <c r="AT847" s="186" t="s">
        <v>506</v>
      </c>
      <c r="AU847" s="187">
        <v>1</v>
      </c>
      <c r="AV847" s="188" t="s">
        <v>507</v>
      </c>
      <c r="AW847" s="185">
        <v>1</v>
      </c>
      <c r="AX847" s="281" t="s">
        <v>508</v>
      </c>
      <c r="AY847" s="187">
        <v>1</v>
      </c>
      <c r="AZ847" s="186" t="s">
        <v>509</v>
      </c>
      <c r="BA847" s="187">
        <v>1</v>
      </c>
      <c r="BB847" s="188" t="s">
        <v>510</v>
      </c>
      <c r="BC847" s="185">
        <v>1</v>
      </c>
      <c r="BD847" s="281" t="s">
        <v>511</v>
      </c>
      <c r="BE847" s="187">
        <v>1</v>
      </c>
      <c r="BF847" s="186" t="s">
        <v>512</v>
      </c>
      <c r="BG847" s="187">
        <v>1</v>
      </c>
      <c r="BH847" s="188" t="s">
        <v>513</v>
      </c>
      <c r="BI847" s="185">
        <v>1</v>
      </c>
      <c r="BJ847" s="281" t="s">
        <v>514</v>
      </c>
      <c r="BK847" s="187">
        <v>1</v>
      </c>
      <c r="BL847" s="186" t="s">
        <v>515</v>
      </c>
      <c r="BM847" s="187">
        <v>1</v>
      </c>
      <c r="BN847" s="188" t="s">
        <v>516</v>
      </c>
      <c r="BQ847" s="186"/>
      <c r="BR847" s="187"/>
      <c r="BS847" s="186"/>
      <c r="BT847" s="187"/>
      <c r="BU847" s="188"/>
      <c r="BV847" s="185"/>
      <c r="BW847" s="186"/>
      <c r="BX847" s="187"/>
      <c r="BY847" s="186"/>
      <c r="BZ847" s="187"/>
      <c r="CA847" s="188"/>
      <c r="CB847" s="185"/>
      <c r="CC847" s="186"/>
      <c r="CD847" s="187"/>
      <c r="CE847" s="186"/>
      <c r="CF847" s="187"/>
      <c r="CG847" s="188"/>
      <c r="CH847" s="185"/>
      <c r="CI847" s="186"/>
      <c r="CJ847" s="187"/>
      <c r="CK847" s="186"/>
      <c r="CL847" s="187"/>
      <c r="CM847" s="188"/>
      <c r="CN847" s="185"/>
      <c r="CO847" s="186"/>
      <c r="CP847" s="187"/>
      <c r="CQ847" s="186"/>
      <c r="CR847" s="187"/>
      <c r="CS847" s="188"/>
    </row>
    <row r="848" spans="13:97" ht="15" customHeight="1" x14ac:dyDescent="0.25">
      <c r="M848" s="185"/>
      <c r="N848" s="284"/>
      <c r="O848" s="187"/>
      <c r="P848" s="189"/>
      <c r="Q848" s="187"/>
      <c r="R848" s="190"/>
      <c r="S848" s="185"/>
      <c r="T848" s="284"/>
      <c r="U848" s="187"/>
      <c r="V848" s="189"/>
      <c r="W848" s="187"/>
      <c r="X848" s="190"/>
      <c r="Y848" s="185"/>
      <c r="Z848" s="284"/>
      <c r="AA848" s="187"/>
      <c r="AB848" s="189"/>
      <c r="AC848" s="187"/>
      <c r="AD848" s="190"/>
      <c r="AE848" s="185"/>
      <c r="AF848" s="284"/>
      <c r="AG848" s="187"/>
      <c r="AH848" s="189"/>
      <c r="AI848" s="187"/>
      <c r="AJ848" s="190"/>
      <c r="AK848" s="185"/>
      <c r="AL848" s="284"/>
      <c r="AM848" s="187"/>
      <c r="AN848" s="189"/>
      <c r="AO848" s="187"/>
      <c r="AP848" s="190"/>
      <c r="AQ848" s="185"/>
      <c r="AR848" s="284"/>
      <c r="AS848" s="187"/>
      <c r="AT848" s="189"/>
      <c r="AU848" s="187"/>
      <c r="AV848" s="190"/>
      <c r="AW848" s="185"/>
      <c r="AX848" s="284"/>
      <c r="AY848" s="187"/>
      <c r="AZ848" s="189"/>
      <c r="BA848" s="187"/>
      <c r="BB848" s="190"/>
      <c r="BC848" s="185"/>
      <c r="BD848" s="284"/>
      <c r="BE848" s="187"/>
      <c r="BF848" s="189"/>
      <c r="BG848" s="187"/>
      <c r="BH848" s="190"/>
      <c r="BI848" s="185"/>
      <c r="BJ848" s="284"/>
      <c r="BK848" s="187"/>
      <c r="BL848" s="189"/>
      <c r="BM848" s="187"/>
      <c r="BN848" s="190"/>
      <c r="BQ848" s="189"/>
      <c r="BR848" s="187"/>
      <c r="BS848" s="189"/>
      <c r="BT848" s="187"/>
      <c r="BU848" s="190"/>
      <c r="BV848" s="185"/>
      <c r="BW848" s="189"/>
      <c r="BX848" s="187"/>
      <c r="BY848" s="189"/>
      <c r="BZ848" s="187"/>
      <c r="CA848" s="190"/>
      <c r="CB848" s="185"/>
      <c r="CC848" s="189"/>
      <c r="CD848" s="187"/>
      <c r="CE848" s="189"/>
      <c r="CF848" s="187"/>
      <c r="CG848" s="190"/>
      <c r="CH848" s="185"/>
      <c r="CI848" s="189"/>
      <c r="CJ848" s="187"/>
      <c r="CK848" s="189"/>
      <c r="CL848" s="187"/>
      <c r="CM848" s="190"/>
      <c r="CN848" s="185"/>
      <c r="CO848" s="189"/>
      <c r="CP848" s="187"/>
      <c r="CQ848" s="189"/>
      <c r="CR848" s="187"/>
      <c r="CS848" s="190"/>
    </row>
    <row r="849" spans="13:97" ht="15" customHeight="1" x14ac:dyDescent="0.25">
      <c r="M849" s="185"/>
      <c r="N849" s="284"/>
      <c r="O849" s="187"/>
      <c r="P849" s="189"/>
      <c r="Q849" s="187"/>
      <c r="R849" s="190"/>
      <c r="S849" s="185"/>
      <c r="T849" s="284"/>
      <c r="U849" s="187"/>
      <c r="V849" s="189"/>
      <c r="W849" s="187"/>
      <c r="X849" s="190"/>
      <c r="Y849" s="185"/>
      <c r="Z849" s="284"/>
      <c r="AA849" s="187"/>
      <c r="AB849" s="189"/>
      <c r="AC849" s="187"/>
      <c r="AD849" s="190"/>
      <c r="AE849" s="185"/>
      <c r="AF849" s="284"/>
      <c r="AG849" s="187"/>
      <c r="AH849" s="189"/>
      <c r="AI849" s="187"/>
      <c r="AJ849" s="190"/>
      <c r="AK849" s="185"/>
      <c r="AL849" s="284"/>
      <c r="AM849" s="187"/>
      <c r="AN849" s="189"/>
      <c r="AO849" s="187"/>
      <c r="AP849" s="190"/>
      <c r="AQ849" s="185"/>
      <c r="AR849" s="284"/>
      <c r="AS849" s="187"/>
      <c r="AT849" s="189"/>
      <c r="AU849" s="187"/>
      <c r="AV849" s="190"/>
      <c r="AW849" s="185"/>
      <c r="AX849" s="284"/>
      <c r="AY849" s="187"/>
      <c r="AZ849" s="189"/>
      <c r="BA849" s="187"/>
      <c r="BB849" s="190"/>
      <c r="BC849" s="185"/>
      <c r="BD849" s="284"/>
      <c r="BE849" s="187"/>
      <c r="BF849" s="189"/>
      <c r="BG849" s="187"/>
      <c r="BH849" s="190"/>
      <c r="BI849" s="185"/>
      <c r="BJ849" s="284"/>
      <c r="BK849" s="187"/>
      <c r="BL849" s="189"/>
      <c r="BM849" s="187"/>
      <c r="BN849" s="190"/>
      <c r="BQ849" s="119"/>
      <c r="BR849" s="120"/>
      <c r="BS849" s="119"/>
      <c r="BT849" s="120"/>
      <c r="BU849" s="121"/>
      <c r="BV849" s="118"/>
      <c r="BW849" s="119"/>
      <c r="BX849" s="120"/>
      <c r="BY849" s="119"/>
      <c r="BZ849" s="120"/>
      <c r="CA849" s="121"/>
      <c r="CB849" s="118"/>
      <c r="CC849" s="119"/>
      <c r="CD849" s="120"/>
      <c r="CE849" s="119"/>
      <c r="CF849" s="120"/>
      <c r="CG849" s="121"/>
      <c r="CH849" s="118"/>
      <c r="CI849" s="119"/>
      <c r="CJ849" s="120"/>
      <c r="CK849" s="119"/>
      <c r="CL849" s="120"/>
      <c r="CM849" s="121"/>
      <c r="CN849" s="118"/>
      <c r="CO849" s="119"/>
      <c r="CP849" s="120"/>
      <c r="CQ849" s="119"/>
      <c r="CR849" s="120"/>
      <c r="CS849" s="121"/>
    </row>
    <row r="850" spans="13:97" ht="15" customHeight="1" x14ac:dyDescent="0.25">
      <c r="M850" s="122"/>
      <c r="N850" s="285"/>
      <c r="O850" s="124"/>
      <c r="P850" s="124"/>
      <c r="Q850" s="124"/>
      <c r="R850" s="149"/>
      <c r="S850" s="122"/>
      <c r="T850" s="285"/>
      <c r="U850" s="124"/>
      <c r="V850" s="124"/>
      <c r="W850" s="124"/>
      <c r="X850" s="149"/>
      <c r="Y850" s="122"/>
      <c r="Z850" s="285"/>
      <c r="AA850" s="124"/>
      <c r="AB850" s="124"/>
      <c r="AC850" s="124"/>
      <c r="AD850" s="149"/>
      <c r="AE850" s="122"/>
      <c r="AF850" s="285"/>
      <c r="AG850" s="124"/>
      <c r="AH850" s="124"/>
      <c r="AI850" s="124"/>
      <c r="AJ850" s="149"/>
      <c r="AK850" s="122"/>
      <c r="AL850" s="285"/>
      <c r="AM850" s="124"/>
      <c r="AN850" s="124"/>
      <c r="AO850" s="124"/>
      <c r="AP850" s="149"/>
      <c r="AQ850" s="122"/>
      <c r="AR850" s="285"/>
      <c r="AS850" s="124"/>
      <c r="AT850" s="124"/>
      <c r="AU850" s="124"/>
      <c r="AV850" s="149"/>
      <c r="AW850" s="122"/>
      <c r="AX850" s="285"/>
      <c r="AY850" s="124"/>
      <c r="AZ850" s="124"/>
      <c r="BA850" s="124"/>
      <c r="BB850" s="149"/>
      <c r="BC850" s="122"/>
      <c r="BD850" s="285"/>
      <c r="BE850" s="124"/>
      <c r="BF850" s="124"/>
      <c r="BG850" s="124"/>
      <c r="BH850" s="149"/>
      <c r="BI850" s="122"/>
      <c r="BJ850" s="285"/>
      <c r="BK850" s="124"/>
      <c r="BL850" s="124"/>
      <c r="BM850" s="124"/>
      <c r="BN850" s="149"/>
      <c r="BQ850" s="141"/>
      <c r="BR850" s="142"/>
      <c r="BS850" s="141"/>
      <c r="BT850" s="142"/>
      <c r="BU850" s="143"/>
      <c r="BV850" s="140"/>
      <c r="BW850" s="141"/>
      <c r="BX850" s="142"/>
      <c r="BY850" s="142"/>
      <c r="BZ850" s="142"/>
      <c r="CA850" s="144"/>
      <c r="CB850" s="140"/>
      <c r="CC850" s="141"/>
      <c r="CD850" s="142"/>
      <c r="CE850" s="141"/>
      <c r="CF850" s="142"/>
      <c r="CG850" s="143"/>
      <c r="CH850" s="140"/>
      <c r="CI850" s="141"/>
      <c r="CJ850" s="142"/>
      <c r="CK850" s="141"/>
      <c r="CL850" s="142"/>
      <c r="CM850" s="143"/>
      <c r="CN850" s="140"/>
      <c r="CO850" s="141"/>
      <c r="CP850" s="142"/>
      <c r="CQ850" s="142"/>
      <c r="CR850" s="142"/>
      <c r="CS850" s="144"/>
    </row>
    <row r="851" spans="13:97" ht="15" customHeight="1" x14ac:dyDescent="0.25">
      <c r="M851" s="195">
        <v>1</v>
      </c>
      <c r="N851" s="281" t="s">
        <v>517</v>
      </c>
      <c r="O851" s="197">
        <v>1</v>
      </c>
      <c r="P851" s="196" t="s">
        <v>518</v>
      </c>
      <c r="Q851" s="197">
        <v>1</v>
      </c>
      <c r="R851" s="196" t="s">
        <v>519</v>
      </c>
      <c r="S851" s="195">
        <v>1</v>
      </c>
      <c r="T851" s="281" t="s">
        <v>520</v>
      </c>
      <c r="U851" s="197">
        <v>1</v>
      </c>
      <c r="V851" s="196" t="s">
        <v>521</v>
      </c>
      <c r="W851" s="197">
        <v>1</v>
      </c>
      <c r="X851" s="196" t="s">
        <v>522</v>
      </c>
      <c r="Y851" s="195">
        <v>1</v>
      </c>
      <c r="Z851" s="281" t="s">
        <v>523</v>
      </c>
      <c r="AA851" s="197">
        <v>1</v>
      </c>
      <c r="AB851" s="196" t="s">
        <v>524</v>
      </c>
      <c r="AC851" s="197">
        <v>1</v>
      </c>
      <c r="AD851" s="196" t="s">
        <v>525</v>
      </c>
      <c r="AE851" s="195">
        <v>1</v>
      </c>
      <c r="AF851" s="281" t="s">
        <v>526</v>
      </c>
      <c r="AG851" s="197">
        <v>1</v>
      </c>
      <c r="AH851" s="196" t="s">
        <v>527</v>
      </c>
      <c r="AI851" s="197">
        <v>1</v>
      </c>
      <c r="AJ851" s="196" t="s">
        <v>528</v>
      </c>
      <c r="AK851" s="195">
        <v>1</v>
      </c>
      <c r="AL851" s="281" t="s">
        <v>529</v>
      </c>
      <c r="AM851" s="197">
        <v>1</v>
      </c>
      <c r="AN851" s="196" t="s">
        <v>530</v>
      </c>
      <c r="AO851" s="197">
        <v>1</v>
      </c>
      <c r="AP851" s="196" t="s">
        <v>531</v>
      </c>
      <c r="AQ851" s="195">
        <v>1</v>
      </c>
      <c r="AR851" s="281" t="s">
        <v>532</v>
      </c>
      <c r="AS851" s="197">
        <v>1</v>
      </c>
      <c r="AT851" s="196" t="s">
        <v>533</v>
      </c>
      <c r="AU851" s="197">
        <v>1</v>
      </c>
      <c r="AV851" s="196" t="s">
        <v>534</v>
      </c>
      <c r="AW851" s="195">
        <v>1</v>
      </c>
      <c r="AX851" s="281" t="s">
        <v>535</v>
      </c>
      <c r="AY851" s="197">
        <v>1</v>
      </c>
      <c r="AZ851" s="196" t="s">
        <v>535</v>
      </c>
      <c r="BA851" s="197">
        <v>1</v>
      </c>
      <c r="BB851" s="196" t="s">
        <v>535</v>
      </c>
      <c r="BC851" s="195">
        <v>1</v>
      </c>
      <c r="BD851" s="281" t="s">
        <v>536</v>
      </c>
      <c r="BE851" s="197">
        <v>1</v>
      </c>
      <c r="BF851" s="196" t="s">
        <v>537</v>
      </c>
      <c r="BG851" s="197">
        <v>1</v>
      </c>
      <c r="BH851" s="196" t="s">
        <v>538</v>
      </c>
      <c r="BI851" s="195">
        <v>1</v>
      </c>
      <c r="BJ851" s="281" t="s">
        <v>539</v>
      </c>
      <c r="BK851" s="197">
        <v>1</v>
      </c>
      <c r="BL851" s="196" t="s">
        <v>540</v>
      </c>
      <c r="BM851" s="197">
        <v>1</v>
      </c>
      <c r="BN851" s="196" t="s">
        <v>541</v>
      </c>
      <c r="BQ851" s="145"/>
      <c r="BR851" s="120"/>
      <c r="BS851" s="145"/>
      <c r="BT851" s="120"/>
      <c r="BU851" s="146"/>
      <c r="BV851" s="118"/>
      <c r="BW851" s="145"/>
      <c r="BX851" s="120"/>
      <c r="BY851" s="120"/>
      <c r="BZ851" s="120"/>
      <c r="CA851" s="147"/>
      <c r="CB851" s="114"/>
      <c r="CC851" s="116"/>
      <c r="CD851" s="115"/>
      <c r="CE851" s="116"/>
      <c r="CF851" s="115"/>
      <c r="CG851" s="117"/>
      <c r="CH851" s="118"/>
      <c r="CI851" s="145"/>
      <c r="CJ851" s="120"/>
      <c r="CK851" s="145"/>
      <c r="CL851" s="120"/>
      <c r="CM851" s="146"/>
      <c r="CN851" s="118"/>
      <c r="CO851" s="145"/>
      <c r="CP851" s="120"/>
      <c r="CQ851" s="120"/>
      <c r="CR851" s="120"/>
      <c r="CS851" s="147"/>
    </row>
    <row r="852" spans="13:97" ht="15" customHeight="1" x14ac:dyDescent="0.25">
      <c r="M852" s="195"/>
      <c r="N852" s="286"/>
      <c r="O852" s="197"/>
      <c r="P852" s="199"/>
      <c r="Q852" s="197"/>
      <c r="R852" s="200"/>
      <c r="S852" s="195"/>
      <c r="T852" s="286"/>
      <c r="U852" s="197"/>
      <c r="V852" s="196"/>
      <c r="W852" s="197"/>
      <c r="X852" s="198"/>
      <c r="Y852" s="195"/>
      <c r="Z852" s="286"/>
      <c r="AA852" s="197"/>
      <c r="AB852" s="199"/>
      <c r="AC852" s="197"/>
      <c r="AD852" s="200"/>
      <c r="AE852" s="195"/>
      <c r="AF852" s="286"/>
      <c r="AG852" s="197"/>
      <c r="AH852" s="199"/>
      <c r="AI852" s="197"/>
      <c r="AJ852" s="200"/>
      <c r="AK852" s="195"/>
      <c r="AL852" s="286"/>
      <c r="AM852" s="197"/>
      <c r="AN852" s="196"/>
      <c r="AO852" s="197"/>
      <c r="AP852" s="198"/>
      <c r="AQ852" s="195"/>
      <c r="AR852" s="286"/>
      <c r="AS852" s="197"/>
      <c r="AT852" s="199"/>
      <c r="AU852" s="197"/>
      <c r="AV852" s="200"/>
      <c r="AW852" s="195"/>
      <c r="AX852" s="286"/>
      <c r="AY852" s="197"/>
      <c r="AZ852" s="199"/>
      <c r="BA852" s="197"/>
      <c r="BB852" s="200"/>
      <c r="BC852" s="195"/>
      <c r="BD852" s="286"/>
      <c r="BE852" s="197"/>
      <c r="BF852" s="196"/>
      <c r="BG852" s="197"/>
      <c r="BH852" s="198"/>
      <c r="BI852" s="195"/>
      <c r="BJ852" s="286"/>
      <c r="BK852" s="197"/>
      <c r="BL852" s="199"/>
      <c r="BM852" s="197"/>
      <c r="BN852" s="200"/>
      <c r="BQ852" s="137"/>
      <c r="BR852" s="138"/>
      <c r="BS852" s="137"/>
      <c r="BT852" s="138"/>
      <c r="BU852" s="139"/>
      <c r="BV852" s="136"/>
      <c r="BW852" s="137"/>
      <c r="BX852" s="138"/>
      <c r="BY852" s="138"/>
      <c r="BZ852" s="138"/>
      <c r="CA852" s="148"/>
      <c r="CB852" s="136"/>
      <c r="CC852" s="137"/>
      <c r="CD852" s="138"/>
      <c r="CE852" s="137"/>
      <c r="CF852" s="138"/>
      <c r="CG852" s="139"/>
      <c r="CH852" s="136"/>
      <c r="CI852" s="137"/>
      <c r="CJ852" s="138"/>
      <c r="CK852" s="137"/>
      <c r="CL852" s="138"/>
      <c r="CM852" s="139"/>
      <c r="CN852" s="136"/>
      <c r="CO852" s="137"/>
      <c r="CP852" s="138"/>
      <c r="CQ852" s="138"/>
      <c r="CR852" s="138"/>
      <c r="CS852" s="148"/>
    </row>
    <row r="853" spans="13:97" ht="15" customHeight="1" x14ac:dyDescent="0.25">
      <c r="M853" s="195"/>
      <c r="N853" s="286"/>
      <c r="O853" s="197"/>
      <c r="P853" s="199"/>
      <c r="Q853" s="197"/>
      <c r="R853" s="200"/>
      <c r="S853" s="195"/>
      <c r="T853" s="286"/>
      <c r="U853" s="197"/>
      <c r="V853" s="196"/>
      <c r="W853" s="197"/>
      <c r="X853" s="198"/>
      <c r="Y853" s="195"/>
      <c r="Z853" s="286"/>
      <c r="AA853" s="197"/>
      <c r="AB853" s="199"/>
      <c r="AC853" s="197"/>
      <c r="AD853" s="200"/>
      <c r="AE853" s="195"/>
      <c r="AF853" s="286"/>
      <c r="AG853" s="197"/>
      <c r="AH853" s="199"/>
      <c r="AI853" s="197"/>
      <c r="AJ853" s="200"/>
      <c r="AK853" s="195"/>
      <c r="AL853" s="286"/>
      <c r="AM853" s="197"/>
      <c r="AN853" s="196"/>
      <c r="AO853" s="197"/>
      <c r="AP853" s="198"/>
      <c r="AQ853" s="195"/>
      <c r="AR853" s="286"/>
      <c r="AS853" s="197"/>
      <c r="AT853" s="199"/>
      <c r="AU853" s="197"/>
      <c r="AV853" s="200"/>
      <c r="AW853" s="195"/>
      <c r="AX853" s="286"/>
      <c r="AY853" s="197"/>
      <c r="AZ853" s="199"/>
      <c r="BA853" s="197"/>
      <c r="BB853" s="200"/>
      <c r="BC853" s="195"/>
      <c r="BD853" s="286"/>
      <c r="BE853" s="197"/>
      <c r="BF853" s="196"/>
      <c r="BG853" s="197"/>
      <c r="BH853" s="198"/>
      <c r="BI853" s="195"/>
      <c r="BJ853" s="286"/>
      <c r="BK853" s="197"/>
      <c r="BL853" s="199"/>
      <c r="BM853" s="197"/>
      <c r="BN853" s="200"/>
      <c r="BQ853" s="137"/>
      <c r="BR853" s="138"/>
      <c r="BS853" s="137"/>
      <c r="BT853" s="138"/>
      <c r="BU853" s="139"/>
      <c r="BV853" s="136"/>
      <c r="BW853" s="137"/>
      <c r="BX853" s="138"/>
      <c r="BY853" s="138"/>
      <c r="BZ853" s="138"/>
      <c r="CA853" s="148"/>
      <c r="CB853" s="136"/>
      <c r="CC853" s="137"/>
      <c r="CD853" s="138"/>
      <c r="CE853" s="137"/>
      <c r="CF853" s="138"/>
      <c r="CG853" s="139"/>
      <c r="CH853" s="136"/>
      <c r="CI853" s="137"/>
      <c r="CJ853" s="138"/>
      <c r="CK853" s="137"/>
      <c r="CL853" s="138"/>
      <c r="CM853" s="139"/>
      <c r="CN853" s="136"/>
      <c r="CO853" s="137"/>
      <c r="CP853" s="138"/>
      <c r="CQ853" s="138"/>
      <c r="CR853" s="138"/>
      <c r="CS853" s="148"/>
    </row>
    <row r="854" spans="13:97" ht="15" customHeight="1" x14ac:dyDescent="0.25">
      <c r="M854" s="201"/>
      <c r="N854" s="287"/>
      <c r="O854" s="203"/>
      <c r="P854" s="202"/>
      <c r="Q854" s="203"/>
      <c r="R854" s="204"/>
      <c r="S854" s="201"/>
      <c r="T854" s="287"/>
      <c r="U854" s="203"/>
      <c r="V854" s="202"/>
      <c r="W854" s="203"/>
      <c r="X854" s="204"/>
      <c r="Y854" s="201"/>
      <c r="Z854" s="287"/>
      <c r="AA854" s="203"/>
      <c r="AB854" s="202"/>
      <c r="AC854" s="203"/>
      <c r="AD854" s="204"/>
      <c r="AE854" s="201"/>
      <c r="AF854" s="287"/>
      <c r="AG854" s="203"/>
      <c r="AH854" s="202"/>
      <c r="AI854" s="203"/>
      <c r="AJ854" s="204"/>
      <c r="AK854" s="201"/>
      <c r="AL854" s="287"/>
      <c r="AM854" s="203"/>
      <c r="AN854" s="202"/>
      <c r="AO854" s="203"/>
      <c r="AP854" s="204"/>
      <c r="AQ854" s="201"/>
      <c r="AR854" s="287"/>
      <c r="AS854" s="203"/>
      <c r="AT854" s="202"/>
      <c r="AU854" s="203"/>
      <c r="AV854" s="204"/>
      <c r="AW854" s="201"/>
      <c r="AX854" s="287"/>
      <c r="AY854" s="203"/>
      <c r="AZ854" s="202"/>
      <c r="BA854" s="203"/>
      <c r="BB854" s="204"/>
      <c r="BC854" s="201"/>
      <c r="BD854" s="287"/>
      <c r="BE854" s="203"/>
      <c r="BF854" s="202"/>
      <c r="BG854" s="203"/>
      <c r="BH854" s="204"/>
      <c r="BI854" s="201"/>
      <c r="BJ854" s="287"/>
      <c r="BK854" s="203"/>
      <c r="BL854" s="202"/>
      <c r="BM854" s="203"/>
      <c r="BN854" s="204"/>
      <c r="BQ854" s="124"/>
      <c r="BR854" s="124"/>
      <c r="BS854" s="124"/>
      <c r="BT854" s="124"/>
      <c r="BU854" s="149"/>
      <c r="BV854" s="122"/>
      <c r="BW854" s="124"/>
      <c r="BX854" s="124"/>
      <c r="BY854" s="124"/>
      <c r="BZ854" s="124"/>
      <c r="CA854" s="149"/>
      <c r="CB854" s="122"/>
      <c r="CC854" s="124"/>
      <c r="CD854" s="124"/>
      <c r="CE854" s="124"/>
      <c r="CF854" s="124"/>
      <c r="CG854" s="149"/>
      <c r="CH854" s="122"/>
      <c r="CI854" s="124"/>
      <c r="CJ854" s="124"/>
      <c r="CK854" s="124"/>
      <c r="CL854" s="124"/>
      <c r="CM854" s="149"/>
      <c r="CN854" s="122"/>
      <c r="CO854" s="124"/>
      <c r="CP854" s="124"/>
      <c r="CQ854" s="124"/>
      <c r="CR854" s="124"/>
      <c r="CS854" s="149"/>
    </row>
    <row r="855" spans="13:97" ht="15" customHeight="1" x14ac:dyDescent="0.25">
      <c r="M855" s="195">
        <v>1</v>
      </c>
      <c r="N855" s="281" t="s">
        <v>542</v>
      </c>
      <c r="O855" s="197">
        <v>1</v>
      </c>
      <c r="P855" s="196" t="s">
        <v>542</v>
      </c>
      <c r="Q855" s="197">
        <v>1</v>
      </c>
      <c r="R855" s="196" t="s">
        <v>542</v>
      </c>
      <c r="S855" s="195">
        <v>1</v>
      </c>
      <c r="T855" s="281" t="s">
        <v>543</v>
      </c>
      <c r="U855" s="197">
        <v>1</v>
      </c>
      <c r="V855" s="196" t="s">
        <v>544</v>
      </c>
      <c r="W855" s="197">
        <v>1</v>
      </c>
      <c r="X855" s="196" t="s">
        <v>545</v>
      </c>
      <c r="Y855" s="195">
        <v>1</v>
      </c>
      <c r="Z855" s="281" t="s">
        <v>546</v>
      </c>
      <c r="AA855" s="197">
        <v>1</v>
      </c>
      <c r="AB855" s="196" t="s">
        <v>547</v>
      </c>
      <c r="AC855" s="197">
        <v>1</v>
      </c>
      <c r="AD855" s="196" t="s">
        <v>548</v>
      </c>
      <c r="AE855" s="195">
        <v>1</v>
      </c>
      <c r="AF855" s="281" t="s">
        <v>549</v>
      </c>
      <c r="AG855" s="197">
        <v>1</v>
      </c>
      <c r="AH855" s="196" t="s">
        <v>550</v>
      </c>
      <c r="AI855" s="197">
        <v>1</v>
      </c>
      <c r="AJ855" s="196" t="s">
        <v>551</v>
      </c>
      <c r="AK855" s="195">
        <v>1</v>
      </c>
      <c r="AL855" s="281" t="s">
        <v>552</v>
      </c>
      <c r="AM855" s="197">
        <v>1</v>
      </c>
      <c r="AN855" s="196" t="s">
        <v>553</v>
      </c>
      <c r="AO855" s="197">
        <v>1</v>
      </c>
      <c r="AP855" s="196" t="s">
        <v>554</v>
      </c>
      <c r="AQ855" s="195">
        <v>1</v>
      </c>
      <c r="AR855" s="281" t="s">
        <v>555</v>
      </c>
      <c r="AS855" s="197">
        <v>1</v>
      </c>
      <c r="AT855" s="196" t="s">
        <v>556</v>
      </c>
      <c r="AU855" s="197">
        <v>1</v>
      </c>
      <c r="AV855" s="196" t="s">
        <v>557</v>
      </c>
      <c r="AW855" s="195">
        <v>1</v>
      </c>
      <c r="AX855" s="281" t="s">
        <v>558</v>
      </c>
      <c r="AY855" s="197">
        <v>1</v>
      </c>
      <c r="AZ855" s="196" t="s">
        <v>558</v>
      </c>
      <c r="BA855" s="197">
        <v>1</v>
      </c>
      <c r="BB855" s="196" t="s">
        <v>558</v>
      </c>
      <c r="BC855" s="195">
        <v>1</v>
      </c>
      <c r="BD855" s="281" t="s">
        <v>559</v>
      </c>
      <c r="BE855" s="197">
        <v>1</v>
      </c>
      <c r="BF855" s="196" t="s">
        <v>560</v>
      </c>
      <c r="BG855" s="197">
        <v>1</v>
      </c>
      <c r="BH855" s="196" t="s">
        <v>561</v>
      </c>
      <c r="BI855" s="195">
        <v>1</v>
      </c>
      <c r="BJ855" s="281" t="s">
        <v>562</v>
      </c>
      <c r="BK855" s="197">
        <v>1</v>
      </c>
      <c r="BL855" s="196" t="s">
        <v>563</v>
      </c>
      <c r="BM855" s="197">
        <v>1</v>
      </c>
      <c r="BN855" s="196" t="s">
        <v>564</v>
      </c>
      <c r="BQ855" s="196" t="s">
        <v>192</v>
      </c>
      <c r="BR855" s="197">
        <v>1</v>
      </c>
      <c r="BS855" s="196" t="s">
        <v>193</v>
      </c>
      <c r="BT855" s="197">
        <v>1</v>
      </c>
      <c r="BU855" s="196" t="s">
        <v>194</v>
      </c>
      <c r="BV855" s="195">
        <v>1</v>
      </c>
      <c r="BW855" s="196" t="s">
        <v>195</v>
      </c>
      <c r="BX855" s="197">
        <v>1</v>
      </c>
      <c r="BY855" s="196" t="s">
        <v>196</v>
      </c>
      <c r="BZ855" s="197">
        <v>1</v>
      </c>
      <c r="CA855" s="196" t="s">
        <v>197</v>
      </c>
      <c r="CB855" s="195">
        <v>1</v>
      </c>
      <c r="CC855" s="196" t="s">
        <v>198</v>
      </c>
      <c r="CD855" s="197">
        <v>1</v>
      </c>
      <c r="CE855" s="196" t="s">
        <v>199</v>
      </c>
      <c r="CF855" s="197">
        <v>1</v>
      </c>
      <c r="CG855" s="196" t="s">
        <v>200</v>
      </c>
      <c r="CH855" s="195">
        <v>1</v>
      </c>
      <c r="CI855" s="196" t="s">
        <v>201</v>
      </c>
      <c r="CJ855" s="197">
        <v>1</v>
      </c>
      <c r="CK855" s="196" t="s">
        <v>202</v>
      </c>
      <c r="CL855" s="197">
        <v>1</v>
      </c>
      <c r="CM855" s="196" t="s">
        <v>203</v>
      </c>
      <c r="CN855" s="195"/>
      <c r="CO855" s="196"/>
      <c r="CP855" s="197"/>
      <c r="CQ855" s="196"/>
      <c r="CR855" s="197"/>
      <c r="CS855" s="198"/>
    </row>
    <row r="856" spans="13:97" ht="15" customHeight="1" x14ac:dyDescent="0.25">
      <c r="M856" s="195"/>
      <c r="N856" s="286"/>
      <c r="O856" s="197"/>
      <c r="P856" s="199"/>
      <c r="Q856" s="197"/>
      <c r="R856" s="200"/>
      <c r="S856" s="195"/>
      <c r="T856" s="286"/>
      <c r="U856" s="197"/>
      <c r="V856" s="199"/>
      <c r="W856" s="197"/>
      <c r="X856" s="200"/>
      <c r="Y856" s="195"/>
      <c r="Z856" s="286"/>
      <c r="AA856" s="197"/>
      <c r="AB856" s="199"/>
      <c r="AC856" s="197"/>
      <c r="AD856" s="200"/>
      <c r="AE856" s="195"/>
      <c r="AF856" s="286"/>
      <c r="AG856" s="197"/>
      <c r="AH856" s="199"/>
      <c r="AI856" s="197"/>
      <c r="AJ856" s="200"/>
      <c r="AK856" s="195"/>
      <c r="AL856" s="286"/>
      <c r="AM856" s="197"/>
      <c r="AN856" s="199"/>
      <c r="AO856" s="197"/>
      <c r="AP856" s="200"/>
      <c r="AQ856" s="195"/>
      <c r="AR856" s="286"/>
      <c r="AS856" s="197"/>
      <c r="AT856" s="199"/>
      <c r="AU856" s="197"/>
      <c r="AV856" s="200"/>
      <c r="AW856" s="195"/>
      <c r="AX856" s="286"/>
      <c r="AY856" s="197"/>
      <c r="AZ856" s="199"/>
      <c r="BA856" s="197"/>
      <c r="BB856" s="200"/>
      <c r="BC856" s="195"/>
      <c r="BD856" s="286"/>
      <c r="BE856" s="197"/>
      <c r="BF856" s="199"/>
      <c r="BG856" s="197"/>
      <c r="BH856" s="200"/>
      <c r="BI856" s="195"/>
      <c r="BJ856" s="286"/>
      <c r="BK856" s="197"/>
      <c r="BL856" s="199"/>
      <c r="BM856" s="197"/>
      <c r="BN856" s="200"/>
      <c r="BQ856" s="199"/>
      <c r="BR856" s="197"/>
      <c r="BS856" s="196"/>
      <c r="BT856" s="197"/>
      <c r="BU856" s="198"/>
      <c r="BV856" s="195"/>
      <c r="BW856" s="199"/>
      <c r="BX856" s="197"/>
      <c r="BY856" s="199"/>
      <c r="BZ856" s="197"/>
      <c r="CA856" s="200"/>
      <c r="CB856" s="195"/>
      <c r="CC856" s="199"/>
      <c r="CD856" s="197"/>
      <c r="CE856" s="199"/>
      <c r="CF856" s="197"/>
      <c r="CG856" s="200"/>
      <c r="CH856" s="195"/>
      <c r="CI856" s="199"/>
      <c r="CJ856" s="197"/>
      <c r="CK856" s="196"/>
      <c r="CL856" s="197"/>
      <c r="CM856" s="198"/>
      <c r="CN856" s="195"/>
      <c r="CO856" s="199"/>
      <c r="CP856" s="197"/>
      <c r="CQ856" s="199"/>
      <c r="CR856" s="197"/>
      <c r="CS856" s="200"/>
    </row>
    <row r="857" spans="13:97" ht="15" customHeight="1" x14ac:dyDescent="0.25">
      <c r="M857" s="195"/>
      <c r="N857" s="286"/>
      <c r="O857" s="197"/>
      <c r="P857" s="199"/>
      <c r="Q857" s="197"/>
      <c r="R857" s="200"/>
      <c r="S857" s="195"/>
      <c r="T857" s="286"/>
      <c r="U857" s="197"/>
      <c r="V857" s="199"/>
      <c r="W857" s="197"/>
      <c r="X857" s="200"/>
      <c r="Y857" s="195"/>
      <c r="Z857" s="286"/>
      <c r="AA857" s="197"/>
      <c r="AB857" s="199"/>
      <c r="AC857" s="197"/>
      <c r="AD857" s="200"/>
      <c r="AE857" s="195"/>
      <c r="AF857" s="286"/>
      <c r="AG857" s="197"/>
      <c r="AH857" s="199"/>
      <c r="AI857" s="197"/>
      <c r="AJ857" s="200"/>
      <c r="AK857" s="195"/>
      <c r="AL857" s="286"/>
      <c r="AM857" s="197"/>
      <c r="AN857" s="199"/>
      <c r="AO857" s="197"/>
      <c r="AP857" s="200"/>
      <c r="AQ857" s="195"/>
      <c r="AR857" s="286"/>
      <c r="AS857" s="197"/>
      <c r="AT857" s="199"/>
      <c r="AU857" s="197"/>
      <c r="AV857" s="200"/>
      <c r="AW857" s="195"/>
      <c r="AX857" s="286"/>
      <c r="AY857" s="197"/>
      <c r="AZ857" s="199"/>
      <c r="BA857" s="197"/>
      <c r="BB857" s="200"/>
      <c r="BC857" s="195"/>
      <c r="BD857" s="286"/>
      <c r="BE857" s="197"/>
      <c r="BF857" s="199"/>
      <c r="BG857" s="197"/>
      <c r="BH857" s="200"/>
      <c r="BI857" s="195"/>
      <c r="BJ857" s="286"/>
      <c r="BK857" s="197"/>
      <c r="BL857" s="199"/>
      <c r="BM857" s="197"/>
      <c r="BN857" s="200"/>
      <c r="BQ857" s="199"/>
      <c r="BR857" s="197"/>
      <c r="BS857" s="196"/>
      <c r="BT857" s="197"/>
      <c r="BU857" s="198"/>
      <c r="BV857" s="195"/>
      <c r="BW857" s="199"/>
      <c r="BX857" s="197"/>
      <c r="BY857" s="199"/>
      <c r="BZ857" s="197"/>
      <c r="CA857" s="200"/>
      <c r="CB857" s="195"/>
      <c r="CC857" s="199"/>
      <c r="CD857" s="197"/>
      <c r="CE857" s="199"/>
      <c r="CF857" s="197"/>
      <c r="CG857" s="200"/>
      <c r="CH857" s="195"/>
      <c r="CI857" s="199"/>
      <c r="CJ857" s="197"/>
      <c r="CK857" s="196"/>
      <c r="CL857" s="197"/>
      <c r="CM857" s="198"/>
      <c r="CN857" s="195"/>
      <c r="CO857" s="199"/>
      <c r="CP857" s="197"/>
      <c r="CQ857" s="199"/>
      <c r="CR857" s="197"/>
      <c r="CS857" s="200"/>
    </row>
    <row r="858" spans="13:97" ht="15" customHeight="1" x14ac:dyDescent="0.25">
      <c r="M858" s="201"/>
      <c r="N858" s="287"/>
      <c r="O858" s="203"/>
      <c r="P858" s="202"/>
      <c r="Q858" s="203"/>
      <c r="R858" s="204"/>
      <c r="S858" s="201"/>
      <c r="T858" s="287"/>
      <c r="U858" s="203"/>
      <c r="V858" s="202"/>
      <c r="W858" s="203"/>
      <c r="X858" s="204"/>
      <c r="Y858" s="201"/>
      <c r="Z858" s="287"/>
      <c r="AA858" s="203"/>
      <c r="AB858" s="202"/>
      <c r="AC858" s="203"/>
      <c r="AD858" s="204"/>
      <c r="AE858" s="201"/>
      <c r="AF858" s="287"/>
      <c r="AG858" s="203"/>
      <c r="AH858" s="202"/>
      <c r="AI858" s="203"/>
      <c r="AJ858" s="204"/>
      <c r="AK858" s="201"/>
      <c r="AL858" s="287"/>
      <c r="AM858" s="203"/>
      <c r="AN858" s="202"/>
      <c r="AO858" s="203"/>
      <c r="AP858" s="204"/>
      <c r="AQ858" s="201"/>
      <c r="AR858" s="287"/>
      <c r="AS858" s="203"/>
      <c r="AT858" s="202"/>
      <c r="AU858" s="203"/>
      <c r="AV858" s="204"/>
      <c r="AW858" s="201"/>
      <c r="AX858" s="287"/>
      <c r="AY858" s="203"/>
      <c r="AZ858" s="202"/>
      <c r="BA858" s="203"/>
      <c r="BB858" s="204"/>
      <c r="BC858" s="201"/>
      <c r="BD858" s="287"/>
      <c r="BE858" s="203"/>
      <c r="BF858" s="202"/>
      <c r="BG858" s="203"/>
      <c r="BH858" s="204"/>
      <c r="BI858" s="201"/>
      <c r="BJ858" s="287"/>
      <c r="BK858" s="203"/>
      <c r="BL858" s="202"/>
      <c r="BM858" s="203"/>
      <c r="BN858" s="204"/>
      <c r="BQ858" s="202"/>
      <c r="BR858" s="203"/>
      <c r="BS858" s="202"/>
      <c r="BT858" s="203"/>
      <c r="BU858" s="204"/>
      <c r="BV858" s="201"/>
      <c r="BW858" s="202"/>
      <c r="BX858" s="203"/>
      <c r="BY858" s="202"/>
      <c r="BZ858" s="203"/>
      <c r="CA858" s="204"/>
      <c r="CB858" s="201"/>
      <c r="CC858" s="202"/>
      <c r="CD858" s="203"/>
      <c r="CE858" s="202"/>
      <c r="CF858" s="203"/>
      <c r="CG858" s="204"/>
      <c r="CH858" s="201"/>
      <c r="CI858" s="202"/>
      <c r="CJ858" s="203"/>
      <c r="CK858" s="202"/>
      <c r="CL858" s="203"/>
      <c r="CM858" s="204"/>
      <c r="CN858" s="201"/>
      <c r="CO858" s="202"/>
      <c r="CP858" s="203"/>
      <c r="CQ858" s="202"/>
      <c r="CR858" s="203"/>
      <c r="CS858" s="204"/>
    </row>
    <row r="859" spans="13:97" ht="15" customHeight="1" x14ac:dyDescent="0.25">
      <c r="M859" s="195">
        <v>1</v>
      </c>
      <c r="N859" s="281" t="s">
        <v>565</v>
      </c>
      <c r="O859" s="197">
        <v>1</v>
      </c>
      <c r="P859" s="196" t="s">
        <v>566</v>
      </c>
      <c r="Q859" s="197">
        <v>1</v>
      </c>
      <c r="R859" s="196" t="s">
        <v>567</v>
      </c>
      <c r="S859" s="195">
        <v>1</v>
      </c>
      <c r="T859" s="281" t="s">
        <v>568</v>
      </c>
      <c r="U859" s="197">
        <v>1</v>
      </c>
      <c r="V859" s="196" t="s">
        <v>569</v>
      </c>
      <c r="W859" s="197">
        <v>1</v>
      </c>
      <c r="X859" s="196" t="s">
        <v>570</v>
      </c>
      <c r="Y859" s="195">
        <v>1</v>
      </c>
      <c r="Z859" s="281" t="s">
        <v>571</v>
      </c>
      <c r="AA859" s="197">
        <v>1</v>
      </c>
      <c r="AB859" s="196" t="s">
        <v>572</v>
      </c>
      <c r="AC859" s="197">
        <v>1</v>
      </c>
      <c r="AD859" s="196" t="s">
        <v>573</v>
      </c>
      <c r="AE859" s="195">
        <v>1</v>
      </c>
      <c r="AF859" s="281" t="s">
        <v>574</v>
      </c>
      <c r="AG859" s="197">
        <v>1</v>
      </c>
      <c r="AH859" s="196" t="s">
        <v>575</v>
      </c>
      <c r="AI859" s="197">
        <v>1</v>
      </c>
      <c r="AJ859" s="196" t="s">
        <v>576</v>
      </c>
      <c r="AK859" s="195">
        <v>1</v>
      </c>
      <c r="AL859" s="281" t="s">
        <v>577</v>
      </c>
      <c r="AM859" s="197">
        <v>1</v>
      </c>
      <c r="AN859" s="196" t="s">
        <v>578</v>
      </c>
      <c r="AO859" s="197">
        <v>1</v>
      </c>
      <c r="AP859" s="196" t="s">
        <v>579</v>
      </c>
      <c r="AQ859" s="195">
        <v>1</v>
      </c>
      <c r="AR859" s="281" t="s">
        <v>580</v>
      </c>
      <c r="AS859" s="197">
        <v>1</v>
      </c>
      <c r="AT859" s="196" t="s">
        <v>581</v>
      </c>
      <c r="AU859" s="197">
        <v>1</v>
      </c>
      <c r="AV859" s="196" t="s">
        <v>582</v>
      </c>
      <c r="AW859" s="195">
        <v>1</v>
      </c>
      <c r="AX859" s="281" t="s">
        <v>583</v>
      </c>
      <c r="AY859" s="197">
        <v>1</v>
      </c>
      <c r="AZ859" s="196" t="s">
        <v>584</v>
      </c>
      <c r="BA859" s="197">
        <v>1</v>
      </c>
      <c r="BB859" s="196" t="s">
        <v>585</v>
      </c>
      <c r="BC859" s="195">
        <v>1</v>
      </c>
      <c r="BD859" s="281" t="s">
        <v>586</v>
      </c>
      <c r="BE859" s="197">
        <v>1</v>
      </c>
      <c r="BF859" s="196" t="s">
        <v>587</v>
      </c>
      <c r="BG859" s="197">
        <v>1</v>
      </c>
      <c r="BH859" s="196" t="s">
        <v>588</v>
      </c>
      <c r="BI859" s="195">
        <v>1</v>
      </c>
      <c r="BJ859" s="281" t="s">
        <v>589</v>
      </c>
      <c r="BK859" s="197">
        <v>1</v>
      </c>
      <c r="BL859" s="196" t="s">
        <v>590</v>
      </c>
      <c r="BM859" s="197">
        <v>1</v>
      </c>
      <c r="BN859" s="196" t="s">
        <v>591</v>
      </c>
      <c r="BQ859" s="196" t="s">
        <v>216</v>
      </c>
      <c r="BR859" s="197">
        <v>1</v>
      </c>
      <c r="BS859" s="196" t="s">
        <v>217</v>
      </c>
      <c r="BT859" s="197">
        <v>1</v>
      </c>
      <c r="BU859" s="196" t="s">
        <v>218</v>
      </c>
      <c r="BV859" s="195">
        <v>1</v>
      </c>
      <c r="BW859" s="196" t="s">
        <v>219</v>
      </c>
      <c r="BX859" s="197">
        <v>1</v>
      </c>
      <c r="BY859" s="196" t="s">
        <v>220</v>
      </c>
      <c r="BZ859" s="197">
        <v>1</v>
      </c>
      <c r="CA859" s="196" t="s">
        <v>221</v>
      </c>
      <c r="CB859" s="195">
        <v>1</v>
      </c>
      <c r="CC859" s="196" t="s">
        <v>222</v>
      </c>
      <c r="CD859" s="197">
        <v>1</v>
      </c>
      <c r="CE859" s="196" t="s">
        <v>223</v>
      </c>
      <c r="CF859" s="197">
        <v>1</v>
      </c>
      <c r="CG859" s="196" t="s">
        <v>224</v>
      </c>
      <c r="CH859" s="195">
        <v>1</v>
      </c>
      <c r="CI859" s="196" t="s">
        <v>225</v>
      </c>
      <c r="CJ859" s="197">
        <v>1</v>
      </c>
      <c r="CK859" s="196" t="s">
        <v>226</v>
      </c>
      <c r="CL859" s="197">
        <v>1</v>
      </c>
      <c r="CM859" s="196" t="s">
        <v>227</v>
      </c>
      <c r="CN859" s="195"/>
      <c r="CO859" s="196"/>
      <c r="CP859" s="197"/>
      <c r="CQ859" s="196"/>
      <c r="CR859" s="197"/>
      <c r="CS859" s="198"/>
    </row>
    <row r="860" spans="13:97" ht="15" customHeight="1" x14ac:dyDescent="0.25">
      <c r="M860" s="195"/>
      <c r="N860" s="286"/>
      <c r="O860" s="197"/>
      <c r="P860" s="199"/>
      <c r="Q860" s="197"/>
      <c r="R860" s="200"/>
      <c r="S860" s="195"/>
      <c r="T860" s="286"/>
      <c r="U860" s="197"/>
      <c r="V860" s="199"/>
      <c r="W860" s="197"/>
      <c r="X860" s="200"/>
      <c r="Y860" s="195"/>
      <c r="Z860" s="286"/>
      <c r="AA860" s="197"/>
      <c r="AB860" s="199"/>
      <c r="AC860" s="197"/>
      <c r="AD860" s="200"/>
      <c r="AE860" s="195"/>
      <c r="AF860" s="286"/>
      <c r="AG860" s="197"/>
      <c r="AH860" s="199"/>
      <c r="AI860" s="197"/>
      <c r="AJ860" s="200"/>
      <c r="AK860" s="195"/>
      <c r="AL860" s="286"/>
      <c r="AM860" s="197"/>
      <c r="AN860" s="199"/>
      <c r="AO860" s="197"/>
      <c r="AP860" s="200"/>
      <c r="AQ860" s="195"/>
      <c r="AR860" s="286"/>
      <c r="AS860" s="197"/>
      <c r="AT860" s="199"/>
      <c r="AU860" s="197"/>
      <c r="AV860" s="200"/>
      <c r="AW860" s="195"/>
      <c r="AX860" s="286"/>
      <c r="AY860" s="197"/>
      <c r="AZ860" s="199"/>
      <c r="BA860" s="197"/>
      <c r="BB860" s="200"/>
      <c r="BC860" s="195"/>
      <c r="BD860" s="286"/>
      <c r="BE860" s="197"/>
      <c r="BF860" s="199"/>
      <c r="BG860" s="197"/>
      <c r="BH860" s="200"/>
      <c r="BI860" s="195"/>
      <c r="BJ860" s="286"/>
      <c r="BK860" s="197"/>
      <c r="BL860" s="199"/>
      <c r="BM860" s="197"/>
      <c r="BN860" s="200"/>
      <c r="BQ860" s="199"/>
      <c r="BR860" s="197"/>
      <c r="BS860" s="199"/>
      <c r="BT860" s="197"/>
      <c r="BU860" s="200"/>
      <c r="BV860" s="195"/>
      <c r="BW860" s="199"/>
      <c r="BX860" s="197"/>
      <c r="BY860" s="199"/>
      <c r="BZ860" s="197"/>
      <c r="CA860" s="200"/>
      <c r="CB860" s="195"/>
      <c r="CC860" s="199"/>
      <c r="CD860" s="197"/>
      <c r="CE860" s="199"/>
      <c r="CF860" s="197"/>
      <c r="CG860" s="200"/>
      <c r="CH860" s="195"/>
      <c r="CI860" s="199"/>
      <c r="CJ860" s="197"/>
      <c r="CK860" s="199"/>
      <c r="CL860" s="197"/>
      <c r="CM860" s="200"/>
      <c r="CN860" s="195"/>
      <c r="CO860" s="199"/>
      <c r="CP860" s="197"/>
      <c r="CQ860" s="199"/>
      <c r="CR860" s="197"/>
      <c r="CS860" s="200"/>
    </row>
    <row r="861" spans="13:97" ht="15" customHeight="1" x14ac:dyDescent="0.25">
      <c r="M861" s="195"/>
      <c r="N861" s="286"/>
      <c r="O861" s="197"/>
      <c r="P861" s="199"/>
      <c r="Q861" s="197"/>
      <c r="R861" s="200"/>
      <c r="S861" s="195"/>
      <c r="T861" s="286"/>
      <c r="U861" s="197"/>
      <c r="V861" s="199"/>
      <c r="W861" s="197"/>
      <c r="X861" s="200"/>
      <c r="Y861" s="195"/>
      <c r="Z861" s="286"/>
      <c r="AA861" s="197"/>
      <c r="AB861" s="199"/>
      <c r="AC861" s="197"/>
      <c r="AD861" s="200"/>
      <c r="AE861" s="195"/>
      <c r="AF861" s="286"/>
      <c r="AG861" s="197"/>
      <c r="AH861" s="199"/>
      <c r="AI861" s="197"/>
      <c r="AJ861" s="200"/>
      <c r="AK861" s="195"/>
      <c r="AL861" s="286"/>
      <c r="AM861" s="197"/>
      <c r="AN861" s="199"/>
      <c r="AO861" s="197"/>
      <c r="AP861" s="200"/>
      <c r="AQ861" s="195"/>
      <c r="AR861" s="286"/>
      <c r="AS861" s="197"/>
      <c r="AT861" s="199"/>
      <c r="AU861" s="197"/>
      <c r="AV861" s="200"/>
      <c r="AW861" s="195"/>
      <c r="AX861" s="286"/>
      <c r="AY861" s="197"/>
      <c r="AZ861" s="199"/>
      <c r="BA861" s="197"/>
      <c r="BB861" s="200"/>
      <c r="BC861" s="195"/>
      <c r="BD861" s="286"/>
      <c r="BE861" s="197"/>
      <c r="BF861" s="199"/>
      <c r="BG861" s="197"/>
      <c r="BH861" s="200"/>
      <c r="BI861" s="195"/>
      <c r="BJ861" s="286"/>
      <c r="BK861" s="197"/>
      <c r="BL861" s="199"/>
      <c r="BM861" s="197"/>
      <c r="BN861" s="200"/>
      <c r="BQ861" s="199"/>
      <c r="BR861" s="197"/>
      <c r="BS861" s="199"/>
      <c r="BT861" s="197"/>
      <c r="BU861" s="200"/>
      <c r="BV861" s="195"/>
      <c r="BW861" s="199"/>
      <c r="BX861" s="197"/>
      <c r="BY861" s="199"/>
      <c r="BZ861" s="197"/>
      <c r="CA861" s="200"/>
      <c r="CB861" s="195"/>
      <c r="CC861" s="199"/>
      <c r="CD861" s="197"/>
      <c r="CE861" s="199"/>
      <c r="CF861" s="197"/>
      <c r="CG861" s="200"/>
      <c r="CH861" s="195"/>
      <c r="CI861" s="199"/>
      <c r="CJ861" s="197"/>
      <c r="CK861" s="199"/>
      <c r="CL861" s="197"/>
      <c r="CM861" s="200"/>
      <c r="CN861" s="195"/>
      <c r="CO861" s="199"/>
      <c r="CP861" s="197"/>
      <c r="CQ861" s="199"/>
      <c r="CR861" s="197"/>
      <c r="CS861" s="200"/>
    </row>
    <row r="862" spans="13:97" ht="15" customHeight="1" x14ac:dyDescent="0.25">
      <c r="M862" s="201"/>
      <c r="N862" s="287"/>
      <c r="O862" s="203"/>
      <c r="P862" s="202"/>
      <c r="Q862" s="203"/>
      <c r="R862" s="204"/>
      <c r="S862" s="201"/>
      <c r="T862" s="287"/>
      <c r="U862" s="203"/>
      <c r="V862" s="202"/>
      <c r="W862" s="203"/>
      <c r="X862" s="204"/>
      <c r="Y862" s="201"/>
      <c r="Z862" s="287"/>
      <c r="AA862" s="203"/>
      <c r="AB862" s="202"/>
      <c r="AC862" s="203"/>
      <c r="AD862" s="204"/>
      <c r="AE862" s="201"/>
      <c r="AF862" s="287"/>
      <c r="AG862" s="203"/>
      <c r="AH862" s="202"/>
      <c r="AI862" s="203"/>
      <c r="AJ862" s="204"/>
      <c r="AK862" s="201"/>
      <c r="AL862" s="287"/>
      <c r="AM862" s="203"/>
      <c r="AN862" s="202"/>
      <c r="AO862" s="203"/>
      <c r="AP862" s="204"/>
      <c r="AQ862" s="201"/>
      <c r="AR862" s="287"/>
      <c r="AS862" s="203"/>
      <c r="AT862" s="202"/>
      <c r="AU862" s="203"/>
      <c r="AV862" s="204"/>
      <c r="AW862" s="201"/>
      <c r="AX862" s="287"/>
      <c r="AY862" s="203"/>
      <c r="AZ862" s="202"/>
      <c r="BA862" s="203"/>
      <c r="BB862" s="204"/>
      <c r="BC862" s="201"/>
      <c r="BD862" s="287"/>
      <c r="BE862" s="203"/>
      <c r="BF862" s="202"/>
      <c r="BG862" s="203"/>
      <c r="BH862" s="204"/>
      <c r="BI862" s="201"/>
      <c r="BJ862" s="287"/>
      <c r="BK862" s="203"/>
      <c r="BL862" s="202"/>
      <c r="BM862" s="203"/>
      <c r="BN862" s="204"/>
      <c r="BQ862" s="202"/>
      <c r="BR862" s="203"/>
      <c r="BS862" s="202"/>
      <c r="BT862" s="203"/>
      <c r="BU862" s="204"/>
      <c r="BV862" s="201"/>
      <c r="BW862" s="202"/>
      <c r="BX862" s="203"/>
      <c r="BY862" s="202"/>
      <c r="BZ862" s="203"/>
      <c r="CA862" s="204"/>
      <c r="CB862" s="201"/>
      <c r="CC862" s="202"/>
      <c r="CD862" s="203"/>
      <c r="CE862" s="202"/>
      <c r="CF862" s="203"/>
      <c r="CG862" s="204"/>
      <c r="CH862" s="201"/>
      <c r="CI862" s="202"/>
      <c r="CJ862" s="203"/>
      <c r="CK862" s="202"/>
      <c r="CL862" s="203"/>
      <c r="CM862" s="204"/>
      <c r="CN862" s="201"/>
      <c r="CO862" s="202"/>
      <c r="CP862" s="203"/>
      <c r="CQ862" s="202"/>
      <c r="CR862" s="203"/>
      <c r="CS862" s="204"/>
    </row>
    <row r="863" spans="13:97" ht="15" customHeight="1" x14ac:dyDescent="0.25">
      <c r="M863" s="195">
        <v>1</v>
      </c>
      <c r="N863" s="281" t="s">
        <v>592</v>
      </c>
      <c r="O863" s="197">
        <v>1</v>
      </c>
      <c r="P863" s="196" t="s">
        <v>593</v>
      </c>
      <c r="Q863" s="197">
        <v>1</v>
      </c>
      <c r="R863" s="196" t="s">
        <v>594</v>
      </c>
      <c r="S863" s="195">
        <v>1</v>
      </c>
      <c r="T863" s="281" t="s">
        <v>595</v>
      </c>
      <c r="U863" s="197">
        <v>1</v>
      </c>
      <c r="V863" s="196" t="s">
        <v>596</v>
      </c>
      <c r="W863" s="197">
        <v>1</v>
      </c>
      <c r="X863" s="196" t="s">
        <v>597</v>
      </c>
      <c r="Y863" s="195">
        <v>1</v>
      </c>
      <c r="Z863" s="281" t="s">
        <v>598</v>
      </c>
      <c r="AA863" s="197">
        <v>1</v>
      </c>
      <c r="AB863" s="196" t="s">
        <v>599</v>
      </c>
      <c r="AC863" s="197">
        <v>1</v>
      </c>
      <c r="AD863" s="196" t="s">
        <v>600</v>
      </c>
      <c r="AE863" s="195">
        <v>1</v>
      </c>
      <c r="AF863" s="281" t="s">
        <v>601</v>
      </c>
      <c r="AG863" s="197">
        <v>1</v>
      </c>
      <c r="AH863" s="196" t="s">
        <v>602</v>
      </c>
      <c r="AI863" s="197">
        <v>1</v>
      </c>
      <c r="AJ863" s="196" t="s">
        <v>603</v>
      </c>
      <c r="AK863" s="195">
        <v>1</v>
      </c>
      <c r="AL863" s="281" t="s">
        <v>604</v>
      </c>
      <c r="AM863" s="197">
        <v>1</v>
      </c>
      <c r="AN863" s="196" t="s">
        <v>605</v>
      </c>
      <c r="AO863" s="197">
        <v>1</v>
      </c>
      <c r="AP863" s="196" t="s">
        <v>606</v>
      </c>
      <c r="AQ863" s="195">
        <v>1</v>
      </c>
      <c r="AR863" s="281" t="s">
        <v>607</v>
      </c>
      <c r="AS863" s="197">
        <v>1</v>
      </c>
      <c r="AT863" s="196" t="s">
        <v>608</v>
      </c>
      <c r="AU863" s="197">
        <v>1</v>
      </c>
      <c r="AV863" s="196" t="s">
        <v>609</v>
      </c>
      <c r="AW863" s="195">
        <v>1</v>
      </c>
      <c r="AX863" s="281" t="s">
        <v>610</v>
      </c>
      <c r="AY863" s="197">
        <v>1</v>
      </c>
      <c r="AZ863" s="196" t="s">
        <v>611</v>
      </c>
      <c r="BA863" s="197">
        <v>1</v>
      </c>
      <c r="BB863" s="196" t="s">
        <v>612</v>
      </c>
      <c r="BC863" s="195">
        <v>1</v>
      </c>
      <c r="BD863" s="281" t="s">
        <v>613</v>
      </c>
      <c r="BE863" s="197">
        <v>1</v>
      </c>
      <c r="BF863" s="196" t="s">
        <v>614</v>
      </c>
      <c r="BG863" s="197">
        <v>1</v>
      </c>
      <c r="BH863" s="196" t="s">
        <v>615</v>
      </c>
      <c r="BI863" s="195">
        <v>1</v>
      </c>
      <c r="BJ863" s="281" t="s">
        <v>616</v>
      </c>
      <c r="BK863" s="197">
        <v>1</v>
      </c>
      <c r="BL863" s="196" t="s">
        <v>617</v>
      </c>
      <c r="BM863" s="197">
        <v>1</v>
      </c>
      <c r="BN863" s="196" t="s">
        <v>618</v>
      </c>
      <c r="BQ863" s="196" t="s">
        <v>240</v>
      </c>
      <c r="BR863" s="197">
        <v>1</v>
      </c>
      <c r="BS863" s="196" t="s">
        <v>241</v>
      </c>
      <c r="BT863" s="197">
        <v>1</v>
      </c>
      <c r="BU863" s="196" t="s">
        <v>242</v>
      </c>
      <c r="BV863" s="195">
        <v>1</v>
      </c>
      <c r="BW863" s="196" t="s">
        <v>243</v>
      </c>
      <c r="BX863" s="197">
        <v>1</v>
      </c>
      <c r="BY863" s="196" t="s">
        <v>244</v>
      </c>
      <c r="BZ863" s="197">
        <v>1</v>
      </c>
      <c r="CA863" s="196" t="s">
        <v>245</v>
      </c>
      <c r="CB863" s="195">
        <v>1</v>
      </c>
      <c r="CC863" s="196" t="s">
        <v>246</v>
      </c>
      <c r="CD863" s="197">
        <v>1</v>
      </c>
      <c r="CE863" s="196" t="s">
        <v>247</v>
      </c>
      <c r="CF863" s="197">
        <v>1</v>
      </c>
      <c r="CG863" s="196" t="s">
        <v>248</v>
      </c>
      <c r="CH863" s="195"/>
      <c r="CI863" s="196"/>
      <c r="CJ863" s="197"/>
      <c r="CK863" s="196"/>
      <c r="CL863" s="197"/>
      <c r="CM863" s="198"/>
      <c r="CN863" s="195"/>
      <c r="CO863" s="196"/>
      <c r="CP863" s="197"/>
      <c r="CQ863" s="196"/>
      <c r="CR863" s="197"/>
      <c r="CS863" s="198"/>
    </row>
    <row r="864" spans="13:97" ht="15" customHeight="1" x14ac:dyDescent="0.25">
      <c r="M864" s="195"/>
      <c r="N864" s="286"/>
      <c r="O864" s="197"/>
      <c r="P864" s="199"/>
      <c r="Q864" s="197"/>
      <c r="R864" s="200"/>
      <c r="S864" s="195"/>
      <c r="T864" s="286"/>
      <c r="U864" s="197"/>
      <c r="V864" s="199"/>
      <c r="W864" s="197"/>
      <c r="X864" s="200"/>
      <c r="Y864" s="195"/>
      <c r="Z864" s="286"/>
      <c r="AA864" s="197"/>
      <c r="AB864" s="199"/>
      <c r="AC864" s="197"/>
      <c r="AD864" s="200"/>
      <c r="AE864" s="195"/>
      <c r="AF864" s="286"/>
      <c r="AG864" s="197"/>
      <c r="AH864" s="199"/>
      <c r="AI864" s="197"/>
      <c r="AJ864" s="200"/>
      <c r="AK864" s="195"/>
      <c r="AL864" s="286"/>
      <c r="AM864" s="197"/>
      <c r="AN864" s="199"/>
      <c r="AO864" s="197"/>
      <c r="AP864" s="200"/>
      <c r="AQ864" s="195"/>
      <c r="AR864" s="286"/>
      <c r="AS864" s="197"/>
      <c r="AT864" s="199"/>
      <c r="AU864" s="197"/>
      <c r="AV864" s="200"/>
      <c r="AW864" s="195"/>
      <c r="AX864" s="286"/>
      <c r="AY864" s="197"/>
      <c r="AZ864" s="199"/>
      <c r="BA864" s="197"/>
      <c r="BB864" s="200"/>
      <c r="BC864" s="195"/>
      <c r="BD864" s="286"/>
      <c r="BE864" s="197"/>
      <c r="BF864" s="199"/>
      <c r="BG864" s="197"/>
      <c r="BH864" s="200"/>
      <c r="BI864" s="195"/>
      <c r="BJ864" s="286"/>
      <c r="BK864" s="197"/>
      <c r="BL864" s="199"/>
      <c r="BM864" s="197"/>
      <c r="BN864" s="200"/>
      <c r="BQ864" s="199"/>
      <c r="BR864" s="197"/>
      <c r="BS864" s="199"/>
      <c r="BT864" s="197"/>
      <c r="BU864" s="200"/>
      <c r="BV864" s="195"/>
      <c r="BW864" s="199"/>
      <c r="BX864" s="197"/>
      <c r="BY864" s="199"/>
      <c r="BZ864" s="197"/>
      <c r="CA864" s="200"/>
      <c r="CB864" s="195"/>
      <c r="CC864" s="199"/>
      <c r="CD864" s="197"/>
      <c r="CE864" s="199"/>
      <c r="CF864" s="197"/>
      <c r="CG864" s="200"/>
      <c r="CH864" s="195"/>
      <c r="CI864" s="199"/>
      <c r="CJ864" s="197"/>
      <c r="CK864" s="199"/>
      <c r="CL864" s="197"/>
      <c r="CM864" s="200"/>
      <c r="CN864" s="195"/>
      <c r="CO864" s="199"/>
      <c r="CP864" s="197"/>
      <c r="CQ864" s="199"/>
      <c r="CR864" s="197"/>
      <c r="CS864" s="200"/>
    </row>
    <row r="865" spans="13:97" ht="15" customHeight="1" x14ac:dyDescent="0.25">
      <c r="M865" s="205"/>
      <c r="N865" s="288"/>
      <c r="O865" s="207"/>
      <c r="P865" s="206"/>
      <c r="Q865" s="207"/>
      <c r="R865" s="208"/>
      <c r="S865" s="205"/>
      <c r="T865" s="288"/>
      <c r="U865" s="207"/>
      <c r="V865" s="206"/>
      <c r="W865" s="207"/>
      <c r="X865" s="208"/>
      <c r="Y865" s="205"/>
      <c r="Z865" s="288"/>
      <c r="AA865" s="207"/>
      <c r="AB865" s="206"/>
      <c r="AC865" s="207"/>
      <c r="AD865" s="208"/>
      <c r="AE865" s="205"/>
      <c r="AF865" s="288"/>
      <c r="AG865" s="207"/>
      <c r="AH865" s="206"/>
      <c r="AI865" s="207"/>
      <c r="AJ865" s="208"/>
      <c r="AK865" s="205"/>
      <c r="AL865" s="288"/>
      <c r="AM865" s="207"/>
      <c r="AN865" s="206"/>
      <c r="AO865" s="207"/>
      <c r="AP865" s="208"/>
      <c r="AQ865" s="205"/>
      <c r="AR865" s="288"/>
      <c r="AS865" s="207"/>
      <c r="AT865" s="206"/>
      <c r="AU865" s="207"/>
      <c r="AV865" s="208"/>
      <c r="AW865" s="205"/>
      <c r="AX865" s="288"/>
      <c r="AY865" s="207"/>
      <c r="AZ865" s="206"/>
      <c r="BA865" s="207"/>
      <c r="BB865" s="208"/>
      <c r="BC865" s="205"/>
      <c r="BD865" s="288"/>
      <c r="BE865" s="207"/>
      <c r="BF865" s="206"/>
      <c r="BG865" s="207"/>
      <c r="BH865" s="208"/>
      <c r="BI865" s="205"/>
      <c r="BJ865" s="288"/>
      <c r="BK865" s="207"/>
      <c r="BL865" s="206"/>
      <c r="BM865" s="207"/>
      <c r="BN865" s="208"/>
      <c r="BQ865" s="199"/>
      <c r="BR865" s="197"/>
      <c r="BS865" s="199"/>
      <c r="BT865" s="197"/>
      <c r="BU865" s="200"/>
      <c r="BV865" s="195"/>
      <c r="BW865" s="199"/>
      <c r="BX865" s="197"/>
      <c r="BY865" s="199"/>
      <c r="BZ865" s="197"/>
      <c r="CA865" s="200"/>
      <c r="CB865" s="195"/>
      <c r="CC865" s="199"/>
      <c r="CD865" s="197"/>
      <c r="CE865" s="199"/>
      <c r="CF865" s="197"/>
      <c r="CG865" s="200"/>
      <c r="CH865" s="195"/>
      <c r="CI865" s="199"/>
      <c r="CJ865" s="197"/>
      <c r="CK865" s="199"/>
      <c r="CL865" s="197"/>
      <c r="CM865" s="200"/>
      <c r="CN865" s="195"/>
      <c r="CO865" s="199"/>
      <c r="CP865" s="197"/>
      <c r="CQ865" s="199"/>
      <c r="CR865" s="197"/>
      <c r="CS865" s="200"/>
    </row>
    <row r="866" spans="13:97" ht="15" customHeight="1" x14ac:dyDescent="0.25">
      <c r="M866" s="209"/>
      <c r="N866" s="289"/>
      <c r="O866" s="211"/>
      <c r="P866" s="210"/>
      <c r="Q866" s="211"/>
      <c r="R866" s="212"/>
      <c r="S866" s="209"/>
      <c r="T866" s="289"/>
      <c r="U866" s="211"/>
      <c r="V866" s="210"/>
      <c r="W866" s="211"/>
      <c r="X866" s="212"/>
      <c r="Y866" s="209"/>
      <c r="Z866" s="289"/>
      <c r="AA866" s="211"/>
      <c r="AB866" s="210"/>
      <c r="AC866" s="211"/>
      <c r="AD866" s="212"/>
      <c r="AE866" s="209"/>
      <c r="AF866" s="289"/>
      <c r="AG866" s="211"/>
      <c r="AH866" s="210"/>
      <c r="AI866" s="211"/>
      <c r="AJ866" s="212"/>
      <c r="AK866" s="209"/>
      <c r="AL866" s="289"/>
      <c r="AM866" s="211"/>
      <c r="AN866" s="210"/>
      <c r="AO866" s="211"/>
      <c r="AP866" s="212"/>
      <c r="AQ866" s="209"/>
      <c r="AR866" s="289"/>
      <c r="AS866" s="211"/>
      <c r="AT866" s="210"/>
      <c r="AU866" s="211"/>
      <c r="AV866" s="212"/>
      <c r="AW866" s="209"/>
      <c r="AX866" s="289"/>
      <c r="AY866" s="211"/>
      <c r="AZ866" s="210"/>
      <c r="BA866" s="211"/>
      <c r="BB866" s="212"/>
      <c r="BC866" s="209"/>
      <c r="BD866" s="289"/>
      <c r="BE866" s="211"/>
      <c r="BF866" s="210"/>
      <c r="BG866" s="211"/>
      <c r="BH866" s="212"/>
      <c r="BI866" s="209"/>
      <c r="BJ866" s="289"/>
      <c r="BK866" s="211"/>
      <c r="BL866" s="210"/>
      <c r="BM866" s="211"/>
      <c r="BN866" s="212"/>
      <c r="BQ866" s="202"/>
      <c r="BR866" s="203"/>
      <c r="BS866" s="202"/>
      <c r="BT866" s="203"/>
      <c r="BU866" s="204"/>
      <c r="BV866" s="201"/>
      <c r="BW866" s="202"/>
      <c r="BX866" s="203"/>
      <c r="BY866" s="202"/>
      <c r="BZ866" s="203"/>
      <c r="CA866" s="204"/>
      <c r="CB866" s="201"/>
      <c r="CC866" s="202"/>
      <c r="CD866" s="203"/>
      <c r="CE866" s="202"/>
      <c r="CF866" s="203"/>
      <c r="CG866" s="204"/>
      <c r="CH866" s="201"/>
      <c r="CI866" s="202"/>
      <c r="CJ866" s="203"/>
      <c r="CK866" s="202"/>
      <c r="CL866" s="203"/>
      <c r="CM866" s="204"/>
      <c r="CN866" s="201"/>
      <c r="CO866" s="202"/>
      <c r="CP866" s="203"/>
      <c r="CQ866" s="202"/>
      <c r="CR866" s="203"/>
      <c r="CS866" s="204"/>
    </row>
    <row r="867" spans="13:97" ht="15" customHeight="1" x14ac:dyDescent="0.25">
      <c r="M867" s="195">
        <v>1</v>
      </c>
      <c r="N867" s="281" t="s">
        <v>619</v>
      </c>
      <c r="O867" s="197">
        <v>1</v>
      </c>
      <c r="P867" s="196" t="s">
        <v>620</v>
      </c>
      <c r="Q867" s="197">
        <v>1</v>
      </c>
      <c r="R867" s="196" t="s">
        <v>621</v>
      </c>
      <c r="S867" s="195">
        <v>1</v>
      </c>
      <c r="T867" s="281" t="s">
        <v>622</v>
      </c>
      <c r="U867" s="197">
        <v>1</v>
      </c>
      <c r="V867" s="196" t="s">
        <v>623</v>
      </c>
      <c r="W867" s="197">
        <v>1</v>
      </c>
      <c r="X867" s="196" t="s">
        <v>624</v>
      </c>
      <c r="Y867" s="205">
        <v>1</v>
      </c>
      <c r="Z867" s="281" t="s">
        <v>625</v>
      </c>
      <c r="AA867" s="207">
        <v>1</v>
      </c>
      <c r="AB867" s="196" t="s">
        <v>626</v>
      </c>
      <c r="AC867" s="207">
        <v>1</v>
      </c>
      <c r="AD867" s="196" t="s">
        <v>627</v>
      </c>
      <c r="AE867" s="195">
        <v>1</v>
      </c>
      <c r="AF867" s="281" t="s">
        <v>628</v>
      </c>
      <c r="AG867" s="197">
        <v>1</v>
      </c>
      <c r="AH867" s="196" t="s">
        <v>629</v>
      </c>
      <c r="AI867" s="197">
        <v>1</v>
      </c>
      <c r="AJ867" s="196" t="s">
        <v>630</v>
      </c>
      <c r="AK867" s="195">
        <v>1</v>
      </c>
      <c r="AL867" s="281" t="s">
        <v>631</v>
      </c>
      <c r="AM867" s="197">
        <v>1</v>
      </c>
      <c r="AN867" s="196" t="s">
        <v>632</v>
      </c>
      <c r="AO867" s="197">
        <v>1</v>
      </c>
      <c r="AP867" s="196" t="s">
        <v>633</v>
      </c>
      <c r="AQ867" s="205">
        <v>1</v>
      </c>
      <c r="AR867" s="281" t="s">
        <v>634</v>
      </c>
      <c r="AS867" s="207">
        <v>1</v>
      </c>
      <c r="AT867" s="196" t="s">
        <v>635</v>
      </c>
      <c r="AU867" s="207">
        <v>1</v>
      </c>
      <c r="AV867" s="196" t="s">
        <v>636</v>
      </c>
      <c r="AW867" s="195">
        <v>1</v>
      </c>
      <c r="AX867" s="281" t="s">
        <v>637</v>
      </c>
      <c r="AY867" s="197">
        <v>1</v>
      </c>
      <c r="AZ867" s="196" t="s">
        <v>638</v>
      </c>
      <c r="BA867" s="197">
        <v>1</v>
      </c>
      <c r="BB867" s="196" t="s">
        <v>639</v>
      </c>
      <c r="BC867" s="195">
        <v>1</v>
      </c>
      <c r="BD867" s="281" t="s">
        <v>640</v>
      </c>
      <c r="BE867" s="197">
        <v>1</v>
      </c>
      <c r="BF867" s="196" t="s">
        <v>641</v>
      </c>
      <c r="BG867" s="197">
        <v>1</v>
      </c>
      <c r="BH867" s="196" t="s">
        <v>642</v>
      </c>
      <c r="BI867" s="195">
        <v>1</v>
      </c>
      <c r="BJ867" s="281" t="s">
        <v>643</v>
      </c>
      <c r="BK867" s="197">
        <v>1</v>
      </c>
      <c r="BL867" s="196" t="s">
        <v>644</v>
      </c>
      <c r="BM867" s="197">
        <v>1</v>
      </c>
      <c r="BN867" s="196" t="s">
        <v>645</v>
      </c>
      <c r="BQ867" s="196" t="s">
        <v>261</v>
      </c>
      <c r="BR867" s="197">
        <v>1</v>
      </c>
      <c r="BS867" s="196" t="s">
        <v>262</v>
      </c>
      <c r="BT867" s="197">
        <v>1</v>
      </c>
      <c r="BU867" s="196" t="s">
        <v>263</v>
      </c>
      <c r="BV867" s="195">
        <v>1</v>
      </c>
      <c r="BW867" s="196" t="s">
        <v>264</v>
      </c>
      <c r="BX867" s="197">
        <v>1</v>
      </c>
      <c r="BY867" s="196" t="s">
        <v>265</v>
      </c>
      <c r="BZ867" s="197">
        <v>1</v>
      </c>
      <c r="CA867" s="196" t="s">
        <v>266</v>
      </c>
      <c r="CB867" s="195">
        <v>1</v>
      </c>
      <c r="CC867" s="196" t="s">
        <v>267</v>
      </c>
      <c r="CD867" s="197">
        <v>1</v>
      </c>
      <c r="CE867" s="196" t="s">
        <v>268</v>
      </c>
      <c r="CF867" s="197">
        <v>1</v>
      </c>
      <c r="CG867" s="196" t="s">
        <v>269</v>
      </c>
      <c r="CH867" s="195"/>
      <c r="CI867" s="196"/>
      <c r="CJ867" s="197"/>
      <c r="CK867" s="196"/>
      <c r="CL867" s="197"/>
      <c r="CM867" s="198"/>
      <c r="CN867" s="195"/>
      <c r="CO867" s="196"/>
      <c r="CP867" s="197"/>
      <c r="CQ867" s="196"/>
      <c r="CR867" s="197"/>
      <c r="CS867" s="198"/>
    </row>
    <row r="868" spans="13:97" ht="15" customHeight="1" x14ac:dyDescent="0.25">
      <c r="M868" s="205"/>
      <c r="N868" s="288"/>
      <c r="O868" s="207"/>
      <c r="P868" s="206"/>
      <c r="Q868" s="207"/>
      <c r="R868" s="208"/>
      <c r="S868" s="205"/>
      <c r="T868" s="288"/>
      <c r="U868" s="207"/>
      <c r="V868" s="206"/>
      <c r="W868" s="207"/>
      <c r="X868" s="208"/>
      <c r="Y868" s="205"/>
      <c r="Z868" s="288"/>
      <c r="AA868" s="207"/>
      <c r="AB868" s="206"/>
      <c r="AC868" s="207"/>
      <c r="AD868" s="208"/>
      <c r="AE868" s="205"/>
      <c r="AF868" s="288"/>
      <c r="AG868" s="207"/>
      <c r="AH868" s="206"/>
      <c r="AI868" s="207"/>
      <c r="AJ868" s="208"/>
      <c r="AK868" s="205"/>
      <c r="AL868" s="288"/>
      <c r="AM868" s="207"/>
      <c r="AN868" s="206"/>
      <c r="AO868" s="207"/>
      <c r="AP868" s="208"/>
      <c r="AQ868" s="205"/>
      <c r="AR868" s="288"/>
      <c r="AS868" s="207"/>
      <c r="AT868" s="206"/>
      <c r="AU868" s="207"/>
      <c r="AV868" s="208"/>
      <c r="AW868" s="205"/>
      <c r="AX868" s="288"/>
      <c r="AY868" s="207"/>
      <c r="AZ868" s="206"/>
      <c r="BA868" s="207"/>
      <c r="BB868" s="208"/>
      <c r="BC868" s="205"/>
      <c r="BD868" s="288"/>
      <c r="BE868" s="207"/>
      <c r="BF868" s="206"/>
      <c r="BG868" s="207"/>
      <c r="BH868" s="208"/>
      <c r="BI868" s="205"/>
      <c r="BJ868" s="288"/>
      <c r="BK868" s="207"/>
      <c r="BL868" s="206"/>
      <c r="BM868" s="207"/>
      <c r="BN868" s="208"/>
      <c r="BQ868" s="199"/>
      <c r="BR868" s="197"/>
      <c r="BS868" s="199"/>
      <c r="BT868" s="197"/>
      <c r="BU868" s="200"/>
      <c r="BV868" s="195"/>
      <c r="BW868" s="199"/>
      <c r="BX868" s="197"/>
      <c r="BY868" s="199"/>
      <c r="BZ868" s="197"/>
      <c r="CA868" s="200"/>
      <c r="CB868" s="195"/>
      <c r="CC868" s="199"/>
      <c r="CD868" s="197"/>
      <c r="CE868" s="199"/>
      <c r="CF868" s="197"/>
      <c r="CG868" s="200"/>
      <c r="CH868" s="195"/>
      <c r="CI868" s="199"/>
      <c r="CJ868" s="197"/>
      <c r="CK868" s="199"/>
      <c r="CL868" s="197"/>
      <c r="CM868" s="200"/>
      <c r="CN868" s="195"/>
      <c r="CO868" s="199"/>
      <c r="CP868" s="197"/>
      <c r="CQ868" s="199"/>
      <c r="CR868" s="197"/>
      <c r="CS868" s="200"/>
    </row>
    <row r="869" spans="13:97" ht="15" customHeight="1" x14ac:dyDescent="0.25">
      <c r="M869" s="205"/>
      <c r="N869" s="288"/>
      <c r="O869" s="207"/>
      <c r="P869" s="206"/>
      <c r="Q869" s="207"/>
      <c r="R869" s="208"/>
      <c r="S869" s="205"/>
      <c r="T869" s="288"/>
      <c r="U869" s="207"/>
      <c r="V869" s="206"/>
      <c r="W869" s="207"/>
      <c r="X869" s="208"/>
      <c r="Y869" s="205"/>
      <c r="Z869" s="288"/>
      <c r="AA869" s="207"/>
      <c r="AB869" s="206"/>
      <c r="AC869" s="207"/>
      <c r="AD869" s="208"/>
      <c r="AE869" s="205"/>
      <c r="AF869" s="288"/>
      <c r="AG869" s="207"/>
      <c r="AH869" s="206"/>
      <c r="AI869" s="207"/>
      <c r="AJ869" s="208"/>
      <c r="AK869" s="205"/>
      <c r="AL869" s="288"/>
      <c r="AM869" s="207"/>
      <c r="AN869" s="206"/>
      <c r="AO869" s="207"/>
      <c r="AP869" s="208"/>
      <c r="AQ869" s="205"/>
      <c r="AR869" s="288"/>
      <c r="AS869" s="207"/>
      <c r="AT869" s="206"/>
      <c r="AU869" s="207"/>
      <c r="AV869" s="208"/>
      <c r="AW869" s="205"/>
      <c r="AX869" s="288"/>
      <c r="AY869" s="207"/>
      <c r="AZ869" s="206"/>
      <c r="BA869" s="207"/>
      <c r="BB869" s="208"/>
      <c r="BC869" s="205"/>
      <c r="BD869" s="288"/>
      <c r="BE869" s="207"/>
      <c r="BF869" s="206"/>
      <c r="BG869" s="207"/>
      <c r="BH869" s="208"/>
      <c r="BI869" s="205"/>
      <c r="BJ869" s="288"/>
      <c r="BK869" s="207"/>
      <c r="BL869" s="206"/>
      <c r="BM869" s="207"/>
      <c r="BN869" s="208"/>
      <c r="BQ869" s="206"/>
      <c r="BR869" s="207"/>
      <c r="BS869" s="206"/>
      <c r="BT869" s="207"/>
      <c r="BU869" s="208"/>
      <c r="BV869" s="205"/>
      <c r="BW869" s="206"/>
      <c r="BX869" s="207"/>
      <c r="BY869" s="206"/>
      <c r="BZ869" s="207"/>
      <c r="CA869" s="208"/>
      <c r="CB869" s="205"/>
      <c r="CC869" s="206"/>
      <c r="CD869" s="207"/>
      <c r="CE869" s="206"/>
      <c r="CF869" s="207"/>
      <c r="CG869" s="208"/>
      <c r="CH869" s="205"/>
      <c r="CI869" s="206"/>
      <c r="CJ869" s="207"/>
      <c r="CK869" s="206"/>
      <c r="CL869" s="207"/>
      <c r="CM869" s="208"/>
      <c r="CN869" s="205"/>
      <c r="CO869" s="206"/>
      <c r="CP869" s="207"/>
      <c r="CQ869" s="206"/>
      <c r="CR869" s="207"/>
      <c r="CS869" s="208"/>
    </row>
    <row r="870" spans="13:97" ht="15" customHeight="1" x14ac:dyDescent="0.25">
      <c r="M870" s="122"/>
      <c r="N870" s="280"/>
      <c r="O870" s="124"/>
      <c r="P870" s="123"/>
      <c r="Q870" s="124"/>
      <c r="R870" s="125"/>
      <c r="S870" s="122"/>
      <c r="T870" s="280"/>
      <c r="U870" s="124"/>
      <c r="V870" s="123"/>
      <c r="W870" s="124"/>
      <c r="X870" s="125"/>
      <c r="Y870" s="122"/>
      <c r="Z870" s="280"/>
      <c r="AA870" s="124"/>
      <c r="AB870" s="123"/>
      <c r="AC870" s="124"/>
      <c r="AD870" s="125"/>
      <c r="AE870" s="122"/>
      <c r="AF870" s="280"/>
      <c r="AG870" s="124"/>
      <c r="AH870" s="123"/>
      <c r="AI870" s="124"/>
      <c r="AJ870" s="125"/>
      <c r="AK870" s="122"/>
      <c r="AL870" s="280"/>
      <c r="AM870" s="124"/>
      <c r="AN870" s="123"/>
      <c r="AO870" s="124"/>
      <c r="AP870" s="125"/>
      <c r="AQ870" s="122"/>
      <c r="AR870" s="280"/>
      <c r="AS870" s="124"/>
      <c r="AT870" s="123"/>
      <c r="AU870" s="124"/>
      <c r="AV870" s="125"/>
      <c r="AW870" s="122"/>
      <c r="AX870" s="280"/>
      <c r="AY870" s="124"/>
      <c r="AZ870" s="123"/>
      <c r="BA870" s="124"/>
      <c r="BB870" s="125"/>
      <c r="BC870" s="122"/>
      <c r="BD870" s="280"/>
      <c r="BE870" s="124"/>
      <c r="BF870" s="123"/>
      <c r="BG870" s="124"/>
      <c r="BH870" s="125"/>
      <c r="BI870" s="122"/>
      <c r="BJ870" s="280"/>
      <c r="BK870" s="124"/>
      <c r="BL870" s="123"/>
      <c r="BM870" s="124"/>
      <c r="BN870" s="125"/>
      <c r="BQ870" s="210"/>
      <c r="BR870" s="211"/>
      <c r="BS870" s="210"/>
      <c r="BT870" s="211"/>
      <c r="BU870" s="212"/>
      <c r="BV870" s="209"/>
      <c r="BW870" s="210"/>
      <c r="BX870" s="211"/>
      <c r="BY870" s="210"/>
      <c r="BZ870" s="211"/>
      <c r="CA870" s="212"/>
      <c r="CB870" s="209"/>
      <c r="CC870" s="210"/>
      <c r="CD870" s="211"/>
      <c r="CE870" s="210"/>
      <c r="CF870" s="211"/>
      <c r="CG870" s="212"/>
      <c r="CH870" s="209"/>
      <c r="CI870" s="210"/>
      <c r="CJ870" s="211"/>
      <c r="CK870" s="210"/>
      <c r="CL870" s="211"/>
      <c r="CM870" s="212"/>
      <c r="CN870" s="209"/>
      <c r="CO870" s="210"/>
      <c r="CP870" s="211"/>
      <c r="CQ870" s="210"/>
      <c r="CR870" s="211"/>
      <c r="CS870" s="212"/>
    </row>
    <row r="871" spans="13:97" ht="15" customHeight="1" x14ac:dyDescent="0.25">
      <c r="M871" s="215">
        <v>1</v>
      </c>
      <c r="N871" s="281" t="s">
        <v>646</v>
      </c>
      <c r="O871" s="217">
        <v>1</v>
      </c>
      <c r="P871" s="216" t="s">
        <v>647</v>
      </c>
      <c r="Q871" s="217">
        <v>1</v>
      </c>
      <c r="R871" s="216" t="s">
        <v>648</v>
      </c>
      <c r="S871" s="215">
        <v>1</v>
      </c>
      <c r="T871" s="281" t="s">
        <v>649</v>
      </c>
      <c r="U871" s="217">
        <v>1</v>
      </c>
      <c r="V871" s="216" t="s">
        <v>650</v>
      </c>
      <c r="W871" s="217">
        <v>1</v>
      </c>
      <c r="X871" s="216" t="s">
        <v>651</v>
      </c>
      <c r="Y871" s="215">
        <v>1</v>
      </c>
      <c r="Z871" s="276" t="s">
        <v>652</v>
      </c>
      <c r="AA871" s="217">
        <v>1</v>
      </c>
      <c r="AB871" s="216" t="s">
        <v>653</v>
      </c>
      <c r="AC871" s="217">
        <v>1</v>
      </c>
      <c r="AD871" s="216" t="s">
        <v>654</v>
      </c>
      <c r="AE871" s="215">
        <v>1</v>
      </c>
      <c r="AF871" s="276" t="s">
        <v>655</v>
      </c>
      <c r="AG871" s="217">
        <v>1</v>
      </c>
      <c r="AH871" s="216" t="s">
        <v>656</v>
      </c>
      <c r="AI871" s="217">
        <v>1</v>
      </c>
      <c r="AJ871" s="216" t="s">
        <v>657</v>
      </c>
      <c r="AK871" s="215">
        <v>1</v>
      </c>
      <c r="AL871" s="281" t="s">
        <v>658</v>
      </c>
      <c r="AM871" s="217">
        <v>1</v>
      </c>
      <c r="AN871" s="216" t="s">
        <v>659</v>
      </c>
      <c r="AO871" s="217">
        <v>1</v>
      </c>
      <c r="AP871" s="216" t="s">
        <v>660</v>
      </c>
      <c r="AQ871" s="215">
        <v>1</v>
      </c>
      <c r="AR871" s="281" t="s">
        <v>661</v>
      </c>
      <c r="AS871" s="217">
        <v>1</v>
      </c>
      <c r="AT871" s="216" t="s">
        <v>662</v>
      </c>
      <c r="AU871" s="217">
        <v>1</v>
      </c>
      <c r="AV871" s="216" t="s">
        <v>663</v>
      </c>
      <c r="AW871" s="215">
        <v>1</v>
      </c>
      <c r="AX871" s="281" t="s">
        <v>664</v>
      </c>
      <c r="AY871" s="217">
        <v>1</v>
      </c>
      <c r="AZ871" s="216" t="s">
        <v>665</v>
      </c>
      <c r="BA871" s="217">
        <v>1</v>
      </c>
      <c r="BB871" s="216" t="s">
        <v>666</v>
      </c>
      <c r="BC871" s="215">
        <v>1</v>
      </c>
      <c r="BD871" s="281" t="s">
        <v>667</v>
      </c>
      <c r="BE871" s="217">
        <v>1</v>
      </c>
      <c r="BF871" s="216" t="s">
        <v>668</v>
      </c>
      <c r="BG871" s="217">
        <v>1</v>
      </c>
      <c r="BH871" s="218" t="s">
        <v>669</v>
      </c>
      <c r="BI871" s="215">
        <v>1</v>
      </c>
      <c r="BJ871" s="281" t="s">
        <v>670</v>
      </c>
      <c r="BK871" s="217">
        <v>1</v>
      </c>
      <c r="BL871" s="216" t="s">
        <v>671</v>
      </c>
      <c r="BM871" s="217">
        <v>1</v>
      </c>
      <c r="BN871" s="218" t="s">
        <v>670</v>
      </c>
      <c r="BQ871" s="196" t="s">
        <v>282</v>
      </c>
      <c r="BR871" s="197">
        <v>1</v>
      </c>
      <c r="BS871" s="196" t="s">
        <v>283</v>
      </c>
      <c r="BT871" s="197">
        <v>1</v>
      </c>
      <c r="BU871" s="196" t="s">
        <v>284</v>
      </c>
      <c r="BV871" s="205">
        <v>1</v>
      </c>
      <c r="BW871" s="196" t="s">
        <v>285</v>
      </c>
      <c r="BX871" s="207">
        <v>1</v>
      </c>
      <c r="BY871" s="196" t="s">
        <v>286</v>
      </c>
      <c r="BZ871" s="207">
        <v>1</v>
      </c>
      <c r="CA871" s="196" t="s">
        <v>287</v>
      </c>
      <c r="CB871" s="195">
        <v>1</v>
      </c>
      <c r="CC871" s="196" t="s">
        <v>288</v>
      </c>
      <c r="CD871" s="197">
        <v>1</v>
      </c>
      <c r="CE871" s="196" t="s">
        <v>289</v>
      </c>
      <c r="CF871" s="197">
        <v>1</v>
      </c>
      <c r="CG871" s="196" t="s">
        <v>290</v>
      </c>
      <c r="CH871" s="195"/>
      <c r="CI871" s="196"/>
      <c r="CJ871" s="197"/>
      <c r="CK871" s="196"/>
      <c r="CL871" s="197"/>
      <c r="CM871" s="198"/>
      <c r="CN871" s="205"/>
      <c r="CO871" s="213"/>
      <c r="CP871" s="207"/>
      <c r="CQ871" s="213"/>
      <c r="CR871" s="207"/>
      <c r="CS871" s="214"/>
    </row>
    <row r="872" spans="13:97" ht="15" customHeight="1" x14ac:dyDescent="0.25">
      <c r="M872" s="215"/>
      <c r="N872" s="290"/>
      <c r="O872" s="217"/>
      <c r="P872" s="219"/>
      <c r="Q872" s="217"/>
      <c r="R872" s="220"/>
      <c r="S872" s="215"/>
      <c r="T872" s="290"/>
      <c r="U872" s="217"/>
      <c r="V872" s="219"/>
      <c r="W872" s="217"/>
      <c r="X872" s="220"/>
      <c r="Y872" s="215"/>
      <c r="Z872" s="290"/>
      <c r="AA872" s="217"/>
      <c r="AB872" s="219"/>
      <c r="AC872" s="217"/>
      <c r="AD872" s="220"/>
      <c r="AE872" s="215"/>
      <c r="AF872" s="290"/>
      <c r="AG872" s="217"/>
      <c r="AH872" s="219"/>
      <c r="AI872" s="217"/>
      <c r="AJ872" s="220"/>
      <c r="AK872" s="215"/>
      <c r="AL872" s="290"/>
      <c r="AM872" s="217"/>
      <c r="AN872" s="219"/>
      <c r="AO872" s="217"/>
      <c r="AP872" s="220"/>
      <c r="AQ872" s="215"/>
      <c r="AR872" s="290"/>
      <c r="AS872" s="217"/>
      <c r="AT872" s="219"/>
      <c r="AU872" s="217"/>
      <c r="AV872" s="220"/>
      <c r="AW872" s="215"/>
      <c r="AX872" s="290"/>
      <c r="AY872" s="217"/>
      <c r="AZ872" s="219"/>
      <c r="BA872" s="217"/>
      <c r="BB872" s="220"/>
      <c r="BC872" s="215"/>
      <c r="BD872" s="290"/>
      <c r="BE872" s="217"/>
      <c r="BF872" s="219"/>
      <c r="BG872" s="217"/>
      <c r="BH872" s="220"/>
      <c r="BI872" s="215"/>
      <c r="BJ872" s="290"/>
      <c r="BK872" s="217"/>
      <c r="BL872" s="219"/>
      <c r="BM872" s="217"/>
      <c r="BN872" s="220"/>
      <c r="BQ872" s="206"/>
      <c r="BR872" s="207"/>
      <c r="BS872" s="206"/>
      <c r="BT872" s="207"/>
      <c r="BU872" s="208"/>
      <c r="BV872" s="205"/>
      <c r="BW872" s="206"/>
      <c r="BX872" s="207"/>
      <c r="BY872" s="206"/>
      <c r="BZ872" s="207"/>
      <c r="CA872" s="208"/>
      <c r="CB872" s="205"/>
      <c r="CC872" s="206"/>
      <c r="CD872" s="207"/>
      <c r="CE872" s="206"/>
      <c r="CF872" s="207"/>
      <c r="CG872" s="208"/>
      <c r="CH872" s="205"/>
      <c r="CI872" s="206"/>
      <c r="CJ872" s="207"/>
      <c r="CK872" s="206"/>
      <c r="CL872" s="207"/>
      <c r="CM872" s="208"/>
      <c r="CN872" s="205"/>
      <c r="CO872" s="206"/>
      <c r="CP872" s="207"/>
      <c r="CQ872" s="206"/>
      <c r="CR872" s="207"/>
      <c r="CS872" s="208"/>
    </row>
    <row r="873" spans="13:97" ht="15" customHeight="1" x14ac:dyDescent="0.25">
      <c r="M873" s="215"/>
      <c r="N873" s="290"/>
      <c r="O873" s="217"/>
      <c r="P873" s="219"/>
      <c r="Q873" s="217"/>
      <c r="R873" s="220"/>
      <c r="S873" s="215"/>
      <c r="T873" s="290"/>
      <c r="U873" s="217"/>
      <c r="V873" s="219"/>
      <c r="W873" s="217"/>
      <c r="X873" s="220"/>
      <c r="Y873" s="215"/>
      <c r="Z873" s="290"/>
      <c r="AA873" s="217"/>
      <c r="AB873" s="219"/>
      <c r="AC873" s="217"/>
      <c r="AD873" s="220"/>
      <c r="AE873" s="215"/>
      <c r="AF873" s="290"/>
      <c r="AG873" s="217"/>
      <c r="AH873" s="219"/>
      <c r="AI873" s="217"/>
      <c r="AJ873" s="220"/>
      <c r="AK873" s="215"/>
      <c r="AL873" s="290"/>
      <c r="AM873" s="217"/>
      <c r="AN873" s="219"/>
      <c r="AO873" s="217"/>
      <c r="AP873" s="220"/>
      <c r="AQ873" s="215"/>
      <c r="AR873" s="290"/>
      <c r="AS873" s="217"/>
      <c r="AT873" s="219"/>
      <c r="AU873" s="217"/>
      <c r="AV873" s="220"/>
      <c r="AW873" s="215"/>
      <c r="AX873" s="290"/>
      <c r="AY873" s="217"/>
      <c r="AZ873" s="219"/>
      <c r="BA873" s="217"/>
      <c r="BB873" s="220"/>
      <c r="BC873" s="215"/>
      <c r="BD873" s="290"/>
      <c r="BE873" s="217"/>
      <c r="BF873" s="219"/>
      <c r="BG873" s="217"/>
      <c r="BH873" s="220"/>
      <c r="BI873" s="215"/>
      <c r="BJ873" s="290"/>
      <c r="BK873" s="217"/>
      <c r="BL873" s="219"/>
      <c r="BM873" s="217"/>
      <c r="BN873" s="220"/>
      <c r="BQ873" s="206"/>
      <c r="BR873" s="207"/>
      <c r="BS873" s="206"/>
      <c r="BT873" s="207"/>
      <c r="BU873" s="208"/>
      <c r="BV873" s="205"/>
      <c r="BW873" s="206"/>
      <c r="BX873" s="207"/>
      <c r="BY873" s="206"/>
      <c r="BZ873" s="207"/>
      <c r="CA873" s="208"/>
      <c r="CB873" s="205"/>
      <c r="CC873" s="206"/>
      <c r="CD873" s="207"/>
      <c r="CE873" s="206"/>
      <c r="CF873" s="207"/>
      <c r="CG873" s="208"/>
      <c r="CH873" s="205"/>
      <c r="CI873" s="206"/>
      <c r="CJ873" s="207"/>
      <c r="CK873" s="206"/>
      <c r="CL873" s="207"/>
      <c r="CM873" s="208"/>
      <c r="CN873" s="205"/>
      <c r="CO873" s="206"/>
      <c r="CP873" s="207"/>
      <c r="CQ873" s="206"/>
      <c r="CR873" s="207"/>
      <c r="CS873" s="208"/>
    </row>
    <row r="874" spans="13:97" ht="15" customHeight="1" x14ac:dyDescent="0.25">
      <c r="M874" s="221"/>
      <c r="N874" s="291"/>
      <c r="O874" s="223"/>
      <c r="P874" s="222"/>
      <c r="Q874" s="223"/>
      <c r="R874" s="224"/>
      <c r="S874" s="221"/>
      <c r="T874" s="291"/>
      <c r="U874" s="223"/>
      <c r="V874" s="222"/>
      <c r="W874" s="223"/>
      <c r="X874" s="224"/>
      <c r="Y874" s="221"/>
      <c r="Z874" s="291"/>
      <c r="AA874" s="223"/>
      <c r="AB874" s="222"/>
      <c r="AC874" s="223"/>
      <c r="AD874" s="224"/>
      <c r="AE874" s="221"/>
      <c r="AF874" s="291"/>
      <c r="AG874" s="223"/>
      <c r="AH874" s="222"/>
      <c r="AI874" s="223"/>
      <c r="AJ874" s="224"/>
      <c r="AK874" s="221"/>
      <c r="AL874" s="291"/>
      <c r="AM874" s="223"/>
      <c r="AN874" s="222"/>
      <c r="AO874" s="223"/>
      <c r="AP874" s="224"/>
      <c r="AQ874" s="221"/>
      <c r="AR874" s="291"/>
      <c r="AS874" s="223"/>
      <c r="AT874" s="222"/>
      <c r="AU874" s="223"/>
      <c r="AV874" s="224"/>
      <c r="AW874" s="221"/>
      <c r="AX874" s="291"/>
      <c r="AY874" s="223"/>
      <c r="AZ874" s="222"/>
      <c r="BA874" s="223"/>
      <c r="BB874" s="224"/>
      <c r="BC874" s="221"/>
      <c r="BD874" s="291"/>
      <c r="BE874" s="223"/>
      <c r="BF874" s="222"/>
      <c r="BG874" s="223"/>
      <c r="BH874" s="224"/>
      <c r="BI874" s="221"/>
      <c r="BJ874" s="291"/>
      <c r="BK874" s="223"/>
      <c r="BL874" s="222"/>
      <c r="BM874" s="223"/>
      <c r="BN874" s="224"/>
      <c r="BQ874" s="123"/>
      <c r="BR874" s="124"/>
      <c r="BS874" s="123"/>
      <c r="BT874" s="124"/>
      <c r="BU874" s="125"/>
      <c r="BV874" s="122"/>
      <c r="BW874" s="123"/>
      <c r="BX874" s="124"/>
      <c r="BY874" s="123"/>
      <c r="BZ874" s="124"/>
      <c r="CA874" s="125"/>
      <c r="CB874" s="122"/>
      <c r="CC874" s="123"/>
      <c r="CD874" s="124"/>
      <c r="CE874" s="123"/>
      <c r="CF874" s="124"/>
      <c r="CG874" s="125"/>
      <c r="CH874" s="122"/>
      <c r="CI874" s="123"/>
      <c r="CJ874" s="124"/>
      <c r="CK874" s="123"/>
      <c r="CL874" s="124"/>
      <c r="CM874" s="125"/>
      <c r="CN874" s="122"/>
      <c r="CO874" s="123"/>
      <c r="CP874" s="124"/>
      <c r="CQ874" s="123"/>
      <c r="CR874" s="124"/>
      <c r="CS874" s="125"/>
    </row>
    <row r="875" spans="13:97" ht="15" customHeight="1" x14ac:dyDescent="0.25">
      <c r="M875" s="215">
        <v>1</v>
      </c>
      <c r="N875" s="281" t="s">
        <v>672</v>
      </c>
      <c r="O875" s="217">
        <v>1</v>
      </c>
      <c r="P875" s="216" t="s">
        <v>673</v>
      </c>
      <c r="Q875" s="217">
        <v>1</v>
      </c>
      <c r="R875" s="216" t="s">
        <v>674</v>
      </c>
      <c r="S875" s="215">
        <v>1</v>
      </c>
      <c r="T875" s="281" t="s">
        <v>675</v>
      </c>
      <c r="U875" s="217">
        <v>1</v>
      </c>
      <c r="V875" s="216" t="s">
        <v>676</v>
      </c>
      <c r="W875" s="217">
        <v>1</v>
      </c>
      <c r="X875" s="216" t="s">
        <v>677</v>
      </c>
      <c r="Y875" s="215">
        <v>1</v>
      </c>
      <c r="Z875" s="281" t="s">
        <v>678</v>
      </c>
      <c r="AA875" s="217">
        <v>1</v>
      </c>
      <c r="AB875" s="216" t="s">
        <v>679</v>
      </c>
      <c r="AC875" s="217">
        <v>1</v>
      </c>
      <c r="AD875" s="216" t="s">
        <v>680</v>
      </c>
      <c r="AE875" s="215">
        <v>1</v>
      </c>
      <c r="AF875" s="281" t="s">
        <v>681</v>
      </c>
      <c r="AG875" s="217">
        <v>1</v>
      </c>
      <c r="AH875" s="216" t="s">
        <v>682</v>
      </c>
      <c r="AI875" s="217">
        <v>1</v>
      </c>
      <c r="AJ875" s="216" t="s">
        <v>683</v>
      </c>
      <c r="AK875" s="215">
        <v>1</v>
      </c>
      <c r="AL875" s="281" t="s">
        <v>684</v>
      </c>
      <c r="AM875" s="217">
        <v>1</v>
      </c>
      <c r="AN875" s="216" t="s">
        <v>685</v>
      </c>
      <c r="AO875" s="217">
        <v>1</v>
      </c>
      <c r="AP875" s="216" t="s">
        <v>686</v>
      </c>
      <c r="AQ875" s="215">
        <v>1</v>
      </c>
      <c r="AR875" s="281" t="s">
        <v>687</v>
      </c>
      <c r="AS875" s="217">
        <v>1</v>
      </c>
      <c r="AT875" s="216" t="s">
        <v>688</v>
      </c>
      <c r="AU875" s="217">
        <v>1</v>
      </c>
      <c r="AV875" s="216" t="s">
        <v>689</v>
      </c>
      <c r="AW875" s="215">
        <v>1</v>
      </c>
      <c r="AX875" s="281" t="s">
        <v>690</v>
      </c>
      <c r="AY875" s="217">
        <v>1</v>
      </c>
      <c r="AZ875" s="216" t="s">
        <v>691</v>
      </c>
      <c r="BA875" s="217">
        <v>1</v>
      </c>
      <c r="BB875" s="216" t="s">
        <v>692</v>
      </c>
      <c r="BC875" s="215">
        <v>1</v>
      </c>
      <c r="BD875" s="281" t="s">
        <v>693</v>
      </c>
      <c r="BE875" s="217">
        <v>1</v>
      </c>
      <c r="BF875" s="216" t="s">
        <v>694</v>
      </c>
      <c r="BG875" s="217">
        <v>1</v>
      </c>
      <c r="BH875" s="218" t="s">
        <v>695</v>
      </c>
      <c r="BI875" s="215">
        <v>1</v>
      </c>
      <c r="BJ875" s="281" t="s">
        <v>696</v>
      </c>
      <c r="BK875" s="217">
        <v>1</v>
      </c>
      <c r="BL875" s="216" t="s">
        <v>697</v>
      </c>
      <c r="BM875" s="217">
        <v>1</v>
      </c>
      <c r="BN875" s="218" t="s">
        <v>698</v>
      </c>
      <c r="BQ875" s="216"/>
      <c r="BR875" s="217"/>
      <c r="BS875" s="216"/>
      <c r="BT875" s="217"/>
      <c r="BU875" s="218"/>
      <c r="BV875" s="215"/>
      <c r="BW875" s="216"/>
      <c r="BX875" s="217"/>
      <c r="BY875" s="216"/>
      <c r="BZ875" s="217"/>
      <c r="CA875" s="218"/>
      <c r="CB875" s="215"/>
      <c r="CC875" s="216"/>
      <c r="CD875" s="217"/>
      <c r="CE875" s="216"/>
      <c r="CF875" s="217"/>
      <c r="CG875" s="218"/>
      <c r="CH875" s="215"/>
      <c r="CI875" s="216"/>
      <c r="CJ875" s="217"/>
      <c r="CK875" s="216"/>
      <c r="CL875" s="217"/>
      <c r="CM875" s="218"/>
      <c r="CN875" s="215"/>
      <c r="CO875" s="216"/>
      <c r="CP875" s="217"/>
      <c r="CQ875" s="216"/>
      <c r="CR875" s="217"/>
      <c r="CS875" s="218"/>
    </row>
    <row r="876" spans="13:97" ht="15" customHeight="1" x14ac:dyDescent="0.25">
      <c r="M876" s="215"/>
      <c r="N876" s="290"/>
      <c r="O876" s="217"/>
      <c r="P876" s="219"/>
      <c r="Q876" s="217"/>
      <c r="R876" s="220"/>
      <c r="S876" s="215"/>
      <c r="T876" s="290"/>
      <c r="U876" s="217"/>
      <c r="V876" s="219"/>
      <c r="W876" s="217"/>
      <c r="X876" s="220"/>
      <c r="Y876" s="215"/>
      <c r="Z876" s="290"/>
      <c r="AA876" s="217"/>
      <c r="AB876" s="219"/>
      <c r="AC876" s="217"/>
      <c r="AD876" s="220"/>
      <c r="AE876" s="215"/>
      <c r="AF876" s="290"/>
      <c r="AG876" s="217"/>
      <c r="AH876" s="219"/>
      <c r="AI876" s="217"/>
      <c r="AJ876" s="220"/>
      <c r="AK876" s="215"/>
      <c r="AL876" s="290"/>
      <c r="AM876" s="217"/>
      <c r="AN876" s="219"/>
      <c r="AO876" s="217"/>
      <c r="AP876" s="220"/>
      <c r="AQ876" s="215"/>
      <c r="AR876" s="290"/>
      <c r="AS876" s="217"/>
      <c r="AT876" s="219"/>
      <c r="AU876" s="217"/>
      <c r="AV876" s="220"/>
      <c r="AW876" s="215"/>
      <c r="AX876" s="290"/>
      <c r="AY876" s="217"/>
      <c r="AZ876" s="219"/>
      <c r="BA876" s="217"/>
      <c r="BB876" s="220"/>
      <c r="BC876" s="215"/>
      <c r="BD876" s="290"/>
      <c r="BE876" s="217"/>
      <c r="BF876" s="219"/>
      <c r="BG876" s="217"/>
      <c r="BH876" s="220"/>
      <c r="BI876" s="215"/>
      <c r="BJ876" s="290"/>
      <c r="BK876" s="217"/>
      <c r="BL876" s="219"/>
      <c r="BM876" s="217"/>
      <c r="BN876" s="220"/>
      <c r="BQ876" s="219"/>
      <c r="BR876" s="217"/>
      <c r="BS876" s="219"/>
      <c r="BT876" s="217"/>
      <c r="BU876" s="220"/>
      <c r="BV876" s="215"/>
      <c r="BW876" s="219"/>
      <c r="BX876" s="217"/>
      <c r="BY876" s="219"/>
      <c r="BZ876" s="217"/>
      <c r="CA876" s="220"/>
      <c r="CB876" s="215"/>
      <c r="CC876" s="219"/>
      <c r="CD876" s="217"/>
      <c r="CE876" s="219"/>
      <c r="CF876" s="217"/>
      <c r="CG876" s="220"/>
      <c r="CH876" s="215"/>
      <c r="CI876" s="219"/>
      <c r="CJ876" s="217"/>
      <c r="CK876" s="219"/>
      <c r="CL876" s="217"/>
      <c r="CM876" s="220"/>
      <c r="CN876" s="215"/>
      <c r="CO876" s="219"/>
      <c r="CP876" s="217"/>
      <c r="CQ876" s="219"/>
      <c r="CR876" s="217"/>
      <c r="CS876" s="220"/>
    </row>
    <row r="877" spans="13:97" ht="15" customHeight="1" x14ac:dyDescent="0.25">
      <c r="M877" s="215"/>
      <c r="N877" s="290"/>
      <c r="O877" s="217"/>
      <c r="P877" s="219"/>
      <c r="Q877" s="217"/>
      <c r="R877" s="220"/>
      <c r="S877" s="215"/>
      <c r="T877" s="290"/>
      <c r="U877" s="217"/>
      <c r="V877" s="219"/>
      <c r="W877" s="217"/>
      <c r="X877" s="220"/>
      <c r="Y877" s="215"/>
      <c r="Z877" s="290"/>
      <c r="AA877" s="217"/>
      <c r="AB877" s="219"/>
      <c r="AC877" s="217"/>
      <c r="AD877" s="220"/>
      <c r="AE877" s="215"/>
      <c r="AF877" s="290"/>
      <c r="AG877" s="217"/>
      <c r="AH877" s="219"/>
      <c r="AI877" s="217"/>
      <c r="AJ877" s="220"/>
      <c r="AK877" s="215"/>
      <c r="AL877" s="290"/>
      <c r="AM877" s="217"/>
      <c r="AN877" s="219"/>
      <c r="AO877" s="217"/>
      <c r="AP877" s="220"/>
      <c r="AQ877" s="215"/>
      <c r="AR877" s="290"/>
      <c r="AS877" s="217"/>
      <c r="AT877" s="219"/>
      <c r="AU877" s="217"/>
      <c r="AV877" s="220"/>
      <c r="AW877" s="215"/>
      <c r="AX877" s="290"/>
      <c r="AY877" s="217"/>
      <c r="AZ877" s="219"/>
      <c r="BA877" s="217"/>
      <c r="BB877" s="220"/>
      <c r="BC877" s="215"/>
      <c r="BD877" s="290"/>
      <c r="BE877" s="217"/>
      <c r="BF877" s="219"/>
      <c r="BG877" s="217"/>
      <c r="BH877" s="220"/>
      <c r="BI877" s="215"/>
      <c r="BJ877" s="290"/>
      <c r="BK877" s="217"/>
      <c r="BL877" s="219"/>
      <c r="BM877" s="217"/>
      <c r="BN877" s="220"/>
      <c r="BQ877" s="219"/>
      <c r="BR877" s="217"/>
      <c r="BS877" s="219"/>
      <c r="BT877" s="217"/>
      <c r="BU877" s="220"/>
      <c r="BV877" s="215"/>
      <c r="BW877" s="219"/>
      <c r="BX877" s="217"/>
      <c r="BY877" s="219"/>
      <c r="BZ877" s="217"/>
      <c r="CA877" s="220"/>
      <c r="CB877" s="215"/>
      <c r="CC877" s="219"/>
      <c r="CD877" s="217"/>
      <c r="CE877" s="219"/>
      <c r="CF877" s="217"/>
      <c r="CG877" s="220"/>
      <c r="CH877" s="215"/>
      <c r="CI877" s="219"/>
      <c r="CJ877" s="217"/>
      <c r="CK877" s="219"/>
      <c r="CL877" s="217"/>
      <c r="CM877" s="220"/>
      <c r="CN877" s="215"/>
      <c r="CO877" s="219"/>
      <c r="CP877" s="217"/>
      <c r="CQ877" s="219"/>
      <c r="CR877" s="217"/>
      <c r="CS877" s="220"/>
    </row>
    <row r="878" spans="13:97" ht="15" customHeight="1" x14ac:dyDescent="0.25">
      <c r="M878" s="221"/>
      <c r="N878" s="291"/>
      <c r="O878" s="223"/>
      <c r="P878" s="222"/>
      <c r="Q878" s="223"/>
      <c r="R878" s="224"/>
      <c r="S878" s="221"/>
      <c r="T878" s="291"/>
      <c r="U878" s="223"/>
      <c r="V878" s="222"/>
      <c r="W878" s="223"/>
      <c r="X878" s="224"/>
      <c r="Y878" s="221"/>
      <c r="Z878" s="291"/>
      <c r="AA878" s="223"/>
      <c r="AB878" s="223"/>
      <c r="AC878" s="223"/>
      <c r="AD878" s="225"/>
      <c r="AE878" s="221"/>
      <c r="AF878" s="291"/>
      <c r="AG878" s="223"/>
      <c r="AH878" s="222"/>
      <c r="AI878" s="223"/>
      <c r="AJ878" s="224"/>
      <c r="AK878" s="221"/>
      <c r="AL878" s="291"/>
      <c r="AM878" s="223"/>
      <c r="AN878" s="222"/>
      <c r="AO878" s="223"/>
      <c r="AP878" s="224"/>
      <c r="AQ878" s="221"/>
      <c r="AR878" s="291"/>
      <c r="AS878" s="223"/>
      <c r="AT878" s="223"/>
      <c r="AU878" s="223"/>
      <c r="AV878" s="225"/>
      <c r="AW878" s="221"/>
      <c r="AX878" s="291"/>
      <c r="AY878" s="223"/>
      <c r="AZ878" s="222"/>
      <c r="BA878" s="223"/>
      <c r="BB878" s="224"/>
      <c r="BC878" s="221"/>
      <c r="BD878" s="291"/>
      <c r="BE878" s="223"/>
      <c r="BF878" s="222"/>
      <c r="BG878" s="223"/>
      <c r="BH878" s="224"/>
      <c r="BI878" s="221"/>
      <c r="BJ878" s="291"/>
      <c r="BK878" s="223"/>
      <c r="BL878" s="223"/>
      <c r="BM878" s="223"/>
      <c r="BN878" s="225"/>
      <c r="BQ878" s="222"/>
      <c r="BR878" s="223"/>
      <c r="BS878" s="222"/>
      <c r="BT878" s="223"/>
      <c r="BU878" s="224"/>
      <c r="BV878" s="221"/>
      <c r="BW878" s="222"/>
      <c r="BX878" s="223"/>
      <c r="BY878" s="222"/>
      <c r="BZ878" s="223"/>
      <c r="CA878" s="224"/>
      <c r="CB878" s="221"/>
      <c r="CC878" s="222"/>
      <c r="CD878" s="223"/>
      <c r="CE878" s="222"/>
      <c r="CF878" s="223"/>
      <c r="CG878" s="224"/>
      <c r="CH878" s="221"/>
      <c r="CI878" s="222"/>
      <c r="CJ878" s="223"/>
      <c r="CK878" s="222"/>
      <c r="CL878" s="223"/>
      <c r="CM878" s="224"/>
      <c r="CN878" s="221"/>
      <c r="CO878" s="222"/>
      <c r="CP878" s="223"/>
      <c r="CQ878" s="222"/>
      <c r="CR878" s="223"/>
      <c r="CS878" s="224"/>
    </row>
    <row r="879" spans="13:97" ht="15" customHeight="1" x14ac:dyDescent="0.25">
      <c r="M879" s="215">
        <v>1</v>
      </c>
      <c r="N879" s="281" t="s">
        <v>699</v>
      </c>
      <c r="O879" s="217">
        <v>1</v>
      </c>
      <c r="P879" s="216" t="s">
        <v>700</v>
      </c>
      <c r="Q879" s="217">
        <v>1</v>
      </c>
      <c r="R879" s="216" t="s">
        <v>701</v>
      </c>
      <c r="S879" s="215">
        <v>1</v>
      </c>
      <c r="T879" s="276" t="s">
        <v>702</v>
      </c>
      <c r="U879" s="217">
        <v>1</v>
      </c>
      <c r="V879" s="216" t="s">
        <v>703</v>
      </c>
      <c r="W879" s="217">
        <v>1</v>
      </c>
      <c r="X879" s="216" t="s">
        <v>704</v>
      </c>
      <c r="Y879" s="215">
        <v>1</v>
      </c>
      <c r="Z879" s="276" t="s">
        <v>705</v>
      </c>
      <c r="AA879" s="217">
        <v>1</v>
      </c>
      <c r="AB879" s="216" t="s">
        <v>706</v>
      </c>
      <c r="AC879" s="217">
        <v>1</v>
      </c>
      <c r="AD879" s="216" t="s">
        <v>707</v>
      </c>
      <c r="AE879" s="215"/>
      <c r="AF879" s="292"/>
      <c r="AG879" s="217"/>
      <c r="AH879" s="216"/>
      <c r="AI879" s="217"/>
      <c r="AJ879" s="216"/>
      <c r="AK879" s="215"/>
      <c r="AL879" s="292"/>
      <c r="AM879" s="217"/>
      <c r="AN879" s="216"/>
      <c r="AO879" s="217"/>
      <c r="AP879" s="216"/>
      <c r="AQ879" s="215"/>
      <c r="AR879" s="292"/>
      <c r="AS879" s="217"/>
      <c r="AT879" s="216"/>
      <c r="AU879" s="217"/>
      <c r="AV879" s="216"/>
      <c r="AW879" s="215"/>
      <c r="AX879" s="292"/>
      <c r="AY879" s="217"/>
      <c r="AZ879" s="216"/>
      <c r="BA879" s="217"/>
      <c r="BB879" s="216"/>
      <c r="BC879" s="215"/>
      <c r="BD879" s="292"/>
      <c r="BE879" s="217"/>
      <c r="BF879" s="216"/>
      <c r="BG879" s="217"/>
      <c r="BH879" s="218"/>
      <c r="BI879" s="215"/>
      <c r="BJ879" s="292"/>
      <c r="BK879" s="217"/>
      <c r="BL879" s="216"/>
      <c r="BM879" s="217"/>
      <c r="BN879" s="218"/>
      <c r="BQ879" s="216"/>
      <c r="BR879" s="217"/>
      <c r="BS879" s="216"/>
      <c r="BT879" s="217"/>
      <c r="BU879" s="218"/>
      <c r="BV879" s="215"/>
      <c r="BW879" s="216"/>
      <c r="BX879" s="217"/>
      <c r="BY879" s="216"/>
      <c r="BZ879" s="217"/>
      <c r="CA879" s="218"/>
      <c r="CB879" s="215"/>
      <c r="CC879" s="216"/>
      <c r="CD879" s="217"/>
      <c r="CE879" s="216"/>
      <c r="CF879" s="217"/>
      <c r="CG879" s="218"/>
      <c r="CH879" s="215"/>
      <c r="CI879" s="216"/>
      <c r="CJ879" s="217"/>
      <c r="CK879" s="216"/>
      <c r="CL879" s="217"/>
      <c r="CM879" s="218"/>
      <c r="CN879" s="215"/>
      <c r="CO879" s="216"/>
      <c r="CP879" s="217"/>
      <c r="CQ879" s="216"/>
      <c r="CR879" s="217"/>
      <c r="CS879" s="218"/>
    </row>
    <row r="880" spans="13:97" ht="15" customHeight="1" x14ac:dyDescent="0.25">
      <c r="M880" s="215"/>
      <c r="N880" s="219"/>
      <c r="O880" s="217"/>
      <c r="P880" s="219"/>
      <c r="Q880" s="217"/>
      <c r="R880" s="220"/>
      <c r="S880" s="215"/>
      <c r="T880" s="219"/>
      <c r="U880" s="217"/>
      <c r="V880" s="219"/>
      <c r="W880" s="217"/>
      <c r="X880" s="220"/>
      <c r="Y880" s="215"/>
      <c r="Z880" s="219"/>
      <c r="AA880" s="217"/>
      <c r="AB880" s="217"/>
      <c r="AC880" s="217"/>
      <c r="AD880" s="226"/>
      <c r="AE880" s="215"/>
      <c r="AF880" s="219"/>
      <c r="AG880" s="217"/>
      <c r="AH880" s="219"/>
      <c r="AI880" s="217"/>
      <c r="AJ880" s="220"/>
      <c r="AK880" s="215"/>
      <c r="AL880" s="290"/>
      <c r="AM880" s="217"/>
      <c r="AN880" s="219"/>
      <c r="AO880" s="217"/>
      <c r="AP880" s="220"/>
      <c r="AQ880" s="215"/>
      <c r="AR880" s="290"/>
      <c r="AS880" s="217"/>
      <c r="AT880" s="217"/>
      <c r="AU880" s="217"/>
      <c r="AV880" s="226"/>
      <c r="AW880" s="215"/>
      <c r="AX880" s="290"/>
      <c r="AY880" s="217"/>
      <c r="AZ880" s="219"/>
      <c r="BA880" s="217"/>
      <c r="BB880" s="220"/>
      <c r="BC880" s="215"/>
      <c r="BD880" s="290"/>
      <c r="BE880" s="217"/>
      <c r="BF880" s="219"/>
      <c r="BG880" s="217"/>
      <c r="BH880" s="220"/>
      <c r="BI880" s="215"/>
      <c r="BJ880" s="290"/>
      <c r="BK880" s="217"/>
      <c r="BL880" s="217"/>
      <c r="BM880" s="217"/>
      <c r="BN880" s="226"/>
      <c r="BQ880" s="219"/>
      <c r="BR880" s="217"/>
      <c r="BS880" s="219"/>
      <c r="BT880" s="217"/>
      <c r="BU880" s="220"/>
      <c r="BV880" s="215"/>
      <c r="BW880" s="219"/>
      <c r="BX880" s="217"/>
      <c r="BY880" s="219"/>
      <c r="BZ880" s="217"/>
      <c r="CA880" s="220"/>
      <c r="CB880" s="215"/>
      <c r="CC880" s="219"/>
      <c r="CD880" s="217"/>
      <c r="CE880" s="219"/>
      <c r="CF880" s="217"/>
      <c r="CG880" s="220"/>
      <c r="CH880" s="215"/>
      <c r="CI880" s="219"/>
      <c r="CJ880" s="217"/>
      <c r="CK880" s="219"/>
      <c r="CL880" s="217"/>
      <c r="CM880" s="220"/>
      <c r="CN880" s="215"/>
      <c r="CO880" s="219"/>
      <c r="CP880" s="217"/>
      <c r="CQ880" s="219"/>
      <c r="CR880" s="217"/>
      <c r="CS880" s="220"/>
    </row>
    <row r="881" spans="13:97" ht="15" customHeight="1" x14ac:dyDescent="0.25">
      <c r="M881" s="215"/>
      <c r="N881" s="219"/>
      <c r="O881" s="217"/>
      <c r="P881" s="219"/>
      <c r="Q881" s="217"/>
      <c r="R881" s="220"/>
      <c r="S881" s="215"/>
      <c r="T881" s="219"/>
      <c r="U881" s="217"/>
      <c r="V881" s="219"/>
      <c r="W881" s="217"/>
      <c r="X881" s="220"/>
      <c r="Y881" s="215"/>
      <c r="Z881" s="219"/>
      <c r="AA881" s="217"/>
      <c r="AB881" s="217"/>
      <c r="AC881" s="217"/>
      <c r="AD881" s="226"/>
      <c r="AE881" s="215"/>
      <c r="AF881" s="219"/>
      <c r="AG881" s="217"/>
      <c r="AH881" s="219"/>
      <c r="AI881" s="217"/>
      <c r="AJ881" s="220"/>
      <c r="AK881" s="215"/>
      <c r="AL881" s="290"/>
      <c r="AM881" s="217"/>
      <c r="AN881" s="219"/>
      <c r="AO881" s="217"/>
      <c r="AP881" s="220"/>
      <c r="AQ881" s="215"/>
      <c r="AR881" s="290"/>
      <c r="AS881" s="217"/>
      <c r="AT881" s="217"/>
      <c r="AU881" s="217"/>
      <c r="AV881" s="226"/>
      <c r="AW881" s="215"/>
      <c r="AX881" s="219"/>
      <c r="AY881" s="217"/>
      <c r="AZ881" s="219"/>
      <c r="BA881" s="217"/>
      <c r="BB881" s="220"/>
      <c r="BC881" s="215"/>
      <c r="BD881" s="290"/>
      <c r="BE881" s="217"/>
      <c r="BF881" s="219"/>
      <c r="BG881" s="217"/>
      <c r="BH881" s="220"/>
      <c r="BI881" s="215"/>
      <c r="BJ881" s="219"/>
      <c r="BK881" s="217"/>
      <c r="BL881" s="217"/>
      <c r="BM881" s="217"/>
      <c r="BN881" s="226"/>
      <c r="BQ881" s="219"/>
      <c r="BR881" s="217"/>
      <c r="BS881" s="219"/>
      <c r="BT881" s="217"/>
      <c r="BU881" s="220"/>
      <c r="BV881" s="215"/>
      <c r="BW881" s="219"/>
      <c r="BX881" s="217"/>
      <c r="BY881" s="219"/>
      <c r="BZ881" s="217"/>
      <c r="CA881" s="220"/>
      <c r="CB881" s="215"/>
      <c r="CC881" s="219"/>
      <c r="CD881" s="217"/>
      <c r="CE881" s="219"/>
      <c r="CF881" s="217"/>
      <c r="CG881" s="220"/>
      <c r="CH881" s="215"/>
      <c r="CI881" s="219"/>
      <c r="CJ881" s="217"/>
      <c r="CK881" s="219"/>
      <c r="CL881" s="217"/>
      <c r="CM881" s="220"/>
      <c r="CN881" s="215"/>
      <c r="CO881" s="219"/>
      <c r="CP881" s="217"/>
      <c r="CQ881" s="219"/>
      <c r="CR881" s="217"/>
      <c r="CS881" s="220"/>
    </row>
    <row r="882" spans="13:97" ht="15" customHeight="1" x14ac:dyDescent="0.25">
      <c r="M882" s="122"/>
      <c r="N882" s="123"/>
      <c r="O882" s="124"/>
      <c r="P882" s="123"/>
      <c r="Q882" s="124"/>
      <c r="R882" s="125"/>
      <c r="S882" s="122"/>
      <c r="T882" s="123"/>
      <c r="U882" s="124"/>
      <c r="V882" s="123"/>
      <c r="W882" s="124"/>
      <c r="X882" s="125"/>
      <c r="Y882" s="122"/>
      <c r="Z882" s="123"/>
      <c r="AA882" s="124"/>
      <c r="AB882" s="123"/>
      <c r="AC882" s="124"/>
      <c r="AD882" s="125"/>
      <c r="AE882" s="122"/>
      <c r="AF882" s="123"/>
      <c r="AG882" s="124"/>
      <c r="AH882" s="123"/>
      <c r="AI882" s="124"/>
      <c r="AJ882" s="125"/>
      <c r="AK882" s="122"/>
      <c r="AL882" s="123"/>
      <c r="AM882" s="124"/>
      <c r="AN882" s="123"/>
      <c r="AO882" s="124"/>
      <c r="AP882" s="125"/>
      <c r="AQ882" s="122"/>
      <c r="AR882" s="123"/>
      <c r="AS882" s="124"/>
      <c r="AT882" s="123"/>
      <c r="AU882" s="124"/>
      <c r="AV882" s="125"/>
      <c r="AW882" s="122"/>
      <c r="AX882" s="123"/>
      <c r="AY882" s="124"/>
      <c r="AZ882" s="123"/>
      <c r="BA882" s="124"/>
      <c r="BB882" s="125"/>
      <c r="BC882" s="122"/>
      <c r="BD882" s="123"/>
      <c r="BE882" s="124"/>
      <c r="BF882" s="123"/>
      <c r="BG882" s="124"/>
      <c r="BH882" s="125"/>
      <c r="BI882" s="122"/>
      <c r="BJ882" s="123"/>
      <c r="BK882" s="124"/>
      <c r="BL882" s="123"/>
      <c r="BM882" s="124"/>
      <c r="BN882" s="125"/>
      <c r="BQ882" s="222"/>
      <c r="BR882" s="223"/>
      <c r="BS882" s="222"/>
      <c r="BT882" s="223"/>
      <c r="BU882" s="224"/>
      <c r="BV882" s="221"/>
      <c r="BW882" s="222"/>
      <c r="BX882" s="223"/>
      <c r="BY882" s="223"/>
      <c r="BZ882" s="223"/>
      <c r="CA882" s="225"/>
      <c r="CB882" s="221"/>
      <c r="CC882" s="222"/>
      <c r="CD882" s="223"/>
      <c r="CE882" s="222"/>
      <c r="CF882" s="223"/>
      <c r="CG882" s="224"/>
      <c r="CH882" s="221"/>
      <c r="CI882" s="222"/>
      <c r="CJ882" s="223"/>
      <c r="CK882" s="222"/>
      <c r="CL882" s="223"/>
      <c r="CM882" s="224"/>
      <c r="CN882" s="221"/>
      <c r="CO882" s="222"/>
      <c r="CP882" s="223"/>
      <c r="CQ882" s="223"/>
      <c r="CR882" s="223"/>
      <c r="CS882" s="225"/>
    </row>
    <row r="883" spans="13:97" ht="15" customHeight="1" x14ac:dyDescent="0.25">
      <c r="M883" s="118">
        <v>1</v>
      </c>
      <c r="N883" s="145" t="s">
        <v>708</v>
      </c>
      <c r="O883" s="120"/>
      <c r="P883" s="150"/>
      <c r="Q883" s="120"/>
      <c r="R883" s="150"/>
      <c r="S883" s="118"/>
      <c r="T883" s="145"/>
      <c r="U883" s="120"/>
      <c r="V883" s="145"/>
      <c r="W883" s="120"/>
      <c r="X883" s="146"/>
      <c r="Y883" s="118"/>
      <c r="Z883" s="145"/>
      <c r="AA883" s="120"/>
      <c r="AB883" s="145"/>
      <c r="AC883" s="120"/>
      <c r="AD883" s="121"/>
      <c r="AE883" s="118"/>
      <c r="AF883" s="145"/>
      <c r="AG883" s="120"/>
      <c r="AH883" s="150"/>
      <c r="AI883" s="120"/>
      <c r="AJ883" s="150"/>
      <c r="AK883" s="118"/>
      <c r="AL883" s="145"/>
      <c r="AM883" s="120"/>
      <c r="AN883" s="145"/>
      <c r="AO883" s="120"/>
      <c r="AP883" s="146"/>
      <c r="AQ883" s="118"/>
      <c r="AR883" s="145"/>
      <c r="AS883" s="120"/>
      <c r="AT883" s="145"/>
      <c r="AU883" s="120"/>
      <c r="AV883" s="121"/>
      <c r="AW883" s="118"/>
      <c r="AX883" s="145"/>
      <c r="AY883" s="120"/>
      <c r="AZ883" s="150"/>
      <c r="BA883" s="120"/>
      <c r="BB883" s="150"/>
      <c r="BC883" s="118"/>
      <c r="BD883" s="145"/>
      <c r="BE883" s="120"/>
      <c r="BF883" s="145"/>
      <c r="BG883" s="120"/>
      <c r="BH883" s="146"/>
      <c r="BI883" s="118"/>
      <c r="BJ883" s="145"/>
      <c r="BK883" s="120"/>
      <c r="BL883" s="145"/>
      <c r="BM883" s="120"/>
      <c r="BN883" s="121"/>
      <c r="BQ883" s="216"/>
      <c r="BR883" s="217"/>
      <c r="BS883" s="216"/>
      <c r="BT883" s="217"/>
      <c r="BU883" s="218"/>
      <c r="BV883" s="215"/>
      <c r="BW883" s="216"/>
      <c r="BX883" s="217"/>
      <c r="BY883" s="216"/>
      <c r="BZ883" s="217"/>
      <c r="CA883" s="218"/>
      <c r="CB883" s="215"/>
      <c r="CC883" s="216"/>
      <c r="CD883" s="217"/>
      <c r="CE883" s="216"/>
      <c r="CF883" s="217"/>
      <c r="CG883" s="218"/>
      <c r="CH883" s="215"/>
      <c r="CI883" s="216"/>
      <c r="CJ883" s="217"/>
      <c r="CK883" s="216"/>
      <c r="CL883" s="217"/>
      <c r="CM883" s="218"/>
      <c r="CN883" s="215"/>
      <c r="CO883" s="216"/>
      <c r="CP883" s="217"/>
      <c r="CQ883" s="216"/>
      <c r="CR883" s="217"/>
      <c r="CS883" s="218"/>
    </row>
    <row r="884" spans="13:97" ht="15" customHeight="1" x14ac:dyDescent="0.25">
      <c r="M884" s="118">
        <v>2</v>
      </c>
      <c r="N884" s="145" t="s">
        <v>709</v>
      </c>
      <c r="O884" s="120"/>
      <c r="P884" s="119"/>
      <c r="Q884" s="120"/>
      <c r="R884" s="121"/>
      <c r="S884" s="118"/>
      <c r="T884" s="119"/>
      <c r="U884" s="120"/>
      <c r="V884" s="119"/>
      <c r="W884" s="120"/>
      <c r="X884" s="121"/>
      <c r="Y884" s="118"/>
      <c r="Z884" s="119"/>
      <c r="AA884" s="120"/>
      <c r="AB884" s="119"/>
      <c r="AC884" s="120"/>
      <c r="AD884" s="121"/>
      <c r="AE884" s="118"/>
      <c r="AF884" s="145"/>
      <c r="AG884" s="120"/>
      <c r="AH884" s="119"/>
      <c r="AI884" s="120"/>
      <c r="AJ884" s="121"/>
      <c r="AK884" s="118"/>
      <c r="AL884" s="119"/>
      <c r="AM884" s="120"/>
      <c r="AN884" s="119"/>
      <c r="AO884" s="120"/>
      <c r="AP884" s="121"/>
      <c r="AQ884" s="118"/>
      <c r="AR884" s="119"/>
      <c r="AS884" s="120"/>
      <c r="AT884" s="119"/>
      <c r="AU884" s="120"/>
      <c r="AV884" s="121"/>
      <c r="AW884" s="118"/>
      <c r="AX884" s="145"/>
      <c r="AY884" s="120"/>
      <c r="AZ884" s="119"/>
      <c r="BA884" s="120"/>
      <c r="BB884" s="121"/>
      <c r="BC884" s="118"/>
      <c r="BD884" s="119"/>
      <c r="BE884" s="120"/>
      <c r="BF884" s="119"/>
      <c r="BG884" s="120"/>
      <c r="BH884" s="121"/>
      <c r="BI884" s="118"/>
      <c r="BJ884" s="119"/>
      <c r="BK884" s="120"/>
      <c r="BL884" s="119"/>
      <c r="BM884" s="120"/>
      <c r="BN884" s="121"/>
      <c r="BQ884" s="219"/>
      <c r="BR884" s="217"/>
      <c r="BS884" s="219"/>
      <c r="BT884" s="217"/>
      <c r="BU884" s="220"/>
      <c r="BV884" s="215"/>
      <c r="BW884" s="219"/>
      <c r="BX884" s="217"/>
      <c r="BY884" s="217"/>
      <c r="BZ884" s="217"/>
      <c r="CA884" s="226"/>
      <c r="CB884" s="215"/>
      <c r="CC884" s="219"/>
      <c r="CD884" s="217"/>
      <c r="CE884" s="219"/>
      <c r="CF884" s="217"/>
      <c r="CG884" s="220"/>
      <c r="CH884" s="215"/>
      <c r="CI884" s="219"/>
      <c r="CJ884" s="217"/>
      <c r="CK884" s="219"/>
      <c r="CL884" s="217"/>
      <c r="CM884" s="220"/>
      <c r="CN884" s="215"/>
      <c r="CO884" s="219"/>
      <c r="CP884" s="217"/>
      <c r="CQ884" s="217"/>
      <c r="CR884" s="217"/>
      <c r="CS884" s="226"/>
    </row>
    <row r="885" spans="13:97" ht="15" customHeight="1" x14ac:dyDescent="0.25">
      <c r="M885" s="118">
        <v>3</v>
      </c>
      <c r="N885" s="146" t="s">
        <v>710</v>
      </c>
      <c r="O885" s="120"/>
      <c r="P885" s="119"/>
      <c r="Q885" s="120"/>
      <c r="R885" s="121"/>
      <c r="S885" s="118"/>
      <c r="T885" s="119"/>
      <c r="U885" s="120"/>
      <c r="V885" s="119"/>
      <c r="W885" s="120"/>
      <c r="X885" s="121"/>
      <c r="Y885" s="118"/>
      <c r="Z885" s="119"/>
      <c r="AA885" s="120"/>
      <c r="AB885" s="119"/>
      <c r="AC885" s="120"/>
      <c r="AD885" s="121"/>
      <c r="AE885" s="118"/>
      <c r="AF885" s="146"/>
      <c r="AG885" s="120"/>
      <c r="AH885" s="119"/>
      <c r="AI885" s="120"/>
      <c r="AJ885" s="121"/>
      <c r="AK885" s="118"/>
      <c r="AL885" s="119"/>
      <c r="AM885" s="120"/>
      <c r="AN885" s="119"/>
      <c r="AO885" s="120"/>
      <c r="AP885" s="121"/>
      <c r="AQ885" s="118"/>
      <c r="AR885" s="119"/>
      <c r="AS885" s="120"/>
      <c r="AT885" s="119"/>
      <c r="AU885" s="120"/>
      <c r="AV885" s="121"/>
      <c r="AW885" s="118"/>
      <c r="AX885" s="146"/>
      <c r="AY885" s="120"/>
      <c r="AZ885" s="119"/>
      <c r="BA885" s="120"/>
      <c r="BB885" s="121"/>
      <c r="BC885" s="118"/>
      <c r="BD885" s="119"/>
      <c r="BE885" s="120"/>
      <c r="BF885" s="119"/>
      <c r="BG885" s="120"/>
      <c r="BH885" s="121"/>
      <c r="BI885" s="118"/>
      <c r="BJ885" s="119"/>
      <c r="BK885" s="120"/>
      <c r="BL885" s="119"/>
      <c r="BM885" s="120"/>
      <c r="BN885" s="121"/>
      <c r="BQ885" s="219"/>
      <c r="BR885" s="217"/>
      <c r="BS885" s="219"/>
      <c r="BT885" s="217"/>
      <c r="BU885" s="220"/>
      <c r="BV885" s="215"/>
      <c r="BW885" s="219"/>
      <c r="BX885" s="217"/>
      <c r="BY885" s="217"/>
      <c r="BZ885" s="217"/>
      <c r="CA885" s="226"/>
      <c r="CB885" s="215"/>
      <c r="CC885" s="219"/>
      <c r="CD885" s="217"/>
      <c r="CE885" s="219"/>
      <c r="CF885" s="217"/>
      <c r="CG885" s="220"/>
      <c r="CH885" s="215"/>
      <c r="CI885" s="219"/>
      <c r="CJ885" s="217"/>
      <c r="CK885" s="219"/>
      <c r="CL885" s="217"/>
      <c r="CM885" s="220"/>
      <c r="CN885" s="215"/>
      <c r="CO885" s="219"/>
      <c r="CP885" s="217"/>
      <c r="CQ885" s="217"/>
      <c r="CR885" s="217"/>
      <c r="CS885" s="226"/>
    </row>
    <row r="886" spans="13:97" ht="15" customHeight="1" x14ac:dyDescent="0.25">
      <c r="M886" s="44"/>
      <c r="N886" s="45"/>
      <c r="O886" s="46"/>
      <c r="P886" s="45"/>
      <c r="Q886" s="46"/>
      <c r="R886" s="47"/>
      <c r="S886" s="44"/>
      <c r="T886" s="45"/>
      <c r="U886" s="46"/>
      <c r="V886" s="45"/>
      <c r="W886" s="46"/>
      <c r="X886" s="47"/>
      <c r="Y886" s="44"/>
      <c r="Z886" s="45"/>
      <c r="AA886" s="46"/>
      <c r="AB886" s="45"/>
      <c r="AC886" s="46"/>
      <c r="AD886" s="47"/>
      <c r="AE886" s="44"/>
      <c r="AF886" s="45"/>
      <c r="AG886" s="46"/>
      <c r="AH886" s="45"/>
      <c r="AI886" s="46"/>
      <c r="AJ886" s="47"/>
      <c r="AK886" s="44"/>
      <c r="AL886" s="45"/>
      <c r="AM886" s="46"/>
      <c r="AN886" s="45"/>
      <c r="AO886" s="46"/>
      <c r="AP886" s="47"/>
      <c r="AQ886" s="44"/>
      <c r="AR886" s="45"/>
      <c r="AS886" s="46"/>
      <c r="AT886" s="45"/>
      <c r="AU886" s="46"/>
      <c r="AV886" s="47"/>
      <c r="AW886" s="44"/>
      <c r="AX886" s="45"/>
      <c r="AY886" s="46"/>
      <c r="AZ886" s="45"/>
      <c r="BA886" s="46"/>
      <c r="BB886" s="47"/>
      <c r="BC886" s="44"/>
      <c r="BD886" s="45"/>
      <c r="BE886" s="46"/>
      <c r="BF886" s="45"/>
      <c r="BG886" s="46"/>
      <c r="BH886" s="47"/>
      <c r="BI886" s="44"/>
      <c r="BJ886" s="45"/>
      <c r="BK886" s="46"/>
      <c r="BL886" s="45"/>
      <c r="BM886" s="46"/>
      <c r="BN886" s="47"/>
      <c r="BQ886" s="223"/>
      <c r="BR886" s="223"/>
      <c r="BS886" s="223"/>
      <c r="BT886" s="223"/>
      <c r="BU886" s="225"/>
      <c r="BV886" s="221"/>
      <c r="BW886" s="223"/>
      <c r="BX886" s="223"/>
      <c r="BY886" s="223"/>
      <c r="BZ886" s="223"/>
      <c r="CA886" s="225"/>
      <c r="CB886" s="221"/>
      <c r="CC886" s="223"/>
      <c r="CD886" s="223"/>
      <c r="CE886" s="223"/>
      <c r="CF886" s="223"/>
      <c r="CG886" s="225"/>
      <c r="CH886" s="221"/>
      <c r="CI886" s="223"/>
      <c r="CJ886" s="223"/>
      <c r="CK886" s="223"/>
      <c r="CL886" s="223"/>
      <c r="CM886" s="225"/>
      <c r="CN886" s="221"/>
      <c r="CO886" s="223"/>
      <c r="CP886" s="223"/>
      <c r="CQ886" s="223"/>
      <c r="CR886" s="223"/>
      <c r="CS886" s="225"/>
    </row>
    <row r="887" spans="13:97" ht="15" customHeight="1" x14ac:dyDescent="0.25">
      <c r="BQ887" s="216"/>
      <c r="BR887" s="217"/>
      <c r="BS887" s="216"/>
      <c r="BT887" s="217"/>
      <c r="BU887" s="218"/>
      <c r="BV887" s="215"/>
      <c r="BW887" s="216"/>
      <c r="BX887" s="217"/>
      <c r="BY887" s="216"/>
      <c r="BZ887" s="217"/>
      <c r="CA887" s="218"/>
      <c r="CB887" s="215"/>
      <c r="CC887" s="216"/>
      <c r="CD887" s="217"/>
      <c r="CE887" s="216"/>
      <c r="CF887" s="217"/>
      <c r="CG887" s="218"/>
      <c r="CH887" s="215"/>
      <c r="CI887" s="216"/>
      <c r="CJ887" s="217"/>
      <c r="CK887" s="216"/>
      <c r="CL887" s="217"/>
      <c r="CM887" s="218"/>
      <c r="CN887" s="215"/>
      <c r="CO887" s="216"/>
      <c r="CP887" s="217"/>
      <c r="CQ887" s="216"/>
      <c r="CR887" s="217"/>
      <c r="CS887" s="218"/>
    </row>
    <row r="888" spans="13:97" ht="15" customHeight="1" x14ac:dyDescent="0.25">
      <c r="BQ888" s="219"/>
      <c r="BR888" s="217"/>
      <c r="BS888" s="216"/>
      <c r="BT888" s="217"/>
      <c r="BU888" s="218"/>
      <c r="BV888" s="215"/>
      <c r="BW888" s="219"/>
      <c r="BX888" s="217"/>
      <c r="BY888" s="219"/>
      <c r="BZ888" s="217"/>
      <c r="CA888" s="220"/>
      <c r="CB888" s="215"/>
      <c r="CC888" s="219"/>
      <c r="CD888" s="217"/>
      <c r="CE888" s="219"/>
      <c r="CF888" s="217"/>
      <c r="CG888" s="220"/>
      <c r="CH888" s="215"/>
      <c r="CI888" s="219"/>
      <c r="CJ888" s="217"/>
      <c r="CK888" s="216"/>
      <c r="CL888" s="217"/>
      <c r="CM888" s="218"/>
      <c r="CN888" s="215"/>
      <c r="CO888" s="219"/>
      <c r="CP888" s="217"/>
      <c r="CQ888" s="219"/>
      <c r="CR888" s="217"/>
      <c r="CS888" s="220"/>
    </row>
    <row r="889" spans="13:97" ht="15" customHeight="1" x14ac:dyDescent="0.25">
      <c r="BQ889" s="219"/>
      <c r="BR889" s="217"/>
      <c r="BS889" s="216"/>
      <c r="BT889" s="217"/>
      <c r="BU889" s="218"/>
      <c r="BV889" s="215"/>
      <c r="BW889" s="219"/>
      <c r="BX889" s="217"/>
      <c r="BY889" s="219"/>
      <c r="BZ889" s="217"/>
      <c r="CA889" s="220"/>
      <c r="CB889" s="215"/>
      <c r="CC889" s="219"/>
      <c r="CD889" s="217"/>
      <c r="CE889" s="219"/>
      <c r="CF889" s="217"/>
      <c r="CG889" s="220"/>
      <c r="CH889" s="215"/>
      <c r="CI889" s="219"/>
      <c r="CJ889" s="217"/>
      <c r="CK889" s="216"/>
      <c r="CL889" s="217"/>
      <c r="CM889" s="218"/>
      <c r="CN889" s="215"/>
      <c r="CO889" s="219"/>
      <c r="CP889" s="217"/>
      <c r="CQ889" s="219"/>
      <c r="CR889" s="217"/>
      <c r="CS889" s="220"/>
    </row>
    <row r="890" spans="13:97" ht="15" customHeight="1" x14ac:dyDescent="0.25">
      <c r="Y890" s="54"/>
      <c r="Z890" s="55"/>
      <c r="AA890" s="56"/>
      <c r="AB890" s="55"/>
      <c r="AC890" s="56"/>
      <c r="AD890" s="57"/>
      <c r="AE890" s="54"/>
      <c r="AF890" s="55"/>
      <c r="AG890" s="56"/>
      <c r="AH890" s="55"/>
      <c r="AI890" s="56"/>
      <c r="AJ890" s="57"/>
      <c r="AK890" s="54"/>
      <c r="AL890" s="55"/>
      <c r="AM890" s="56"/>
      <c r="AN890" s="55"/>
      <c r="AO890" s="56"/>
      <c r="AP890" s="57"/>
      <c r="AR890" s="221"/>
      <c r="AS890" s="222"/>
      <c r="AT890" s="223"/>
      <c r="AU890" s="222"/>
      <c r="AV890" s="223"/>
      <c r="AW890" s="224"/>
      <c r="AX890" s="221"/>
      <c r="AY890" s="222"/>
      <c r="AZ890" s="223"/>
      <c r="BA890" s="222"/>
      <c r="BB890" s="223"/>
      <c r="BC890" s="224"/>
      <c r="BD890" s="221"/>
      <c r="BE890" s="222"/>
      <c r="BF890" s="223"/>
      <c r="BG890" s="222"/>
      <c r="BH890" s="223"/>
      <c r="BI890" s="224"/>
      <c r="BJ890" s="221"/>
      <c r="BK890" s="222"/>
      <c r="BL890" s="223"/>
      <c r="BM890" s="222"/>
      <c r="BN890" s="223"/>
      <c r="BO890" s="224"/>
      <c r="BP890" s="221"/>
      <c r="BQ890" s="222"/>
      <c r="BR890" s="223"/>
      <c r="BS890" s="222"/>
      <c r="BT890" s="223"/>
      <c r="BU890" s="224"/>
      <c r="BV890" s="221"/>
      <c r="BW890" s="222"/>
      <c r="BX890" s="223"/>
      <c r="BY890" s="222"/>
      <c r="BZ890" s="223"/>
      <c r="CA890" s="224"/>
      <c r="CB890" s="221"/>
      <c r="CC890" s="222"/>
      <c r="CD890" s="223"/>
      <c r="CE890" s="222"/>
      <c r="CF890" s="223"/>
      <c r="CG890" s="224"/>
      <c r="CH890" s="221"/>
      <c r="CI890" s="222"/>
      <c r="CJ890" s="223"/>
      <c r="CK890" s="222"/>
      <c r="CL890" s="223"/>
      <c r="CM890" s="224"/>
      <c r="CN890" s="221"/>
      <c r="CO890" s="222"/>
      <c r="CP890" s="223"/>
      <c r="CQ890" s="222"/>
      <c r="CR890" s="223"/>
      <c r="CS890" s="224"/>
    </row>
    <row r="891" spans="13:97" ht="15" customHeight="1" x14ac:dyDescent="0.25">
      <c r="Y891" s="48">
        <v>1</v>
      </c>
      <c r="Z891" s="49" t="s">
        <v>10</v>
      </c>
      <c r="AA891" s="50">
        <v>1</v>
      </c>
      <c r="AB891" s="49" t="s">
        <v>11</v>
      </c>
      <c r="AC891" s="50">
        <v>1</v>
      </c>
      <c r="AD891" s="51" t="s">
        <v>12</v>
      </c>
      <c r="AE891" s="48">
        <v>1</v>
      </c>
      <c r="AF891" s="49" t="s">
        <v>13</v>
      </c>
      <c r="AG891" s="50">
        <v>1</v>
      </c>
      <c r="AH891" s="49" t="s">
        <v>14</v>
      </c>
      <c r="AI891" s="50">
        <v>1</v>
      </c>
      <c r="AJ891" s="51" t="s">
        <v>15</v>
      </c>
      <c r="AK891" s="48">
        <v>1</v>
      </c>
      <c r="AL891" s="49" t="s">
        <v>16</v>
      </c>
      <c r="AM891" s="50">
        <v>1</v>
      </c>
      <c r="AN891" s="49" t="s">
        <v>17</v>
      </c>
      <c r="AO891" s="50">
        <v>1</v>
      </c>
      <c r="AP891" s="51" t="s">
        <v>18</v>
      </c>
      <c r="AR891" s="215">
        <v>1</v>
      </c>
      <c r="AS891" s="216" t="s">
        <v>339</v>
      </c>
      <c r="AT891" s="217">
        <v>1</v>
      </c>
      <c r="AU891" s="216" t="s">
        <v>340</v>
      </c>
      <c r="AV891" s="217">
        <v>1</v>
      </c>
      <c r="AW891" s="216" t="s">
        <v>341</v>
      </c>
      <c r="AX891" s="215">
        <v>1</v>
      </c>
      <c r="AY891" s="216" t="s">
        <v>342</v>
      </c>
      <c r="AZ891" s="217">
        <v>1</v>
      </c>
      <c r="BA891" s="216" t="s">
        <v>343</v>
      </c>
      <c r="BB891" s="217">
        <v>1</v>
      </c>
      <c r="BC891" s="216" t="s">
        <v>344</v>
      </c>
      <c r="BD891" s="215">
        <v>1</v>
      </c>
      <c r="BE891" s="216" t="s">
        <v>345</v>
      </c>
      <c r="BF891" s="217">
        <v>1</v>
      </c>
      <c r="BG891" s="216" t="s">
        <v>346</v>
      </c>
      <c r="BH891" s="217">
        <v>1</v>
      </c>
      <c r="BI891" s="216" t="s">
        <v>347</v>
      </c>
      <c r="BJ891" s="215">
        <v>1</v>
      </c>
      <c r="BK891" s="216" t="s">
        <v>348</v>
      </c>
      <c r="BL891" s="217">
        <v>1</v>
      </c>
      <c r="BM891" s="216" t="s">
        <v>349</v>
      </c>
      <c r="BN891" s="217">
        <v>1</v>
      </c>
      <c r="BO891" s="216" t="s">
        <v>350</v>
      </c>
      <c r="BP891" s="215"/>
      <c r="BQ891" s="216"/>
      <c r="BR891" s="217"/>
      <c r="BS891" s="216"/>
      <c r="BT891" s="217"/>
      <c r="BU891" s="218"/>
      <c r="BV891" s="215"/>
      <c r="BW891" s="216"/>
      <c r="BX891" s="217"/>
      <c r="BY891" s="216"/>
      <c r="BZ891" s="217"/>
      <c r="CA891" s="218"/>
      <c r="CB891" s="215"/>
      <c r="CC891" s="216"/>
      <c r="CD891" s="217"/>
      <c r="CE891" s="216"/>
      <c r="CF891" s="217"/>
      <c r="CG891" s="218"/>
      <c r="CH891" s="215"/>
      <c r="CI891" s="216"/>
      <c r="CJ891" s="217"/>
      <c r="CK891" s="216"/>
      <c r="CL891" s="217"/>
      <c r="CM891" s="218"/>
      <c r="CN891" s="215"/>
      <c r="CO891" s="216"/>
      <c r="CP891" s="217"/>
      <c r="CQ891" s="216"/>
      <c r="CR891" s="217"/>
      <c r="CS891" s="218"/>
    </row>
    <row r="892" spans="13:97" ht="15" customHeight="1" x14ac:dyDescent="0.25">
      <c r="Y892" s="48"/>
      <c r="Z892" s="52"/>
      <c r="AA892" s="50"/>
      <c r="AB892" s="52"/>
      <c r="AC892" s="50"/>
      <c r="AD892" s="53"/>
      <c r="AE892" s="48"/>
      <c r="AF892" s="52"/>
      <c r="AG892" s="50"/>
      <c r="AH892" s="52"/>
      <c r="AI892" s="50"/>
      <c r="AJ892" s="53"/>
      <c r="AK892" s="48"/>
      <c r="AL892" s="52"/>
      <c r="AM892" s="50"/>
      <c r="AN892" s="52"/>
      <c r="AO892" s="50"/>
      <c r="AP892" s="53"/>
      <c r="AR892" s="215"/>
      <c r="AS892" s="219"/>
      <c r="AT892" s="217"/>
      <c r="AU892" s="219"/>
      <c r="AV892" s="217"/>
      <c r="AW892" s="220"/>
      <c r="AX892" s="215"/>
      <c r="AY892" s="219"/>
      <c r="AZ892" s="217"/>
      <c r="BA892" s="219"/>
      <c r="BB892" s="217"/>
      <c r="BC892" s="220"/>
      <c r="BD892" s="215"/>
      <c r="BE892" s="219"/>
      <c r="BF892" s="217"/>
      <c r="BG892" s="219"/>
      <c r="BH892" s="217"/>
      <c r="BI892" s="220"/>
      <c r="BJ892" s="215"/>
      <c r="BK892" s="219"/>
      <c r="BL892" s="217"/>
      <c r="BM892" s="219"/>
      <c r="BN892" s="217"/>
      <c r="BO892" s="220"/>
      <c r="BP892" s="215"/>
      <c r="BQ892" s="219"/>
      <c r="BR892" s="217"/>
      <c r="BS892" s="219"/>
      <c r="BT892" s="217"/>
      <c r="BU892" s="220"/>
      <c r="BV892" s="215"/>
      <c r="BW892" s="219"/>
      <c r="BX892" s="217"/>
      <c r="BY892" s="219"/>
      <c r="BZ892" s="217"/>
      <c r="CA892" s="220"/>
      <c r="CB892" s="215"/>
      <c r="CC892" s="219"/>
      <c r="CD892" s="217"/>
      <c r="CE892" s="219"/>
      <c r="CF892" s="217"/>
      <c r="CG892" s="220"/>
      <c r="CH892" s="215"/>
      <c r="CI892" s="219"/>
      <c r="CJ892" s="217"/>
      <c r="CK892" s="219"/>
      <c r="CL892" s="217"/>
      <c r="CM892" s="220"/>
      <c r="CN892" s="215"/>
      <c r="CO892" s="219"/>
      <c r="CP892" s="217"/>
      <c r="CQ892" s="219"/>
      <c r="CR892" s="217"/>
      <c r="CS892" s="220"/>
    </row>
    <row r="893" spans="13:97" ht="15" customHeight="1" x14ac:dyDescent="0.25">
      <c r="Y893" s="48"/>
      <c r="Z893" s="52"/>
      <c r="AA893" s="50"/>
      <c r="AB893" s="52"/>
      <c r="AC893" s="50"/>
      <c r="AD893" s="53"/>
      <c r="AE893" s="48"/>
      <c r="AF893" s="52"/>
      <c r="AG893" s="50"/>
      <c r="AH893" s="52"/>
      <c r="AI893" s="50"/>
      <c r="AJ893" s="53"/>
      <c r="AK893" s="48"/>
      <c r="AL893" s="52"/>
      <c r="AM893" s="50"/>
      <c r="AN893" s="52"/>
      <c r="AO893" s="50"/>
      <c r="AP893" s="53"/>
      <c r="AR893" s="215"/>
      <c r="AS893" s="219"/>
      <c r="AT893" s="217"/>
      <c r="AU893" s="219"/>
      <c r="AV893" s="217"/>
      <c r="AW893" s="220"/>
      <c r="AX893" s="215"/>
      <c r="AY893" s="219"/>
      <c r="AZ893" s="217"/>
      <c r="BA893" s="219"/>
      <c r="BB893" s="217"/>
      <c r="BC893" s="220"/>
      <c r="BD893" s="215"/>
      <c r="BE893" s="219"/>
      <c r="BF893" s="217"/>
      <c r="BG893" s="219"/>
      <c r="BH893" s="217"/>
      <c r="BI893" s="220"/>
      <c r="BJ893" s="215"/>
      <c r="BK893" s="219"/>
      <c r="BL893" s="217"/>
      <c r="BM893" s="219"/>
      <c r="BN893" s="217"/>
      <c r="BO893" s="220"/>
      <c r="BP893" s="215"/>
      <c r="BQ893" s="219"/>
      <c r="BR893" s="217"/>
      <c r="BS893" s="219"/>
      <c r="BT893" s="217"/>
      <c r="BU893" s="220"/>
      <c r="BV893" s="215"/>
      <c r="BW893" s="219"/>
      <c r="BX893" s="217"/>
      <c r="BY893" s="219"/>
      <c r="BZ893" s="217"/>
      <c r="CA893" s="220"/>
      <c r="CB893" s="215"/>
      <c r="CC893" s="219"/>
      <c r="CD893" s="217"/>
      <c r="CE893" s="219"/>
      <c r="CF893" s="217"/>
      <c r="CG893" s="220"/>
      <c r="CH893" s="215"/>
      <c r="CI893" s="219"/>
      <c r="CJ893" s="217"/>
      <c r="CK893" s="219"/>
      <c r="CL893" s="217"/>
      <c r="CM893" s="220"/>
      <c r="CN893" s="215"/>
      <c r="CO893" s="219"/>
      <c r="CP893" s="217"/>
      <c r="CQ893" s="219"/>
      <c r="CR893" s="217"/>
      <c r="CS893" s="220"/>
    </row>
    <row r="894" spans="13:97" ht="15" customHeight="1" x14ac:dyDescent="0.25">
      <c r="Y894" s="58"/>
      <c r="Z894" s="59"/>
      <c r="AA894" s="60"/>
      <c r="AB894" s="59"/>
      <c r="AC894" s="60"/>
      <c r="AD894" s="61"/>
      <c r="AE894" s="58"/>
      <c r="AF894" s="59"/>
      <c r="AG894" s="60"/>
      <c r="AH894" s="59"/>
      <c r="AI894" s="60"/>
      <c r="AJ894" s="61"/>
      <c r="AK894" s="44"/>
      <c r="AL894" s="45"/>
      <c r="AM894" s="46"/>
      <c r="AN894" s="45"/>
      <c r="AO894" s="46"/>
      <c r="AP894" s="47"/>
      <c r="AR894" s="227"/>
      <c r="AS894" s="228"/>
      <c r="AT894" s="229"/>
      <c r="AU894" s="228"/>
      <c r="AV894" s="229"/>
      <c r="AW894" s="230"/>
      <c r="AX894" s="227"/>
      <c r="AY894" s="228"/>
      <c r="AZ894" s="229"/>
      <c r="BA894" s="228"/>
      <c r="BB894" s="229"/>
      <c r="BC894" s="230"/>
      <c r="BD894" s="227"/>
      <c r="BE894" s="228"/>
      <c r="BF894" s="229"/>
      <c r="BG894" s="228"/>
      <c r="BH894" s="229"/>
      <c r="BI894" s="230"/>
      <c r="BJ894" s="227"/>
      <c r="BK894" s="228"/>
      <c r="BL894" s="229"/>
      <c r="BM894" s="228"/>
      <c r="BN894" s="229"/>
      <c r="BO894" s="230"/>
      <c r="BP894" s="227"/>
      <c r="BQ894" s="228"/>
      <c r="BR894" s="229"/>
      <c r="BS894" s="228"/>
      <c r="BT894" s="229"/>
      <c r="BU894" s="230"/>
      <c r="BV894" s="227"/>
      <c r="BW894" s="228"/>
      <c r="BX894" s="229"/>
      <c r="BY894" s="228"/>
      <c r="BZ894" s="229"/>
      <c r="CA894" s="230"/>
      <c r="CB894" s="227"/>
      <c r="CC894" s="228"/>
      <c r="CD894" s="229"/>
      <c r="CE894" s="228"/>
      <c r="CF894" s="229"/>
      <c r="CG894" s="230"/>
      <c r="CH894" s="227"/>
      <c r="CI894" s="228"/>
      <c r="CJ894" s="229"/>
      <c r="CK894" s="228"/>
      <c r="CL894" s="229"/>
      <c r="CM894" s="230"/>
      <c r="CN894" s="227"/>
      <c r="CO894" s="228"/>
      <c r="CP894" s="229"/>
      <c r="CQ894" s="228"/>
      <c r="CR894" s="229"/>
      <c r="CS894" s="230"/>
    </row>
    <row r="895" spans="13:97" ht="15" customHeight="1" x14ac:dyDescent="0.25">
      <c r="Y895" s="48">
        <v>1</v>
      </c>
      <c r="Z895" s="49" t="s">
        <v>19</v>
      </c>
      <c r="AA895" s="50">
        <v>1</v>
      </c>
      <c r="AB895" s="49" t="s">
        <v>20</v>
      </c>
      <c r="AC895" s="50">
        <v>1</v>
      </c>
      <c r="AD895" s="51" t="s">
        <v>21</v>
      </c>
      <c r="AE895" s="48">
        <v>1</v>
      </c>
      <c r="AF895" s="49" t="s">
        <v>22</v>
      </c>
      <c r="AG895" s="50">
        <v>1</v>
      </c>
      <c r="AH895" s="49" t="s">
        <v>23</v>
      </c>
      <c r="AI895" s="50">
        <v>1</v>
      </c>
      <c r="AJ895" s="51" t="s">
        <v>24</v>
      </c>
      <c r="AK895" s="38"/>
      <c r="AL895" s="42"/>
      <c r="AM895" s="40"/>
      <c r="AN895" s="42"/>
      <c r="AO895" s="40"/>
      <c r="AP895" s="43"/>
      <c r="AR895" s="215"/>
      <c r="AS895" s="216"/>
      <c r="AT895" s="217"/>
      <c r="AU895" s="216"/>
      <c r="AV895" s="217"/>
      <c r="AW895" s="218"/>
      <c r="AX895" s="215"/>
      <c r="AY895" s="216"/>
      <c r="AZ895" s="217"/>
      <c r="BA895" s="216"/>
      <c r="BB895" s="217"/>
      <c r="BC895" s="218"/>
      <c r="BD895" s="231"/>
      <c r="BE895" s="232"/>
      <c r="BF895" s="233"/>
      <c r="BG895" s="232"/>
      <c r="BH895" s="233"/>
      <c r="BI895" s="234"/>
      <c r="BJ895" s="215"/>
      <c r="BK895" s="216"/>
      <c r="BL895" s="217"/>
      <c r="BM895" s="216"/>
      <c r="BN895" s="217"/>
      <c r="BO895" s="218"/>
      <c r="BP895" s="215"/>
      <c r="BQ895" s="216"/>
      <c r="BR895" s="217"/>
      <c r="BS895" s="216"/>
      <c r="BT895" s="217"/>
      <c r="BU895" s="218"/>
      <c r="BV895" s="231"/>
      <c r="BW895" s="232"/>
      <c r="BX895" s="233"/>
      <c r="BY895" s="232"/>
      <c r="BZ895" s="233"/>
      <c r="CA895" s="234"/>
      <c r="CB895" s="215"/>
      <c r="CC895" s="216"/>
      <c r="CD895" s="217"/>
      <c r="CE895" s="216"/>
      <c r="CF895" s="217"/>
      <c r="CG895" s="218"/>
      <c r="CH895" s="215"/>
      <c r="CI895" s="216"/>
      <c r="CJ895" s="217"/>
      <c r="CK895" s="216"/>
      <c r="CL895" s="217"/>
      <c r="CM895" s="218"/>
      <c r="CN895" s="231"/>
      <c r="CO895" s="232"/>
      <c r="CP895" s="233"/>
      <c r="CQ895" s="232"/>
      <c r="CR895" s="233"/>
      <c r="CS895" s="234"/>
    </row>
    <row r="896" spans="13:97" ht="15" customHeight="1" x14ac:dyDescent="0.25">
      <c r="Y896" s="38"/>
      <c r="Z896" s="39"/>
      <c r="AA896" s="40"/>
      <c r="AB896" s="39"/>
      <c r="AC896" s="40"/>
      <c r="AD896" s="41"/>
      <c r="AE896" s="38"/>
      <c r="AF896" s="39"/>
      <c r="AG896" s="40"/>
      <c r="AH896" s="39"/>
      <c r="AI896" s="40"/>
      <c r="AJ896" s="41"/>
      <c r="AK896" s="38"/>
      <c r="AL896" s="39"/>
      <c r="AM896" s="40"/>
      <c r="AN896" s="39"/>
      <c r="AO896" s="40"/>
      <c r="AP896" s="41"/>
      <c r="AR896" s="231"/>
      <c r="AS896" s="235"/>
      <c r="AT896" s="233"/>
      <c r="AU896" s="235"/>
      <c r="AV896" s="233"/>
      <c r="AW896" s="236"/>
      <c r="AX896" s="231"/>
      <c r="AY896" s="235"/>
      <c r="AZ896" s="233"/>
      <c r="BA896" s="235"/>
      <c r="BB896" s="233"/>
      <c r="BC896" s="236"/>
      <c r="BD896" s="231"/>
      <c r="BE896" s="235"/>
      <c r="BF896" s="233"/>
      <c r="BG896" s="235"/>
      <c r="BH896" s="233"/>
      <c r="BI896" s="236"/>
      <c r="BJ896" s="231"/>
      <c r="BK896" s="235"/>
      <c r="BL896" s="233"/>
      <c r="BM896" s="235"/>
      <c r="BN896" s="233"/>
      <c r="BO896" s="236"/>
      <c r="BP896" s="231"/>
      <c r="BQ896" s="235"/>
      <c r="BR896" s="233"/>
      <c r="BS896" s="235"/>
      <c r="BT896" s="233"/>
      <c r="BU896" s="236"/>
      <c r="BV896" s="231"/>
      <c r="BW896" s="235"/>
      <c r="BX896" s="233"/>
      <c r="BY896" s="235"/>
      <c r="BZ896" s="233"/>
      <c r="CA896" s="236"/>
      <c r="CB896" s="231"/>
      <c r="CC896" s="235"/>
      <c r="CD896" s="233"/>
      <c r="CE896" s="235"/>
      <c r="CF896" s="233"/>
      <c r="CG896" s="236"/>
      <c r="CH896" s="231"/>
      <c r="CI896" s="235"/>
      <c r="CJ896" s="233"/>
      <c r="CK896" s="235"/>
      <c r="CL896" s="233"/>
      <c r="CM896" s="236"/>
      <c r="CN896" s="231"/>
      <c r="CO896" s="235"/>
      <c r="CP896" s="233"/>
      <c r="CQ896" s="235"/>
      <c r="CR896" s="233"/>
      <c r="CS896" s="236"/>
    </row>
    <row r="897" spans="25:97" ht="15" customHeight="1" x14ac:dyDescent="0.25">
      <c r="Y897" s="38"/>
      <c r="Z897" s="39"/>
      <c r="AA897" s="40"/>
      <c r="AB897" s="39"/>
      <c r="AC897" s="40"/>
      <c r="AD897" s="41"/>
      <c r="AE897" s="38"/>
      <c r="AF897" s="39"/>
      <c r="AG897" s="40"/>
      <c r="AH897" s="39"/>
      <c r="AI897" s="40"/>
      <c r="AJ897" s="41"/>
      <c r="AK897" s="38"/>
      <c r="AL897" s="39"/>
      <c r="AM897" s="40"/>
      <c r="AN897" s="39"/>
      <c r="AO897" s="40"/>
      <c r="AP897" s="41"/>
      <c r="AR897" s="231"/>
      <c r="AS897" s="235"/>
      <c r="AT897" s="233"/>
      <c r="AU897" s="235"/>
      <c r="AV897" s="233"/>
      <c r="AW897" s="236"/>
      <c r="AX897" s="231"/>
      <c r="AY897" s="235"/>
      <c r="AZ897" s="233"/>
      <c r="BA897" s="235"/>
      <c r="BB897" s="233"/>
      <c r="BC897" s="236"/>
      <c r="BD897" s="231"/>
      <c r="BE897" s="235"/>
      <c r="BF897" s="233"/>
      <c r="BG897" s="235"/>
      <c r="BH897" s="233"/>
      <c r="BI897" s="236"/>
      <c r="BJ897" s="231"/>
      <c r="BK897" s="235"/>
      <c r="BL897" s="233"/>
      <c r="BM897" s="235"/>
      <c r="BN897" s="233"/>
      <c r="BO897" s="236"/>
      <c r="BP897" s="231"/>
      <c r="BQ897" s="235"/>
      <c r="BR897" s="233"/>
      <c r="BS897" s="235"/>
      <c r="BT897" s="233"/>
      <c r="BU897" s="236"/>
      <c r="BV897" s="231"/>
      <c r="BW897" s="235"/>
      <c r="BX897" s="233"/>
      <c r="BY897" s="235"/>
      <c r="BZ897" s="233"/>
      <c r="CA897" s="236"/>
      <c r="CB897" s="231"/>
      <c r="CC897" s="235"/>
      <c r="CD897" s="233"/>
      <c r="CE897" s="235"/>
      <c r="CF897" s="233"/>
      <c r="CG897" s="236"/>
      <c r="CH897" s="231"/>
      <c r="CI897" s="235"/>
      <c r="CJ897" s="233"/>
      <c r="CK897" s="235"/>
      <c r="CL897" s="233"/>
      <c r="CM897" s="236"/>
      <c r="CN897" s="231"/>
      <c r="CO897" s="235"/>
      <c r="CP897" s="233"/>
      <c r="CQ897" s="235"/>
      <c r="CR897" s="233"/>
      <c r="CS897" s="236"/>
    </row>
    <row r="898" spans="25:97" ht="15" customHeight="1" x14ac:dyDescent="0.25">
      <c r="Y898" s="36"/>
      <c r="Z898" s="23"/>
      <c r="AA898" s="1"/>
      <c r="AB898" s="23"/>
      <c r="AC898" s="1"/>
      <c r="AD898" s="37"/>
      <c r="AE898" s="36"/>
      <c r="AF898" s="23"/>
      <c r="AG898" s="1"/>
      <c r="AH898" s="23"/>
      <c r="AI898" s="1"/>
      <c r="AJ898" s="37"/>
      <c r="AK898" s="36"/>
      <c r="AL898" s="23"/>
      <c r="AM898" s="1"/>
      <c r="AN898" s="23"/>
      <c r="AO898" s="1"/>
      <c r="AP898" s="37"/>
      <c r="AR898" s="122"/>
      <c r="AS898" s="123"/>
      <c r="AT898" s="124"/>
      <c r="AU898" s="123"/>
      <c r="AV898" s="124"/>
      <c r="AW898" s="125"/>
      <c r="AX898" s="122"/>
      <c r="AY898" s="123"/>
      <c r="AZ898" s="124"/>
      <c r="BA898" s="123"/>
      <c r="BB898" s="124"/>
      <c r="BC898" s="125"/>
      <c r="BD898" s="122"/>
      <c r="BE898" s="123"/>
      <c r="BF898" s="124"/>
      <c r="BG898" s="123"/>
      <c r="BH898" s="124"/>
      <c r="BI898" s="125"/>
      <c r="BJ898" s="122"/>
      <c r="BK898" s="123"/>
      <c r="BL898" s="124"/>
      <c r="BM898" s="123"/>
      <c r="BN898" s="124"/>
      <c r="BO898" s="125"/>
      <c r="BP898" s="122"/>
      <c r="BQ898" s="123"/>
      <c r="BR898" s="124"/>
      <c r="BS898" s="123"/>
      <c r="BT898" s="124"/>
      <c r="BU898" s="125"/>
      <c r="BV898" s="122"/>
      <c r="BW898" s="123"/>
      <c r="BX898" s="124"/>
      <c r="BY898" s="123"/>
      <c r="BZ898" s="124"/>
      <c r="CA898" s="125"/>
      <c r="CB898" s="122"/>
      <c r="CC898" s="123"/>
      <c r="CD898" s="124"/>
      <c r="CE898" s="123"/>
      <c r="CF898" s="124"/>
      <c r="CG898" s="125"/>
      <c r="CH898" s="122"/>
      <c r="CI898" s="123"/>
      <c r="CJ898" s="124"/>
      <c r="CK898" s="123"/>
      <c r="CL898" s="124"/>
      <c r="CM898" s="125"/>
      <c r="CN898" s="122"/>
      <c r="CO898" s="123"/>
      <c r="CP898" s="124"/>
      <c r="CQ898" s="123"/>
      <c r="CR898" s="124"/>
      <c r="CS898" s="125"/>
    </row>
    <row r="899" spans="25:97" ht="15" customHeight="1" x14ac:dyDescent="0.25">
      <c r="Y899" s="38">
        <v>1</v>
      </c>
      <c r="Z899" s="42" t="s">
        <v>25</v>
      </c>
      <c r="AA899" s="40"/>
      <c r="AC899" s="40"/>
      <c r="AE899" s="38"/>
      <c r="AF899" s="42"/>
      <c r="AG899" s="40"/>
      <c r="AH899" s="42"/>
      <c r="AI899" s="40"/>
      <c r="AJ899" s="43"/>
      <c r="AK899" s="38"/>
      <c r="AL899" s="42"/>
      <c r="AM899" s="40"/>
      <c r="AN899" s="42"/>
      <c r="AO899" s="40"/>
      <c r="AP899" s="41"/>
      <c r="AR899" s="118">
        <v>1</v>
      </c>
      <c r="AS899" s="145" t="s">
        <v>351</v>
      </c>
      <c r="AT899" s="120"/>
      <c r="AU899" s="150"/>
      <c r="AV899" s="120"/>
      <c r="AW899" s="150"/>
      <c r="AX899" s="118"/>
      <c r="AY899" s="145"/>
      <c r="AZ899" s="120"/>
      <c r="BA899" s="145"/>
      <c r="BB899" s="120"/>
      <c r="BC899" s="146"/>
      <c r="BD899" s="118"/>
      <c r="BE899" s="145"/>
      <c r="BF899" s="120"/>
      <c r="BG899" s="145"/>
      <c r="BH899" s="120"/>
      <c r="BI899" s="121"/>
      <c r="BJ899" s="118"/>
      <c r="BK899" s="145"/>
      <c r="BL899" s="120"/>
      <c r="BM899" s="150"/>
      <c r="BN899" s="120"/>
      <c r="BO899" s="150"/>
      <c r="BP899" s="118"/>
      <c r="BQ899" s="145"/>
      <c r="BR899" s="120"/>
      <c r="BS899" s="145"/>
      <c r="BT899" s="120"/>
      <c r="BU899" s="146"/>
      <c r="BV899" s="118"/>
      <c r="BW899" s="145"/>
      <c r="BX899" s="120"/>
      <c r="BY899" s="145"/>
      <c r="BZ899" s="120"/>
      <c r="CA899" s="121"/>
      <c r="CB899" s="118"/>
      <c r="CC899" s="145"/>
      <c r="CD899" s="120"/>
      <c r="CE899" s="150"/>
      <c r="CF899" s="120"/>
      <c r="CG899" s="150"/>
      <c r="CH899" s="118"/>
      <c r="CI899" s="145"/>
      <c r="CJ899" s="120"/>
      <c r="CK899" s="145"/>
      <c r="CL899" s="120"/>
      <c r="CM899" s="146"/>
      <c r="CN899" s="118"/>
      <c r="CO899" s="145"/>
      <c r="CP899" s="120"/>
      <c r="CQ899" s="145"/>
      <c r="CR899" s="120"/>
      <c r="CS899" s="121"/>
    </row>
    <row r="900" spans="25:97" ht="15" customHeight="1" x14ac:dyDescent="0.25">
      <c r="Y900" s="38">
        <v>2</v>
      </c>
      <c r="Z900" s="42" t="s">
        <v>26</v>
      </c>
      <c r="AA900" s="40"/>
      <c r="AB900" s="39"/>
      <c r="AC900" s="40"/>
      <c r="AD900" s="41"/>
      <c r="AE900" s="38"/>
      <c r="AF900" s="39"/>
      <c r="AG900" s="40"/>
      <c r="AH900" s="39"/>
      <c r="AI900" s="40"/>
      <c r="AJ900" s="41"/>
      <c r="AK900" s="38"/>
      <c r="AL900" s="39"/>
      <c r="AM900" s="40"/>
      <c r="AN900" s="39"/>
      <c r="AO900" s="40"/>
      <c r="AP900" s="41"/>
      <c r="AR900" s="118">
        <v>2</v>
      </c>
      <c r="AS900" s="145" t="s">
        <v>352</v>
      </c>
      <c r="AT900" s="120"/>
      <c r="AU900" s="119"/>
      <c r="AV900" s="120"/>
      <c r="AW900" s="121"/>
      <c r="AX900" s="118"/>
      <c r="AY900" s="119"/>
      <c r="AZ900" s="120"/>
      <c r="BA900" s="119"/>
      <c r="BB900" s="120"/>
      <c r="BC900" s="121"/>
      <c r="BD900" s="118"/>
      <c r="BE900" s="119"/>
      <c r="BF900" s="120"/>
      <c r="BG900" s="119"/>
      <c r="BH900" s="120"/>
      <c r="BI900" s="121"/>
      <c r="BJ900" s="118"/>
      <c r="BK900" s="145"/>
      <c r="BL900" s="120"/>
      <c r="BM900" s="119"/>
      <c r="BN900" s="120"/>
      <c r="BO900" s="121"/>
      <c r="BP900" s="118"/>
      <c r="BQ900" s="119"/>
      <c r="BR900" s="120"/>
      <c r="BS900" s="119"/>
      <c r="BT900" s="120"/>
      <c r="BU900" s="121"/>
      <c r="BV900" s="118"/>
      <c r="BW900" s="119"/>
      <c r="BX900" s="120"/>
      <c r="BY900" s="119"/>
      <c r="BZ900" s="120"/>
      <c r="CA900" s="121"/>
      <c r="CB900" s="118"/>
      <c r="CC900" s="145"/>
      <c r="CD900" s="120"/>
      <c r="CE900" s="119"/>
      <c r="CF900" s="120"/>
      <c r="CG900" s="121"/>
      <c r="CH900" s="118"/>
      <c r="CI900" s="119"/>
      <c r="CJ900" s="120"/>
      <c r="CK900" s="119"/>
      <c r="CL900" s="120"/>
      <c r="CM900" s="121"/>
      <c r="CN900" s="118"/>
      <c r="CO900" s="119"/>
      <c r="CP900" s="120"/>
      <c r="CQ900" s="119"/>
      <c r="CR900" s="120"/>
      <c r="CS900" s="121"/>
    </row>
    <row r="901" spans="25:97" ht="15" customHeight="1" x14ac:dyDescent="0.25">
      <c r="Y901" s="38">
        <v>3</v>
      </c>
      <c r="Z901" s="43" t="s">
        <v>27</v>
      </c>
      <c r="AA901" s="40"/>
      <c r="AB901" s="39"/>
      <c r="AC901" s="40"/>
      <c r="AD901" s="41"/>
      <c r="AE901" s="38"/>
      <c r="AF901" s="39"/>
      <c r="AG901" s="40"/>
      <c r="AH901" s="39"/>
      <c r="AI901" s="40"/>
      <c r="AJ901" s="41"/>
      <c r="AK901" s="38"/>
      <c r="AL901" s="39"/>
      <c r="AM901" s="40"/>
      <c r="AN901" s="39"/>
      <c r="AO901" s="40"/>
      <c r="AP901" s="41"/>
      <c r="AR901" s="118">
        <v>3</v>
      </c>
      <c r="AS901" s="146" t="s">
        <v>353</v>
      </c>
      <c r="AT901" s="120"/>
      <c r="AU901" s="119"/>
      <c r="AV901" s="120"/>
      <c r="AW901" s="121"/>
      <c r="AX901" s="118"/>
      <c r="AY901" s="119"/>
      <c r="AZ901" s="120"/>
      <c r="BA901" s="119"/>
      <c r="BB901" s="120"/>
      <c r="BC901" s="121"/>
      <c r="BD901" s="118"/>
      <c r="BE901" s="119"/>
      <c r="BF901" s="120"/>
      <c r="BG901" s="119"/>
      <c r="BH901" s="120"/>
      <c r="BI901" s="121"/>
      <c r="BJ901" s="118"/>
      <c r="BK901" s="146"/>
      <c r="BL901" s="120"/>
      <c r="BM901" s="119"/>
      <c r="BN901" s="120"/>
      <c r="BO901" s="121"/>
      <c r="BP901" s="118"/>
      <c r="BQ901" s="119"/>
      <c r="BR901" s="120"/>
      <c r="BS901" s="119"/>
      <c r="BT901" s="120"/>
      <c r="BU901" s="121"/>
      <c r="BV901" s="118"/>
      <c r="BW901" s="119"/>
      <c r="BX901" s="120"/>
      <c r="BY901" s="119"/>
      <c r="BZ901" s="120"/>
      <c r="CA901" s="121"/>
      <c r="CB901" s="118"/>
      <c r="CC901" s="146"/>
      <c r="CD901" s="120"/>
      <c r="CE901" s="119"/>
      <c r="CF901" s="120"/>
      <c r="CG901" s="121"/>
      <c r="CH901" s="118"/>
      <c r="CI901" s="119"/>
      <c r="CJ901" s="120"/>
      <c r="CK901" s="119"/>
      <c r="CL901" s="120"/>
      <c r="CM901" s="121"/>
      <c r="CN901" s="118"/>
      <c r="CO901" s="119"/>
      <c r="CP901" s="120"/>
      <c r="CQ901" s="119"/>
      <c r="CR901" s="120"/>
      <c r="CS901" s="121"/>
    </row>
    <row r="902" spans="25:97" ht="15.75" x14ac:dyDescent="0.25">
      <c r="Y902" s="44"/>
      <c r="Z902" s="45"/>
      <c r="AA902" s="46"/>
      <c r="AB902" s="45"/>
      <c r="AC902" s="46"/>
      <c r="AD902" s="47"/>
      <c r="AE902" s="44"/>
      <c r="AF902" s="45"/>
      <c r="AG902" s="46"/>
      <c r="AH902" s="45"/>
      <c r="AI902" s="46"/>
      <c r="AJ902" s="47"/>
      <c r="AK902" s="44"/>
      <c r="AL902" s="45"/>
      <c r="AM902" s="46"/>
      <c r="AN902" s="45"/>
      <c r="AO902" s="46"/>
      <c r="AP902" s="47"/>
      <c r="AR902" s="44"/>
      <c r="AS902" s="45"/>
      <c r="AT902" s="46"/>
      <c r="AU902" s="45"/>
      <c r="AV902" s="46"/>
      <c r="AW902" s="47"/>
      <c r="AX902" s="44"/>
      <c r="AY902" s="45"/>
      <c r="AZ902" s="46"/>
      <c r="BA902" s="45"/>
      <c r="BB902" s="46"/>
      <c r="BC902" s="47"/>
      <c r="BD902" s="44"/>
      <c r="BE902" s="45"/>
      <c r="BF902" s="46"/>
      <c r="BG902" s="45"/>
      <c r="BH902" s="46"/>
      <c r="BI902" s="47"/>
      <c r="BJ902" s="44"/>
      <c r="BK902" s="45"/>
      <c r="BL902" s="46"/>
      <c r="BM902" s="45"/>
      <c r="BN902" s="46"/>
      <c r="BO902" s="47"/>
      <c r="BP902" s="44"/>
      <c r="BQ902" s="45"/>
      <c r="BR902" s="46"/>
      <c r="BS902" s="45"/>
      <c r="BT902" s="46"/>
      <c r="BU902" s="47"/>
      <c r="BV902" s="44"/>
      <c r="BW902" s="45"/>
      <c r="BX902" s="46"/>
      <c r="BY902" s="45"/>
      <c r="BZ902" s="46"/>
      <c r="CA902" s="47"/>
      <c r="CB902" s="44"/>
      <c r="CC902" s="45"/>
      <c r="CD902" s="46"/>
      <c r="CE902" s="45"/>
      <c r="CF902" s="46"/>
      <c r="CG902" s="47"/>
      <c r="CH902" s="44"/>
      <c r="CI902" s="45"/>
      <c r="CJ902" s="46"/>
      <c r="CK902" s="45"/>
      <c r="CL902" s="46"/>
      <c r="CM902" s="47"/>
      <c r="CN902" s="44"/>
      <c r="CO902" s="45"/>
      <c r="CP902" s="46"/>
      <c r="CQ902" s="45"/>
      <c r="CR902" s="46"/>
      <c r="CS902" s="47"/>
    </row>
    <row r="903" spans="25:97" ht="15.75" x14ac:dyDescent="0.25">
      <c r="Z903" s="22"/>
      <c r="AB903" s="22"/>
      <c r="AD903" s="22"/>
      <c r="AF903" s="22"/>
      <c r="AH903" s="22"/>
      <c r="AJ903" s="22"/>
      <c r="AL903" s="22"/>
      <c r="AN903" s="22"/>
      <c r="AP903" s="22"/>
    </row>
  </sheetData>
  <sheetProtection password="CC4B" sheet="1" selectLockedCells="1"/>
  <mergeCells count="100">
    <mergeCell ref="B133:B135"/>
    <mergeCell ref="B148:B150"/>
    <mergeCell ref="B145:B147"/>
    <mergeCell ref="B136:B138"/>
    <mergeCell ref="B278:B280"/>
    <mergeCell ref="B239:B241"/>
    <mergeCell ref="B242:B244"/>
    <mergeCell ref="B269:B271"/>
    <mergeCell ref="B248:B250"/>
    <mergeCell ref="B251:B253"/>
    <mergeCell ref="B233:B235"/>
    <mergeCell ref="B236:B238"/>
    <mergeCell ref="B190:B192"/>
    <mergeCell ref="B193:B195"/>
    <mergeCell ref="B196:B198"/>
    <mergeCell ref="B199:B201"/>
    <mergeCell ref="B218:B220"/>
    <mergeCell ref="B227:B229"/>
    <mergeCell ref="B221:B223"/>
    <mergeCell ref="B205:B207"/>
    <mergeCell ref="B210:G210"/>
    <mergeCell ref="C227:C286"/>
    <mergeCell ref="B281:B283"/>
    <mergeCell ref="B284:B286"/>
    <mergeCell ref="D257:D286"/>
    <mergeCell ref="C148:C207"/>
    <mergeCell ref="E148:E207"/>
    <mergeCell ref="G148:G207"/>
    <mergeCell ref="B151:B153"/>
    <mergeCell ref="B154:B156"/>
    <mergeCell ref="B157:B159"/>
    <mergeCell ref="B160:B162"/>
    <mergeCell ref="M567:AP567"/>
    <mergeCell ref="B254:B256"/>
    <mergeCell ref="B257:B259"/>
    <mergeCell ref="B260:B262"/>
    <mergeCell ref="B263:B265"/>
    <mergeCell ref="B266:B268"/>
    <mergeCell ref="E227:E286"/>
    <mergeCell ref="B272:B274"/>
    <mergeCell ref="B275:B277"/>
    <mergeCell ref="B230:B232"/>
    <mergeCell ref="G227:G286"/>
    <mergeCell ref="B245:B247"/>
    <mergeCell ref="B163:B165"/>
    <mergeCell ref="B178:B180"/>
    <mergeCell ref="B181:B183"/>
    <mergeCell ref="B184:B186"/>
    <mergeCell ref="B166:B168"/>
    <mergeCell ref="B202:B204"/>
    <mergeCell ref="B169:B171"/>
    <mergeCell ref="B172:B174"/>
    <mergeCell ref="B175:B177"/>
    <mergeCell ref="B187:B189"/>
    <mergeCell ref="B131:G131"/>
    <mergeCell ref="B96:B98"/>
    <mergeCell ref="B99:B101"/>
    <mergeCell ref="B102:B104"/>
    <mergeCell ref="B105:B107"/>
    <mergeCell ref="B108:B110"/>
    <mergeCell ref="B111:B113"/>
    <mergeCell ref="B114:B116"/>
    <mergeCell ref="B117:B119"/>
    <mergeCell ref="B120:B122"/>
    <mergeCell ref="B123:B125"/>
    <mergeCell ref="B126:B128"/>
    <mergeCell ref="G81:G128"/>
    <mergeCell ref="B84:B86"/>
    <mergeCell ref="B87:B89"/>
    <mergeCell ref="B90:B92"/>
    <mergeCell ref="B78:B80"/>
    <mergeCell ref="B93:B95"/>
    <mergeCell ref="D93:D128"/>
    <mergeCell ref="B72:B74"/>
    <mergeCell ref="B75:B77"/>
    <mergeCell ref="B81:B83"/>
    <mergeCell ref="C81:C128"/>
    <mergeCell ref="L10:L64"/>
    <mergeCell ref="B15:B29"/>
    <mergeCell ref="B30:B34"/>
    <mergeCell ref="B35:B59"/>
    <mergeCell ref="B60:B64"/>
    <mergeCell ref="B10:B14"/>
    <mergeCell ref="C10:E64"/>
    <mergeCell ref="B224:B226"/>
    <mergeCell ref="I9:K9"/>
    <mergeCell ref="B4:C4"/>
    <mergeCell ref="B5:C5"/>
    <mergeCell ref="B6:C6"/>
    <mergeCell ref="B7:C7"/>
    <mergeCell ref="C9:E9"/>
    <mergeCell ref="F9:H9"/>
    <mergeCell ref="B215:B217"/>
    <mergeCell ref="B212:B214"/>
    <mergeCell ref="B139:B141"/>
    <mergeCell ref="B142:B144"/>
    <mergeCell ref="D178:D207"/>
    <mergeCell ref="B67:G67"/>
    <mergeCell ref="B69:B71"/>
    <mergeCell ref="E81:E128"/>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B2:AP603"/>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5703125" customWidth="1"/>
  </cols>
  <sheetData>
    <row r="2" spans="2:12" ht="18.75" x14ac:dyDescent="0.3">
      <c r="B2" s="24"/>
      <c r="C2" s="25"/>
      <c r="D2" s="455" t="str">
        <f>'1'!D2</f>
        <v>****- **** оқу жылында бала дамуының жеке картасы</v>
      </c>
      <c r="E2" s="25"/>
      <c r="F2" s="25"/>
      <c r="G2" s="24"/>
      <c r="H2" s="24"/>
    </row>
    <row r="3" spans="2:12" ht="18.75" x14ac:dyDescent="0.3">
      <c r="B3" s="24"/>
      <c r="C3" s="24"/>
      <c r="D3" s="24"/>
      <c r="E3" s="24"/>
      <c r="F3" s="24"/>
      <c r="G3" s="24"/>
      <c r="H3" s="24"/>
    </row>
    <row r="4" spans="2:12" ht="39" customHeight="1" x14ac:dyDescent="0.3">
      <c r="B4" s="801" t="s">
        <v>928</v>
      </c>
      <c r="C4" s="801"/>
      <c r="D4" s="26" t="str">
        <f>'2 жастағы балалар Ф'!C155</f>
        <v>Аманғали Тамерлан</v>
      </c>
      <c r="E4" s="29"/>
      <c r="F4" s="29"/>
      <c r="G4" s="24"/>
      <c r="H4" s="24"/>
    </row>
    <row r="5" spans="2:12" ht="18.75" x14ac:dyDescent="0.3">
      <c r="B5" s="802" t="s">
        <v>905</v>
      </c>
      <c r="C5" s="802"/>
      <c r="D5" s="27">
        <f>'2 жастағы балалар Ф'!A155</f>
        <v>44844</v>
      </c>
      <c r="E5" s="27"/>
      <c r="F5" s="27"/>
      <c r="G5" s="24"/>
      <c r="H5" s="24"/>
    </row>
    <row r="6" spans="2:12" ht="85.5" customHeight="1" x14ac:dyDescent="0.3">
      <c r="B6" s="803" t="s">
        <v>929</v>
      </c>
      <c r="C6" s="803"/>
      <c r="D6" s="454" t="str">
        <f>'1'!D6</f>
        <v>"Балдырған тобы" С.Сейфуллин атындағы ЖББМ шағын орталық</v>
      </c>
      <c r="E6" s="28"/>
      <c r="F6" s="388" t="str">
        <f>'1'!F6</f>
        <v>Қарағанды облысы</v>
      </c>
      <c r="G6" s="28"/>
      <c r="H6" s="26"/>
    </row>
    <row r="7" spans="2:12" ht="18.75" x14ac:dyDescent="0.3">
      <c r="B7" s="802" t="s">
        <v>930</v>
      </c>
      <c r="C7" s="802"/>
      <c r="D7" s="26" t="s">
        <v>1198</v>
      </c>
      <c r="E7" s="28"/>
      <c r="F7" s="28"/>
      <c r="G7" s="28"/>
      <c r="H7" s="24"/>
    </row>
    <row r="9" spans="2:12" ht="98.2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824" t="str">
        <f>IF(C69="","",VLOOKUP(C69,$M$509:$N$511,2,TRUE))</f>
        <v/>
      </c>
      <c r="D10" s="825"/>
      <c r="E10" s="826"/>
      <c r="F10" s="824" t="str">
        <f>IF(C133="","",VLOOKUP(C133,$M$556:$N$558,2,TRUE))</f>
        <v/>
      </c>
      <c r="G10" s="825"/>
      <c r="H10" s="826"/>
      <c r="I10" s="450" t="e">
        <f>IF(C212="","",VLOOKUP(C212,$M$556:$N$558,2,TRUE))</f>
        <v>#N/A</v>
      </c>
      <c r="J10" s="450" t="str">
        <f>IF(C213="","",VLOOKUP(C213,$O$556:$P$558,2,TRUE))</f>
        <v>әртүрлі бағытта және берілген бағытта шеңбер бойымен қолдарын әртүрлі қалыпта ұстап жүру,қарқынның өзгеруімен шағын  топпен және бүкіл топпен  жүру,сигнал бойынша тоқтаумен жүру,жүру кезінде тепе-теңдікті сақтаңу, дағдылардын қалыптастыру</v>
      </c>
      <c r="K10" s="450" t="e">
        <f>IF(C214="","",VLOOKUP(C214,$Q$556:$R$558,2,TRUE))</f>
        <v>#N/A</v>
      </c>
      <c r="L10" s="819" t="str">
        <f>IF(B287="","",VLOOKUP(B287,$M$600:$N$602,2,TRUE))</f>
        <v xml:space="preserve">Жеке гигиенаның негізгі дағдыларын біледі; үстел басына өз бетімен отырады, үлкендердің көмегімен белгілі бір ретпен шешініп, киінеді.
Ересек адамның көмегімен ойын әрекеттерін орындайды.
Қатайту процедуралары кезінде оң эмоцияларды көрсетеді және қауіпті жағдайларда сақ болады.
Ойыншықтардың, киімдердің, аяқ киімдердің, ыдыс-аяқтардың, жиһаздардың, жемістердің, үй жануарлары мен олардың төлдерінің, көлік құралдарының және жеке гигиеналық заттардың атауларын білдіретін сөздерді біледі, қазақ халқының құндылықтарына қызығушылық танытады.
Зат есімнің көпше түрін түсінеді. Ересектердің сөзін түсінеді, қарапайым сұрақтарға жауап береді, өз пікірін білдіреді.
Ересектердің сөзін түсінеді және қарапайым сұрақтарға жауап береді, қарапайым сөз тіркестерін қолдана отырып, өз ойын білдіреді. Көрнекі сүйемелдеусіз таныс шығармаларды тыңдайды; кітаптардағы иллюстрацияларды қарастырады, иллюстрациялардың мазмұны бойынша сұрақтарға жауап береді; эмоционалды түрде жауап береді
ауызша халық шығармашылығы шығармалары бойынша.
Ауызша нұсқаулар мен үлгі бойынша тапсырмаларды мұғаліммен бірге орындайды; 2 негізгі түсті, пішінін, өлшемін ажыратады.
Дөңгеленген, ұзартылған пішіндерге ұқсас заттарды біледі; түстерді ажыратып, оларды дұрыс атауға тырысады.
Ересекпен бірге қарапайым модельдеу әдістері (үлкен бөліктерден бөліктерді бөліп, оларды бір бүтінге біріктіру, пластилин илеу).
Ересектің көмегімен фланелграфқа геометриялық пішіндерді, көліктерді, үйлерді, шарларды, гүлдерді орналастыруды біледі.
Үлгі бойынша ең қарапайым құрылысты біледі.
Әнді тыңдап, мағынасын түсінеді; жеке буындар мен сөздерді әндер; қарапайым би қимылдарын орындайды.
Есіміне жауап береді, өзін айнадан және фотосуреттерден таниды; ата-анасы мен үлкендерін, жақын ортасын таниды, олардың есімдерін атайды;
өзі тұратын үй мен пәтерді біледі;
объектілерді және олармен әрекетті біледі,
оларды сурет бойынша тану; құрбыларымен ойнайды
;ересектердің еңбек әрекеттерін бақылайды; ересектердің іс-әрекетіне қызығушылық танытады; қарапайым тұрмыстық әрекеттерді орындайтын ересектерге еліктейді; жақындарына жанашырлық, қамқорлық көрсетеді; дәмі, сыртқы  белгілері бойынша
көгөністер    мен
жемістерді ажыратады
және атайды жануарлар денесінің бөліктерін ерекшелейді, олардың
мінез-
құлқына, сыртқы
түріне назар аударады;
үй құстарын таниды және атайды; табиғаттағы маусымдық өзгерістерді атайды;
және табиғи материалдардың қасиеттері туралы түсініктері бар; өсімдіктер мен жануарларға ұқыптылықпен қарайды: оларды жақсы көреді, сипайды; бірге ойнайды, басқа балалармен бірге бір-біріне көмектесіп, табысқа бірге қуанады; ненің
«дұрыс» немесе
«дұрыс емес»,
«жақсы» немесе
«жаман» екенін түсінеді;
және бастапқыда
суретте
көлік, көше, жол; көлік
құралдарыны ң кейбір түрлерін біледі.Серуенде және сумен, құммен ойнау кезіндегі қауіпсіздік ережелерін біледі
;жолдарда қауіпсіз жүріс-тұрыстың негізгі ережелерін біледі.
</v>
      </c>
    </row>
    <row r="11" spans="2:12" ht="90" customHeight="1" x14ac:dyDescent="0.25">
      <c r="B11" s="804"/>
      <c r="C11" s="827"/>
      <c r="D11" s="828"/>
      <c r="E11" s="829"/>
      <c r="F11" s="827"/>
      <c r="G11" s="828"/>
      <c r="H11" s="829"/>
      <c r="I11" s="450" t="str">
        <f>IF(C215="","",VLOOKUP(C215,$S$556:$T$558,2,TRUE))</f>
        <v>Шектеулі жазықтықта, әртүрлі заттардың астында қозғалу қабілетін бекіту</v>
      </c>
      <c r="J11" s="450" t="e">
        <f>IF(C216="","",VLOOKUP(C216,$U$556:$V$558,2,TRUE))</f>
        <v>#N/A</v>
      </c>
      <c r="K11" s="450" t="e">
        <f>IF(C217="","",VLOOKUP(C217,$W$556:$X$558,2,TRUE))</f>
        <v>#N/A</v>
      </c>
      <c r="L11" s="820"/>
    </row>
    <row r="12" spans="2:12" ht="90" customHeight="1" x14ac:dyDescent="0.25">
      <c r="B12" s="804"/>
      <c r="C12" s="827"/>
      <c r="D12" s="828"/>
      <c r="E12" s="829"/>
      <c r="F12" s="827"/>
      <c r="G12" s="828"/>
      <c r="H12" s="829"/>
      <c r="I12" s="450" t="e">
        <f>IF(C218="","",VLOOKUP(C218,$Y$556:$Z$558,2,TRUE))</f>
        <v>#N/A</v>
      </c>
      <c r="J12" s="450" t="str">
        <f>IF(C219="","",VLOOKUP(C219,$AA$556:$AB$558,2,TRUE))</f>
        <v>Бетті, қолды өз бетімен жуу дағдылардын қалыптастыру</v>
      </c>
      <c r="K12" s="450" t="e">
        <f>IF(C220="","",VLOOKUP(C220,$AC$556:$AD$558,2,TRUE))</f>
        <v>#N/A</v>
      </c>
      <c r="L12" s="820"/>
    </row>
    <row r="13" spans="2:12" ht="90" customHeight="1" x14ac:dyDescent="0.25">
      <c r="B13" s="804"/>
      <c r="C13" s="827"/>
      <c r="D13" s="828"/>
      <c r="E13" s="829"/>
      <c r="F13" s="827"/>
      <c r="G13" s="828"/>
      <c r="H13" s="829"/>
      <c r="I13" s="450" t="e">
        <f>IF(C221="","",VLOOKUP(C221,$AE$556:$AF$558,2,TRUE))</f>
        <v>#N/A</v>
      </c>
      <c r="J13" s="450" t="str">
        <f>IF(C222="","",VLOOKUP(C222,$AG$556:$AH$558,2,TRUE))</f>
        <v>белгілі бір ретпен киіну және шешіну дағдылардын қалыптастыру</v>
      </c>
      <c r="K13" s="450" t="e">
        <f>IF(C223="","",VLOOKUP(C223,$AI$556:$AJ$558,2,TRUE))</f>
        <v>#N/A</v>
      </c>
      <c r="L13" s="820"/>
    </row>
    <row r="14" spans="2:12" ht="90" hidden="1" customHeight="1" x14ac:dyDescent="0.25">
      <c r="B14" s="804"/>
      <c r="C14" s="827"/>
      <c r="D14" s="828"/>
      <c r="E14" s="829"/>
      <c r="F14" s="827"/>
      <c r="G14" s="828"/>
      <c r="H14" s="829"/>
      <c r="I14" s="450" t="e">
        <f>IF(C224="","",VLOOKUP(C224,$AK$556:$AL$558,2,TRUE))</f>
        <v>#REF!</v>
      </c>
      <c r="J14" s="450" t="e">
        <f>IF(C225="","",VLOOKUP(C225,$AM$556:$AN$558,2,TRUE))</f>
        <v>#REF!</v>
      </c>
      <c r="K14" s="450" t="e">
        <f>IF(C226="","",VLOOKUP(C226,$AO$556:$AP$558,2,TRUE))</f>
        <v>#REF!</v>
      </c>
      <c r="L14" s="820"/>
    </row>
    <row r="15" spans="2:12" ht="90" customHeight="1" x14ac:dyDescent="0.25">
      <c r="B15" s="795" t="s">
        <v>733</v>
      </c>
      <c r="C15" s="827"/>
      <c r="D15" s="828"/>
      <c r="E15" s="829"/>
      <c r="F15" s="827"/>
      <c r="G15" s="828"/>
      <c r="H15" s="829"/>
      <c r="I15" s="450" t="e">
        <f>IF(D212="","",VLOOKUP(D212,$M$560:$N$562,2,TRUE))</f>
        <v>#N/A</v>
      </c>
      <c r="J15" s="450" t="str">
        <f>IF(D213="","",VLOOKUP(D213,$O$560:$P$562,2,TRUE))</f>
        <v>ересектердің сөзін тыңдау және түсіну дағдылардын қалыптастыру</v>
      </c>
      <c r="K15" s="450" t="e">
        <f>IF(D214="","",VLOOKUP(D214,$Q$560:$R$562,2,TRUE))</f>
        <v>#N/A</v>
      </c>
      <c r="L15" s="820"/>
    </row>
    <row r="16" spans="2:12" ht="90" customHeight="1" x14ac:dyDescent="0.25">
      <c r="B16" s="796"/>
      <c r="C16" s="827"/>
      <c r="D16" s="828"/>
      <c r="E16" s="829"/>
      <c r="F16" s="827"/>
      <c r="G16" s="828"/>
      <c r="H16" s="829"/>
      <c r="I16" s="450" t="e">
        <f>IF(D215="","",VLOOKUP(D215,$S$560:$T$562,2,TRUE))</f>
        <v>#N/A</v>
      </c>
      <c r="J16" s="450" t="e">
        <f>IF(D216="","",VLOOKUP(D216,$U$560:$V$562,2,TRUE))</f>
        <v>#N/A</v>
      </c>
      <c r="K16" s="450" t="str">
        <f>IF(D217="","",VLOOKUP(D217,$W$560:$X$562,2,TRUE))</f>
        <v>жеке дауысты және дауыссыз дыбыстарды, еліктеу сөздерін айтуға үйрету</v>
      </c>
      <c r="L16" s="820"/>
    </row>
    <row r="17" spans="2:12" ht="90" customHeight="1" x14ac:dyDescent="0.25">
      <c r="B17" s="796"/>
      <c r="C17" s="827"/>
      <c r="D17" s="828"/>
      <c r="E17" s="829"/>
      <c r="F17" s="827"/>
      <c r="G17" s="828"/>
      <c r="H17" s="829"/>
      <c r="I17" s="450" t="e">
        <f>IF(D218="","",VLOOKUP(D218,$Y$560:$Z$562,2,TRUE))</f>
        <v>#N/A</v>
      </c>
      <c r="J17" s="450" t="e">
        <f>IF(D219="","",VLOOKUP(D219,$AA$560:$AB$562,2,TRUE))</f>
        <v>#N/A</v>
      </c>
      <c r="K17" s="450" t="str">
        <f>IF(D220="","",VLOOKUP(D220,$AC$560:$AD$560,2,TRUE))</f>
        <v xml:space="preserve">қарапайым сөз тіркестерін (2-4 сөз) қайталап айтуға үйрету
</v>
      </c>
      <c r="L17" s="820"/>
    </row>
    <row r="18" spans="2:12" ht="90" customHeight="1" x14ac:dyDescent="0.25">
      <c r="B18" s="796"/>
      <c r="C18" s="827"/>
      <c r="D18" s="828"/>
      <c r="E18" s="829"/>
      <c r="F18" s="827"/>
      <c r="G18" s="828"/>
      <c r="H18" s="829"/>
      <c r="I18" s="450" t="e">
        <f>IF(D221="","",VLOOKUP(D221,$AE$560:$AF$562,2,TRUE))</f>
        <v>#N/A</v>
      </c>
      <c r="J18" s="450" t="e">
        <f>IF(D222="","",VLOOKUP(D222,$AG$560:$AH$562,2,TRUE))</f>
        <v>#N/A</v>
      </c>
      <c r="K18" s="450" t="str">
        <f>IF(D223="","",VLOOKUP(D223,$AI$560:$AJ$562,2,TRUE))</f>
        <v>шағын әңгімелерді көрнекі сүйемелдеусіз тыңдап, қарапайым сұрақтарға жауап беруге үйрету</v>
      </c>
      <c r="L18" s="820"/>
    </row>
    <row r="19" spans="2:12" ht="90" hidden="1" customHeight="1" x14ac:dyDescent="0.25">
      <c r="B19" s="796"/>
      <c r="C19" s="827"/>
      <c r="D19" s="828"/>
      <c r="E19" s="829"/>
      <c r="F19" s="827"/>
      <c r="G19" s="828"/>
      <c r="H19" s="829"/>
      <c r="I19" s="450" t="e">
        <f>IF(D224="","",VLOOKUP(D224,$AK$560:$AL$562,2,TRUE))</f>
        <v>#REF!</v>
      </c>
      <c r="J19" s="450" t="e">
        <f>IF(D225="","",VLOOKUP(D225,$AM$560:$AN$562,2,TRUE))</f>
        <v>#REF!</v>
      </c>
      <c r="K19" s="450" t="e">
        <f>IF(D226="","",VLOOKUP(D226,$AO$560:$AP$562,2,TRUE))</f>
        <v>#REF!</v>
      </c>
      <c r="L19" s="820"/>
    </row>
    <row r="20" spans="2:12" ht="90" customHeight="1" x14ac:dyDescent="0.25">
      <c r="B20" s="796"/>
      <c r="C20" s="827"/>
      <c r="D20" s="828"/>
      <c r="E20" s="829"/>
      <c r="F20" s="827"/>
      <c r="G20" s="828"/>
      <c r="H20" s="829"/>
      <c r="I20" s="450" t="e">
        <f>IF(D227="","",VLOOKUP(D227,$M$564:$N$566,2,TRUE))</f>
        <v>#N/A</v>
      </c>
      <c r="J20" s="450" t="e">
        <f>IF(D228="","",VLOOKUP(D228,$O$564:$P$566,2,TRUE))</f>
        <v>#N/A</v>
      </c>
      <c r="K20" s="450" t="str">
        <f>IF(D229="","",VLOOKUP(D229,$Q$564:$R$566,2,TRUE))</f>
        <v>оқылған шығармадағы жекелеген сөздерді қосылып қайталап айтуға үйрету</v>
      </c>
      <c r="L20" s="820"/>
    </row>
    <row r="21" spans="2:12" ht="90" customHeight="1" x14ac:dyDescent="0.25">
      <c r="B21" s="796"/>
      <c r="C21" s="827"/>
      <c r="D21" s="828"/>
      <c r="E21" s="829"/>
      <c r="F21" s="827"/>
      <c r="G21" s="828"/>
      <c r="H21" s="829"/>
      <c r="I21" s="450" t="e">
        <f>IF(D230="","",VLOOKUP(D230,$S$564:$T$566,2,TRUE))</f>
        <v>#N/A</v>
      </c>
      <c r="J21" s="450" t="e">
        <f>IF(D231="","",VLOOKUP(D231,$U$564:$V$566,2,TRUE))</f>
        <v>#N/A</v>
      </c>
      <c r="K21" s="450" t="str">
        <f>IF(D232="","",VLOOKUP(D232,$W$564:$X$566,2,TRUE))</f>
        <v>таныс шығармаларды көрнекіліксіз тыңдайдауға үйрету</v>
      </c>
      <c r="L21" s="820"/>
    </row>
    <row r="22" spans="2:12" ht="90" customHeight="1" x14ac:dyDescent="0.25">
      <c r="B22" s="796"/>
      <c r="C22" s="827"/>
      <c r="D22" s="828"/>
      <c r="E22" s="829"/>
      <c r="F22" s="827"/>
      <c r="G22" s="828"/>
      <c r="H22" s="829"/>
      <c r="I22" s="450" t="e">
        <f>IF(D233="","",VLOOKUP(D233,$Y$564:$Z$566,2,TRUE))</f>
        <v>#N/A</v>
      </c>
      <c r="J22" s="450" t="e">
        <f>IF(D234="","",VLOOKUP(D234,$AA$564:$AB$566,2,TRUE))</f>
        <v>#N/A</v>
      </c>
      <c r="K22" s="450" t="str">
        <f>IF(D235="","",VLOOKUP(D235,$AC$564:$AD$566,2,TRUE))</f>
        <v xml:space="preserve">кітаптардағы иллюстрацияларды қарайды, суреттердің мазмұны бойынша қойылған сұрақтарға жауап беруге үйрету
</v>
      </c>
      <c r="L22" s="820"/>
    </row>
    <row r="23" spans="2:12" ht="90" customHeight="1" x14ac:dyDescent="0.25">
      <c r="B23" s="796"/>
      <c r="C23" s="827"/>
      <c r="D23" s="828"/>
      <c r="E23" s="829"/>
      <c r="F23" s="827"/>
      <c r="G23" s="828"/>
      <c r="H23" s="829"/>
      <c r="I23" s="450" t="e">
        <f>IF(D236="","",VLOOKUP(D236,$AE$564:$AF$566,2,TRUE))</f>
        <v>#N/A</v>
      </c>
      <c r="J23" s="450" t="e">
        <f>IF(D237="","",VLOOKUP(D237,$AG$564:$AH$566,2,TRUE))</f>
        <v>#N/A</v>
      </c>
      <c r="K23" s="450" t="str">
        <f>IF(D238="","",VLOOKUP(D238,$AI$564:$AJ$566,2,TRUE))</f>
        <v>педагогтің көмегімен шағын тақпақтарды қайталап айтуға  үйрету</v>
      </c>
      <c r="L23" s="820"/>
    </row>
    <row r="24" spans="2:12" ht="90" hidden="1" customHeight="1" x14ac:dyDescent="0.25">
      <c r="B24" s="796"/>
      <c r="C24" s="827"/>
      <c r="D24" s="828"/>
      <c r="E24" s="829"/>
      <c r="F24" s="827"/>
      <c r="G24" s="828"/>
      <c r="H24" s="829"/>
      <c r="I24" s="450" t="e">
        <f>IF(D239="","",VLOOKUP(D239,$AK$564:$AL$566,2,TRUE))</f>
        <v>#REF!</v>
      </c>
      <c r="J24" s="450" t="e">
        <f>IF(D240="","",VLOOKUP(D240,$AM$564:$AN$566,2,TRUE))</f>
        <v>#REF!</v>
      </c>
      <c r="K24" s="450" t="e">
        <f>IF(D241="","",VLOOKUP(D241,$AO$564:$AP$566,2,TRUE))</f>
        <v>#REF!</v>
      </c>
      <c r="L24" s="820"/>
    </row>
    <row r="25" spans="2:12" ht="90" hidden="1" customHeight="1" x14ac:dyDescent="0.25">
      <c r="B25" s="796"/>
      <c r="C25" s="827"/>
      <c r="D25" s="828"/>
      <c r="E25" s="829"/>
      <c r="F25" s="827"/>
      <c r="G25" s="828"/>
      <c r="H25" s="829"/>
      <c r="I25" s="450" t="e">
        <f>IF(D242="","",VLOOKUP(D242,$M$568:$N$570,2,TRUE))</f>
        <v>#REF!</v>
      </c>
      <c r="J25" s="450" t="e">
        <f>IF(D243="","",VLOOKUP(D243,$O$568:$P$570,2,TRUE))</f>
        <v>#REF!</v>
      </c>
      <c r="K25" s="450" t="e">
        <f>IF(D244="","",VLOOKUP(D244,$Q$568:$R$570,2,TRUE))</f>
        <v>#REF!</v>
      </c>
      <c r="L25" s="820"/>
    </row>
    <row r="26" spans="2:12" ht="90" hidden="1" customHeight="1" x14ac:dyDescent="0.25">
      <c r="B26" s="796"/>
      <c r="C26" s="827"/>
      <c r="D26" s="828"/>
      <c r="E26" s="829"/>
      <c r="F26" s="827"/>
      <c r="G26" s="828"/>
      <c r="H26" s="829"/>
      <c r="I26" s="450" t="e">
        <f>IF(D245="","",VLOOKUP(D245,$S$568:$T$570,2,TRUE))</f>
        <v>#REF!</v>
      </c>
      <c r="J26" s="450" t="e">
        <f>IF(D246="","",VLOOKUP(D246,$U$568:$V$570,2,TRUE))</f>
        <v>#REF!</v>
      </c>
      <c r="K26" s="450" t="e">
        <f>IF(D247="","",VLOOKUP(D247,$W$568:$X$570,2,TRUE))</f>
        <v>#REF!</v>
      </c>
      <c r="L26" s="820"/>
    </row>
    <row r="27" spans="2:12" ht="90" hidden="1" customHeight="1" x14ac:dyDescent="0.25">
      <c r="B27" s="796"/>
      <c r="C27" s="827"/>
      <c r="D27" s="828"/>
      <c r="E27" s="829"/>
      <c r="F27" s="827"/>
      <c r="G27" s="828"/>
      <c r="H27" s="829"/>
      <c r="I27" s="450" t="e">
        <f>IF(D248="","",VLOOKUP(D248,$Y$568:$Z$570,2,TRUE))</f>
        <v>#REF!</v>
      </c>
      <c r="J27" s="450" t="e">
        <f>IF(D249="","",VLOOKUP(D249,$AA$568:$AB$570,2,TRUE))</f>
        <v>#REF!</v>
      </c>
      <c r="K27" s="450" t="e">
        <f>IF(D250="","",VLOOKUP(D250,$AC$568:$AD$570,2,TRUE))</f>
        <v>#REF!</v>
      </c>
      <c r="L27" s="820"/>
    </row>
    <row r="28" spans="2:12" ht="90" hidden="1" customHeight="1" x14ac:dyDescent="0.25">
      <c r="B28" s="796"/>
      <c r="C28" s="827"/>
      <c r="D28" s="828"/>
      <c r="E28" s="829"/>
      <c r="F28" s="827"/>
      <c r="G28" s="828"/>
      <c r="H28" s="829"/>
      <c r="I28" s="450" t="e">
        <f>IF(D251="","",VLOOKUP(D251,$AE$568:$AF$570,2,TRUE))</f>
        <v>#REF!</v>
      </c>
      <c r="J28" s="450" t="e">
        <f>IF(D252="","",VLOOKUP(D252,$AG$568:$AH$570,2,TRUE))</f>
        <v>#REF!</v>
      </c>
      <c r="K28" s="450" t="e">
        <f>IF(D253="","",VLOOKUP(D253,$AI$568:$AJ$570,2,TRUE))</f>
        <v>#REF!</v>
      </c>
      <c r="L28" s="820"/>
    </row>
    <row r="29" spans="2:12" ht="90" hidden="1" customHeight="1" x14ac:dyDescent="0.25">
      <c r="B29" s="797"/>
      <c r="C29" s="827"/>
      <c r="D29" s="828"/>
      <c r="E29" s="829"/>
      <c r="F29" s="827"/>
      <c r="G29" s="828"/>
      <c r="H29" s="829"/>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827"/>
      <c r="D30" s="828"/>
      <c r="E30" s="829"/>
      <c r="F30" s="827"/>
      <c r="G30" s="828"/>
      <c r="H30" s="829"/>
      <c r="I30" s="453" t="e">
        <f>IF(E212="","",VLOOKUP(E212,$M$572:$N$574,2,TRUE))</f>
        <v>#REF!</v>
      </c>
      <c r="J30" s="453" t="e">
        <f>IF(E213="","",VLOOKUP(E213,$O$572:$P$574,2,TRUE))</f>
        <v>#REF!</v>
      </c>
      <c r="K30" s="453" t="e">
        <f>IF(E214="","",VLOOKUP(E214,$Q$572:$R$574,2,TRUE))</f>
        <v>#REF!</v>
      </c>
      <c r="L30" s="820"/>
    </row>
    <row r="31" spans="2:12" ht="90" customHeight="1" x14ac:dyDescent="0.25">
      <c r="B31" s="804"/>
      <c r="C31" s="827"/>
      <c r="D31" s="828"/>
      <c r="E31" s="829"/>
      <c r="F31" s="827"/>
      <c r="G31" s="828"/>
      <c r="H31" s="829"/>
      <c r="I31" s="453" t="e">
        <f>IF(E215="","",VLOOKUP(E215,$S$572:$T$574,2,TRUE))</f>
        <v>#N/A</v>
      </c>
      <c r="J31" s="453" t="e">
        <f>IF(E216="","",VLOOKUP(E216,$U$572:$V$574,2,TRUE))</f>
        <v>#N/A</v>
      </c>
      <c r="K31" s="453" t="str">
        <f>IF(E217="","",VLOOKUP(E217,$W$572:$X$574,2,TRUE))</f>
        <v>үлгі мен ауызша нұсқауға сүйеніп, тапсырмаларды орындауға үйрету</v>
      </c>
      <c r="L31" s="820"/>
    </row>
    <row r="32" spans="2:12" ht="90" customHeight="1" x14ac:dyDescent="0.25">
      <c r="B32" s="804"/>
      <c r="C32" s="827"/>
      <c r="D32" s="828"/>
      <c r="E32" s="829"/>
      <c r="F32" s="827"/>
      <c r="G32" s="828"/>
      <c r="H32" s="829"/>
      <c r="I32" s="453" t="e">
        <f>IF(E218="","",VLOOKUP(E218,$Y$572:$Z$574,2,TRUE))</f>
        <v>#N/A</v>
      </c>
      <c r="J32" s="453" t="e">
        <f>IF(E219="","",VLOOKUP(E219,$AA$572:$AB$574,2,TRUE))</f>
        <v>#N/A</v>
      </c>
      <c r="K32" s="453" t="str">
        <f>IF(E220="","",VLOOKUP(E220,$AC$572:$AD$574,2,TRUE))</f>
        <v>көлемі, пішіні, түсі бойынша ұқсас біртекті заттарды топтастыруға үйрету</v>
      </c>
      <c r="L32" s="820"/>
    </row>
    <row r="33" spans="2:12" ht="90" customHeight="1" x14ac:dyDescent="0.25">
      <c r="B33" s="804"/>
      <c r="C33" s="827"/>
      <c r="D33" s="828"/>
      <c r="E33" s="829"/>
      <c r="F33" s="827"/>
      <c r="G33" s="828"/>
      <c r="H33" s="829"/>
      <c r="I33" s="453" t="e">
        <f>IF(E221="","",VLOOKUP(E221,$AE$572:$AF$574,2,TRUE))</f>
        <v>#N/A</v>
      </c>
      <c r="J33" s="453" t="e">
        <f>IF(E222="","",VLOOKUP(E222,$AG$572:$AH$574,2,TRUE))</f>
        <v>#N/A</v>
      </c>
      <c r="K33" s="453" t="str">
        <f>IF(E223="","",VLOOKUP(E223,$AI$572:$AJ$574,2,TRUE))</f>
        <v>түрлі көлемдегі геометриялық фигураларды негізгі қасиеттері бойынша салыстыруға үйрету</v>
      </c>
      <c r="L33" s="820"/>
    </row>
    <row r="34" spans="2:12" ht="90" customHeight="1" x14ac:dyDescent="0.25">
      <c r="B34" s="804"/>
      <c r="C34" s="827"/>
      <c r="D34" s="828"/>
      <c r="E34" s="829"/>
      <c r="F34" s="827"/>
      <c r="G34" s="828"/>
      <c r="H34" s="829"/>
      <c r="I34" s="453" t="e">
        <f>IF(E224="","",VLOOKUP(E224,$AK$572:$AL$574,2,TRUE))</f>
        <v>#N/A</v>
      </c>
      <c r="J34" s="453" t="e">
        <f>IF(E225="","",VLOOKUP(E225,$AM$572:$AN$574,2,TRUE))</f>
        <v>#N/A</v>
      </c>
      <c r="K34" s="453" t="str">
        <f>IF(E226="","",VLOOKUP(E226,$AO$572:$AP$574,2,TRUE))</f>
        <v>түсі, көлемі, пішіні бойынша заттарды өз бетінше зерттейді және салыстыруға үйрету</v>
      </c>
      <c r="L34" s="820"/>
    </row>
    <row r="35" spans="2:12" ht="90" customHeight="1" x14ac:dyDescent="0.25">
      <c r="B35" s="804" t="s">
        <v>904</v>
      </c>
      <c r="C35" s="827"/>
      <c r="D35" s="828"/>
      <c r="E35" s="829"/>
      <c r="F35" s="827"/>
      <c r="G35" s="828"/>
      <c r="H35" s="829"/>
      <c r="I35" s="451" t="e">
        <f>IF(F212="","",VLOOKUP(F212,$M$576:$N$578,2,TRUE))</f>
        <v>#N/A</v>
      </c>
      <c r="J35" s="451" t="str">
        <f>IF(F213="","",VLOOKUP(F213,$O$576:$P$578,2,TRUE))</f>
        <v>қаламды дұрыс ұстайды, тік және тұйықталған дөңгелек сызықтарды қағаз бетінде жеңіл жүргізу дағдылардын қалыптастыру</v>
      </c>
      <c r="K35" s="451" t="e">
        <f>IF(F214="","",VLOOKUP(F214,$Q$576:$R$578,2,TRUE))</f>
        <v>#N/A</v>
      </c>
      <c r="L35" s="820"/>
    </row>
    <row r="36" spans="2:12" ht="90" customHeight="1" x14ac:dyDescent="0.25">
      <c r="B36" s="804"/>
      <c r="C36" s="827"/>
      <c r="D36" s="828"/>
      <c r="E36" s="829"/>
      <c r="F36" s="827"/>
      <c r="G36" s="828"/>
      <c r="H36" s="829"/>
      <c r="I36" s="451" t="e">
        <f>IF(F215="","",VLOOKUP(F215,$S$576:$T$578,2,TRUE))</f>
        <v>#N/A</v>
      </c>
      <c r="J36" s="451" t="str">
        <f>IF(F216="","",VLOOKUP(F216,$U$576:$V$578,2,TRUE))</f>
        <v xml:space="preserve">өзінің салған суретіне қуанады, онда не бейнеленгенін айту дағдылардын қалыптастыру
</v>
      </c>
      <c r="K36" s="451" t="e">
        <f>IF(F217="","",VLOOKUP(F217,$W$576:$X$578,2,TRUE))</f>
        <v>#N/A</v>
      </c>
      <c r="L36" s="820"/>
    </row>
    <row r="37" spans="2:12" ht="90" customHeight="1" x14ac:dyDescent="0.25">
      <c r="B37" s="804"/>
      <c r="C37" s="827"/>
      <c r="D37" s="828"/>
      <c r="E37" s="829"/>
      <c r="F37" s="827"/>
      <c r="G37" s="828"/>
      <c r="H37" s="829"/>
      <c r="I37" s="451" t="e">
        <f>IF(F218="","",VLOOKUP(F218,$Y$576:$Z$578,2,TRUE))</f>
        <v>#N/A</v>
      </c>
      <c r="J37" s="451" t="str">
        <f>IF(F219="","",VLOOKUP(F219,$AA$576:$AB$578,2,TRUE))</f>
        <v>қағаз бетіне бояулармен сызықтар, жақпалар салу дағдылардын қалыптастыру</v>
      </c>
      <c r="K37" s="451" t="e">
        <f>IF(F220="","",VLOOKUP(F220,$AC$576:$AD$578,2,TRUE))</f>
        <v>#N/A</v>
      </c>
      <c r="L37" s="820"/>
    </row>
    <row r="38" spans="2:12" ht="90" customHeight="1" x14ac:dyDescent="0.25">
      <c r="B38" s="804"/>
      <c r="C38" s="827"/>
      <c r="D38" s="828"/>
      <c r="E38" s="829"/>
      <c r="F38" s="827"/>
      <c r="G38" s="828"/>
      <c r="H38" s="829"/>
      <c r="I38" s="451" t="e">
        <f>IF(F221="","",VLOOKUP(F221,$AE$576:$AF$578,2,TRUE))</f>
        <v>#N/A</v>
      </c>
      <c r="J38" s="451" t="str">
        <f>IF(F222="","",VLOOKUP(F222,$AG$576:$AH$578,2,TRUE))</f>
        <v>қағазға және құмға сурет салудың бастапқы техникасын меңгеру дағдылардын қалыптастыру</v>
      </c>
      <c r="K38" s="451" t="e">
        <f>IF(F223="","",VLOOKUP(F223,$AI$576:$AJ$578,2,TRUE))</f>
        <v>#N/A</v>
      </c>
      <c r="L38" s="820"/>
    </row>
    <row r="39" spans="2:12" ht="90" customHeight="1" x14ac:dyDescent="0.25">
      <c r="B39" s="804"/>
      <c r="C39" s="827"/>
      <c r="D39" s="828"/>
      <c r="E39" s="829"/>
      <c r="F39" s="827"/>
      <c r="G39" s="828"/>
      <c r="H39" s="829"/>
      <c r="I39" s="451" t="e">
        <f>IF(F224="","",VLOOKUP(F224,$AK$576:$AL$578,2,TRUE))</f>
        <v>#N/A</v>
      </c>
      <c r="J39" s="451" t="str">
        <f>IF(F225="","",VLOOKUP(F225,$AM$576:$AN$578,2,TRUE))</f>
        <v>мүсіндейтін заттарды зерттеу дағдылардын қалыптастыру</v>
      </c>
      <c r="K39" s="451" t="e">
        <f>IF(F226="","",VLOOKUP(F226,$AO$576:$AP$578,2,TRUE))</f>
        <v>#N/A</v>
      </c>
      <c r="L39" s="820"/>
    </row>
    <row r="40" spans="2:12" ht="90" hidden="1" customHeight="1" x14ac:dyDescent="0.25">
      <c r="B40" s="804"/>
      <c r="C40" s="827"/>
      <c r="D40" s="828"/>
      <c r="E40" s="829"/>
      <c r="F40" s="827"/>
      <c r="G40" s="828"/>
      <c r="H40" s="829"/>
      <c r="I40" s="451" t="e">
        <f>IF(F227="","",VLOOKUP(F227,$M$580:$N$582,2,TRUE))</f>
        <v>#REF!</v>
      </c>
      <c r="J40" s="451" t="e">
        <f>IF(F228="","",VLOOKUP(F228,$O$580:$P$582,2,TRUE))</f>
        <v>#REF!</v>
      </c>
      <c r="K40" s="451" t="e">
        <f>IF(F229="","",VLOOKUP(F229,$Q$580:$R$582,2,TRUE))</f>
        <v>#REF!</v>
      </c>
      <c r="L40" s="820"/>
    </row>
    <row r="41" spans="2:12" ht="90" hidden="1" customHeight="1" x14ac:dyDescent="0.25">
      <c r="B41" s="804"/>
      <c r="C41" s="827"/>
      <c r="D41" s="828"/>
      <c r="E41" s="829"/>
      <c r="F41" s="827"/>
      <c r="G41" s="828"/>
      <c r="H41" s="829"/>
      <c r="I41" s="451" t="e">
        <f>IF(F230="","",VLOOKUP(F230,$S$580:$T$582,2,TRUE))</f>
        <v>#REF!</v>
      </c>
      <c r="J41" s="451" t="e">
        <f>IF(F231="","",VLOOKUP(F231,$U$580:$V$582,2,TRUE))</f>
        <v>#REF!</v>
      </c>
      <c r="K41" s="451" t="e">
        <f>IF(F232="","",VLOOKUP(F232,$W$580:$X$582,2,TRUE))</f>
        <v>#REF!</v>
      </c>
      <c r="L41" s="820"/>
    </row>
    <row r="42" spans="2:12" ht="90" hidden="1" customHeight="1" x14ac:dyDescent="0.25">
      <c r="B42" s="804"/>
      <c r="C42" s="827"/>
      <c r="D42" s="828"/>
      <c r="E42" s="829"/>
      <c r="F42" s="827"/>
      <c r="G42" s="828"/>
      <c r="H42" s="829"/>
      <c r="I42" s="451" t="e">
        <f>IF(F233="","",VLOOKUP(F233,$Y$580:$Z$582,2,TRUE))</f>
        <v>#REF!</v>
      </c>
      <c r="J42" s="451" t="e">
        <f>IF(F234="","",VLOOKUP(F234,$AA$580:$AB$582,2,TRUE))</f>
        <v>#REF!</v>
      </c>
      <c r="K42" s="451" t="e">
        <f>IF(F235="","",VLOOKUP(F235,$AC$580:$AD$582,2,TRUE))</f>
        <v>#REF!</v>
      </c>
      <c r="L42" s="820"/>
    </row>
    <row r="43" spans="2:12" ht="90" hidden="1" customHeight="1" x14ac:dyDescent="0.25">
      <c r="B43" s="804"/>
      <c r="C43" s="827"/>
      <c r="D43" s="828"/>
      <c r="E43" s="829"/>
      <c r="F43" s="827"/>
      <c r="G43" s="828"/>
      <c r="H43" s="829"/>
      <c r="I43" s="451" t="e">
        <f>IF(F236="","",VLOOKUP(F236,$AE$580:$AF$582,2,TRUE))</f>
        <v>#REF!</v>
      </c>
      <c r="J43" s="451" t="e">
        <f>IF(F237="","",VLOOKUP(F237,$AG$580:$AH$582,2,TRUE))</f>
        <v>#REF!</v>
      </c>
      <c r="K43" s="451" t="e">
        <f>IF(F238="","",VLOOKUP(F238,$AI$580:$AJ$582,2,TRUE))</f>
        <v>#REF!</v>
      </c>
      <c r="L43" s="820"/>
    </row>
    <row r="44" spans="2:12" ht="90" hidden="1" customHeight="1" x14ac:dyDescent="0.25">
      <c r="B44" s="804"/>
      <c r="C44" s="827"/>
      <c r="D44" s="828"/>
      <c r="E44" s="829"/>
      <c r="F44" s="827"/>
      <c r="G44" s="828"/>
      <c r="H44" s="829"/>
      <c r="I44" s="451" t="e">
        <f>IF(F239="","",VLOOKUP(F239,$AK$580:$AL$582,2,TRUE))</f>
        <v>#REF!</v>
      </c>
      <c r="J44" s="451" t="e">
        <f>IF(F240="","",VLOOKUP(F240,$AM$580:$AN$582,2,TRUE))</f>
        <v>#REF!</v>
      </c>
      <c r="K44" s="451" t="e">
        <f>IF(F241="","",VLOOKUP(F241,$AO$580:$AP$582,2,TRUE))</f>
        <v>#REF!</v>
      </c>
      <c r="L44" s="820"/>
    </row>
    <row r="45" spans="2:12" ht="90" customHeight="1" x14ac:dyDescent="0.25">
      <c r="B45" s="804"/>
      <c r="C45" s="827"/>
      <c r="D45" s="828"/>
      <c r="E45" s="829"/>
      <c r="F45" s="827"/>
      <c r="G45" s="828"/>
      <c r="H45" s="829"/>
      <c r="I45" s="451" t="e">
        <f>IF(F242="","",VLOOKUP(F242,$M$584:$N$586,2,TRUE))</f>
        <v>#N/A</v>
      </c>
      <c r="J45" s="451" t="str">
        <f>IF(F243="","",VLOOKUP(F243,$O$584:$P$586,2,TRUE))</f>
        <v>мүсіндеудің қарапайым тәсілдерін меңгергу (кесектерді үлкен бөліктерден бөліп алу, оларды біртұтас етіп біріктіру, сазбалшықты өздігінен илей алу) дағдылардын қалыптастыру</v>
      </c>
      <c r="K45" s="451" t="e">
        <f>IF(F244="","",VLOOKUP(F244,$Q$584:$R$586,2,TRUE))</f>
        <v>#N/A</v>
      </c>
      <c r="L45" s="820"/>
    </row>
    <row r="46" spans="2:12" ht="90" customHeight="1" x14ac:dyDescent="0.25">
      <c r="B46" s="804"/>
      <c r="C46" s="827"/>
      <c r="D46" s="828"/>
      <c r="E46" s="829"/>
      <c r="F46" s="827"/>
      <c r="G46" s="828"/>
      <c r="H46" s="829"/>
      <c r="I46" s="451" t="e">
        <f>IF(F245="","",VLOOKUP(F245,$S$584:$T$586,2,TRUE))</f>
        <v>#N/A</v>
      </c>
      <c r="J46" s="451" t="str">
        <f>IF(F246="","",VLOOKUP(F246,$U$584:$V$586,2,TRUE))</f>
        <v xml:space="preserve">кесе, тостаған, табақты мүсіндеуде пішіннің жоғары бөлігін саусақпен басып, тереңдету дағдылардын қалыптастыру
</v>
      </c>
      <c r="K46" s="451" t="e">
        <f>IF(F247="","",VLOOKUP(F247,$W$584:$X$586,2,TRUE))</f>
        <v>#N/A</v>
      </c>
      <c r="L46" s="820"/>
    </row>
    <row r="47" spans="2:12" ht="90" customHeight="1" x14ac:dyDescent="0.25">
      <c r="B47" s="804"/>
      <c r="C47" s="827"/>
      <c r="D47" s="828"/>
      <c r="E47" s="829"/>
      <c r="F47" s="827"/>
      <c r="G47" s="828"/>
      <c r="H47" s="829"/>
      <c r="I47" s="451" t="e">
        <f>IF(F248="","",VLOOKUP(F248,$Y$584:$Z$586,2,TRUE))</f>
        <v>#N/A</v>
      </c>
      <c r="J47" s="451" t="str">
        <f>IF(F249="","",VLOOKUP(F249,$AA$584:$AB$586,2,TRUE))</f>
        <v>дайын болған бұйымды тұғырға орналастыруды, жұмыстан кейін материалдарды жинастыру дағдылардын қалыптастыру</v>
      </c>
      <c r="K47" s="451" t="e">
        <f>IF(F250="","",VLOOKUP(F250,$AC$584:$AD$586,2,TRUE))</f>
        <v>#N/A</v>
      </c>
      <c r="L47" s="820"/>
    </row>
    <row r="48" spans="2:12" ht="90" customHeight="1" x14ac:dyDescent="0.25">
      <c r="B48" s="804"/>
      <c r="C48" s="827"/>
      <c r="D48" s="828"/>
      <c r="E48" s="829"/>
      <c r="F48" s="827"/>
      <c r="G48" s="828"/>
      <c r="H48" s="829"/>
      <c r="I48" s="451" t="e">
        <f>IF(F251="","",VLOOKUP(F251,$AE$584:$AF$586,2,TRUE))</f>
        <v>#N/A</v>
      </c>
      <c r="J48" s="451" t="str">
        <f>IF(F252="","",VLOOKUP(F252,$AG$584:$AH$586,2,TRUE))</f>
        <v>қағазды қолданудың қарапайым әдістерін (ұсақтау, жырту, бүктеу) білу дағдылардын қалыптастыру</v>
      </c>
      <c r="K48" s="451" t="e">
        <f>IF(F253="","",VLOOKUP(F253,$AI$584:$AJ$586,2,TRUE))</f>
        <v>#N/A</v>
      </c>
      <c r="L48" s="820"/>
    </row>
    <row r="49" spans="2:12" ht="90" customHeight="1" x14ac:dyDescent="0.25">
      <c r="B49" s="804"/>
      <c r="C49" s="827"/>
      <c r="D49" s="828"/>
      <c r="E49" s="829"/>
      <c r="F49" s="827"/>
      <c r="G49" s="828"/>
      <c r="H49" s="829"/>
      <c r="I49" s="451" t="e">
        <f>IF(F254="","",VLOOKUP(F254,$AK$584:$AL$586,2,TRUE))</f>
        <v>#N/A</v>
      </c>
      <c r="J49" s="451" t="str">
        <f>IF(F255="","",VLOOKUP(F255,$AM$572:$AN$586,2,TRUE))</f>
        <v xml:space="preserve">бейнелерді фланелеграфта (сызықтарда, шаршыда), қағаз бетіне қояды және құрастыру дағдылардын қалыптастыру
</v>
      </c>
      <c r="K49" s="451" t="e">
        <f>IF(F256="","",VLOOKUP(F256,$AO$584:$AP$586,2,TRUE))</f>
        <v>#N/A</v>
      </c>
      <c r="L49" s="820"/>
    </row>
    <row r="50" spans="2:12" ht="90" customHeight="1" x14ac:dyDescent="0.25">
      <c r="B50" s="804"/>
      <c r="C50" s="827"/>
      <c r="D50" s="828"/>
      <c r="E50" s="829"/>
      <c r="F50" s="827"/>
      <c r="G50" s="828"/>
      <c r="H50" s="829"/>
      <c r="I50" s="451" t="e">
        <f>IF(F257="","",VLOOKUP(F257,$M$588:$N$590,2,TRUE))</f>
        <v>#N/A</v>
      </c>
      <c r="J50" s="451" t="str">
        <f>IF(F258="","",VLOOKUP(F258,$O$588:$P$590,2,TRUE))</f>
        <v>фланелеграфта қарапайым композицияларды орналастыру және құрастыру дағдылардын қалыптастыру</v>
      </c>
      <c r="K50" s="451" t="e">
        <f>IF(F259="","",VLOOKUP(F259,$Q$588:$R$590,2,TRUE))</f>
        <v>#N/A</v>
      </c>
      <c r="L50" s="820"/>
    </row>
    <row r="51" spans="2:12" ht="90" customHeight="1" x14ac:dyDescent="0.25">
      <c r="B51" s="804"/>
      <c r="C51" s="827"/>
      <c r="D51" s="828"/>
      <c r="E51" s="829"/>
      <c r="F51" s="827"/>
      <c r="G51" s="828"/>
      <c r="H51" s="829"/>
      <c r="I51" s="451" t="e">
        <f>IF(F260="","",VLOOKUP(F260,$S$588:$T$590,2,TRUE))</f>
        <v>#N/A</v>
      </c>
      <c r="J51" s="451" t="str">
        <f>IF(F261="","",VLOOKUP(F261,$U$588:$V$590,2,TRUE))</f>
        <v>симметриялық пішіндерді, ою-өрнектерді орналастыру дағдылардын қалыптастыру</v>
      </c>
      <c r="K51" s="451" t="e">
        <f>IF(F262="","",VLOOKUP(F262,$W$588:$X$590,2,TRUE))</f>
        <v>#N/A</v>
      </c>
      <c r="L51" s="820"/>
    </row>
    <row r="52" spans="2:12" ht="90" customHeight="1" x14ac:dyDescent="0.25">
      <c r="B52" s="804"/>
      <c r="C52" s="827"/>
      <c r="D52" s="828"/>
      <c r="E52" s="829"/>
      <c r="F52" s="827"/>
      <c r="G52" s="828"/>
      <c r="H52" s="829"/>
      <c r="I52" s="451" t="str">
        <f>IF(F263="","",VLOOKUP(F263,$Y$588:$Z$590,2,TRUE))</f>
        <v>қарапайым құрылысты үлгі бойынша құрастыру қабілетін бекіту</v>
      </c>
      <c r="J52" s="451" t="e">
        <f>IF(F264="","",VLOOKUP(F264,$AA$588:$AB$590,2,TRUE))</f>
        <v>#N/A</v>
      </c>
      <c r="K52" s="451" t="e">
        <f>IF(F265="","",VLOOKUP(F265,$AC$588:$AD$590,2,TRUE))</f>
        <v>#N/A</v>
      </c>
      <c r="L52" s="820"/>
    </row>
    <row r="53" spans="2:12" ht="90" customHeight="1" x14ac:dyDescent="0.25">
      <c r="B53" s="804"/>
      <c r="C53" s="827"/>
      <c r="D53" s="828"/>
      <c r="E53" s="829"/>
      <c r="F53" s="827"/>
      <c r="G53" s="828"/>
      <c r="H53" s="829"/>
      <c r="I53" s="451" t="e">
        <f>IF(F266="","",VLOOKUP(F266,$AE$588:$AF$590,2,TRUE))</f>
        <v>#N/A</v>
      </c>
      <c r="J53" s="451" t="e">
        <f>IF(F267="","",VLOOKUP(F267,$AG$588:$AH$590,2,TRUE))</f>
        <v>#N/A</v>
      </c>
      <c r="K53" s="451" t="str">
        <f>IF(F268="","",VLOOKUP(F268,$AI$588:$AJ$590,2,TRUE))</f>
        <v>тұрғызылған қарапайым құрылыстарды ату және ойыншықтарды қолдана отырып, олармен ойнауға үйрету</v>
      </c>
      <c r="L53" s="820"/>
    </row>
    <row r="54" spans="2:12" ht="90" customHeight="1" x14ac:dyDescent="0.25">
      <c r="B54" s="804"/>
      <c r="C54" s="827"/>
      <c r="D54" s="828"/>
      <c r="E54" s="829"/>
      <c r="F54" s="827"/>
      <c r="G54" s="828"/>
      <c r="H54" s="829"/>
      <c r="I54" s="451" t="str">
        <f>IF(F269="","",VLOOKUP(F269,$AK$588:$AL$590,2,TRUE))</f>
        <v>өз бетінше құрастыруға тырысу қабілетін бекіту</v>
      </c>
      <c r="J54" s="451" t="e">
        <f>IF(F270="","",VLOOKUP(F270,$AM$588:$AN$590,2,TRUE))</f>
        <v>#N/A</v>
      </c>
      <c r="K54" s="451" t="e">
        <f>IF(F271="","",VLOOKUP(F271,$AO$588:$AP$590,2,TRUE))</f>
        <v>#N/A</v>
      </c>
      <c r="L54" s="820"/>
    </row>
    <row r="55" spans="2:12" ht="90" customHeight="1" x14ac:dyDescent="0.25">
      <c r="B55" s="804"/>
      <c r="C55" s="827"/>
      <c r="D55" s="828"/>
      <c r="E55" s="829"/>
      <c r="F55" s="827"/>
      <c r="G55" s="828"/>
      <c r="H55" s="829"/>
      <c r="I55" s="451" t="str">
        <f>IF(F272="","",VLOOKUP(F272,$M$592:$N$594,2,TRUE))</f>
        <v>қорапқа құрылыс бөлшектерін жинастыру қабілетін бекіту</v>
      </c>
      <c r="J55" s="451" t="e">
        <f>IF(F273="","",VLOOKUP(F273,$O$592:$P$594,2,TRUE))</f>
        <v>#N/A</v>
      </c>
      <c r="K55" s="451" t="e">
        <f>IF(F274="","",VLOOKUP(F274,$Q$592:$R$594,2,TRUE))</f>
        <v>#N/A</v>
      </c>
      <c r="L55" s="820"/>
    </row>
    <row r="56" spans="2:12" ht="90" customHeight="1" x14ac:dyDescent="0.25">
      <c r="B56" s="804"/>
      <c r="C56" s="827"/>
      <c r="D56" s="828"/>
      <c r="E56" s="829"/>
      <c r="F56" s="827"/>
      <c r="G56" s="828"/>
      <c r="H56" s="829"/>
      <c r="I56" s="451" t="e">
        <f>IF(F275="","",VLOOKUP(F275,$S$592:$T$594,2,TRUE))</f>
        <v>#N/A</v>
      </c>
      <c r="J56" s="451" t="e">
        <f>IF(F276="","",VLOOKUP(F276,$U$592:$V$594,2,TRUE))</f>
        <v>#N/A</v>
      </c>
      <c r="K56" s="451" t="str">
        <f>IF(F277="","",VLOOKUP(F277,$W$592:$X$594,2,TRUE))</f>
        <v>педагогтің дауыс ырғағына, сөздердің созылыңқы дыбысталуына еліктей отырып, жекелеген сөздер мен буындарды қосып айтуға үйрету</v>
      </c>
      <c r="L56" s="820"/>
    </row>
    <row r="57" spans="2:12" ht="90" customHeight="1" x14ac:dyDescent="0.25">
      <c r="B57" s="804"/>
      <c r="C57" s="827"/>
      <c r="D57" s="828"/>
      <c r="E57" s="829"/>
      <c r="F57" s="827"/>
      <c r="G57" s="828"/>
      <c r="H57" s="829"/>
      <c r="I57" s="451" t="e">
        <f>IF(F278="","",VLOOKUP(F278,$Y$592:$Z$594,2,TRUE))</f>
        <v>#N/A</v>
      </c>
      <c r="J57" s="451" t="e">
        <f>IF(F279="","",VLOOKUP(F279,$AA$592:$AB$594,2,TRUE))</f>
        <v>#N/A</v>
      </c>
      <c r="K57" s="451" t="str">
        <f>IF(F280="","",VLOOKUP(F280,$AC$592:$AD$594,2,TRUE))</f>
        <v>бұрын естіген әндерді тануға үйрету</v>
      </c>
      <c r="L57" s="820"/>
    </row>
    <row r="58" spans="2:12" ht="90" customHeight="1" x14ac:dyDescent="0.25">
      <c r="B58" s="804"/>
      <c r="C58" s="827"/>
      <c r="D58" s="828"/>
      <c r="E58" s="829"/>
      <c r="F58" s="827"/>
      <c r="G58" s="828"/>
      <c r="H58" s="829"/>
      <c r="I58" s="451" t="e">
        <f>IF(F281="","",VLOOKUP(F281,$AE$592:$AF$594,2,TRUE))</f>
        <v>#N/A</v>
      </c>
      <c r="J58" s="451" t="str">
        <f>IF(F282="","",VLOOKUP(F282,$AG$592:$AH$594,2,TRUE))</f>
        <v>ересектердің көрсеткен қимылдарын қайталау (шапалақтау, аяқтарын тарсылдату, қолдың білектерін айналдыру) дағдылардын қалыптастыру</v>
      </c>
      <c r="K58" s="451" t="e">
        <f>IF(F283="","",VLOOKUP(F283,$AI$592:$AJ$594,2,TRUE))</f>
        <v>#N/A</v>
      </c>
      <c r="L58" s="820"/>
    </row>
    <row r="59" spans="2:12" ht="90" customHeight="1" x14ac:dyDescent="0.25">
      <c r="B59" s="804"/>
      <c r="C59" s="827"/>
      <c r="D59" s="828"/>
      <c r="E59" s="829"/>
      <c r="F59" s="827"/>
      <c r="G59" s="828"/>
      <c r="H59" s="829"/>
      <c r="I59" s="451" t="e">
        <f>IF(F284="","",VLOOKUP(F284,$AK$592:$AL$594,2,TRUE))</f>
        <v>#N/A</v>
      </c>
      <c r="J59" s="451" t="e">
        <f>IF(F285="","",VLOOKUP(F285,$AM$592:$AN$594,2,TRUE))</f>
        <v>#N/A</v>
      </c>
      <c r="K59" s="451" t="str">
        <f>IF(F286="","",VLOOKUP(F286,$AO$592:$AP$594,2,TRUE))</f>
        <v>музыкалық аспаптарды ажыратуға (барабан, бубен, сылдырмақ, асатаяқ ) үйрету</v>
      </c>
      <c r="L59" s="820"/>
    </row>
    <row r="60" spans="2:12" ht="90" hidden="1" customHeight="1" x14ac:dyDescent="0.25">
      <c r="B60" s="804" t="s">
        <v>917</v>
      </c>
      <c r="C60" s="827"/>
      <c r="D60" s="828"/>
      <c r="E60" s="829"/>
      <c r="F60" s="827"/>
      <c r="G60" s="828"/>
      <c r="H60" s="829"/>
      <c r="I60" s="453" t="e">
        <f>IF(G212="","",VLOOKUP(G212,$M$596:$N$598,2,TRUE))</f>
        <v>#REF!</v>
      </c>
      <c r="J60" s="453" t="e">
        <f>IF(G213="","",VLOOKUP(G213,$O$596:$P$598,2,TRUE))</f>
        <v>#REF!</v>
      </c>
      <c r="K60" s="453" t="e">
        <f>IF(G214="","",VLOOKUP(G214,$Q$596:$R$598,2,TRUE))</f>
        <v>#REF!</v>
      </c>
      <c r="L60" s="820"/>
    </row>
    <row r="61" spans="2:12" ht="90" customHeight="1" x14ac:dyDescent="0.25">
      <c r="B61" s="804"/>
      <c r="C61" s="827"/>
      <c r="D61" s="828"/>
      <c r="E61" s="829"/>
      <c r="F61" s="827"/>
      <c r="G61" s="828"/>
      <c r="H61" s="829"/>
      <c r="I61" s="453" t="e">
        <f>IF(G215="","",VLOOKUP(G215,$S$596:$T$598,2,TRUE))</f>
        <v>#N/A</v>
      </c>
      <c r="J61" s="453" t="e">
        <f>IF(G216="","",VLOOKUP(G216,$U$596:$V$598,2,TRUE))</f>
        <v>#N/A</v>
      </c>
      <c r="K61" s="453" t="str">
        <f>IF(G217="","",VLOOKUP(G217,$W$596:$X$598,2,TRUE))</f>
        <v>есімін атағанда жауап беруге, өзін айнадан және фотосуреттерден тануға үйрету</v>
      </c>
      <c r="L61" s="820"/>
    </row>
    <row r="62" spans="2:12" ht="90" customHeight="1" x14ac:dyDescent="0.25">
      <c r="B62" s="804"/>
      <c r="C62" s="827"/>
      <c r="D62" s="828"/>
      <c r="E62" s="829"/>
      <c r="F62" s="827"/>
      <c r="G62" s="828"/>
      <c r="H62" s="829"/>
      <c r="I62" s="453" t="e">
        <f>IF(G218="","",VLOOKUP(G218,$Y$596:$Z$598,2,TRUE))</f>
        <v>#N/A</v>
      </c>
      <c r="J62" s="453" t="e">
        <f>IF(G219="","",VLOOKUP(G219,$AA$596:$AB$598,2,TRUE))</f>
        <v>#N/A</v>
      </c>
      <c r="K62" s="453" t="str">
        <f>IF(G220="","",VLOOKUP(G220,$AC$596:$AD$598,2,TRUE))</f>
        <v>заттарды және олармен әрекет етуді білуге, оларды суреттен тануға үйрету</v>
      </c>
      <c r="L62" s="820"/>
    </row>
    <row r="63" spans="2:12" ht="90" customHeight="1" x14ac:dyDescent="0.25">
      <c r="B63" s="804"/>
      <c r="C63" s="827"/>
      <c r="D63" s="828"/>
      <c r="E63" s="829"/>
      <c r="F63" s="827"/>
      <c r="G63" s="828"/>
      <c r="H63" s="829"/>
      <c r="I63" s="453" t="e">
        <f>IF(G221="","",VLOOKUP(G221,$AE$596:$AF$598,2,TRUE))</f>
        <v>#N/A</v>
      </c>
      <c r="J63" s="453" t="str">
        <f>IF(G222="","",VLOOKUP(G222,$AG$596:$AH$598,2,TRUE))</f>
        <v>оқылған дәмі, сыртқы белгілері бойынша көгөністер мен жемістерді ажырату  және атау дағдылардын қалыптастыру</v>
      </c>
      <c r="K63" s="453" t="e">
        <f>IF(G223="","",VLOOKUP(G223,$AI$596:$AJ$598,2,TRUE))</f>
        <v>#N/A</v>
      </c>
      <c r="L63" s="820"/>
    </row>
    <row r="64" spans="2:12" ht="90" customHeight="1" x14ac:dyDescent="0.25">
      <c r="B64" s="804"/>
      <c r="C64" s="830"/>
      <c r="D64" s="831"/>
      <c r="E64" s="832"/>
      <c r="F64" s="830"/>
      <c r="G64" s="831"/>
      <c r="H64" s="832"/>
      <c r="I64" s="453" t="e">
        <f>IF(G224="","",VLOOKUP(G224,$AK$596:$AL$598,2,TRUE))</f>
        <v>#N/A</v>
      </c>
      <c r="J64" s="453" t="str">
        <f>IF(G225="","",VLOOKUP(G225,$AM$596:$AN$598,2,TRUE))</f>
        <v>өсімдіктер мен жануарларға қамқорлық таныту: оларды жақсы көру, сипау дағдылардын қалыптастыру</v>
      </c>
      <c r="K64" s="453" t="e">
        <f>IF(G226="","",VLOOKUP(G226,$AO$596:$AP$598,2,TRUE))</f>
        <v>#N/A</v>
      </c>
      <c r="L64" s="821"/>
    </row>
    <row r="67" spans="2:7" ht="15.75" x14ac:dyDescent="0.25">
      <c r="B67" s="816" t="s">
        <v>937</v>
      </c>
      <c r="C67" s="817"/>
      <c r="D67" s="817"/>
      <c r="E67" s="817"/>
      <c r="F67" s="817"/>
      <c r="G67" s="818"/>
    </row>
    <row r="68" spans="2:7" ht="66" customHeight="1" x14ac:dyDescent="0.25">
      <c r="B68" s="35"/>
      <c r="C68" s="21" t="s">
        <v>915</v>
      </c>
      <c r="D68" s="21" t="s">
        <v>733</v>
      </c>
      <c r="E68" s="21" t="s">
        <v>916</v>
      </c>
      <c r="F68" s="21" t="s">
        <v>904</v>
      </c>
      <c r="G68" s="62" t="s">
        <v>917</v>
      </c>
    </row>
    <row r="69" spans="2:7" x14ac:dyDescent="0.25">
      <c r="B69" s="570">
        <v>1</v>
      </c>
      <c r="C69" s="452"/>
      <c r="D69" s="452"/>
      <c r="E69" s="452"/>
      <c r="F69" s="452"/>
      <c r="G69" s="452"/>
    </row>
    <row r="70" spans="2:7" x14ac:dyDescent="0.25">
      <c r="B70" s="571"/>
      <c r="C70" s="452"/>
      <c r="D70" s="452"/>
      <c r="E70" s="452"/>
      <c r="F70" s="452"/>
      <c r="G70" s="452"/>
    </row>
    <row r="71" spans="2:7" x14ac:dyDescent="0.25">
      <c r="B71" s="572"/>
      <c r="C71" s="452"/>
      <c r="D71" s="452"/>
      <c r="E71" s="452"/>
      <c r="F71" s="452"/>
      <c r="G71" s="452"/>
    </row>
    <row r="72" spans="2:7" x14ac:dyDescent="0.25">
      <c r="B72" s="570">
        <v>2</v>
      </c>
      <c r="C72" s="452"/>
      <c r="D72" s="452"/>
      <c r="E72" s="452"/>
      <c r="F72" s="452"/>
      <c r="G72" s="452"/>
    </row>
    <row r="73" spans="2:7" x14ac:dyDescent="0.25">
      <c r="B73" s="571"/>
      <c r="C73" s="452"/>
      <c r="D73" s="452"/>
      <c r="E73" s="452"/>
      <c r="F73" s="452"/>
      <c r="G73" s="452"/>
    </row>
    <row r="74" spans="2:7" x14ac:dyDescent="0.25">
      <c r="B74" s="572"/>
      <c r="C74" s="452"/>
      <c r="D74" s="452"/>
      <c r="E74" s="452"/>
      <c r="F74" s="452"/>
      <c r="G74" s="452"/>
    </row>
    <row r="75" spans="2:7" x14ac:dyDescent="0.25">
      <c r="B75" s="570">
        <v>3</v>
      </c>
      <c r="C75" s="452"/>
      <c r="D75" s="452"/>
      <c r="E75" s="452"/>
      <c r="F75" s="452"/>
      <c r="G75" s="452"/>
    </row>
    <row r="76" spans="2:7" x14ac:dyDescent="0.25">
      <c r="B76" s="571"/>
      <c r="C76" s="452"/>
      <c r="D76" s="452"/>
      <c r="E76" s="452"/>
      <c r="F76" s="452"/>
      <c r="G76" s="452"/>
    </row>
    <row r="77" spans="2:7" x14ac:dyDescent="0.25">
      <c r="B77" s="572"/>
      <c r="C77" s="452"/>
      <c r="D77" s="452"/>
      <c r="E77" s="452"/>
      <c r="F77" s="452"/>
      <c r="G77" s="452"/>
    </row>
    <row r="78" spans="2:7" x14ac:dyDescent="0.25">
      <c r="B78" s="570">
        <v>4</v>
      </c>
      <c r="C78" s="452"/>
      <c r="D78" s="452"/>
      <c r="E78" s="452"/>
      <c r="F78" s="452"/>
      <c r="G78" s="452"/>
    </row>
    <row r="79" spans="2:7" x14ac:dyDescent="0.25">
      <c r="B79" s="571"/>
      <c r="C79" s="452"/>
      <c r="D79" s="452"/>
      <c r="E79" s="452"/>
      <c r="F79" s="452"/>
      <c r="G79" s="452"/>
    </row>
    <row r="80" spans="2:7" x14ac:dyDescent="0.25">
      <c r="B80" s="572"/>
      <c r="C80" s="452"/>
      <c r="D80" s="452"/>
      <c r="E80" s="452"/>
      <c r="F80" s="452"/>
      <c r="G80" s="452"/>
    </row>
    <row r="81" spans="2:7" x14ac:dyDescent="0.25">
      <c r="B81" s="570">
        <v>5</v>
      </c>
      <c r="C81" s="798"/>
      <c r="D81" s="452"/>
      <c r="E81" s="798"/>
      <c r="F81" s="452"/>
      <c r="G81" s="798"/>
    </row>
    <row r="82" spans="2:7" x14ac:dyDescent="0.25">
      <c r="B82" s="571"/>
      <c r="C82" s="799"/>
      <c r="D82" s="452"/>
      <c r="E82" s="799"/>
      <c r="F82" s="452"/>
      <c r="G82" s="799"/>
    </row>
    <row r="83" spans="2:7" x14ac:dyDescent="0.25">
      <c r="B83" s="572"/>
      <c r="C83" s="799"/>
      <c r="D83" s="452"/>
      <c r="E83" s="799"/>
      <c r="F83" s="452"/>
      <c r="G83" s="799"/>
    </row>
    <row r="84" spans="2:7" x14ac:dyDescent="0.25">
      <c r="B84" s="570">
        <v>6</v>
      </c>
      <c r="C84" s="799"/>
      <c r="D84" s="452"/>
      <c r="E84" s="799"/>
      <c r="F84" s="452"/>
      <c r="G84" s="799"/>
    </row>
    <row r="85" spans="2:7" x14ac:dyDescent="0.25">
      <c r="B85" s="571"/>
      <c r="C85" s="799"/>
      <c r="D85" s="452"/>
      <c r="E85" s="799"/>
      <c r="F85" s="452"/>
      <c r="G85" s="799"/>
    </row>
    <row r="86" spans="2:7" x14ac:dyDescent="0.25">
      <c r="B86" s="572"/>
      <c r="C86" s="799"/>
      <c r="D86" s="452"/>
      <c r="E86" s="799"/>
      <c r="F86" s="452"/>
      <c r="G86" s="799"/>
    </row>
    <row r="87" spans="2:7" x14ac:dyDescent="0.25">
      <c r="B87" s="570">
        <v>7</v>
      </c>
      <c r="C87" s="799"/>
      <c r="D87" s="452"/>
      <c r="E87" s="799"/>
      <c r="F87" s="452"/>
      <c r="G87" s="799"/>
    </row>
    <row r="88" spans="2:7" x14ac:dyDescent="0.25">
      <c r="B88" s="571"/>
      <c r="C88" s="799"/>
      <c r="D88" s="452"/>
      <c r="E88" s="799"/>
      <c r="F88" s="452"/>
      <c r="G88" s="799"/>
    </row>
    <row r="89" spans="2:7" x14ac:dyDescent="0.25">
      <c r="B89" s="572"/>
      <c r="C89" s="799"/>
      <c r="D89" s="452"/>
      <c r="E89" s="799"/>
      <c r="F89" s="452"/>
      <c r="G89" s="799"/>
    </row>
    <row r="90" spans="2:7" x14ac:dyDescent="0.25">
      <c r="B90" s="570">
        <v>8</v>
      </c>
      <c r="C90" s="799"/>
      <c r="D90" s="452"/>
      <c r="E90" s="799"/>
      <c r="F90" s="452"/>
      <c r="G90" s="799"/>
    </row>
    <row r="91" spans="2:7" x14ac:dyDescent="0.25">
      <c r="B91" s="571"/>
      <c r="C91" s="799"/>
      <c r="D91" s="452"/>
      <c r="E91" s="799"/>
      <c r="F91" s="452"/>
      <c r="G91" s="799"/>
    </row>
    <row r="92" spans="2:7" x14ac:dyDescent="0.25">
      <c r="B92" s="572"/>
      <c r="C92" s="799"/>
      <c r="D92" s="452"/>
      <c r="E92" s="799"/>
      <c r="F92" s="452"/>
      <c r="G92" s="799"/>
    </row>
    <row r="93" spans="2:7" x14ac:dyDescent="0.25">
      <c r="B93" s="570">
        <v>9</v>
      </c>
      <c r="C93" s="799"/>
      <c r="D93" s="798"/>
      <c r="E93" s="799"/>
      <c r="F93" s="452"/>
      <c r="G93" s="799"/>
    </row>
    <row r="94" spans="2:7" x14ac:dyDescent="0.25">
      <c r="B94" s="571"/>
      <c r="C94" s="799"/>
      <c r="D94" s="799"/>
      <c r="E94" s="799"/>
      <c r="F94" s="452"/>
      <c r="G94" s="799"/>
    </row>
    <row r="95" spans="2:7" x14ac:dyDescent="0.25">
      <c r="B95" s="572"/>
      <c r="C95" s="799"/>
      <c r="D95" s="799"/>
      <c r="E95" s="799"/>
      <c r="F95" s="398"/>
      <c r="G95" s="799"/>
    </row>
    <row r="96" spans="2:7" x14ac:dyDescent="0.25">
      <c r="B96" s="607">
        <v>10</v>
      </c>
      <c r="C96" s="799"/>
      <c r="D96" s="799"/>
      <c r="E96" s="799"/>
      <c r="F96" s="398"/>
      <c r="G96" s="799"/>
    </row>
    <row r="97" spans="2:7" x14ac:dyDescent="0.25">
      <c r="B97" s="607"/>
      <c r="C97" s="799"/>
      <c r="D97" s="799"/>
      <c r="E97" s="799"/>
      <c r="F97" s="398"/>
      <c r="G97" s="799"/>
    </row>
    <row r="98" spans="2:7" x14ac:dyDescent="0.25">
      <c r="B98" s="607"/>
      <c r="C98" s="799"/>
      <c r="D98" s="799"/>
      <c r="E98" s="799"/>
      <c r="F98" s="398"/>
      <c r="G98" s="799"/>
    </row>
    <row r="99" spans="2:7" x14ac:dyDescent="0.25">
      <c r="B99" s="607">
        <v>11</v>
      </c>
      <c r="C99" s="799"/>
      <c r="D99" s="799"/>
      <c r="E99" s="799"/>
      <c r="F99" s="398"/>
      <c r="G99" s="799"/>
    </row>
    <row r="100" spans="2:7" x14ac:dyDescent="0.25">
      <c r="B100" s="607"/>
      <c r="C100" s="799"/>
      <c r="D100" s="799"/>
      <c r="E100" s="799"/>
      <c r="F100" s="398"/>
      <c r="G100" s="799"/>
    </row>
    <row r="101" spans="2:7" x14ac:dyDescent="0.25">
      <c r="B101" s="607"/>
      <c r="C101" s="799"/>
      <c r="D101" s="799"/>
      <c r="E101" s="799"/>
      <c r="F101" s="398"/>
      <c r="G101" s="799"/>
    </row>
    <row r="102" spans="2:7" x14ac:dyDescent="0.25">
      <c r="B102" s="607">
        <v>12</v>
      </c>
      <c r="C102" s="799"/>
      <c r="D102" s="799"/>
      <c r="E102" s="799"/>
      <c r="F102" s="398"/>
      <c r="G102" s="799"/>
    </row>
    <row r="103" spans="2:7" x14ac:dyDescent="0.25">
      <c r="B103" s="607"/>
      <c r="C103" s="799"/>
      <c r="D103" s="799"/>
      <c r="E103" s="799"/>
      <c r="F103" s="398"/>
      <c r="G103" s="799"/>
    </row>
    <row r="104" spans="2:7" x14ac:dyDescent="0.25">
      <c r="B104" s="607"/>
      <c r="C104" s="799"/>
      <c r="D104" s="799"/>
      <c r="E104" s="799"/>
      <c r="F104" s="398"/>
      <c r="G104" s="799"/>
    </row>
    <row r="105" spans="2:7" x14ac:dyDescent="0.25">
      <c r="B105" s="607">
        <v>13</v>
      </c>
      <c r="C105" s="799"/>
      <c r="D105" s="799"/>
      <c r="E105" s="799"/>
      <c r="F105" s="398"/>
      <c r="G105" s="799"/>
    </row>
    <row r="106" spans="2:7" x14ac:dyDescent="0.25">
      <c r="B106" s="607"/>
      <c r="C106" s="799"/>
      <c r="D106" s="799"/>
      <c r="E106" s="799"/>
      <c r="F106" s="398"/>
      <c r="G106" s="799"/>
    </row>
    <row r="107" spans="2:7" x14ac:dyDescent="0.25">
      <c r="B107" s="607"/>
      <c r="C107" s="799"/>
      <c r="D107" s="799"/>
      <c r="E107" s="799"/>
      <c r="F107" s="398"/>
      <c r="G107" s="799"/>
    </row>
    <row r="108" spans="2:7" x14ac:dyDescent="0.25">
      <c r="B108" s="607">
        <v>14</v>
      </c>
      <c r="C108" s="799"/>
      <c r="D108" s="799"/>
      <c r="E108" s="799"/>
      <c r="F108" s="398"/>
      <c r="G108" s="799"/>
    </row>
    <row r="109" spans="2:7" x14ac:dyDescent="0.25">
      <c r="B109" s="607"/>
      <c r="C109" s="799"/>
      <c r="D109" s="799"/>
      <c r="E109" s="799"/>
      <c r="F109" s="398"/>
      <c r="G109" s="799"/>
    </row>
    <row r="110" spans="2:7" x14ac:dyDescent="0.25">
      <c r="B110" s="607"/>
      <c r="C110" s="799"/>
      <c r="D110" s="799"/>
      <c r="E110" s="799"/>
      <c r="F110" s="398"/>
      <c r="G110" s="799"/>
    </row>
    <row r="111" spans="2:7" x14ac:dyDescent="0.25">
      <c r="B111" s="607">
        <v>15</v>
      </c>
      <c r="C111" s="799"/>
      <c r="D111" s="799"/>
      <c r="E111" s="799"/>
      <c r="F111" s="398"/>
      <c r="G111" s="799"/>
    </row>
    <row r="112" spans="2:7" x14ac:dyDescent="0.25">
      <c r="B112" s="607"/>
      <c r="C112" s="799"/>
      <c r="D112" s="799"/>
      <c r="E112" s="799"/>
      <c r="F112" s="398"/>
      <c r="G112" s="799"/>
    </row>
    <row r="113" spans="2:7" x14ac:dyDescent="0.25">
      <c r="B113" s="607"/>
      <c r="C113" s="799"/>
      <c r="D113" s="799"/>
      <c r="E113" s="799"/>
      <c r="F113" s="398"/>
      <c r="G113" s="799"/>
    </row>
    <row r="114" spans="2:7" x14ac:dyDescent="0.25">
      <c r="B114" s="607">
        <v>16</v>
      </c>
      <c r="C114" s="799"/>
      <c r="D114" s="799"/>
      <c r="E114" s="799"/>
      <c r="F114" s="398"/>
      <c r="G114" s="799"/>
    </row>
    <row r="115" spans="2:7" x14ac:dyDescent="0.25">
      <c r="B115" s="607"/>
      <c r="C115" s="799"/>
      <c r="D115" s="799"/>
      <c r="E115" s="799"/>
      <c r="F115" s="398"/>
      <c r="G115" s="799"/>
    </row>
    <row r="116" spans="2:7" x14ac:dyDescent="0.25">
      <c r="B116" s="607"/>
      <c r="C116" s="799"/>
      <c r="D116" s="799"/>
      <c r="E116" s="799"/>
      <c r="F116" s="398"/>
      <c r="G116" s="799"/>
    </row>
    <row r="117" spans="2:7" x14ac:dyDescent="0.25">
      <c r="B117" s="607">
        <v>17</v>
      </c>
      <c r="C117" s="799"/>
      <c r="D117" s="799"/>
      <c r="E117" s="799"/>
      <c r="F117" s="398"/>
      <c r="G117" s="799"/>
    </row>
    <row r="118" spans="2:7" x14ac:dyDescent="0.25">
      <c r="B118" s="607"/>
      <c r="C118" s="799"/>
      <c r="D118" s="799"/>
      <c r="E118" s="799"/>
      <c r="F118" s="398"/>
      <c r="G118" s="799"/>
    </row>
    <row r="119" spans="2:7" x14ac:dyDescent="0.25">
      <c r="B119" s="607"/>
      <c r="C119" s="799"/>
      <c r="D119" s="799"/>
      <c r="E119" s="799"/>
      <c r="F119" s="398"/>
      <c r="G119" s="799"/>
    </row>
    <row r="120" spans="2:7" x14ac:dyDescent="0.25">
      <c r="B120" s="607">
        <v>18</v>
      </c>
      <c r="C120" s="799"/>
      <c r="D120" s="799"/>
      <c r="E120" s="799"/>
      <c r="F120" s="398"/>
      <c r="G120" s="799"/>
    </row>
    <row r="121" spans="2:7" x14ac:dyDescent="0.25">
      <c r="B121" s="607"/>
      <c r="C121" s="799"/>
      <c r="D121" s="799"/>
      <c r="E121" s="799"/>
      <c r="F121" s="398"/>
      <c r="G121" s="799"/>
    </row>
    <row r="122" spans="2:7" x14ac:dyDescent="0.25">
      <c r="B122" s="607"/>
      <c r="C122" s="799"/>
      <c r="D122" s="799"/>
      <c r="E122" s="799"/>
      <c r="F122" s="398"/>
      <c r="G122" s="799"/>
    </row>
    <row r="123" spans="2:7" x14ac:dyDescent="0.25">
      <c r="B123" s="607">
        <v>19</v>
      </c>
      <c r="C123" s="799"/>
      <c r="D123" s="799"/>
      <c r="E123" s="799"/>
      <c r="F123" s="398"/>
      <c r="G123" s="799"/>
    </row>
    <row r="124" spans="2:7" x14ac:dyDescent="0.25">
      <c r="B124" s="607"/>
      <c r="C124" s="799"/>
      <c r="D124" s="799"/>
      <c r="E124" s="799"/>
      <c r="F124" s="398"/>
      <c r="G124" s="799"/>
    </row>
    <row r="125" spans="2:7" x14ac:dyDescent="0.25">
      <c r="B125" s="607"/>
      <c r="C125" s="799"/>
      <c r="D125" s="799"/>
      <c r="E125" s="799"/>
      <c r="F125" s="398"/>
      <c r="G125" s="799"/>
    </row>
    <row r="126" spans="2:7" x14ac:dyDescent="0.25">
      <c r="B126" s="607">
        <v>20</v>
      </c>
      <c r="C126" s="799"/>
      <c r="D126" s="799"/>
      <c r="E126" s="799"/>
      <c r="F126" s="398"/>
      <c r="G126" s="799"/>
    </row>
    <row r="127" spans="2:7" x14ac:dyDescent="0.25">
      <c r="B127" s="607"/>
      <c r="C127" s="799"/>
      <c r="D127" s="799"/>
      <c r="E127" s="799"/>
      <c r="F127" s="398"/>
      <c r="G127" s="799"/>
    </row>
    <row r="128" spans="2:7" x14ac:dyDescent="0.25">
      <c r="B128" s="607"/>
      <c r="C128" s="800"/>
      <c r="D128" s="800"/>
      <c r="E128" s="800"/>
      <c r="F128" s="398"/>
      <c r="G128" s="800"/>
    </row>
    <row r="129" spans="2:7" x14ac:dyDescent="0.25">
      <c r="C129" s="1"/>
      <c r="D129" s="1"/>
      <c r="E129" s="1"/>
      <c r="F129" s="1"/>
      <c r="G129" s="1"/>
    </row>
    <row r="131" spans="2:7" ht="15.75" x14ac:dyDescent="0.25">
      <c r="B131" s="816" t="s">
        <v>938</v>
      </c>
      <c r="C131" s="817"/>
      <c r="D131" s="817"/>
      <c r="E131" s="817"/>
      <c r="F131" s="817"/>
      <c r="G131" s="818"/>
    </row>
    <row r="132" spans="2:7" ht="71.25" customHeight="1" x14ac:dyDescent="0.25">
      <c r="B132" s="35"/>
      <c r="C132" s="21" t="s">
        <v>915</v>
      </c>
      <c r="D132" s="21" t="s">
        <v>733</v>
      </c>
      <c r="E132" s="21" t="s">
        <v>916</v>
      </c>
      <c r="F132" s="21" t="s">
        <v>904</v>
      </c>
      <c r="G132" s="62" t="s">
        <v>917</v>
      </c>
    </row>
    <row r="133" spans="2:7" x14ac:dyDescent="0.25">
      <c r="B133" s="570">
        <v>1</v>
      </c>
      <c r="C133" s="452"/>
      <c r="D133" s="452"/>
      <c r="E133" s="452"/>
      <c r="F133" s="452"/>
      <c r="G133" s="452"/>
    </row>
    <row r="134" spans="2:7" x14ac:dyDescent="0.25">
      <c r="B134" s="571"/>
      <c r="C134" s="452"/>
      <c r="D134" s="452"/>
      <c r="E134" s="452"/>
      <c r="F134" s="452"/>
      <c r="G134" s="452"/>
    </row>
    <row r="135" spans="2:7" x14ac:dyDescent="0.25">
      <c r="B135" s="572"/>
      <c r="C135" s="452"/>
      <c r="D135" s="452"/>
      <c r="E135" s="452"/>
      <c r="F135" s="452"/>
      <c r="G135" s="452"/>
    </row>
    <row r="136" spans="2:7" x14ac:dyDescent="0.25">
      <c r="B136" s="570">
        <v>2</v>
      </c>
      <c r="C136" s="452"/>
      <c r="D136" s="452"/>
      <c r="E136" s="452"/>
      <c r="F136" s="452"/>
      <c r="G136" s="452"/>
    </row>
    <row r="137" spans="2:7" x14ac:dyDescent="0.25">
      <c r="B137" s="571"/>
      <c r="C137" s="452"/>
      <c r="D137" s="452"/>
      <c r="E137" s="452"/>
      <c r="F137" s="452"/>
      <c r="G137" s="452"/>
    </row>
    <row r="138" spans="2:7" x14ac:dyDescent="0.25">
      <c r="B138" s="572"/>
      <c r="C138" s="452"/>
      <c r="D138" s="452"/>
      <c r="E138" s="452"/>
      <c r="F138" s="452"/>
      <c r="G138" s="452"/>
    </row>
    <row r="139" spans="2:7" x14ac:dyDescent="0.25">
      <c r="B139" s="570">
        <v>3</v>
      </c>
      <c r="C139" s="452"/>
      <c r="D139" s="452"/>
      <c r="E139" s="452"/>
      <c r="F139" s="452"/>
      <c r="G139" s="452"/>
    </row>
    <row r="140" spans="2:7" x14ac:dyDescent="0.25">
      <c r="B140" s="571"/>
      <c r="C140" s="452"/>
      <c r="D140" s="452"/>
      <c r="E140" s="452"/>
      <c r="F140" s="452"/>
      <c r="G140" s="452"/>
    </row>
    <row r="141" spans="2:7" x14ac:dyDescent="0.25">
      <c r="B141" s="572"/>
      <c r="C141" s="452"/>
      <c r="D141" s="452"/>
      <c r="E141" s="452"/>
      <c r="F141" s="452"/>
      <c r="G141" s="452"/>
    </row>
    <row r="142" spans="2:7" x14ac:dyDescent="0.25">
      <c r="B142" s="570">
        <v>4</v>
      </c>
      <c r="C142" s="452"/>
      <c r="D142" s="452"/>
      <c r="E142" s="452"/>
      <c r="F142" s="452"/>
      <c r="G142" s="452"/>
    </row>
    <row r="143" spans="2:7" x14ac:dyDescent="0.25">
      <c r="B143" s="571"/>
      <c r="C143" s="452"/>
      <c r="D143" s="452"/>
      <c r="E143" s="452"/>
      <c r="F143" s="452"/>
      <c r="G143" s="452"/>
    </row>
    <row r="144" spans="2:7" x14ac:dyDescent="0.25">
      <c r="B144" s="572"/>
      <c r="C144" s="452"/>
      <c r="D144" s="452"/>
      <c r="E144" s="452"/>
      <c r="F144" s="452"/>
      <c r="G144" s="452"/>
    </row>
    <row r="145" spans="2:7" x14ac:dyDescent="0.25">
      <c r="B145" s="570">
        <v>5</v>
      </c>
      <c r="C145" s="452"/>
      <c r="D145" s="452"/>
      <c r="E145" s="452"/>
      <c r="F145" s="452"/>
      <c r="G145" s="452"/>
    </row>
    <row r="146" spans="2:7" x14ac:dyDescent="0.25">
      <c r="B146" s="571"/>
      <c r="C146" s="452"/>
      <c r="D146" s="452"/>
      <c r="E146" s="452"/>
      <c r="F146" s="452"/>
      <c r="G146" s="452"/>
    </row>
    <row r="147" spans="2:7" x14ac:dyDescent="0.25">
      <c r="B147" s="572"/>
      <c r="C147" s="452"/>
      <c r="D147" s="452"/>
      <c r="E147" s="452"/>
      <c r="F147" s="452"/>
      <c r="G147" s="452"/>
    </row>
    <row r="148" spans="2:7" x14ac:dyDescent="0.25">
      <c r="B148" s="570">
        <v>6</v>
      </c>
      <c r="C148" s="798"/>
      <c r="D148" s="452"/>
      <c r="E148" s="798"/>
      <c r="F148" s="452"/>
      <c r="G148" s="798"/>
    </row>
    <row r="149" spans="2:7" x14ac:dyDescent="0.25">
      <c r="B149" s="571"/>
      <c r="C149" s="799"/>
      <c r="D149" s="452"/>
      <c r="E149" s="799"/>
      <c r="F149" s="452"/>
      <c r="G149" s="799"/>
    </row>
    <row r="150" spans="2:7" x14ac:dyDescent="0.25">
      <c r="B150" s="572"/>
      <c r="C150" s="799"/>
      <c r="D150" s="452"/>
      <c r="E150" s="799"/>
      <c r="F150" s="452"/>
      <c r="G150" s="799"/>
    </row>
    <row r="151" spans="2:7" x14ac:dyDescent="0.25">
      <c r="B151" s="570">
        <v>7</v>
      </c>
      <c r="C151" s="799"/>
      <c r="D151" s="452"/>
      <c r="E151" s="799"/>
      <c r="F151" s="452"/>
      <c r="G151" s="799"/>
    </row>
    <row r="152" spans="2:7" x14ac:dyDescent="0.25">
      <c r="B152" s="571"/>
      <c r="C152" s="799"/>
      <c r="D152" s="452"/>
      <c r="E152" s="799"/>
      <c r="F152" s="452"/>
      <c r="G152" s="799"/>
    </row>
    <row r="153" spans="2:7" x14ac:dyDescent="0.25">
      <c r="B153" s="572"/>
      <c r="C153" s="799"/>
      <c r="D153" s="452"/>
      <c r="E153" s="799"/>
      <c r="F153" s="452"/>
      <c r="G153" s="799"/>
    </row>
    <row r="154" spans="2:7" x14ac:dyDescent="0.25">
      <c r="B154" s="570">
        <v>8</v>
      </c>
      <c r="C154" s="799"/>
      <c r="D154" s="452"/>
      <c r="E154" s="799"/>
      <c r="F154" s="452"/>
      <c r="G154" s="799"/>
    </row>
    <row r="155" spans="2:7" x14ac:dyDescent="0.25">
      <c r="B155" s="571"/>
      <c r="C155" s="799"/>
      <c r="D155" s="452"/>
      <c r="E155" s="799"/>
      <c r="F155" s="452"/>
      <c r="G155" s="799"/>
    </row>
    <row r="156" spans="2:7" x14ac:dyDescent="0.25">
      <c r="B156" s="572"/>
      <c r="C156" s="799"/>
      <c r="D156" s="452"/>
      <c r="E156" s="799"/>
      <c r="F156" s="452"/>
      <c r="G156" s="799"/>
    </row>
    <row r="157" spans="2:7" x14ac:dyDescent="0.25">
      <c r="B157" s="570">
        <v>9</v>
      </c>
      <c r="C157" s="799"/>
      <c r="D157" s="452"/>
      <c r="E157" s="799"/>
      <c r="F157" s="452"/>
      <c r="G157" s="799"/>
    </row>
    <row r="158" spans="2:7" x14ac:dyDescent="0.25">
      <c r="B158" s="571"/>
      <c r="C158" s="799"/>
      <c r="D158" s="452"/>
      <c r="E158" s="799"/>
      <c r="F158" s="452"/>
      <c r="G158" s="799"/>
    </row>
    <row r="159" spans="2:7" x14ac:dyDescent="0.25">
      <c r="B159" s="572"/>
      <c r="C159" s="799"/>
      <c r="D159" s="452"/>
      <c r="E159" s="799"/>
      <c r="F159" s="398"/>
      <c r="G159" s="799"/>
    </row>
    <row r="160" spans="2:7" x14ac:dyDescent="0.25">
      <c r="B160" s="607">
        <v>10</v>
      </c>
      <c r="C160" s="799"/>
      <c r="D160" s="452"/>
      <c r="E160" s="799"/>
      <c r="F160" s="398"/>
      <c r="G160" s="799"/>
    </row>
    <row r="161" spans="2:7" x14ac:dyDescent="0.25">
      <c r="B161" s="607"/>
      <c r="C161" s="799"/>
      <c r="D161" s="452"/>
      <c r="E161" s="799"/>
      <c r="F161" s="398"/>
      <c r="G161" s="799"/>
    </row>
    <row r="162" spans="2:7" x14ac:dyDescent="0.25">
      <c r="B162" s="607"/>
      <c r="C162" s="799"/>
      <c r="D162" s="452"/>
      <c r="E162" s="799"/>
      <c r="F162" s="398"/>
      <c r="G162" s="799"/>
    </row>
    <row r="163" spans="2:7" x14ac:dyDescent="0.25">
      <c r="B163" s="607">
        <v>11</v>
      </c>
      <c r="C163" s="799"/>
      <c r="D163" s="398"/>
      <c r="E163" s="799"/>
      <c r="F163" s="398"/>
      <c r="G163" s="799"/>
    </row>
    <row r="164" spans="2:7" x14ac:dyDescent="0.25">
      <c r="B164" s="607"/>
      <c r="C164" s="799"/>
      <c r="D164" s="452"/>
      <c r="E164" s="799"/>
      <c r="F164" s="398"/>
      <c r="G164" s="799"/>
    </row>
    <row r="165" spans="2:7" x14ac:dyDescent="0.25">
      <c r="B165" s="607"/>
      <c r="C165" s="799"/>
      <c r="D165" s="452"/>
      <c r="E165" s="799"/>
      <c r="F165" s="398"/>
      <c r="G165" s="799"/>
    </row>
    <row r="166" spans="2:7" x14ac:dyDescent="0.25">
      <c r="B166" s="607">
        <v>12</v>
      </c>
      <c r="C166" s="799"/>
      <c r="D166" s="452"/>
      <c r="E166" s="799"/>
      <c r="F166" s="398"/>
      <c r="G166" s="799"/>
    </row>
    <row r="167" spans="2:7" x14ac:dyDescent="0.25">
      <c r="B167" s="607"/>
      <c r="C167" s="799"/>
      <c r="D167" s="452"/>
      <c r="E167" s="799"/>
      <c r="F167" s="398"/>
      <c r="G167" s="799"/>
    </row>
    <row r="168" spans="2:7" x14ac:dyDescent="0.25">
      <c r="B168" s="607"/>
      <c r="C168" s="799"/>
      <c r="D168" s="452"/>
      <c r="E168" s="799"/>
      <c r="F168" s="398"/>
      <c r="G168" s="799"/>
    </row>
    <row r="169" spans="2:7" x14ac:dyDescent="0.25">
      <c r="B169" s="607">
        <v>13</v>
      </c>
      <c r="C169" s="799"/>
      <c r="D169" s="452"/>
      <c r="E169" s="799"/>
      <c r="F169" s="398"/>
      <c r="G169" s="799"/>
    </row>
    <row r="170" spans="2:7" x14ac:dyDescent="0.25">
      <c r="B170" s="607"/>
      <c r="C170" s="799"/>
      <c r="D170" s="452"/>
      <c r="E170" s="799"/>
      <c r="F170" s="398"/>
      <c r="G170" s="799"/>
    </row>
    <row r="171" spans="2:7" x14ac:dyDescent="0.25">
      <c r="B171" s="607"/>
      <c r="C171" s="799"/>
      <c r="D171" s="452"/>
      <c r="E171" s="799"/>
      <c r="F171" s="398"/>
      <c r="G171" s="799"/>
    </row>
    <row r="172" spans="2:7" x14ac:dyDescent="0.25">
      <c r="B172" s="607">
        <v>14</v>
      </c>
      <c r="C172" s="799"/>
      <c r="D172" s="452"/>
      <c r="E172" s="799"/>
      <c r="F172" s="398"/>
      <c r="G172" s="799"/>
    </row>
    <row r="173" spans="2:7" x14ac:dyDescent="0.25">
      <c r="B173" s="607"/>
      <c r="C173" s="799"/>
      <c r="D173" s="452"/>
      <c r="E173" s="799"/>
      <c r="F173" s="398"/>
      <c r="G173" s="799"/>
    </row>
    <row r="174" spans="2:7" x14ac:dyDescent="0.25">
      <c r="B174" s="607"/>
      <c r="C174" s="799"/>
      <c r="D174" s="452"/>
      <c r="E174" s="799"/>
      <c r="F174" s="398"/>
      <c r="G174" s="799"/>
    </row>
    <row r="175" spans="2:7" x14ac:dyDescent="0.25">
      <c r="B175" s="607">
        <v>15</v>
      </c>
      <c r="C175" s="799"/>
      <c r="D175" s="452"/>
      <c r="E175" s="799"/>
      <c r="F175" s="398"/>
      <c r="G175" s="799"/>
    </row>
    <row r="176" spans="2:7" x14ac:dyDescent="0.25">
      <c r="B176" s="607"/>
      <c r="C176" s="799"/>
      <c r="D176" s="452"/>
      <c r="E176" s="799"/>
      <c r="F176" s="398"/>
      <c r="G176" s="799"/>
    </row>
    <row r="177" spans="2:7" x14ac:dyDescent="0.25">
      <c r="B177" s="607"/>
      <c r="C177" s="799"/>
      <c r="D177" s="452"/>
      <c r="E177" s="799"/>
      <c r="F177" s="398"/>
      <c r="G177" s="799"/>
    </row>
    <row r="178" spans="2:7" x14ac:dyDescent="0.25">
      <c r="B178" s="607">
        <v>16</v>
      </c>
      <c r="C178" s="799"/>
      <c r="D178" s="798"/>
      <c r="E178" s="799"/>
      <c r="F178" s="398"/>
      <c r="G178" s="799"/>
    </row>
    <row r="179" spans="2:7" x14ac:dyDescent="0.25">
      <c r="B179" s="607"/>
      <c r="C179" s="799"/>
      <c r="D179" s="799"/>
      <c r="E179" s="799"/>
      <c r="F179" s="398"/>
      <c r="G179" s="799"/>
    </row>
    <row r="180" spans="2:7" x14ac:dyDescent="0.25">
      <c r="B180" s="607"/>
      <c r="C180" s="799"/>
      <c r="D180" s="799"/>
      <c r="E180" s="799"/>
      <c r="F180" s="398"/>
      <c r="G180" s="799"/>
    </row>
    <row r="181" spans="2:7" x14ac:dyDescent="0.25">
      <c r="B181" s="607">
        <v>17</v>
      </c>
      <c r="C181" s="799"/>
      <c r="D181" s="799"/>
      <c r="E181" s="799"/>
      <c r="F181" s="398"/>
      <c r="G181" s="799"/>
    </row>
    <row r="182" spans="2:7" x14ac:dyDescent="0.25">
      <c r="B182" s="607"/>
      <c r="C182" s="799"/>
      <c r="D182" s="799"/>
      <c r="E182" s="799"/>
      <c r="F182" s="398"/>
      <c r="G182" s="799"/>
    </row>
    <row r="183" spans="2:7" x14ac:dyDescent="0.25">
      <c r="B183" s="607"/>
      <c r="C183" s="799"/>
      <c r="D183" s="799"/>
      <c r="E183" s="799"/>
      <c r="F183" s="398"/>
      <c r="G183" s="799"/>
    </row>
    <row r="184" spans="2:7" x14ac:dyDescent="0.25">
      <c r="B184" s="607">
        <v>18</v>
      </c>
      <c r="C184" s="799"/>
      <c r="D184" s="799"/>
      <c r="E184" s="799"/>
      <c r="F184" s="398"/>
      <c r="G184" s="799"/>
    </row>
    <row r="185" spans="2:7" x14ac:dyDescent="0.25">
      <c r="B185" s="607"/>
      <c r="C185" s="799"/>
      <c r="D185" s="799"/>
      <c r="E185" s="799"/>
      <c r="F185" s="398"/>
      <c r="G185" s="799"/>
    </row>
    <row r="186" spans="2:7" x14ac:dyDescent="0.25">
      <c r="B186" s="607"/>
      <c r="C186" s="799"/>
      <c r="D186" s="799"/>
      <c r="E186" s="799"/>
      <c r="F186" s="398"/>
      <c r="G186" s="799"/>
    </row>
    <row r="187" spans="2:7" x14ac:dyDescent="0.25">
      <c r="B187" s="607">
        <v>19</v>
      </c>
      <c r="C187" s="799"/>
      <c r="D187" s="799"/>
      <c r="E187" s="799"/>
      <c r="F187" s="398"/>
      <c r="G187" s="799"/>
    </row>
    <row r="188" spans="2:7" x14ac:dyDescent="0.25">
      <c r="B188" s="607"/>
      <c r="C188" s="799"/>
      <c r="D188" s="799"/>
      <c r="E188" s="799"/>
      <c r="F188" s="398"/>
      <c r="G188" s="799"/>
    </row>
    <row r="189" spans="2:7" x14ac:dyDescent="0.25">
      <c r="B189" s="607"/>
      <c r="C189" s="799"/>
      <c r="D189" s="799"/>
      <c r="E189" s="799"/>
      <c r="F189" s="398"/>
      <c r="G189" s="799"/>
    </row>
    <row r="190" spans="2:7" x14ac:dyDescent="0.25">
      <c r="B190" s="607">
        <v>20</v>
      </c>
      <c r="C190" s="799"/>
      <c r="D190" s="799"/>
      <c r="E190" s="799"/>
      <c r="F190" s="398"/>
      <c r="G190" s="799"/>
    </row>
    <row r="191" spans="2:7" x14ac:dyDescent="0.25">
      <c r="B191" s="607"/>
      <c r="C191" s="799"/>
      <c r="D191" s="799"/>
      <c r="E191" s="799"/>
      <c r="F191" s="398"/>
      <c r="G191" s="799"/>
    </row>
    <row r="192" spans="2:7" x14ac:dyDescent="0.25">
      <c r="B192" s="607"/>
      <c r="C192" s="799"/>
      <c r="D192" s="799"/>
      <c r="E192" s="799"/>
      <c r="F192" s="398"/>
      <c r="G192" s="799"/>
    </row>
    <row r="193" spans="2:7" x14ac:dyDescent="0.25">
      <c r="B193" s="607">
        <v>21</v>
      </c>
      <c r="C193" s="799"/>
      <c r="D193" s="799"/>
      <c r="E193" s="799"/>
      <c r="F193" s="398"/>
      <c r="G193" s="799"/>
    </row>
    <row r="194" spans="2:7" x14ac:dyDescent="0.25">
      <c r="B194" s="607"/>
      <c r="C194" s="799"/>
      <c r="D194" s="799"/>
      <c r="E194" s="799"/>
      <c r="F194" s="398"/>
      <c r="G194" s="799"/>
    </row>
    <row r="195" spans="2:7" x14ac:dyDescent="0.25">
      <c r="B195" s="607"/>
      <c r="C195" s="799"/>
      <c r="D195" s="799"/>
      <c r="E195" s="799"/>
      <c r="F195" s="398"/>
      <c r="G195" s="799"/>
    </row>
    <row r="196" spans="2:7" x14ac:dyDescent="0.25">
      <c r="B196" s="607">
        <v>22</v>
      </c>
      <c r="C196" s="799"/>
      <c r="D196" s="799"/>
      <c r="E196" s="799"/>
      <c r="F196" s="398"/>
      <c r="G196" s="799"/>
    </row>
    <row r="197" spans="2:7" x14ac:dyDescent="0.25">
      <c r="B197" s="607"/>
      <c r="C197" s="799"/>
      <c r="D197" s="799"/>
      <c r="E197" s="799"/>
      <c r="F197" s="398"/>
      <c r="G197" s="799"/>
    </row>
    <row r="198" spans="2:7" x14ac:dyDescent="0.25">
      <c r="B198" s="607"/>
      <c r="C198" s="799"/>
      <c r="D198" s="799"/>
      <c r="E198" s="799"/>
      <c r="F198" s="398"/>
      <c r="G198" s="799"/>
    </row>
    <row r="199" spans="2:7" x14ac:dyDescent="0.25">
      <c r="B199" s="607">
        <v>23</v>
      </c>
      <c r="C199" s="799"/>
      <c r="D199" s="799"/>
      <c r="E199" s="799"/>
      <c r="F199" s="398"/>
      <c r="G199" s="799"/>
    </row>
    <row r="200" spans="2:7" x14ac:dyDescent="0.25">
      <c r="B200" s="607"/>
      <c r="C200" s="799"/>
      <c r="D200" s="799"/>
      <c r="E200" s="799"/>
      <c r="F200" s="398"/>
      <c r="G200" s="799"/>
    </row>
    <row r="201" spans="2:7" x14ac:dyDescent="0.25">
      <c r="B201" s="607"/>
      <c r="C201" s="799"/>
      <c r="D201" s="799"/>
      <c r="E201" s="799"/>
      <c r="F201" s="398"/>
      <c r="G201" s="799"/>
    </row>
    <row r="202" spans="2:7" x14ac:dyDescent="0.25">
      <c r="B202" s="607">
        <v>24</v>
      </c>
      <c r="C202" s="799"/>
      <c r="D202" s="799"/>
      <c r="E202" s="799"/>
      <c r="F202" s="398"/>
      <c r="G202" s="799"/>
    </row>
    <row r="203" spans="2:7" x14ac:dyDescent="0.25">
      <c r="B203" s="607"/>
      <c r="C203" s="799"/>
      <c r="D203" s="799"/>
      <c r="E203" s="799"/>
      <c r="F203" s="398"/>
      <c r="G203" s="799"/>
    </row>
    <row r="204" spans="2:7" x14ac:dyDescent="0.25">
      <c r="B204" s="607"/>
      <c r="C204" s="799"/>
      <c r="D204" s="799"/>
      <c r="E204" s="799"/>
      <c r="F204" s="398"/>
      <c r="G204" s="799"/>
    </row>
    <row r="205" spans="2:7" x14ac:dyDescent="0.25">
      <c r="B205" s="607">
        <v>25</v>
      </c>
      <c r="C205" s="799"/>
      <c r="D205" s="799"/>
      <c r="E205" s="799"/>
      <c r="F205" s="398"/>
      <c r="G205" s="799"/>
    </row>
    <row r="206" spans="2:7" x14ac:dyDescent="0.25">
      <c r="B206" s="607"/>
      <c r="C206" s="799"/>
      <c r="D206" s="799"/>
      <c r="E206" s="799"/>
      <c r="F206" s="398"/>
      <c r="G206" s="799"/>
    </row>
    <row r="207" spans="2:7" x14ac:dyDescent="0.25">
      <c r="B207" s="607"/>
      <c r="C207" s="800"/>
      <c r="D207" s="800"/>
      <c r="E207" s="800"/>
      <c r="F207" s="398"/>
      <c r="G207" s="800"/>
    </row>
    <row r="210" spans="2:7" ht="15.75" x14ac:dyDescent="0.25">
      <c r="B210" s="816" t="s">
        <v>939</v>
      </c>
      <c r="C210" s="817"/>
      <c r="D210" s="817"/>
      <c r="E210" s="817"/>
      <c r="F210" s="817"/>
      <c r="G210" s="818"/>
    </row>
    <row r="211" spans="2:7" ht="43.5" customHeight="1" x14ac:dyDescent="0.25">
      <c r="B211" s="35"/>
      <c r="C211" s="21" t="s">
        <v>915</v>
      </c>
      <c r="D211" s="21" t="s">
        <v>733</v>
      </c>
      <c r="E211" s="21" t="s">
        <v>916</v>
      </c>
      <c r="F211" s="21" t="s">
        <v>904</v>
      </c>
      <c r="G211" s="62" t="s">
        <v>917</v>
      </c>
    </row>
    <row r="212" spans="2:7" x14ac:dyDescent="0.25">
      <c r="B212" s="570">
        <v>1</v>
      </c>
      <c r="C212" s="452">
        <f>'2 жастағы балалар Ф'!D155</f>
        <v>0</v>
      </c>
      <c r="D212" s="452">
        <f>'2 жастағы балалар К'!D155</f>
        <v>0</v>
      </c>
      <c r="E212" s="452" t="e">
        <f>'2 жастағы балалар Т'!#REF!</f>
        <v>#REF!</v>
      </c>
      <c r="F212" s="452">
        <f>'2 жастағы балалар Ш'!D155</f>
        <v>0</v>
      </c>
      <c r="G212" s="452" t="e">
        <f>'2 жастағы балалар Ә'!#REF!</f>
        <v>#REF!</v>
      </c>
    </row>
    <row r="213" spans="2:7" x14ac:dyDescent="0.25">
      <c r="B213" s="571"/>
      <c r="C213" s="452">
        <f>'2 жастағы балалар Ф'!E155</f>
        <v>1</v>
      </c>
      <c r="D213" s="452">
        <f>'2 жастағы балалар К'!E155</f>
        <v>1</v>
      </c>
      <c r="E213" s="452" t="e">
        <f>'2 жастағы балалар Т'!#REF!</f>
        <v>#REF!</v>
      </c>
      <c r="F213" s="452">
        <f>'2 жастағы балалар Ш'!E155</f>
        <v>1</v>
      </c>
      <c r="G213" s="452" t="e">
        <f>'2 жастағы балалар Ә'!#REF!</f>
        <v>#REF!</v>
      </c>
    </row>
    <row r="214" spans="2:7" x14ac:dyDescent="0.25">
      <c r="B214" s="572"/>
      <c r="C214" s="452">
        <f>'2 жастағы балалар Ф'!F155</f>
        <v>0</v>
      </c>
      <c r="D214" s="452">
        <f>'2 жастағы балалар К'!F155</f>
        <v>0</v>
      </c>
      <c r="E214" s="452" t="e">
        <f>'2 жастағы балалар Т'!#REF!</f>
        <v>#REF!</v>
      </c>
      <c r="F214" s="452">
        <f>'2 жастағы балалар Ш'!F155</f>
        <v>0</v>
      </c>
      <c r="G214" s="452" t="e">
        <f>'2 жастағы балалар Ә'!#REF!</f>
        <v>#REF!</v>
      </c>
    </row>
    <row r="215" spans="2:7" x14ac:dyDescent="0.25">
      <c r="B215" s="570">
        <v>2</v>
      </c>
      <c r="C215" s="452">
        <f>'2 жастағы балалар Ф'!G155</f>
        <v>1</v>
      </c>
      <c r="D215" s="452">
        <f>'2 жастағы балалар К'!G155</f>
        <v>0</v>
      </c>
      <c r="E215" s="452">
        <f>'2 жастағы балалар Т'!D155</f>
        <v>0</v>
      </c>
      <c r="F215" s="452">
        <f>'2 жастағы балалар Ш'!G155</f>
        <v>0</v>
      </c>
      <c r="G215" s="452">
        <f>'2 жастағы балалар Ә'!D155</f>
        <v>0</v>
      </c>
    </row>
    <row r="216" spans="2:7" x14ac:dyDescent="0.25">
      <c r="B216" s="571"/>
      <c r="C216" s="452">
        <f>'2 жастағы балалар Ф'!H155</f>
        <v>0</v>
      </c>
      <c r="D216" s="452">
        <f>'2 жастағы балалар К'!H155</f>
        <v>0</v>
      </c>
      <c r="E216" s="452">
        <f>'2 жастағы балалар Т'!E155</f>
        <v>0</v>
      </c>
      <c r="F216" s="452">
        <f>'2 жастағы балалар Ш'!H155</f>
        <v>1</v>
      </c>
      <c r="G216" s="452">
        <f>'2 жастағы балалар Ә'!E155</f>
        <v>0</v>
      </c>
    </row>
    <row r="217" spans="2:7" x14ac:dyDescent="0.25">
      <c r="B217" s="572"/>
      <c r="C217" s="452">
        <f>'2 жастағы балалар Ф'!I155</f>
        <v>0</v>
      </c>
      <c r="D217" s="452">
        <f>'2 жастағы балалар К'!I155</f>
        <v>1</v>
      </c>
      <c r="E217" s="452">
        <f>'2 жастағы балалар Т'!F155</f>
        <v>1</v>
      </c>
      <c r="F217" s="452">
        <f>'2 жастағы балалар Ш'!I155</f>
        <v>0</v>
      </c>
      <c r="G217" s="452">
        <f>'2 жастағы балалар Ә'!F155</f>
        <v>1</v>
      </c>
    </row>
    <row r="218" spans="2:7" x14ac:dyDescent="0.25">
      <c r="B218" s="570">
        <v>3</v>
      </c>
      <c r="C218" s="452">
        <f>'2 жастағы балалар Ф'!J155</f>
        <v>0</v>
      </c>
      <c r="D218" s="452">
        <f>'2 жастағы балалар К'!J155</f>
        <v>0</v>
      </c>
      <c r="E218" s="452">
        <f>'2 жастағы балалар Т'!G155</f>
        <v>0</v>
      </c>
      <c r="F218" s="452">
        <f>'2 жастағы балалар Ш'!J155</f>
        <v>0</v>
      </c>
      <c r="G218" s="452">
        <f>'2 жастағы балалар Ә'!G155</f>
        <v>0</v>
      </c>
    </row>
    <row r="219" spans="2:7" x14ac:dyDescent="0.25">
      <c r="B219" s="571"/>
      <c r="C219" s="452">
        <f>'2 жастағы балалар Ф'!K155</f>
        <v>1</v>
      </c>
      <c r="D219" s="452">
        <f>'2 жастағы балалар К'!K155</f>
        <v>0</v>
      </c>
      <c r="E219" s="452">
        <f>'2 жастағы балалар Т'!H155</f>
        <v>0</v>
      </c>
      <c r="F219" s="452">
        <f>'2 жастағы балалар Ш'!K155</f>
        <v>1</v>
      </c>
      <c r="G219" s="452">
        <f>'2 жастағы балалар Ә'!H155</f>
        <v>0</v>
      </c>
    </row>
    <row r="220" spans="2:7" x14ac:dyDescent="0.25">
      <c r="B220" s="572"/>
      <c r="C220" s="452">
        <f>'2 жастағы балалар Ф'!L155</f>
        <v>0</v>
      </c>
      <c r="D220" s="452">
        <f>'2 жастағы балалар К'!L155</f>
        <v>1</v>
      </c>
      <c r="E220" s="452">
        <f>'2 жастағы балалар Т'!I155</f>
        <v>1</v>
      </c>
      <c r="F220" s="452">
        <f>'2 жастағы балалар Ш'!L155</f>
        <v>0</v>
      </c>
      <c r="G220" s="452">
        <f>'2 жастағы балалар Ә'!I155</f>
        <v>1</v>
      </c>
    </row>
    <row r="221" spans="2:7" x14ac:dyDescent="0.25">
      <c r="B221" s="570">
        <v>4</v>
      </c>
      <c r="C221" s="452">
        <f>'2 жастағы балалар Ф'!M155</f>
        <v>0</v>
      </c>
      <c r="D221" s="452">
        <f>'2 жастағы балалар К'!M155</f>
        <v>0</v>
      </c>
      <c r="E221" s="452">
        <f>'2 жастағы балалар Т'!J155</f>
        <v>0</v>
      </c>
      <c r="F221" s="452">
        <f>'2 жастағы балалар Ш'!M155</f>
        <v>0</v>
      </c>
      <c r="G221" s="452">
        <f>'2 жастағы балалар Ә'!J155</f>
        <v>0</v>
      </c>
    </row>
    <row r="222" spans="2:7" x14ac:dyDescent="0.25">
      <c r="B222" s="571"/>
      <c r="C222" s="452">
        <f>'2 жастағы балалар Ф'!N155</f>
        <v>1</v>
      </c>
      <c r="D222" s="452">
        <f>'2 жастағы балалар К'!N155</f>
        <v>0</v>
      </c>
      <c r="E222" s="452">
        <f>'2 жастағы балалар Т'!K155</f>
        <v>0</v>
      </c>
      <c r="F222" s="452">
        <f>'2 жастағы балалар Ш'!N155</f>
        <v>1</v>
      </c>
      <c r="G222" s="452">
        <f>'2 жастағы балалар Ә'!K155</f>
        <v>1</v>
      </c>
    </row>
    <row r="223" spans="2:7" x14ac:dyDescent="0.25">
      <c r="B223" s="572"/>
      <c r="C223" s="452">
        <f>'2 жастағы балалар Ф'!O155</f>
        <v>0</v>
      </c>
      <c r="D223" s="452">
        <f>'2 жастағы балалар К'!O155</f>
        <v>1</v>
      </c>
      <c r="E223" s="452">
        <f>'2 жастағы балалар Т'!L155</f>
        <v>1</v>
      </c>
      <c r="F223" s="452">
        <f>'2 жастағы балалар Ш'!O155</f>
        <v>0</v>
      </c>
      <c r="G223" s="452">
        <f>'2 жастағы балалар Ә'!L155</f>
        <v>0</v>
      </c>
    </row>
    <row r="224" spans="2:7" x14ac:dyDescent="0.25">
      <c r="B224" s="570">
        <v>5</v>
      </c>
      <c r="C224" s="452" t="e">
        <f>'2 жастағы балалар Ф'!#REF!</f>
        <v>#REF!</v>
      </c>
      <c r="D224" s="452" t="e">
        <f>'2 жастағы балалар К'!#REF!</f>
        <v>#REF!</v>
      </c>
      <c r="E224" s="452">
        <f>'2 жастағы балалар Т'!M155</f>
        <v>0</v>
      </c>
      <c r="F224" s="452">
        <f>'2 жастағы балалар Ш'!P155</f>
        <v>0</v>
      </c>
      <c r="G224" s="452">
        <f>'2 жастағы балалар Ә'!M155</f>
        <v>0</v>
      </c>
    </row>
    <row r="225" spans="2:7" x14ac:dyDescent="0.25">
      <c r="B225" s="571"/>
      <c r="C225" s="452" t="e">
        <f>'2 жастағы балалар Ф'!#REF!</f>
        <v>#REF!</v>
      </c>
      <c r="D225" s="452" t="e">
        <f>'2 жастағы балалар К'!#REF!</f>
        <v>#REF!</v>
      </c>
      <c r="E225" s="452">
        <f>'2 жастағы балалар Т'!N155</f>
        <v>0</v>
      </c>
      <c r="F225" s="452">
        <f>'2 жастағы балалар Ш'!Q155</f>
        <v>1</v>
      </c>
      <c r="G225" s="452">
        <f>'2 жастағы балалар Ә'!N155</f>
        <v>1</v>
      </c>
    </row>
    <row r="226" spans="2:7" x14ac:dyDescent="0.25">
      <c r="B226" s="572"/>
      <c r="C226" s="452" t="e">
        <f>'2 жастағы балалар Ф'!#REF!</f>
        <v>#REF!</v>
      </c>
      <c r="D226" s="452" t="e">
        <f>'2 жастағы балалар К'!#REF!</f>
        <v>#REF!</v>
      </c>
      <c r="E226" s="452">
        <f>'2 жастағы балалар Т'!O155</f>
        <v>1</v>
      </c>
      <c r="F226" s="452">
        <f>'2 жастағы балалар Ш'!R155</f>
        <v>0</v>
      </c>
      <c r="G226" s="452">
        <f>'2 жастағы балалар Ә'!O155</f>
        <v>0</v>
      </c>
    </row>
    <row r="227" spans="2:7" x14ac:dyDescent="0.25">
      <c r="B227" s="570">
        <v>6</v>
      </c>
      <c r="C227" s="798"/>
      <c r="D227" s="452">
        <f>'2 жастағы балалар К'!P155</f>
        <v>0</v>
      </c>
      <c r="E227" s="798"/>
      <c r="F227" s="452" t="e">
        <f>'2 жастағы балалар Ш'!#REF!</f>
        <v>#REF!</v>
      </c>
      <c r="G227" s="798"/>
    </row>
    <row r="228" spans="2:7" x14ac:dyDescent="0.25">
      <c r="B228" s="571"/>
      <c r="C228" s="799"/>
      <c r="D228" s="452">
        <f>'2 жастағы балалар К'!Q155</f>
        <v>0</v>
      </c>
      <c r="E228" s="799"/>
      <c r="F228" s="452" t="e">
        <f>'2 жастағы балалар Ш'!#REF!</f>
        <v>#REF!</v>
      </c>
      <c r="G228" s="799"/>
    </row>
    <row r="229" spans="2:7" x14ac:dyDescent="0.25">
      <c r="B229" s="572"/>
      <c r="C229" s="799"/>
      <c r="D229" s="452">
        <f>'2 жастағы балалар К'!R155</f>
        <v>1</v>
      </c>
      <c r="E229" s="799"/>
      <c r="F229" s="452" t="e">
        <f>'2 жастағы балалар Ш'!#REF!</f>
        <v>#REF!</v>
      </c>
      <c r="G229" s="799"/>
    </row>
    <row r="230" spans="2:7" x14ac:dyDescent="0.25">
      <c r="B230" s="570">
        <v>7</v>
      </c>
      <c r="C230" s="799"/>
      <c r="D230" s="452">
        <f>'2 жастағы балалар К'!S155</f>
        <v>0</v>
      </c>
      <c r="E230" s="799"/>
      <c r="F230" s="452" t="e">
        <f>'2 жастағы балалар Ш'!#REF!</f>
        <v>#REF!</v>
      </c>
      <c r="G230" s="799"/>
    </row>
    <row r="231" spans="2:7" x14ac:dyDescent="0.25">
      <c r="B231" s="571"/>
      <c r="C231" s="799"/>
      <c r="D231" s="452">
        <f>'2 жастағы балалар К'!T155</f>
        <v>0</v>
      </c>
      <c r="E231" s="799"/>
      <c r="F231" s="452" t="e">
        <f>'2 жастағы балалар Ш'!#REF!</f>
        <v>#REF!</v>
      </c>
      <c r="G231" s="799"/>
    </row>
    <row r="232" spans="2:7" x14ac:dyDescent="0.25">
      <c r="B232" s="572"/>
      <c r="C232" s="799"/>
      <c r="D232" s="452">
        <f>'2 жастағы балалар К'!U155</f>
        <v>1</v>
      </c>
      <c r="E232" s="799"/>
      <c r="F232" s="452" t="e">
        <f>'2 жастағы балалар Ш'!#REF!</f>
        <v>#REF!</v>
      </c>
      <c r="G232" s="799"/>
    </row>
    <row r="233" spans="2:7" x14ac:dyDescent="0.25">
      <c r="B233" s="570">
        <v>8</v>
      </c>
      <c r="C233" s="799"/>
      <c r="D233" s="452">
        <f>'2 жастағы балалар К'!V155</f>
        <v>0</v>
      </c>
      <c r="E233" s="799"/>
      <c r="F233" s="452" t="e">
        <f>'2 жастағы балалар Ш'!#REF!</f>
        <v>#REF!</v>
      </c>
      <c r="G233" s="799"/>
    </row>
    <row r="234" spans="2:7" x14ac:dyDescent="0.25">
      <c r="B234" s="571"/>
      <c r="C234" s="799"/>
      <c r="D234" s="452">
        <f>'2 жастағы балалар К'!W155</f>
        <v>0</v>
      </c>
      <c r="E234" s="799"/>
      <c r="F234" s="452" t="e">
        <f>'2 жастағы балалар Ш'!#REF!</f>
        <v>#REF!</v>
      </c>
      <c r="G234" s="799"/>
    </row>
    <row r="235" spans="2:7" x14ac:dyDescent="0.25">
      <c r="B235" s="572"/>
      <c r="C235" s="799"/>
      <c r="D235" s="452">
        <f>'2 жастағы балалар К'!X155</f>
        <v>1</v>
      </c>
      <c r="E235" s="799"/>
      <c r="F235" s="452" t="e">
        <f>'2 жастағы балалар Ш'!#REF!</f>
        <v>#REF!</v>
      </c>
      <c r="G235" s="799"/>
    </row>
    <row r="236" spans="2:7" x14ac:dyDescent="0.25">
      <c r="B236" s="570">
        <v>9</v>
      </c>
      <c r="C236" s="799"/>
      <c r="D236" s="452">
        <f>'2 жастағы балалар К'!Y155</f>
        <v>0</v>
      </c>
      <c r="E236" s="799"/>
      <c r="F236" s="452" t="e">
        <f>'2 жастағы балалар Ш'!#REF!</f>
        <v>#REF!</v>
      </c>
      <c r="G236" s="799"/>
    </row>
    <row r="237" spans="2:7" x14ac:dyDescent="0.25">
      <c r="B237" s="571"/>
      <c r="C237" s="799"/>
      <c r="D237" s="452">
        <f>'2 жастағы балалар К'!Z155</f>
        <v>0</v>
      </c>
      <c r="E237" s="799"/>
      <c r="F237" s="452" t="e">
        <f>'2 жастағы балалар Ш'!#REF!</f>
        <v>#REF!</v>
      </c>
      <c r="G237" s="799"/>
    </row>
    <row r="238" spans="2:7" x14ac:dyDescent="0.25">
      <c r="B238" s="572"/>
      <c r="C238" s="799"/>
      <c r="D238" s="452">
        <f>'2 жастағы балалар К'!AA155</f>
        <v>1</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Ш'!S155</f>
        <v>0</v>
      </c>
      <c r="G242" s="799"/>
    </row>
    <row r="243" spans="2:7" x14ac:dyDescent="0.25">
      <c r="B243" s="607"/>
      <c r="C243" s="799"/>
      <c r="D243" s="452" t="e">
        <f>'2 жастағы балалар К'!#REF!</f>
        <v>#REF!</v>
      </c>
      <c r="E243" s="799"/>
      <c r="F243" s="398">
        <f>'2 жастағы балалар Ш'!T155</f>
        <v>1</v>
      </c>
      <c r="G243" s="799"/>
    </row>
    <row r="244" spans="2:7" x14ac:dyDescent="0.25">
      <c r="B244" s="607"/>
      <c r="C244" s="799"/>
      <c r="D244" s="452" t="e">
        <f>'2 жастағы балалар К'!#REF!</f>
        <v>#REF!</v>
      </c>
      <c r="E244" s="799"/>
      <c r="F244" s="398">
        <f>'2 жастағы балалар Ш'!U155</f>
        <v>0</v>
      </c>
      <c r="G244" s="799"/>
    </row>
    <row r="245" spans="2:7" x14ac:dyDescent="0.25">
      <c r="B245" s="607">
        <v>12</v>
      </c>
      <c r="C245" s="799"/>
      <c r="D245" s="452" t="e">
        <f>'2 жастағы балалар К'!#REF!</f>
        <v>#REF!</v>
      </c>
      <c r="E245" s="799"/>
      <c r="F245" s="398">
        <f>'2 жастағы балалар Ш'!V155</f>
        <v>0</v>
      </c>
      <c r="G245" s="799"/>
    </row>
    <row r="246" spans="2:7" x14ac:dyDescent="0.25">
      <c r="B246" s="607"/>
      <c r="C246" s="799"/>
      <c r="D246" s="452" t="e">
        <f>'2 жастағы балалар К'!#REF!</f>
        <v>#REF!</v>
      </c>
      <c r="E246" s="799"/>
      <c r="F246" s="398">
        <f>'2 жастағы балалар Ш'!W155</f>
        <v>1</v>
      </c>
      <c r="G246" s="799"/>
    </row>
    <row r="247" spans="2:7" x14ac:dyDescent="0.25">
      <c r="B247" s="607"/>
      <c r="C247" s="799"/>
      <c r="D247" s="452" t="e">
        <f>'2 жастағы балалар К'!#REF!</f>
        <v>#REF!</v>
      </c>
      <c r="E247" s="799"/>
      <c r="F247" s="398">
        <f>'2 жастағы балалар Ш'!X155</f>
        <v>0</v>
      </c>
      <c r="G247" s="799"/>
    </row>
    <row r="248" spans="2:7" x14ac:dyDescent="0.25">
      <c r="B248" s="607">
        <v>13</v>
      </c>
      <c r="C248" s="799"/>
      <c r="D248" s="452" t="e">
        <f>'2 жастағы балалар К'!#REF!</f>
        <v>#REF!</v>
      </c>
      <c r="E248" s="799"/>
      <c r="F248" s="398">
        <f>'2 жастағы балалар Ш'!Y155</f>
        <v>0</v>
      </c>
      <c r="G248" s="799"/>
    </row>
    <row r="249" spans="2:7" x14ac:dyDescent="0.25">
      <c r="B249" s="607"/>
      <c r="C249" s="799"/>
      <c r="D249" s="452" t="e">
        <f>'2 жастағы балалар К'!#REF!</f>
        <v>#REF!</v>
      </c>
      <c r="E249" s="799"/>
      <c r="F249" s="398">
        <f>'2 жастағы балалар Ш'!Z155</f>
        <v>1</v>
      </c>
      <c r="G249" s="799"/>
    </row>
    <row r="250" spans="2:7" x14ac:dyDescent="0.25">
      <c r="B250" s="607"/>
      <c r="C250" s="799"/>
      <c r="D250" s="452" t="e">
        <f>'2 жастағы балалар К'!#REF!</f>
        <v>#REF!</v>
      </c>
      <c r="E250" s="799"/>
      <c r="F250" s="398">
        <f>'2 жастағы балалар Ш'!AA155</f>
        <v>0</v>
      </c>
      <c r="G250" s="799"/>
    </row>
    <row r="251" spans="2:7" x14ac:dyDescent="0.25">
      <c r="B251" s="607">
        <v>14</v>
      </c>
      <c r="C251" s="799"/>
      <c r="D251" s="452" t="e">
        <f>'2 жастағы балалар К'!#REF!</f>
        <v>#REF!</v>
      </c>
      <c r="E251" s="799"/>
      <c r="F251" s="398">
        <f>'2 жастағы балалар Ш'!AB155</f>
        <v>0</v>
      </c>
      <c r="G251" s="799"/>
    </row>
    <row r="252" spans="2:7" x14ac:dyDescent="0.25">
      <c r="B252" s="607"/>
      <c r="C252" s="799"/>
      <c r="D252" s="452" t="e">
        <f>'2 жастағы балалар К'!#REF!</f>
        <v>#REF!</v>
      </c>
      <c r="E252" s="799"/>
      <c r="F252" s="398">
        <f>'2 жастағы балалар Ш'!AC155</f>
        <v>1</v>
      </c>
      <c r="G252" s="799"/>
    </row>
    <row r="253" spans="2:7" x14ac:dyDescent="0.25">
      <c r="B253" s="607"/>
      <c r="C253" s="799"/>
      <c r="D253" s="452" t="e">
        <f>'2 жастағы балалар К'!#REF!</f>
        <v>#REF!</v>
      </c>
      <c r="E253" s="799"/>
      <c r="F253" s="398">
        <f>'2 жастағы балалар Ш'!AD155</f>
        <v>0</v>
      </c>
      <c r="G253" s="799"/>
    </row>
    <row r="254" spans="2:7" x14ac:dyDescent="0.25">
      <c r="B254" s="607">
        <v>15</v>
      </c>
      <c r="C254" s="799"/>
      <c r="D254" s="452" t="e">
        <f>'2 жастағы балалар К'!#REF!</f>
        <v>#REF!</v>
      </c>
      <c r="E254" s="799"/>
      <c r="F254" s="398">
        <f>'2 жастағы балалар Ш'!AE155</f>
        <v>0</v>
      </c>
      <c r="G254" s="799"/>
    </row>
    <row r="255" spans="2:7" x14ac:dyDescent="0.25">
      <c r="B255" s="607"/>
      <c r="C255" s="799"/>
      <c r="D255" s="452" t="e">
        <f>'2 жастағы балалар К'!#REF!</f>
        <v>#REF!</v>
      </c>
      <c r="E255" s="799"/>
      <c r="F255" s="398">
        <f>'2 жастағы балалар Ш'!AF155</f>
        <v>1</v>
      </c>
      <c r="G255" s="799"/>
    </row>
    <row r="256" spans="2:7" x14ac:dyDescent="0.25">
      <c r="B256" s="607"/>
      <c r="C256" s="799"/>
      <c r="D256" s="452" t="e">
        <f>'2 жастағы балалар К'!#REF!</f>
        <v>#REF!</v>
      </c>
      <c r="E256" s="799"/>
      <c r="F256" s="398">
        <f>'2 жастағы балалар Ш'!AG155</f>
        <v>0</v>
      </c>
      <c r="G256" s="799"/>
    </row>
    <row r="257" spans="2:7" x14ac:dyDescent="0.25">
      <c r="B257" s="607">
        <v>16</v>
      </c>
      <c r="C257" s="799"/>
      <c r="D257" s="798"/>
      <c r="E257" s="799"/>
      <c r="F257" s="398">
        <f>'2 жастағы балалар Ш'!AH155</f>
        <v>0</v>
      </c>
      <c r="G257" s="799"/>
    </row>
    <row r="258" spans="2:7" x14ac:dyDescent="0.25">
      <c r="B258" s="607"/>
      <c r="C258" s="799"/>
      <c r="D258" s="799"/>
      <c r="E258" s="799"/>
      <c r="F258" s="398">
        <f>'2 жастағы балалар Ш'!AI155</f>
        <v>1</v>
      </c>
      <c r="G258" s="799"/>
    </row>
    <row r="259" spans="2:7" x14ac:dyDescent="0.25">
      <c r="B259" s="607"/>
      <c r="C259" s="799"/>
      <c r="D259" s="799"/>
      <c r="E259" s="799"/>
      <c r="F259" s="398">
        <f>'2 жастағы балалар Ш'!AJ155</f>
        <v>0</v>
      </c>
      <c r="G259" s="799"/>
    </row>
    <row r="260" spans="2:7" x14ac:dyDescent="0.25">
      <c r="B260" s="607">
        <v>17</v>
      </c>
      <c r="C260" s="799"/>
      <c r="D260" s="799"/>
      <c r="E260" s="799"/>
      <c r="F260" s="398">
        <f>'2 жастағы балалар Ш'!AK155</f>
        <v>0</v>
      </c>
      <c r="G260" s="799"/>
    </row>
    <row r="261" spans="2:7" x14ac:dyDescent="0.25">
      <c r="B261" s="607"/>
      <c r="C261" s="799"/>
      <c r="D261" s="799"/>
      <c r="E261" s="799"/>
      <c r="F261" s="398">
        <f>'2 жастағы балалар Ш'!AL155</f>
        <v>1</v>
      </c>
      <c r="G261" s="799"/>
    </row>
    <row r="262" spans="2:7" x14ac:dyDescent="0.25">
      <c r="B262" s="607"/>
      <c r="C262" s="799"/>
      <c r="D262" s="799"/>
      <c r="E262" s="799"/>
      <c r="F262" s="398">
        <f>'2 жастағы балалар Ш'!AM155</f>
        <v>0</v>
      </c>
      <c r="G262" s="799"/>
    </row>
    <row r="263" spans="2:7" x14ac:dyDescent="0.25">
      <c r="B263" s="607">
        <v>18</v>
      </c>
      <c r="C263" s="799"/>
      <c r="D263" s="799"/>
      <c r="E263" s="799"/>
      <c r="F263" s="398">
        <f>'2 жастағы балалар Ш'!AN155</f>
        <v>1</v>
      </c>
      <c r="G263" s="799"/>
    </row>
    <row r="264" spans="2:7" x14ac:dyDescent="0.25">
      <c r="B264" s="607"/>
      <c r="C264" s="799"/>
      <c r="D264" s="799"/>
      <c r="E264" s="799"/>
      <c r="F264" s="398">
        <f>'2 жастағы балалар Ш'!AO155</f>
        <v>0</v>
      </c>
      <c r="G264" s="799"/>
    </row>
    <row r="265" spans="2:7" x14ac:dyDescent="0.25">
      <c r="B265" s="607"/>
      <c r="C265" s="799"/>
      <c r="D265" s="799"/>
      <c r="E265" s="799"/>
      <c r="F265" s="398">
        <f>'2 жастағы балалар Ш'!AP155</f>
        <v>0</v>
      </c>
      <c r="G265" s="799"/>
    </row>
    <row r="266" spans="2:7" x14ac:dyDescent="0.25">
      <c r="B266" s="607">
        <v>19</v>
      </c>
      <c r="C266" s="799"/>
      <c r="D266" s="799"/>
      <c r="E266" s="799"/>
      <c r="F266" s="398">
        <f>'2 жастағы балалар Ш'!AQ155</f>
        <v>0</v>
      </c>
      <c r="G266" s="799"/>
    </row>
    <row r="267" spans="2:7" x14ac:dyDescent="0.25">
      <c r="B267" s="607"/>
      <c r="C267" s="799"/>
      <c r="D267" s="799"/>
      <c r="E267" s="799"/>
      <c r="F267" s="398">
        <f>'2 жастағы балалар Ш'!AR155</f>
        <v>0</v>
      </c>
      <c r="G267" s="799"/>
    </row>
    <row r="268" spans="2:7" x14ac:dyDescent="0.25">
      <c r="B268" s="607"/>
      <c r="C268" s="799"/>
      <c r="D268" s="799"/>
      <c r="E268" s="799"/>
      <c r="F268" s="398">
        <f>'2 жастағы балалар Ш'!AS155</f>
        <v>1</v>
      </c>
      <c r="G268" s="799"/>
    </row>
    <row r="269" spans="2:7" x14ac:dyDescent="0.25">
      <c r="B269" s="607">
        <v>20</v>
      </c>
      <c r="C269" s="799"/>
      <c r="D269" s="799"/>
      <c r="E269" s="799"/>
      <c r="F269" s="398">
        <f>'2 жастағы балалар Ш'!AT155</f>
        <v>1</v>
      </c>
      <c r="G269" s="799"/>
    </row>
    <row r="270" spans="2:7" x14ac:dyDescent="0.25">
      <c r="B270" s="607"/>
      <c r="C270" s="799"/>
      <c r="D270" s="799"/>
      <c r="E270" s="799"/>
      <c r="F270" s="398">
        <f>'2 жастағы балалар Ш'!AU155</f>
        <v>0</v>
      </c>
      <c r="G270" s="799"/>
    </row>
    <row r="271" spans="2:7" x14ac:dyDescent="0.25">
      <c r="B271" s="607"/>
      <c r="C271" s="799"/>
      <c r="D271" s="799"/>
      <c r="E271" s="799"/>
      <c r="F271" s="398">
        <f>'2 жастағы балалар Ш'!AV155</f>
        <v>0</v>
      </c>
      <c r="G271" s="799"/>
    </row>
    <row r="272" spans="2:7" x14ac:dyDescent="0.25">
      <c r="B272" s="607">
        <v>21</v>
      </c>
      <c r="C272" s="799"/>
      <c r="D272" s="799"/>
      <c r="E272" s="799"/>
      <c r="F272" s="398">
        <f>'2 жастағы балалар Ш'!AW155</f>
        <v>1</v>
      </c>
      <c r="G272" s="799"/>
    </row>
    <row r="273" spans="2:7" x14ac:dyDescent="0.25">
      <c r="B273" s="607"/>
      <c r="C273" s="799"/>
      <c r="D273" s="799"/>
      <c r="E273" s="799"/>
      <c r="F273" s="398">
        <f>'2 жастағы балалар Ш'!AX155</f>
        <v>0</v>
      </c>
      <c r="G273" s="799"/>
    </row>
    <row r="274" spans="2:7" x14ac:dyDescent="0.25">
      <c r="B274" s="607"/>
      <c r="C274" s="799"/>
      <c r="D274" s="799"/>
      <c r="E274" s="799"/>
      <c r="F274" s="398">
        <f>'2 жастағы балалар Ш'!AY155</f>
        <v>0</v>
      </c>
      <c r="G274" s="799"/>
    </row>
    <row r="275" spans="2:7" x14ac:dyDescent="0.25">
      <c r="B275" s="607">
        <v>22</v>
      </c>
      <c r="C275" s="799"/>
      <c r="D275" s="799"/>
      <c r="E275" s="799"/>
      <c r="F275" s="398">
        <f>'2 жастағы балалар Ш'!AZ155</f>
        <v>0</v>
      </c>
      <c r="G275" s="799"/>
    </row>
    <row r="276" spans="2:7" x14ac:dyDescent="0.25">
      <c r="B276" s="607"/>
      <c r="C276" s="799"/>
      <c r="D276" s="799"/>
      <c r="E276" s="799"/>
      <c r="F276" s="398">
        <f>'2 жастағы балалар Ш'!BA155</f>
        <v>0</v>
      </c>
      <c r="G276" s="799"/>
    </row>
    <row r="277" spans="2:7" x14ac:dyDescent="0.25">
      <c r="B277" s="607"/>
      <c r="C277" s="799"/>
      <c r="D277" s="799"/>
      <c r="E277" s="799"/>
      <c r="F277" s="398">
        <f>'2 жастағы балалар Ш'!BB155</f>
        <v>1</v>
      </c>
      <c r="G277" s="799"/>
    </row>
    <row r="278" spans="2:7" x14ac:dyDescent="0.25">
      <c r="B278" s="607">
        <v>23</v>
      </c>
      <c r="C278" s="799"/>
      <c r="D278" s="799"/>
      <c r="E278" s="799"/>
      <c r="F278" s="398">
        <f>'2 жастағы балалар Ш'!BC155</f>
        <v>0</v>
      </c>
      <c r="G278" s="799"/>
    </row>
    <row r="279" spans="2:7" x14ac:dyDescent="0.25">
      <c r="B279" s="607"/>
      <c r="C279" s="799"/>
      <c r="D279" s="799"/>
      <c r="E279" s="799"/>
      <c r="F279" s="398">
        <f>'2 жастағы балалар Ш'!BD155</f>
        <v>0</v>
      </c>
      <c r="G279" s="799"/>
    </row>
    <row r="280" spans="2:7" x14ac:dyDescent="0.25">
      <c r="B280" s="607"/>
      <c r="C280" s="799"/>
      <c r="D280" s="799"/>
      <c r="E280" s="799"/>
      <c r="F280" s="398">
        <f>'2 жастағы балалар Ш'!BE155</f>
        <v>1</v>
      </c>
      <c r="G280" s="799"/>
    </row>
    <row r="281" spans="2:7" x14ac:dyDescent="0.25">
      <c r="B281" s="607">
        <v>24</v>
      </c>
      <c r="C281" s="799"/>
      <c r="D281" s="799"/>
      <c r="E281" s="799"/>
      <c r="F281" s="398">
        <f>'2 жастағы балалар Ш'!BF155</f>
        <v>0</v>
      </c>
      <c r="G281" s="799"/>
    </row>
    <row r="282" spans="2:7" x14ac:dyDescent="0.25">
      <c r="B282" s="607"/>
      <c r="C282" s="799"/>
      <c r="D282" s="799"/>
      <c r="E282" s="799"/>
      <c r="F282" s="398">
        <f>'2 жастағы балалар Ш'!BG155</f>
        <v>1</v>
      </c>
      <c r="G282" s="799"/>
    </row>
    <row r="283" spans="2:7" x14ac:dyDescent="0.25">
      <c r="B283" s="607"/>
      <c r="C283" s="799"/>
      <c r="D283" s="799"/>
      <c r="E283" s="799"/>
      <c r="F283" s="398">
        <f>'2 жастағы балалар Ш'!BH155</f>
        <v>0</v>
      </c>
      <c r="G283" s="799"/>
    </row>
    <row r="284" spans="2:7" x14ac:dyDescent="0.25">
      <c r="B284" s="607">
        <v>25</v>
      </c>
      <c r="C284" s="799"/>
      <c r="D284" s="799"/>
      <c r="E284" s="799"/>
      <c r="F284" s="398">
        <f>'2 жастағы балалар Ш'!BI155</f>
        <v>0</v>
      </c>
      <c r="G284" s="799"/>
    </row>
    <row r="285" spans="2:7" x14ac:dyDescent="0.25">
      <c r="B285" s="607"/>
      <c r="C285" s="799"/>
      <c r="D285" s="799"/>
      <c r="E285" s="799"/>
      <c r="F285" s="398">
        <f>'2 жастағы балалар Ш'!BJ155</f>
        <v>0</v>
      </c>
      <c r="G285" s="799"/>
    </row>
    <row r="286" spans="2:7" x14ac:dyDescent="0.25">
      <c r="B286" s="607"/>
      <c r="C286" s="800"/>
      <c r="D286" s="800"/>
      <c r="E286" s="800"/>
      <c r="F286" s="398">
        <f>'2 жастағы балалар Ш'!BK155</f>
        <v>1</v>
      </c>
      <c r="G286" s="800"/>
    </row>
    <row r="287" spans="2:7" x14ac:dyDescent="0.25">
      <c r="B287" s="389">
        <f>СВОД3!V50</f>
        <v>1</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sheetData>
  <sheetProtection password="CC4B" sheet="1" selectLockedCells="1"/>
  <mergeCells count="101">
    <mergeCell ref="M567:AP567"/>
    <mergeCell ref="B245:B247"/>
    <mergeCell ref="B248:B250"/>
    <mergeCell ref="B251:B253"/>
    <mergeCell ref="B257:B259"/>
    <mergeCell ref="G227:G286"/>
    <mergeCell ref="B230:B232"/>
    <mergeCell ref="B233:B235"/>
    <mergeCell ref="B236:B238"/>
    <mergeCell ref="B239:B241"/>
    <mergeCell ref="B227:B229"/>
    <mergeCell ref="E227:E286"/>
    <mergeCell ref="C227:C286"/>
    <mergeCell ref="B275:B277"/>
    <mergeCell ref="B278:B280"/>
    <mergeCell ref="B281:B283"/>
    <mergeCell ref="B284:B286"/>
    <mergeCell ref="B242:B244"/>
    <mergeCell ref="B254:B256"/>
    <mergeCell ref="D257:D286"/>
    <mergeCell ref="B263:B265"/>
    <mergeCell ref="B221:B223"/>
    <mergeCell ref="B260:B262"/>
    <mergeCell ref="B266:B268"/>
    <mergeCell ref="B269:B271"/>
    <mergeCell ref="B272:B274"/>
    <mergeCell ref="C148:C207"/>
    <mergeCell ref="E148:E207"/>
    <mergeCell ref="G148:G207"/>
    <mergeCell ref="B151:B153"/>
    <mergeCell ref="B224:B226"/>
    <mergeCell ref="B202:B204"/>
    <mergeCell ref="B205:B207"/>
    <mergeCell ref="B210:G210"/>
    <mergeCell ref="B212:B214"/>
    <mergeCell ref="B215:B217"/>
    <mergeCell ref="B218:B220"/>
    <mergeCell ref="B184:B186"/>
    <mergeCell ref="B187:B189"/>
    <mergeCell ref="B190:B192"/>
    <mergeCell ref="B193:B195"/>
    <mergeCell ref="B196:B198"/>
    <mergeCell ref="B199:B201"/>
    <mergeCell ref="B157:B159"/>
    <mergeCell ref="B160:B162"/>
    <mergeCell ref="B163:B165"/>
    <mergeCell ref="B166:B168"/>
    <mergeCell ref="D178:D207"/>
    <mergeCell ref="B169:B171"/>
    <mergeCell ref="B172:B174"/>
    <mergeCell ref="B175:B177"/>
    <mergeCell ref="B178:B180"/>
    <mergeCell ref="B181:B183"/>
    <mergeCell ref="B136:B138"/>
    <mergeCell ref="B139:B141"/>
    <mergeCell ref="B142:B144"/>
    <mergeCell ref="B145:B147"/>
    <mergeCell ref="B148:B150"/>
    <mergeCell ref="B154:B156"/>
    <mergeCell ref="B131:G131"/>
    <mergeCell ref="B133:B135"/>
    <mergeCell ref="E81:E128"/>
    <mergeCell ref="G81:G128"/>
    <mergeCell ref="B84:B86"/>
    <mergeCell ref="B87:B89"/>
    <mergeCell ref="B90:B92"/>
    <mergeCell ref="B93:B95"/>
    <mergeCell ref="D93:D128"/>
    <mergeCell ref="B96:B98"/>
    <mergeCell ref="B99:B101"/>
    <mergeCell ref="B102:B104"/>
    <mergeCell ref="B117:B119"/>
    <mergeCell ref="B120:B122"/>
    <mergeCell ref="B123:B125"/>
    <mergeCell ref="B126:B128"/>
    <mergeCell ref="B69:B71"/>
    <mergeCell ref="B72:B74"/>
    <mergeCell ref="B67:G67"/>
    <mergeCell ref="B75:B77"/>
    <mergeCell ref="B78:B80"/>
    <mergeCell ref="B81:B83"/>
    <mergeCell ref="C81:C128"/>
    <mergeCell ref="B105:B107"/>
    <mergeCell ref="B108:B110"/>
    <mergeCell ref="B111:B113"/>
    <mergeCell ref="B114:B116"/>
    <mergeCell ref="B4:C4"/>
    <mergeCell ref="B5:C5"/>
    <mergeCell ref="B6:C6"/>
    <mergeCell ref="B7:C7"/>
    <mergeCell ref="C9:E9"/>
    <mergeCell ref="F9:H9"/>
    <mergeCell ref="I9:K9"/>
    <mergeCell ref="B10:B14"/>
    <mergeCell ref="L10:L64"/>
    <mergeCell ref="B15:B29"/>
    <mergeCell ref="B30:B34"/>
    <mergeCell ref="B35:B59"/>
    <mergeCell ref="C10:E64"/>
    <mergeCell ref="B60:B64"/>
    <mergeCell ref="F10:H6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2:AA166"/>
  <sheetViews>
    <sheetView topLeftCell="A145" zoomScale="96" zoomScaleNormal="96" workbookViewId="0">
      <selection activeCell="D156" sqref="D156"/>
    </sheetView>
  </sheetViews>
  <sheetFormatPr defaultRowHeight="15" x14ac:dyDescent="0.25"/>
  <cols>
    <col min="2" max="2" width="4.7109375" customWidth="1"/>
    <col min="3" max="3" width="50.7109375" customWidth="1"/>
    <col min="4" max="4" width="11.140625" customWidth="1"/>
    <col min="5" max="5" width="17.140625" customWidth="1"/>
    <col min="6" max="6" width="10.7109375" customWidth="1"/>
    <col min="7" max="7" width="12" customWidth="1"/>
    <col min="8" max="8" width="13.85546875" customWidth="1"/>
    <col min="9" max="9" width="11.28515625" customWidth="1"/>
    <col min="10" max="10" width="21" customWidth="1"/>
    <col min="11" max="11" width="18.28515625" customWidth="1"/>
    <col min="12" max="12" width="19" customWidth="1"/>
    <col min="13" max="13" width="16.140625" customWidth="1"/>
    <col min="14" max="14" width="17.5703125" customWidth="1"/>
    <col min="15" max="15" width="21.5703125" customWidth="1"/>
  </cols>
  <sheetData>
    <row r="2" spans="1:15" ht="15.75" customHeight="1" x14ac:dyDescent="0.25">
      <c r="B2" s="308"/>
      <c r="C2" s="578" t="s">
        <v>1095</v>
      </c>
      <c r="D2" s="578"/>
      <c r="E2" s="578"/>
      <c r="F2" s="578"/>
      <c r="G2" s="578"/>
      <c r="H2" s="578"/>
      <c r="I2" s="578"/>
      <c r="J2" s="578"/>
      <c r="K2" s="578"/>
      <c r="L2" s="578"/>
      <c r="M2" s="578"/>
      <c r="N2" s="578"/>
    </row>
    <row r="3" spans="1:15" ht="15.75" x14ac:dyDescent="0.25">
      <c r="A3" s="308"/>
      <c r="B3" s="308"/>
      <c r="C3" s="578" t="str">
        <f>'2 жастағы балалар Ф'!C3:Q3</f>
        <v>Оқу жылы: 2024-2025                             Топ: "Балдырған"               Өткізу кезеңі: бастапқы       Өткізу мерзімі: қыркүйек 2024 жыл</v>
      </c>
      <c r="D3" s="578"/>
      <c r="E3" s="578"/>
      <c r="F3" s="578"/>
      <c r="G3" s="578"/>
      <c r="H3" s="578"/>
      <c r="I3" s="578"/>
      <c r="J3" s="578"/>
      <c r="K3" s="578"/>
      <c r="L3" s="578"/>
      <c r="M3" s="578"/>
      <c r="N3" s="578"/>
    </row>
    <row r="5" spans="1:15" ht="15" customHeight="1" x14ac:dyDescent="0.25">
      <c r="B5" s="607" t="s">
        <v>0</v>
      </c>
      <c r="C5" s="607" t="s">
        <v>906</v>
      </c>
      <c r="D5" s="647" t="s">
        <v>898</v>
      </c>
      <c r="E5" s="647"/>
      <c r="F5" s="647"/>
      <c r="G5" s="647"/>
      <c r="H5" s="647"/>
      <c r="I5" s="647"/>
      <c r="J5" s="647"/>
      <c r="K5" s="647"/>
      <c r="L5" s="648"/>
      <c r="M5" s="546" t="s">
        <v>907</v>
      </c>
      <c r="N5" s="550" t="s">
        <v>908</v>
      </c>
      <c r="O5" s="573" t="s">
        <v>909</v>
      </c>
    </row>
    <row r="6" spans="1:15" ht="15.75" customHeight="1" x14ac:dyDescent="0.25">
      <c r="B6" s="607"/>
      <c r="C6" s="607"/>
      <c r="D6" s="640" t="s">
        <v>899</v>
      </c>
      <c r="E6" s="649"/>
      <c r="F6" s="649"/>
      <c r="G6" s="649"/>
      <c r="H6" s="649"/>
      <c r="I6" s="649"/>
      <c r="J6" s="649"/>
      <c r="K6" s="649"/>
      <c r="L6" s="649"/>
      <c r="M6" s="547"/>
      <c r="N6" s="551"/>
      <c r="O6" s="574"/>
    </row>
    <row r="7" spans="1:15" ht="15.75" customHeight="1" x14ac:dyDescent="0.25">
      <c r="B7" s="607"/>
      <c r="C7" s="607"/>
      <c r="D7" s="637" t="s">
        <v>1191</v>
      </c>
      <c r="E7" s="604"/>
      <c r="F7" s="604"/>
      <c r="G7" s="604" t="s">
        <v>1192</v>
      </c>
      <c r="H7" s="604"/>
      <c r="I7" s="604"/>
      <c r="J7" s="604" t="s">
        <v>1167</v>
      </c>
      <c r="K7" s="604"/>
      <c r="L7" s="604"/>
      <c r="M7" s="548"/>
      <c r="N7" s="551"/>
      <c r="O7" s="574"/>
    </row>
    <row r="8" spans="1:15" ht="89.25" customHeight="1" x14ac:dyDescent="0.25">
      <c r="B8" s="607"/>
      <c r="C8" s="607"/>
      <c r="D8" s="643" t="s">
        <v>1168</v>
      </c>
      <c r="E8" s="563"/>
      <c r="F8" s="563"/>
      <c r="G8" s="563" t="s">
        <v>1169</v>
      </c>
      <c r="H8" s="563"/>
      <c r="I8" s="563"/>
      <c r="J8" s="563" t="s">
        <v>1170</v>
      </c>
      <c r="K8" s="563"/>
      <c r="L8" s="563"/>
      <c r="M8" s="548"/>
      <c r="N8" s="551"/>
      <c r="O8" s="574"/>
    </row>
    <row r="9" spans="1:15" ht="112.5" customHeight="1" x14ac:dyDescent="0.25">
      <c r="B9" s="607"/>
      <c r="C9" s="607"/>
      <c r="D9" s="486" t="s">
        <v>1171</v>
      </c>
      <c r="E9" s="260" t="s">
        <v>1172</v>
      </c>
      <c r="F9" s="260" t="s">
        <v>1173</v>
      </c>
      <c r="G9" s="260" t="s">
        <v>1174</v>
      </c>
      <c r="H9" s="260" t="s">
        <v>1175</v>
      </c>
      <c r="I9" s="260" t="s">
        <v>1176</v>
      </c>
      <c r="J9" s="260" t="s">
        <v>1177</v>
      </c>
      <c r="K9" s="260" t="s">
        <v>1178</v>
      </c>
      <c r="L9" s="260" t="s">
        <v>1179</v>
      </c>
      <c r="M9" s="549"/>
      <c r="N9" s="552"/>
      <c r="O9" s="575"/>
    </row>
    <row r="10" spans="1:15" ht="15.75" x14ac:dyDescent="0.25">
      <c r="B10" s="9">
        <v>1</v>
      </c>
      <c r="C10" s="4" t="str">
        <f>'2 жастағы балалар Ф'!C10</f>
        <v>Аубакирова Жансая</v>
      </c>
      <c r="D10" s="476">
        <v>1</v>
      </c>
      <c r="E10" s="476"/>
      <c r="F10" s="477"/>
      <c r="G10" s="476">
        <v>1</v>
      </c>
      <c r="H10" s="476"/>
      <c r="I10" s="477"/>
      <c r="J10" s="476">
        <v>1</v>
      </c>
      <c r="K10" s="476"/>
      <c r="L10" s="477"/>
      <c r="M10" s="78">
        <f>COUNTA(D10,G10,J10)</f>
        <v>3</v>
      </c>
      <c r="N10" s="2">
        <f>COUNTA(E10,H10,K10)</f>
        <v>0</v>
      </c>
      <c r="O10" s="32">
        <f>COUNTA(F10,I10,L10)</f>
        <v>0</v>
      </c>
    </row>
    <row r="11" spans="1:15" ht="15.75" x14ac:dyDescent="0.25">
      <c r="B11" s="9">
        <v>2</v>
      </c>
      <c r="C11" s="4" t="str">
        <f>'2 жастағы балалар Ф'!C11</f>
        <v>Болат Райана</v>
      </c>
      <c r="D11" s="476"/>
      <c r="E11" s="476">
        <v>1</v>
      </c>
      <c r="F11" s="477"/>
      <c r="G11" s="476"/>
      <c r="H11" s="476">
        <v>1</v>
      </c>
      <c r="I11" s="477"/>
      <c r="J11" s="476"/>
      <c r="K11" s="476">
        <v>1</v>
      </c>
      <c r="L11" s="477"/>
      <c r="M11" s="78">
        <f t="shared" ref="M11:M34" si="0">COUNTA(D11,G11,J11)</f>
        <v>0</v>
      </c>
      <c r="N11" s="2">
        <f t="shared" ref="N11:N34" si="1">COUNTA(E11,H11,K11)</f>
        <v>3</v>
      </c>
      <c r="O11" s="32">
        <f t="shared" ref="O11:O34" si="2">COUNTA(F11,I11,L11)</f>
        <v>0</v>
      </c>
    </row>
    <row r="12" spans="1:15" ht="15.75" x14ac:dyDescent="0.25">
      <c r="B12" s="9">
        <v>3</v>
      </c>
      <c r="C12" s="4" t="str">
        <f>'2 жастағы балалар Ф'!C12</f>
        <v>Жаналыкова Айжамал</v>
      </c>
      <c r="D12" s="476">
        <v>1</v>
      </c>
      <c r="E12" s="476"/>
      <c r="F12" s="477"/>
      <c r="G12" s="476"/>
      <c r="H12" s="476">
        <v>1</v>
      </c>
      <c r="I12" s="477"/>
      <c r="J12" s="476">
        <v>1</v>
      </c>
      <c r="K12" s="476"/>
      <c r="L12" s="477"/>
      <c r="M12" s="78">
        <f t="shared" si="0"/>
        <v>2</v>
      </c>
      <c r="N12" s="2">
        <f t="shared" si="1"/>
        <v>1</v>
      </c>
      <c r="O12" s="32">
        <f t="shared" si="2"/>
        <v>0</v>
      </c>
    </row>
    <row r="13" spans="1:15" ht="15.75" x14ac:dyDescent="0.25">
      <c r="B13" s="9">
        <v>4</v>
      </c>
      <c r="C13" s="4" t="str">
        <f>'2 жастағы балалар Ф'!C13</f>
        <v xml:space="preserve">Қошанбай Сезім </v>
      </c>
      <c r="D13" s="476"/>
      <c r="E13" s="476"/>
      <c r="F13" s="477">
        <v>1</v>
      </c>
      <c r="G13" s="476"/>
      <c r="H13" s="476"/>
      <c r="I13" s="477">
        <v>1</v>
      </c>
      <c r="J13" s="476"/>
      <c r="K13" s="476"/>
      <c r="L13" s="477">
        <v>1</v>
      </c>
      <c r="M13" s="78">
        <f t="shared" si="0"/>
        <v>0</v>
      </c>
      <c r="N13" s="2">
        <f t="shared" si="1"/>
        <v>0</v>
      </c>
      <c r="O13" s="32">
        <f t="shared" si="2"/>
        <v>3</v>
      </c>
    </row>
    <row r="14" spans="1:15" ht="15.75" x14ac:dyDescent="0.25">
      <c r="B14" s="9">
        <v>5</v>
      </c>
      <c r="C14" s="4" t="str">
        <f>'2 жастағы балалар Ф'!C14</f>
        <v>Мукажанов Алибек</v>
      </c>
      <c r="D14" s="476"/>
      <c r="E14" s="476"/>
      <c r="F14" s="477">
        <v>1</v>
      </c>
      <c r="G14" s="476"/>
      <c r="H14" s="476"/>
      <c r="I14" s="477">
        <v>1</v>
      </c>
      <c r="J14" s="476"/>
      <c r="K14" s="476"/>
      <c r="L14" s="477">
        <v>1</v>
      </c>
      <c r="M14" s="78">
        <f t="shared" si="0"/>
        <v>0</v>
      </c>
      <c r="N14" s="2">
        <f t="shared" si="1"/>
        <v>0</v>
      </c>
      <c r="O14" s="32">
        <f t="shared" si="2"/>
        <v>3</v>
      </c>
    </row>
    <row r="15" spans="1:15" ht="15.75" x14ac:dyDescent="0.25">
      <c r="B15" s="9">
        <v>6</v>
      </c>
      <c r="C15" s="4" t="str">
        <f>'2 жастағы балалар Ф'!C15</f>
        <v>Серік Нұртаза</v>
      </c>
      <c r="D15" s="476"/>
      <c r="E15" s="476"/>
      <c r="F15" s="477">
        <v>1</v>
      </c>
      <c r="G15" s="476"/>
      <c r="H15" s="476"/>
      <c r="I15" s="477">
        <v>1</v>
      </c>
      <c r="J15" s="476"/>
      <c r="K15" s="476"/>
      <c r="L15" s="477">
        <v>1</v>
      </c>
      <c r="M15" s="78">
        <f t="shared" si="0"/>
        <v>0</v>
      </c>
      <c r="N15" s="2">
        <f t="shared" si="1"/>
        <v>0</v>
      </c>
      <c r="O15" s="32">
        <f t="shared" si="2"/>
        <v>3</v>
      </c>
    </row>
    <row r="16" spans="1:15" ht="15.75" x14ac:dyDescent="0.25">
      <c r="B16" s="9">
        <v>7</v>
      </c>
      <c r="C16" s="4">
        <f>'2 жастағы балалар Ф'!C16</f>
        <v>0</v>
      </c>
      <c r="D16" s="476"/>
      <c r="E16" s="476"/>
      <c r="F16" s="477"/>
      <c r="G16" s="476"/>
      <c r="H16" s="476"/>
      <c r="I16" s="477"/>
      <c r="J16" s="476"/>
      <c r="K16" s="476"/>
      <c r="L16" s="477"/>
      <c r="M16" s="78">
        <f t="shared" si="0"/>
        <v>0</v>
      </c>
      <c r="N16" s="2">
        <f t="shared" si="1"/>
        <v>0</v>
      </c>
      <c r="O16" s="32">
        <f t="shared" si="2"/>
        <v>0</v>
      </c>
    </row>
    <row r="17" spans="2:15" ht="15.75" x14ac:dyDescent="0.25">
      <c r="B17" s="9">
        <v>8</v>
      </c>
      <c r="C17" s="4">
        <f>'2 жастағы балалар Ф'!C17</f>
        <v>0</v>
      </c>
      <c r="D17" s="476"/>
      <c r="E17" s="476"/>
      <c r="F17" s="477"/>
      <c r="G17" s="476"/>
      <c r="H17" s="476"/>
      <c r="I17" s="477"/>
      <c r="J17" s="476"/>
      <c r="K17" s="476"/>
      <c r="L17" s="477"/>
      <c r="M17" s="78">
        <f t="shared" si="0"/>
        <v>0</v>
      </c>
      <c r="N17" s="2">
        <f t="shared" si="1"/>
        <v>0</v>
      </c>
      <c r="O17" s="32">
        <f t="shared" si="2"/>
        <v>0</v>
      </c>
    </row>
    <row r="18" spans="2:15" ht="15.75" x14ac:dyDescent="0.25">
      <c r="B18" s="9">
        <v>9</v>
      </c>
      <c r="C18" s="4">
        <f>'2 жастағы балалар Ф'!C18</f>
        <v>0</v>
      </c>
      <c r="D18" s="476"/>
      <c r="E18" s="476"/>
      <c r="F18" s="477"/>
      <c r="G18" s="476"/>
      <c r="H18" s="476"/>
      <c r="I18" s="477"/>
      <c r="J18" s="476"/>
      <c r="K18" s="476"/>
      <c r="L18" s="477"/>
      <c r="M18" s="78">
        <f t="shared" si="0"/>
        <v>0</v>
      </c>
      <c r="N18" s="2">
        <f t="shared" si="1"/>
        <v>0</v>
      </c>
      <c r="O18" s="32">
        <f t="shared" si="2"/>
        <v>0</v>
      </c>
    </row>
    <row r="19" spans="2:15" ht="15.75" x14ac:dyDescent="0.25">
      <c r="B19" s="9">
        <v>10</v>
      </c>
      <c r="C19" s="4">
        <f>'2 жастағы балалар Ф'!C19</f>
        <v>0</v>
      </c>
      <c r="D19" s="476"/>
      <c r="E19" s="476"/>
      <c r="F19" s="477"/>
      <c r="G19" s="476"/>
      <c r="H19" s="476"/>
      <c r="I19" s="477"/>
      <c r="J19" s="476"/>
      <c r="K19" s="476"/>
      <c r="L19" s="477"/>
      <c r="M19" s="78">
        <f t="shared" si="0"/>
        <v>0</v>
      </c>
      <c r="N19" s="2">
        <f t="shared" si="1"/>
        <v>0</v>
      </c>
      <c r="O19" s="32">
        <f t="shared" si="2"/>
        <v>0</v>
      </c>
    </row>
    <row r="20" spans="2:15" ht="15.75" x14ac:dyDescent="0.25">
      <c r="B20" s="9">
        <v>11</v>
      </c>
      <c r="C20" s="4">
        <f>'2 жастағы балалар Ф'!C20</f>
        <v>0</v>
      </c>
      <c r="D20" s="476"/>
      <c r="E20" s="476"/>
      <c r="F20" s="477"/>
      <c r="G20" s="476"/>
      <c r="H20" s="476"/>
      <c r="I20" s="477"/>
      <c r="J20" s="476"/>
      <c r="K20" s="476"/>
      <c r="L20" s="477"/>
      <c r="M20" s="78">
        <f t="shared" si="0"/>
        <v>0</v>
      </c>
      <c r="N20" s="2">
        <f t="shared" si="1"/>
        <v>0</v>
      </c>
      <c r="O20" s="32">
        <f t="shared" si="2"/>
        <v>0</v>
      </c>
    </row>
    <row r="21" spans="2:15" ht="15.75" x14ac:dyDescent="0.25">
      <c r="B21" s="9">
        <v>12</v>
      </c>
      <c r="C21" s="4">
        <f>'2 жастағы балалар Ф'!C21</f>
        <v>0</v>
      </c>
      <c r="D21" s="476"/>
      <c r="E21" s="476"/>
      <c r="F21" s="477"/>
      <c r="G21" s="476"/>
      <c r="H21" s="476"/>
      <c r="I21" s="477"/>
      <c r="J21" s="476"/>
      <c r="K21" s="476"/>
      <c r="L21" s="477"/>
      <c r="M21" s="78">
        <f t="shared" si="0"/>
        <v>0</v>
      </c>
      <c r="N21" s="2">
        <f t="shared" si="1"/>
        <v>0</v>
      </c>
      <c r="O21" s="32">
        <f t="shared" si="2"/>
        <v>0</v>
      </c>
    </row>
    <row r="22" spans="2:15" ht="15.75" x14ac:dyDescent="0.25">
      <c r="B22" s="9">
        <v>13</v>
      </c>
      <c r="C22" s="4">
        <f>'2 жастағы балалар Ф'!C22</f>
        <v>0</v>
      </c>
      <c r="D22" s="476"/>
      <c r="E22" s="476"/>
      <c r="F22" s="477"/>
      <c r="G22" s="476"/>
      <c r="H22" s="476"/>
      <c r="I22" s="477"/>
      <c r="J22" s="476"/>
      <c r="K22" s="476"/>
      <c r="L22" s="477"/>
      <c r="M22" s="78">
        <f t="shared" si="0"/>
        <v>0</v>
      </c>
      <c r="N22" s="2">
        <f t="shared" si="1"/>
        <v>0</v>
      </c>
      <c r="O22" s="32">
        <f t="shared" si="2"/>
        <v>0</v>
      </c>
    </row>
    <row r="23" spans="2:15" ht="15.75" x14ac:dyDescent="0.25">
      <c r="B23" s="9">
        <v>14</v>
      </c>
      <c r="C23" s="4">
        <f>'2 жастағы балалар Ф'!C23</f>
        <v>0</v>
      </c>
      <c r="D23" s="476"/>
      <c r="E23" s="476"/>
      <c r="F23" s="477"/>
      <c r="G23" s="476"/>
      <c r="H23" s="476"/>
      <c r="I23" s="477"/>
      <c r="J23" s="476"/>
      <c r="K23" s="476"/>
      <c r="L23" s="477"/>
      <c r="M23" s="78">
        <f t="shared" si="0"/>
        <v>0</v>
      </c>
      <c r="N23" s="2">
        <f t="shared" si="1"/>
        <v>0</v>
      </c>
      <c r="O23" s="32">
        <f t="shared" si="2"/>
        <v>0</v>
      </c>
    </row>
    <row r="24" spans="2:15" ht="15.75" x14ac:dyDescent="0.25">
      <c r="B24" s="9">
        <v>15</v>
      </c>
      <c r="C24" s="4">
        <f>'2 жастағы балалар Ф'!C24</f>
        <v>0</v>
      </c>
      <c r="D24" s="476"/>
      <c r="E24" s="476"/>
      <c r="F24" s="477"/>
      <c r="G24" s="476"/>
      <c r="H24" s="476"/>
      <c r="I24" s="477"/>
      <c r="J24" s="476"/>
      <c r="K24" s="476"/>
      <c r="L24" s="477"/>
      <c r="M24" s="78">
        <f t="shared" si="0"/>
        <v>0</v>
      </c>
      <c r="N24" s="2">
        <f t="shared" si="1"/>
        <v>0</v>
      </c>
      <c r="O24" s="32">
        <f t="shared" si="2"/>
        <v>0</v>
      </c>
    </row>
    <row r="25" spans="2:15" ht="15.75" x14ac:dyDescent="0.25">
      <c r="B25" s="9">
        <v>16</v>
      </c>
      <c r="C25" s="4">
        <f>'2 жастағы балалар Ф'!C25</f>
        <v>0</v>
      </c>
      <c r="D25" s="476"/>
      <c r="E25" s="476"/>
      <c r="F25" s="477"/>
      <c r="G25" s="476"/>
      <c r="H25" s="476"/>
      <c r="I25" s="477"/>
      <c r="J25" s="476"/>
      <c r="K25" s="476"/>
      <c r="L25" s="477"/>
      <c r="M25" s="78">
        <f t="shared" si="0"/>
        <v>0</v>
      </c>
      <c r="N25" s="2">
        <f t="shared" si="1"/>
        <v>0</v>
      </c>
      <c r="O25" s="32">
        <f t="shared" si="2"/>
        <v>0</v>
      </c>
    </row>
    <row r="26" spans="2:15" ht="15.75" x14ac:dyDescent="0.25">
      <c r="B26" s="9">
        <v>17</v>
      </c>
      <c r="C26" s="4">
        <f>'2 жастағы балалар Ф'!C26</f>
        <v>0</v>
      </c>
      <c r="D26" s="476"/>
      <c r="E26" s="476"/>
      <c r="F26" s="477"/>
      <c r="G26" s="476"/>
      <c r="H26" s="476"/>
      <c r="I26" s="477"/>
      <c r="J26" s="476"/>
      <c r="K26" s="476"/>
      <c r="L26" s="477"/>
      <c r="M26" s="78">
        <f t="shared" si="0"/>
        <v>0</v>
      </c>
      <c r="N26" s="2">
        <f t="shared" si="1"/>
        <v>0</v>
      </c>
      <c r="O26" s="32">
        <f t="shared" si="2"/>
        <v>0</v>
      </c>
    </row>
    <row r="27" spans="2:15" ht="15.75" x14ac:dyDescent="0.25">
      <c r="B27" s="9">
        <v>18</v>
      </c>
      <c r="C27" s="4">
        <f>'2 жастағы балалар Ф'!C27</f>
        <v>0</v>
      </c>
      <c r="D27" s="476"/>
      <c r="E27" s="476"/>
      <c r="F27" s="477"/>
      <c r="G27" s="476"/>
      <c r="H27" s="476"/>
      <c r="I27" s="477"/>
      <c r="J27" s="476"/>
      <c r="K27" s="476"/>
      <c r="L27" s="477"/>
      <c r="M27" s="78">
        <f t="shared" si="0"/>
        <v>0</v>
      </c>
      <c r="N27" s="2">
        <f t="shared" si="1"/>
        <v>0</v>
      </c>
      <c r="O27" s="32">
        <f t="shared" si="2"/>
        <v>0</v>
      </c>
    </row>
    <row r="28" spans="2:15" ht="15.75" x14ac:dyDescent="0.25">
      <c r="B28" s="9">
        <v>19</v>
      </c>
      <c r="C28" s="4">
        <f>'2 жастағы балалар Ф'!C28</f>
        <v>0</v>
      </c>
      <c r="D28" s="476"/>
      <c r="E28" s="476"/>
      <c r="F28" s="477"/>
      <c r="G28" s="476"/>
      <c r="H28" s="476"/>
      <c r="I28" s="477"/>
      <c r="J28" s="476"/>
      <c r="K28" s="476"/>
      <c r="L28" s="477"/>
      <c r="M28" s="78">
        <f t="shared" si="0"/>
        <v>0</v>
      </c>
      <c r="N28" s="2">
        <f t="shared" si="1"/>
        <v>0</v>
      </c>
      <c r="O28" s="32">
        <f t="shared" si="2"/>
        <v>0</v>
      </c>
    </row>
    <row r="29" spans="2:15" ht="15.75" x14ac:dyDescent="0.25">
      <c r="B29" s="9">
        <v>20</v>
      </c>
      <c r="C29" s="4">
        <f>'2 жастағы балалар Ф'!C29</f>
        <v>0</v>
      </c>
      <c r="D29" s="476"/>
      <c r="E29" s="476"/>
      <c r="F29" s="477"/>
      <c r="G29" s="476"/>
      <c r="H29" s="476"/>
      <c r="I29" s="477"/>
      <c r="J29" s="476"/>
      <c r="K29" s="476"/>
      <c r="L29" s="477"/>
      <c r="M29" s="78">
        <f t="shared" si="0"/>
        <v>0</v>
      </c>
      <c r="N29" s="2">
        <f t="shared" si="1"/>
        <v>0</v>
      </c>
      <c r="O29" s="32">
        <f t="shared" si="2"/>
        <v>0</v>
      </c>
    </row>
    <row r="30" spans="2:15" ht="15.75" x14ac:dyDescent="0.25">
      <c r="B30" s="9">
        <v>21</v>
      </c>
      <c r="C30" s="4">
        <f>'2 жастағы балалар Ф'!C30</f>
        <v>0</v>
      </c>
      <c r="D30" s="476"/>
      <c r="E30" s="476"/>
      <c r="F30" s="477"/>
      <c r="G30" s="476"/>
      <c r="H30" s="476"/>
      <c r="I30" s="477"/>
      <c r="J30" s="476"/>
      <c r="K30" s="476"/>
      <c r="L30" s="477"/>
      <c r="M30" s="78">
        <f t="shared" si="0"/>
        <v>0</v>
      </c>
      <c r="N30" s="2">
        <f t="shared" si="1"/>
        <v>0</v>
      </c>
      <c r="O30" s="32">
        <f t="shared" si="2"/>
        <v>0</v>
      </c>
    </row>
    <row r="31" spans="2:15" ht="15.75" x14ac:dyDescent="0.25">
      <c r="B31" s="9">
        <v>22</v>
      </c>
      <c r="C31" s="4">
        <f>'2 жастағы балалар Ф'!C31</f>
        <v>0</v>
      </c>
      <c r="D31" s="476"/>
      <c r="E31" s="476"/>
      <c r="F31" s="477"/>
      <c r="G31" s="476"/>
      <c r="H31" s="476"/>
      <c r="I31" s="477"/>
      <c r="J31" s="476"/>
      <c r="K31" s="476"/>
      <c r="L31" s="477"/>
      <c r="M31" s="78">
        <f t="shared" si="0"/>
        <v>0</v>
      </c>
      <c r="N31" s="2">
        <f t="shared" si="1"/>
        <v>0</v>
      </c>
      <c r="O31" s="32">
        <f t="shared" si="2"/>
        <v>0</v>
      </c>
    </row>
    <row r="32" spans="2:15" ht="15.75" x14ac:dyDescent="0.25">
      <c r="B32" s="9">
        <v>23</v>
      </c>
      <c r="C32" s="4">
        <f>'2 жастағы балалар Ф'!C32</f>
        <v>0</v>
      </c>
      <c r="D32" s="476"/>
      <c r="E32" s="476"/>
      <c r="F32" s="477"/>
      <c r="G32" s="476"/>
      <c r="H32" s="476"/>
      <c r="I32" s="477"/>
      <c r="J32" s="476"/>
      <c r="K32" s="476"/>
      <c r="L32" s="477"/>
      <c r="M32" s="78">
        <f t="shared" si="0"/>
        <v>0</v>
      </c>
      <c r="N32" s="2">
        <f t="shared" si="1"/>
        <v>0</v>
      </c>
      <c r="O32" s="32">
        <f t="shared" si="2"/>
        <v>0</v>
      </c>
    </row>
    <row r="33" spans="2:18" ht="15.75" x14ac:dyDescent="0.25">
      <c r="B33" s="9">
        <v>24</v>
      </c>
      <c r="C33" s="4">
        <f>'2 жастағы балалар Ф'!C33</f>
        <v>0</v>
      </c>
      <c r="D33" s="476"/>
      <c r="E33" s="476"/>
      <c r="F33" s="477"/>
      <c r="G33" s="476"/>
      <c r="H33" s="476"/>
      <c r="I33" s="477"/>
      <c r="J33" s="476"/>
      <c r="K33" s="476"/>
      <c r="L33" s="477"/>
      <c r="M33" s="78">
        <f t="shared" si="0"/>
        <v>0</v>
      </c>
      <c r="N33" s="2">
        <f t="shared" si="1"/>
        <v>0</v>
      </c>
      <c r="O33" s="32">
        <f t="shared" si="2"/>
        <v>0</v>
      </c>
    </row>
    <row r="34" spans="2:18" ht="15.75" x14ac:dyDescent="0.25">
      <c r="B34" s="9">
        <v>25</v>
      </c>
      <c r="C34" s="4">
        <f>'2 жастағы балалар Ф'!C34</f>
        <v>0</v>
      </c>
      <c r="D34" s="476"/>
      <c r="E34" s="476"/>
      <c r="F34" s="477"/>
      <c r="G34" s="476"/>
      <c r="H34" s="476"/>
      <c r="I34" s="477"/>
      <c r="J34" s="476"/>
      <c r="K34" s="476"/>
      <c r="L34" s="477"/>
      <c r="M34" s="78">
        <f t="shared" si="0"/>
        <v>0</v>
      </c>
      <c r="N34" s="2">
        <f t="shared" si="1"/>
        <v>0</v>
      </c>
      <c r="O34" s="32">
        <f t="shared" si="2"/>
        <v>0</v>
      </c>
    </row>
    <row r="35" spans="2:18" ht="15" customHeight="1" x14ac:dyDescent="0.25">
      <c r="B35" s="564" t="s">
        <v>910</v>
      </c>
      <c r="C35" s="565"/>
      <c r="D35" s="112">
        <f t="shared" ref="D35:L35" si="3">SUM(D5:D34)</f>
        <v>2</v>
      </c>
      <c r="E35" s="68">
        <f t="shared" si="3"/>
        <v>1</v>
      </c>
      <c r="F35" s="72">
        <f t="shared" si="3"/>
        <v>3</v>
      </c>
      <c r="G35" s="112">
        <f t="shared" si="3"/>
        <v>1</v>
      </c>
      <c r="H35" s="68">
        <f t="shared" si="3"/>
        <v>2</v>
      </c>
      <c r="I35" s="72">
        <f t="shared" si="3"/>
        <v>3</v>
      </c>
      <c r="J35" s="112">
        <f t="shared" si="3"/>
        <v>2</v>
      </c>
      <c r="K35" s="68">
        <f t="shared" si="3"/>
        <v>1</v>
      </c>
      <c r="L35" s="68">
        <f t="shared" si="3"/>
        <v>3</v>
      </c>
      <c r="M35" s="8"/>
      <c r="N35" s="8"/>
      <c r="O35" s="8"/>
    </row>
    <row r="36" spans="2:18" ht="54.75" customHeight="1" x14ac:dyDescent="0.25">
      <c r="B36" s="553" t="s">
        <v>911</v>
      </c>
      <c r="C36" s="554"/>
      <c r="D36" s="77">
        <f>D35*100/N38</f>
        <v>33.333333333333336</v>
      </c>
      <c r="E36" s="75">
        <f>E35*100/N38</f>
        <v>16.666666666666668</v>
      </c>
      <c r="F36" s="76">
        <f>F35*100/N38</f>
        <v>50</v>
      </c>
      <c r="G36" s="77">
        <f>G35*100/N38</f>
        <v>16.666666666666668</v>
      </c>
      <c r="H36" s="75">
        <f>H35*100/N38</f>
        <v>33.333333333333336</v>
      </c>
      <c r="I36" s="76">
        <f>I35*100/N38</f>
        <v>50</v>
      </c>
      <c r="J36" s="77">
        <f>J35*100/N38</f>
        <v>33.333333333333336</v>
      </c>
      <c r="K36" s="75">
        <f>K35*100/N38</f>
        <v>16.666666666666668</v>
      </c>
      <c r="L36" s="75">
        <f>L35*100/N38</f>
        <v>50</v>
      </c>
      <c r="M36" s="8"/>
      <c r="N36" s="8"/>
      <c r="O36" s="8"/>
    </row>
    <row r="37" spans="2:18" x14ac:dyDescent="0.25">
      <c r="B37" s="555"/>
      <c r="C37" s="556"/>
      <c r="D37" s="244"/>
      <c r="E37" s="245"/>
      <c r="F37" s="245"/>
      <c r="G37" s="245"/>
      <c r="H37" s="245"/>
      <c r="I37" s="245"/>
      <c r="J37" s="245"/>
      <c r="K37" s="245"/>
      <c r="L37" s="245"/>
      <c r="M37" s="246"/>
      <c r="N37" s="257" t="s">
        <v>912</v>
      </c>
      <c r="O37" s="257" t="s">
        <v>1</v>
      </c>
    </row>
    <row r="38" spans="2:18" x14ac:dyDescent="0.25">
      <c r="B38" s="557"/>
      <c r="C38" s="558"/>
      <c r="D38" s="470" t="s">
        <v>910</v>
      </c>
      <c r="E38" s="247"/>
      <c r="F38" s="247"/>
      <c r="G38" s="247"/>
      <c r="H38" s="247"/>
      <c r="I38" s="247"/>
      <c r="J38" s="247"/>
      <c r="K38" s="247"/>
      <c r="L38" s="247"/>
      <c r="M38" s="248"/>
      <c r="N38" s="256">
        <f>'2 жастағы балалар Ф'!Q38</f>
        <v>6</v>
      </c>
      <c r="O38" s="256">
        <v>100</v>
      </c>
    </row>
    <row r="39" spans="2:18" x14ac:dyDescent="0.25">
      <c r="B39" s="557"/>
      <c r="C39" s="558"/>
      <c r="D39" s="471" t="s">
        <v>907</v>
      </c>
      <c r="E39" s="249"/>
      <c r="F39" s="249"/>
      <c r="G39" s="249"/>
      <c r="H39" s="249"/>
      <c r="I39" s="249"/>
      <c r="J39" s="249"/>
      <c r="K39" s="249"/>
      <c r="L39" s="249"/>
      <c r="M39" s="250"/>
      <c r="N39" s="10">
        <f>COUNTIF(M10:M34,"&gt;0")</f>
        <v>2</v>
      </c>
      <c r="O39" s="33">
        <f>(D36+G36+J36)/3</f>
        <v>27.777777777777782</v>
      </c>
    </row>
    <row r="40" spans="2:18" x14ac:dyDescent="0.25">
      <c r="B40" s="557"/>
      <c r="C40" s="558"/>
      <c r="D40" s="472" t="s">
        <v>908</v>
      </c>
      <c r="E40" s="251"/>
      <c r="F40" s="251"/>
      <c r="G40" s="251"/>
      <c r="H40" s="251"/>
      <c r="I40" s="251"/>
      <c r="J40" s="251"/>
      <c r="K40" s="251"/>
      <c r="L40" s="251"/>
      <c r="M40" s="252"/>
      <c r="N40" s="10">
        <f>COUNTIF(N10:N34,"&gt;0")</f>
        <v>2</v>
      </c>
      <c r="O40" s="33">
        <f>(E36+K36+H36)/3</f>
        <v>22.222222222222225</v>
      </c>
    </row>
    <row r="41" spans="2:18" x14ac:dyDescent="0.25">
      <c r="B41" s="560"/>
      <c r="C41" s="561"/>
      <c r="D41" s="473" t="s">
        <v>909</v>
      </c>
      <c r="E41" s="253"/>
      <c r="F41" s="253"/>
      <c r="G41" s="253"/>
      <c r="H41" s="253"/>
      <c r="I41" s="253"/>
      <c r="J41" s="253"/>
      <c r="K41" s="253"/>
      <c r="L41" s="253"/>
      <c r="M41" s="254"/>
      <c r="N41" s="10">
        <f>COUNTIF(O10:O34,"&gt;0")</f>
        <v>3</v>
      </c>
      <c r="O41" s="33">
        <f>(F36+I36+L36)/3</f>
        <v>50</v>
      </c>
    </row>
    <row r="45" spans="2:18" x14ac:dyDescent="0.25">
      <c r="R45" s="8"/>
    </row>
    <row r="48" spans="2:18" ht="15.75" customHeight="1" x14ac:dyDescent="0.25">
      <c r="B48" s="308"/>
      <c r="C48" s="578" t="s">
        <v>1095</v>
      </c>
      <c r="D48" s="578"/>
      <c r="E48" s="578"/>
      <c r="F48" s="578"/>
      <c r="G48" s="578"/>
      <c r="H48" s="578"/>
      <c r="I48" s="578"/>
      <c r="J48" s="578"/>
      <c r="K48" s="578"/>
      <c r="L48" s="578"/>
      <c r="M48" s="578"/>
      <c r="N48" s="578"/>
      <c r="O48" s="578"/>
      <c r="P48" s="578"/>
      <c r="Q48" s="578"/>
    </row>
    <row r="49" spans="1:18" ht="15.75" x14ac:dyDescent="0.25">
      <c r="A49" s="308"/>
      <c r="B49" s="308"/>
      <c r="C49" s="578" t="str">
        <f>'2 жастағы балалар Ф'!C49:T49</f>
        <v>Оқу жылы: 2024-2025                            Топ: "Балдырған"               Өткізу кезеңі: аралық       Өткізу мерзімі: желтоқсан2024 жыл</v>
      </c>
      <c r="D49" s="578"/>
      <c r="E49" s="578"/>
      <c r="F49" s="578"/>
      <c r="G49" s="578"/>
      <c r="H49" s="578"/>
      <c r="I49" s="578"/>
      <c r="J49" s="578"/>
      <c r="K49" s="578"/>
      <c r="L49" s="578"/>
      <c r="M49" s="578"/>
      <c r="N49" s="578"/>
      <c r="O49" s="578"/>
      <c r="P49" s="578"/>
      <c r="Q49" s="578"/>
    </row>
    <row r="51" spans="1:18" ht="15.75" customHeight="1" x14ac:dyDescent="0.25">
      <c r="B51" s="607" t="s">
        <v>0</v>
      </c>
      <c r="C51" s="607" t="s">
        <v>906</v>
      </c>
      <c r="D51" s="641" t="s">
        <v>898</v>
      </c>
      <c r="E51" s="641"/>
      <c r="F51" s="641"/>
      <c r="G51" s="641"/>
      <c r="H51" s="641"/>
      <c r="I51" s="641"/>
      <c r="J51" s="641"/>
      <c r="K51" s="641"/>
      <c r="L51" s="641"/>
      <c r="M51" s="641"/>
      <c r="N51" s="641"/>
      <c r="O51" s="642"/>
      <c r="P51" s="546" t="s">
        <v>907</v>
      </c>
      <c r="Q51" s="550" t="s">
        <v>908</v>
      </c>
      <c r="R51" s="573" t="s">
        <v>909</v>
      </c>
    </row>
    <row r="52" spans="1:18" ht="15" customHeight="1" x14ac:dyDescent="0.25">
      <c r="B52" s="607"/>
      <c r="C52" s="607"/>
      <c r="D52" s="639" t="s">
        <v>899</v>
      </c>
      <c r="E52" s="639"/>
      <c r="F52" s="639"/>
      <c r="G52" s="639"/>
      <c r="H52" s="639"/>
      <c r="I52" s="639"/>
      <c r="J52" s="639"/>
      <c r="K52" s="639"/>
      <c r="L52" s="639"/>
      <c r="M52" s="639"/>
      <c r="N52" s="639"/>
      <c r="O52" s="640"/>
      <c r="P52" s="547"/>
      <c r="Q52" s="551"/>
      <c r="R52" s="574"/>
    </row>
    <row r="53" spans="1:18" ht="15" customHeight="1" x14ac:dyDescent="0.25">
      <c r="B53" s="607"/>
      <c r="C53" s="607"/>
      <c r="D53" s="637" t="s">
        <v>878</v>
      </c>
      <c r="E53" s="604"/>
      <c r="F53" s="604"/>
      <c r="G53" s="604" t="s">
        <v>879</v>
      </c>
      <c r="H53" s="604"/>
      <c r="I53" s="604"/>
      <c r="J53" s="604" t="s">
        <v>880</v>
      </c>
      <c r="K53" s="604"/>
      <c r="L53" s="604"/>
      <c r="M53" s="604" t="s">
        <v>881</v>
      </c>
      <c r="N53" s="604"/>
      <c r="O53" s="604"/>
      <c r="P53" s="548"/>
      <c r="Q53" s="551"/>
      <c r="R53" s="574"/>
    </row>
    <row r="54" spans="1:18" ht="95.25" customHeight="1" x14ac:dyDescent="0.25">
      <c r="B54" s="607"/>
      <c r="C54" s="607"/>
      <c r="D54" s="643" t="s">
        <v>882</v>
      </c>
      <c r="E54" s="563"/>
      <c r="F54" s="563"/>
      <c r="G54" s="563" t="s">
        <v>883</v>
      </c>
      <c r="H54" s="563"/>
      <c r="I54" s="563"/>
      <c r="J54" s="563" t="s">
        <v>884</v>
      </c>
      <c r="K54" s="563"/>
      <c r="L54" s="563"/>
      <c r="M54" s="563" t="s">
        <v>885</v>
      </c>
      <c r="N54" s="563"/>
      <c r="O54" s="563"/>
      <c r="P54" s="548"/>
      <c r="Q54" s="551"/>
      <c r="R54" s="574"/>
    </row>
    <row r="55" spans="1:18" ht="135" customHeight="1" x14ac:dyDescent="0.25">
      <c r="B55" s="607"/>
      <c r="C55" s="607"/>
      <c r="D55" s="486" t="s">
        <v>886</v>
      </c>
      <c r="E55" s="260" t="s">
        <v>887</v>
      </c>
      <c r="F55" s="260" t="s">
        <v>888</v>
      </c>
      <c r="G55" s="260" t="s">
        <v>889</v>
      </c>
      <c r="H55" s="260" t="s">
        <v>890</v>
      </c>
      <c r="I55" s="260" t="s">
        <v>891</v>
      </c>
      <c r="J55" s="260" t="s">
        <v>892</v>
      </c>
      <c r="K55" s="260" t="s">
        <v>893</v>
      </c>
      <c r="L55" s="260" t="s">
        <v>894</v>
      </c>
      <c r="M55" s="260" t="s">
        <v>895</v>
      </c>
      <c r="N55" s="260" t="s">
        <v>896</v>
      </c>
      <c r="O55" s="260" t="s">
        <v>897</v>
      </c>
      <c r="P55" s="549"/>
      <c r="Q55" s="552"/>
      <c r="R55" s="575"/>
    </row>
    <row r="56" spans="1:18" ht="15.75" x14ac:dyDescent="0.25">
      <c r="B56" s="9">
        <v>1</v>
      </c>
      <c r="C56" s="4" t="str">
        <f>'2 жастағы балалар Ф'!C56</f>
        <v>Аубакирова Жансая</v>
      </c>
      <c r="D56" s="476">
        <v>1</v>
      </c>
      <c r="E56" s="476"/>
      <c r="F56" s="477"/>
      <c r="G56" s="476">
        <v>1</v>
      </c>
      <c r="H56" s="476"/>
      <c r="I56" s="477"/>
      <c r="J56" s="476">
        <v>1</v>
      </c>
      <c r="K56" s="476"/>
      <c r="L56" s="477"/>
      <c r="M56" s="476">
        <v>1</v>
      </c>
      <c r="N56" s="476"/>
      <c r="O56" s="477"/>
      <c r="P56" s="78">
        <f>COUNTA(D56,G56,J56,M56)</f>
        <v>4</v>
      </c>
      <c r="Q56" s="2">
        <f>COUNTA(E56,H56,K56,N56)</f>
        <v>0</v>
      </c>
      <c r="R56" s="32">
        <f>COUNTA(F56,I56,L56,O56)</f>
        <v>0</v>
      </c>
    </row>
    <row r="57" spans="1:18" ht="15.75" x14ac:dyDescent="0.25">
      <c r="B57" s="9">
        <v>2</v>
      </c>
      <c r="C57" s="4" t="str">
        <f>'2 жастағы балалар Ф'!C57</f>
        <v>Болат Райана</v>
      </c>
      <c r="D57" s="476">
        <v>1</v>
      </c>
      <c r="E57" s="476"/>
      <c r="F57" s="477"/>
      <c r="G57" s="476">
        <v>1</v>
      </c>
      <c r="H57" s="476"/>
      <c r="I57" s="477"/>
      <c r="J57" s="476">
        <v>1</v>
      </c>
      <c r="K57" s="476"/>
      <c r="L57" s="477"/>
      <c r="M57" s="476">
        <v>1</v>
      </c>
      <c r="N57" s="476"/>
      <c r="O57" s="477"/>
      <c r="P57" s="78">
        <f t="shared" ref="P57:P95" si="4">COUNTA(D57,G57,J57,M57)</f>
        <v>4</v>
      </c>
      <c r="Q57" s="2">
        <f t="shared" ref="Q57:Q95" si="5">COUNTA(E57,H57,K57,N57)</f>
        <v>0</v>
      </c>
      <c r="R57" s="32">
        <f t="shared" ref="R57:R95" si="6">COUNTA(F57,I57,L57,O57)</f>
        <v>0</v>
      </c>
    </row>
    <row r="58" spans="1:18" ht="15.75" x14ac:dyDescent="0.25">
      <c r="B58" s="9">
        <v>3</v>
      </c>
      <c r="C58" s="4" t="str">
        <f>'2 жастағы балалар Ф'!C58</f>
        <v>Жаналыкова Айжамал</v>
      </c>
      <c r="D58" s="476">
        <v>1</v>
      </c>
      <c r="E58" s="476"/>
      <c r="F58" s="477"/>
      <c r="G58" s="476">
        <v>1</v>
      </c>
      <c r="H58" s="476"/>
      <c r="I58" s="477"/>
      <c r="J58" s="476">
        <v>1</v>
      </c>
      <c r="K58" s="476"/>
      <c r="L58" s="477"/>
      <c r="M58" s="476">
        <v>1</v>
      </c>
      <c r="N58" s="476"/>
      <c r="O58" s="477"/>
      <c r="P58" s="78">
        <f t="shared" si="4"/>
        <v>4</v>
      </c>
      <c r="Q58" s="2">
        <f t="shared" si="5"/>
        <v>0</v>
      </c>
      <c r="R58" s="32">
        <f t="shared" si="6"/>
        <v>0</v>
      </c>
    </row>
    <row r="59" spans="1:18" ht="15.75" x14ac:dyDescent="0.25">
      <c r="B59" s="9">
        <v>4</v>
      </c>
      <c r="C59" s="4" t="str">
        <f>'2 жастағы балалар Ф'!C59</f>
        <v xml:space="preserve">Қошанбай Сезім </v>
      </c>
      <c r="D59" s="476"/>
      <c r="E59" s="476">
        <v>1</v>
      </c>
      <c r="F59" s="477"/>
      <c r="G59" s="476"/>
      <c r="H59" s="476">
        <v>1</v>
      </c>
      <c r="I59" s="477"/>
      <c r="J59" s="476"/>
      <c r="K59" s="476">
        <v>1</v>
      </c>
      <c r="L59" s="477"/>
      <c r="M59" s="476"/>
      <c r="N59" s="476">
        <v>1</v>
      </c>
      <c r="O59" s="477"/>
      <c r="P59" s="78">
        <f t="shared" si="4"/>
        <v>0</v>
      </c>
      <c r="Q59" s="2">
        <f t="shared" si="5"/>
        <v>4</v>
      </c>
      <c r="R59" s="32">
        <f t="shared" si="6"/>
        <v>0</v>
      </c>
    </row>
    <row r="60" spans="1:18" ht="15.75" x14ac:dyDescent="0.25">
      <c r="B60" s="9">
        <v>5</v>
      </c>
      <c r="C60" s="4" t="str">
        <f>'2 жастағы балалар Ф'!C60</f>
        <v>Мукажанов Алибек</v>
      </c>
      <c r="D60" s="476"/>
      <c r="E60" s="476"/>
      <c r="F60" s="477">
        <v>1</v>
      </c>
      <c r="G60" s="476"/>
      <c r="H60" s="476"/>
      <c r="I60" s="477">
        <v>1</v>
      </c>
      <c r="J60" s="476"/>
      <c r="K60" s="476"/>
      <c r="L60" s="477">
        <v>1</v>
      </c>
      <c r="M60" s="476"/>
      <c r="N60" s="476"/>
      <c r="O60" s="477">
        <v>1</v>
      </c>
      <c r="P60" s="78">
        <f t="shared" si="4"/>
        <v>0</v>
      </c>
      <c r="Q60" s="2">
        <f t="shared" si="5"/>
        <v>0</v>
      </c>
      <c r="R60" s="32">
        <f t="shared" si="6"/>
        <v>4</v>
      </c>
    </row>
    <row r="61" spans="1:18" ht="15.75" x14ac:dyDescent="0.25">
      <c r="B61" s="9">
        <v>6</v>
      </c>
      <c r="C61" s="4" t="str">
        <f>'2 жастағы балалар Ф'!C61</f>
        <v>Серік Нұртаза</v>
      </c>
      <c r="D61" s="476"/>
      <c r="E61" s="476">
        <v>1</v>
      </c>
      <c r="F61" s="477"/>
      <c r="G61" s="476"/>
      <c r="H61" s="476">
        <v>1</v>
      </c>
      <c r="I61" s="477"/>
      <c r="J61" s="476"/>
      <c r="K61" s="476">
        <v>1</v>
      </c>
      <c r="L61" s="477"/>
      <c r="M61" s="476"/>
      <c r="N61" s="476">
        <v>1</v>
      </c>
      <c r="O61" s="477"/>
      <c r="P61" s="78">
        <f t="shared" si="4"/>
        <v>0</v>
      </c>
      <c r="Q61" s="2">
        <f t="shared" si="5"/>
        <v>4</v>
      </c>
      <c r="R61" s="32">
        <f t="shared" si="6"/>
        <v>0</v>
      </c>
    </row>
    <row r="62" spans="1:18" ht="15.75" x14ac:dyDescent="0.25">
      <c r="B62" s="9">
        <v>7</v>
      </c>
      <c r="C62" s="4">
        <f>'2 жастағы балалар Ф'!C62</f>
        <v>0</v>
      </c>
      <c r="D62" s="476"/>
      <c r="E62" s="476"/>
      <c r="F62" s="477"/>
      <c r="G62" s="476"/>
      <c r="H62" s="476"/>
      <c r="I62" s="477"/>
      <c r="J62" s="476"/>
      <c r="K62" s="476"/>
      <c r="L62" s="477"/>
      <c r="M62" s="476"/>
      <c r="N62" s="476"/>
      <c r="O62" s="477"/>
      <c r="P62" s="78">
        <f t="shared" si="4"/>
        <v>0</v>
      </c>
      <c r="Q62" s="2">
        <f t="shared" si="5"/>
        <v>0</v>
      </c>
      <c r="R62" s="32">
        <f t="shared" si="6"/>
        <v>0</v>
      </c>
    </row>
    <row r="63" spans="1:18" ht="15.75" x14ac:dyDescent="0.25">
      <c r="B63" s="9">
        <v>8</v>
      </c>
      <c r="C63" s="4">
        <f>'2 жастағы балалар Ф'!C63</f>
        <v>0</v>
      </c>
      <c r="D63" s="476"/>
      <c r="E63" s="476"/>
      <c r="F63" s="477"/>
      <c r="G63" s="476"/>
      <c r="H63" s="476"/>
      <c r="I63" s="477"/>
      <c r="J63" s="476"/>
      <c r="K63" s="476"/>
      <c r="L63" s="477"/>
      <c r="M63" s="476"/>
      <c r="N63" s="476"/>
      <c r="O63" s="477"/>
      <c r="P63" s="78">
        <f t="shared" si="4"/>
        <v>0</v>
      </c>
      <c r="Q63" s="2">
        <f t="shared" si="5"/>
        <v>0</v>
      </c>
      <c r="R63" s="32">
        <f t="shared" si="6"/>
        <v>0</v>
      </c>
    </row>
    <row r="64" spans="1:18" ht="15.75" x14ac:dyDescent="0.25">
      <c r="B64" s="9">
        <v>9</v>
      </c>
      <c r="C64" s="4">
        <f>'2 жастағы балалар Ф'!C64</f>
        <v>0</v>
      </c>
      <c r="D64" s="476"/>
      <c r="E64" s="476"/>
      <c r="F64" s="477"/>
      <c r="G64" s="476"/>
      <c r="H64" s="476"/>
      <c r="I64" s="477"/>
      <c r="J64" s="476"/>
      <c r="K64" s="476"/>
      <c r="L64" s="477"/>
      <c r="M64" s="476"/>
      <c r="N64" s="476"/>
      <c r="O64" s="477"/>
      <c r="P64" s="78">
        <f t="shared" si="4"/>
        <v>0</v>
      </c>
      <c r="Q64" s="2">
        <f t="shared" si="5"/>
        <v>0</v>
      </c>
      <c r="R64" s="32">
        <f t="shared" si="6"/>
        <v>0</v>
      </c>
    </row>
    <row r="65" spans="2:18" ht="15.75" x14ac:dyDescent="0.25">
      <c r="B65" s="9">
        <v>10</v>
      </c>
      <c r="C65" s="4">
        <f>'2 жастағы балалар Ф'!C65</f>
        <v>0</v>
      </c>
      <c r="D65" s="476"/>
      <c r="E65" s="476"/>
      <c r="F65" s="477"/>
      <c r="G65" s="476"/>
      <c r="H65" s="476"/>
      <c r="I65" s="477"/>
      <c r="J65" s="476"/>
      <c r="K65" s="476"/>
      <c r="L65" s="477"/>
      <c r="M65" s="476"/>
      <c r="N65" s="476"/>
      <c r="O65" s="477"/>
      <c r="P65" s="78">
        <f t="shared" si="4"/>
        <v>0</v>
      </c>
      <c r="Q65" s="2">
        <f t="shared" si="5"/>
        <v>0</v>
      </c>
      <c r="R65" s="32">
        <f t="shared" si="6"/>
        <v>0</v>
      </c>
    </row>
    <row r="66" spans="2:18" ht="15.75" x14ac:dyDescent="0.25">
      <c r="B66" s="9">
        <v>11</v>
      </c>
      <c r="C66" s="4">
        <f>'2 жастағы балалар Ф'!C66</f>
        <v>0</v>
      </c>
      <c r="D66" s="476"/>
      <c r="E66" s="476"/>
      <c r="F66" s="477"/>
      <c r="G66" s="476"/>
      <c r="H66" s="476"/>
      <c r="I66" s="477"/>
      <c r="J66" s="476"/>
      <c r="K66" s="476"/>
      <c r="L66" s="477"/>
      <c r="M66" s="476"/>
      <c r="N66" s="476"/>
      <c r="O66" s="477"/>
      <c r="P66" s="78">
        <f t="shared" si="4"/>
        <v>0</v>
      </c>
      <c r="Q66" s="2">
        <f t="shared" si="5"/>
        <v>0</v>
      </c>
      <c r="R66" s="32">
        <f t="shared" si="6"/>
        <v>0</v>
      </c>
    </row>
    <row r="67" spans="2:18" ht="15.75" x14ac:dyDescent="0.25">
      <c r="B67" s="9">
        <v>12</v>
      </c>
      <c r="C67" s="4">
        <f>'2 жастағы балалар Ф'!C67</f>
        <v>0</v>
      </c>
      <c r="D67" s="476"/>
      <c r="E67" s="476"/>
      <c r="F67" s="477"/>
      <c r="G67" s="476"/>
      <c r="H67" s="476"/>
      <c r="I67" s="477"/>
      <c r="J67" s="476"/>
      <c r="K67" s="476"/>
      <c r="L67" s="477"/>
      <c r="M67" s="476"/>
      <c r="N67" s="476"/>
      <c r="O67" s="477"/>
      <c r="P67" s="78">
        <f t="shared" si="4"/>
        <v>0</v>
      </c>
      <c r="Q67" s="2">
        <f t="shared" si="5"/>
        <v>0</v>
      </c>
      <c r="R67" s="32">
        <f t="shared" si="6"/>
        <v>0</v>
      </c>
    </row>
    <row r="68" spans="2:18" ht="15.75" x14ac:dyDescent="0.25">
      <c r="B68" s="9">
        <v>13</v>
      </c>
      <c r="C68" s="4">
        <f>'2 жастағы балалар Ф'!C68</f>
        <v>0</v>
      </c>
      <c r="D68" s="476"/>
      <c r="E68" s="476"/>
      <c r="F68" s="477"/>
      <c r="G68" s="476"/>
      <c r="H68" s="476"/>
      <c r="I68" s="477"/>
      <c r="J68" s="476"/>
      <c r="K68" s="476"/>
      <c r="L68" s="477"/>
      <c r="M68" s="476"/>
      <c r="N68" s="476"/>
      <c r="O68" s="477"/>
      <c r="P68" s="78">
        <f t="shared" si="4"/>
        <v>0</v>
      </c>
      <c r="Q68" s="2">
        <f t="shared" si="5"/>
        <v>0</v>
      </c>
      <c r="R68" s="32">
        <f t="shared" si="6"/>
        <v>0</v>
      </c>
    </row>
    <row r="69" spans="2:18" ht="15.75" x14ac:dyDescent="0.25">
      <c r="B69" s="9">
        <v>14</v>
      </c>
      <c r="C69" s="4">
        <f>'2 жастағы балалар Ф'!C69</f>
        <v>0</v>
      </c>
      <c r="D69" s="476"/>
      <c r="E69" s="476"/>
      <c r="F69" s="477"/>
      <c r="G69" s="476"/>
      <c r="H69" s="476"/>
      <c r="I69" s="477"/>
      <c r="J69" s="476"/>
      <c r="K69" s="476"/>
      <c r="L69" s="477"/>
      <c r="M69" s="476"/>
      <c r="N69" s="476"/>
      <c r="O69" s="477"/>
      <c r="P69" s="78">
        <f t="shared" si="4"/>
        <v>0</v>
      </c>
      <c r="Q69" s="2">
        <f t="shared" si="5"/>
        <v>0</v>
      </c>
      <c r="R69" s="32">
        <f t="shared" si="6"/>
        <v>0</v>
      </c>
    </row>
    <row r="70" spans="2:18" ht="15.75" x14ac:dyDescent="0.25">
      <c r="B70" s="9">
        <v>15</v>
      </c>
      <c r="C70" s="4">
        <f>'2 жастағы балалар Ф'!C70</f>
        <v>0</v>
      </c>
      <c r="D70" s="476"/>
      <c r="E70" s="476"/>
      <c r="F70" s="477"/>
      <c r="G70" s="476"/>
      <c r="H70" s="476"/>
      <c r="I70" s="477"/>
      <c r="J70" s="476"/>
      <c r="K70" s="476"/>
      <c r="L70" s="477"/>
      <c r="M70" s="476"/>
      <c r="N70" s="476"/>
      <c r="O70" s="477"/>
      <c r="P70" s="78">
        <f t="shared" si="4"/>
        <v>0</v>
      </c>
      <c r="Q70" s="2">
        <f t="shared" si="5"/>
        <v>0</v>
      </c>
      <c r="R70" s="32">
        <f t="shared" si="6"/>
        <v>0</v>
      </c>
    </row>
    <row r="71" spans="2:18" ht="15.75" x14ac:dyDescent="0.25">
      <c r="B71" s="9">
        <v>16</v>
      </c>
      <c r="C71" s="4">
        <f>'2 жастағы балалар Ф'!C71</f>
        <v>0</v>
      </c>
      <c r="D71" s="476"/>
      <c r="E71" s="476"/>
      <c r="F71" s="477"/>
      <c r="G71" s="476"/>
      <c r="H71" s="476"/>
      <c r="I71" s="477"/>
      <c r="J71" s="476"/>
      <c r="K71" s="476"/>
      <c r="L71" s="477"/>
      <c r="M71" s="476"/>
      <c r="N71" s="476"/>
      <c r="O71" s="477"/>
      <c r="P71" s="78">
        <f t="shared" si="4"/>
        <v>0</v>
      </c>
      <c r="Q71" s="2">
        <f t="shared" si="5"/>
        <v>0</v>
      </c>
      <c r="R71" s="32">
        <f t="shared" si="6"/>
        <v>0</v>
      </c>
    </row>
    <row r="72" spans="2:18" ht="15.75" x14ac:dyDescent="0.25">
      <c r="B72" s="9">
        <v>17</v>
      </c>
      <c r="C72" s="4">
        <f>'2 жастағы балалар Ф'!C72</f>
        <v>0</v>
      </c>
      <c r="D72" s="476"/>
      <c r="E72" s="476"/>
      <c r="F72" s="477"/>
      <c r="G72" s="476"/>
      <c r="H72" s="476"/>
      <c r="I72" s="477"/>
      <c r="J72" s="476"/>
      <c r="K72" s="476"/>
      <c r="L72" s="477"/>
      <c r="M72" s="476"/>
      <c r="N72" s="476"/>
      <c r="O72" s="477"/>
      <c r="P72" s="78">
        <f t="shared" si="4"/>
        <v>0</v>
      </c>
      <c r="Q72" s="2">
        <f t="shared" si="5"/>
        <v>0</v>
      </c>
      <c r="R72" s="32">
        <f t="shared" si="6"/>
        <v>0</v>
      </c>
    </row>
    <row r="73" spans="2:18" ht="15.75" x14ac:dyDescent="0.25">
      <c r="B73" s="9">
        <v>18</v>
      </c>
      <c r="C73" s="4">
        <f>'2 жастағы балалар Ф'!C73</f>
        <v>0</v>
      </c>
      <c r="D73" s="476"/>
      <c r="E73" s="476"/>
      <c r="F73" s="477"/>
      <c r="G73" s="476"/>
      <c r="H73" s="476"/>
      <c r="I73" s="477"/>
      <c r="J73" s="476"/>
      <c r="K73" s="476"/>
      <c r="L73" s="477"/>
      <c r="M73" s="476"/>
      <c r="N73" s="476"/>
      <c r="O73" s="477"/>
      <c r="P73" s="78">
        <f t="shared" si="4"/>
        <v>0</v>
      </c>
      <c r="Q73" s="2">
        <f t="shared" si="5"/>
        <v>0</v>
      </c>
      <c r="R73" s="32">
        <f t="shared" si="6"/>
        <v>0</v>
      </c>
    </row>
    <row r="74" spans="2:18" ht="15.75" x14ac:dyDescent="0.25">
      <c r="B74" s="9">
        <v>19</v>
      </c>
      <c r="C74" s="4">
        <f>'2 жастағы балалар Ф'!C74</f>
        <v>0</v>
      </c>
      <c r="D74" s="476"/>
      <c r="E74" s="476"/>
      <c r="F74" s="477"/>
      <c r="G74" s="476"/>
      <c r="H74" s="476"/>
      <c r="I74" s="477"/>
      <c r="J74" s="476"/>
      <c r="K74" s="476"/>
      <c r="L74" s="477"/>
      <c r="M74" s="476"/>
      <c r="N74" s="476"/>
      <c r="O74" s="477"/>
      <c r="P74" s="78">
        <f t="shared" si="4"/>
        <v>0</v>
      </c>
      <c r="Q74" s="2">
        <f t="shared" si="5"/>
        <v>0</v>
      </c>
      <c r="R74" s="32">
        <f t="shared" si="6"/>
        <v>0</v>
      </c>
    </row>
    <row r="75" spans="2:18" ht="15.75" x14ac:dyDescent="0.25">
      <c r="B75" s="9">
        <v>20</v>
      </c>
      <c r="C75" s="4">
        <f>'2 жастағы балалар Ф'!C75</f>
        <v>0</v>
      </c>
      <c r="D75" s="476"/>
      <c r="E75" s="476"/>
      <c r="F75" s="477"/>
      <c r="G75" s="476"/>
      <c r="H75" s="476"/>
      <c r="I75" s="477"/>
      <c r="J75" s="476"/>
      <c r="K75" s="476"/>
      <c r="L75" s="477"/>
      <c r="M75" s="476"/>
      <c r="N75" s="476"/>
      <c r="O75" s="477"/>
      <c r="P75" s="78">
        <f t="shared" si="4"/>
        <v>0</v>
      </c>
      <c r="Q75" s="2">
        <f t="shared" si="5"/>
        <v>0</v>
      </c>
      <c r="R75" s="32">
        <f t="shared" si="6"/>
        <v>0</v>
      </c>
    </row>
    <row r="76" spans="2:18" ht="15.75" x14ac:dyDescent="0.25">
      <c r="B76" s="9">
        <v>21</v>
      </c>
      <c r="C76" s="4">
        <f>'2 жастағы балалар Ф'!C76</f>
        <v>0</v>
      </c>
      <c r="D76" s="476"/>
      <c r="E76" s="476"/>
      <c r="F76" s="477"/>
      <c r="G76" s="476"/>
      <c r="H76" s="476"/>
      <c r="I76" s="477"/>
      <c r="J76" s="476"/>
      <c r="K76" s="476"/>
      <c r="L76" s="477"/>
      <c r="M76" s="476"/>
      <c r="N76" s="476"/>
      <c r="O76" s="477"/>
      <c r="P76" s="78">
        <f t="shared" si="4"/>
        <v>0</v>
      </c>
      <c r="Q76" s="2">
        <f t="shared" si="5"/>
        <v>0</v>
      </c>
      <c r="R76" s="32">
        <f t="shared" si="6"/>
        <v>0</v>
      </c>
    </row>
    <row r="77" spans="2:18" ht="15.75" x14ac:dyDescent="0.25">
      <c r="B77" s="9">
        <v>22</v>
      </c>
      <c r="C77" s="4">
        <f>'2 жастағы балалар Ф'!C77</f>
        <v>0</v>
      </c>
      <c r="D77" s="476"/>
      <c r="E77" s="476"/>
      <c r="F77" s="477"/>
      <c r="G77" s="476"/>
      <c r="H77" s="476"/>
      <c r="I77" s="477"/>
      <c r="J77" s="476"/>
      <c r="K77" s="476"/>
      <c r="L77" s="477"/>
      <c r="M77" s="476"/>
      <c r="N77" s="476"/>
      <c r="O77" s="477"/>
      <c r="P77" s="78">
        <f t="shared" si="4"/>
        <v>0</v>
      </c>
      <c r="Q77" s="2">
        <f t="shared" si="5"/>
        <v>0</v>
      </c>
      <c r="R77" s="32">
        <f t="shared" si="6"/>
        <v>0</v>
      </c>
    </row>
    <row r="78" spans="2:18" ht="15.75" x14ac:dyDescent="0.25">
      <c r="B78" s="9">
        <v>23</v>
      </c>
      <c r="C78" s="4">
        <f>'2 жастағы балалар Ф'!C78</f>
        <v>0</v>
      </c>
      <c r="D78" s="476"/>
      <c r="E78" s="476"/>
      <c r="F78" s="477"/>
      <c r="G78" s="476"/>
      <c r="H78" s="476"/>
      <c r="I78" s="477"/>
      <c r="J78" s="476"/>
      <c r="K78" s="476"/>
      <c r="L78" s="477"/>
      <c r="M78" s="476"/>
      <c r="N78" s="476"/>
      <c r="O78" s="477"/>
      <c r="P78" s="78">
        <f t="shared" si="4"/>
        <v>0</v>
      </c>
      <c r="Q78" s="2">
        <f t="shared" si="5"/>
        <v>0</v>
      </c>
      <c r="R78" s="32">
        <f t="shared" si="6"/>
        <v>0</v>
      </c>
    </row>
    <row r="79" spans="2:18" ht="15.75" x14ac:dyDescent="0.25">
      <c r="B79" s="9">
        <v>24</v>
      </c>
      <c r="C79" s="4">
        <f>'2 жастағы балалар Ф'!C79</f>
        <v>0</v>
      </c>
      <c r="D79" s="476"/>
      <c r="E79" s="476"/>
      <c r="F79" s="477"/>
      <c r="G79" s="476"/>
      <c r="H79" s="476"/>
      <c r="I79" s="477"/>
      <c r="J79" s="476"/>
      <c r="K79" s="476"/>
      <c r="L79" s="477"/>
      <c r="M79" s="476"/>
      <c r="N79" s="476"/>
      <c r="O79" s="477"/>
      <c r="P79" s="78">
        <f t="shared" si="4"/>
        <v>0</v>
      </c>
      <c r="Q79" s="2">
        <f t="shared" si="5"/>
        <v>0</v>
      </c>
      <c r="R79" s="32">
        <f t="shared" si="6"/>
        <v>0</v>
      </c>
    </row>
    <row r="80" spans="2:18" ht="15.75" x14ac:dyDescent="0.25">
      <c r="B80" s="9">
        <v>25</v>
      </c>
      <c r="C80" s="4">
        <f>'2 жастағы балалар Ф'!C80</f>
        <v>0</v>
      </c>
      <c r="D80" s="476"/>
      <c r="E80" s="476"/>
      <c r="F80" s="477"/>
      <c r="G80" s="476"/>
      <c r="H80" s="476"/>
      <c r="I80" s="477"/>
      <c r="J80" s="476"/>
      <c r="K80" s="476"/>
      <c r="L80" s="477"/>
      <c r="M80" s="476"/>
      <c r="N80" s="476"/>
      <c r="O80" s="477"/>
      <c r="P80" s="78">
        <f t="shared" si="4"/>
        <v>0</v>
      </c>
      <c r="Q80" s="2">
        <f t="shared" si="5"/>
        <v>0</v>
      </c>
      <c r="R80" s="32">
        <f t="shared" si="6"/>
        <v>0</v>
      </c>
    </row>
    <row r="81" spans="2:18" ht="15.75" x14ac:dyDescent="0.25">
      <c r="B81" s="310">
        <v>26</v>
      </c>
      <c r="C81" s="319" t="str">
        <f>'2 жастағы балалар Ф'!C81</f>
        <v xml:space="preserve">Ахат Адия </v>
      </c>
      <c r="D81" s="456"/>
      <c r="E81" s="456"/>
      <c r="F81" s="457">
        <v>1</v>
      </c>
      <c r="G81" s="456"/>
      <c r="H81" s="456"/>
      <c r="I81" s="457">
        <v>1</v>
      </c>
      <c r="J81" s="456"/>
      <c r="K81" s="456"/>
      <c r="L81" s="457">
        <v>1</v>
      </c>
      <c r="M81" s="456"/>
      <c r="N81" s="456"/>
      <c r="O81" s="457">
        <v>1</v>
      </c>
      <c r="P81" s="78">
        <f t="shared" si="4"/>
        <v>0</v>
      </c>
      <c r="Q81" s="2">
        <f t="shared" si="5"/>
        <v>0</v>
      </c>
      <c r="R81" s="32">
        <f t="shared" si="6"/>
        <v>4</v>
      </c>
    </row>
    <row r="82" spans="2:18" ht="15.75" x14ac:dyDescent="0.25">
      <c r="B82" s="310">
        <v>27</v>
      </c>
      <c r="C82" s="319" t="str">
        <f>'2 жастағы балалар Ф'!C82</f>
        <v xml:space="preserve">Қаирбек Иззат </v>
      </c>
      <c r="D82" s="456"/>
      <c r="E82" s="456"/>
      <c r="F82" s="457">
        <v>1</v>
      </c>
      <c r="G82" s="456"/>
      <c r="H82" s="456"/>
      <c r="I82" s="457">
        <v>1</v>
      </c>
      <c r="J82" s="456"/>
      <c r="K82" s="456"/>
      <c r="L82" s="457">
        <v>1</v>
      </c>
      <c r="M82" s="456"/>
      <c r="N82" s="456"/>
      <c r="O82" s="457">
        <v>1</v>
      </c>
      <c r="P82" s="78">
        <f t="shared" si="4"/>
        <v>0</v>
      </c>
      <c r="Q82" s="2">
        <f t="shared" si="5"/>
        <v>0</v>
      </c>
      <c r="R82" s="32">
        <f t="shared" si="6"/>
        <v>4</v>
      </c>
    </row>
    <row r="83" spans="2:18" ht="15.75" x14ac:dyDescent="0.25">
      <c r="B83" s="310">
        <v>28</v>
      </c>
      <c r="C83" s="319" t="str">
        <f>'2 жастағы балалар Ф'!C83</f>
        <v>Дарханқызы Данеля</v>
      </c>
      <c r="D83" s="456"/>
      <c r="E83" s="456"/>
      <c r="F83" s="457">
        <v>1</v>
      </c>
      <c r="G83" s="456"/>
      <c r="H83" s="456"/>
      <c r="I83" s="457">
        <v>1</v>
      </c>
      <c r="J83" s="456"/>
      <c r="K83" s="456"/>
      <c r="L83" s="457">
        <v>1</v>
      </c>
      <c r="M83" s="456"/>
      <c r="N83" s="456"/>
      <c r="O83" s="457">
        <v>1</v>
      </c>
      <c r="P83" s="78">
        <f t="shared" si="4"/>
        <v>0</v>
      </c>
      <c r="Q83" s="2">
        <f t="shared" si="5"/>
        <v>0</v>
      </c>
      <c r="R83" s="32">
        <f t="shared" si="6"/>
        <v>4</v>
      </c>
    </row>
    <row r="84" spans="2:18" ht="15.75" x14ac:dyDescent="0.25">
      <c r="B84" s="310">
        <v>29</v>
      </c>
      <c r="C84" s="319" t="str">
        <f>'2 жастағы балалар Ф'!C84</f>
        <v>Шаяхметова Аяла</v>
      </c>
      <c r="D84" s="456"/>
      <c r="E84" s="456">
        <v>1</v>
      </c>
      <c r="F84" s="457"/>
      <c r="G84" s="456"/>
      <c r="H84" s="456">
        <v>1</v>
      </c>
      <c r="I84" s="457"/>
      <c r="J84" s="456"/>
      <c r="K84" s="456">
        <v>1</v>
      </c>
      <c r="L84" s="457"/>
      <c r="M84" s="456"/>
      <c r="N84" s="456">
        <v>1</v>
      </c>
      <c r="O84" s="457"/>
      <c r="P84" s="78">
        <f t="shared" si="4"/>
        <v>0</v>
      </c>
      <c r="Q84" s="2">
        <f t="shared" si="5"/>
        <v>4</v>
      </c>
      <c r="R84" s="32">
        <f t="shared" si="6"/>
        <v>0</v>
      </c>
    </row>
    <row r="85" spans="2:18" ht="15.75" x14ac:dyDescent="0.25">
      <c r="B85" s="310">
        <v>30</v>
      </c>
      <c r="C85" s="319">
        <f>'2 жастағы балалар Ф'!C85</f>
        <v>0</v>
      </c>
      <c r="D85" s="456"/>
      <c r="E85" s="456"/>
      <c r="F85" s="457"/>
      <c r="G85" s="456"/>
      <c r="H85" s="456"/>
      <c r="I85" s="457"/>
      <c r="J85" s="456"/>
      <c r="K85" s="456"/>
      <c r="L85" s="457"/>
      <c r="M85" s="456"/>
      <c r="N85" s="456"/>
      <c r="O85" s="457"/>
      <c r="P85" s="78">
        <f t="shared" si="4"/>
        <v>0</v>
      </c>
      <c r="Q85" s="2">
        <f t="shared" si="5"/>
        <v>0</v>
      </c>
      <c r="R85" s="32">
        <f t="shared" si="6"/>
        <v>0</v>
      </c>
    </row>
    <row r="86" spans="2:18" ht="15.75" x14ac:dyDescent="0.25">
      <c r="B86" s="310">
        <v>31</v>
      </c>
      <c r="C86" s="319">
        <f>'2 жастағы балалар Ф'!C86</f>
        <v>0</v>
      </c>
      <c r="D86" s="456"/>
      <c r="E86" s="456"/>
      <c r="F86" s="457"/>
      <c r="G86" s="456"/>
      <c r="H86" s="456"/>
      <c r="I86" s="457"/>
      <c r="J86" s="456"/>
      <c r="K86" s="456"/>
      <c r="L86" s="457"/>
      <c r="M86" s="456"/>
      <c r="N86" s="456"/>
      <c r="O86" s="457"/>
      <c r="P86" s="78">
        <f t="shared" si="4"/>
        <v>0</v>
      </c>
      <c r="Q86" s="2">
        <f t="shared" si="5"/>
        <v>0</v>
      </c>
      <c r="R86" s="32">
        <f t="shared" si="6"/>
        <v>0</v>
      </c>
    </row>
    <row r="87" spans="2:18" ht="15.75" x14ac:dyDescent="0.25">
      <c r="B87" s="310">
        <v>32</v>
      </c>
      <c r="C87" s="319">
        <f>'2 жастағы балалар Ф'!C87</f>
        <v>0</v>
      </c>
      <c r="D87" s="456"/>
      <c r="E87" s="456"/>
      <c r="F87" s="457"/>
      <c r="G87" s="456"/>
      <c r="H87" s="456"/>
      <c r="I87" s="457"/>
      <c r="J87" s="456"/>
      <c r="K87" s="456"/>
      <c r="L87" s="457"/>
      <c r="M87" s="456"/>
      <c r="N87" s="456"/>
      <c r="O87" s="457"/>
      <c r="P87" s="78">
        <f t="shared" si="4"/>
        <v>0</v>
      </c>
      <c r="Q87" s="2">
        <f t="shared" si="5"/>
        <v>0</v>
      </c>
      <c r="R87" s="32">
        <f t="shared" si="6"/>
        <v>0</v>
      </c>
    </row>
    <row r="88" spans="2:18" ht="15.75" x14ac:dyDescent="0.25">
      <c r="B88" s="310">
        <v>33</v>
      </c>
      <c r="C88" s="319">
        <f>'2 жастағы балалар Ф'!C88</f>
        <v>0</v>
      </c>
      <c r="D88" s="456"/>
      <c r="E88" s="456"/>
      <c r="F88" s="457"/>
      <c r="G88" s="456"/>
      <c r="H88" s="456"/>
      <c r="I88" s="457"/>
      <c r="J88" s="456"/>
      <c r="K88" s="456"/>
      <c r="L88" s="457"/>
      <c r="M88" s="456"/>
      <c r="N88" s="456"/>
      <c r="O88" s="457"/>
      <c r="P88" s="78">
        <f t="shared" si="4"/>
        <v>0</v>
      </c>
      <c r="Q88" s="2">
        <f t="shared" si="5"/>
        <v>0</v>
      </c>
      <c r="R88" s="32">
        <f t="shared" si="6"/>
        <v>0</v>
      </c>
    </row>
    <row r="89" spans="2:18" ht="15.75" x14ac:dyDescent="0.25">
      <c r="B89" s="310">
        <v>34</v>
      </c>
      <c r="C89" s="319">
        <f>'2 жастағы балалар Ф'!C89</f>
        <v>0</v>
      </c>
      <c r="D89" s="456"/>
      <c r="E89" s="456"/>
      <c r="F89" s="457"/>
      <c r="G89" s="456"/>
      <c r="H89" s="456"/>
      <c r="I89" s="457"/>
      <c r="J89" s="456"/>
      <c r="K89" s="456"/>
      <c r="L89" s="457"/>
      <c r="M89" s="456"/>
      <c r="N89" s="456"/>
      <c r="O89" s="457"/>
      <c r="P89" s="78">
        <f t="shared" si="4"/>
        <v>0</v>
      </c>
      <c r="Q89" s="2">
        <f t="shared" si="5"/>
        <v>0</v>
      </c>
      <c r="R89" s="32">
        <f t="shared" si="6"/>
        <v>0</v>
      </c>
    </row>
    <row r="90" spans="2:18" ht="15.75" x14ac:dyDescent="0.25">
      <c r="B90" s="310">
        <v>35</v>
      </c>
      <c r="C90" s="319">
        <f>'2 жастағы балалар Ф'!C90</f>
        <v>0</v>
      </c>
      <c r="D90" s="456"/>
      <c r="E90" s="456"/>
      <c r="F90" s="457"/>
      <c r="G90" s="456"/>
      <c r="H90" s="456"/>
      <c r="I90" s="457"/>
      <c r="J90" s="456"/>
      <c r="K90" s="456"/>
      <c r="L90" s="457"/>
      <c r="M90" s="456"/>
      <c r="N90" s="456"/>
      <c r="O90" s="457"/>
      <c r="P90" s="78">
        <f t="shared" si="4"/>
        <v>0</v>
      </c>
      <c r="Q90" s="2">
        <f t="shared" si="5"/>
        <v>0</v>
      </c>
      <c r="R90" s="32">
        <f t="shared" si="6"/>
        <v>0</v>
      </c>
    </row>
    <row r="91" spans="2:18" ht="15.75" x14ac:dyDescent="0.25">
      <c r="B91" s="310">
        <v>36</v>
      </c>
      <c r="C91" s="319">
        <f>'2 жастағы балалар Ф'!C91</f>
        <v>0</v>
      </c>
      <c r="D91" s="456"/>
      <c r="E91" s="456"/>
      <c r="F91" s="457"/>
      <c r="G91" s="456"/>
      <c r="H91" s="456"/>
      <c r="I91" s="457"/>
      <c r="J91" s="456"/>
      <c r="K91" s="456"/>
      <c r="L91" s="457"/>
      <c r="M91" s="456"/>
      <c r="N91" s="456"/>
      <c r="O91" s="457"/>
      <c r="P91" s="78">
        <f t="shared" si="4"/>
        <v>0</v>
      </c>
      <c r="Q91" s="2">
        <f t="shared" si="5"/>
        <v>0</v>
      </c>
      <c r="R91" s="32">
        <f t="shared" si="6"/>
        <v>0</v>
      </c>
    </row>
    <row r="92" spans="2:18" ht="15.75" x14ac:dyDescent="0.25">
      <c r="B92" s="310">
        <v>37</v>
      </c>
      <c r="C92" s="319">
        <f>'2 жастағы балалар Ф'!C92</f>
        <v>0</v>
      </c>
      <c r="D92" s="456"/>
      <c r="E92" s="456"/>
      <c r="F92" s="457"/>
      <c r="G92" s="456"/>
      <c r="H92" s="456"/>
      <c r="I92" s="457"/>
      <c r="J92" s="456"/>
      <c r="K92" s="456"/>
      <c r="L92" s="457"/>
      <c r="M92" s="456"/>
      <c r="N92" s="456"/>
      <c r="O92" s="457"/>
      <c r="P92" s="78">
        <f t="shared" si="4"/>
        <v>0</v>
      </c>
      <c r="Q92" s="2">
        <f t="shared" si="5"/>
        <v>0</v>
      </c>
      <c r="R92" s="32">
        <f t="shared" si="6"/>
        <v>0</v>
      </c>
    </row>
    <row r="93" spans="2:18" ht="15.75" x14ac:dyDescent="0.25">
      <c r="B93" s="310">
        <v>38</v>
      </c>
      <c r="C93" s="319">
        <f>'2 жастағы балалар Ф'!C93</f>
        <v>0</v>
      </c>
      <c r="D93" s="456"/>
      <c r="E93" s="456"/>
      <c r="F93" s="457"/>
      <c r="G93" s="456"/>
      <c r="H93" s="456"/>
      <c r="I93" s="457"/>
      <c r="J93" s="456"/>
      <c r="K93" s="456"/>
      <c r="L93" s="457"/>
      <c r="M93" s="456"/>
      <c r="N93" s="456"/>
      <c r="O93" s="457"/>
      <c r="P93" s="78">
        <f t="shared" si="4"/>
        <v>0</v>
      </c>
      <c r="Q93" s="2">
        <f t="shared" si="5"/>
        <v>0</v>
      </c>
      <c r="R93" s="32">
        <f t="shared" si="6"/>
        <v>0</v>
      </c>
    </row>
    <row r="94" spans="2:18" ht="15.75" x14ac:dyDescent="0.25">
      <c r="B94" s="310">
        <v>39</v>
      </c>
      <c r="C94" s="319">
        <f>'2 жастағы балалар Ф'!C94</f>
        <v>0</v>
      </c>
      <c r="D94" s="456"/>
      <c r="E94" s="456"/>
      <c r="F94" s="457"/>
      <c r="G94" s="456"/>
      <c r="H94" s="456"/>
      <c r="I94" s="457"/>
      <c r="J94" s="456"/>
      <c r="K94" s="456"/>
      <c r="L94" s="457"/>
      <c r="M94" s="456"/>
      <c r="N94" s="456"/>
      <c r="O94" s="457"/>
      <c r="P94" s="78">
        <f t="shared" si="4"/>
        <v>0</v>
      </c>
      <c r="Q94" s="2">
        <f t="shared" si="5"/>
        <v>0</v>
      </c>
      <c r="R94" s="32">
        <f t="shared" si="6"/>
        <v>0</v>
      </c>
    </row>
    <row r="95" spans="2:18" ht="15.75" x14ac:dyDescent="0.25">
      <c r="B95" s="310">
        <v>40</v>
      </c>
      <c r="C95" s="319">
        <f>'2 жастағы балалар Ф'!C95</f>
        <v>0</v>
      </c>
      <c r="D95" s="456"/>
      <c r="E95" s="456"/>
      <c r="F95" s="457"/>
      <c r="G95" s="456"/>
      <c r="H95" s="456"/>
      <c r="I95" s="457"/>
      <c r="J95" s="456"/>
      <c r="K95" s="456"/>
      <c r="L95" s="457"/>
      <c r="M95" s="456"/>
      <c r="N95" s="456"/>
      <c r="O95" s="457"/>
      <c r="P95" s="78">
        <f t="shared" si="4"/>
        <v>0</v>
      </c>
      <c r="Q95" s="2">
        <f t="shared" si="5"/>
        <v>0</v>
      </c>
      <c r="R95" s="32">
        <f t="shared" si="6"/>
        <v>0</v>
      </c>
    </row>
    <row r="96" spans="2:18" ht="15" customHeight="1" x14ac:dyDescent="0.25">
      <c r="B96" s="564" t="s">
        <v>910</v>
      </c>
      <c r="C96" s="565"/>
      <c r="D96" s="112">
        <f t="shared" ref="D96:O96" si="7">SUM(D56:D95)</f>
        <v>3</v>
      </c>
      <c r="E96" s="68">
        <f t="shared" si="7"/>
        <v>3</v>
      </c>
      <c r="F96" s="72">
        <f t="shared" si="7"/>
        <v>4</v>
      </c>
      <c r="G96" s="112">
        <f t="shared" si="7"/>
        <v>3</v>
      </c>
      <c r="H96" s="68">
        <f t="shared" si="7"/>
        <v>3</v>
      </c>
      <c r="I96" s="72">
        <f t="shared" si="7"/>
        <v>4</v>
      </c>
      <c r="J96" s="112">
        <f t="shared" si="7"/>
        <v>3</v>
      </c>
      <c r="K96" s="68">
        <f t="shared" si="7"/>
        <v>3</v>
      </c>
      <c r="L96" s="72">
        <f t="shared" si="7"/>
        <v>4</v>
      </c>
      <c r="M96" s="112">
        <f t="shared" si="7"/>
        <v>3</v>
      </c>
      <c r="N96" s="68">
        <f t="shared" si="7"/>
        <v>3</v>
      </c>
      <c r="O96" s="68">
        <f t="shared" si="7"/>
        <v>4</v>
      </c>
      <c r="P96" s="8"/>
      <c r="Q96" s="8"/>
      <c r="R96" s="8"/>
    </row>
    <row r="97" spans="1:27" ht="57" customHeight="1" x14ac:dyDescent="0.25">
      <c r="B97" s="553" t="s">
        <v>911</v>
      </c>
      <c r="C97" s="554"/>
      <c r="D97" s="112">
        <f>D96*100/Q99</f>
        <v>30</v>
      </c>
      <c r="E97" s="68">
        <f>E96*100/Q99</f>
        <v>30</v>
      </c>
      <c r="F97" s="72">
        <f>F96*100/Q99</f>
        <v>40</v>
      </c>
      <c r="G97" s="112">
        <f>G96*100/Q99</f>
        <v>30</v>
      </c>
      <c r="H97" s="68">
        <f>H96*100/Q99</f>
        <v>30</v>
      </c>
      <c r="I97" s="72">
        <f>I96*100/Q99</f>
        <v>40</v>
      </c>
      <c r="J97" s="112">
        <f>J96*100/Q99</f>
        <v>30</v>
      </c>
      <c r="K97" s="68">
        <f>K96*100/Q99</f>
        <v>30</v>
      </c>
      <c r="L97" s="72">
        <f>L96*100/Q99</f>
        <v>40</v>
      </c>
      <c r="M97" s="261">
        <f>M96*100/Q99</f>
        <v>30</v>
      </c>
      <c r="N97" s="259">
        <f>N96*100/Q99</f>
        <v>30</v>
      </c>
      <c r="O97" s="267">
        <f>O96*100/Q99</f>
        <v>40</v>
      </c>
      <c r="P97" s="8"/>
      <c r="Q97" s="8"/>
      <c r="R97" s="8"/>
    </row>
    <row r="98" spans="1:27" x14ac:dyDescent="0.25">
      <c r="B98" s="555"/>
      <c r="C98" s="556"/>
      <c r="D98" s="556"/>
      <c r="E98" s="556"/>
      <c r="F98" s="566"/>
      <c r="G98" s="94"/>
      <c r="H98" s="95"/>
      <c r="I98" s="95"/>
      <c r="J98" s="95"/>
      <c r="K98" s="95"/>
      <c r="L98" s="95"/>
      <c r="M98" s="95"/>
      <c r="N98" s="95"/>
      <c r="O98" s="95"/>
      <c r="P98" s="255"/>
      <c r="Q98" s="257" t="s">
        <v>912</v>
      </c>
      <c r="R98" s="257" t="s">
        <v>1</v>
      </c>
    </row>
    <row r="99" spans="1:27" x14ac:dyDescent="0.25">
      <c r="B99" s="557"/>
      <c r="C99" s="558"/>
      <c r="D99" s="558"/>
      <c r="E99" s="558"/>
      <c r="F99" s="559"/>
      <c r="G99" s="470" t="s">
        <v>910</v>
      </c>
      <c r="H99" s="86"/>
      <c r="I99" s="86"/>
      <c r="J99" s="86"/>
      <c r="K99" s="86"/>
      <c r="L99" s="86"/>
      <c r="M99" s="86"/>
      <c r="N99" s="86"/>
      <c r="O99" s="86"/>
      <c r="P99" s="87"/>
      <c r="Q99" s="16">
        <f>'2 жастағы балалар Ф'!Q99</f>
        <v>10</v>
      </c>
      <c r="R99" s="16">
        <v>100</v>
      </c>
    </row>
    <row r="100" spans="1:27" x14ac:dyDescent="0.25">
      <c r="B100" s="557"/>
      <c r="C100" s="558"/>
      <c r="D100" s="558"/>
      <c r="E100" s="558"/>
      <c r="F100" s="559"/>
      <c r="G100" s="471" t="s">
        <v>907</v>
      </c>
      <c r="H100" s="88"/>
      <c r="I100" s="88"/>
      <c r="J100" s="88"/>
      <c r="K100" s="88"/>
      <c r="L100" s="88"/>
      <c r="M100" s="88"/>
      <c r="N100" s="88"/>
      <c r="O100" s="88"/>
      <c r="P100" s="89"/>
      <c r="Q100" s="10">
        <f>COUNTIF(P56:P95,"&gt;0")</f>
        <v>3</v>
      </c>
      <c r="R100" s="33">
        <f>(M97+D97+G97+J97)/4</f>
        <v>30</v>
      </c>
    </row>
    <row r="101" spans="1:27" x14ac:dyDescent="0.25">
      <c r="B101" s="557"/>
      <c r="C101" s="558"/>
      <c r="D101" s="558"/>
      <c r="E101" s="558"/>
      <c r="F101" s="559"/>
      <c r="G101" s="472" t="s">
        <v>908</v>
      </c>
      <c r="H101" s="90"/>
      <c r="I101" s="90"/>
      <c r="J101" s="90"/>
      <c r="K101" s="90"/>
      <c r="L101" s="90"/>
      <c r="M101" s="90"/>
      <c r="N101" s="90"/>
      <c r="O101" s="90"/>
      <c r="P101" s="91"/>
      <c r="Q101" s="10">
        <f>COUNTIF(Q56:Q95,"&gt;0")</f>
        <v>3</v>
      </c>
      <c r="R101" s="33">
        <f>(N97+E97+K97+H97)/4</f>
        <v>30</v>
      </c>
    </row>
    <row r="102" spans="1:27" x14ac:dyDescent="0.25">
      <c r="B102" s="557"/>
      <c r="C102" s="558"/>
      <c r="D102" s="558"/>
      <c r="E102" s="558"/>
      <c r="F102" s="559"/>
      <c r="G102" s="473" t="s">
        <v>909</v>
      </c>
      <c r="H102" s="92"/>
      <c r="I102" s="92"/>
      <c r="J102" s="92"/>
      <c r="K102" s="92"/>
      <c r="L102" s="92"/>
      <c r="M102" s="92"/>
      <c r="N102" s="92"/>
      <c r="O102" s="92"/>
      <c r="P102" s="93"/>
      <c r="Q102" s="10">
        <f>COUNTIF(R56:R95,"&gt;0")</f>
        <v>4</v>
      </c>
      <c r="R102" s="33">
        <f>(O97+F97+I97+L97)/4</f>
        <v>40</v>
      </c>
    </row>
    <row r="107" spans="1:27" ht="15.75" customHeight="1" x14ac:dyDescent="0.25">
      <c r="B107" s="308"/>
      <c r="C107" s="578" t="s">
        <v>1095</v>
      </c>
      <c r="D107" s="578"/>
      <c r="E107" s="578"/>
      <c r="F107" s="578"/>
      <c r="G107" s="578"/>
      <c r="H107" s="578"/>
      <c r="I107" s="578"/>
      <c r="J107" s="578"/>
      <c r="K107" s="578"/>
      <c r="L107" s="578"/>
      <c r="M107" s="578"/>
      <c r="N107" s="578"/>
      <c r="O107" s="578"/>
      <c r="P107" s="578"/>
      <c r="Q107" s="578"/>
      <c r="AA107" s="266"/>
    </row>
    <row r="108" spans="1:27" ht="15.75" x14ac:dyDescent="0.25">
      <c r="A108" s="308"/>
      <c r="B108" s="308"/>
      <c r="C108" s="578" t="str">
        <f>'2 жастағы балалар Ф'!C108:T108</f>
        <v>Оқу жылы: 2024-2025                             Топ: "Балдырған"               Өткізу кезеңі: қортынды     Өткізу мерзімі: мамыр 2025 жыл</v>
      </c>
      <c r="D108" s="578"/>
      <c r="E108" s="578"/>
      <c r="F108" s="578"/>
      <c r="G108" s="578"/>
      <c r="H108" s="578"/>
      <c r="I108" s="578"/>
      <c r="J108" s="578"/>
      <c r="K108" s="578"/>
      <c r="L108" s="578"/>
      <c r="M108" s="578"/>
      <c r="N108" s="578"/>
      <c r="O108" s="578"/>
      <c r="P108" s="578"/>
      <c r="Q108" s="578"/>
    </row>
    <row r="110" spans="1:27" ht="15.75" customHeight="1" x14ac:dyDescent="0.25">
      <c r="B110" s="607" t="s">
        <v>0</v>
      </c>
      <c r="C110" s="607" t="s">
        <v>906</v>
      </c>
      <c r="D110" s="641" t="s">
        <v>898</v>
      </c>
      <c r="E110" s="641"/>
      <c r="F110" s="641"/>
      <c r="G110" s="641"/>
      <c r="H110" s="641"/>
      <c r="I110" s="641"/>
      <c r="J110" s="641"/>
      <c r="K110" s="641"/>
      <c r="L110" s="641"/>
      <c r="M110" s="641"/>
      <c r="N110" s="641"/>
      <c r="O110" s="642"/>
      <c r="P110" s="546" t="s">
        <v>907</v>
      </c>
      <c r="Q110" s="550" t="s">
        <v>908</v>
      </c>
      <c r="R110" s="573" t="s">
        <v>909</v>
      </c>
    </row>
    <row r="111" spans="1:27" ht="15.75" customHeight="1" x14ac:dyDescent="0.25">
      <c r="B111" s="607"/>
      <c r="C111" s="607"/>
      <c r="D111" s="639" t="s">
        <v>899</v>
      </c>
      <c r="E111" s="639"/>
      <c r="F111" s="639"/>
      <c r="G111" s="639"/>
      <c r="H111" s="639"/>
      <c r="I111" s="639"/>
      <c r="J111" s="639"/>
      <c r="K111" s="639"/>
      <c r="L111" s="639"/>
      <c r="M111" s="639"/>
      <c r="N111" s="639"/>
      <c r="O111" s="640"/>
      <c r="P111" s="547"/>
      <c r="Q111" s="551"/>
      <c r="R111" s="574"/>
    </row>
    <row r="112" spans="1:27" ht="15.75" x14ac:dyDescent="0.25">
      <c r="B112" s="607"/>
      <c r="C112" s="607"/>
      <c r="D112" s="637" t="s">
        <v>942</v>
      </c>
      <c r="E112" s="604"/>
      <c r="F112" s="638"/>
      <c r="G112" s="637" t="s">
        <v>943</v>
      </c>
      <c r="H112" s="604"/>
      <c r="I112" s="638"/>
      <c r="J112" s="637" t="s">
        <v>944</v>
      </c>
      <c r="K112" s="604"/>
      <c r="L112" s="638"/>
      <c r="M112" s="637" t="s">
        <v>945</v>
      </c>
      <c r="N112" s="604"/>
      <c r="O112" s="638"/>
      <c r="P112" s="548"/>
      <c r="Q112" s="551"/>
      <c r="R112" s="574"/>
    </row>
    <row r="113" spans="2:18" ht="89.25" customHeight="1" x14ac:dyDescent="0.25">
      <c r="B113" s="607"/>
      <c r="C113" s="607"/>
      <c r="D113" s="644" t="s">
        <v>946</v>
      </c>
      <c r="E113" s="645"/>
      <c r="F113" s="646"/>
      <c r="G113" s="644" t="s">
        <v>947</v>
      </c>
      <c r="H113" s="645"/>
      <c r="I113" s="646"/>
      <c r="J113" s="644" t="s">
        <v>948</v>
      </c>
      <c r="K113" s="645"/>
      <c r="L113" s="646"/>
      <c r="M113" s="644" t="s">
        <v>949</v>
      </c>
      <c r="N113" s="645"/>
      <c r="O113" s="646"/>
      <c r="P113" s="548"/>
      <c r="Q113" s="551"/>
      <c r="R113" s="574"/>
    </row>
    <row r="114" spans="2:18" ht="124.5" customHeight="1" x14ac:dyDescent="0.25">
      <c r="B114" s="607"/>
      <c r="C114" s="607"/>
      <c r="D114" s="487" t="s">
        <v>950</v>
      </c>
      <c r="E114" s="484" t="s">
        <v>951</v>
      </c>
      <c r="F114" s="488" t="s">
        <v>952</v>
      </c>
      <c r="G114" s="487" t="s">
        <v>953</v>
      </c>
      <c r="H114" s="484" t="s">
        <v>954</v>
      </c>
      <c r="I114" s="488" t="s">
        <v>955</v>
      </c>
      <c r="J114" s="487" t="s">
        <v>956</v>
      </c>
      <c r="K114" s="484" t="s">
        <v>957</v>
      </c>
      <c r="L114" s="488" t="s">
        <v>958</v>
      </c>
      <c r="M114" s="487" t="s">
        <v>959</v>
      </c>
      <c r="N114" s="484" t="s">
        <v>960</v>
      </c>
      <c r="O114" s="488" t="s">
        <v>961</v>
      </c>
      <c r="P114" s="549"/>
      <c r="Q114" s="552"/>
      <c r="R114" s="575"/>
    </row>
    <row r="115" spans="2:18" ht="15.75" x14ac:dyDescent="0.25">
      <c r="B115" s="9">
        <v>1</v>
      </c>
      <c r="C115" s="4" t="str">
        <f>'2 жастағы балалар Ф'!C115</f>
        <v>Аубакирова Жансая</v>
      </c>
      <c r="D115" s="476">
        <v>1</v>
      </c>
      <c r="E115" s="476"/>
      <c r="F115" s="477"/>
      <c r="G115" s="476">
        <v>1</v>
      </c>
      <c r="H115" s="476"/>
      <c r="I115" s="477"/>
      <c r="J115" s="476">
        <v>1</v>
      </c>
      <c r="K115" s="476"/>
      <c r="L115" s="477"/>
      <c r="M115" s="476">
        <v>1</v>
      </c>
      <c r="N115" s="476"/>
      <c r="O115" s="477"/>
      <c r="P115" s="78">
        <f>COUNTA(D115,G115,J115,M115)</f>
        <v>4</v>
      </c>
      <c r="Q115" s="2">
        <f>COUNTA(E115,H115,K115,N115)</f>
        <v>0</v>
      </c>
      <c r="R115" s="32">
        <f>COUNTA(F115,I115,L115,O115)</f>
        <v>0</v>
      </c>
    </row>
    <row r="116" spans="2:18" ht="15.75" x14ac:dyDescent="0.25">
      <c r="B116" s="9">
        <v>2</v>
      </c>
      <c r="C116" s="4" t="str">
        <f>'2 жастағы балалар Ф'!C116</f>
        <v>Болат Райана</v>
      </c>
      <c r="D116" s="476">
        <v>1</v>
      </c>
      <c r="E116" s="476"/>
      <c r="F116" s="477"/>
      <c r="G116" s="476">
        <v>1</v>
      </c>
      <c r="H116" s="476"/>
      <c r="I116" s="477"/>
      <c r="J116" s="476">
        <v>1</v>
      </c>
      <c r="K116" s="476"/>
      <c r="L116" s="477"/>
      <c r="M116" s="476">
        <v>1</v>
      </c>
      <c r="N116" s="476"/>
      <c r="O116" s="477"/>
      <c r="P116" s="78">
        <f t="shared" ref="P116:P159" si="8">COUNTA(D116,G116,J116,M116)</f>
        <v>4</v>
      </c>
      <c r="Q116" s="2">
        <f t="shared" ref="Q116:Q159" si="9">COUNTA(E116,H116,K116,N116)</f>
        <v>0</v>
      </c>
      <c r="R116" s="32">
        <f t="shared" ref="R116:R159" si="10">COUNTA(F116,I116,L116,O116)</f>
        <v>0</v>
      </c>
    </row>
    <row r="117" spans="2:18" ht="15.75" x14ac:dyDescent="0.25">
      <c r="B117" s="9">
        <v>3</v>
      </c>
      <c r="C117" s="4" t="str">
        <f>'2 жастағы балалар Ф'!C117</f>
        <v>Жаналыкова Айжамал</v>
      </c>
      <c r="D117" s="476">
        <v>1</v>
      </c>
      <c r="E117" s="476"/>
      <c r="F117" s="477"/>
      <c r="G117" s="476">
        <v>1</v>
      </c>
      <c r="H117" s="476"/>
      <c r="I117" s="477"/>
      <c r="J117" s="476">
        <v>1</v>
      </c>
      <c r="K117" s="476"/>
      <c r="L117" s="477"/>
      <c r="M117" s="476">
        <v>1</v>
      </c>
      <c r="N117" s="476"/>
      <c r="O117" s="477"/>
      <c r="P117" s="78">
        <f t="shared" si="8"/>
        <v>4</v>
      </c>
      <c r="Q117" s="2">
        <f t="shared" si="9"/>
        <v>0</v>
      </c>
      <c r="R117" s="32">
        <f t="shared" si="10"/>
        <v>0</v>
      </c>
    </row>
    <row r="118" spans="2:18" ht="15.75" x14ac:dyDescent="0.25">
      <c r="B118" s="9">
        <v>4</v>
      </c>
      <c r="C118" s="4" t="str">
        <f>'2 жастағы балалар Ф'!C118</f>
        <v xml:space="preserve">Қошанбай Сезім </v>
      </c>
      <c r="D118" s="476"/>
      <c r="E118" s="476"/>
      <c r="F118" s="477">
        <v>1</v>
      </c>
      <c r="G118" s="476"/>
      <c r="H118" s="476"/>
      <c r="I118" s="477">
        <v>1</v>
      </c>
      <c r="J118" s="476"/>
      <c r="K118" s="476">
        <v>1</v>
      </c>
      <c r="L118" s="477"/>
      <c r="M118" s="476"/>
      <c r="N118" s="476">
        <v>1</v>
      </c>
      <c r="O118" s="477"/>
      <c r="P118" s="78">
        <f t="shared" si="8"/>
        <v>0</v>
      </c>
      <c r="Q118" s="2">
        <f t="shared" si="9"/>
        <v>2</v>
      </c>
      <c r="R118" s="32">
        <f t="shared" si="10"/>
        <v>2</v>
      </c>
    </row>
    <row r="119" spans="2:18" ht="15.75" x14ac:dyDescent="0.25">
      <c r="B119" s="9">
        <v>5</v>
      </c>
      <c r="C119" s="4">
        <f>'2 жастағы балалар Ф'!C119</f>
        <v>0</v>
      </c>
      <c r="D119" s="476"/>
      <c r="E119" s="476"/>
      <c r="F119" s="477"/>
      <c r="G119" s="476"/>
      <c r="H119" s="476"/>
      <c r="I119" s="477"/>
      <c r="J119" s="476"/>
      <c r="K119" s="476"/>
      <c r="L119" s="477"/>
      <c r="M119" s="476"/>
      <c r="N119" s="476"/>
      <c r="O119" s="477"/>
      <c r="P119" s="78">
        <f t="shared" si="8"/>
        <v>0</v>
      </c>
      <c r="Q119" s="2">
        <f t="shared" si="9"/>
        <v>0</v>
      </c>
      <c r="R119" s="32">
        <f t="shared" si="10"/>
        <v>0</v>
      </c>
    </row>
    <row r="120" spans="2:18" ht="15.75" x14ac:dyDescent="0.25">
      <c r="B120" s="9">
        <v>6</v>
      </c>
      <c r="C120" s="4" t="str">
        <f>'2 жастағы балалар Ф'!C120</f>
        <v>Серік Нұртаза</v>
      </c>
      <c r="D120" s="476">
        <v>1</v>
      </c>
      <c r="E120" s="476"/>
      <c r="F120" s="477"/>
      <c r="G120" s="476"/>
      <c r="H120" s="476">
        <v>1</v>
      </c>
      <c r="I120" s="477"/>
      <c r="J120" s="476"/>
      <c r="K120" s="476"/>
      <c r="L120" s="477"/>
      <c r="M120" s="476"/>
      <c r="N120" s="476">
        <v>1</v>
      </c>
      <c r="O120" s="477"/>
      <c r="P120" s="78">
        <f t="shared" si="8"/>
        <v>1</v>
      </c>
      <c r="Q120" s="2">
        <f t="shared" si="9"/>
        <v>2</v>
      </c>
      <c r="R120" s="32">
        <f t="shared" si="10"/>
        <v>0</v>
      </c>
    </row>
    <row r="121" spans="2:18" ht="15.75" x14ac:dyDescent="0.25">
      <c r="B121" s="9">
        <v>7</v>
      </c>
      <c r="C121" s="4">
        <f>'2 жастағы балалар Ф'!C121</f>
        <v>0</v>
      </c>
      <c r="D121" s="476"/>
      <c r="E121" s="476"/>
      <c r="F121" s="477"/>
      <c r="G121" s="476"/>
      <c r="H121" s="476"/>
      <c r="I121" s="477"/>
      <c r="J121" s="476">
        <v>1</v>
      </c>
      <c r="K121" s="476"/>
      <c r="L121" s="477"/>
      <c r="M121" s="476"/>
      <c r="N121" s="476"/>
      <c r="O121" s="477"/>
      <c r="P121" s="78">
        <f t="shared" si="8"/>
        <v>1</v>
      </c>
      <c r="Q121" s="2">
        <f t="shared" si="9"/>
        <v>0</v>
      </c>
      <c r="R121" s="32">
        <f t="shared" si="10"/>
        <v>0</v>
      </c>
    </row>
    <row r="122" spans="2:18" ht="15.75" x14ac:dyDescent="0.25">
      <c r="B122" s="9">
        <v>8</v>
      </c>
      <c r="C122" s="4">
        <f>'2 жастағы балалар Ф'!C122</f>
        <v>0</v>
      </c>
      <c r="D122" s="476"/>
      <c r="E122" s="476"/>
      <c r="F122" s="477"/>
      <c r="G122" s="476"/>
      <c r="H122" s="476"/>
      <c r="I122" s="477"/>
      <c r="J122" s="476"/>
      <c r="K122" s="476"/>
      <c r="L122" s="477"/>
      <c r="M122" s="476"/>
      <c r="N122" s="476"/>
      <c r="O122" s="477"/>
      <c r="P122" s="78">
        <f t="shared" si="8"/>
        <v>0</v>
      </c>
      <c r="Q122" s="2">
        <f t="shared" si="9"/>
        <v>0</v>
      </c>
      <c r="R122" s="32">
        <f t="shared" si="10"/>
        <v>0</v>
      </c>
    </row>
    <row r="123" spans="2:18" ht="15.75" x14ac:dyDescent="0.25">
      <c r="B123" s="9">
        <v>9</v>
      </c>
      <c r="C123" s="4">
        <f>'2 жастағы балалар Ф'!C123</f>
        <v>0</v>
      </c>
      <c r="D123" s="476"/>
      <c r="E123" s="476"/>
      <c r="F123" s="477"/>
      <c r="G123" s="476"/>
      <c r="H123" s="476"/>
      <c r="I123" s="477"/>
      <c r="J123" s="476"/>
      <c r="K123" s="476"/>
      <c r="L123" s="477"/>
      <c r="M123" s="476"/>
      <c r="N123" s="476"/>
      <c r="O123" s="477"/>
      <c r="P123" s="78">
        <f t="shared" si="8"/>
        <v>0</v>
      </c>
      <c r="Q123" s="2">
        <f t="shared" si="9"/>
        <v>0</v>
      </c>
      <c r="R123" s="32">
        <f t="shared" si="10"/>
        <v>0</v>
      </c>
    </row>
    <row r="124" spans="2:18" ht="15.75" x14ac:dyDescent="0.25">
      <c r="B124" s="9">
        <v>10</v>
      </c>
      <c r="C124" s="4">
        <f>'2 жастағы балалар Ф'!C124</f>
        <v>0</v>
      </c>
      <c r="D124" s="476"/>
      <c r="E124" s="476"/>
      <c r="F124" s="477"/>
      <c r="G124" s="476"/>
      <c r="H124" s="476"/>
      <c r="I124" s="477"/>
      <c r="J124" s="476"/>
      <c r="K124" s="476"/>
      <c r="L124" s="477"/>
      <c r="M124" s="476"/>
      <c r="N124" s="476"/>
      <c r="O124" s="477"/>
      <c r="P124" s="78">
        <f t="shared" si="8"/>
        <v>0</v>
      </c>
      <c r="Q124" s="2">
        <f t="shared" si="9"/>
        <v>0</v>
      </c>
      <c r="R124" s="32">
        <f t="shared" si="10"/>
        <v>0</v>
      </c>
    </row>
    <row r="125" spans="2:18" ht="15.75" x14ac:dyDescent="0.25">
      <c r="B125" s="9">
        <v>11</v>
      </c>
      <c r="C125" s="4">
        <f>'2 жастағы балалар Ф'!C125</f>
        <v>0</v>
      </c>
      <c r="D125" s="476"/>
      <c r="E125" s="476"/>
      <c r="F125" s="477"/>
      <c r="G125" s="476"/>
      <c r="H125" s="476"/>
      <c r="I125" s="477"/>
      <c r="J125" s="476"/>
      <c r="K125" s="476"/>
      <c r="L125" s="477"/>
      <c r="M125" s="476"/>
      <c r="N125" s="476"/>
      <c r="O125" s="477"/>
      <c r="P125" s="78">
        <f t="shared" si="8"/>
        <v>0</v>
      </c>
      <c r="Q125" s="2">
        <f t="shared" si="9"/>
        <v>0</v>
      </c>
      <c r="R125" s="32">
        <f t="shared" si="10"/>
        <v>0</v>
      </c>
    </row>
    <row r="126" spans="2:18" ht="15.75" x14ac:dyDescent="0.25">
      <c r="B126" s="9">
        <v>12</v>
      </c>
      <c r="C126" s="4">
        <f>'2 жастағы балалар Ф'!C126</f>
        <v>0</v>
      </c>
      <c r="D126" s="476"/>
      <c r="E126" s="476"/>
      <c r="F126" s="477"/>
      <c r="G126" s="476"/>
      <c r="H126" s="476"/>
      <c r="I126" s="477"/>
      <c r="J126" s="476"/>
      <c r="K126" s="476"/>
      <c r="L126" s="477"/>
      <c r="M126" s="476"/>
      <c r="N126" s="476"/>
      <c r="O126" s="477"/>
      <c r="P126" s="78">
        <f t="shared" si="8"/>
        <v>0</v>
      </c>
      <c r="Q126" s="2">
        <f t="shared" si="9"/>
        <v>0</v>
      </c>
      <c r="R126" s="32">
        <f t="shared" si="10"/>
        <v>0</v>
      </c>
    </row>
    <row r="127" spans="2:18" ht="15.75" x14ac:dyDescent="0.25">
      <c r="B127" s="9">
        <v>13</v>
      </c>
      <c r="C127" s="4">
        <f>'2 жастағы балалар Ф'!C127</f>
        <v>0</v>
      </c>
      <c r="D127" s="476"/>
      <c r="E127" s="476"/>
      <c r="F127" s="477"/>
      <c r="G127" s="476"/>
      <c r="H127" s="476"/>
      <c r="I127" s="477"/>
      <c r="J127" s="476"/>
      <c r="K127" s="476"/>
      <c r="L127" s="477"/>
      <c r="M127" s="476"/>
      <c r="N127" s="476"/>
      <c r="O127" s="477"/>
      <c r="P127" s="78">
        <f t="shared" si="8"/>
        <v>0</v>
      </c>
      <c r="Q127" s="2">
        <f t="shared" si="9"/>
        <v>0</v>
      </c>
      <c r="R127" s="32">
        <f t="shared" si="10"/>
        <v>0</v>
      </c>
    </row>
    <row r="128" spans="2:18" ht="15.75" x14ac:dyDescent="0.25">
      <c r="B128" s="9">
        <v>14</v>
      </c>
      <c r="C128" s="4">
        <f>'2 жастағы балалар Ф'!C128</f>
        <v>0</v>
      </c>
      <c r="D128" s="476"/>
      <c r="E128" s="476"/>
      <c r="F128" s="477"/>
      <c r="G128" s="476"/>
      <c r="H128" s="476"/>
      <c r="I128" s="477"/>
      <c r="J128" s="476"/>
      <c r="K128" s="476"/>
      <c r="L128" s="477"/>
      <c r="M128" s="476"/>
      <c r="N128" s="476"/>
      <c r="O128" s="477"/>
      <c r="P128" s="78">
        <f t="shared" si="8"/>
        <v>0</v>
      </c>
      <c r="Q128" s="2">
        <f t="shared" si="9"/>
        <v>0</v>
      </c>
      <c r="R128" s="32">
        <f t="shared" si="10"/>
        <v>0</v>
      </c>
    </row>
    <row r="129" spans="2:18" ht="15.75" x14ac:dyDescent="0.25">
      <c r="B129" s="9">
        <v>15</v>
      </c>
      <c r="C129" s="4">
        <f>'2 жастағы балалар Ф'!C129</f>
        <v>0</v>
      </c>
      <c r="D129" s="476"/>
      <c r="E129" s="476"/>
      <c r="F129" s="477"/>
      <c r="G129" s="476"/>
      <c r="H129" s="476"/>
      <c r="I129" s="477"/>
      <c r="J129" s="476"/>
      <c r="K129" s="476"/>
      <c r="L129" s="477"/>
      <c r="M129" s="476"/>
      <c r="N129" s="476"/>
      <c r="O129" s="477"/>
      <c r="P129" s="78">
        <f t="shared" si="8"/>
        <v>0</v>
      </c>
      <c r="Q129" s="2">
        <f t="shared" si="9"/>
        <v>0</v>
      </c>
      <c r="R129" s="32">
        <f t="shared" si="10"/>
        <v>0</v>
      </c>
    </row>
    <row r="130" spans="2:18" ht="15.75" x14ac:dyDescent="0.25">
      <c r="B130" s="9">
        <v>16</v>
      </c>
      <c r="C130" s="4">
        <f>'2 жастағы балалар Ф'!C130</f>
        <v>0</v>
      </c>
      <c r="D130" s="476"/>
      <c r="E130" s="476"/>
      <c r="F130" s="477"/>
      <c r="G130" s="476"/>
      <c r="H130" s="476"/>
      <c r="I130" s="477"/>
      <c r="J130" s="476"/>
      <c r="K130" s="476"/>
      <c r="L130" s="477"/>
      <c r="M130" s="476"/>
      <c r="N130" s="476"/>
      <c r="O130" s="477"/>
      <c r="P130" s="78">
        <f t="shared" si="8"/>
        <v>0</v>
      </c>
      <c r="Q130" s="2">
        <f t="shared" si="9"/>
        <v>0</v>
      </c>
      <c r="R130" s="32">
        <f t="shared" si="10"/>
        <v>0</v>
      </c>
    </row>
    <row r="131" spans="2:18" ht="15.75" x14ac:dyDescent="0.25">
      <c r="B131" s="9">
        <v>17</v>
      </c>
      <c r="C131" s="4">
        <f>'2 жастағы балалар Ф'!C131</f>
        <v>0</v>
      </c>
      <c r="D131" s="476"/>
      <c r="E131" s="476"/>
      <c r="F131" s="477"/>
      <c r="G131" s="476"/>
      <c r="H131" s="476"/>
      <c r="I131" s="477"/>
      <c r="J131" s="476"/>
      <c r="K131" s="476"/>
      <c r="L131" s="477"/>
      <c r="M131" s="476"/>
      <c r="N131" s="476"/>
      <c r="O131" s="477"/>
      <c r="P131" s="78">
        <f t="shared" si="8"/>
        <v>0</v>
      </c>
      <c r="Q131" s="2">
        <f t="shared" si="9"/>
        <v>0</v>
      </c>
      <c r="R131" s="32">
        <f t="shared" si="10"/>
        <v>0</v>
      </c>
    </row>
    <row r="132" spans="2:18" ht="15.75" x14ac:dyDescent="0.25">
      <c r="B132" s="9">
        <v>18</v>
      </c>
      <c r="C132" s="4">
        <f>'2 жастағы балалар Ф'!C132</f>
        <v>0</v>
      </c>
      <c r="D132" s="476"/>
      <c r="E132" s="476"/>
      <c r="F132" s="477"/>
      <c r="G132" s="476"/>
      <c r="H132" s="476"/>
      <c r="I132" s="477"/>
      <c r="J132" s="476"/>
      <c r="K132" s="476"/>
      <c r="L132" s="477"/>
      <c r="M132" s="476"/>
      <c r="N132" s="476"/>
      <c r="O132" s="477"/>
      <c r="P132" s="78">
        <f t="shared" si="8"/>
        <v>0</v>
      </c>
      <c r="Q132" s="2">
        <f t="shared" si="9"/>
        <v>0</v>
      </c>
      <c r="R132" s="32">
        <f t="shared" si="10"/>
        <v>0</v>
      </c>
    </row>
    <row r="133" spans="2:18" ht="15.75" x14ac:dyDescent="0.25">
      <c r="B133" s="9">
        <v>19</v>
      </c>
      <c r="C133" s="4">
        <f>'2 жастағы балалар Ф'!C133</f>
        <v>0</v>
      </c>
      <c r="D133" s="476"/>
      <c r="E133" s="476"/>
      <c r="F133" s="477"/>
      <c r="G133" s="476"/>
      <c r="H133" s="476"/>
      <c r="I133" s="477"/>
      <c r="J133" s="476"/>
      <c r="K133" s="476"/>
      <c r="L133" s="477"/>
      <c r="M133" s="476"/>
      <c r="N133" s="476"/>
      <c r="O133" s="477"/>
      <c r="P133" s="78">
        <f t="shared" si="8"/>
        <v>0</v>
      </c>
      <c r="Q133" s="2">
        <f t="shared" si="9"/>
        <v>0</v>
      </c>
      <c r="R133" s="32">
        <f t="shared" si="10"/>
        <v>0</v>
      </c>
    </row>
    <row r="134" spans="2:18" ht="15.75" x14ac:dyDescent="0.25">
      <c r="B134" s="9">
        <v>20</v>
      </c>
      <c r="C134" s="4">
        <f>'2 жастағы балалар Ф'!C134</f>
        <v>0</v>
      </c>
      <c r="D134" s="476"/>
      <c r="E134" s="476"/>
      <c r="F134" s="477"/>
      <c r="G134" s="476"/>
      <c r="H134" s="476"/>
      <c r="I134" s="477"/>
      <c r="J134" s="476"/>
      <c r="K134" s="476"/>
      <c r="L134" s="477"/>
      <c r="M134" s="476"/>
      <c r="N134" s="476"/>
      <c r="O134" s="477"/>
      <c r="P134" s="78">
        <f t="shared" si="8"/>
        <v>0</v>
      </c>
      <c r="Q134" s="2">
        <f t="shared" si="9"/>
        <v>0</v>
      </c>
      <c r="R134" s="32">
        <f t="shared" si="10"/>
        <v>0</v>
      </c>
    </row>
    <row r="135" spans="2:18" ht="15.75" x14ac:dyDescent="0.25">
      <c r="B135" s="9">
        <v>21</v>
      </c>
      <c r="C135" s="4">
        <f>'2 жастағы балалар Ф'!C135</f>
        <v>0</v>
      </c>
      <c r="D135" s="476"/>
      <c r="E135" s="476"/>
      <c r="F135" s="477"/>
      <c r="G135" s="476"/>
      <c r="H135" s="476"/>
      <c r="I135" s="477"/>
      <c r="J135" s="476"/>
      <c r="K135" s="476"/>
      <c r="L135" s="477"/>
      <c r="M135" s="476"/>
      <c r="N135" s="476"/>
      <c r="O135" s="477"/>
      <c r="P135" s="78">
        <f t="shared" si="8"/>
        <v>0</v>
      </c>
      <c r="Q135" s="2">
        <f t="shared" si="9"/>
        <v>0</v>
      </c>
      <c r="R135" s="32">
        <f t="shared" si="10"/>
        <v>0</v>
      </c>
    </row>
    <row r="136" spans="2:18" ht="15.75" x14ac:dyDescent="0.25">
      <c r="B136" s="9">
        <v>22</v>
      </c>
      <c r="C136" s="4">
        <f>'2 жастағы балалар Ф'!C136</f>
        <v>0</v>
      </c>
      <c r="D136" s="476"/>
      <c r="E136" s="476"/>
      <c r="F136" s="477"/>
      <c r="G136" s="476"/>
      <c r="H136" s="476"/>
      <c r="I136" s="477"/>
      <c r="J136" s="476"/>
      <c r="K136" s="476"/>
      <c r="L136" s="477"/>
      <c r="M136" s="476"/>
      <c r="N136" s="476"/>
      <c r="O136" s="477"/>
      <c r="P136" s="78">
        <f t="shared" si="8"/>
        <v>0</v>
      </c>
      <c r="Q136" s="2">
        <f t="shared" si="9"/>
        <v>0</v>
      </c>
      <c r="R136" s="32">
        <f t="shared" si="10"/>
        <v>0</v>
      </c>
    </row>
    <row r="137" spans="2:18" ht="15.75" x14ac:dyDescent="0.25">
      <c r="B137" s="9">
        <v>23</v>
      </c>
      <c r="C137" s="4">
        <f>'2 жастағы балалар Ф'!C137</f>
        <v>0</v>
      </c>
      <c r="D137" s="476"/>
      <c r="E137" s="476"/>
      <c r="F137" s="477"/>
      <c r="G137" s="476"/>
      <c r="H137" s="476"/>
      <c r="I137" s="477"/>
      <c r="J137" s="476"/>
      <c r="K137" s="476"/>
      <c r="L137" s="477"/>
      <c r="M137" s="476"/>
      <c r="N137" s="476"/>
      <c r="O137" s="477"/>
      <c r="P137" s="78">
        <f t="shared" si="8"/>
        <v>0</v>
      </c>
      <c r="Q137" s="2">
        <f t="shared" si="9"/>
        <v>0</v>
      </c>
      <c r="R137" s="32">
        <f t="shared" si="10"/>
        <v>0</v>
      </c>
    </row>
    <row r="138" spans="2:18" ht="15.75" x14ac:dyDescent="0.25">
      <c r="B138" s="9">
        <v>24</v>
      </c>
      <c r="C138" s="4">
        <f>'2 жастағы балалар Ф'!C138</f>
        <v>0</v>
      </c>
      <c r="D138" s="476"/>
      <c r="E138" s="476"/>
      <c r="F138" s="477"/>
      <c r="G138" s="476"/>
      <c r="H138" s="476"/>
      <c r="I138" s="477"/>
      <c r="J138" s="476"/>
      <c r="K138" s="476"/>
      <c r="L138" s="477"/>
      <c r="M138" s="476"/>
      <c r="N138" s="476"/>
      <c r="O138" s="477"/>
      <c r="P138" s="78">
        <f t="shared" si="8"/>
        <v>0</v>
      </c>
      <c r="Q138" s="2">
        <f t="shared" si="9"/>
        <v>0</v>
      </c>
      <c r="R138" s="32">
        <f t="shared" si="10"/>
        <v>0</v>
      </c>
    </row>
    <row r="139" spans="2:18" ht="15.75" x14ac:dyDescent="0.25">
      <c r="B139" s="9">
        <v>25</v>
      </c>
      <c r="C139" s="4">
        <f>'2 жастағы балалар Ф'!C139</f>
        <v>0</v>
      </c>
      <c r="D139" s="476"/>
      <c r="E139" s="476"/>
      <c r="F139" s="477"/>
      <c r="G139" s="476"/>
      <c r="H139" s="476"/>
      <c r="I139" s="477"/>
      <c r="J139" s="476"/>
      <c r="K139" s="476"/>
      <c r="L139" s="477"/>
      <c r="M139" s="476"/>
      <c r="N139" s="476"/>
      <c r="O139" s="477"/>
      <c r="P139" s="78">
        <f t="shared" si="8"/>
        <v>0</v>
      </c>
      <c r="Q139" s="2">
        <f t="shared" si="9"/>
        <v>0</v>
      </c>
      <c r="R139" s="32">
        <f t="shared" si="10"/>
        <v>0</v>
      </c>
    </row>
    <row r="140" spans="2:18" ht="15.75" x14ac:dyDescent="0.25">
      <c r="B140" s="310">
        <v>26</v>
      </c>
      <c r="C140" s="319" t="str">
        <f>'2 жастағы балалар Ф'!C140</f>
        <v>Ахат Адия</v>
      </c>
      <c r="D140" s="456"/>
      <c r="E140" s="456"/>
      <c r="F140" s="457">
        <v>1</v>
      </c>
      <c r="G140" s="456"/>
      <c r="H140" s="456"/>
      <c r="I140" s="457">
        <v>1</v>
      </c>
      <c r="J140" s="456"/>
      <c r="K140" s="456">
        <v>1</v>
      </c>
      <c r="L140" s="457"/>
      <c r="M140" s="456"/>
      <c r="N140" s="456">
        <v>1</v>
      </c>
      <c r="O140" s="457"/>
      <c r="P140" s="78">
        <f t="shared" si="8"/>
        <v>0</v>
      </c>
      <c r="Q140" s="2">
        <f t="shared" si="9"/>
        <v>2</v>
      </c>
      <c r="R140" s="32">
        <f t="shared" si="10"/>
        <v>2</v>
      </c>
    </row>
    <row r="141" spans="2:18" ht="15.75" x14ac:dyDescent="0.25">
      <c r="B141" s="310">
        <v>27</v>
      </c>
      <c r="C141" s="319" t="str">
        <f>'2 жастағы балалар Ф'!C141</f>
        <v>Қаирбек Иззат</v>
      </c>
      <c r="D141" s="456"/>
      <c r="E141" s="456"/>
      <c r="F141" s="457">
        <v>1</v>
      </c>
      <c r="G141" s="456"/>
      <c r="H141" s="456"/>
      <c r="I141" s="457">
        <v>1</v>
      </c>
      <c r="J141" s="456"/>
      <c r="K141" s="456">
        <v>1</v>
      </c>
      <c r="L141" s="457"/>
      <c r="M141" s="456"/>
      <c r="N141" s="456">
        <v>1</v>
      </c>
      <c r="O141" s="457"/>
      <c r="P141" s="78">
        <f t="shared" si="8"/>
        <v>0</v>
      </c>
      <c r="Q141" s="2">
        <f t="shared" si="9"/>
        <v>2</v>
      </c>
      <c r="R141" s="32">
        <f t="shared" si="10"/>
        <v>2</v>
      </c>
    </row>
    <row r="142" spans="2:18" ht="15.75" x14ac:dyDescent="0.25">
      <c r="B142" s="310">
        <v>28</v>
      </c>
      <c r="C142" s="319" t="str">
        <f>'2 жастағы балалар Ф'!C142</f>
        <v>Дарханқызы Данеля</v>
      </c>
      <c r="D142" s="456"/>
      <c r="E142" s="456"/>
      <c r="F142" s="457">
        <v>1</v>
      </c>
      <c r="G142" s="456"/>
      <c r="H142" s="456"/>
      <c r="I142" s="457">
        <v>1</v>
      </c>
      <c r="J142" s="456"/>
      <c r="K142" s="456">
        <v>1</v>
      </c>
      <c r="L142" s="457"/>
      <c r="M142" s="456"/>
      <c r="N142" s="456">
        <v>1</v>
      </c>
      <c r="O142" s="457"/>
      <c r="P142" s="78">
        <f t="shared" si="8"/>
        <v>0</v>
      </c>
      <c r="Q142" s="2">
        <f t="shared" si="9"/>
        <v>2</v>
      </c>
      <c r="R142" s="32">
        <f t="shared" si="10"/>
        <v>2</v>
      </c>
    </row>
    <row r="143" spans="2:18" ht="15.75" x14ac:dyDescent="0.25">
      <c r="B143" s="310">
        <v>29</v>
      </c>
      <c r="C143" s="319" t="str">
        <f>'2 жастағы балалар Ф'!C143</f>
        <v>Шаяхметова Аяла</v>
      </c>
      <c r="D143" s="456"/>
      <c r="E143" s="456">
        <v>1</v>
      </c>
      <c r="F143" s="457"/>
      <c r="G143" s="456"/>
      <c r="H143" s="456">
        <v>1</v>
      </c>
      <c r="I143" s="457"/>
      <c r="J143" s="456">
        <v>1</v>
      </c>
      <c r="K143" s="456"/>
      <c r="L143" s="457"/>
      <c r="M143" s="456">
        <v>1</v>
      </c>
      <c r="N143" s="456"/>
      <c r="O143" s="457"/>
      <c r="P143" s="78">
        <f t="shared" si="8"/>
        <v>2</v>
      </c>
      <c r="Q143" s="2">
        <f t="shared" si="9"/>
        <v>2</v>
      </c>
      <c r="R143" s="32">
        <f t="shared" si="10"/>
        <v>0</v>
      </c>
    </row>
    <row r="144" spans="2:18" ht="15.75" x14ac:dyDescent="0.25">
      <c r="B144" s="310">
        <v>30</v>
      </c>
      <c r="C144" s="319">
        <f>'2 жастағы балалар Ф'!C144</f>
        <v>0</v>
      </c>
      <c r="D144" s="456"/>
      <c r="E144" s="456"/>
      <c r="F144" s="457"/>
      <c r="G144" s="456"/>
      <c r="H144" s="456"/>
      <c r="I144" s="457"/>
      <c r="J144" s="456"/>
      <c r="K144" s="456"/>
      <c r="L144" s="457"/>
      <c r="M144" s="456"/>
      <c r="N144" s="456"/>
      <c r="O144" s="457"/>
      <c r="P144" s="78">
        <f t="shared" si="8"/>
        <v>0</v>
      </c>
      <c r="Q144" s="2">
        <f t="shared" si="9"/>
        <v>0</v>
      </c>
      <c r="R144" s="32">
        <f t="shared" si="10"/>
        <v>0</v>
      </c>
    </row>
    <row r="145" spans="2:18" ht="15.75" x14ac:dyDescent="0.25">
      <c r="B145" s="310">
        <v>31</v>
      </c>
      <c r="C145" s="319">
        <f>'2 жастағы балалар Ф'!C145</f>
        <v>0</v>
      </c>
      <c r="D145" s="456"/>
      <c r="E145" s="456"/>
      <c r="F145" s="457"/>
      <c r="G145" s="456"/>
      <c r="H145" s="456"/>
      <c r="I145" s="457"/>
      <c r="J145" s="456"/>
      <c r="K145" s="456"/>
      <c r="L145" s="457"/>
      <c r="M145" s="456"/>
      <c r="N145" s="456"/>
      <c r="O145" s="457"/>
      <c r="P145" s="78">
        <f t="shared" si="8"/>
        <v>0</v>
      </c>
      <c r="Q145" s="2">
        <f t="shared" si="9"/>
        <v>0</v>
      </c>
      <c r="R145" s="32">
        <f t="shared" si="10"/>
        <v>0</v>
      </c>
    </row>
    <row r="146" spans="2:18" ht="15.75" x14ac:dyDescent="0.25">
      <c r="B146" s="310">
        <v>32</v>
      </c>
      <c r="C146" s="319">
        <f>'2 жастағы балалар Ф'!C146</f>
        <v>0</v>
      </c>
      <c r="D146" s="456"/>
      <c r="E146" s="456"/>
      <c r="F146" s="457"/>
      <c r="G146" s="456"/>
      <c r="H146" s="456"/>
      <c r="I146" s="457"/>
      <c r="J146" s="456"/>
      <c r="K146" s="456"/>
      <c r="L146" s="457"/>
      <c r="M146" s="456"/>
      <c r="N146" s="456"/>
      <c r="O146" s="457"/>
      <c r="P146" s="78">
        <f t="shared" si="8"/>
        <v>0</v>
      </c>
      <c r="Q146" s="2">
        <f t="shared" si="9"/>
        <v>0</v>
      </c>
      <c r="R146" s="32">
        <f t="shared" si="10"/>
        <v>0</v>
      </c>
    </row>
    <row r="147" spans="2:18" ht="15.75" x14ac:dyDescent="0.25">
      <c r="B147" s="310">
        <v>33</v>
      </c>
      <c r="C147" s="319">
        <f>'2 жастағы балалар Ф'!C147</f>
        <v>0</v>
      </c>
      <c r="D147" s="456"/>
      <c r="E147" s="456"/>
      <c r="F147" s="457"/>
      <c r="G147" s="456"/>
      <c r="H147" s="456"/>
      <c r="I147" s="457"/>
      <c r="J147" s="456"/>
      <c r="K147" s="456"/>
      <c r="L147" s="457"/>
      <c r="M147" s="456"/>
      <c r="N147" s="456"/>
      <c r="O147" s="457"/>
      <c r="P147" s="78">
        <f t="shared" si="8"/>
        <v>0</v>
      </c>
      <c r="Q147" s="2">
        <f t="shared" si="9"/>
        <v>0</v>
      </c>
      <c r="R147" s="32">
        <f t="shared" si="10"/>
        <v>0</v>
      </c>
    </row>
    <row r="148" spans="2:18" ht="15.75" x14ac:dyDescent="0.25">
      <c r="B148" s="310">
        <v>34</v>
      </c>
      <c r="C148" s="319">
        <f>'2 жастағы балалар Ф'!C148</f>
        <v>0</v>
      </c>
      <c r="D148" s="456"/>
      <c r="E148" s="456"/>
      <c r="F148" s="457"/>
      <c r="G148" s="456"/>
      <c r="H148" s="456"/>
      <c r="I148" s="457"/>
      <c r="J148" s="456"/>
      <c r="K148" s="456"/>
      <c r="L148" s="457"/>
      <c r="M148" s="456"/>
      <c r="N148" s="456"/>
      <c r="O148" s="457"/>
      <c r="P148" s="78">
        <f t="shared" si="8"/>
        <v>0</v>
      </c>
      <c r="Q148" s="2">
        <f t="shared" si="9"/>
        <v>0</v>
      </c>
      <c r="R148" s="32">
        <f t="shared" si="10"/>
        <v>0</v>
      </c>
    </row>
    <row r="149" spans="2:18" ht="15.75" x14ac:dyDescent="0.25">
      <c r="B149" s="310">
        <v>35</v>
      </c>
      <c r="C149" s="319">
        <f>'2 жастағы балалар Ф'!C149</f>
        <v>0</v>
      </c>
      <c r="D149" s="456"/>
      <c r="E149" s="456"/>
      <c r="F149" s="457"/>
      <c r="G149" s="456"/>
      <c r="H149" s="456"/>
      <c r="I149" s="457"/>
      <c r="J149" s="456"/>
      <c r="K149" s="456"/>
      <c r="L149" s="457"/>
      <c r="M149" s="456"/>
      <c r="N149" s="456"/>
      <c r="O149" s="457"/>
      <c r="P149" s="78">
        <f t="shared" si="8"/>
        <v>0</v>
      </c>
      <c r="Q149" s="2">
        <f t="shared" si="9"/>
        <v>0</v>
      </c>
      <c r="R149" s="32">
        <f t="shared" si="10"/>
        <v>0</v>
      </c>
    </row>
    <row r="150" spans="2:18" ht="15.75" x14ac:dyDescent="0.25">
      <c r="B150" s="310">
        <v>36</v>
      </c>
      <c r="C150" s="319">
        <f>'2 жастағы балалар Ф'!C150</f>
        <v>0</v>
      </c>
      <c r="D150" s="456"/>
      <c r="E150" s="456"/>
      <c r="F150" s="457"/>
      <c r="G150" s="456"/>
      <c r="H150" s="456"/>
      <c r="I150" s="457"/>
      <c r="J150" s="456"/>
      <c r="K150" s="456"/>
      <c r="L150" s="457"/>
      <c r="M150" s="456"/>
      <c r="N150" s="456"/>
      <c r="O150" s="457"/>
      <c r="P150" s="78">
        <f t="shared" si="8"/>
        <v>0</v>
      </c>
      <c r="Q150" s="2">
        <f t="shared" si="9"/>
        <v>0</v>
      </c>
      <c r="R150" s="32">
        <f t="shared" si="10"/>
        <v>0</v>
      </c>
    </row>
    <row r="151" spans="2:18" ht="15.75" x14ac:dyDescent="0.25">
      <c r="B151" s="310">
        <v>37</v>
      </c>
      <c r="C151" s="319">
        <f>'2 жастағы балалар Ф'!C151</f>
        <v>0</v>
      </c>
      <c r="D151" s="456"/>
      <c r="E151" s="456"/>
      <c r="F151" s="457"/>
      <c r="G151" s="456"/>
      <c r="H151" s="456"/>
      <c r="I151" s="457"/>
      <c r="J151" s="456"/>
      <c r="K151" s="456"/>
      <c r="L151" s="457"/>
      <c r="M151" s="456"/>
      <c r="N151" s="456"/>
      <c r="O151" s="457"/>
      <c r="P151" s="78">
        <f t="shared" si="8"/>
        <v>0</v>
      </c>
      <c r="Q151" s="2">
        <f t="shared" si="9"/>
        <v>0</v>
      </c>
      <c r="R151" s="32">
        <f t="shared" si="10"/>
        <v>0</v>
      </c>
    </row>
    <row r="152" spans="2:18" ht="15.75" x14ac:dyDescent="0.25">
      <c r="B152" s="310">
        <v>38</v>
      </c>
      <c r="C152" s="319">
        <f>'2 жастағы балалар Ф'!C152</f>
        <v>0</v>
      </c>
      <c r="D152" s="456"/>
      <c r="E152" s="456"/>
      <c r="F152" s="457"/>
      <c r="G152" s="456"/>
      <c r="H152" s="456"/>
      <c r="I152" s="457"/>
      <c r="J152" s="456"/>
      <c r="K152" s="456"/>
      <c r="L152" s="457"/>
      <c r="M152" s="456"/>
      <c r="N152" s="456"/>
      <c r="O152" s="457"/>
      <c r="P152" s="78">
        <f t="shared" si="8"/>
        <v>0</v>
      </c>
      <c r="Q152" s="2">
        <f t="shared" si="9"/>
        <v>0</v>
      </c>
      <c r="R152" s="32">
        <f t="shared" si="10"/>
        <v>0</v>
      </c>
    </row>
    <row r="153" spans="2:18" ht="15.75" x14ac:dyDescent="0.25">
      <c r="B153" s="310">
        <v>39</v>
      </c>
      <c r="C153" s="319">
        <f>'2 жастағы балалар Ф'!C153</f>
        <v>0</v>
      </c>
      <c r="D153" s="456"/>
      <c r="E153" s="456"/>
      <c r="F153" s="457"/>
      <c r="G153" s="456"/>
      <c r="H153" s="456"/>
      <c r="I153" s="457"/>
      <c r="J153" s="456"/>
      <c r="K153" s="456"/>
      <c r="L153" s="457"/>
      <c r="M153" s="456"/>
      <c r="N153" s="456"/>
      <c r="O153" s="457"/>
      <c r="P153" s="78">
        <f t="shared" si="8"/>
        <v>0</v>
      </c>
      <c r="Q153" s="2">
        <f t="shared" si="9"/>
        <v>0</v>
      </c>
      <c r="R153" s="32">
        <f t="shared" si="10"/>
        <v>0</v>
      </c>
    </row>
    <row r="154" spans="2:18" ht="15.75" x14ac:dyDescent="0.25">
      <c r="B154" s="310">
        <v>40</v>
      </c>
      <c r="C154" s="319">
        <f>'2 жастағы балалар Ф'!C154</f>
        <v>0</v>
      </c>
      <c r="D154" s="456"/>
      <c r="E154" s="456"/>
      <c r="F154" s="457"/>
      <c r="G154" s="456"/>
      <c r="H154" s="456"/>
      <c r="I154" s="457"/>
      <c r="J154" s="456"/>
      <c r="K154" s="456"/>
      <c r="L154" s="457"/>
      <c r="M154" s="456"/>
      <c r="N154" s="456"/>
      <c r="O154" s="457"/>
      <c r="P154" s="78">
        <f t="shared" si="8"/>
        <v>0</v>
      </c>
      <c r="Q154" s="2">
        <f t="shared" si="9"/>
        <v>0</v>
      </c>
      <c r="R154" s="32">
        <f t="shared" si="10"/>
        <v>0</v>
      </c>
    </row>
    <row r="155" spans="2:18" ht="15.75" x14ac:dyDescent="0.25">
      <c r="B155" s="312">
        <v>41</v>
      </c>
      <c r="C155" s="328" t="str">
        <f>'2 жастағы балалар Ф'!C155</f>
        <v>Аманғали Тамерлан</v>
      </c>
      <c r="D155" s="458"/>
      <c r="E155" s="458"/>
      <c r="F155" s="459">
        <v>1</v>
      </c>
      <c r="G155" s="458"/>
      <c r="H155" s="458"/>
      <c r="I155" s="459">
        <v>1</v>
      </c>
      <c r="J155" s="458"/>
      <c r="K155" s="458">
        <v>1</v>
      </c>
      <c r="L155" s="459"/>
      <c r="M155" s="458"/>
      <c r="N155" s="458">
        <v>1</v>
      </c>
      <c r="O155" s="459"/>
      <c r="P155" s="78">
        <f t="shared" si="8"/>
        <v>0</v>
      </c>
      <c r="Q155" s="2">
        <f t="shared" si="9"/>
        <v>2</v>
      </c>
      <c r="R155" s="32">
        <f t="shared" si="10"/>
        <v>2</v>
      </c>
    </row>
    <row r="156" spans="2:18" ht="15.75" x14ac:dyDescent="0.25">
      <c r="B156" s="312">
        <v>42</v>
      </c>
      <c r="C156" s="328" t="str">
        <f>'2 жастағы балалар Ф'!C156</f>
        <v>Даулет Мриям</v>
      </c>
      <c r="D156" s="458">
        <v>1</v>
      </c>
      <c r="E156" s="458"/>
      <c r="F156" s="459"/>
      <c r="G156" s="458">
        <v>1</v>
      </c>
      <c r="H156" s="458"/>
      <c r="I156" s="459"/>
      <c r="J156" s="458">
        <v>1</v>
      </c>
      <c r="K156" s="458"/>
      <c r="L156" s="459"/>
      <c r="M156" s="458">
        <v>1</v>
      </c>
      <c r="N156" s="458"/>
      <c r="O156" s="459"/>
      <c r="P156" s="78">
        <f t="shared" si="8"/>
        <v>4</v>
      </c>
      <c r="Q156" s="2">
        <f t="shared" si="9"/>
        <v>0</v>
      </c>
      <c r="R156" s="32">
        <f t="shared" si="10"/>
        <v>0</v>
      </c>
    </row>
    <row r="157" spans="2:18" ht="15.75" x14ac:dyDescent="0.25">
      <c r="B157" s="312">
        <v>43</v>
      </c>
      <c r="C157" s="328" t="str">
        <f>'2 жастағы балалар Ф'!C157</f>
        <v>Қабдысалым Фатима</v>
      </c>
      <c r="D157" s="458"/>
      <c r="E157" s="458">
        <v>1</v>
      </c>
      <c r="F157" s="459"/>
      <c r="G157" s="458"/>
      <c r="H157" s="458">
        <v>1</v>
      </c>
      <c r="I157" s="459"/>
      <c r="J157" s="458"/>
      <c r="K157" s="458">
        <v>1</v>
      </c>
      <c r="L157" s="459"/>
      <c r="M157" s="458"/>
      <c r="N157" s="458">
        <v>1</v>
      </c>
      <c r="O157" s="459"/>
      <c r="P157" s="78">
        <f t="shared" si="8"/>
        <v>0</v>
      </c>
      <c r="Q157" s="2">
        <f t="shared" si="9"/>
        <v>4</v>
      </c>
      <c r="R157" s="32">
        <f t="shared" si="10"/>
        <v>0</v>
      </c>
    </row>
    <row r="158" spans="2:18" ht="15.75" x14ac:dyDescent="0.25">
      <c r="B158" s="312">
        <v>44</v>
      </c>
      <c r="C158" s="328" t="str">
        <f>'2 жастағы балалар Ф'!C158</f>
        <v>Қасембек Адиль</v>
      </c>
      <c r="D158" s="458"/>
      <c r="E158" s="458"/>
      <c r="F158" s="459">
        <v>1</v>
      </c>
      <c r="G158" s="458"/>
      <c r="H158" s="458"/>
      <c r="I158" s="459">
        <v>1</v>
      </c>
      <c r="J158" s="458"/>
      <c r="K158" s="458">
        <v>1</v>
      </c>
      <c r="L158" s="459"/>
      <c r="M158" s="458"/>
      <c r="N158" s="458">
        <v>1</v>
      </c>
      <c r="O158" s="459"/>
      <c r="P158" s="78">
        <f t="shared" si="8"/>
        <v>0</v>
      </c>
      <c r="Q158" s="2">
        <f t="shared" si="9"/>
        <v>2</v>
      </c>
      <c r="R158" s="32">
        <f t="shared" si="10"/>
        <v>2</v>
      </c>
    </row>
    <row r="159" spans="2:18" ht="15.75" x14ac:dyDescent="0.25">
      <c r="B159" s="312">
        <v>45</v>
      </c>
      <c r="C159" s="328">
        <f>'2 жастағы балалар Ф'!C159</f>
        <v>0</v>
      </c>
      <c r="D159" s="458"/>
      <c r="E159" s="458"/>
      <c r="F159" s="459"/>
      <c r="G159" s="458"/>
      <c r="H159" s="458"/>
      <c r="I159" s="459"/>
      <c r="J159" s="458"/>
      <c r="K159" s="458"/>
      <c r="L159" s="459"/>
      <c r="M159" s="458"/>
      <c r="N159" s="458"/>
      <c r="O159" s="459"/>
      <c r="P159" s="78">
        <f t="shared" si="8"/>
        <v>0</v>
      </c>
      <c r="Q159" s="2">
        <f t="shared" si="9"/>
        <v>0</v>
      </c>
      <c r="R159" s="32">
        <f t="shared" si="10"/>
        <v>0</v>
      </c>
    </row>
    <row r="160" spans="2:18" ht="15" customHeight="1" x14ac:dyDescent="0.25">
      <c r="B160" s="564" t="s">
        <v>910</v>
      </c>
      <c r="C160" s="565"/>
      <c r="D160" s="68">
        <f t="shared" ref="D160:O160" si="11">SUM(D115:D159)</f>
        <v>5</v>
      </c>
      <c r="E160" s="68">
        <f t="shared" si="11"/>
        <v>2</v>
      </c>
      <c r="F160" s="68">
        <f t="shared" si="11"/>
        <v>6</v>
      </c>
      <c r="G160" s="68">
        <f t="shared" si="11"/>
        <v>4</v>
      </c>
      <c r="H160" s="68">
        <f t="shared" si="11"/>
        <v>3</v>
      </c>
      <c r="I160" s="68">
        <f t="shared" si="11"/>
        <v>6</v>
      </c>
      <c r="J160" s="68">
        <f t="shared" si="11"/>
        <v>6</v>
      </c>
      <c r="K160" s="68">
        <f t="shared" si="11"/>
        <v>7</v>
      </c>
      <c r="L160" s="68">
        <f t="shared" si="11"/>
        <v>0</v>
      </c>
      <c r="M160" s="68">
        <f t="shared" si="11"/>
        <v>5</v>
      </c>
      <c r="N160" s="68">
        <f t="shared" si="11"/>
        <v>8</v>
      </c>
      <c r="O160" s="68">
        <f t="shared" si="11"/>
        <v>0</v>
      </c>
      <c r="P160" s="8"/>
      <c r="Q160" s="8"/>
      <c r="R160" s="8"/>
    </row>
    <row r="161" spans="2:18" ht="50.25" customHeight="1" x14ac:dyDescent="0.25">
      <c r="B161" s="553" t="s">
        <v>911</v>
      </c>
      <c r="C161" s="554"/>
      <c r="D161" s="77">
        <f>D160*100/Q163</f>
        <v>38.46153846153846</v>
      </c>
      <c r="E161" s="75">
        <f>E160*100/Q163</f>
        <v>15.384615384615385</v>
      </c>
      <c r="F161" s="76">
        <f>F160*100/Q163</f>
        <v>46.153846153846153</v>
      </c>
      <c r="G161" s="77">
        <f>G160*100/Q163</f>
        <v>30.76923076923077</v>
      </c>
      <c r="H161" s="75">
        <f>H160*100/Q163</f>
        <v>23.076923076923077</v>
      </c>
      <c r="I161" s="76">
        <f>I160*100/Q163</f>
        <v>46.153846153846153</v>
      </c>
      <c r="J161" s="77">
        <f>J160*100/Q163</f>
        <v>46.153846153846153</v>
      </c>
      <c r="K161" s="75">
        <f>K160*100/Q163</f>
        <v>53.846153846153847</v>
      </c>
      <c r="L161" s="76">
        <f>L160*100/Q163</f>
        <v>0</v>
      </c>
      <c r="M161" s="320">
        <f>M160*100/Q163</f>
        <v>38.46153846153846</v>
      </c>
      <c r="N161" s="321">
        <f>N160*100/Q163</f>
        <v>61.53846153846154</v>
      </c>
      <c r="O161" s="332">
        <f>O160*100/Q163</f>
        <v>0</v>
      </c>
      <c r="P161" s="8"/>
      <c r="Q161" s="8"/>
      <c r="R161" s="8"/>
    </row>
    <row r="162" spans="2:18" x14ac:dyDescent="0.25">
      <c r="B162" s="555"/>
      <c r="C162" s="556"/>
      <c r="D162" s="556"/>
      <c r="E162" s="556"/>
      <c r="F162" s="566"/>
      <c r="G162" s="244"/>
      <c r="H162" s="245"/>
      <c r="I162" s="245"/>
      <c r="J162" s="245"/>
      <c r="K162" s="245"/>
      <c r="L162" s="245"/>
      <c r="M162" s="245"/>
      <c r="N162" s="245"/>
      <c r="O162" s="245"/>
      <c r="P162" s="255"/>
      <c r="Q162" s="257" t="s">
        <v>912</v>
      </c>
      <c r="R162" s="257" t="s">
        <v>1</v>
      </c>
    </row>
    <row r="163" spans="2:18" x14ac:dyDescent="0.25">
      <c r="B163" s="557"/>
      <c r="C163" s="558"/>
      <c r="D163" s="558"/>
      <c r="E163" s="558"/>
      <c r="F163" s="559"/>
      <c r="G163" s="470" t="s">
        <v>910</v>
      </c>
      <c r="H163" s="247"/>
      <c r="I163" s="247"/>
      <c r="J163" s="247"/>
      <c r="K163" s="247"/>
      <c r="L163" s="247"/>
      <c r="M163" s="247"/>
      <c r="N163" s="247"/>
      <c r="O163" s="247"/>
      <c r="P163" s="248"/>
      <c r="Q163" s="256">
        <f>'2 жастағы балалар Ф'!Q163</f>
        <v>13</v>
      </c>
      <c r="R163" s="256">
        <v>100</v>
      </c>
    </row>
    <row r="164" spans="2:18" x14ac:dyDescent="0.25">
      <c r="B164" s="557"/>
      <c r="C164" s="558"/>
      <c r="D164" s="558"/>
      <c r="E164" s="558"/>
      <c r="F164" s="559"/>
      <c r="G164" s="471" t="s">
        <v>907</v>
      </c>
      <c r="H164" s="249"/>
      <c r="I164" s="249"/>
      <c r="J164" s="249"/>
      <c r="K164" s="249"/>
      <c r="L164" s="249"/>
      <c r="M164" s="249"/>
      <c r="N164" s="249"/>
      <c r="O164" s="249"/>
      <c r="P164" s="250"/>
      <c r="Q164" s="10">
        <f>COUNTIF(P115:P159,"&gt;0")</f>
        <v>7</v>
      </c>
      <c r="R164" s="33">
        <f>(M161+D161+G161+J161)/4</f>
        <v>38.46153846153846</v>
      </c>
    </row>
    <row r="165" spans="2:18" x14ac:dyDescent="0.25">
      <c r="B165" s="557"/>
      <c r="C165" s="558"/>
      <c r="D165" s="558"/>
      <c r="E165" s="558"/>
      <c r="F165" s="559"/>
      <c r="G165" s="472" t="s">
        <v>908</v>
      </c>
      <c r="H165" s="251"/>
      <c r="I165" s="251"/>
      <c r="J165" s="251"/>
      <c r="K165" s="251"/>
      <c r="L165" s="251"/>
      <c r="M165" s="251"/>
      <c r="N165" s="251"/>
      <c r="O165" s="251"/>
      <c r="P165" s="252"/>
      <c r="Q165" s="10">
        <f>COUNTIF(Q115:Q159,"&gt;0")</f>
        <v>9</v>
      </c>
      <c r="R165" s="33">
        <f>(N161+E161+K161+H161)/4</f>
        <v>38.46153846153846</v>
      </c>
    </row>
    <row r="166" spans="2:18" x14ac:dyDescent="0.25">
      <c r="B166" s="557"/>
      <c r="C166" s="558"/>
      <c r="D166" s="558"/>
      <c r="E166" s="558"/>
      <c r="F166" s="559"/>
      <c r="G166" s="473" t="s">
        <v>909</v>
      </c>
      <c r="H166" s="253"/>
      <c r="I166" s="253"/>
      <c r="J166" s="253"/>
      <c r="K166" s="253"/>
      <c r="L166" s="253"/>
      <c r="M166" s="253"/>
      <c r="N166" s="253"/>
      <c r="O166" s="253"/>
      <c r="P166" s="254"/>
      <c r="Q166" s="10">
        <f>COUNTIF(R115:R159,"&gt;0")</f>
        <v>6</v>
      </c>
      <c r="R166" s="33">
        <f>(O161+F161+I161+L161)/4</f>
        <v>23.076923076923077</v>
      </c>
    </row>
  </sheetData>
  <sheetProtection password="CC4B" sheet="1" selectLockedCells="1"/>
  <mergeCells count="58">
    <mergeCell ref="C2:N2"/>
    <mergeCell ref="C3:N3"/>
    <mergeCell ref="C48:Q48"/>
    <mergeCell ref="C49:Q49"/>
    <mergeCell ref="D51:O51"/>
    <mergeCell ref="J8:L8"/>
    <mergeCell ref="B37:C41"/>
    <mergeCell ref="J7:L7"/>
    <mergeCell ref="D8:F8"/>
    <mergeCell ref="G8:I8"/>
    <mergeCell ref="P51:P55"/>
    <mergeCell ref="Q51:Q55"/>
    <mergeCell ref="M5:M9"/>
    <mergeCell ref="N5:N9"/>
    <mergeCell ref="O5:O9"/>
    <mergeCell ref="D6:L6"/>
    <mergeCell ref="D5:L5"/>
    <mergeCell ref="D52:O52"/>
    <mergeCell ref="M53:O53"/>
    <mergeCell ref="B162:F166"/>
    <mergeCell ref="G113:I113"/>
    <mergeCell ref="J113:L113"/>
    <mergeCell ref="B160:C160"/>
    <mergeCell ref="B161:C161"/>
    <mergeCell ref="B110:B114"/>
    <mergeCell ref="C110:C114"/>
    <mergeCell ref="B96:C96"/>
    <mergeCell ref="D113:F113"/>
    <mergeCell ref="B5:B9"/>
    <mergeCell ref="C5:C9"/>
    <mergeCell ref="B51:B55"/>
    <mergeCell ref="C51:C55"/>
    <mergeCell ref="R51:R55"/>
    <mergeCell ref="D112:F112"/>
    <mergeCell ref="G112:I112"/>
    <mergeCell ref="J112:L112"/>
    <mergeCell ref="D111:O111"/>
    <mergeCell ref="D110:O110"/>
    <mergeCell ref="J53:L53"/>
    <mergeCell ref="D54:F54"/>
    <mergeCell ref="G54:I54"/>
    <mergeCell ref="J54:L54"/>
    <mergeCell ref="P110:P114"/>
    <mergeCell ref="Q110:Q114"/>
    <mergeCell ref="R110:R114"/>
    <mergeCell ref="M112:O112"/>
    <mergeCell ref="M113:O113"/>
    <mergeCell ref="C107:Q107"/>
    <mergeCell ref="D7:F7"/>
    <mergeCell ref="G7:I7"/>
    <mergeCell ref="B35:C35"/>
    <mergeCell ref="B36:C36"/>
    <mergeCell ref="C108:Q108"/>
    <mergeCell ref="B98:F102"/>
    <mergeCell ref="G53:I53"/>
    <mergeCell ref="B97:C97"/>
    <mergeCell ref="M54:O54"/>
    <mergeCell ref="D53:F53"/>
  </mergeCells>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B2:AP603"/>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455" t="str">
        <f>'1'!D2</f>
        <v>****- **** оқу жылында бала дамуының жеке картасы</v>
      </c>
      <c r="E2" s="25"/>
      <c r="F2" s="25"/>
      <c r="G2" s="24"/>
      <c r="H2" s="24"/>
    </row>
    <row r="3" spans="2:12" ht="18.75" x14ac:dyDescent="0.3">
      <c r="B3" s="24"/>
      <c r="C3" s="24"/>
      <c r="D3" s="24"/>
      <c r="E3" s="24"/>
      <c r="F3" s="24"/>
      <c r="G3" s="24"/>
      <c r="H3" s="24"/>
    </row>
    <row r="4" spans="2:12" ht="39.75" customHeight="1" x14ac:dyDescent="0.3">
      <c r="B4" s="801" t="s">
        <v>928</v>
      </c>
      <c r="C4" s="801"/>
      <c r="D4" s="26" t="str">
        <f>'2 жастағы балалар Ф'!C156</f>
        <v>Даулет Мриям</v>
      </c>
      <c r="E4" s="29"/>
      <c r="F4" s="29"/>
      <c r="G4" s="24"/>
      <c r="H4" s="24"/>
    </row>
    <row r="5" spans="2:12" ht="18.75" x14ac:dyDescent="0.3">
      <c r="B5" s="802" t="s">
        <v>905</v>
      </c>
      <c r="C5" s="802"/>
      <c r="D5" s="27">
        <f>'2 жастағы балалар Ф'!A156</f>
        <v>44837</v>
      </c>
      <c r="E5" s="27"/>
      <c r="F5" s="27"/>
      <c r="G5" s="24"/>
      <c r="H5" s="24"/>
    </row>
    <row r="6" spans="2:12" ht="95.25" customHeight="1" x14ac:dyDescent="0.3">
      <c r="B6" s="803" t="s">
        <v>929</v>
      </c>
      <c r="C6" s="803"/>
      <c r="D6" s="454" t="str">
        <f>'1'!D6</f>
        <v>"Балдырған тобы" С.Сейфуллин атындағы ЖББМ шағын орталық</v>
      </c>
      <c r="E6" s="28"/>
      <c r="F6" s="388" t="str">
        <f>'1'!F6</f>
        <v>Қарағанды облысы</v>
      </c>
      <c r="G6" s="28"/>
      <c r="H6" s="26"/>
    </row>
    <row r="7" spans="2:12" ht="18.75" x14ac:dyDescent="0.3">
      <c r="B7" s="802" t="s">
        <v>930</v>
      </c>
      <c r="C7" s="802"/>
      <c r="D7" s="26" t="s">
        <v>1198</v>
      </c>
      <c r="E7" s="28"/>
      <c r="F7" s="28"/>
      <c r="G7" s="28"/>
      <c r="H7" s="24"/>
    </row>
    <row r="9" spans="2:12" ht="96.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824" t="str">
        <f>IF(C69="","",VLOOKUP(C69,$M$509:$N$511,2,TRUE))</f>
        <v/>
      </c>
      <c r="D10" s="825"/>
      <c r="E10" s="826"/>
      <c r="F10" s="824" t="str">
        <f>IF(C133="","",VLOOKUP(C133,$M$556:$N$558,2,TRUE))</f>
        <v/>
      </c>
      <c r="G10" s="825"/>
      <c r="H10" s="826"/>
      <c r="I10" s="450" t="str">
        <f>IF(C212="","",VLOOKUP(C212,$M$556:$N$558,2,TRUE))</f>
        <v>әртүрлі бағытта және берілген бағытта шеңбер бойымен қолдарын әртүрлі қалыпта ұстап жүру, қарқынның өзгеруімен шағын топпен және бүкіл топпен  жүру, сигнал бойынша тоқтаумен жүру, жүру кезінде тепе-теңдікті сақтаңу қабілетін бекіту</v>
      </c>
      <c r="J10" s="450" t="e">
        <f>IF(C213="","",VLOOKUP(C213,$O$556:$P$558,2,TRUE))</f>
        <v>#N/A</v>
      </c>
      <c r="K10" s="450" t="e">
        <f>IF(C214="","",VLOOKUP(C214,$Q$556:$R$558,2,TRUE))</f>
        <v>#N/A</v>
      </c>
      <c r="L10" s="819" t="str">
        <f>IF(B287="","",VLOOKUP(B287,$M$600:$N$602,2,TRUE))</f>
        <v xml:space="preserve">Жеке гигиенаның негізгі дағдыларын біледі; үстел басына өз бетімен отырады, үлкендердің көмегімен белгілі бір ретпен шешініп, киінеді.
Ересек адамның көмегімен ойын әрекеттерін орындайды.
Қатайту процедуралары кезінде оң эмоцияларды көрсетеді және қауіпті жағдайларда сақ болады.
Ойыншықтардың, киімдердің, аяқ киімдердің, ыдыс-аяқтардың, жиһаздардың, жемістердің, үй жануарлары мен олардың төлдерінің, көлік құралдарының және жеке гигиеналық заттардың атауларын білдіретін сөздерді атайды, қазақ халқының құндылықтарына қызығушылық танытады.
Зат есімнің көпше түрін айтады.
Ересектердің сөзін түсінеді, қарапайым сұрақтарға жауап береді, өз пікірін білдіреді.
Ересектердің сөзін түсінеді және қарапайым сұрақтарға жауап береді, қарапайым сөз тіркестерін қолдана отырып, өз ойын білдіреді. Көрнекі сүйемелдеусіз таныс шығармаларды тыңдайды; кітаптардағы иллюстрацияларды қарастырады, иллюстрациялардың мазмұны бойынша сұрақтарға жауап береді; эмоционалды түрде жауап береді
ауызша халық шығармашылығы шығармалары бойынша.
Ауызша нұсқаулар мен үлгі бойынша тапсырмаларды орындайды; заттардың негізгі түсін, пішінін, өлшемін, құрылымын ажыратады.
Дөңгеленген, ұзартылған пішіндерге ұқсайтын заттарды бейнелейді; түстерді таниды және оларды дұрыс атайды.
Модельдеудің ең қарапайым әдістерін қолданады (үлкен бөліктерден бөліктерді бөліп, оларды бір бүтінге біріктіру, пластилинді өз бетімен илеңіз).
Фланелографқа геометриялық пішіндерді, машиналарды, үйлерді, шарларды, гүлдерді орналастырады.
Үлгі бойынша ең қарапайым құрылымды жобалайды.
Әнді тыңдап, мағынасын түсінеді; әннің жеке буындары мен сөздерін қатар орындайды; қарапайым би қимылдарын орындайды.
Есіміне жауап береді, өзін айнадан және фотосуреттерден таниды; ата-анасы мен үлкендерін, жақын ортасын таниды, олардың есімдерін атайды;
өзі тұратын үй мен пәтерді біледі;
объектілерді және олармен әрекетті біледі,
оларды сурет бойынша тану; құрбыларымен ойнайды
; ересектердің еңбек әрекеттерін бақылайды; ересектердің іс-әрекетіне қызығушылық танытады; қарапайым тұрмыстық әрекеттерді орындайтын ересектерге еліктейді; жақындарына жанашырлық, қамқорлық көрсетеді; сыртқы
түріне назар аударады;
және сыртқы  белгілері бойынша арқылы ажыратады ; жануарлардың денесінің бөліктерін ерекшелейді, дәмі, сыртқы белгілері бойынша
көгөністер мен
жемістерді ажыратады
және атайды жануарлар денесінің бөліктерін ерекшелейді, олардың
мінез-
құлқына, сыртқы
түріне назар аударады;
үй құстарын таниды және атайды; табиғаттағы маусымдық өзгерістерді атайды;
және табиғи материалдардың қасиеттері туралы түсініктері бар; өсімдіктер мен жануарларға ұқыптылықпен қарайды: оларды жақсы көреді, сипайды; бірге ойнайды, басқа балалармен бірге бір-біріне көмектесіп, табысқа бірге қуанады; ненің
«дұрыс» немесе
«дұрыс емес»,
«жақсы» немесе
«жаман» екенін түсінеді;
және бастапқыда 
суретте
көлік, көше, жол; көлік
құралдарыны ң кейбір түрлерін біледі.Серуенде және сумен, құммен ойнау кезіндегі қауіпсіздік ережелерін біледі
;жолдарда қауіпсіз жүріс-тұрыстың негізгі ережелерін біледі
</v>
      </c>
    </row>
    <row r="11" spans="2:12" ht="90" customHeight="1" x14ac:dyDescent="0.25">
      <c r="B11" s="804"/>
      <c r="C11" s="827"/>
      <c r="D11" s="828"/>
      <c r="E11" s="829"/>
      <c r="F11" s="827"/>
      <c r="G11" s="828"/>
      <c r="H11" s="829"/>
      <c r="I11" s="450" t="str">
        <f>IF(C215="","",VLOOKUP(C215,$S$556:$T$558,2,TRUE))</f>
        <v>Шектеулі жазықтықта, әртүрлі заттардың астында қозғалу қабілетін бекіту</v>
      </c>
      <c r="J11" s="450" t="e">
        <f>IF(C216="","",VLOOKUP(C216,$U$556:$V$558,2,TRUE))</f>
        <v>#N/A</v>
      </c>
      <c r="K11" s="450" t="e">
        <f>IF(C217="","",VLOOKUP(C217,$W$556:$X$558,2,TRUE))</f>
        <v>#N/A</v>
      </c>
      <c r="L11" s="820"/>
    </row>
    <row r="12" spans="2:12" ht="90" customHeight="1" x14ac:dyDescent="0.25">
      <c r="B12" s="804"/>
      <c r="C12" s="827"/>
      <c r="D12" s="828"/>
      <c r="E12" s="829"/>
      <c r="F12" s="827"/>
      <c r="G12" s="828"/>
      <c r="H12" s="829"/>
      <c r="I12" s="450" t="str">
        <f>IF(C218="","",VLOOKUP(C218,$Y$556:$Z$558,2,TRUE))</f>
        <v>Бетті, қолды өз бетімен жуу қабілетін бекіту</v>
      </c>
      <c r="J12" s="450" t="e">
        <f>IF(C219="","",VLOOKUP(C219,$AA$556:$AB$558,2,TRUE))</f>
        <v>#N/A</v>
      </c>
      <c r="K12" s="450" t="e">
        <f>IF(C220="","",VLOOKUP(C220,$AC$556:$AD$558,2,TRUE))</f>
        <v>#N/A</v>
      </c>
      <c r="L12" s="820"/>
    </row>
    <row r="13" spans="2:12" ht="90" customHeight="1" x14ac:dyDescent="0.25">
      <c r="B13" s="804"/>
      <c r="C13" s="827"/>
      <c r="D13" s="828"/>
      <c r="E13" s="829"/>
      <c r="F13" s="827"/>
      <c r="G13" s="828"/>
      <c r="H13" s="829"/>
      <c r="I13" s="450" t="str">
        <f>IF(C221="","",VLOOKUP(C221,$AE$556:$AF$558,2,TRUE))</f>
        <v>белгілі бір ретпен киіну және шешіну қабілетін бекіту</v>
      </c>
      <c r="J13" s="450" t="e">
        <f>IF(C222="","",VLOOKUP(C222,$AG$556:$AH$558,2,TRUE))</f>
        <v>#N/A</v>
      </c>
      <c r="K13" s="450" t="e">
        <f>IF(C223="","",VLOOKUP(C223,$AI$556:$AJ$558,2,TRUE))</f>
        <v>#N/A</v>
      </c>
      <c r="L13" s="820"/>
    </row>
    <row r="14" spans="2:12" ht="90" hidden="1" customHeight="1" x14ac:dyDescent="0.25">
      <c r="B14" s="804"/>
      <c r="C14" s="827"/>
      <c r="D14" s="828"/>
      <c r="E14" s="829"/>
      <c r="F14" s="827"/>
      <c r="G14" s="828"/>
      <c r="H14" s="829"/>
      <c r="I14" s="450" t="e">
        <f>IF(C224="","",VLOOKUP(C224,$AK$556:$AL$558,2,TRUE))</f>
        <v>#REF!</v>
      </c>
      <c r="J14" s="450" t="e">
        <f>IF(C225="","",VLOOKUP(C225,$AM$556:$AN$558,2,TRUE))</f>
        <v>#REF!</v>
      </c>
      <c r="K14" s="450" t="e">
        <f>IF(C226="","",VLOOKUP(C226,$AO$556:$AP$558,2,TRUE))</f>
        <v>#REF!</v>
      </c>
      <c r="L14" s="820"/>
    </row>
    <row r="15" spans="2:12" ht="90" customHeight="1" x14ac:dyDescent="0.25">
      <c r="B15" s="795" t="s">
        <v>733</v>
      </c>
      <c r="C15" s="827"/>
      <c r="D15" s="828"/>
      <c r="E15" s="829"/>
      <c r="F15" s="827"/>
      <c r="G15" s="828"/>
      <c r="H15" s="829"/>
      <c r="I15" s="450" t="str">
        <f>IF(D212="","",VLOOKUP(D212,$M$560:$N$562,2,TRUE))</f>
        <v>ересектердің сөзін тыңдау және түсіну қабілетін бекіту</v>
      </c>
      <c r="J15" s="450" t="e">
        <f>IF(D213="","",VLOOKUP(D213,$O$560:$P$562,2,TRUE))</f>
        <v>#N/A</v>
      </c>
      <c r="K15" s="450" t="e">
        <f>IF(D214="","",VLOOKUP(D214,$Q$560:$R$562,2,TRUE))</f>
        <v>#N/A</v>
      </c>
      <c r="L15" s="820"/>
    </row>
    <row r="16" spans="2:12" ht="90" customHeight="1" x14ac:dyDescent="0.25">
      <c r="B16" s="796"/>
      <c r="C16" s="827"/>
      <c r="D16" s="828"/>
      <c r="E16" s="829"/>
      <c r="F16" s="827"/>
      <c r="G16" s="828"/>
      <c r="H16" s="829"/>
      <c r="I16" s="450" t="str">
        <f>IF(D215="","",VLOOKUP(D215,$S$560:$T$562,2,TRUE))</f>
        <v xml:space="preserve">жеке дауысты және дауыссыз дыбыстарды, еліктеу сөздерін айту қабілетін бекіту
</v>
      </c>
      <c r="J16" s="450" t="e">
        <f>IF(D216="","",VLOOKUP(D216,$U$560:$V$562,2,TRUE))</f>
        <v>#N/A</v>
      </c>
      <c r="K16" s="450" t="e">
        <f>IF(D217="","",VLOOKUP(D217,$W$560:$X$562,2,TRUE))</f>
        <v>#N/A</v>
      </c>
      <c r="L16" s="820"/>
    </row>
    <row r="17" spans="2:12" ht="90" customHeight="1" x14ac:dyDescent="0.25">
      <c r="B17" s="796"/>
      <c r="C17" s="827"/>
      <c r="D17" s="828"/>
      <c r="E17" s="829"/>
      <c r="F17" s="827"/>
      <c r="G17" s="828"/>
      <c r="H17" s="829"/>
      <c r="I17" s="450" t="str">
        <f>IF(D218="","",VLOOKUP(D218,$Y$560:$Z$562,2,TRUE))</f>
        <v>қарапайым сөз тіркестерін (2-4 сөз) қайталап айту қабілетін бекіту</v>
      </c>
      <c r="J17" s="450" t="e">
        <f>IF(D219="","",VLOOKUP(D219,$AA$560:$AB$562,2,TRUE))</f>
        <v>#N/A</v>
      </c>
      <c r="K17" s="450" t="e">
        <f>IF(D220="","",VLOOKUP(D220,$AC$560:$AD$560,2,TRUE))</f>
        <v>#N/A</v>
      </c>
      <c r="L17" s="820"/>
    </row>
    <row r="18" spans="2:12" ht="90" customHeight="1" x14ac:dyDescent="0.25">
      <c r="B18" s="796"/>
      <c r="C18" s="827"/>
      <c r="D18" s="828"/>
      <c r="E18" s="829"/>
      <c r="F18" s="827"/>
      <c r="G18" s="828"/>
      <c r="H18" s="829"/>
      <c r="I18" s="450" t="str">
        <f>IF(D221="","",VLOOKUP(D221,$AE$560:$AF$562,2,TRUE))</f>
        <v>шағын әңгімелерді көрнекі сүйемелдеусіз тыңдап, қарапайым сұрақтарға жауап беру қабілетін бекіту</v>
      </c>
      <c r="J18" s="450" t="e">
        <f>IF(D222="","",VLOOKUP(D222,$AG$560:$AH$562,2,TRUE))</f>
        <v>#N/A</v>
      </c>
      <c r="K18" s="450" t="e">
        <f>IF(D223="","",VLOOKUP(D223,$AI$560:$AJ$562,2,TRUE))</f>
        <v>#N/A</v>
      </c>
      <c r="L18" s="820"/>
    </row>
    <row r="19" spans="2:12" ht="90" hidden="1" customHeight="1" x14ac:dyDescent="0.25">
      <c r="B19" s="796"/>
      <c r="C19" s="827"/>
      <c r="D19" s="828"/>
      <c r="E19" s="829"/>
      <c r="F19" s="827"/>
      <c r="G19" s="828"/>
      <c r="H19" s="829"/>
      <c r="I19" s="450" t="e">
        <f>IF(D224="","",VLOOKUP(D224,$AK$560:$AL$562,2,TRUE))</f>
        <v>#REF!</v>
      </c>
      <c r="J19" s="450" t="e">
        <f>IF(D225="","",VLOOKUP(D225,$AM$560:$AN$562,2,TRUE))</f>
        <v>#REF!</v>
      </c>
      <c r="K19" s="450" t="e">
        <f>IF(D226="","",VLOOKUP(D226,$AO$560:$AP$562,2,TRUE))</f>
        <v>#REF!</v>
      </c>
      <c r="L19" s="820"/>
    </row>
    <row r="20" spans="2:12" ht="90" customHeight="1" x14ac:dyDescent="0.25">
      <c r="B20" s="796"/>
      <c r="C20" s="827"/>
      <c r="D20" s="828"/>
      <c r="E20" s="829"/>
      <c r="F20" s="827"/>
      <c r="G20" s="828"/>
      <c r="H20" s="829"/>
      <c r="I20" s="450" t="str">
        <f>IF(D227="","",VLOOKUP(D227,$M$564:$N$566,2,TRUE))</f>
        <v xml:space="preserve">оқылған шығармадағы жекелеген сөздерді қосылып қайталап айту қабілетін бекіту
</v>
      </c>
      <c r="J20" s="450" t="e">
        <f>IF(D228="","",VLOOKUP(D228,$O$564:$P$566,2,TRUE))</f>
        <v>#N/A</v>
      </c>
      <c r="K20" s="450" t="e">
        <f>IF(D229="","",VLOOKUP(D229,$Q$564:$R$566,2,TRUE))</f>
        <v>#N/A</v>
      </c>
      <c r="L20" s="820"/>
    </row>
    <row r="21" spans="2:12" ht="90" customHeight="1" x14ac:dyDescent="0.25">
      <c r="B21" s="796"/>
      <c r="C21" s="827"/>
      <c r="D21" s="828"/>
      <c r="E21" s="829"/>
      <c r="F21" s="827"/>
      <c r="G21" s="828"/>
      <c r="H21" s="829"/>
      <c r="I21" s="450" t="str">
        <f>IF(D230="","",VLOOKUP(D230,$S$564:$T$566,2,TRUE))</f>
        <v>таныс шығармаларды көрнекіліксіз тыңдайдау қабілетін бекіту</v>
      </c>
      <c r="J21" s="450" t="e">
        <f>IF(D231="","",VLOOKUP(D231,$U$564:$V$566,2,TRUE))</f>
        <v>#N/A</v>
      </c>
      <c r="K21" s="450" t="e">
        <f>IF(D232="","",VLOOKUP(D232,$W$564:$X$566,2,TRUE))</f>
        <v>#N/A</v>
      </c>
      <c r="L21" s="820"/>
    </row>
    <row r="22" spans="2:12" ht="90" customHeight="1" x14ac:dyDescent="0.25">
      <c r="B22" s="796"/>
      <c r="C22" s="827"/>
      <c r="D22" s="828"/>
      <c r="E22" s="829"/>
      <c r="F22" s="827"/>
      <c r="G22" s="828"/>
      <c r="H22" s="829"/>
      <c r="I22" s="450" t="str">
        <f>IF(D233="","",VLOOKUP(D233,$Y$564:$Z$566,2,TRUE))</f>
        <v xml:space="preserve">кітаптардағы иллюстрацияларды қарайды, суреттердің мазмұны бойынша қойылған сұрақтарға жауап беру қабілетін бекіту
</v>
      </c>
      <c r="J22" s="450" t="e">
        <f>IF(D234="","",VLOOKUP(D234,$AA$564:$AB$566,2,TRUE))</f>
        <v>#N/A</v>
      </c>
      <c r="K22" s="450" t="e">
        <f>IF(D235="","",VLOOKUP(D235,$AC$564:$AD$566,2,TRUE))</f>
        <v>#N/A</v>
      </c>
      <c r="L22" s="820"/>
    </row>
    <row r="23" spans="2:12" ht="90" customHeight="1" x14ac:dyDescent="0.25">
      <c r="B23" s="796"/>
      <c r="C23" s="827"/>
      <c r="D23" s="828"/>
      <c r="E23" s="829"/>
      <c r="F23" s="827"/>
      <c r="G23" s="828"/>
      <c r="H23" s="829"/>
      <c r="I23" s="450" t="str">
        <f>IF(D236="","",VLOOKUP(D236,$AE$564:$AF$566,2,TRUE))</f>
        <v>педагогтің көмегімен шағын тақпақтарды қайталап айту қабілетін бекіту</v>
      </c>
      <c r="J23" s="450" t="e">
        <f>IF(D237="","",VLOOKUP(D237,$AG$564:$AH$566,2,TRUE))</f>
        <v>#N/A</v>
      </c>
      <c r="K23" s="450" t="e">
        <f>IF(D238="","",VLOOKUP(D238,$AI$564:$AJ$566,2,TRUE))</f>
        <v>#N/A</v>
      </c>
      <c r="L23" s="820"/>
    </row>
    <row r="24" spans="2:12" ht="90" hidden="1" customHeight="1" x14ac:dyDescent="0.25">
      <c r="B24" s="796"/>
      <c r="C24" s="827"/>
      <c r="D24" s="828"/>
      <c r="E24" s="829"/>
      <c r="F24" s="827"/>
      <c r="G24" s="828"/>
      <c r="H24" s="829"/>
      <c r="I24" s="450" t="e">
        <f>IF(D239="","",VLOOKUP(D239,$AK$564:$AL$566,2,TRUE))</f>
        <v>#REF!</v>
      </c>
      <c r="J24" s="450" t="e">
        <f>IF(D240="","",VLOOKUP(D240,$AM$564:$AN$566,2,TRUE))</f>
        <v>#REF!</v>
      </c>
      <c r="K24" s="450" t="e">
        <f>IF(D241="","",VLOOKUP(D241,$AO$564:$AP$566,2,TRUE))</f>
        <v>#REF!</v>
      </c>
      <c r="L24" s="820"/>
    </row>
    <row r="25" spans="2:12" ht="90" hidden="1" customHeight="1" x14ac:dyDescent="0.25">
      <c r="B25" s="796"/>
      <c r="C25" s="827"/>
      <c r="D25" s="828"/>
      <c r="E25" s="829"/>
      <c r="F25" s="827"/>
      <c r="G25" s="828"/>
      <c r="H25" s="829"/>
      <c r="I25" s="450" t="e">
        <f>IF(D242="","",VLOOKUP(D242,$M$568:$N$570,2,TRUE))</f>
        <v>#REF!</v>
      </c>
      <c r="J25" s="450" t="e">
        <f>IF(D243="","",VLOOKUP(D243,$O$568:$P$570,2,TRUE))</f>
        <v>#REF!</v>
      </c>
      <c r="K25" s="450" t="e">
        <f>IF(D244="","",VLOOKUP(D244,$Q$568:$R$570,2,TRUE))</f>
        <v>#REF!</v>
      </c>
      <c r="L25" s="820"/>
    </row>
    <row r="26" spans="2:12" ht="90" hidden="1" customHeight="1" x14ac:dyDescent="0.25">
      <c r="B26" s="796"/>
      <c r="C26" s="827"/>
      <c r="D26" s="828"/>
      <c r="E26" s="829"/>
      <c r="F26" s="827"/>
      <c r="G26" s="828"/>
      <c r="H26" s="829"/>
      <c r="I26" s="450" t="e">
        <f>IF(D245="","",VLOOKUP(D245,$S$568:$T$570,2,TRUE))</f>
        <v>#REF!</v>
      </c>
      <c r="J26" s="450" t="e">
        <f>IF(D246="","",VLOOKUP(D246,$U$568:$V$570,2,TRUE))</f>
        <v>#REF!</v>
      </c>
      <c r="K26" s="450" t="e">
        <f>IF(D247="","",VLOOKUP(D247,$W$568:$X$570,2,TRUE))</f>
        <v>#REF!</v>
      </c>
      <c r="L26" s="820"/>
    </row>
    <row r="27" spans="2:12" ht="90" hidden="1" customHeight="1" x14ac:dyDescent="0.25">
      <c r="B27" s="796"/>
      <c r="C27" s="827"/>
      <c r="D27" s="828"/>
      <c r="E27" s="829"/>
      <c r="F27" s="827"/>
      <c r="G27" s="828"/>
      <c r="H27" s="829"/>
      <c r="I27" s="450" t="e">
        <f>IF(D248="","",VLOOKUP(D248,$Y$568:$Z$570,2,TRUE))</f>
        <v>#REF!</v>
      </c>
      <c r="J27" s="450" t="e">
        <f>IF(D249="","",VLOOKUP(D249,$AA$568:$AB$570,2,TRUE))</f>
        <v>#REF!</v>
      </c>
      <c r="K27" s="450" t="e">
        <f>IF(D250="","",VLOOKUP(D250,$AC$568:$AD$570,2,TRUE))</f>
        <v>#REF!</v>
      </c>
      <c r="L27" s="820"/>
    </row>
    <row r="28" spans="2:12" ht="90" hidden="1" customHeight="1" x14ac:dyDescent="0.25">
      <c r="B28" s="796"/>
      <c r="C28" s="827"/>
      <c r="D28" s="828"/>
      <c r="E28" s="829"/>
      <c r="F28" s="827"/>
      <c r="G28" s="828"/>
      <c r="H28" s="829"/>
      <c r="I28" s="450" t="e">
        <f>IF(D251="","",VLOOKUP(D251,$AE$568:$AF$570,2,TRUE))</f>
        <v>#REF!</v>
      </c>
      <c r="J28" s="450" t="e">
        <f>IF(D252="","",VLOOKUP(D252,$AG$568:$AH$570,2,TRUE))</f>
        <v>#REF!</v>
      </c>
      <c r="K28" s="450" t="e">
        <f>IF(D253="","",VLOOKUP(D253,$AI$568:$AJ$570,2,TRUE))</f>
        <v>#REF!</v>
      </c>
      <c r="L28" s="820"/>
    </row>
    <row r="29" spans="2:12" ht="90" hidden="1" customHeight="1" x14ac:dyDescent="0.25">
      <c r="B29" s="797"/>
      <c r="C29" s="827"/>
      <c r="D29" s="828"/>
      <c r="E29" s="829"/>
      <c r="F29" s="827"/>
      <c r="G29" s="828"/>
      <c r="H29" s="829"/>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827"/>
      <c r="D30" s="828"/>
      <c r="E30" s="829"/>
      <c r="F30" s="827"/>
      <c r="G30" s="828"/>
      <c r="H30" s="829"/>
      <c r="I30" s="453" t="e">
        <f>IF(E212="","",VLOOKUP(E212,$M$572:$N$574,2,TRUE))</f>
        <v>#REF!</v>
      </c>
      <c r="J30" s="453" t="e">
        <f>IF(E213="","",VLOOKUP(E213,$O$572:$P$574,2,TRUE))</f>
        <v>#REF!</v>
      </c>
      <c r="K30" s="453" t="e">
        <f>IF(E214="","",VLOOKUP(E214,$Q$572:$R$574,2,TRUE))</f>
        <v>#REF!</v>
      </c>
      <c r="L30" s="820"/>
    </row>
    <row r="31" spans="2:12" ht="90" customHeight="1" x14ac:dyDescent="0.25">
      <c r="B31" s="804"/>
      <c r="C31" s="827"/>
      <c r="D31" s="828"/>
      <c r="E31" s="829"/>
      <c r="F31" s="827"/>
      <c r="G31" s="828"/>
      <c r="H31" s="829"/>
      <c r="I31" s="453" t="str">
        <f>IF(E215="","",VLOOKUP(E215,$S$572:$T$574,2,TRUE))</f>
        <v>үлгі мен ауызша нұсқауға сүйеніп, тапсырмаларды орындау қабілетін бекіту</v>
      </c>
      <c r="J31" s="453" t="e">
        <f>IF(E216="","",VLOOKUP(E216,$U$572:$V$574,2,TRUE))</f>
        <v>#N/A</v>
      </c>
      <c r="K31" s="453" t="e">
        <f>IF(E217="","",VLOOKUP(E217,$W$572:$X$574,2,TRUE))</f>
        <v>#N/A</v>
      </c>
      <c r="L31" s="820"/>
    </row>
    <row r="32" spans="2:12" ht="90" customHeight="1" x14ac:dyDescent="0.25">
      <c r="B32" s="804"/>
      <c r="C32" s="827"/>
      <c r="D32" s="828"/>
      <c r="E32" s="829"/>
      <c r="F32" s="827"/>
      <c r="G32" s="828"/>
      <c r="H32" s="829"/>
      <c r="I32" s="453" t="str">
        <f>IF(E218="","",VLOOKUP(E218,$Y$572:$Z$574,2,TRUE))</f>
        <v>көлемі, пішіні, түсі бойынша ұқсас біртекті заттарды топтастыру қабілетін бекіту</v>
      </c>
      <c r="J32" s="453" t="e">
        <f>IF(E219="","",VLOOKUP(E219,$AA$572:$AB$574,2,TRUE))</f>
        <v>#N/A</v>
      </c>
      <c r="K32" s="453" t="e">
        <f>IF(E220="","",VLOOKUP(E220,$AC$572:$AD$574,2,TRUE))</f>
        <v>#N/A</v>
      </c>
      <c r="L32" s="820"/>
    </row>
    <row r="33" spans="2:12" ht="90" customHeight="1" x14ac:dyDescent="0.25">
      <c r="B33" s="804"/>
      <c r="C33" s="827"/>
      <c r="D33" s="828"/>
      <c r="E33" s="829"/>
      <c r="F33" s="827"/>
      <c r="G33" s="828"/>
      <c r="H33" s="829"/>
      <c r="I33" s="453" t="str">
        <f>IF(E221="","",VLOOKUP(E221,$AE$572:$AF$574,2,TRUE))</f>
        <v>түрлі көлемдегі геометриялық фигураларды негізгі қасиеттері бойынша салыстыру қабілетін бекіту</v>
      </c>
      <c r="J33" s="453" t="e">
        <f>IF(E222="","",VLOOKUP(E222,$AG$572:$AH$574,2,TRUE))</f>
        <v>#N/A</v>
      </c>
      <c r="K33" s="453" t="e">
        <f>IF(E223="","",VLOOKUP(E223,$AI$572:$AJ$574,2,TRUE))</f>
        <v>#N/A</v>
      </c>
      <c r="L33" s="820"/>
    </row>
    <row r="34" spans="2:12" ht="90" customHeight="1" x14ac:dyDescent="0.25">
      <c r="B34" s="804"/>
      <c r="C34" s="827"/>
      <c r="D34" s="828"/>
      <c r="E34" s="829"/>
      <c r="F34" s="827"/>
      <c r="G34" s="828"/>
      <c r="H34" s="829"/>
      <c r="I34" s="453" t="str">
        <f>IF(E224="","",VLOOKUP(E224,$AK$572:$AL$574,2,TRUE))</f>
        <v>түсі, көлемі, пішіні бойынша заттарды өз бетінше зерттейді және салыстыру қабілетін бекіту</v>
      </c>
      <c r="J34" s="453" t="e">
        <f>IF(E225="","",VLOOKUP(E225,$AM$572:$AN$574,2,TRUE))</f>
        <v>#N/A</v>
      </c>
      <c r="K34" s="453" t="e">
        <f>IF(E226="","",VLOOKUP(E226,$AO$572:$AP$574,2,TRUE))</f>
        <v>#N/A</v>
      </c>
      <c r="L34" s="820"/>
    </row>
    <row r="35" spans="2:12" ht="90" customHeight="1" x14ac:dyDescent="0.25">
      <c r="B35" s="804" t="s">
        <v>904</v>
      </c>
      <c r="C35" s="827"/>
      <c r="D35" s="828"/>
      <c r="E35" s="829"/>
      <c r="F35" s="827"/>
      <c r="G35" s="828"/>
      <c r="H35" s="829"/>
      <c r="I35" s="451" t="str">
        <f>IF(F212="","",VLOOKUP(F212,$M$576:$N$578,2,TRUE))</f>
        <v>қаламды дұрыс ұстайды, тік және тұйықталған дөңгелек сызықтарды қағаз бетінде жеңіл жүргізу қабілетін бекіту</v>
      </c>
      <c r="J35" s="451" t="e">
        <f>IF(F213="","",VLOOKUP(F213,$O$576:$P$578,2,TRUE))</f>
        <v>#N/A</v>
      </c>
      <c r="K35" s="451" t="e">
        <f>IF(F214="","",VLOOKUP(F214,$Q$576:$R$578,2,TRUE))</f>
        <v>#N/A</v>
      </c>
      <c r="L35" s="820"/>
    </row>
    <row r="36" spans="2:12" ht="90" customHeight="1" x14ac:dyDescent="0.25">
      <c r="B36" s="804"/>
      <c r="C36" s="827"/>
      <c r="D36" s="828"/>
      <c r="E36" s="829"/>
      <c r="F36" s="827"/>
      <c r="G36" s="828"/>
      <c r="H36" s="829"/>
      <c r="I36" s="451" t="str">
        <f>IF(F215="","",VLOOKUP(F215,$S$576:$T$578,2,TRUE))</f>
        <v>өзінің салған суретіне қуанады, онда не бейнеленгенін айту қабілетін бекіту</v>
      </c>
      <c r="J36" s="451" t="e">
        <f>IF(F216="","",VLOOKUP(F216,$U$576:$V$578,2,TRUE))</f>
        <v>#N/A</v>
      </c>
      <c r="K36" s="451" t="e">
        <f>IF(F217="","",VLOOKUP(F217,$W$576:$X$578,2,TRUE))</f>
        <v>#N/A</v>
      </c>
      <c r="L36" s="820"/>
    </row>
    <row r="37" spans="2:12" ht="90" customHeight="1" x14ac:dyDescent="0.25">
      <c r="B37" s="804"/>
      <c r="C37" s="827"/>
      <c r="D37" s="828"/>
      <c r="E37" s="829"/>
      <c r="F37" s="827"/>
      <c r="G37" s="828"/>
      <c r="H37" s="829"/>
      <c r="I37" s="451" t="str">
        <f>IF(F218="","",VLOOKUP(F218,$Y$576:$Z$578,2,TRUE))</f>
        <v>қағаз бетіне бояулармен сызықтар, жақпалар салу қабілетін бекіту</v>
      </c>
      <c r="J37" s="451" t="e">
        <f>IF(F219="","",VLOOKUP(F219,$AA$576:$AB$578,2,TRUE))</f>
        <v>#N/A</v>
      </c>
      <c r="K37" s="451" t="e">
        <f>IF(F220="","",VLOOKUP(F220,$AC$576:$AD$578,2,TRUE))</f>
        <v>#N/A</v>
      </c>
      <c r="L37" s="820"/>
    </row>
    <row r="38" spans="2:12" ht="90" customHeight="1" x14ac:dyDescent="0.25">
      <c r="B38" s="804"/>
      <c r="C38" s="827"/>
      <c r="D38" s="828"/>
      <c r="E38" s="829"/>
      <c r="F38" s="827"/>
      <c r="G38" s="828"/>
      <c r="H38" s="829"/>
      <c r="I38" s="451" t="str">
        <f>IF(F221="","",VLOOKUP(F221,$AE$576:$AF$578,2,TRUE))</f>
        <v>қағазға және құмға сурет салудың бастапқы техникасын меңгеру қабілетін бекіту</v>
      </c>
      <c r="J38" s="451" t="e">
        <f>IF(F222="","",VLOOKUP(F222,$AG$576:$AH$578,2,TRUE))</f>
        <v>#N/A</v>
      </c>
      <c r="K38" s="451" t="e">
        <f>IF(F223="","",VLOOKUP(F223,$AI$576:$AJ$578,2,TRUE))</f>
        <v>#N/A</v>
      </c>
      <c r="L38" s="820"/>
    </row>
    <row r="39" spans="2:12" ht="90" customHeight="1" x14ac:dyDescent="0.25">
      <c r="B39" s="804"/>
      <c r="C39" s="827"/>
      <c r="D39" s="828"/>
      <c r="E39" s="829"/>
      <c r="F39" s="827"/>
      <c r="G39" s="828"/>
      <c r="H39" s="829"/>
      <c r="I39" s="451" t="str">
        <f>IF(F224="","",VLOOKUP(F224,$AK$576:$AL$578,2,TRUE))</f>
        <v>мүсіндейтін заттарды зерттеу қабілетін бекіту</v>
      </c>
      <c r="J39" s="451" t="e">
        <f>IF(F225="","",VLOOKUP(F225,$AM$576:$AN$578,2,TRUE))</f>
        <v>#N/A</v>
      </c>
      <c r="K39" s="451" t="e">
        <f>IF(F226="","",VLOOKUP(F226,$AO$576:$AP$578,2,TRUE))</f>
        <v>#N/A</v>
      </c>
      <c r="L39" s="820"/>
    </row>
    <row r="40" spans="2:12" ht="90" hidden="1" customHeight="1" x14ac:dyDescent="0.25">
      <c r="B40" s="804"/>
      <c r="C40" s="827"/>
      <c r="D40" s="828"/>
      <c r="E40" s="829"/>
      <c r="F40" s="827"/>
      <c r="G40" s="828"/>
      <c r="H40" s="829"/>
      <c r="I40" s="451" t="e">
        <f>IF(F227="","",VLOOKUP(F227,$M$580:$N$582,2,TRUE))</f>
        <v>#REF!</v>
      </c>
      <c r="J40" s="451" t="e">
        <f>IF(F228="","",VLOOKUP(F228,$O$580:$P$582,2,TRUE))</f>
        <v>#REF!</v>
      </c>
      <c r="K40" s="451" t="e">
        <f>IF(F229="","",VLOOKUP(F229,$Q$580:$R$582,2,TRUE))</f>
        <v>#REF!</v>
      </c>
      <c r="L40" s="820"/>
    </row>
    <row r="41" spans="2:12" ht="90" hidden="1" customHeight="1" x14ac:dyDescent="0.25">
      <c r="B41" s="804"/>
      <c r="C41" s="827"/>
      <c r="D41" s="828"/>
      <c r="E41" s="829"/>
      <c r="F41" s="827"/>
      <c r="G41" s="828"/>
      <c r="H41" s="829"/>
      <c r="I41" s="451" t="e">
        <f>IF(F230="","",VLOOKUP(F230,$S$580:$T$582,2,TRUE))</f>
        <v>#REF!</v>
      </c>
      <c r="J41" s="451" t="e">
        <f>IF(F231="","",VLOOKUP(F231,$U$580:$V$582,2,TRUE))</f>
        <v>#REF!</v>
      </c>
      <c r="K41" s="451" t="e">
        <f>IF(F232="","",VLOOKUP(F232,$W$580:$X$582,2,TRUE))</f>
        <v>#REF!</v>
      </c>
      <c r="L41" s="820"/>
    </row>
    <row r="42" spans="2:12" ht="90" hidden="1" customHeight="1" x14ac:dyDescent="0.25">
      <c r="B42" s="804"/>
      <c r="C42" s="827"/>
      <c r="D42" s="828"/>
      <c r="E42" s="829"/>
      <c r="F42" s="827"/>
      <c r="G42" s="828"/>
      <c r="H42" s="829"/>
      <c r="I42" s="451" t="e">
        <f>IF(F233="","",VLOOKUP(F233,$Y$580:$Z$582,2,TRUE))</f>
        <v>#REF!</v>
      </c>
      <c r="J42" s="451" t="e">
        <f>IF(F234="","",VLOOKUP(F234,$AA$580:$AB$582,2,TRUE))</f>
        <v>#REF!</v>
      </c>
      <c r="K42" s="451" t="e">
        <f>IF(F235="","",VLOOKUP(F235,$AC$580:$AD$582,2,TRUE))</f>
        <v>#REF!</v>
      </c>
      <c r="L42" s="820"/>
    </row>
    <row r="43" spans="2:12" ht="90" hidden="1" customHeight="1" x14ac:dyDescent="0.25">
      <c r="B43" s="804"/>
      <c r="C43" s="827"/>
      <c r="D43" s="828"/>
      <c r="E43" s="829"/>
      <c r="F43" s="827"/>
      <c r="G43" s="828"/>
      <c r="H43" s="829"/>
      <c r="I43" s="451" t="e">
        <f>IF(F236="","",VLOOKUP(F236,$AE$580:$AF$582,2,TRUE))</f>
        <v>#REF!</v>
      </c>
      <c r="J43" s="451" t="e">
        <f>IF(F237="","",VLOOKUP(F237,$AG$580:$AH$582,2,TRUE))</f>
        <v>#REF!</v>
      </c>
      <c r="K43" s="451" t="e">
        <f>IF(F238="","",VLOOKUP(F238,$AI$580:$AJ$582,2,TRUE))</f>
        <v>#REF!</v>
      </c>
      <c r="L43" s="820"/>
    </row>
    <row r="44" spans="2:12" ht="90" hidden="1" customHeight="1" x14ac:dyDescent="0.25">
      <c r="B44" s="804"/>
      <c r="C44" s="827"/>
      <c r="D44" s="828"/>
      <c r="E44" s="829"/>
      <c r="F44" s="827"/>
      <c r="G44" s="828"/>
      <c r="H44" s="829"/>
      <c r="I44" s="451" t="e">
        <f>IF(F239="","",VLOOKUP(F239,$AK$580:$AL$582,2,TRUE))</f>
        <v>#REF!</v>
      </c>
      <c r="J44" s="451" t="e">
        <f>IF(F240="","",VLOOKUP(F240,$AM$580:$AN$582,2,TRUE))</f>
        <v>#REF!</v>
      </c>
      <c r="K44" s="451" t="e">
        <f>IF(F241="","",VLOOKUP(F241,$AO$580:$AP$582,2,TRUE))</f>
        <v>#REF!</v>
      </c>
      <c r="L44" s="820"/>
    </row>
    <row r="45" spans="2:12" ht="90" customHeight="1" x14ac:dyDescent="0.25">
      <c r="B45" s="804"/>
      <c r="C45" s="827"/>
      <c r="D45" s="828"/>
      <c r="E45" s="829"/>
      <c r="F45" s="827"/>
      <c r="G45" s="828"/>
      <c r="H45" s="829"/>
      <c r="I45" s="451" t="str">
        <f>IF(F242="","",VLOOKUP(F242,$M$584:$N$586,2,TRUE))</f>
        <v>мүсіндеудің қарапайым тәсілдерін меңгергу (кесектерді үлкен бөліктерден бөліп алу, оларды біртұтас етіп біріктіру, сазбалшықты өздігінен илей алу) қабілетін бекіту</v>
      </c>
      <c r="J45" s="451" t="e">
        <f>IF(F243="","",VLOOKUP(F243,$O$584:$P$586,2,TRUE))</f>
        <v>#N/A</v>
      </c>
      <c r="K45" s="451" t="e">
        <f>IF(F244="","",VLOOKUP(F244,$Q$584:$R$586,2,TRUE))</f>
        <v>#N/A</v>
      </c>
      <c r="L45" s="820"/>
    </row>
    <row r="46" spans="2:12" ht="90" customHeight="1" x14ac:dyDescent="0.25">
      <c r="B46" s="804"/>
      <c r="C46" s="827"/>
      <c r="D46" s="828"/>
      <c r="E46" s="829"/>
      <c r="F46" s="827"/>
      <c r="G46" s="828"/>
      <c r="H46" s="829"/>
      <c r="I46" s="451" t="str">
        <f>IF(F245="","",VLOOKUP(F245,$S$584:$T$586,2,TRUE))</f>
        <v>кесе, тостаған, табақты мүсіндеуде пішіннің жоғары бөлігін саусақпен басып, тереңдету қабілетін бекіту</v>
      </c>
      <c r="J46" s="451" t="e">
        <f>IF(F246="","",VLOOKUP(F246,$U$584:$V$586,2,TRUE))</f>
        <v>#N/A</v>
      </c>
      <c r="K46" s="451" t="e">
        <f>IF(F247="","",VLOOKUP(F247,$W$584:$X$586,2,TRUE))</f>
        <v>#N/A</v>
      </c>
      <c r="L46" s="820"/>
    </row>
    <row r="47" spans="2:12" ht="90" customHeight="1" x14ac:dyDescent="0.25">
      <c r="B47" s="804"/>
      <c r="C47" s="827"/>
      <c r="D47" s="828"/>
      <c r="E47" s="829"/>
      <c r="F47" s="827"/>
      <c r="G47" s="828"/>
      <c r="H47" s="829"/>
      <c r="I47" s="451" t="str">
        <f>IF(F248="","",VLOOKUP(F248,$Y$584:$Z$586,2,TRUE))</f>
        <v>дайын болған бұйымды тұғырға орналастыруды, жұмыстан кейін материалдарды жинастыру қабілетін бекіту</v>
      </c>
      <c r="J47" s="451" t="e">
        <f>IF(F249="","",VLOOKUP(F249,$AA$584:$AB$586,2,TRUE))</f>
        <v>#N/A</v>
      </c>
      <c r="K47" s="451" t="e">
        <f>IF(F250="","",VLOOKUP(F250,$AC$584:$AD$586,2,TRUE))</f>
        <v>#N/A</v>
      </c>
      <c r="L47" s="820"/>
    </row>
    <row r="48" spans="2:12" ht="90" customHeight="1" x14ac:dyDescent="0.25">
      <c r="B48" s="804"/>
      <c r="C48" s="827"/>
      <c r="D48" s="828"/>
      <c r="E48" s="829"/>
      <c r="F48" s="827"/>
      <c r="G48" s="828"/>
      <c r="H48" s="829"/>
      <c r="I48" s="451" t="str">
        <f>IF(F251="","",VLOOKUP(F251,$AE$584:$AF$586,2,TRUE))</f>
        <v>қағазды қолданудың қарапайым әдістерін (ұсақтау, жырту, бүктеу) білу қабілетін бекіту</v>
      </c>
      <c r="J48" s="451" t="e">
        <f>IF(F252="","",VLOOKUP(F252,$AG$584:$AH$586,2,TRUE))</f>
        <v>#N/A</v>
      </c>
      <c r="K48" s="451" t="e">
        <f>IF(F253="","",VLOOKUP(F253,$AI$584:$AJ$586,2,TRUE))</f>
        <v>#N/A</v>
      </c>
      <c r="L48" s="820"/>
    </row>
    <row r="49" spans="2:12" ht="90" customHeight="1" x14ac:dyDescent="0.25">
      <c r="B49" s="804"/>
      <c r="C49" s="827"/>
      <c r="D49" s="828"/>
      <c r="E49" s="829"/>
      <c r="F49" s="827"/>
      <c r="G49" s="828"/>
      <c r="H49" s="829"/>
      <c r="I49" s="451" t="str">
        <f>IF(F254="","",VLOOKUP(F254,$AK$584:$AL$586,2,TRUE))</f>
        <v xml:space="preserve">бейнелерді фланелеграфта (сызықтарда, шаршыда), қағаз бетіне қояды және құрастыру қабілетін бекіту
</v>
      </c>
      <c r="J49" s="451" t="e">
        <f>IF(F255="","",VLOOKUP(F255,$AM$572:$AN$586,2,TRUE))</f>
        <v>#N/A</v>
      </c>
      <c r="K49" s="451" t="e">
        <f>IF(F256="","",VLOOKUP(F256,$AO$584:$AP$586,2,TRUE))</f>
        <v>#N/A</v>
      </c>
      <c r="L49" s="820"/>
    </row>
    <row r="50" spans="2:12" ht="90" customHeight="1" x14ac:dyDescent="0.25">
      <c r="B50" s="804"/>
      <c r="C50" s="827"/>
      <c r="D50" s="828"/>
      <c r="E50" s="829"/>
      <c r="F50" s="827"/>
      <c r="G50" s="828"/>
      <c r="H50" s="829"/>
      <c r="I50" s="451" t="str">
        <f>IF(F257="","",VLOOKUP(F257,$M$588:$N$590,2,TRUE))</f>
        <v>фланелеграфта қарапайым композицияларды орналастыру және құрастыру қабілетін бекіту</v>
      </c>
      <c r="J50" s="451" t="e">
        <f>IF(F258="","",VLOOKUP(F258,$O$588:$P$590,2,TRUE))</f>
        <v>#N/A</v>
      </c>
      <c r="K50" s="451" t="e">
        <f>IF(F259="","",VLOOKUP(F259,$Q$588:$R$590,2,TRUE))</f>
        <v>#N/A</v>
      </c>
      <c r="L50" s="820"/>
    </row>
    <row r="51" spans="2:12" ht="90" customHeight="1" x14ac:dyDescent="0.25">
      <c r="B51" s="804"/>
      <c r="C51" s="827"/>
      <c r="D51" s="828"/>
      <c r="E51" s="829"/>
      <c r="F51" s="827"/>
      <c r="G51" s="828"/>
      <c r="H51" s="829"/>
      <c r="I51" s="451" t="str">
        <f>IF(F260="","",VLOOKUP(F260,$S$588:$T$590,2,TRUE))</f>
        <v>симметриялық пішіндерді, ою-өрнектерді орналастыру қабілетін бекіту</v>
      </c>
      <c r="J51" s="451" t="e">
        <f>IF(F261="","",VLOOKUP(F261,$U$588:$V$590,2,TRUE))</f>
        <v>#N/A</v>
      </c>
      <c r="K51" s="451" t="e">
        <f>IF(F262="","",VLOOKUP(F262,$W$588:$X$590,2,TRUE))</f>
        <v>#N/A</v>
      </c>
      <c r="L51" s="820"/>
    </row>
    <row r="52" spans="2:12" ht="90" customHeight="1" x14ac:dyDescent="0.25">
      <c r="B52" s="804"/>
      <c r="C52" s="827"/>
      <c r="D52" s="828"/>
      <c r="E52" s="829"/>
      <c r="F52" s="827"/>
      <c r="G52" s="828"/>
      <c r="H52" s="829"/>
      <c r="I52" s="451" t="str">
        <f>IF(F263="","",VLOOKUP(F263,$Y$588:$Z$590,2,TRUE))</f>
        <v>қарапайым құрылысты үлгі бойынша құрастыру қабілетін бекіту</v>
      </c>
      <c r="J52" s="451" t="e">
        <f>IF(F264="","",VLOOKUP(F264,$AA$588:$AB$590,2,TRUE))</f>
        <v>#N/A</v>
      </c>
      <c r="K52" s="451" t="e">
        <f>IF(F265="","",VLOOKUP(F265,$AC$588:$AD$590,2,TRUE))</f>
        <v>#N/A</v>
      </c>
      <c r="L52" s="820"/>
    </row>
    <row r="53" spans="2:12" ht="90" customHeight="1" x14ac:dyDescent="0.25">
      <c r="B53" s="804"/>
      <c r="C53" s="827"/>
      <c r="D53" s="828"/>
      <c r="E53" s="829"/>
      <c r="F53" s="827"/>
      <c r="G53" s="828"/>
      <c r="H53" s="829"/>
      <c r="I53" s="451" t="str">
        <f>IF(F266="","",VLOOKUP(F266,$AE$588:$AF$590,2,TRUE))</f>
        <v xml:space="preserve">тұрғызылған қарапайым құрылыстарды ату және ойыншықтарды қолдана отырып, олармен ойнау :қабілетін бекіту
</v>
      </c>
      <c r="J53" s="451" t="e">
        <f>IF(F267="","",VLOOKUP(F267,$AG$588:$AH$590,2,TRUE))</f>
        <v>#N/A</v>
      </c>
      <c r="K53" s="451" t="e">
        <f>IF(F268="","",VLOOKUP(F268,$AI$588:$AJ$590,2,TRUE))</f>
        <v>#N/A</v>
      </c>
      <c r="L53" s="820"/>
    </row>
    <row r="54" spans="2:12" ht="90" customHeight="1" x14ac:dyDescent="0.25">
      <c r="B54" s="804"/>
      <c r="C54" s="827"/>
      <c r="D54" s="828"/>
      <c r="E54" s="829"/>
      <c r="F54" s="827"/>
      <c r="G54" s="828"/>
      <c r="H54" s="829"/>
      <c r="I54" s="451" t="str">
        <f>IF(F269="","",VLOOKUP(F269,$AK$588:$AL$590,2,TRUE))</f>
        <v>өз бетінше құрастыруға тырысу қабілетін бекіту</v>
      </c>
      <c r="J54" s="451" t="e">
        <f>IF(F270="","",VLOOKUP(F270,$AM$588:$AN$590,2,TRUE))</f>
        <v>#N/A</v>
      </c>
      <c r="K54" s="451" t="e">
        <f>IF(F271="","",VLOOKUP(F271,$AO$588:$AP$590,2,TRUE))</f>
        <v>#N/A</v>
      </c>
      <c r="L54" s="820"/>
    </row>
    <row r="55" spans="2:12" ht="90" customHeight="1" x14ac:dyDescent="0.25">
      <c r="B55" s="804"/>
      <c r="C55" s="827"/>
      <c r="D55" s="828"/>
      <c r="E55" s="829"/>
      <c r="F55" s="827"/>
      <c r="G55" s="828"/>
      <c r="H55" s="829"/>
      <c r="I55" s="451" t="str">
        <f>IF(F272="","",VLOOKUP(F272,$M$592:$N$594,2,TRUE))</f>
        <v>қорапқа құрылыс бөлшектерін жинастыру қабілетін бекіту</v>
      </c>
      <c r="J55" s="451" t="e">
        <f>IF(F273="","",VLOOKUP(F273,$O$592:$P$594,2,TRUE))</f>
        <v>#N/A</v>
      </c>
      <c r="K55" s="451" t="e">
        <f>IF(F274="","",VLOOKUP(F274,$Q$592:$R$594,2,TRUE))</f>
        <v>#N/A</v>
      </c>
      <c r="L55" s="820"/>
    </row>
    <row r="56" spans="2:12" ht="90" customHeight="1" x14ac:dyDescent="0.25">
      <c r="B56" s="804"/>
      <c r="C56" s="827"/>
      <c r="D56" s="828"/>
      <c r="E56" s="829"/>
      <c r="F56" s="827"/>
      <c r="G56" s="828"/>
      <c r="H56" s="829"/>
      <c r="I56" s="451" t="str">
        <f>IF(F275="","",VLOOKUP(F275,$S$592:$T$594,2,TRUE))</f>
        <v>педагогтің дауыс ырғағына, сөздердің созылыңқы дыбысталуына еліктей отырып, жекелеген сөздер мен буындарды қосып айту қабілетін бекіту</v>
      </c>
      <c r="J56" s="451" t="e">
        <f>IF(F276="","",VLOOKUP(F276,$U$592:$V$594,2,TRUE))</f>
        <v>#N/A</v>
      </c>
      <c r="K56" s="451" t="e">
        <f>IF(F277="","",VLOOKUP(F277,$W$592:$X$594,2,TRUE))</f>
        <v>#N/A</v>
      </c>
      <c r="L56" s="820"/>
    </row>
    <row r="57" spans="2:12" ht="90" customHeight="1" x14ac:dyDescent="0.25">
      <c r="B57" s="804"/>
      <c r="C57" s="827"/>
      <c r="D57" s="828"/>
      <c r="E57" s="829"/>
      <c r="F57" s="827"/>
      <c r="G57" s="828"/>
      <c r="H57" s="829"/>
      <c r="I57" s="451" t="str">
        <f>IF(F278="","",VLOOKUP(F278,$Y$592:$Z$594,2,TRUE))</f>
        <v>бұрын естіген әндерді тану қабілетін бекіту</v>
      </c>
      <c r="J57" s="451" t="e">
        <f>IF(F279="","",VLOOKUP(F279,$AA$592:$AB$594,2,TRUE))</f>
        <v>#N/A</v>
      </c>
      <c r="K57" s="451" t="e">
        <f>IF(F280="","",VLOOKUP(F280,$AC$592:$AD$594,2,TRUE))</f>
        <v>#N/A</v>
      </c>
      <c r="L57" s="820"/>
    </row>
    <row r="58" spans="2:12" ht="90" customHeight="1" x14ac:dyDescent="0.25">
      <c r="B58" s="804"/>
      <c r="C58" s="827"/>
      <c r="D58" s="828"/>
      <c r="E58" s="829"/>
      <c r="F58" s="827"/>
      <c r="G58" s="828"/>
      <c r="H58" s="829"/>
      <c r="I58" s="451" t="str">
        <f>IF(F281="","",VLOOKUP(F281,$AE$592:$AF$594,2,TRUE))</f>
        <v>ересектердің көрсеткен қимылдарын қайталау (шапалақтау, аяқтарын тарсылдату, қолдың білектерін айналдыру) қабілетін бекіту</v>
      </c>
      <c r="J58" s="451" t="e">
        <f>IF(F282="","",VLOOKUP(F282,$AG$592:$AH$594,2,TRUE))</f>
        <v>#N/A</v>
      </c>
      <c r="K58" s="451" t="e">
        <f>IF(F283="","",VLOOKUP(F283,$AI$592:$AJ$594,2,TRUE))</f>
        <v>#N/A</v>
      </c>
      <c r="L58" s="820"/>
    </row>
    <row r="59" spans="2:12" ht="90" customHeight="1" x14ac:dyDescent="0.25">
      <c r="B59" s="804"/>
      <c r="C59" s="827"/>
      <c r="D59" s="828"/>
      <c r="E59" s="829"/>
      <c r="F59" s="827"/>
      <c r="G59" s="828"/>
      <c r="H59" s="829"/>
      <c r="I59" s="451" t="str">
        <f>IF(F284="","",VLOOKUP(F284,$AK$592:$AL$594,2,TRUE))</f>
        <v>музыкалық аспаптарды ажырату (барабан, бубен, сылдырмақ, асатаяқ) қабілетін бекіту</v>
      </c>
      <c r="J59" s="451" t="e">
        <f>IF(F285="","",VLOOKUP(F285,$AM$592:$AN$594,2,TRUE))</f>
        <v>#N/A</v>
      </c>
      <c r="K59" s="451" t="e">
        <f>IF(F286="","",VLOOKUP(F286,$AO$592:$AP$594,2,TRUE))</f>
        <v>#N/A</v>
      </c>
      <c r="L59" s="820"/>
    </row>
    <row r="60" spans="2:12" ht="90" hidden="1" customHeight="1" x14ac:dyDescent="0.25">
      <c r="B60" s="804" t="s">
        <v>917</v>
      </c>
      <c r="C60" s="827"/>
      <c r="D60" s="828"/>
      <c r="E60" s="829"/>
      <c r="F60" s="827"/>
      <c r="G60" s="828"/>
      <c r="H60" s="829"/>
      <c r="I60" s="453" t="e">
        <f>IF(G212="","",VLOOKUP(G212,$M$596:$N$598,2,TRUE))</f>
        <v>#REF!</v>
      </c>
      <c r="J60" s="453" t="e">
        <f>IF(G213="","",VLOOKUP(G213,$O$596:$P$598,2,TRUE))</f>
        <v>#REF!</v>
      </c>
      <c r="K60" s="453" t="e">
        <f>IF(G214="","",VLOOKUP(G214,$Q$596:$R$598,2,TRUE))</f>
        <v>#REF!</v>
      </c>
      <c r="L60" s="820"/>
    </row>
    <row r="61" spans="2:12" ht="90" customHeight="1" x14ac:dyDescent="0.25">
      <c r="B61" s="804"/>
      <c r="C61" s="827"/>
      <c r="D61" s="828"/>
      <c r="E61" s="829"/>
      <c r="F61" s="827"/>
      <c r="G61" s="828"/>
      <c r="H61" s="829"/>
      <c r="I61" s="453" t="str">
        <f>IF(G215="","",VLOOKUP(G215,$S$596:$T$598,2,TRUE))</f>
        <v>есімін атағанда жауап беру, өзін айнадан және фотосуреттерден тану  қабілетін бекіту</v>
      </c>
      <c r="J61" s="453" t="e">
        <f>IF(G216="","",VLOOKUP(G216,$U$596:$V$598,2,TRUE))</f>
        <v>#N/A</v>
      </c>
      <c r="K61" s="453" t="e">
        <f>IF(G217="","",VLOOKUP(G217,$W$596:$X$598,2,TRUE))</f>
        <v>#N/A</v>
      </c>
      <c r="L61" s="820"/>
    </row>
    <row r="62" spans="2:12" ht="90" customHeight="1" x14ac:dyDescent="0.25">
      <c r="B62" s="804"/>
      <c r="C62" s="827"/>
      <c r="D62" s="828"/>
      <c r="E62" s="829"/>
      <c r="F62" s="827"/>
      <c r="G62" s="828"/>
      <c r="H62" s="829"/>
      <c r="I62" s="453" t="str">
        <f>IF(G218="","",VLOOKUP(G218,$Y$596:$Z$598,2,TRUE))</f>
        <v>заттарды және олармен әрекет етуді білу, оларды суреттен тану қабілетін бекіту</v>
      </c>
      <c r="J62" s="453" t="e">
        <f>IF(G219="","",VLOOKUP(G219,$AA$596:$AB$598,2,TRUE))</f>
        <v>#N/A</v>
      </c>
      <c r="K62" s="453" t="e">
        <f>IF(G220="","",VLOOKUP(G220,$AC$596:$AD$598,2,TRUE))</f>
        <v>#N/A</v>
      </c>
      <c r="L62" s="820"/>
    </row>
    <row r="63" spans="2:12" ht="90" customHeight="1" x14ac:dyDescent="0.25">
      <c r="B63" s="804"/>
      <c r="C63" s="827"/>
      <c r="D63" s="828"/>
      <c r="E63" s="829"/>
      <c r="F63" s="827"/>
      <c r="G63" s="828"/>
      <c r="H63" s="829"/>
      <c r="I63" s="453" t="str">
        <f>IF(G221="","",VLOOKUP(G221,$AE$596:$AF$598,2,TRUE))</f>
        <v xml:space="preserve">оқылған дәмі, сыртқы белгілері бойынша көгөністер мен жемістерді ажырату  және атау қабілетін бекіту
</v>
      </c>
      <c r="J63" s="453" t="e">
        <f>IF(G222="","",VLOOKUP(G222,$AG$596:$AH$598,2,TRUE))</f>
        <v>#N/A</v>
      </c>
      <c r="K63" s="453" t="e">
        <f>IF(G223="","",VLOOKUP(G223,$AI$596:$AJ$598,2,TRUE))</f>
        <v>#N/A</v>
      </c>
      <c r="L63" s="820"/>
    </row>
    <row r="64" spans="2:12" ht="90" customHeight="1" x14ac:dyDescent="0.25">
      <c r="B64" s="804"/>
      <c r="C64" s="830"/>
      <c r="D64" s="831"/>
      <c r="E64" s="832"/>
      <c r="F64" s="830"/>
      <c r="G64" s="831"/>
      <c r="H64" s="832"/>
      <c r="I64" s="453" t="str">
        <f>IF(G224="","",VLOOKUP(G224,$AK$596:$AL$598,2,TRUE))</f>
        <v>өсімдіктер мен жануарларға қамқорлық таныту: оларды жақсы көру, сипау қабілетін бекіту</v>
      </c>
      <c r="J64" s="453" t="e">
        <f>IF(G225="","",VLOOKUP(G225,$AM$596:$AN$598,2,TRUE))</f>
        <v>#N/A</v>
      </c>
      <c r="K64" s="453" t="e">
        <f>IF(G226="","",VLOOKUP(G226,$AO$596:$AP$598,2,TRUE))</f>
        <v>#N/A</v>
      </c>
      <c r="L64" s="821"/>
    </row>
    <row r="67" spans="2:7" ht="15.75" x14ac:dyDescent="0.25">
      <c r="B67" s="816" t="s">
        <v>937</v>
      </c>
      <c r="C67" s="817"/>
      <c r="D67" s="817"/>
      <c r="E67" s="817"/>
      <c r="F67" s="817"/>
      <c r="G67" s="818"/>
    </row>
    <row r="68" spans="2:7" ht="58.5" customHeight="1" x14ac:dyDescent="0.25">
      <c r="B68" s="35"/>
      <c r="C68" s="21" t="s">
        <v>915</v>
      </c>
      <c r="D68" s="21" t="s">
        <v>733</v>
      </c>
      <c r="E68" s="21" t="s">
        <v>916</v>
      </c>
      <c r="F68" s="21" t="s">
        <v>904</v>
      </c>
      <c r="G68" s="62" t="s">
        <v>917</v>
      </c>
    </row>
    <row r="69" spans="2:7" x14ac:dyDescent="0.25">
      <c r="B69" s="570">
        <v>1</v>
      </c>
      <c r="C69" s="452"/>
      <c r="D69" s="452"/>
      <c r="E69" s="452"/>
      <c r="F69" s="452"/>
      <c r="G69" s="452"/>
    </row>
    <row r="70" spans="2:7" x14ac:dyDescent="0.25">
      <c r="B70" s="571"/>
      <c r="C70" s="452"/>
      <c r="D70" s="452"/>
      <c r="E70" s="452"/>
      <c r="F70" s="452"/>
      <c r="G70" s="452"/>
    </row>
    <row r="71" spans="2:7" x14ac:dyDescent="0.25">
      <c r="B71" s="572"/>
      <c r="C71" s="452"/>
      <c r="D71" s="452"/>
      <c r="E71" s="452"/>
      <c r="F71" s="452"/>
      <c r="G71" s="452"/>
    </row>
    <row r="72" spans="2:7" x14ac:dyDescent="0.25">
      <c r="B72" s="570">
        <v>2</v>
      </c>
      <c r="C72" s="452"/>
      <c r="D72" s="452"/>
      <c r="E72" s="452"/>
      <c r="F72" s="452"/>
      <c r="G72" s="452"/>
    </row>
    <row r="73" spans="2:7" x14ac:dyDescent="0.25">
      <c r="B73" s="571"/>
      <c r="C73" s="452"/>
      <c r="D73" s="452"/>
      <c r="E73" s="452"/>
      <c r="F73" s="452"/>
      <c r="G73" s="452"/>
    </row>
    <row r="74" spans="2:7" x14ac:dyDescent="0.25">
      <c r="B74" s="572"/>
      <c r="C74" s="452"/>
      <c r="D74" s="452"/>
      <c r="E74" s="452"/>
      <c r="F74" s="452"/>
      <c r="G74" s="452"/>
    </row>
    <row r="75" spans="2:7" x14ac:dyDescent="0.25">
      <c r="B75" s="570">
        <v>3</v>
      </c>
      <c r="C75" s="452"/>
      <c r="D75" s="452"/>
      <c r="E75" s="452"/>
      <c r="F75" s="452"/>
      <c r="G75" s="452"/>
    </row>
    <row r="76" spans="2:7" x14ac:dyDescent="0.25">
      <c r="B76" s="571"/>
      <c r="C76" s="452"/>
      <c r="D76" s="452"/>
      <c r="E76" s="452"/>
      <c r="F76" s="452"/>
      <c r="G76" s="452"/>
    </row>
    <row r="77" spans="2:7" x14ac:dyDescent="0.25">
      <c r="B77" s="572"/>
      <c r="C77" s="452"/>
      <c r="D77" s="452"/>
      <c r="E77" s="452"/>
      <c r="F77" s="452"/>
      <c r="G77" s="452"/>
    </row>
    <row r="78" spans="2:7" x14ac:dyDescent="0.25">
      <c r="B78" s="570">
        <v>4</v>
      </c>
      <c r="C78" s="452"/>
      <c r="D78" s="452"/>
      <c r="E78" s="452"/>
      <c r="F78" s="452"/>
      <c r="G78" s="452"/>
    </row>
    <row r="79" spans="2:7" x14ac:dyDescent="0.25">
      <c r="B79" s="571"/>
      <c r="C79" s="452"/>
      <c r="D79" s="452"/>
      <c r="E79" s="452"/>
      <c r="F79" s="452"/>
      <c r="G79" s="452"/>
    </row>
    <row r="80" spans="2:7" x14ac:dyDescent="0.25">
      <c r="B80" s="572"/>
      <c r="C80" s="452"/>
      <c r="D80" s="452"/>
      <c r="E80" s="452"/>
      <c r="F80" s="452"/>
      <c r="G80" s="452"/>
    </row>
    <row r="81" spans="2:7" x14ac:dyDescent="0.25">
      <c r="B81" s="570">
        <v>5</v>
      </c>
      <c r="C81" s="798"/>
      <c r="D81" s="452"/>
      <c r="E81" s="798"/>
      <c r="F81" s="452"/>
      <c r="G81" s="798"/>
    </row>
    <row r="82" spans="2:7" x14ac:dyDescent="0.25">
      <c r="B82" s="571"/>
      <c r="C82" s="799"/>
      <c r="D82" s="452"/>
      <c r="E82" s="799"/>
      <c r="F82" s="452"/>
      <c r="G82" s="799"/>
    </row>
    <row r="83" spans="2:7" x14ac:dyDescent="0.25">
      <c r="B83" s="572"/>
      <c r="C83" s="799"/>
      <c r="D83" s="452"/>
      <c r="E83" s="799"/>
      <c r="F83" s="452"/>
      <c r="G83" s="799"/>
    </row>
    <row r="84" spans="2:7" x14ac:dyDescent="0.25">
      <c r="B84" s="570">
        <v>6</v>
      </c>
      <c r="C84" s="799"/>
      <c r="D84" s="452"/>
      <c r="E84" s="799"/>
      <c r="F84" s="452"/>
      <c r="G84" s="799"/>
    </row>
    <row r="85" spans="2:7" x14ac:dyDescent="0.25">
      <c r="B85" s="571"/>
      <c r="C85" s="799"/>
      <c r="D85" s="452"/>
      <c r="E85" s="799"/>
      <c r="F85" s="452"/>
      <c r="G85" s="799"/>
    </row>
    <row r="86" spans="2:7" x14ac:dyDescent="0.25">
      <c r="B86" s="572"/>
      <c r="C86" s="799"/>
      <c r="D86" s="452"/>
      <c r="E86" s="799"/>
      <c r="F86" s="452"/>
      <c r="G86" s="799"/>
    </row>
    <row r="87" spans="2:7" x14ac:dyDescent="0.25">
      <c r="B87" s="570">
        <v>7</v>
      </c>
      <c r="C87" s="799"/>
      <c r="D87" s="452"/>
      <c r="E87" s="799"/>
      <c r="F87" s="452"/>
      <c r="G87" s="799"/>
    </row>
    <row r="88" spans="2:7" x14ac:dyDescent="0.25">
      <c r="B88" s="571"/>
      <c r="C88" s="799"/>
      <c r="D88" s="452"/>
      <c r="E88" s="799"/>
      <c r="F88" s="452"/>
      <c r="G88" s="799"/>
    </row>
    <row r="89" spans="2:7" x14ac:dyDescent="0.25">
      <c r="B89" s="572"/>
      <c r="C89" s="799"/>
      <c r="D89" s="452"/>
      <c r="E89" s="799"/>
      <c r="F89" s="452"/>
      <c r="G89" s="799"/>
    </row>
    <row r="90" spans="2:7" x14ac:dyDescent="0.25">
      <c r="B90" s="570">
        <v>8</v>
      </c>
      <c r="C90" s="799"/>
      <c r="D90" s="452"/>
      <c r="E90" s="799"/>
      <c r="F90" s="452"/>
      <c r="G90" s="799"/>
    </row>
    <row r="91" spans="2:7" x14ac:dyDescent="0.25">
      <c r="B91" s="571"/>
      <c r="C91" s="799"/>
      <c r="D91" s="452"/>
      <c r="E91" s="799"/>
      <c r="F91" s="452"/>
      <c r="G91" s="799"/>
    </row>
    <row r="92" spans="2:7" x14ac:dyDescent="0.25">
      <c r="B92" s="572"/>
      <c r="C92" s="799"/>
      <c r="D92" s="452"/>
      <c r="E92" s="799"/>
      <c r="F92" s="452"/>
      <c r="G92" s="799"/>
    </row>
    <row r="93" spans="2:7" x14ac:dyDescent="0.25">
      <c r="B93" s="570">
        <v>9</v>
      </c>
      <c r="C93" s="799"/>
      <c r="D93" s="798"/>
      <c r="E93" s="799"/>
      <c r="F93" s="452"/>
      <c r="G93" s="799"/>
    </row>
    <row r="94" spans="2:7" x14ac:dyDescent="0.25">
      <c r="B94" s="571"/>
      <c r="C94" s="799"/>
      <c r="D94" s="799"/>
      <c r="E94" s="799"/>
      <c r="F94" s="452"/>
      <c r="G94" s="799"/>
    </row>
    <row r="95" spans="2:7" x14ac:dyDescent="0.25">
      <c r="B95" s="572"/>
      <c r="C95" s="799"/>
      <c r="D95" s="799"/>
      <c r="E95" s="799"/>
      <c r="F95" s="398"/>
      <c r="G95" s="799"/>
    </row>
    <row r="96" spans="2:7" x14ac:dyDescent="0.25">
      <c r="B96" s="607">
        <v>10</v>
      </c>
      <c r="C96" s="799"/>
      <c r="D96" s="799"/>
      <c r="E96" s="799"/>
      <c r="F96" s="398"/>
      <c r="G96" s="799"/>
    </row>
    <row r="97" spans="2:7" x14ac:dyDescent="0.25">
      <c r="B97" s="607"/>
      <c r="C97" s="799"/>
      <c r="D97" s="799"/>
      <c r="E97" s="799"/>
      <c r="F97" s="398"/>
      <c r="G97" s="799"/>
    </row>
    <row r="98" spans="2:7" x14ac:dyDescent="0.25">
      <c r="B98" s="607"/>
      <c r="C98" s="799"/>
      <c r="D98" s="799"/>
      <c r="E98" s="799"/>
      <c r="F98" s="398"/>
      <c r="G98" s="799"/>
    </row>
    <row r="99" spans="2:7" x14ac:dyDescent="0.25">
      <c r="B99" s="607">
        <v>11</v>
      </c>
      <c r="C99" s="799"/>
      <c r="D99" s="799"/>
      <c r="E99" s="799"/>
      <c r="F99" s="398"/>
      <c r="G99" s="799"/>
    </row>
    <row r="100" spans="2:7" x14ac:dyDescent="0.25">
      <c r="B100" s="607"/>
      <c r="C100" s="799"/>
      <c r="D100" s="799"/>
      <c r="E100" s="799"/>
      <c r="F100" s="398"/>
      <c r="G100" s="799"/>
    </row>
    <row r="101" spans="2:7" x14ac:dyDescent="0.25">
      <c r="B101" s="607"/>
      <c r="C101" s="799"/>
      <c r="D101" s="799"/>
      <c r="E101" s="799"/>
      <c r="F101" s="398"/>
      <c r="G101" s="799"/>
    </row>
    <row r="102" spans="2:7" x14ac:dyDescent="0.25">
      <c r="B102" s="607">
        <v>12</v>
      </c>
      <c r="C102" s="799"/>
      <c r="D102" s="799"/>
      <c r="E102" s="799"/>
      <c r="F102" s="398"/>
      <c r="G102" s="799"/>
    </row>
    <row r="103" spans="2:7" x14ac:dyDescent="0.25">
      <c r="B103" s="607"/>
      <c r="C103" s="799"/>
      <c r="D103" s="799"/>
      <c r="E103" s="799"/>
      <c r="F103" s="398"/>
      <c r="G103" s="799"/>
    </row>
    <row r="104" spans="2:7" x14ac:dyDescent="0.25">
      <c r="B104" s="607"/>
      <c r="C104" s="799"/>
      <c r="D104" s="799"/>
      <c r="E104" s="799"/>
      <c r="F104" s="398"/>
      <c r="G104" s="799"/>
    </row>
    <row r="105" spans="2:7" x14ac:dyDescent="0.25">
      <c r="B105" s="607">
        <v>13</v>
      </c>
      <c r="C105" s="799"/>
      <c r="D105" s="799"/>
      <c r="E105" s="799"/>
      <c r="F105" s="398"/>
      <c r="G105" s="799"/>
    </row>
    <row r="106" spans="2:7" x14ac:dyDescent="0.25">
      <c r="B106" s="607"/>
      <c r="C106" s="799"/>
      <c r="D106" s="799"/>
      <c r="E106" s="799"/>
      <c r="F106" s="398"/>
      <c r="G106" s="799"/>
    </row>
    <row r="107" spans="2:7" x14ac:dyDescent="0.25">
      <c r="B107" s="607"/>
      <c r="C107" s="799"/>
      <c r="D107" s="799"/>
      <c r="E107" s="799"/>
      <c r="F107" s="398"/>
      <c r="G107" s="799"/>
    </row>
    <row r="108" spans="2:7" x14ac:dyDescent="0.25">
      <c r="B108" s="607">
        <v>14</v>
      </c>
      <c r="C108" s="799"/>
      <c r="D108" s="799"/>
      <c r="E108" s="799"/>
      <c r="F108" s="398"/>
      <c r="G108" s="799"/>
    </row>
    <row r="109" spans="2:7" x14ac:dyDescent="0.25">
      <c r="B109" s="607"/>
      <c r="C109" s="799"/>
      <c r="D109" s="799"/>
      <c r="E109" s="799"/>
      <c r="F109" s="398"/>
      <c r="G109" s="799"/>
    </row>
    <row r="110" spans="2:7" x14ac:dyDescent="0.25">
      <c r="B110" s="607"/>
      <c r="C110" s="799"/>
      <c r="D110" s="799"/>
      <c r="E110" s="799"/>
      <c r="F110" s="398"/>
      <c r="G110" s="799"/>
    </row>
    <row r="111" spans="2:7" x14ac:dyDescent="0.25">
      <c r="B111" s="607">
        <v>15</v>
      </c>
      <c r="C111" s="799"/>
      <c r="D111" s="799"/>
      <c r="E111" s="799"/>
      <c r="F111" s="398"/>
      <c r="G111" s="799"/>
    </row>
    <row r="112" spans="2:7" x14ac:dyDescent="0.25">
      <c r="B112" s="607"/>
      <c r="C112" s="799"/>
      <c r="D112" s="799"/>
      <c r="E112" s="799"/>
      <c r="F112" s="398"/>
      <c r="G112" s="799"/>
    </row>
    <row r="113" spans="2:7" x14ac:dyDescent="0.25">
      <c r="B113" s="607"/>
      <c r="C113" s="799"/>
      <c r="D113" s="799"/>
      <c r="E113" s="799"/>
      <c r="F113" s="398"/>
      <c r="G113" s="799"/>
    </row>
    <row r="114" spans="2:7" x14ac:dyDescent="0.25">
      <c r="B114" s="607">
        <v>16</v>
      </c>
      <c r="C114" s="799"/>
      <c r="D114" s="799"/>
      <c r="E114" s="799"/>
      <c r="F114" s="398"/>
      <c r="G114" s="799"/>
    </row>
    <row r="115" spans="2:7" x14ac:dyDescent="0.25">
      <c r="B115" s="607"/>
      <c r="C115" s="799"/>
      <c r="D115" s="799"/>
      <c r="E115" s="799"/>
      <c r="F115" s="398"/>
      <c r="G115" s="799"/>
    </row>
    <row r="116" spans="2:7" x14ac:dyDescent="0.25">
      <c r="B116" s="607"/>
      <c r="C116" s="799"/>
      <c r="D116" s="799"/>
      <c r="E116" s="799"/>
      <c r="F116" s="398"/>
      <c r="G116" s="799"/>
    </row>
    <row r="117" spans="2:7" x14ac:dyDescent="0.25">
      <c r="B117" s="607">
        <v>17</v>
      </c>
      <c r="C117" s="799"/>
      <c r="D117" s="799"/>
      <c r="E117" s="799"/>
      <c r="F117" s="398"/>
      <c r="G117" s="799"/>
    </row>
    <row r="118" spans="2:7" x14ac:dyDescent="0.25">
      <c r="B118" s="607"/>
      <c r="C118" s="799"/>
      <c r="D118" s="799"/>
      <c r="E118" s="799"/>
      <c r="F118" s="398"/>
      <c r="G118" s="799"/>
    </row>
    <row r="119" spans="2:7" x14ac:dyDescent="0.25">
      <c r="B119" s="607"/>
      <c r="C119" s="799"/>
      <c r="D119" s="799"/>
      <c r="E119" s="799"/>
      <c r="F119" s="398"/>
      <c r="G119" s="799"/>
    </row>
    <row r="120" spans="2:7" x14ac:dyDescent="0.25">
      <c r="B120" s="607">
        <v>18</v>
      </c>
      <c r="C120" s="799"/>
      <c r="D120" s="799"/>
      <c r="E120" s="799"/>
      <c r="F120" s="398"/>
      <c r="G120" s="799"/>
    </row>
    <row r="121" spans="2:7" x14ac:dyDescent="0.25">
      <c r="B121" s="607"/>
      <c r="C121" s="799"/>
      <c r="D121" s="799"/>
      <c r="E121" s="799"/>
      <c r="F121" s="398"/>
      <c r="G121" s="799"/>
    </row>
    <row r="122" spans="2:7" x14ac:dyDescent="0.25">
      <c r="B122" s="607"/>
      <c r="C122" s="799"/>
      <c r="D122" s="799"/>
      <c r="E122" s="799"/>
      <c r="F122" s="398"/>
      <c r="G122" s="799"/>
    </row>
    <row r="123" spans="2:7" x14ac:dyDescent="0.25">
      <c r="B123" s="607">
        <v>19</v>
      </c>
      <c r="C123" s="799"/>
      <c r="D123" s="799"/>
      <c r="E123" s="799"/>
      <c r="F123" s="398"/>
      <c r="G123" s="799"/>
    </row>
    <row r="124" spans="2:7" x14ac:dyDescent="0.25">
      <c r="B124" s="607"/>
      <c r="C124" s="799"/>
      <c r="D124" s="799"/>
      <c r="E124" s="799"/>
      <c r="F124" s="398"/>
      <c r="G124" s="799"/>
    </row>
    <row r="125" spans="2:7" x14ac:dyDescent="0.25">
      <c r="B125" s="607"/>
      <c r="C125" s="799"/>
      <c r="D125" s="799"/>
      <c r="E125" s="799"/>
      <c r="F125" s="398"/>
      <c r="G125" s="799"/>
    </row>
    <row r="126" spans="2:7" x14ac:dyDescent="0.25">
      <c r="B126" s="607">
        <v>20</v>
      </c>
      <c r="C126" s="799"/>
      <c r="D126" s="799"/>
      <c r="E126" s="799"/>
      <c r="F126" s="398"/>
      <c r="G126" s="799"/>
    </row>
    <row r="127" spans="2:7" x14ac:dyDescent="0.25">
      <c r="B127" s="607"/>
      <c r="C127" s="799"/>
      <c r="D127" s="799"/>
      <c r="E127" s="799"/>
      <c r="F127" s="398"/>
      <c r="G127" s="799"/>
    </row>
    <row r="128" spans="2:7" x14ac:dyDescent="0.25">
      <c r="B128" s="607"/>
      <c r="C128" s="800"/>
      <c r="D128" s="800"/>
      <c r="E128" s="800"/>
      <c r="F128" s="398"/>
      <c r="G128" s="800"/>
    </row>
    <row r="129" spans="2:7" x14ac:dyDescent="0.25">
      <c r="C129" s="1"/>
      <c r="D129" s="1"/>
      <c r="E129" s="1"/>
      <c r="F129" s="1"/>
      <c r="G129" s="1"/>
    </row>
    <row r="131" spans="2:7" ht="15.75" x14ac:dyDescent="0.25">
      <c r="B131" s="816" t="s">
        <v>938</v>
      </c>
      <c r="C131" s="817"/>
      <c r="D131" s="817"/>
      <c r="E131" s="817"/>
      <c r="F131" s="817"/>
      <c r="G131" s="818"/>
    </row>
    <row r="132" spans="2:7" ht="71.25" customHeight="1" x14ac:dyDescent="0.25">
      <c r="B132" s="35"/>
      <c r="C132" s="21" t="s">
        <v>915</v>
      </c>
      <c r="D132" s="21" t="s">
        <v>733</v>
      </c>
      <c r="E132" s="21" t="s">
        <v>916</v>
      </c>
      <c r="F132" s="21" t="s">
        <v>904</v>
      </c>
      <c r="G132" s="62" t="s">
        <v>917</v>
      </c>
    </row>
    <row r="133" spans="2:7" x14ac:dyDescent="0.25">
      <c r="B133" s="570">
        <v>1</v>
      </c>
      <c r="C133" s="452"/>
      <c r="D133" s="452"/>
      <c r="E133" s="452"/>
      <c r="F133" s="452"/>
      <c r="G133" s="452"/>
    </row>
    <row r="134" spans="2:7" x14ac:dyDescent="0.25">
      <c r="B134" s="571"/>
      <c r="C134" s="452"/>
      <c r="D134" s="452"/>
      <c r="E134" s="452"/>
      <c r="F134" s="452"/>
      <c r="G134" s="452"/>
    </row>
    <row r="135" spans="2:7" x14ac:dyDescent="0.25">
      <c r="B135" s="572"/>
      <c r="C135" s="452"/>
      <c r="D135" s="452"/>
      <c r="E135" s="452"/>
      <c r="F135" s="452"/>
      <c r="G135" s="452"/>
    </row>
    <row r="136" spans="2:7" x14ac:dyDescent="0.25">
      <c r="B136" s="570">
        <v>2</v>
      </c>
      <c r="C136" s="452"/>
      <c r="D136" s="452"/>
      <c r="E136" s="452"/>
      <c r="F136" s="452"/>
      <c r="G136" s="452"/>
    </row>
    <row r="137" spans="2:7" x14ac:dyDescent="0.25">
      <c r="B137" s="571"/>
      <c r="C137" s="452"/>
      <c r="D137" s="452"/>
      <c r="E137" s="452"/>
      <c r="F137" s="452"/>
      <c r="G137" s="452"/>
    </row>
    <row r="138" spans="2:7" x14ac:dyDescent="0.25">
      <c r="B138" s="572"/>
      <c r="C138" s="452"/>
      <c r="D138" s="452"/>
      <c r="E138" s="452"/>
      <c r="F138" s="452"/>
      <c r="G138" s="452"/>
    </row>
    <row r="139" spans="2:7" x14ac:dyDescent="0.25">
      <c r="B139" s="570">
        <v>3</v>
      </c>
      <c r="C139" s="452"/>
      <c r="D139" s="452"/>
      <c r="E139" s="452"/>
      <c r="F139" s="452"/>
      <c r="G139" s="452"/>
    </row>
    <row r="140" spans="2:7" x14ac:dyDescent="0.25">
      <c r="B140" s="571"/>
      <c r="C140" s="452"/>
      <c r="D140" s="452"/>
      <c r="E140" s="452"/>
      <c r="F140" s="452"/>
      <c r="G140" s="452"/>
    </row>
    <row r="141" spans="2:7" x14ac:dyDescent="0.25">
      <c r="B141" s="572"/>
      <c r="C141" s="452"/>
      <c r="D141" s="452"/>
      <c r="E141" s="452"/>
      <c r="F141" s="452"/>
      <c r="G141" s="452"/>
    </row>
    <row r="142" spans="2:7" x14ac:dyDescent="0.25">
      <c r="B142" s="570">
        <v>4</v>
      </c>
      <c r="C142" s="452"/>
      <c r="D142" s="452"/>
      <c r="E142" s="452"/>
      <c r="F142" s="452"/>
      <c r="G142" s="452"/>
    </row>
    <row r="143" spans="2:7" x14ac:dyDescent="0.25">
      <c r="B143" s="571"/>
      <c r="C143" s="452"/>
      <c r="D143" s="452"/>
      <c r="E143" s="452"/>
      <c r="F143" s="452"/>
      <c r="G143" s="452"/>
    </row>
    <row r="144" spans="2:7" x14ac:dyDescent="0.25">
      <c r="B144" s="572"/>
      <c r="C144" s="452"/>
      <c r="D144" s="452"/>
      <c r="E144" s="452"/>
      <c r="F144" s="452"/>
      <c r="G144" s="452"/>
    </row>
    <row r="145" spans="2:7" x14ac:dyDescent="0.25">
      <c r="B145" s="570">
        <v>5</v>
      </c>
      <c r="C145" s="452"/>
      <c r="D145" s="452"/>
      <c r="E145" s="452"/>
      <c r="F145" s="452"/>
      <c r="G145" s="452"/>
    </row>
    <row r="146" spans="2:7" x14ac:dyDescent="0.25">
      <c r="B146" s="571"/>
      <c r="C146" s="452"/>
      <c r="D146" s="452"/>
      <c r="E146" s="452"/>
      <c r="F146" s="452"/>
      <c r="G146" s="452"/>
    </row>
    <row r="147" spans="2:7" x14ac:dyDescent="0.25">
      <c r="B147" s="572"/>
      <c r="C147" s="452"/>
      <c r="D147" s="452"/>
      <c r="E147" s="452"/>
      <c r="F147" s="452"/>
      <c r="G147" s="452"/>
    </row>
    <row r="148" spans="2:7" x14ac:dyDescent="0.25">
      <c r="B148" s="570">
        <v>6</v>
      </c>
      <c r="C148" s="798"/>
      <c r="D148" s="452"/>
      <c r="E148" s="798"/>
      <c r="F148" s="452"/>
      <c r="G148" s="798"/>
    </row>
    <row r="149" spans="2:7" x14ac:dyDescent="0.25">
      <c r="B149" s="571"/>
      <c r="C149" s="799"/>
      <c r="D149" s="452"/>
      <c r="E149" s="799"/>
      <c r="F149" s="452"/>
      <c r="G149" s="799"/>
    </row>
    <row r="150" spans="2:7" x14ac:dyDescent="0.25">
      <c r="B150" s="572"/>
      <c r="C150" s="799"/>
      <c r="D150" s="452"/>
      <c r="E150" s="799"/>
      <c r="F150" s="452"/>
      <c r="G150" s="799"/>
    </row>
    <row r="151" spans="2:7" x14ac:dyDescent="0.25">
      <c r="B151" s="570">
        <v>7</v>
      </c>
      <c r="C151" s="799"/>
      <c r="D151" s="452"/>
      <c r="E151" s="799"/>
      <c r="F151" s="452"/>
      <c r="G151" s="799"/>
    </row>
    <row r="152" spans="2:7" x14ac:dyDescent="0.25">
      <c r="B152" s="571"/>
      <c r="C152" s="799"/>
      <c r="D152" s="452"/>
      <c r="E152" s="799"/>
      <c r="F152" s="452"/>
      <c r="G152" s="799"/>
    </row>
    <row r="153" spans="2:7" x14ac:dyDescent="0.25">
      <c r="B153" s="572"/>
      <c r="C153" s="799"/>
      <c r="D153" s="452"/>
      <c r="E153" s="799"/>
      <c r="F153" s="452"/>
      <c r="G153" s="799"/>
    </row>
    <row r="154" spans="2:7" x14ac:dyDescent="0.25">
      <c r="B154" s="570">
        <v>8</v>
      </c>
      <c r="C154" s="799"/>
      <c r="D154" s="452"/>
      <c r="E154" s="799"/>
      <c r="F154" s="452"/>
      <c r="G154" s="799"/>
    </row>
    <row r="155" spans="2:7" x14ac:dyDescent="0.25">
      <c r="B155" s="571"/>
      <c r="C155" s="799"/>
      <c r="D155" s="452"/>
      <c r="E155" s="799"/>
      <c r="F155" s="452"/>
      <c r="G155" s="799"/>
    </row>
    <row r="156" spans="2:7" x14ac:dyDescent="0.25">
      <c r="B156" s="572"/>
      <c r="C156" s="799"/>
      <c r="D156" s="452"/>
      <c r="E156" s="799"/>
      <c r="F156" s="452"/>
      <c r="G156" s="799"/>
    </row>
    <row r="157" spans="2:7" x14ac:dyDescent="0.25">
      <c r="B157" s="570">
        <v>9</v>
      </c>
      <c r="C157" s="799"/>
      <c r="D157" s="452"/>
      <c r="E157" s="799"/>
      <c r="F157" s="452"/>
      <c r="G157" s="799"/>
    </row>
    <row r="158" spans="2:7" x14ac:dyDescent="0.25">
      <c r="B158" s="571"/>
      <c r="C158" s="799"/>
      <c r="D158" s="452"/>
      <c r="E158" s="799"/>
      <c r="F158" s="452"/>
      <c r="G158" s="799"/>
    </row>
    <row r="159" spans="2:7" x14ac:dyDescent="0.25">
      <c r="B159" s="572"/>
      <c r="C159" s="799"/>
      <c r="D159" s="452"/>
      <c r="E159" s="799"/>
      <c r="F159" s="398"/>
      <c r="G159" s="799"/>
    </row>
    <row r="160" spans="2:7" x14ac:dyDescent="0.25">
      <c r="B160" s="607">
        <v>10</v>
      </c>
      <c r="C160" s="799"/>
      <c r="D160" s="452"/>
      <c r="E160" s="799"/>
      <c r="F160" s="398"/>
      <c r="G160" s="799"/>
    </row>
    <row r="161" spans="2:7" x14ac:dyDescent="0.25">
      <c r="B161" s="607"/>
      <c r="C161" s="799"/>
      <c r="D161" s="452"/>
      <c r="E161" s="799"/>
      <c r="F161" s="398"/>
      <c r="G161" s="799"/>
    </row>
    <row r="162" spans="2:7" x14ac:dyDescent="0.25">
      <c r="B162" s="607"/>
      <c r="C162" s="799"/>
      <c r="D162" s="452"/>
      <c r="E162" s="799"/>
      <c r="F162" s="398"/>
      <c r="G162" s="799"/>
    </row>
    <row r="163" spans="2:7" x14ac:dyDescent="0.25">
      <c r="B163" s="607">
        <v>11</v>
      </c>
      <c r="C163" s="799"/>
      <c r="D163" s="398"/>
      <c r="E163" s="799"/>
      <c r="F163" s="398"/>
      <c r="G163" s="799"/>
    </row>
    <row r="164" spans="2:7" x14ac:dyDescent="0.25">
      <c r="B164" s="607"/>
      <c r="C164" s="799"/>
      <c r="D164" s="452"/>
      <c r="E164" s="799"/>
      <c r="F164" s="398"/>
      <c r="G164" s="799"/>
    </row>
    <row r="165" spans="2:7" x14ac:dyDescent="0.25">
      <c r="B165" s="607"/>
      <c r="C165" s="799"/>
      <c r="D165" s="452"/>
      <c r="E165" s="799"/>
      <c r="F165" s="398"/>
      <c r="G165" s="799"/>
    </row>
    <row r="166" spans="2:7" x14ac:dyDescent="0.25">
      <c r="B166" s="607">
        <v>12</v>
      </c>
      <c r="C166" s="799"/>
      <c r="D166" s="452"/>
      <c r="E166" s="799"/>
      <c r="F166" s="398"/>
      <c r="G166" s="799"/>
    </row>
    <row r="167" spans="2:7" x14ac:dyDescent="0.25">
      <c r="B167" s="607"/>
      <c r="C167" s="799"/>
      <c r="D167" s="452"/>
      <c r="E167" s="799"/>
      <c r="F167" s="398"/>
      <c r="G167" s="799"/>
    </row>
    <row r="168" spans="2:7" x14ac:dyDescent="0.25">
      <c r="B168" s="607"/>
      <c r="C168" s="799"/>
      <c r="D168" s="452"/>
      <c r="E168" s="799"/>
      <c r="F168" s="398"/>
      <c r="G168" s="799"/>
    </row>
    <row r="169" spans="2:7" x14ac:dyDescent="0.25">
      <c r="B169" s="607">
        <v>13</v>
      </c>
      <c r="C169" s="799"/>
      <c r="D169" s="452"/>
      <c r="E169" s="799"/>
      <c r="F169" s="398"/>
      <c r="G169" s="799"/>
    </row>
    <row r="170" spans="2:7" x14ac:dyDescent="0.25">
      <c r="B170" s="607"/>
      <c r="C170" s="799"/>
      <c r="D170" s="452"/>
      <c r="E170" s="799"/>
      <c r="F170" s="398"/>
      <c r="G170" s="799"/>
    </row>
    <row r="171" spans="2:7" x14ac:dyDescent="0.25">
      <c r="B171" s="607"/>
      <c r="C171" s="799"/>
      <c r="D171" s="452"/>
      <c r="E171" s="799"/>
      <c r="F171" s="398"/>
      <c r="G171" s="799"/>
    </row>
    <row r="172" spans="2:7" x14ac:dyDescent="0.25">
      <c r="B172" s="607">
        <v>14</v>
      </c>
      <c r="C172" s="799"/>
      <c r="D172" s="452"/>
      <c r="E172" s="799"/>
      <c r="F172" s="398"/>
      <c r="G172" s="799"/>
    </row>
    <row r="173" spans="2:7" x14ac:dyDescent="0.25">
      <c r="B173" s="607"/>
      <c r="C173" s="799"/>
      <c r="D173" s="452"/>
      <c r="E173" s="799"/>
      <c r="F173" s="398"/>
      <c r="G173" s="799"/>
    </row>
    <row r="174" spans="2:7" x14ac:dyDescent="0.25">
      <c r="B174" s="607"/>
      <c r="C174" s="799"/>
      <c r="D174" s="452"/>
      <c r="E174" s="799"/>
      <c r="F174" s="398"/>
      <c r="G174" s="799"/>
    </row>
    <row r="175" spans="2:7" x14ac:dyDescent="0.25">
      <c r="B175" s="607">
        <v>15</v>
      </c>
      <c r="C175" s="799"/>
      <c r="D175" s="452"/>
      <c r="E175" s="799"/>
      <c r="F175" s="398"/>
      <c r="G175" s="799"/>
    </row>
    <row r="176" spans="2:7" x14ac:dyDescent="0.25">
      <c r="B176" s="607"/>
      <c r="C176" s="799"/>
      <c r="D176" s="452"/>
      <c r="E176" s="799"/>
      <c r="F176" s="398"/>
      <c r="G176" s="799"/>
    </row>
    <row r="177" spans="2:7" x14ac:dyDescent="0.25">
      <c r="B177" s="607"/>
      <c r="C177" s="799"/>
      <c r="D177" s="452"/>
      <c r="E177" s="799"/>
      <c r="F177" s="398"/>
      <c r="G177" s="799"/>
    </row>
    <row r="178" spans="2:7" x14ac:dyDescent="0.25">
      <c r="B178" s="607">
        <v>16</v>
      </c>
      <c r="C178" s="799"/>
      <c r="D178" s="798"/>
      <c r="E178" s="799"/>
      <c r="F178" s="398"/>
      <c r="G178" s="799"/>
    </row>
    <row r="179" spans="2:7" x14ac:dyDescent="0.25">
      <c r="B179" s="607"/>
      <c r="C179" s="799"/>
      <c r="D179" s="799"/>
      <c r="E179" s="799"/>
      <c r="F179" s="398"/>
      <c r="G179" s="799"/>
    </row>
    <row r="180" spans="2:7" x14ac:dyDescent="0.25">
      <c r="B180" s="607"/>
      <c r="C180" s="799"/>
      <c r="D180" s="799"/>
      <c r="E180" s="799"/>
      <c r="F180" s="398"/>
      <c r="G180" s="799"/>
    </row>
    <row r="181" spans="2:7" x14ac:dyDescent="0.25">
      <c r="B181" s="607">
        <v>17</v>
      </c>
      <c r="C181" s="799"/>
      <c r="D181" s="799"/>
      <c r="E181" s="799"/>
      <c r="F181" s="398"/>
      <c r="G181" s="799"/>
    </row>
    <row r="182" spans="2:7" x14ac:dyDescent="0.25">
      <c r="B182" s="607"/>
      <c r="C182" s="799"/>
      <c r="D182" s="799"/>
      <c r="E182" s="799"/>
      <c r="F182" s="398"/>
      <c r="G182" s="799"/>
    </row>
    <row r="183" spans="2:7" x14ac:dyDescent="0.25">
      <c r="B183" s="607"/>
      <c r="C183" s="799"/>
      <c r="D183" s="799"/>
      <c r="E183" s="799"/>
      <c r="F183" s="398"/>
      <c r="G183" s="799"/>
    </row>
    <row r="184" spans="2:7" x14ac:dyDescent="0.25">
      <c r="B184" s="607">
        <v>18</v>
      </c>
      <c r="C184" s="799"/>
      <c r="D184" s="799"/>
      <c r="E184" s="799"/>
      <c r="F184" s="398"/>
      <c r="G184" s="799"/>
    </row>
    <row r="185" spans="2:7" x14ac:dyDescent="0.25">
      <c r="B185" s="607"/>
      <c r="C185" s="799"/>
      <c r="D185" s="799"/>
      <c r="E185" s="799"/>
      <c r="F185" s="398"/>
      <c r="G185" s="799"/>
    </row>
    <row r="186" spans="2:7" x14ac:dyDescent="0.25">
      <c r="B186" s="607"/>
      <c r="C186" s="799"/>
      <c r="D186" s="799"/>
      <c r="E186" s="799"/>
      <c r="F186" s="398"/>
      <c r="G186" s="799"/>
    </row>
    <row r="187" spans="2:7" x14ac:dyDescent="0.25">
      <c r="B187" s="607">
        <v>19</v>
      </c>
      <c r="C187" s="799"/>
      <c r="D187" s="799"/>
      <c r="E187" s="799"/>
      <c r="F187" s="398"/>
      <c r="G187" s="799"/>
    </row>
    <row r="188" spans="2:7" x14ac:dyDescent="0.25">
      <c r="B188" s="607"/>
      <c r="C188" s="799"/>
      <c r="D188" s="799"/>
      <c r="E188" s="799"/>
      <c r="F188" s="398"/>
      <c r="G188" s="799"/>
    </row>
    <row r="189" spans="2:7" x14ac:dyDescent="0.25">
      <c r="B189" s="607"/>
      <c r="C189" s="799"/>
      <c r="D189" s="799"/>
      <c r="E189" s="799"/>
      <c r="F189" s="398"/>
      <c r="G189" s="799"/>
    </row>
    <row r="190" spans="2:7" x14ac:dyDescent="0.25">
      <c r="B190" s="607">
        <v>20</v>
      </c>
      <c r="C190" s="799"/>
      <c r="D190" s="799"/>
      <c r="E190" s="799"/>
      <c r="F190" s="398"/>
      <c r="G190" s="799"/>
    </row>
    <row r="191" spans="2:7" x14ac:dyDescent="0.25">
      <c r="B191" s="607"/>
      <c r="C191" s="799"/>
      <c r="D191" s="799"/>
      <c r="E191" s="799"/>
      <c r="F191" s="398"/>
      <c r="G191" s="799"/>
    </row>
    <row r="192" spans="2:7" x14ac:dyDescent="0.25">
      <c r="B192" s="607"/>
      <c r="C192" s="799"/>
      <c r="D192" s="799"/>
      <c r="E192" s="799"/>
      <c r="F192" s="398"/>
      <c r="G192" s="799"/>
    </row>
    <row r="193" spans="2:7" x14ac:dyDescent="0.25">
      <c r="B193" s="607">
        <v>21</v>
      </c>
      <c r="C193" s="799"/>
      <c r="D193" s="799"/>
      <c r="E193" s="799"/>
      <c r="F193" s="398"/>
      <c r="G193" s="799"/>
    </row>
    <row r="194" spans="2:7" x14ac:dyDescent="0.25">
      <c r="B194" s="607"/>
      <c r="C194" s="799"/>
      <c r="D194" s="799"/>
      <c r="E194" s="799"/>
      <c r="F194" s="398"/>
      <c r="G194" s="799"/>
    </row>
    <row r="195" spans="2:7" x14ac:dyDescent="0.25">
      <c r="B195" s="607"/>
      <c r="C195" s="799"/>
      <c r="D195" s="799"/>
      <c r="E195" s="799"/>
      <c r="F195" s="398"/>
      <c r="G195" s="799"/>
    </row>
    <row r="196" spans="2:7" x14ac:dyDescent="0.25">
      <c r="B196" s="607">
        <v>22</v>
      </c>
      <c r="C196" s="799"/>
      <c r="D196" s="799"/>
      <c r="E196" s="799"/>
      <c r="F196" s="398"/>
      <c r="G196" s="799"/>
    </row>
    <row r="197" spans="2:7" x14ac:dyDescent="0.25">
      <c r="B197" s="607"/>
      <c r="C197" s="799"/>
      <c r="D197" s="799"/>
      <c r="E197" s="799"/>
      <c r="F197" s="398"/>
      <c r="G197" s="799"/>
    </row>
    <row r="198" spans="2:7" x14ac:dyDescent="0.25">
      <c r="B198" s="607"/>
      <c r="C198" s="799"/>
      <c r="D198" s="799"/>
      <c r="E198" s="799"/>
      <c r="F198" s="398"/>
      <c r="G198" s="799"/>
    </row>
    <row r="199" spans="2:7" x14ac:dyDescent="0.25">
      <c r="B199" s="607">
        <v>23</v>
      </c>
      <c r="C199" s="799"/>
      <c r="D199" s="799"/>
      <c r="E199" s="799"/>
      <c r="F199" s="398"/>
      <c r="G199" s="799"/>
    </row>
    <row r="200" spans="2:7" x14ac:dyDescent="0.25">
      <c r="B200" s="607"/>
      <c r="C200" s="799"/>
      <c r="D200" s="799"/>
      <c r="E200" s="799"/>
      <c r="F200" s="398"/>
      <c r="G200" s="799"/>
    </row>
    <row r="201" spans="2:7" x14ac:dyDescent="0.25">
      <c r="B201" s="607"/>
      <c r="C201" s="799"/>
      <c r="D201" s="799"/>
      <c r="E201" s="799"/>
      <c r="F201" s="398"/>
      <c r="G201" s="799"/>
    </row>
    <row r="202" spans="2:7" x14ac:dyDescent="0.25">
      <c r="B202" s="607">
        <v>24</v>
      </c>
      <c r="C202" s="799"/>
      <c r="D202" s="799"/>
      <c r="E202" s="799"/>
      <c r="F202" s="398"/>
      <c r="G202" s="799"/>
    </row>
    <row r="203" spans="2:7" x14ac:dyDescent="0.25">
      <c r="B203" s="607"/>
      <c r="C203" s="799"/>
      <c r="D203" s="799"/>
      <c r="E203" s="799"/>
      <c r="F203" s="398"/>
      <c r="G203" s="799"/>
    </row>
    <row r="204" spans="2:7" x14ac:dyDescent="0.25">
      <c r="B204" s="607"/>
      <c r="C204" s="799"/>
      <c r="D204" s="799"/>
      <c r="E204" s="799"/>
      <c r="F204" s="398"/>
      <c r="G204" s="799"/>
    </row>
    <row r="205" spans="2:7" x14ac:dyDescent="0.25">
      <c r="B205" s="607">
        <v>25</v>
      </c>
      <c r="C205" s="799"/>
      <c r="D205" s="799"/>
      <c r="E205" s="799"/>
      <c r="F205" s="398"/>
      <c r="G205" s="799"/>
    </row>
    <row r="206" spans="2:7" x14ac:dyDescent="0.25">
      <c r="B206" s="607"/>
      <c r="C206" s="799"/>
      <c r="D206" s="799"/>
      <c r="E206" s="799"/>
      <c r="F206" s="398"/>
      <c r="G206" s="799"/>
    </row>
    <row r="207" spans="2:7" x14ac:dyDescent="0.25">
      <c r="B207" s="607"/>
      <c r="C207" s="800"/>
      <c r="D207" s="800"/>
      <c r="E207" s="800"/>
      <c r="F207" s="398"/>
      <c r="G207" s="800"/>
    </row>
    <row r="210" spans="2:7" ht="15.75" x14ac:dyDescent="0.25">
      <c r="B210" s="816" t="s">
        <v>939</v>
      </c>
      <c r="C210" s="817"/>
      <c r="D210" s="817"/>
      <c r="E210" s="817"/>
      <c r="F210" s="817"/>
      <c r="G210" s="818"/>
    </row>
    <row r="211" spans="2:7" ht="68.25" customHeight="1" x14ac:dyDescent="0.25">
      <c r="B211" s="35"/>
      <c r="C211" s="21" t="s">
        <v>915</v>
      </c>
      <c r="D211" s="21" t="s">
        <v>733</v>
      </c>
      <c r="E211" s="21" t="s">
        <v>916</v>
      </c>
      <c r="F211" s="21" t="s">
        <v>904</v>
      </c>
      <c r="G211" s="62" t="s">
        <v>917</v>
      </c>
    </row>
    <row r="212" spans="2:7" x14ac:dyDescent="0.25">
      <c r="B212" s="570">
        <v>1</v>
      </c>
      <c r="C212" s="452">
        <f>'2 жастағы балалар Ф'!D156</f>
        <v>1</v>
      </c>
      <c r="D212" s="452">
        <f>'2 жастағы балалар К'!D156</f>
        <v>1</v>
      </c>
      <c r="E212" s="452" t="e">
        <f>'2 жастағы балалар Т'!#REF!</f>
        <v>#REF!</v>
      </c>
      <c r="F212" s="452">
        <f>'2 жастағы балалар Ш'!D156</f>
        <v>1</v>
      </c>
      <c r="G212" s="452" t="e">
        <f>'2 жастағы балалар Ә'!#REF!</f>
        <v>#REF!</v>
      </c>
    </row>
    <row r="213" spans="2:7" x14ac:dyDescent="0.25">
      <c r="B213" s="571"/>
      <c r="C213" s="452">
        <f>'2 жастағы балалар Ф'!E156</f>
        <v>0</v>
      </c>
      <c r="D213" s="452">
        <f>'2 жастағы балалар К'!E156</f>
        <v>0</v>
      </c>
      <c r="E213" s="452" t="e">
        <f>'2 жастағы балалар Т'!#REF!</f>
        <v>#REF!</v>
      </c>
      <c r="F213" s="452">
        <f>'2 жастағы балалар Ш'!E156</f>
        <v>0</v>
      </c>
      <c r="G213" s="452" t="e">
        <f>'2 жастағы балалар Ә'!#REF!</f>
        <v>#REF!</v>
      </c>
    </row>
    <row r="214" spans="2:7" x14ac:dyDescent="0.25">
      <c r="B214" s="572"/>
      <c r="C214" s="452">
        <f>'2 жастағы балалар Ф'!F156</f>
        <v>0</v>
      </c>
      <c r="D214" s="452">
        <f>'2 жастағы балалар К'!F156</f>
        <v>0</v>
      </c>
      <c r="E214" s="452" t="e">
        <f>'2 жастағы балалар Т'!#REF!</f>
        <v>#REF!</v>
      </c>
      <c r="F214" s="452">
        <f>'2 жастағы балалар Ш'!F156</f>
        <v>0</v>
      </c>
      <c r="G214" s="452" t="e">
        <f>'2 жастағы балалар Ә'!#REF!</f>
        <v>#REF!</v>
      </c>
    </row>
    <row r="215" spans="2:7" x14ac:dyDescent="0.25">
      <c r="B215" s="570">
        <v>2</v>
      </c>
      <c r="C215" s="452">
        <f>'2 жастағы балалар Ф'!G156</f>
        <v>1</v>
      </c>
      <c r="D215" s="452">
        <f>'2 жастағы балалар К'!G156</f>
        <v>1</v>
      </c>
      <c r="E215" s="452">
        <f>'2 жастағы балалар Т'!D156</f>
        <v>1</v>
      </c>
      <c r="F215" s="452">
        <f>'2 жастағы балалар Ш'!G156</f>
        <v>1</v>
      </c>
      <c r="G215" s="452">
        <f>'2 жастағы балалар Ә'!D156</f>
        <v>1</v>
      </c>
    </row>
    <row r="216" spans="2:7" x14ac:dyDescent="0.25">
      <c r="B216" s="571"/>
      <c r="C216" s="452">
        <f>'2 жастағы балалар Ф'!H156</f>
        <v>0</v>
      </c>
      <c r="D216" s="452">
        <f>'2 жастағы балалар К'!H156</f>
        <v>0</v>
      </c>
      <c r="E216" s="452">
        <f>'2 жастағы балалар Т'!E156</f>
        <v>0</v>
      </c>
      <c r="F216" s="452">
        <f>'2 жастағы балалар Ш'!H156</f>
        <v>0</v>
      </c>
      <c r="G216" s="452">
        <f>'2 жастағы балалар Ә'!E156</f>
        <v>0</v>
      </c>
    </row>
    <row r="217" spans="2:7" x14ac:dyDescent="0.25">
      <c r="B217" s="572"/>
      <c r="C217" s="452">
        <f>'2 жастағы балалар Ф'!I156</f>
        <v>0</v>
      </c>
      <c r="D217" s="452">
        <f>'2 жастағы балалар К'!I156</f>
        <v>0</v>
      </c>
      <c r="E217" s="452">
        <f>'2 жастағы балалар Т'!F156</f>
        <v>0</v>
      </c>
      <c r="F217" s="452">
        <f>'2 жастағы балалар Ш'!I156</f>
        <v>0</v>
      </c>
      <c r="G217" s="452">
        <f>'2 жастағы балалар Ә'!F156</f>
        <v>0</v>
      </c>
    </row>
    <row r="218" spans="2:7" x14ac:dyDescent="0.25">
      <c r="B218" s="570">
        <v>3</v>
      </c>
      <c r="C218" s="452">
        <f>'2 жастағы балалар Ф'!J156</f>
        <v>1</v>
      </c>
      <c r="D218" s="452">
        <f>'2 жастағы балалар К'!J156</f>
        <v>1</v>
      </c>
      <c r="E218" s="452">
        <f>'2 жастағы балалар Т'!G156</f>
        <v>1</v>
      </c>
      <c r="F218" s="452">
        <f>'2 жастағы балалар Ш'!J156</f>
        <v>1</v>
      </c>
      <c r="G218" s="452">
        <f>'2 жастағы балалар Ә'!G156</f>
        <v>1</v>
      </c>
    </row>
    <row r="219" spans="2:7" x14ac:dyDescent="0.25">
      <c r="B219" s="571"/>
      <c r="C219" s="452">
        <f>'2 жастағы балалар Ф'!K156</f>
        <v>0</v>
      </c>
      <c r="D219" s="452">
        <f>'2 жастағы балалар К'!K156</f>
        <v>0</v>
      </c>
      <c r="E219" s="452">
        <f>'2 жастағы балалар Т'!H156</f>
        <v>0</v>
      </c>
      <c r="F219" s="452">
        <f>'2 жастағы балалар Ш'!K156</f>
        <v>0</v>
      </c>
      <c r="G219" s="452">
        <f>'2 жастағы балалар Ә'!H156</f>
        <v>0</v>
      </c>
    </row>
    <row r="220" spans="2:7" x14ac:dyDescent="0.25">
      <c r="B220" s="572"/>
      <c r="C220" s="452">
        <f>'2 жастағы балалар Ф'!L156</f>
        <v>0</v>
      </c>
      <c r="D220" s="452">
        <f>'2 жастағы балалар К'!L156</f>
        <v>0</v>
      </c>
      <c r="E220" s="452">
        <f>'2 жастағы балалар Т'!I156</f>
        <v>0</v>
      </c>
      <c r="F220" s="452">
        <f>'2 жастағы балалар Ш'!L156</f>
        <v>0</v>
      </c>
      <c r="G220" s="452">
        <f>'2 жастағы балалар Ә'!I156</f>
        <v>0</v>
      </c>
    </row>
    <row r="221" spans="2:7" x14ac:dyDescent="0.25">
      <c r="B221" s="570">
        <v>4</v>
      </c>
      <c r="C221" s="452">
        <f>'2 жастағы балалар Ф'!M156</f>
        <v>1</v>
      </c>
      <c r="D221" s="452">
        <f>'2 жастағы балалар К'!M156</f>
        <v>1</v>
      </c>
      <c r="E221" s="452">
        <f>'2 жастағы балалар Т'!J156</f>
        <v>1</v>
      </c>
      <c r="F221" s="452">
        <f>'2 жастағы балалар Ш'!M156</f>
        <v>1</v>
      </c>
      <c r="G221" s="452">
        <f>'2 жастағы балалар Ә'!J156</f>
        <v>1</v>
      </c>
    </row>
    <row r="222" spans="2:7" x14ac:dyDescent="0.25">
      <c r="B222" s="571"/>
      <c r="C222" s="452">
        <f>'2 жастағы балалар Ф'!N156</f>
        <v>0</v>
      </c>
      <c r="D222" s="452">
        <f>'2 жастағы балалар К'!N156</f>
        <v>0</v>
      </c>
      <c r="E222" s="452">
        <f>'2 жастағы балалар Т'!K156</f>
        <v>0</v>
      </c>
      <c r="F222" s="452">
        <f>'2 жастағы балалар Ш'!N156</f>
        <v>0</v>
      </c>
      <c r="G222" s="452">
        <f>'2 жастағы балалар Ә'!K156</f>
        <v>0</v>
      </c>
    </row>
    <row r="223" spans="2:7" x14ac:dyDescent="0.25">
      <c r="B223" s="572"/>
      <c r="C223" s="452">
        <f>'2 жастағы балалар Ф'!O156</f>
        <v>0</v>
      </c>
      <c r="D223" s="452">
        <f>'2 жастағы балалар К'!O156</f>
        <v>0</v>
      </c>
      <c r="E223" s="452">
        <f>'2 жастағы балалар Т'!L156</f>
        <v>0</v>
      </c>
      <c r="F223" s="452">
        <f>'2 жастағы балалар Ш'!O156</f>
        <v>0</v>
      </c>
      <c r="G223" s="452">
        <f>'2 жастағы балалар Ә'!L156</f>
        <v>0</v>
      </c>
    </row>
    <row r="224" spans="2:7" x14ac:dyDescent="0.25">
      <c r="B224" s="570">
        <v>5</v>
      </c>
      <c r="C224" s="452" t="e">
        <f>'2 жастағы балалар Ф'!#REF!</f>
        <v>#REF!</v>
      </c>
      <c r="D224" s="452" t="e">
        <f>'2 жастағы балалар К'!#REF!</f>
        <v>#REF!</v>
      </c>
      <c r="E224" s="452">
        <f>'2 жастағы балалар Т'!M156</f>
        <v>1</v>
      </c>
      <c r="F224" s="452">
        <f>'2 жастағы балалар Ш'!P156</f>
        <v>1</v>
      </c>
      <c r="G224" s="452">
        <f>'2 жастағы балалар Ә'!M156</f>
        <v>1</v>
      </c>
    </row>
    <row r="225" spans="2:7" x14ac:dyDescent="0.25">
      <c r="B225" s="571"/>
      <c r="C225" s="452" t="e">
        <f>'2 жастағы балалар Ф'!#REF!</f>
        <v>#REF!</v>
      </c>
      <c r="D225" s="452" t="e">
        <f>'2 жастағы балалар К'!#REF!</f>
        <v>#REF!</v>
      </c>
      <c r="E225" s="452">
        <f>'2 жастағы балалар Т'!N156</f>
        <v>0</v>
      </c>
      <c r="F225" s="452">
        <f>'2 жастағы балалар Ш'!Q156</f>
        <v>0</v>
      </c>
      <c r="G225" s="452">
        <f>'2 жастағы балалар Ә'!N156</f>
        <v>0</v>
      </c>
    </row>
    <row r="226" spans="2:7" x14ac:dyDescent="0.25">
      <c r="B226" s="572"/>
      <c r="C226" s="452" t="e">
        <f>'2 жастағы балалар Ф'!#REF!</f>
        <v>#REF!</v>
      </c>
      <c r="D226" s="452" t="e">
        <f>'2 жастағы балалар К'!#REF!</f>
        <v>#REF!</v>
      </c>
      <c r="E226" s="452">
        <f>'2 жастағы балалар Т'!O156</f>
        <v>0</v>
      </c>
      <c r="F226" s="452">
        <f>'2 жастағы балалар Ш'!R156</f>
        <v>0</v>
      </c>
      <c r="G226" s="452">
        <f>'2 жастағы балалар Ә'!O156</f>
        <v>0</v>
      </c>
    </row>
    <row r="227" spans="2:7" x14ac:dyDescent="0.25">
      <c r="B227" s="570">
        <v>6</v>
      </c>
      <c r="C227" s="798"/>
      <c r="D227" s="452">
        <f>'2 жастағы балалар К'!P156</f>
        <v>1</v>
      </c>
      <c r="E227" s="798"/>
      <c r="F227" s="452" t="e">
        <f>'2 жастағы балалар Ш'!#REF!</f>
        <v>#REF!</v>
      </c>
      <c r="G227" s="798"/>
    </row>
    <row r="228" spans="2:7" x14ac:dyDescent="0.25">
      <c r="B228" s="571"/>
      <c r="C228" s="799"/>
      <c r="D228" s="452">
        <f>'2 жастағы балалар К'!Q156</f>
        <v>0</v>
      </c>
      <c r="E228" s="799"/>
      <c r="F228" s="452" t="e">
        <f>'2 жастағы балалар Ш'!#REF!</f>
        <v>#REF!</v>
      </c>
      <c r="G228" s="799"/>
    </row>
    <row r="229" spans="2:7" x14ac:dyDescent="0.25">
      <c r="B229" s="572"/>
      <c r="C229" s="799"/>
      <c r="D229" s="452">
        <f>'2 жастағы балалар К'!R156</f>
        <v>0</v>
      </c>
      <c r="E229" s="799"/>
      <c r="F229" s="452" t="e">
        <f>'2 жастағы балалар Ш'!#REF!</f>
        <v>#REF!</v>
      </c>
      <c r="G229" s="799"/>
    </row>
    <row r="230" spans="2:7" x14ac:dyDescent="0.25">
      <c r="B230" s="570">
        <v>7</v>
      </c>
      <c r="C230" s="799"/>
      <c r="D230" s="452">
        <f>'2 жастағы балалар К'!S156</f>
        <v>1</v>
      </c>
      <c r="E230" s="799"/>
      <c r="F230" s="452" t="e">
        <f>'2 жастағы балалар Ш'!#REF!</f>
        <v>#REF!</v>
      </c>
      <c r="G230" s="799"/>
    </row>
    <row r="231" spans="2:7" x14ac:dyDescent="0.25">
      <c r="B231" s="571"/>
      <c r="C231" s="799"/>
      <c r="D231" s="452">
        <f>'2 жастағы балалар К'!T156</f>
        <v>0</v>
      </c>
      <c r="E231" s="799"/>
      <c r="F231" s="452" t="e">
        <f>'2 жастағы балалар Ш'!#REF!</f>
        <v>#REF!</v>
      </c>
      <c r="G231" s="799"/>
    </row>
    <row r="232" spans="2:7" x14ac:dyDescent="0.25">
      <c r="B232" s="572"/>
      <c r="C232" s="799"/>
      <c r="D232" s="452">
        <f>'2 жастағы балалар К'!U156</f>
        <v>0</v>
      </c>
      <c r="E232" s="799"/>
      <c r="F232" s="452" t="e">
        <f>'2 жастағы балалар Ш'!#REF!</f>
        <v>#REF!</v>
      </c>
      <c r="G232" s="799"/>
    </row>
    <row r="233" spans="2:7" x14ac:dyDescent="0.25">
      <c r="B233" s="570">
        <v>8</v>
      </c>
      <c r="C233" s="799"/>
      <c r="D233" s="452">
        <f>'2 жастағы балалар К'!V156</f>
        <v>1</v>
      </c>
      <c r="E233" s="799"/>
      <c r="F233" s="452" t="e">
        <f>'2 жастағы балалар Ш'!#REF!</f>
        <v>#REF!</v>
      </c>
      <c r="G233" s="799"/>
    </row>
    <row r="234" spans="2:7" x14ac:dyDescent="0.25">
      <c r="B234" s="571"/>
      <c r="C234" s="799"/>
      <c r="D234" s="452">
        <f>'2 жастағы балалар К'!W156</f>
        <v>0</v>
      </c>
      <c r="E234" s="799"/>
      <c r="F234" s="452" t="e">
        <f>'2 жастағы балалар Ш'!#REF!</f>
        <v>#REF!</v>
      </c>
      <c r="G234" s="799"/>
    </row>
    <row r="235" spans="2:7" x14ac:dyDescent="0.25">
      <c r="B235" s="572"/>
      <c r="C235" s="799"/>
      <c r="D235" s="452">
        <f>'2 жастағы балалар К'!X156</f>
        <v>0</v>
      </c>
      <c r="E235" s="799"/>
      <c r="F235" s="452" t="e">
        <f>'2 жастағы балалар Ш'!#REF!</f>
        <v>#REF!</v>
      </c>
      <c r="G235" s="799"/>
    </row>
    <row r="236" spans="2:7" x14ac:dyDescent="0.25">
      <c r="B236" s="570">
        <v>9</v>
      </c>
      <c r="C236" s="799"/>
      <c r="D236" s="452">
        <f>'2 жастағы балалар К'!Y156</f>
        <v>1</v>
      </c>
      <c r="E236" s="799"/>
      <c r="F236" s="452" t="e">
        <f>'2 жастағы балалар Ш'!#REF!</f>
        <v>#REF!</v>
      </c>
      <c r="G236" s="799"/>
    </row>
    <row r="237" spans="2:7" x14ac:dyDescent="0.25">
      <c r="B237" s="571"/>
      <c r="C237" s="799"/>
      <c r="D237" s="452">
        <f>'2 жастағы балалар К'!Z156</f>
        <v>0</v>
      </c>
      <c r="E237" s="799"/>
      <c r="F237" s="452" t="e">
        <f>'2 жастағы балалар Ш'!#REF!</f>
        <v>#REF!</v>
      </c>
      <c r="G237" s="799"/>
    </row>
    <row r="238" spans="2:7" x14ac:dyDescent="0.25">
      <c r="B238" s="572"/>
      <c r="C238" s="799"/>
      <c r="D238" s="452">
        <f>'2 жастағы балалар К'!AA156</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Ш'!S156</f>
        <v>1</v>
      </c>
      <c r="G242" s="799"/>
    </row>
    <row r="243" spans="2:7" x14ac:dyDescent="0.25">
      <c r="B243" s="607"/>
      <c r="C243" s="799"/>
      <c r="D243" s="452" t="e">
        <f>'2 жастағы балалар К'!#REF!</f>
        <v>#REF!</v>
      </c>
      <c r="E243" s="799"/>
      <c r="F243" s="398">
        <f>'2 жастағы балалар Ш'!T156</f>
        <v>0</v>
      </c>
      <c r="G243" s="799"/>
    </row>
    <row r="244" spans="2:7" x14ac:dyDescent="0.25">
      <c r="B244" s="607"/>
      <c r="C244" s="799"/>
      <c r="D244" s="452" t="e">
        <f>'2 жастағы балалар К'!#REF!</f>
        <v>#REF!</v>
      </c>
      <c r="E244" s="799"/>
      <c r="F244" s="398">
        <f>'2 жастағы балалар Ш'!U156</f>
        <v>0</v>
      </c>
      <c r="G244" s="799"/>
    </row>
    <row r="245" spans="2:7" x14ac:dyDescent="0.25">
      <c r="B245" s="607">
        <v>12</v>
      </c>
      <c r="C245" s="799"/>
      <c r="D245" s="452" t="e">
        <f>'2 жастағы балалар К'!#REF!</f>
        <v>#REF!</v>
      </c>
      <c r="E245" s="799"/>
      <c r="F245" s="398">
        <f>'2 жастағы балалар Ш'!V156</f>
        <v>1</v>
      </c>
      <c r="G245" s="799"/>
    </row>
    <row r="246" spans="2:7" x14ac:dyDescent="0.25">
      <c r="B246" s="607"/>
      <c r="C246" s="799"/>
      <c r="D246" s="452" t="e">
        <f>'2 жастағы балалар К'!#REF!</f>
        <v>#REF!</v>
      </c>
      <c r="E246" s="799"/>
      <c r="F246" s="398">
        <f>'2 жастағы балалар Ш'!W156</f>
        <v>0</v>
      </c>
      <c r="G246" s="799"/>
    </row>
    <row r="247" spans="2:7" x14ac:dyDescent="0.25">
      <c r="B247" s="607"/>
      <c r="C247" s="799"/>
      <c r="D247" s="452" t="e">
        <f>'2 жастағы балалар К'!#REF!</f>
        <v>#REF!</v>
      </c>
      <c r="E247" s="799"/>
      <c r="F247" s="398">
        <f>'2 жастағы балалар Ш'!X156</f>
        <v>0</v>
      </c>
      <c r="G247" s="799"/>
    </row>
    <row r="248" spans="2:7" x14ac:dyDescent="0.25">
      <c r="B248" s="607">
        <v>13</v>
      </c>
      <c r="C248" s="799"/>
      <c r="D248" s="452" t="e">
        <f>'2 жастағы балалар К'!#REF!</f>
        <v>#REF!</v>
      </c>
      <c r="E248" s="799"/>
      <c r="F248" s="398">
        <f>'2 жастағы балалар Ш'!Y156</f>
        <v>1</v>
      </c>
      <c r="G248" s="799"/>
    </row>
    <row r="249" spans="2:7" x14ac:dyDescent="0.25">
      <c r="B249" s="607"/>
      <c r="C249" s="799"/>
      <c r="D249" s="452" t="e">
        <f>'2 жастағы балалар К'!#REF!</f>
        <v>#REF!</v>
      </c>
      <c r="E249" s="799"/>
      <c r="F249" s="398">
        <f>'2 жастағы балалар Ш'!Z156</f>
        <v>0</v>
      </c>
      <c r="G249" s="799"/>
    </row>
    <row r="250" spans="2:7" x14ac:dyDescent="0.25">
      <c r="B250" s="607"/>
      <c r="C250" s="799"/>
      <c r="D250" s="452" t="e">
        <f>'2 жастағы балалар К'!#REF!</f>
        <v>#REF!</v>
      </c>
      <c r="E250" s="799"/>
      <c r="F250" s="398">
        <f>'2 жастағы балалар Ш'!AA156</f>
        <v>0</v>
      </c>
      <c r="G250" s="799"/>
    </row>
    <row r="251" spans="2:7" x14ac:dyDescent="0.25">
      <c r="B251" s="607">
        <v>14</v>
      </c>
      <c r="C251" s="799"/>
      <c r="D251" s="452" t="e">
        <f>'2 жастағы балалар К'!#REF!</f>
        <v>#REF!</v>
      </c>
      <c r="E251" s="799"/>
      <c r="F251" s="398">
        <f>'2 жастағы балалар Ш'!AB156</f>
        <v>1</v>
      </c>
      <c r="G251" s="799"/>
    </row>
    <row r="252" spans="2:7" x14ac:dyDescent="0.25">
      <c r="B252" s="607"/>
      <c r="C252" s="799"/>
      <c r="D252" s="452" t="e">
        <f>'2 жастағы балалар К'!#REF!</f>
        <v>#REF!</v>
      </c>
      <c r="E252" s="799"/>
      <c r="F252" s="398">
        <f>'2 жастағы балалар Ш'!AC156</f>
        <v>0</v>
      </c>
      <c r="G252" s="799"/>
    </row>
    <row r="253" spans="2:7" x14ac:dyDescent="0.25">
      <c r="B253" s="607"/>
      <c r="C253" s="799"/>
      <c r="D253" s="452" t="e">
        <f>'2 жастағы балалар К'!#REF!</f>
        <v>#REF!</v>
      </c>
      <c r="E253" s="799"/>
      <c r="F253" s="398">
        <f>'2 жастағы балалар Ш'!AD156</f>
        <v>0</v>
      </c>
      <c r="G253" s="799"/>
    </row>
    <row r="254" spans="2:7" x14ac:dyDescent="0.25">
      <c r="B254" s="607">
        <v>15</v>
      </c>
      <c r="C254" s="799"/>
      <c r="D254" s="452" t="e">
        <f>'2 жастағы балалар К'!#REF!</f>
        <v>#REF!</v>
      </c>
      <c r="E254" s="799"/>
      <c r="F254" s="398">
        <f>'2 жастағы балалар Ш'!AE156</f>
        <v>1</v>
      </c>
      <c r="G254" s="799"/>
    </row>
    <row r="255" spans="2:7" x14ac:dyDescent="0.25">
      <c r="B255" s="607"/>
      <c r="C255" s="799"/>
      <c r="D255" s="452" t="e">
        <f>'2 жастағы балалар К'!#REF!</f>
        <v>#REF!</v>
      </c>
      <c r="E255" s="799"/>
      <c r="F255" s="398">
        <f>'2 жастағы балалар Ш'!AF156</f>
        <v>0</v>
      </c>
      <c r="G255" s="799"/>
    </row>
    <row r="256" spans="2:7" x14ac:dyDescent="0.25">
      <c r="B256" s="607"/>
      <c r="C256" s="799"/>
      <c r="D256" s="452" t="e">
        <f>'2 жастағы балалар К'!#REF!</f>
        <v>#REF!</v>
      </c>
      <c r="E256" s="799"/>
      <c r="F256" s="398">
        <f>'2 жастағы балалар Ш'!AG156</f>
        <v>0</v>
      </c>
      <c r="G256" s="799"/>
    </row>
    <row r="257" spans="2:7" x14ac:dyDescent="0.25">
      <c r="B257" s="607">
        <v>16</v>
      </c>
      <c r="C257" s="799"/>
      <c r="D257" s="798"/>
      <c r="E257" s="799"/>
      <c r="F257" s="398">
        <f>'2 жастағы балалар Ш'!AH156</f>
        <v>1</v>
      </c>
      <c r="G257" s="799"/>
    </row>
    <row r="258" spans="2:7" x14ac:dyDescent="0.25">
      <c r="B258" s="607"/>
      <c r="C258" s="799"/>
      <c r="D258" s="799"/>
      <c r="E258" s="799"/>
      <c r="F258" s="398">
        <f>'2 жастағы балалар Ш'!AI156</f>
        <v>0</v>
      </c>
      <c r="G258" s="799"/>
    </row>
    <row r="259" spans="2:7" x14ac:dyDescent="0.25">
      <c r="B259" s="607"/>
      <c r="C259" s="799"/>
      <c r="D259" s="799"/>
      <c r="E259" s="799"/>
      <c r="F259" s="398">
        <f>'2 жастағы балалар Ш'!AJ156</f>
        <v>0</v>
      </c>
      <c r="G259" s="799"/>
    </row>
    <row r="260" spans="2:7" x14ac:dyDescent="0.25">
      <c r="B260" s="607">
        <v>17</v>
      </c>
      <c r="C260" s="799"/>
      <c r="D260" s="799"/>
      <c r="E260" s="799"/>
      <c r="F260" s="398">
        <f>'2 жастағы балалар Ш'!AK156</f>
        <v>1</v>
      </c>
      <c r="G260" s="799"/>
    </row>
    <row r="261" spans="2:7" x14ac:dyDescent="0.25">
      <c r="B261" s="607"/>
      <c r="C261" s="799"/>
      <c r="D261" s="799"/>
      <c r="E261" s="799"/>
      <c r="F261" s="398">
        <f>'2 жастағы балалар Ш'!AL156</f>
        <v>0</v>
      </c>
      <c r="G261" s="799"/>
    </row>
    <row r="262" spans="2:7" x14ac:dyDescent="0.25">
      <c r="B262" s="607"/>
      <c r="C262" s="799"/>
      <c r="D262" s="799"/>
      <c r="E262" s="799"/>
      <c r="F262" s="398">
        <f>'2 жастағы балалар Ш'!AM156</f>
        <v>0</v>
      </c>
      <c r="G262" s="799"/>
    </row>
    <row r="263" spans="2:7" x14ac:dyDescent="0.25">
      <c r="B263" s="607">
        <v>18</v>
      </c>
      <c r="C263" s="799"/>
      <c r="D263" s="799"/>
      <c r="E263" s="799"/>
      <c r="F263" s="398">
        <f>'2 жастағы балалар Ш'!AN156</f>
        <v>1</v>
      </c>
      <c r="G263" s="799"/>
    </row>
    <row r="264" spans="2:7" x14ac:dyDescent="0.25">
      <c r="B264" s="607"/>
      <c r="C264" s="799"/>
      <c r="D264" s="799"/>
      <c r="E264" s="799"/>
      <c r="F264" s="398">
        <f>'2 жастағы балалар Ш'!AO156</f>
        <v>0</v>
      </c>
      <c r="G264" s="799"/>
    </row>
    <row r="265" spans="2:7" x14ac:dyDescent="0.25">
      <c r="B265" s="607"/>
      <c r="C265" s="799"/>
      <c r="D265" s="799"/>
      <c r="E265" s="799"/>
      <c r="F265" s="398">
        <f>'2 жастағы балалар Ш'!AP156</f>
        <v>0</v>
      </c>
      <c r="G265" s="799"/>
    </row>
    <row r="266" spans="2:7" x14ac:dyDescent="0.25">
      <c r="B266" s="607">
        <v>19</v>
      </c>
      <c r="C266" s="799"/>
      <c r="D266" s="799"/>
      <c r="E266" s="799"/>
      <c r="F266" s="398">
        <f>'2 жастағы балалар Ш'!AQ156</f>
        <v>1</v>
      </c>
      <c r="G266" s="799"/>
    </row>
    <row r="267" spans="2:7" x14ac:dyDescent="0.25">
      <c r="B267" s="607"/>
      <c r="C267" s="799"/>
      <c r="D267" s="799"/>
      <c r="E267" s="799"/>
      <c r="F267" s="398">
        <f>'2 жастағы балалар Ш'!AR156</f>
        <v>0</v>
      </c>
      <c r="G267" s="799"/>
    </row>
    <row r="268" spans="2:7" x14ac:dyDescent="0.25">
      <c r="B268" s="607"/>
      <c r="C268" s="799"/>
      <c r="D268" s="799"/>
      <c r="E268" s="799"/>
      <c r="F268" s="398">
        <f>'2 жастағы балалар Ш'!AS156</f>
        <v>0</v>
      </c>
      <c r="G268" s="799"/>
    </row>
    <row r="269" spans="2:7" x14ac:dyDescent="0.25">
      <c r="B269" s="607">
        <v>20</v>
      </c>
      <c r="C269" s="799"/>
      <c r="D269" s="799"/>
      <c r="E269" s="799"/>
      <c r="F269" s="398">
        <f>'2 жастағы балалар Ш'!AT156</f>
        <v>1</v>
      </c>
      <c r="G269" s="799"/>
    </row>
    <row r="270" spans="2:7" x14ac:dyDescent="0.25">
      <c r="B270" s="607"/>
      <c r="C270" s="799"/>
      <c r="D270" s="799"/>
      <c r="E270" s="799"/>
      <c r="F270" s="398">
        <f>'2 жастағы балалар Ш'!AU156</f>
        <v>0</v>
      </c>
      <c r="G270" s="799"/>
    </row>
    <row r="271" spans="2:7" x14ac:dyDescent="0.25">
      <c r="B271" s="607"/>
      <c r="C271" s="799"/>
      <c r="D271" s="799"/>
      <c r="E271" s="799"/>
      <c r="F271" s="398">
        <f>'2 жастағы балалар Ш'!AV156</f>
        <v>0</v>
      </c>
      <c r="G271" s="799"/>
    </row>
    <row r="272" spans="2:7" x14ac:dyDescent="0.25">
      <c r="B272" s="607">
        <v>21</v>
      </c>
      <c r="C272" s="799"/>
      <c r="D272" s="799"/>
      <c r="E272" s="799"/>
      <c r="F272" s="398">
        <f>'2 жастағы балалар Ш'!AW156</f>
        <v>1</v>
      </c>
      <c r="G272" s="799"/>
    </row>
    <row r="273" spans="2:7" x14ac:dyDescent="0.25">
      <c r="B273" s="607"/>
      <c r="C273" s="799"/>
      <c r="D273" s="799"/>
      <c r="E273" s="799"/>
      <c r="F273" s="398">
        <f>'2 жастағы балалар Ш'!AX156</f>
        <v>0</v>
      </c>
      <c r="G273" s="799"/>
    </row>
    <row r="274" spans="2:7" x14ac:dyDescent="0.25">
      <c r="B274" s="607"/>
      <c r="C274" s="799"/>
      <c r="D274" s="799"/>
      <c r="E274" s="799"/>
      <c r="F274" s="398">
        <f>'2 жастағы балалар Ш'!AY156</f>
        <v>0</v>
      </c>
      <c r="G274" s="799"/>
    </row>
    <row r="275" spans="2:7" x14ac:dyDescent="0.25">
      <c r="B275" s="607">
        <v>22</v>
      </c>
      <c r="C275" s="799"/>
      <c r="D275" s="799"/>
      <c r="E275" s="799"/>
      <c r="F275" s="398">
        <f>'2 жастағы балалар Ш'!AZ156</f>
        <v>1</v>
      </c>
      <c r="G275" s="799"/>
    </row>
    <row r="276" spans="2:7" x14ac:dyDescent="0.25">
      <c r="B276" s="607"/>
      <c r="C276" s="799"/>
      <c r="D276" s="799"/>
      <c r="E276" s="799"/>
      <c r="F276" s="398">
        <f>'2 жастағы балалар Ш'!BA156</f>
        <v>0</v>
      </c>
      <c r="G276" s="799"/>
    </row>
    <row r="277" spans="2:7" x14ac:dyDescent="0.25">
      <c r="B277" s="607"/>
      <c r="C277" s="799"/>
      <c r="D277" s="799"/>
      <c r="E277" s="799"/>
      <c r="F277" s="398">
        <f>'2 жастағы балалар Ш'!BB156</f>
        <v>0</v>
      </c>
      <c r="G277" s="799"/>
    </row>
    <row r="278" spans="2:7" x14ac:dyDescent="0.25">
      <c r="B278" s="607">
        <v>23</v>
      </c>
      <c r="C278" s="799"/>
      <c r="D278" s="799"/>
      <c r="E278" s="799"/>
      <c r="F278" s="398">
        <f>'2 жастағы балалар Ш'!BC156</f>
        <v>1</v>
      </c>
      <c r="G278" s="799"/>
    </row>
    <row r="279" spans="2:7" x14ac:dyDescent="0.25">
      <c r="B279" s="607"/>
      <c r="C279" s="799"/>
      <c r="D279" s="799"/>
      <c r="E279" s="799"/>
      <c r="F279" s="398">
        <f>'2 жастағы балалар Ш'!BD156</f>
        <v>0</v>
      </c>
      <c r="G279" s="799"/>
    </row>
    <row r="280" spans="2:7" x14ac:dyDescent="0.25">
      <c r="B280" s="607"/>
      <c r="C280" s="799"/>
      <c r="D280" s="799"/>
      <c r="E280" s="799"/>
      <c r="F280" s="398">
        <f>'2 жастағы балалар Ш'!BE156</f>
        <v>0</v>
      </c>
      <c r="G280" s="799"/>
    </row>
    <row r="281" spans="2:7" x14ac:dyDescent="0.25">
      <c r="B281" s="607">
        <v>24</v>
      </c>
      <c r="C281" s="799"/>
      <c r="D281" s="799"/>
      <c r="E281" s="799"/>
      <c r="F281" s="398">
        <f>'2 жастағы балалар Ш'!BF156</f>
        <v>1</v>
      </c>
      <c r="G281" s="799"/>
    </row>
    <row r="282" spans="2:7" x14ac:dyDescent="0.25">
      <c r="B282" s="607"/>
      <c r="C282" s="799"/>
      <c r="D282" s="799"/>
      <c r="E282" s="799"/>
      <c r="F282" s="398">
        <f>'2 жастағы балалар Ш'!BG156</f>
        <v>0</v>
      </c>
      <c r="G282" s="799"/>
    </row>
    <row r="283" spans="2:7" x14ac:dyDescent="0.25">
      <c r="B283" s="607"/>
      <c r="C283" s="799"/>
      <c r="D283" s="799"/>
      <c r="E283" s="799"/>
      <c r="F283" s="398">
        <f>'2 жастағы балалар Ш'!BH156</f>
        <v>0</v>
      </c>
      <c r="G283" s="799"/>
    </row>
    <row r="284" spans="2:7" x14ac:dyDescent="0.25">
      <c r="B284" s="607">
        <v>25</v>
      </c>
      <c r="C284" s="799"/>
      <c r="D284" s="799"/>
      <c r="E284" s="799"/>
      <c r="F284" s="398">
        <f>'2 жастағы балалар Ш'!BI156</f>
        <v>1</v>
      </c>
      <c r="G284" s="799"/>
    </row>
    <row r="285" spans="2:7" x14ac:dyDescent="0.25">
      <c r="B285" s="607"/>
      <c r="C285" s="799"/>
      <c r="D285" s="799"/>
      <c r="E285" s="799"/>
      <c r="F285" s="398">
        <f>'2 жастағы балалар Ш'!BJ156</f>
        <v>0</v>
      </c>
      <c r="G285" s="799"/>
    </row>
    <row r="286" spans="2:7" x14ac:dyDescent="0.25">
      <c r="B286" s="607"/>
      <c r="C286" s="800"/>
      <c r="D286" s="800"/>
      <c r="E286" s="800"/>
      <c r="F286" s="398">
        <f>'2 жастағы балалар Ш'!BK156</f>
        <v>0</v>
      </c>
      <c r="G286" s="800"/>
    </row>
    <row r="287" spans="2:7" x14ac:dyDescent="0.25">
      <c r="B287" s="389">
        <f>СВОД3!V51</f>
        <v>3</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sheetData>
  <sheetProtection password="CC4B" sheet="1" selectLockedCells="1"/>
  <mergeCells count="101">
    <mergeCell ref="M567:AP567"/>
    <mergeCell ref="B245:B247"/>
    <mergeCell ref="B248:B250"/>
    <mergeCell ref="B251:B253"/>
    <mergeCell ref="B257:B259"/>
    <mergeCell ref="G227:G286"/>
    <mergeCell ref="B230:B232"/>
    <mergeCell ref="B233:B235"/>
    <mergeCell ref="B236:B238"/>
    <mergeCell ref="B239:B241"/>
    <mergeCell ref="B227:B229"/>
    <mergeCell ref="E227:E286"/>
    <mergeCell ref="C227:C286"/>
    <mergeCell ref="B275:B277"/>
    <mergeCell ref="B278:B280"/>
    <mergeCell ref="B281:B283"/>
    <mergeCell ref="B284:B286"/>
    <mergeCell ref="B242:B244"/>
    <mergeCell ref="B254:B256"/>
    <mergeCell ref="D257:D286"/>
    <mergeCell ref="B263:B265"/>
    <mergeCell ref="B221:B223"/>
    <mergeCell ref="B260:B262"/>
    <mergeCell ref="B266:B268"/>
    <mergeCell ref="B269:B271"/>
    <mergeCell ref="B272:B274"/>
    <mergeCell ref="C148:C207"/>
    <mergeCell ref="E148:E207"/>
    <mergeCell ref="G148:G207"/>
    <mergeCell ref="B151:B153"/>
    <mergeCell ref="B224:B226"/>
    <mergeCell ref="B202:B204"/>
    <mergeCell ref="B205:B207"/>
    <mergeCell ref="B210:G210"/>
    <mergeCell ref="B212:B214"/>
    <mergeCell ref="B215:B217"/>
    <mergeCell ref="B218:B220"/>
    <mergeCell ref="B184:B186"/>
    <mergeCell ref="B187:B189"/>
    <mergeCell ref="B190:B192"/>
    <mergeCell ref="B193:B195"/>
    <mergeCell ref="B196:B198"/>
    <mergeCell ref="B199:B201"/>
    <mergeCell ref="B157:B159"/>
    <mergeCell ref="B160:B162"/>
    <mergeCell ref="B163:B165"/>
    <mergeCell ref="B166:B168"/>
    <mergeCell ref="D178:D207"/>
    <mergeCell ref="B169:B171"/>
    <mergeCell ref="B172:B174"/>
    <mergeCell ref="B175:B177"/>
    <mergeCell ref="B178:B180"/>
    <mergeCell ref="B181:B183"/>
    <mergeCell ref="B136:B138"/>
    <mergeCell ref="B139:B141"/>
    <mergeCell ref="B142:B144"/>
    <mergeCell ref="B145:B147"/>
    <mergeCell ref="B148:B150"/>
    <mergeCell ref="B154:B156"/>
    <mergeCell ref="B131:G131"/>
    <mergeCell ref="B133:B135"/>
    <mergeCell ref="E81:E128"/>
    <mergeCell ref="G81:G128"/>
    <mergeCell ref="B84:B86"/>
    <mergeCell ref="B87:B89"/>
    <mergeCell ref="B90:B92"/>
    <mergeCell ref="B93:B95"/>
    <mergeCell ref="D93:D128"/>
    <mergeCell ref="B96:B98"/>
    <mergeCell ref="B99:B101"/>
    <mergeCell ref="B102:B104"/>
    <mergeCell ref="B117:B119"/>
    <mergeCell ref="B120:B122"/>
    <mergeCell ref="B123:B125"/>
    <mergeCell ref="B126:B128"/>
    <mergeCell ref="B69:B71"/>
    <mergeCell ref="B72:B74"/>
    <mergeCell ref="B67:G67"/>
    <mergeCell ref="B75:B77"/>
    <mergeCell ref="B78:B80"/>
    <mergeCell ref="B81:B83"/>
    <mergeCell ref="C81:C128"/>
    <mergeCell ref="B105:B107"/>
    <mergeCell ref="B108:B110"/>
    <mergeCell ref="B111:B113"/>
    <mergeCell ref="B114:B116"/>
    <mergeCell ref="B4:C4"/>
    <mergeCell ref="B5:C5"/>
    <mergeCell ref="B6:C6"/>
    <mergeCell ref="B7:C7"/>
    <mergeCell ref="C9:E9"/>
    <mergeCell ref="F9:H9"/>
    <mergeCell ref="I9:K9"/>
    <mergeCell ref="B10:B14"/>
    <mergeCell ref="L10:L64"/>
    <mergeCell ref="B15:B29"/>
    <mergeCell ref="B30:B34"/>
    <mergeCell ref="B35:B59"/>
    <mergeCell ref="C10:E64"/>
    <mergeCell ref="B60:B64"/>
    <mergeCell ref="F10:H6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B2:AP603"/>
  <sheetViews>
    <sheetView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455" t="str">
        <f>'1'!D2</f>
        <v>****- **** оқу жылында бала дамуының жеке картасы</v>
      </c>
      <c r="E2" s="25"/>
      <c r="F2" s="25"/>
      <c r="G2" s="24"/>
      <c r="H2" s="24"/>
    </row>
    <row r="3" spans="2:12" ht="18.75" x14ac:dyDescent="0.3">
      <c r="B3" s="24"/>
      <c r="C3" s="24"/>
      <c r="D3" s="24"/>
      <c r="E3" s="24"/>
      <c r="F3" s="24"/>
      <c r="G3" s="24"/>
      <c r="H3" s="24"/>
    </row>
    <row r="4" spans="2:12" ht="42.75" customHeight="1" x14ac:dyDescent="0.3">
      <c r="B4" s="801" t="s">
        <v>928</v>
      </c>
      <c r="C4" s="801"/>
      <c r="D4" s="26" t="str">
        <f>'2 жастағы балалар Ф'!C157</f>
        <v>Қабдысалым Фатима</v>
      </c>
      <c r="E4" s="29"/>
      <c r="F4" s="29"/>
      <c r="G4" s="24"/>
      <c r="H4" s="24"/>
    </row>
    <row r="5" spans="2:12" ht="18.75" x14ac:dyDescent="0.3">
      <c r="B5" s="802" t="s">
        <v>905</v>
      </c>
      <c r="C5" s="802"/>
      <c r="D5" s="27">
        <f>'2 жастағы балалар Ф'!A157</f>
        <v>44611</v>
      </c>
      <c r="E5" s="27"/>
      <c r="F5" s="27"/>
      <c r="G5" s="24"/>
      <c r="H5" s="24"/>
    </row>
    <row r="6" spans="2:12" ht="91.5" customHeight="1" x14ac:dyDescent="0.3">
      <c r="B6" s="803" t="s">
        <v>929</v>
      </c>
      <c r="C6" s="803"/>
      <c r="D6" s="454" t="str">
        <f>'1'!D6</f>
        <v>"Балдырған тобы" С.Сейфуллин атындағы ЖББМ шағын орталық</v>
      </c>
      <c r="E6" s="28"/>
      <c r="F6" s="388" t="str">
        <f>'1'!F6</f>
        <v>Қарағанды облысы</v>
      </c>
      <c r="G6" s="28"/>
      <c r="H6" s="26"/>
    </row>
    <row r="7" spans="2:12" ht="18.75" x14ac:dyDescent="0.3">
      <c r="B7" s="802" t="s">
        <v>930</v>
      </c>
      <c r="C7" s="802"/>
      <c r="D7" s="26" t="s">
        <v>1198</v>
      </c>
      <c r="E7" s="28"/>
      <c r="F7" s="28"/>
      <c r="G7" s="28"/>
      <c r="H7" s="24"/>
    </row>
    <row r="9" spans="2:12" ht="102.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824" t="str">
        <f>IF(C69="","",VLOOKUP(C69,$M$509:$N$511,2,TRUE))</f>
        <v/>
      </c>
      <c r="D10" s="825"/>
      <c r="E10" s="826"/>
      <c r="F10" s="824" t="str">
        <f>IF(C133="","",VLOOKUP(C133,$M$556:$N$558,2,TRUE))</f>
        <v/>
      </c>
      <c r="G10" s="825"/>
      <c r="H10" s="826"/>
      <c r="I10" s="450" t="e">
        <f>IF(C212="","",VLOOKUP(C212,$M$556:$N$558,2,TRUE))</f>
        <v>#N/A</v>
      </c>
      <c r="J10" s="450" t="str">
        <f>IF(C213="","",VLOOKUP(C213,$O$556:$P$558,2,TRUE))</f>
        <v>әртүрлі бағытта және берілген бағытта шеңбер бойымен қолдарын әртүрлі қалыпта ұстап жүру,қарқынның өзгеруімен шағын  топпен және бүкіл топпен  жүру,сигнал бойынша тоқтаумен жүру,жүру кезінде тепе-теңдікті сақтаңу, дағдылардын қалыптастыру</v>
      </c>
      <c r="K10" s="450" t="e">
        <f>IF(C214="","",VLOOKUP(C214,$Q$556:$R$558,2,TRUE))</f>
        <v>#N/A</v>
      </c>
      <c r="L10" s="819" t="str">
        <f>IF(B287="","",VLOOKUP(B287,$M$600:$N$602,2,TRUE))</f>
        <v xml:space="preserve">Жеке гигиенаның негізгі дағдыларын біледі; үстел басына өз бетімен отырады, үлкендердің көмегімен белгілі бір ретпен шешініп, киінеді.
Ересек адамның көмегімен ойын әрекеттерін орындайды.
Қатайту процедуралары кезінде оң эмоцияларды көрсетеді және қауіпті жағдайларда сақ болады.
Ойыншықтардың, киімдердің, аяқ киімдердің, ыдыс-аяқтардың, жиһаздардың, жемістердің, үй жануарлары мен олардың төлдерінің, көлік құралдарының және жеке гигиеналық заттардың атауларын білдіретін сөздерді атауға тырысады, қазақ халқының құндылықтарына қызығушылық танытады.
Зат есімнің көпше түрін түсінеді.
Ересектердің сөзін түсінеді, қарапайым сұрақтарға жауап береді, өз пікірін білдіреді.
Ересектердің сөзін түсінеді және қарапайым сұрақтарға жауап береді, қарапайым сөз тіркестерін қолдана отырып, өз ойын білдіреді. Көрнекі сүйемелдеусіз таныс шығармаларды тыңдайды; кітаптардағы иллюстрацияларды қарастырады, иллюстрациялардың мазмұны бойынша сұрақтарға жауап береді; эмоционалды түрде жауап береді
ауызша халық шығармашылығы шығармалары бойынша.
Ауызша нұсқаулар мен үлгі бойынша мұғалімнің бақылауымен тапсырмаларды орындайды; заттардың негізгі түсін, пішінін, өлшемін, құрылымын ажыратады.
Дөңгеленген, ұзартылған пішіндерге ұқсас заттарды мұғалімдермен бірге бейнелей алады; түстерді таниды және оларды дұрыс атай алады.
Ол қарапайым модельдеу әдістерін біледі (үлкен бөліктерден бөліктерді бөліп, оларды бір бүтінге біріктіру, пластилинді өз бетімен илеу).
Фланелографқа геометриялық пішіндерді, көліктерді, үйлерді, шарларды, гүлдерді жағады.
Үлгі бойынша ең қарапайым дизайнды ересекпен бірге жобалайды.
Әнді тыңдап, мағынасын түсінеді; әннің жеке буындары мен сөздерін қатар орындайды; қарапайым би қимылдарын орындайды.
Есіміне жауап береді, өзін айнадан және фотосуреттерден таниды; ата-анасы мен үлкендерін, жақын ортасын таниды, олардың есімдерін атайды;
өзі тұратын үй мен пәтерді біледі;
объектілерді және олармен әрекетті біледі,
оларды сурет бойынша тану; құрбыларымен ойнайды
; ересектердің еңбек әрекеттерін бақылайды; ересектердің іс-әрекетіне қызығушылық танытады; қарапайым тұрмыстық әрекеттерді орындайтын ересектерге еліктейді; жақындарына жанашырлық, қамқорлық көрсетеді; сыртқы
түріне назар аударады;
және сыртқы  белгілері бойынша арқылы ажыратады
көкөністер мен жемістердің бірнеше түрлерін атайды; жануарлардың денесінің бөліктерін ерекшелейді, дәмі, сыртқы белгілері бойынша
көгөністер мен
жемістерді ажыратады
және атайды жануарлар денесінің бөліктерін ерекшелейді, олардың
мінез-
құлқына, сыртқы
түріне назар аударады;
үй құстарын таниды және атайды; табиғаттағы маусымдық өзгерістерді атайды;
және табиғи материалдардың қасиеттері туралы түсініктері бар; өсімдіктер мен жануарларға ұқыптылықпен қарайды: оларды жақсы көреді, сипайды; бірге ойнайды, басқа балалармен бірге бір-біріне көмектесіп, табысқа бірге қуанады; ненің
«дұрыс» немесе
«дұрыс емес»,
«жақсы» немесе
«жаман» екенін түсінеді;
және бастапқыда 
суретте
көлік, көше, жол; көлік
құралдарыны ң кейбір түрлерін біледі.Серуенде және сумен, құммен ойнау кезіндегі қауіпсіздік ережелерін біледі
;жолдарда қауіпсіз жүріс-тұрыстың негізгі ережелерін біледі
</v>
      </c>
    </row>
    <row r="11" spans="2:12" ht="90" customHeight="1" x14ac:dyDescent="0.25">
      <c r="B11" s="804"/>
      <c r="C11" s="827"/>
      <c r="D11" s="828"/>
      <c r="E11" s="829"/>
      <c r="F11" s="827"/>
      <c r="G11" s="828"/>
      <c r="H11" s="829"/>
      <c r="I11" s="450" t="e">
        <f>IF(C215="","",VLOOKUP(C215,$S$556:$T$558,2,TRUE))</f>
        <v>#N/A</v>
      </c>
      <c r="J11" s="450" t="str">
        <f>IF(C216="","",VLOOKUP(C216,$U$556:$V$558,2,TRUE))</f>
        <v>Шектеулі жазықтықта, әртүрлі заттардың астында қозғалу дағдылардын қалыптастыру</v>
      </c>
      <c r="K11" s="450" t="e">
        <f>IF(C217="","",VLOOKUP(C217,$W$556:$X$558,2,TRUE))</f>
        <v>#N/A</v>
      </c>
      <c r="L11" s="820"/>
    </row>
    <row r="12" spans="2:12" ht="90" customHeight="1" x14ac:dyDescent="0.25">
      <c r="B12" s="804"/>
      <c r="C12" s="827"/>
      <c r="D12" s="828"/>
      <c r="E12" s="829"/>
      <c r="F12" s="827"/>
      <c r="G12" s="828"/>
      <c r="H12" s="829"/>
      <c r="I12" s="450" t="str">
        <f>IF(C218="","",VLOOKUP(C218,$Y$556:$Z$558,2,TRUE))</f>
        <v>Бетті, қолды өз бетімен жуу қабілетін бекіту</v>
      </c>
      <c r="J12" s="450" t="e">
        <f>IF(C219="","",VLOOKUP(C219,$AA$556:$AB$558,2,TRUE))</f>
        <v>#N/A</v>
      </c>
      <c r="K12" s="450" t="e">
        <f>IF(C220="","",VLOOKUP(C220,$AC$556:$AD$558,2,TRUE))</f>
        <v>#N/A</v>
      </c>
      <c r="L12" s="820"/>
    </row>
    <row r="13" spans="2:12" ht="90" customHeight="1" x14ac:dyDescent="0.25">
      <c r="B13" s="804"/>
      <c r="C13" s="827"/>
      <c r="D13" s="828"/>
      <c r="E13" s="829"/>
      <c r="F13" s="827"/>
      <c r="G13" s="828"/>
      <c r="H13" s="829"/>
      <c r="I13" s="450" t="e">
        <f>IF(C221="","",VLOOKUP(C221,$AE$556:$AF$558,2,TRUE))</f>
        <v>#N/A</v>
      </c>
      <c r="J13" s="450" t="str">
        <f>IF(C222="","",VLOOKUP(C222,$AG$556:$AH$558,2,TRUE))</f>
        <v>белгілі бір ретпен киіну және шешіну дағдылардын қалыптастыру</v>
      </c>
      <c r="K13" s="450" t="e">
        <f>IF(C223="","",VLOOKUP(C223,$AI$556:$AJ$558,2,TRUE))</f>
        <v>#N/A</v>
      </c>
      <c r="L13" s="820"/>
    </row>
    <row r="14" spans="2:12" ht="90" hidden="1" customHeight="1" x14ac:dyDescent="0.25">
      <c r="B14" s="804"/>
      <c r="C14" s="827"/>
      <c r="D14" s="828"/>
      <c r="E14" s="829"/>
      <c r="F14" s="827"/>
      <c r="G14" s="828"/>
      <c r="H14" s="829"/>
      <c r="I14" s="450" t="e">
        <f>IF(C224="","",VLOOKUP(C224,$AK$556:$AL$558,2,TRUE))</f>
        <v>#REF!</v>
      </c>
      <c r="J14" s="450" t="e">
        <f>IF(C225="","",VLOOKUP(C225,$AM$556:$AN$558,2,TRUE))</f>
        <v>#REF!</v>
      </c>
      <c r="K14" s="450" t="e">
        <f>IF(C226="","",VLOOKUP(C226,$AO$556:$AP$558,2,TRUE))</f>
        <v>#REF!</v>
      </c>
      <c r="L14" s="820"/>
    </row>
    <row r="15" spans="2:12" ht="90" customHeight="1" x14ac:dyDescent="0.25">
      <c r="B15" s="795" t="s">
        <v>733</v>
      </c>
      <c r="C15" s="827"/>
      <c r="D15" s="828"/>
      <c r="E15" s="829"/>
      <c r="F15" s="827"/>
      <c r="G15" s="828"/>
      <c r="H15" s="829"/>
      <c r="I15" s="450" t="e">
        <f>IF(D212="","",VLOOKUP(D212,$M$560:$N$562,2,TRUE))</f>
        <v>#N/A</v>
      </c>
      <c r="J15" s="450" t="str">
        <f>IF(D213="","",VLOOKUP(D213,$O$560:$P$562,2,TRUE))</f>
        <v>ересектердің сөзін тыңдау және түсіну дағдылардын қалыптастыру</v>
      </c>
      <c r="K15" s="450" t="e">
        <f>IF(D214="","",VLOOKUP(D214,$Q$560:$R$562,2,TRUE))</f>
        <v>#N/A</v>
      </c>
      <c r="L15" s="820"/>
    </row>
    <row r="16" spans="2:12" ht="90" customHeight="1" x14ac:dyDescent="0.25">
      <c r="B16" s="796"/>
      <c r="C16" s="827"/>
      <c r="D16" s="828"/>
      <c r="E16" s="829"/>
      <c r="F16" s="827"/>
      <c r="G16" s="828"/>
      <c r="H16" s="829"/>
      <c r="I16" s="450" t="e">
        <f>IF(D215="","",VLOOKUP(D215,$S$560:$T$562,2,TRUE))</f>
        <v>#N/A</v>
      </c>
      <c r="J16" s="450" t="str">
        <f>IF(D216="","",VLOOKUP(D216,$U$560:$V$562,2,TRUE))</f>
        <v>жеке дауысты және дауыссыз дыбыстарды, еліктеу сөздерін айту дағдылардын қалыптастыру</v>
      </c>
      <c r="K16" s="450" t="e">
        <f>IF(D217="","",VLOOKUP(D217,$W$560:$X$562,2,TRUE))</f>
        <v>#N/A</v>
      </c>
      <c r="L16" s="820"/>
    </row>
    <row r="17" spans="2:12" ht="90" customHeight="1" x14ac:dyDescent="0.25">
      <c r="B17" s="796"/>
      <c r="C17" s="827"/>
      <c r="D17" s="828"/>
      <c r="E17" s="829"/>
      <c r="F17" s="827"/>
      <c r="G17" s="828"/>
      <c r="H17" s="829"/>
      <c r="I17" s="450" t="e">
        <f>IF(D218="","",VLOOKUP(D218,$Y$560:$Z$562,2,TRUE))</f>
        <v>#N/A</v>
      </c>
      <c r="J17" s="450" t="str">
        <f>IF(D219="","",VLOOKUP(D219,$AA$560:$AB$562,2,TRUE))</f>
        <v>қарапайым сөз тіркестерін (2-4 сөз) қайталап айту дағдылардын қалыптастыру</v>
      </c>
      <c r="K17" s="450" t="e">
        <f>IF(D220="","",VLOOKUP(D220,$AC$560:$AD$560,2,TRUE))</f>
        <v>#N/A</v>
      </c>
      <c r="L17" s="820"/>
    </row>
    <row r="18" spans="2:12" ht="90" customHeight="1" x14ac:dyDescent="0.25">
      <c r="B18" s="796"/>
      <c r="C18" s="827"/>
      <c r="D18" s="828"/>
      <c r="E18" s="829"/>
      <c r="F18" s="827"/>
      <c r="G18" s="828"/>
      <c r="H18" s="829"/>
      <c r="I18" s="450" t="e">
        <f>IF(D221="","",VLOOKUP(D221,$AE$560:$AF$562,2,TRUE))</f>
        <v>#N/A</v>
      </c>
      <c r="J18" s="450" t="str">
        <f>IF(D222="","",VLOOKUP(D222,$AG$560:$AH$562,2,TRUE))</f>
        <v>шағын әңгімелерді көрнекі сүйемелдеусіз тыңдап, қарапайым сұрақтарға жауап беру дағдылардын қалыптастыру</v>
      </c>
      <c r="K18" s="450" t="e">
        <f>IF(D223="","",VLOOKUP(D223,$AI$560:$AJ$562,2,TRUE))</f>
        <v>#N/A</v>
      </c>
      <c r="L18" s="820"/>
    </row>
    <row r="19" spans="2:12" ht="90" hidden="1" customHeight="1" x14ac:dyDescent="0.25">
      <c r="B19" s="796"/>
      <c r="C19" s="827"/>
      <c r="D19" s="828"/>
      <c r="E19" s="829"/>
      <c r="F19" s="827"/>
      <c r="G19" s="828"/>
      <c r="H19" s="829"/>
      <c r="I19" s="450" t="e">
        <f>IF(D224="","",VLOOKUP(D224,$AK$560:$AL$562,2,TRUE))</f>
        <v>#REF!</v>
      </c>
      <c r="J19" s="450" t="e">
        <f>IF(D225="","",VLOOKUP(D225,$AM$560:$AN$562,2,TRUE))</f>
        <v>#REF!</v>
      </c>
      <c r="K19" s="450" t="e">
        <f>IF(D226="","",VLOOKUP(D226,$AO$560:$AP$562,2,TRUE))</f>
        <v>#REF!</v>
      </c>
      <c r="L19" s="820"/>
    </row>
    <row r="20" spans="2:12" ht="90" customHeight="1" x14ac:dyDescent="0.25">
      <c r="B20" s="796"/>
      <c r="C20" s="827"/>
      <c r="D20" s="828"/>
      <c r="E20" s="829"/>
      <c r="F20" s="827"/>
      <c r="G20" s="828"/>
      <c r="H20" s="829"/>
      <c r="I20" s="450" t="e">
        <f>IF(D227="","",VLOOKUP(D227,$M$564:$N$566,2,TRUE))</f>
        <v>#N/A</v>
      </c>
      <c r="J20" s="450" t="str">
        <f>IF(D228="","",VLOOKUP(D228,$O$564:$P$566,2,TRUE))</f>
        <v>оқылған шығармадағы жекелеген сөздерді қосылып қайталап айту дағдылардын қалыптастыру</v>
      </c>
      <c r="K20" s="450" t="e">
        <f>IF(D229="","",VLOOKUP(D229,$Q$564:$R$566,2,TRUE))</f>
        <v>#N/A</v>
      </c>
      <c r="L20" s="820"/>
    </row>
    <row r="21" spans="2:12" ht="90" customHeight="1" x14ac:dyDescent="0.25">
      <c r="B21" s="796"/>
      <c r="C21" s="827"/>
      <c r="D21" s="828"/>
      <c r="E21" s="829"/>
      <c r="F21" s="827"/>
      <c r="G21" s="828"/>
      <c r="H21" s="829"/>
      <c r="I21" s="450" t="e">
        <f>IF(D230="","",VLOOKUP(D230,$S$564:$T$566,2,TRUE))</f>
        <v>#N/A</v>
      </c>
      <c r="J21" s="450" t="str">
        <f>IF(D231="","",VLOOKUP(D231,$U$564:$V$566,2,TRUE))</f>
        <v>таныс шығармаларды көрнекіліксіз тыңдайдау дағдылардын қалыптастыру</v>
      </c>
      <c r="K21" s="450" t="e">
        <f>IF(D232="","",VLOOKUP(D232,$W$564:$X$566,2,TRUE))</f>
        <v>#N/A</v>
      </c>
      <c r="L21" s="820"/>
    </row>
    <row r="22" spans="2:12" ht="90" customHeight="1" x14ac:dyDescent="0.25">
      <c r="B22" s="796"/>
      <c r="C22" s="827"/>
      <c r="D22" s="828"/>
      <c r="E22" s="829"/>
      <c r="F22" s="827"/>
      <c r="G22" s="828"/>
      <c r="H22" s="829"/>
      <c r="I22" s="450" t="e">
        <f>IF(D233="","",VLOOKUP(D233,$Y$564:$Z$566,2,TRUE))</f>
        <v>#N/A</v>
      </c>
      <c r="J22" s="450" t="str">
        <f>IF(D234="","",VLOOKUP(D234,$AA$564:$AB$566,2,TRUE))</f>
        <v>кітаптардағы иллюстрацияларды қарайды, суреттердің мазмұны бойынша қойылған сұрақтарға жауап беру дағдылардын қалыптастыру</v>
      </c>
      <c r="K22" s="450" t="e">
        <f>IF(D235="","",VLOOKUP(D235,$AC$564:$AD$566,2,TRUE))</f>
        <v>#N/A</v>
      </c>
      <c r="L22" s="820"/>
    </row>
    <row r="23" spans="2:12" ht="90" customHeight="1" x14ac:dyDescent="0.25">
      <c r="B23" s="796"/>
      <c r="C23" s="827"/>
      <c r="D23" s="828"/>
      <c r="E23" s="829"/>
      <c r="F23" s="827"/>
      <c r="G23" s="828"/>
      <c r="H23" s="829"/>
      <c r="I23" s="450" t="e">
        <f>IF(D236="","",VLOOKUP(D236,$AE$564:$AF$566,2,TRUE))</f>
        <v>#N/A</v>
      </c>
      <c r="J23" s="450" t="str">
        <f>IF(D237="","",VLOOKUP(D237,$AG$564:$AH$566,2,TRUE))</f>
        <v>педагогтің көмегімен шағын тақпақтарды қайталап айту дағдылардын қалыптастыру</v>
      </c>
      <c r="K23" s="450" t="e">
        <f>IF(D238="","",VLOOKUP(D238,$AI$564:$AJ$566,2,TRUE))</f>
        <v>#N/A</v>
      </c>
      <c r="L23" s="820"/>
    </row>
    <row r="24" spans="2:12" ht="90" hidden="1" customHeight="1" x14ac:dyDescent="0.25">
      <c r="B24" s="796"/>
      <c r="C24" s="827"/>
      <c r="D24" s="828"/>
      <c r="E24" s="829"/>
      <c r="F24" s="827"/>
      <c r="G24" s="828"/>
      <c r="H24" s="829"/>
      <c r="I24" s="450" t="e">
        <f>IF(D239="","",VLOOKUP(D239,$AK$564:$AL$566,2,TRUE))</f>
        <v>#REF!</v>
      </c>
      <c r="J24" s="450" t="e">
        <f>IF(D240="","",VLOOKUP(D240,$AM$564:$AN$566,2,TRUE))</f>
        <v>#REF!</v>
      </c>
      <c r="K24" s="450" t="e">
        <f>IF(D241="","",VLOOKUP(D241,$AO$564:$AP$566,2,TRUE))</f>
        <v>#REF!</v>
      </c>
      <c r="L24" s="820"/>
    </row>
    <row r="25" spans="2:12" ht="90" hidden="1" customHeight="1" x14ac:dyDescent="0.25">
      <c r="B25" s="796"/>
      <c r="C25" s="827"/>
      <c r="D25" s="828"/>
      <c r="E25" s="829"/>
      <c r="F25" s="827"/>
      <c r="G25" s="828"/>
      <c r="H25" s="829"/>
      <c r="I25" s="450" t="e">
        <f>IF(D242="","",VLOOKUP(D242,$M$568:$N$570,2,TRUE))</f>
        <v>#REF!</v>
      </c>
      <c r="J25" s="450" t="e">
        <f>IF(D243="","",VLOOKUP(D243,$O$568:$P$570,2,TRUE))</f>
        <v>#REF!</v>
      </c>
      <c r="K25" s="450" t="e">
        <f>IF(D244="","",VLOOKUP(D244,$Q$568:$R$570,2,TRUE))</f>
        <v>#REF!</v>
      </c>
      <c r="L25" s="820"/>
    </row>
    <row r="26" spans="2:12" ht="90" hidden="1" customHeight="1" x14ac:dyDescent="0.25">
      <c r="B26" s="796"/>
      <c r="C26" s="827"/>
      <c r="D26" s="828"/>
      <c r="E26" s="829"/>
      <c r="F26" s="827"/>
      <c r="G26" s="828"/>
      <c r="H26" s="829"/>
      <c r="I26" s="450" t="e">
        <f>IF(D245="","",VLOOKUP(D245,$S$568:$T$570,2,TRUE))</f>
        <v>#REF!</v>
      </c>
      <c r="J26" s="450" t="e">
        <f>IF(D246="","",VLOOKUP(D246,$U$568:$V$570,2,TRUE))</f>
        <v>#REF!</v>
      </c>
      <c r="K26" s="450" t="e">
        <f>IF(D247="","",VLOOKUP(D247,$W$568:$X$570,2,TRUE))</f>
        <v>#REF!</v>
      </c>
      <c r="L26" s="820"/>
    </row>
    <row r="27" spans="2:12" ht="90" hidden="1" customHeight="1" x14ac:dyDescent="0.25">
      <c r="B27" s="796"/>
      <c r="C27" s="827"/>
      <c r="D27" s="828"/>
      <c r="E27" s="829"/>
      <c r="F27" s="827"/>
      <c r="G27" s="828"/>
      <c r="H27" s="829"/>
      <c r="I27" s="450" t="e">
        <f>IF(D248="","",VLOOKUP(D248,$Y$568:$Z$570,2,TRUE))</f>
        <v>#REF!</v>
      </c>
      <c r="J27" s="450" t="e">
        <f>IF(D249="","",VLOOKUP(D249,$AA$568:$AB$570,2,TRUE))</f>
        <v>#REF!</v>
      </c>
      <c r="K27" s="450" t="e">
        <f>IF(D250="","",VLOOKUP(D250,$AC$568:$AD$570,2,TRUE))</f>
        <v>#REF!</v>
      </c>
      <c r="L27" s="820"/>
    </row>
    <row r="28" spans="2:12" ht="90" hidden="1" customHeight="1" x14ac:dyDescent="0.25">
      <c r="B28" s="796"/>
      <c r="C28" s="827"/>
      <c r="D28" s="828"/>
      <c r="E28" s="829"/>
      <c r="F28" s="827"/>
      <c r="G28" s="828"/>
      <c r="H28" s="829"/>
      <c r="I28" s="450" t="e">
        <f>IF(D251="","",VLOOKUP(D251,$AE$568:$AF$570,2,TRUE))</f>
        <v>#REF!</v>
      </c>
      <c r="J28" s="450" t="e">
        <f>IF(D252="","",VLOOKUP(D252,$AG$568:$AH$570,2,TRUE))</f>
        <v>#REF!</v>
      </c>
      <c r="K28" s="450" t="e">
        <f>IF(D253="","",VLOOKUP(D253,$AI$568:$AJ$570,2,TRUE))</f>
        <v>#REF!</v>
      </c>
      <c r="L28" s="820"/>
    </row>
    <row r="29" spans="2:12" ht="90" hidden="1" customHeight="1" x14ac:dyDescent="0.25">
      <c r="B29" s="797"/>
      <c r="C29" s="827"/>
      <c r="D29" s="828"/>
      <c r="E29" s="829"/>
      <c r="F29" s="827"/>
      <c r="G29" s="828"/>
      <c r="H29" s="829"/>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827"/>
      <c r="D30" s="828"/>
      <c r="E30" s="829"/>
      <c r="F30" s="827"/>
      <c r="G30" s="828"/>
      <c r="H30" s="829"/>
      <c r="I30" s="453" t="e">
        <f>IF(E212="","",VLOOKUP(E212,$M$572:$N$574,2,TRUE))</f>
        <v>#REF!</v>
      </c>
      <c r="J30" s="453" t="e">
        <f>IF(E213="","",VLOOKUP(E213,$O$572:$P$574,2,TRUE))</f>
        <v>#REF!</v>
      </c>
      <c r="K30" s="453" t="e">
        <f>IF(E214="","",VLOOKUP(E214,$Q$572:$R$574,2,TRUE))</f>
        <v>#REF!</v>
      </c>
      <c r="L30" s="820"/>
    </row>
    <row r="31" spans="2:12" ht="90" customHeight="1" x14ac:dyDescent="0.25">
      <c r="B31" s="804"/>
      <c r="C31" s="827"/>
      <c r="D31" s="828"/>
      <c r="E31" s="829"/>
      <c r="F31" s="827"/>
      <c r="G31" s="828"/>
      <c r="H31" s="829"/>
      <c r="I31" s="453" t="e">
        <f>IF(E215="","",VLOOKUP(E215,$S$572:$T$574,2,TRUE))</f>
        <v>#N/A</v>
      </c>
      <c r="J31" s="453" t="str">
        <f>IF(E216="","",VLOOKUP(E216,$U$572:$V$574,2,TRUE))</f>
        <v>үлгі мен ауызша нұсқауға сүйеніп, тапсырмаларды орындау дағдылардын қалыптастыру</v>
      </c>
      <c r="K31" s="453" t="e">
        <f>IF(E217="","",VLOOKUP(E217,$W$572:$X$574,2,TRUE))</f>
        <v>#N/A</v>
      </c>
      <c r="L31" s="820"/>
    </row>
    <row r="32" spans="2:12" ht="90" customHeight="1" x14ac:dyDescent="0.25">
      <c r="B32" s="804"/>
      <c r="C32" s="827"/>
      <c r="D32" s="828"/>
      <c r="E32" s="829"/>
      <c r="F32" s="827"/>
      <c r="G32" s="828"/>
      <c r="H32" s="829"/>
      <c r="I32" s="453" t="e">
        <f>IF(E218="","",VLOOKUP(E218,$Y$572:$Z$574,2,TRUE))</f>
        <v>#N/A</v>
      </c>
      <c r="J32" s="453" t="str">
        <f>IF(E219="","",VLOOKUP(E219,$AA$572:$AB$574,2,TRUE))</f>
        <v>көлемі, пішіні, түсі бойынша ұқсас біртекті заттарды топтастыру дағдылардын қалыптастыру</v>
      </c>
      <c r="K32" s="453" t="e">
        <f>IF(E220="","",VLOOKUP(E220,$AC$572:$AD$574,2,TRUE))</f>
        <v>#N/A</v>
      </c>
      <c r="L32" s="820"/>
    </row>
    <row r="33" spans="2:12" ht="90" customHeight="1" x14ac:dyDescent="0.25">
      <c r="B33" s="804"/>
      <c r="C33" s="827"/>
      <c r="D33" s="828"/>
      <c r="E33" s="829"/>
      <c r="F33" s="827"/>
      <c r="G33" s="828"/>
      <c r="H33" s="829"/>
      <c r="I33" s="453" t="e">
        <f>IF(E221="","",VLOOKUP(E221,$AE$572:$AF$574,2,TRUE))</f>
        <v>#N/A</v>
      </c>
      <c r="J33" s="453" t="str">
        <f>IF(E222="","",VLOOKUP(E222,$AG$572:$AH$574,2,TRUE))</f>
        <v>түрлі көлемдегі геометриялық фигураларды негізгі қасиеттері бойынша салыстыру дағдылардын қалыптастыру</v>
      </c>
      <c r="K33" s="453" t="e">
        <f>IF(E223="","",VLOOKUP(E223,$AI$572:$AJ$574,2,TRUE))</f>
        <v>#N/A</v>
      </c>
      <c r="L33" s="820"/>
    </row>
    <row r="34" spans="2:12" ht="90" customHeight="1" x14ac:dyDescent="0.25">
      <c r="B34" s="804"/>
      <c r="C34" s="827"/>
      <c r="D34" s="828"/>
      <c r="E34" s="829"/>
      <c r="F34" s="827"/>
      <c r="G34" s="828"/>
      <c r="H34" s="829"/>
      <c r="I34" s="453" t="e">
        <f>IF(E224="","",VLOOKUP(E224,$AK$572:$AL$574,2,TRUE))</f>
        <v>#N/A</v>
      </c>
      <c r="J34" s="453" t="str">
        <f>IF(E225="","",VLOOKUP(E225,$AM$572:$AN$574,2,TRUE))</f>
        <v>түсі, көлемі, пішіні бойынша заттарды өз бетінше зерттейді және салыстыру дағдылардын қалыптастыру</v>
      </c>
      <c r="K34" s="453" t="e">
        <f>IF(E226="","",VLOOKUP(E226,$AO$572:$AP$574,2,TRUE))</f>
        <v>#N/A</v>
      </c>
      <c r="L34" s="820"/>
    </row>
    <row r="35" spans="2:12" ht="90" customHeight="1" x14ac:dyDescent="0.25">
      <c r="B35" s="804" t="s">
        <v>904</v>
      </c>
      <c r="C35" s="827"/>
      <c r="D35" s="828"/>
      <c r="E35" s="829"/>
      <c r="F35" s="827"/>
      <c r="G35" s="828"/>
      <c r="H35" s="829"/>
      <c r="I35" s="451" t="e">
        <f>IF(F212="","",VLOOKUP(F212,$M$576:$N$578,2,TRUE))</f>
        <v>#N/A</v>
      </c>
      <c r="J35" s="451" t="str">
        <f>IF(F213="","",VLOOKUP(F213,$O$576:$P$578,2,TRUE))</f>
        <v>қаламды дұрыс ұстайды, тік және тұйықталған дөңгелек сызықтарды қағаз бетінде жеңіл жүргізу дағдылардын қалыптастыру</v>
      </c>
      <c r="K35" s="451" t="e">
        <f>IF(F214="","",VLOOKUP(F214,$Q$576:$R$578,2,TRUE))</f>
        <v>#N/A</v>
      </c>
      <c r="L35" s="820"/>
    </row>
    <row r="36" spans="2:12" ht="90" customHeight="1" x14ac:dyDescent="0.25">
      <c r="B36" s="804"/>
      <c r="C36" s="827"/>
      <c r="D36" s="828"/>
      <c r="E36" s="829"/>
      <c r="F36" s="827"/>
      <c r="G36" s="828"/>
      <c r="H36" s="829"/>
      <c r="I36" s="451" t="e">
        <f>IF(F215="","",VLOOKUP(F215,$S$576:$T$578,2,TRUE))</f>
        <v>#N/A</v>
      </c>
      <c r="J36" s="451" t="str">
        <f>IF(F216="","",VLOOKUP(F216,$U$576:$V$578,2,TRUE))</f>
        <v xml:space="preserve">өзінің салған суретіне қуанады, онда не бейнеленгенін айту дағдылардын қалыптастыру
</v>
      </c>
      <c r="K36" s="451" t="e">
        <f>IF(F217="","",VLOOKUP(F217,$W$576:$X$578,2,TRUE))</f>
        <v>#N/A</v>
      </c>
      <c r="L36" s="820"/>
    </row>
    <row r="37" spans="2:12" ht="90" customHeight="1" x14ac:dyDescent="0.25">
      <c r="B37" s="804"/>
      <c r="C37" s="827"/>
      <c r="D37" s="828"/>
      <c r="E37" s="829"/>
      <c r="F37" s="827"/>
      <c r="G37" s="828"/>
      <c r="H37" s="829"/>
      <c r="I37" s="451" t="e">
        <f>IF(F218="","",VLOOKUP(F218,$Y$576:$Z$578,2,TRUE))</f>
        <v>#N/A</v>
      </c>
      <c r="J37" s="451" t="str">
        <f>IF(F219="","",VLOOKUP(F219,$AA$576:$AB$578,2,TRUE))</f>
        <v>қағаз бетіне бояулармен сызықтар, жақпалар салу дағдылардын қалыптастыру</v>
      </c>
      <c r="K37" s="451" t="e">
        <f>IF(F220="","",VLOOKUP(F220,$AC$576:$AD$578,2,TRUE))</f>
        <v>#N/A</v>
      </c>
      <c r="L37" s="820"/>
    </row>
    <row r="38" spans="2:12" ht="90" customHeight="1" x14ac:dyDescent="0.25">
      <c r="B38" s="804"/>
      <c r="C38" s="827"/>
      <c r="D38" s="828"/>
      <c r="E38" s="829"/>
      <c r="F38" s="827"/>
      <c r="G38" s="828"/>
      <c r="H38" s="829"/>
      <c r="I38" s="451" t="e">
        <f>IF(F221="","",VLOOKUP(F221,$AE$576:$AF$578,2,TRUE))</f>
        <v>#N/A</v>
      </c>
      <c r="J38" s="451" t="str">
        <f>IF(F222="","",VLOOKUP(F222,$AG$576:$AH$578,2,TRUE))</f>
        <v>қағазға және құмға сурет салудың бастапқы техникасын меңгеру дағдылардын қалыптастыру</v>
      </c>
      <c r="K38" s="451" t="e">
        <f>IF(F223="","",VLOOKUP(F223,$AI$576:$AJ$578,2,TRUE))</f>
        <v>#N/A</v>
      </c>
      <c r="L38" s="820"/>
    </row>
    <row r="39" spans="2:12" ht="90" customHeight="1" x14ac:dyDescent="0.25">
      <c r="B39" s="804"/>
      <c r="C39" s="827"/>
      <c r="D39" s="828"/>
      <c r="E39" s="829"/>
      <c r="F39" s="827"/>
      <c r="G39" s="828"/>
      <c r="H39" s="829"/>
      <c r="I39" s="451" t="e">
        <f>IF(F224="","",VLOOKUP(F224,$AK$576:$AL$578,2,TRUE))</f>
        <v>#N/A</v>
      </c>
      <c r="J39" s="451" t="str">
        <f>IF(F225="","",VLOOKUP(F225,$AM$576:$AN$578,2,TRUE))</f>
        <v>мүсіндейтін заттарды зерттеу дағдылардын қалыптастыру</v>
      </c>
      <c r="K39" s="451" t="e">
        <f>IF(F226="","",VLOOKUP(F226,$AO$576:$AP$578,2,TRUE))</f>
        <v>#N/A</v>
      </c>
      <c r="L39" s="820"/>
    </row>
    <row r="40" spans="2:12" ht="90" hidden="1" customHeight="1" x14ac:dyDescent="0.25">
      <c r="B40" s="804"/>
      <c r="C40" s="827"/>
      <c r="D40" s="828"/>
      <c r="E40" s="829"/>
      <c r="F40" s="827"/>
      <c r="G40" s="828"/>
      <c r="H40" s="829"/>
      <c r="I40" s="451" t="e">
        <f>IF(F227="","",VLOOKUP(F227,$M$580:$N$582,2,TRUE))</f>
        <v>#REF!</v>
      </c>
      <c r="J40" s="451" t="e">
        <f>IF(F228="","",VLOOKUP(F228,$O$580:$P$582,2,TRUE))</f>
        <v>#REF!</v>
      </c>
      <c r="K40" s="451" t="e">
        <f>IF(F229="","",VLOOKUP(F229,$Q$580:$R$582,2,TRUE))</f>
        <v>#REF!</v>
      </c>
      <c r="L40" s="820"/>
    </row>
    <row r="41" spans="2:12" ht="90" hidden="1" customHeight="1" x14ac:dyDescent="0.25">
      <c r="B41" s="804"/>
      <c r="C41" s="827"/>
      <c r="D41" s="828"/>
      <c r="E41" s="829"/>
      <c r="F41" s="827"/>
      <c r="G41" s="828"/>
      <c r="H41" s="829"/>
      <c r="I41" s="451" t="e">
        <f>IF(F230="","",VLOOKUP(F230,$S$580:$T$582,2,TRUE))</f>
        <v>#REF!</v>
      </c>
      <c r="J41" s="451" t="e">
        <f>IF(F231="","",VLOOKUP(F231,$U$580:$V$582,2,TRUE))</f>
        <v>#REF!</v>
      </c>
      <c r="K41" s="451" t="e">
        <f>IF(F232="","",VLOOKUP(F232,$W$580:$X$582,2,TRUE))</f>
        <v>#REF!</v>
      </c>
      <c r="L41" s="820"/>
    </row>
    <row r="42" spans="2:12" ht="90" hidden="1" customHeight="1" x14ac:dyDescent="0.25">
      <c r="B42" s="804"/>
      <c r="C42" s="827"/>
      <c r="D42" s="828"/>
      <c r="E42" s="829"/>
      <c r="F42" s="827"/>
      <c r="G42" s="828"/>
      <c r="H42" s="829"/>
      <c r="I42" s="451" t="e">
        <f>IF(F233="","",VLOOKUP(F233,$Y$580:$Z$582,2,TRUE))</f>
        <v>#REF!</v>
      </c>
      <c r="J42" s="451" t="e">
        <f>IF(F234="","",VLOOKUP(F234,$AA$580:$AB$582,2,TRUE))</f>
        <v>#REF!</v>
      </c>
      <c r="K42" s="451" t="e">
        <f>IF(F235="","",VLOOKUP(F235,$AC$580:$AD$582,2,TRUE))</f>
        <v>#REF!</v>
      </c>
      <c r="L42" s="820"/>
    </row>
    <row r="43" spans="2:12" ht="90" hidden="1" customHeight="1" x14ac:dyDescent="0.25">
      <c r="B43" s="804"/>
      <c r="C43" s="827"/>
      <c r="D43" s="828"/>
      <c r="E43" s="829"/>
      <c r="F43" s="827"/>
      <c r="G43" s="828"/>
      <c r="H43" s="829"/>
      <c r="I43" s="451" t="e">
        <f>IF(F236="","",VLOOKUP(F236,$AE$580:$AF$582,2,TRUE))</f>
        <v>#REF!</v>
      </c>
      <c r="J43" s="451" t="e">
        <f>IF(F237="","",VLOOKUP(F237,$AG$580:$AH$582,2,TRUE))</f>
        <v>#REF!</v>
      </c>
      <c r="K43" s="451" t="e">
        <f>IF(F238="","",VLOOKUP(F238,$AI$580:$AJ$582,2,TRUE))</f>
        <v>#REF!</v>
      </c>
      <c r="L43" s="820"/>
    </row>
    <row r="44" spans="2:12" ht="90" hidden="1" customHeight="1" x14ac:dyDescent="0.25">
      <c r="B44" s="804"/>
      <c r="C44" s="827"/>
      <c r="D44" s="828"/>
      <c r="E44" s="829"/>
      <c r="F44" s="827"/>
      <c r="G44" s="828"/>
      <c r="H44" s="829"/>
      <c r="I44" s="451" t="e">
        <f>IF(F239="","",VLOOKUP(F239,$AK$580:$AL$582,2,TRUE))</f>
        <v>#REF!</v>
      </c>
      <c r="J44" s="451" t="e">
        <f>IF(F240="","",VLOOKUP(F240,$AM$580:$AN$582,2,TRUE))</f>
        <v>#REF!</v>
      </c>
      <c r="K44" s="451" t="e">
        <f>IF(F241="","",VLOOKUP(F241,$AO$580:$AP$582,2,TRUE))</f>
        <v>#REF!</v>
      </c>
      <c r="L44" s="820"/>
    </row>
    <row r="45" spans="2:12" ht="90" customHeight="1" x14ac:dyDescent="0.25">
      <c r="B45" s="804"/>
      <c r="C45" s="827"/>
      <c r="D45" s="828"/>
      <c r="E45" s="829"/>
      <c r="F45" s="827"/>
      <c r="G45" s="828"/>
      <c r="H45" s="829"/>
      <c r="I45" s="451" t="e">
        <f>IF(F242="","",VLOOKUP(F242,$M$584:$N$586,2,TRUE))</f>
        <v>#N/A</v>
      </c>
      <c r="J45" s="451" t="str">
        <f>IF(F243="","",VLOOKUP(F243,$O$584:$P$586,2,TRUE))</f>
        <v>мүсіндеудің қарапайым тәсілдерін меңгергу (кесектерді үлкен бөліктерден бөліп алу, оларды біртұтас етіп біріктіру, сазбалшықты өздігінен илей алу) дағдылардын қалыптастыру</v>
      </c>
      <c r="K45" s="451" t="e">
        <f>IF(F244="","",VLOOKUP(F244,$Q$584:$R$586,2,TRUE))</f>
        <v>#N/A</v>
      </c>
      <c r="L45" s="820"/>
    </row>
    <row r="46" spans="2:12" ht="90" customHeight="1" x14ac:dyDescent="0.25">
      <c r="B46" s="804"/>
      <c r="C46" s="827"/>
      <c r="D46" s="828"/>
      <c r="E46" s="829"/>
      <c r="F46" s="827"/>
      <c r="G46" s="828"/>
      <c r="H46" s="829"/>
      <c r="I46" s="451" t="e">
        <f>IF(F245="","",VLOOKUP(F245,$S$584:$T$586,2,TRUE))</f>
        <v>#N/A</v>
      </c>
      <c r="J46" s="451" t="str">
        <f>IF(F246="","",VLOOKUP(F246,$U$584:$V$586,2,TRUE))</f>
        <v xml:space="preserve">кесе, тостаған, табақты мүсіндеуде пішіннің жоғары бөлігін саусақпен басып, тереңдету дағдылардын қалыптастыру
</v>
      </c>
      <c r="K46" s="451" t="e">
        <f>IF(F247="","",VLOOKUP(F247,$W$584:$X$586,2,TRUE))</f>
        <v>#N/A</v>
      </c>
      <c r="L46" s="820"/>
    </row>
    <row r="47" spans="2:12" ht="90" customHeight="1" x14ac:dyDescent="0.25">
      <c r="B47" s="804"/>
      <c r="C47" s="827"/>
      <c r="D47" s="828"/>
      <c r="E47" s="829"/>
      <c r="F47" s="827"/>
      <c r="G47" s="828"/>
      <c r="H47" s="829"/>
      <c r="I47" s="451" t="e">
        <f>IF(F248="","",VLOOKUP(F248,$Y$584:$Z$586,2,TRUE))</f>
        <v>#N/A</v>
      </c>
      <c r="J47" s="451" t="str">
        <f>IF(F249="","",VLOOKUP(F249,$AA$584:$AB$586,2,TRUE))</f>
        <v>дайын болған бұйымды тұғырға орналастыруды, жұмыстан кейін материалдарды жинастыру дағдылардын қалыптастыру</v>
      </c>
      <c r="K47" s="451" t="e">
        <f>IF(F250="","",VLOOKUP(F250,$AC$584:$AD$586,2,TRUE))</f>
        <v>#N/A</v>
      </c>
      <c r="L47" s="820"/>
    </row>
    <row r="48" spans="2:12" ht="90" customHeight="1" x14ac:dyDescent="0.25">
      <c r="B48" s="804"/>
      <c r="C48" s="827"/>
      <c r="D48" s="828"/>
      <c r="E48" s="829"/>
      <c r="F48" s="827"/>
      <c r="G48" s="828"/>
      <c r="H48" s="829"/>
      <c r="I48" s="451" t="e">
        <f>IF(F251="","",VLOOKUP(F251,$AE$584:$AF$586,2,TRUE))</f>
        <v>#N/A</v>
      </c>
      <c r="J48" s="451" t="str">
        <f>IF(F252="","",VLOOKUP(F252,$AG$584:$AH$586,2,TRUE))</f>
        <v>қағазды қолданудың қарапайым әдістерін (ұсақтау, жырту, бүктеу) білу дағдылардын қалыптастыру</v>
      </c>
      <c r="K48" s="451" t="e">
        <f>IF(F253="","",VLOOKUP(F253,$AI$584:$AJ$586,2,TRUE))</f>
        <v>#N/A</v>
      </c>
      <c r="L48" s="820"/>
    </row>
    <row r="49" spans="2:12" ht="90" customHeight="1" x14ac:dyDescent="0.25">
      <c r="B49" s="804"/>
      <c r="C49" s="827"/>
      <c r="D49" s="828"/>
      <c r="E49" s="829"/>
      <c r="F49" s="827"/>
      <c r="G49" s="828"/>
      <c r="H49" s="829"/>
      <c r="I49" s="451" t="e">
        <f>IF(F254="","",VLOOKUP(F254,$AK$584:$AL$586,2,TRUE))</f>
        <v>#N/A</v>
      </c>
      <c r="J49" s="451" t="str">
        <f>IF(F255="","",VLOOKUP(F255,$AM$572:$AN$586,2,TRUE))</f>
        <v xml:space="preserve">бейнелерді фланелеграфта (сызықтарда, шаршыда), қағаз бетіне қояды және құрастыру дағдылардын қалыптастыру
</v>
      </c>
      <c r="K49" s="451" t="e">
        <f>IF(F256="","",VLOOKUP(F256,$AO$584:$AP$586,2,TRUE))</f>
        <v>#N/A</v>
      </c>
      <c r="L49" s="820"/>
    </row>
    <row r="50" spans="2:12" ht="90" customHeight="1" x14ac:dyDescent="0.25">
      <c r="B50" s="804"/>
      <c r="C50" s="827"/>
      <c r="D50" s="828"/>
      <c r="E50" s="829"/>
      <c r="F50" s="827"/>
      <c r="G50" s="828"/>
      <c r="H50" s="829"/>
      <c r="I50" s="451" t="e">
        <f>IF(F257="","",VLOOKUP(F257,$M$588:$N$590,2,TRUE))</f>
        <v>#N/A</v>
      </c>
      <c r="J50" s="451" t="str">
        <f>IF(F258="","",VLOOKUP(F258,$O$588:$P$590,2,TRUE))</f>
        <v>фланелеграфта қарапайым композицияларды орналастыру және құрастыру дағдылардын қалыптастыру</v>
      </c>
      <c r="K50" s="451" t="e">
        <f>IF(F259="","",VLOOKUP(F259,$Q$588:$R$590,2,TRUE))</f>
        <v>#N/A</v>
      </c>
      <c r="L50" s="820"/>
    </row>
    <row r="51" spans="2:12" ht="90" customHeight="1" x14ac:dyDescent="0.25">
      <c r="B51" s="804"/>
      <c r="C51" s="827"/>
      <c r="D51" s="828"/>
      <c r="E51" s="829"/>
      <c r="F51" s="827"/>
      <c r="G51" s="828"/>
      <c r="H51" s="829"/>
      <c r="I51" s="451" t="e">
        <f>IF(F260="","",VLOOKUP(F260,$S$588:$T$590,2,TRUE))</f>
        <v>#N/A</v>
      </c>
      <c r="J51" s="451" t="str">
        <f>IF(F261="","",VLOOKUP(F261,$U$588:$V$590,2,TRUE))</f>
        <v>симметриялық пішіндерді, ою-өрнектерді орналастыру дағдылардын қалыптастыру</v>
      </c>
      <c r="K51" s="451" t="e">
        <f>IF(F262="","",VLOOKUP(F262,$W$588:$X$590,2,TRUE))</f>
        <v>#N/A</v>
      </c>
      <c r="L51" s="820"/>
    </row>
    <row r="52" spans="2:12" ht="90" customHeight="1" x14ac:dyDescent="0.25">
      <c r="B52" s="804"/>
      <c r="C52" s="827"/>
      <c r="D52" s="828"/>
      <c r="E52" s="829"/>
      <c r="F52" s="827"/>
      <c r="G52" s="828"/>
      <c r="H52" s="829"/>
      <c r="I52" s="451" t="e">
        <f>IF(F263="","",VLOOKUP(F263,$Y$588:$Z$590,2,TRUE))</f>
        <v>#N/A</v>
      </c>
      <c r="J52" s="451" t="str">
        <f>IF(F264="","",VLOOKUP(F264,$AA$588:$AB$590,2,TRUE))</f>
        <v>қарапайым құрылысты үлгі бойынша құрастыру дағдылардын қалыптастыру</v>
      </c>
      <c r="K52" s="451" t="e">
        <f>IF(F265="","",VLOOKUP(F265,$AC$588:$AD$590,2,TRUE))</f>
        <v>#N/A</v>
      </c>
      <c r="L52" s="820"/>
    </row>
    <row r="53" spans="2:12" ht="90" customHeight="1" x14ac:dyDescent="0.25">
      <c r="B53" s="804"/>
      <c r="C53" s="827"/>
      <c r="D53" s="828"/>
      <c r="E53" s="829"/>
      <c r="F53" s="827"/>
      <c r="G53" s="828"/>
      <c r="H53" s="829"/>
      <c r="I53" s="451" t="e">
        <f>IF(F266="","",VLOOKUP(F266,$AE$588:$AF$590,2,TRUE))</f>
        <v>#N/A</v>
      </c>
      <c r="J53" s="451" t="str">
        <f>IF(F267="","",VLOOKUP(F267,$AG$588:$AH$590,2,TRUE))</f>
        <v xml:space="preserve">тұрғызылған қарапайым құрылыстарды ату және ойыншықтарды қолдана отырып, олармен ойнау дағдылардын қалыптастыру
</v>
      </c>
      <c r="K53" s="451" t="e">
        <f>IF(F268="","",VLOOKUP(F268,$AI$588:$AJ$590,2,TRUE))</f>
        <v>#N/A</v>
      </c>
      <c r="L53" s="820"/>
    </row>
    <row r="54" spans="2:12" ht="90" customHeight="1" x14ac:dyDescent="0.25">
      <c r="B54" s="804"/>
      <c r="C54" s="827"/>
      <c r="D54" s="828"/>
      <c r="E54" s="829"/>
      <c r="F54" s="827"/>
      <c r="G54" s="828"/>
      <c r="H54" s="829"/>
      <c r="I54" s="451" t="e">
        <f>IF(F269="","",VLOOKUP(F269,$AK$588:$AL$590,2,TRUE))</f>
        <v>#N/A</v>
      </c>
      <c r="J54" s="451" t="str">
        <f>IF(F270="","",VLOOKUP(F270,$AM$588:$AN$590,2,TRUE))</f>
        <v>өз бетінше құрастыруға тырысу дағдылардын қалыптастыру</v>
      </c>
      <c r="K54" s="451" t="e">
        <f>IF(F271="","",VLOOKUP(F271,$AO$588:$AP$590,2,TRUE))</f>
        <v>#N/A</v>
      </c>
      <c r="L54" s="820"/>
    </row>
    <row r="55" spans="2:12" ht="90" customHeight="1" x14ac:dyDescent="0.25">
      <c r="B55" s="804"/>
      <c r="C55" s="827"/>
      <c r="D55" s="828"/>
      <c r="E55" s="829"/>
      <c r="F55" s="827"/>
      <c r="G55" s="828"/>
      <c r="H55" s="829"/>
      <c r="I55" s="451" t="e">
        <f>IF(F272="","",VLOOKUP(F272,$M$592:$N$594,2,TRUE))</f>
        <v>#N/A</v>
      </c>
      <c r="J55" s="451" t="str">
        <f>IF(F273="","",VLOOKUP(F273,$O$592:$P$594,2,TRUE))</f>
        <v>қорапқа құрылыс бөлшектерін жинастыру дағдылардын қалыптастыру</v>
      </c>
      <c r="K55" s="451" t="e">
        <f>IF(F274="","",VLOOKUP(F274,$Q$592:$R$594,2,TRUE))</f>
        <v>#N/A</v>
      </c>
      <c r="L55" s="820"/>
    </row>
    <row r="56" spans="2:12" ht="90" customHeight="1" x14ac:dyDescent="0.25">
      <c r="B56" s="804"/>
      <c r="C56" s="827"/>
      <c r="D56" s="828"/>
      <c r="E56" s="829"/>
      <c r="F56" s="827"/>
      <c r="G56" s="828"/>
      <c r="H56" s="829"/>
      <c r="I56" s="451" t="e">
        <f>IF(F275="","",VLOOKUP(F275,$S$592:$T$594,2,TRUE))</f>
        <v>#N/A</v>
      </c>
      <c r="J56" s="451" t="str">
        <f>IF(F276="","",VLOOKUP(F276,$U$592:$V$594,2,TRUE))</f>
        <v>педагогтің дауыс ырғағына, сөздердің созылыңқы дыбысталуына еліктей отырып, жекелеген сөздер мен буындарды қосып айту дағдылардын қалыптастыру</v>
      </c>
      <c r="K56" s="451" t="e">
        <f>IF(F277="","",VLOOKUP(F277,$W$592:$X$594,2,TRUE))</f>
        <v>#N/A</v>
      </c>
      <c r="L56" s="820"/>
    </row>
    <row r="57" spans="2:12" ht="90" customHeight="1" x14ac:dyDescent="0.25">
      <c r="B57" s="804"/>
      <c r="C57" s="827"/>
      <c r="D57" s="828"/>
      <c r="E57" s="829"/>
      <c r="F57" s="827"/>
      <c r="G57" s="828"/>
      <c r="H57" s="829"/>
      <c r="I57" s="451" t="e">
        <f>IF(F278="","",VLOOKUP(F278,$Y$592:$Z$594,2,TRUE))</f>
        <v>#N/A</v>
      </c>
      <c r="J57" s="451" t="str">
        <f>IF(F279="","",VLOOKUP(F279,$AA$592:$AB$594,2,TRUE))</f>
        <v>бұрын естіген әндерді тану дағдылардын қалыптастыру</v>
      </c>
      <c r="K57" s="451" t="e">
        <f>IF(F280="","",VLOOKUP(F280,$AC$592:$AD$594,2,TRUE))</f>
        <v>#N/A</v>
      </c>
      <c r="L57" s="820"/>
    </row>
    <row r="58" spans="2:12" ht="90" customHeight="1" x14ac:dyDescent="0.25">
      <c r="B58" s="804"/>
      <c r="C58" s="827"/>
      <c r="D58" s="828"/>
      <c r="E58" s="829"/>
      <c r="F58" s="827"/>
      <c r="G58" s="828"/>
      <c r="H58" s="829"/>
      <c r="I58" s="451" t="e">
        <f>IF(F281="","",VLOOKUP(F281,$AE$592:$AF$594,2,TRUE))</f>
        <v>#N/A</v>
      </c>
      <c r="J58" s="451" t="str">
        <f>IF(F282="","",VLOOKUP(F282,$AG$592:$AH$594,2,TRUE))</f>
        <v>ересектердің көрсеткен қимылдарын қайталау (шапалақтау, аяқтарын тарсылдату, қолдың білектерін айналдыру) дағдылардын қалыптастыру</v>
      </c>
      <c r="K58" s="451" t="e">
        <f>IF(F283="","",VLOOKUP(F283,$AI$592:$AJ$594,2,TRUE))</f>
        <v>#N/A</v>
      </c>
      <c r="L58" s="820"/>
    </row>
    <row r="59" spans="2:12" ht="90" customHeight="1" x14ac:dyDescent="0.25">
      <c r="B59" s="804"/>
      <c r="C59" s="827"/>
      <c r="D59" s="828"/>
      <c r="E59" s="829"/>
      <c r="F59" s="827"/>
      <c r="G59" s="828"/>
      <c r="H59" s="829"/>
      <c r="I59" s="451" t="e">
        <f>IF(F284="","",VLOOKUP(F284,$AK$592:$AL$594,2,TRUE))</f>
        <v>#N/A</v>
      </c>
      <c r="J59" s="451" t="str">
        <f>IF(F285="","",VLOOKUP(F285,$AM$592:$AN$594,2,TRUE))</f>
        <v>музыкалық аспаптарды ажырату (барабан, бубен, сылдырмақ, асатаяқ) дағдылардын қалыптастыру</v>
      </c>
      <c r="K59" s="451" t="e">
        <f>IF(F286="","",VLOOKUP(F286,$AO$592:$AP$594,2,TRUE))</f>
        <v>#N/A</v>
      </c>
      <c r="L59" s="820"/>
    </row>
    <row r="60" spans="2:12" ht="90" hidden="1" customHeight="1" x14ac:dyDescent="0.25">
      <c r="B60" s="804" t="s">
        <v>917</v>
      </c>
      <c r="C60" s="827"/>
      <c r="D60" s="828"/>
      <c r="E60" s="829"/>
      <c r="F60" s="827"/>
      <c r="G60" s="828"/>
      <c r="H60" s="829"/>
      <c r="I60" s="453" t="e">
        <f>IF(G212="","",VLOOKUP(G212,$M$596:$N$598,2,TRUE))</f>
        <v>#REF!</v>
      </c>
      <c r="J60" s="453" t="e">
        <f>IF(G213="","",VLOOKUP(G213,$O$596:$P$598,2,TRUE))</f>
        <v>#REF!</v>
      </c>
      <c r="K60" s="453" t="e">
        <f>IF(G214="","",VLOOKUP(G214,$Q$596:$R$598,2,TRUE))</f>
        <v>#REF!</v>
      </c>
      <c r="L60" s="820"/>
    </row>
    <row r="61" spans="2:12" ht="90" customHeight="1" x14ac:dyDescent="0.25">
      <c r="B61" s="804"/>
      <c r="C61" s="827"/>
      <c r="D61" s="828"/>
      <c r="E61" s="829"/>
      <c r="F61" s="827"/>
      <c r="G61" s="828"/>
      <c r="H61" s="829"/>
      <c r="I61" s="453" t="e">
        <f>IF(G215="","",VLOOKUP(G215,$S$596:$T$598,2,TRUE))</f>
        <v>#N/A</v>
      </c>
      <c r="J61" s="453" t="str">
        <f>IF(G216="","",VLOOKUP(G216,$U$596:$V$598,2,TRUE))</f>
        <v>есімін атағанда жауап беру, өзін айнадан және фотосуреттерден тану  дағдылардын қалыптастыру</v>
      </c>
      <c r="K61" s="453" t="e">
        <f>IF(G217="","",VLOOKUP(G217,$W$596:$X$598,2,TRUE))</f>
        <v>#N/A</v>
      </c>
      <c r="L61" s="820"/>
    </row>
    <row r="62" spans="2:12" ht="90" customHeight="1" x14ac:dyDescent="0.25">
      <c r="B62" s="804"/>
      <c r="C62" s="827"/>
      <c r="D62" s="828"/>
      <c r="E62" s="829"/>
      <c r="F62" s="827"/>
      <c r="G62" s="828"/>
      <c r="H62" s="829"/>
      <c r="I62" s="453" t="e">
        <f>IF(G218="","",VLOOKUP(G218,$Y$596:$Z$598,2,TRUE))</f>
        <v>#N/A</v>
      </c>
      <c r="J62" s="453" t="str">
        <f>IF(G219="","",VLOOKUP(G219,$AA$596:$AB$598,2,TRUE))</f>
        <v>заттарды және олармен әрекет етуді білу, оларды суреттен тану дағдылардын қалыптастыру</v>
      </c>
      <c r="K62" s="453" t="e">
        <f>IF(G220="","",VLOOKUP(G220,$AC$596:$AD$598,2,TRUE))</f>
        <v>#N/A</v>
      </c>
      <c r="L62" s="820"/>
    </row>
    <row r="63" spans="2:12" ht="90" customHeight="1" x14ac:dyDescent="0.25">
      <c r="B63" s="804"/>
      <c r="C63" s="827"/>
      <c r="D63" s="828"/>
      <c r="E63" s="829"/>
      <c r="F63" s="827"/>
      <c r="G63" s="828"/>
      <c r="H63" s="829"/>
      <c r="I63" s="453" t="e">
        <f>IF(G221="","",VLOOKUP(G221,$AE$596:$AF$598,2,TRUE))</f>
        <v>#N/A</v>
      </c>
      <c r="J63" s="453" t="str">
        <f>IF(G222="","",VLOOKUP(G222,$AG$596:$AH$598,2,TRUE))</f>
        <v>оқылған дәмі, сыртқы белгілері бойынша көгөністер мен жемістерді ажырату  және атау дағдылардын қалыптастыру</v>
      </c>
      <c r="K63" s="453" t="e">
        <f>IF(G223="","",VLOOKUP(G223,$AI$596:$AJ$598,2,TRUE))</f>
        <v>#N/A</v>
      </c>
      <c r="L63" s="820"/>
    </row>
    <row r="64" spans="2:12" ht="90" customHeight="1" x14ac:dyDescent="0.25">
      <c r="B64" s="804"/>
      <c r="C64" s="830"/>
      <c r="D64" s="831"/>
      <c r="E64" s="832"/>
      <c r="F64" s="830"/>
      <c r="G64" s="831"/>
      <c r="H64" s="832"/>
      <c r="I64" s="453" t="e">
        <f>IF(G224="","",VLOOKUP(G224,$AK$596:$AL$598,2,TRUE))</f>
        <v>#N/A</v>
      </c>
      <c r="J64" s="453" t="str">
        <f>IF(G225="","",VLOOKUP(G225,$AM$596:$AN$598,2,TRUE))</f>
        <v>өсімдіктер мен жануарларға қамқорлық таныту: оларды жақсы көру, сипау дағдылардын қалыптастыру</v>
      </c>
      <c r="K64" s="453" t="e">
        <f>IF(G226="","",VLOOKUP(G226,$AO$596:$AP$598,2,TRUE))</f>
        <v>#N/A</v>
      </c>
      <c r="L64" s="821"/>
    </row>
    <row r="67" spans="2:7" ht="15.75" x14ac:dyDescent="0.25">
      <c r="B67" s="816" t="s">
        <v>937</v>
      </c>
      <c r="C67" s="817"/>
      <c r="D67" s="817"/>
      <c r="E67" s="817"/>
      <c r="F67" s="817"/>
      <c r="G67" s="818"/>
    </row>
    <row r="68" spans="2:7" ht="66" customHeight="1" x14ac:dyDescent="0.25">
      <c r="B68" s="35"/>
      <c r="C68" s="21" t="s">
        <v>915</v>
      </c>
      <c r="D68" s="21" t="s">
        <v>733</v>
      </c>
      <c r="E68" s="21" t="s">
        <v>916</v>
      </c>
      <c r="F68" s="21" t="s">
        <v>904</v>
      </c>
      <c r="G68" s="62" t="s">
        <v>917</v>
      </c>
    </row>
    <row r="69" spans="2:7" x14ac:dyDescent="0.25">
      <c r="B69" s="570">
        <v>1</v>
      </c>
      <c r="C69" s="452"/>
      <c r="D69" s="452"/>
      <c r="E69" s="452"/>
      <c r="F69" s="452"/>
      <c r="G69" s="452"/>
    </row>
    <row r="70" spans="2:7" x14ac:dyDescent="0.25">
      <c r="B70" s="571"/>
      <c r="C70" s="452"/>
      <c r="D70" s="452"/>
      <c r="E70" s="452"/>
      <c r="F70" s="452"/>
      <c r="G70" s="452"/>
    </row>
    <row r="71" spans="2:7" x14ac:dyDescent="0.25">
      <c r="B71" s="572"/>
      <c r="C71" s="452"/>
      <c r="D71" s="452"/>
      <c r="E71" s="452"/>
      <c r="F71" s="452"/>
      <c r="G71" s="452"/>
    </row>
    <row r="72" spans="2:7" x14ac:dyDescent="0.25">
      <c r="B72" s="570">
        <v>2</v>
      </c>
      <c r="C72" s="452"/>
      <c r="D72" s="452"/>
      <c r="E72" s="452"/>
      <c r="F72" s="452"/>
      <c r="G72" s="452"/>
    </row>
    <row r="73" spans="2:7" x14ac:dyDescent="0.25">
      <c r="B73" s="571"/>
      <c r="C73" s="452"/>
      <c r="D73" s="452"/>
      <c r="E73" s="452"/>
      <c r="F73" s="452"/>
      <c r="G73" s="452"/>
    </row>
    <row r="74" spans="2:7" x14ac:dyDescent="0.25">
      <c r="B74" s="572"/>
      <c r="C74" s="452"/>
      <c r="D74" s="452"/>
      <c r="E74" s="452"/>
      <c r="F74" s="452"/>
      <c r="G74" s="452"/>
    </row>
    <row r="75" spans="2:7" x14ac:dyDescent="0.25">
      <c r="B75" s="570">
        <v>3</v>
      </c>
      <c r="C75" s="452"/>
      <c r="D75" s="452"/>
      <c r="E75" s="452"/>
      <c r="F75" s="452"/>
      <c r="G75" s="452"/>
    </row>
    <row r="76" spans="2:7" x14ac:dyDescent="0.25">
      <c r="B76" s="571"/>
      <c r="C76" s="452"/>
      <c r="D76" s="452"/>
      <c r="E76" s="452"/>
      <c r="F76" s="452"/>
      <c r="G76" s="452"/>
    </row>
    <row r="77" spans="2:7" x14ac:dyDescent="0.25">
      <c r="B77" s="572"/>
      <c r="C77" s="452"/>
      <c r="D77" s="452"/>
      <c r="E77" s="452"/>
      <c r="F77" s="452"/>
      <c r="G77" s="452"/>
    </row>
    <row r="78" spans="2:7" x14ac:dyDescent="0.25">
      <c r="B78" s="570">
        <v>4</v>
      </c>
      <c r="C78" s="452"/>
      <c r="D78" s="452"/>
      <c r="E78" s="452"/>
      <c r="F78" s="452"/>
      <c r="G78" s="452"/>
    </row>
    <row r="79" spans="2:7" x14ac:dyDescent="0.25">
      <c r="B79" s="571"/>
      <c r="C79" s="452"/>
      <c r="D79" s="452"/>
      <c r="E79" s="452"/>
      <c r="F79" s="452"/>
      <c r="G79" s="452"/>
    </row>
    <row r="80" spans="2:7" x14ac:dyDescent="0.25">
      <c r="B80" s="572"/>
      <c r="C80" s="452"/>
      <c r="D80" s="452"/>
      <c r="E80" s="452"/>
      <c r="F80" s="452"/>
      <c r="G80" s="452"/>
    </row>
    <row r="81" spans="2:7" x14ac:dyDescent="0.25">
      <c r="B81" s="570">
        <v>5</v>
      </c>
      <c r="C81" s="798"/>
      <c r="D81" s="452"/>
      <c r="E81" s="798"/>
      <c r="F81" s="452"/>
      <c r="G81" s="798"/>
    </row>
    <row r="82" spans="2:7" x14ac:dyDescent="0.25">
      <c r="B82" s="571"/>
      <c r="C82" s="799"/>
      <c r="D82" s="452"/>
      <c r="E82" s="799"/>
      <c r="F82" s="452"/>
      <c r="G82" s="799"/>
    </row>
    <row r="83" spans="2:7" x14ac:dyDescent="0.25">
      <c r="B83" s="572"/>
      <c r="C83" s="799"/>
      <c r="D83" s="452"/>
      <c r="E83" s="799"/>
      <c r="F83" s="452"/>
      <c r="G83" s="799"/>
    </row>
    <row r="84" spans="2:7" x14ac:dyDescent="0.25">
      <c r="B84" s="570">
        <v>6</v>
      </c>
      <c r="C84" s="799"/>
      <c r="D84" s="452"/>
      <c r="E84" s="799"/>
      <c r="F84" s="452"/>
      <c r="G84" s="799"/>
    </row>
    <row r="85" spans="2:7" x14ac:dyDescent="0.25">
      <c r="B85" s="571"/>
      <c r="C85" s="799"/>
      <c r="D85" s="452"/>
      <c r="E85" s="799"/>
      <c r="F85" s="452"/>
      <c r="G85" s="799"/>
    </row>
    <row r="86" spans="2:7" x14ac:dyDescent="0.25">
      <c r="B86" s="572"/>
      <c r="C86" s="799"/>
      <c r="D86" s="452"/>
      <c r="E86" s="799"/>
      <c r="F86" s="452"/>
      <c r="G86" s="799"/>
    </row>
    <row r="87" spans="2:7" x14ac:dyDescent="0.25">
      <c r="B87" s="570">
        <v>7</v>
      </c>
      <c r="C87" s="799"/>
      <c r="D87" s="452"/>
      <c r="E87" s="799"/>
      <c r="F87" s="452"/>
      <c r="G87" s="799"/>
    </row>
    <row r="88" spans="2:7" x14ac:dyDescent="0.25">
      <c r="B88" s="571"/>
      <c r="C88" s="799"/>
      <c r="D88" s="452"/>
      <c r="E88" s="799"/>
      <c r="F88" s="452"/>
      <c r="G88" s="799"/>
    </row>
    <row r="89" spans="2:7" x14ac:dyDescent="0.25">
      <c r="B89" s="572"/>
      <c r="C89" s="799"/>
      <c r="D89" s="452"/>
      <c r="E89" s="799"/>
      <c r="F89" s="452"/>
      <c r="G89" s="799"/>
    </row>
    <row r="90" spans="2:7" x14ac:dyDescent="0.25">
      <c r="B90" s="570">
        <v>8</v>
      </c>
      <c r="C90" s="799"/>
      <c r="D90" s="452"/>
      <c r="E90" s="799"/>
      <c r="F90" s="452"/>
      <c r="G90" s="799"/>
    </row>
    <row r="91" spans="2:7" x14ac:dyDescent="0.25">
      <c r="B91" s="571"/>
      <c r="C91" s="799"/>
      <c r="D91" s="452"/>
      <c r="E91" s="799"/>
      <c r="F91" s="452"/>
      <c r="G91" s="799"/>
    </row>
    <row r="92" spans="2:7" x14ac:dyDescent="0.25">
      <c r="B92" s="572"/>
      <c r="C92" s="799"/>
      <c r="D92" s="452"/>
      <c r="E92" s="799"/>
      <c r="F92" s="452"/>
      <c r="G92" s="799"/>
    </row>
    <row r="93" spans="2:7" x14ac:dyDescent="0.25">
      <c r="B93" s="570">
        <v>9</v>
      </c>
      <c r="C93" s="799"/>
      <c r="D93" s="798"/>
      <c r="E93" s="799"/>
      <c r="F93" s="452"/>
      <c r="G93" s="799"/>
    </row>
    <row r="94" spans="2:7" x14ac:dyDescent="0.25">
      <c r="B94" s="571"/>
      <c r="C94" s="799"/>
      <c r="D94" s="799"/>
      <c r="E94" s="799"/>
      <c r="F94" s="452"/>
      <c r="G94" s="799"/>
    </row>
    <row r="95" spans="2:7" x14ac:dyDescent="0.25">
      <c r="B95" s="572"/>
      <c r="C95" s="799"/>
      <c r="D95" s="799"/>
      <c r="E95" s="799"/>
      <c r="F95" s="398"/>
      <c r="G95" s="799"/>
    </row>
    <row r="96" spans="2:7" x14ac:dyDescent="0.25">
      <c r="B96" s="607">
        <v>10</v>
      </c>
      <c r="C96" s="799"/>
      <c r="D96" s="799"/>
      <c r="E96" s="799"/>
      <c r="F96" s="398"/>
      <c r="G96" s="799"/>
    </row>
    <row r="97" spans="2:7" x14ac:dyDescent="0.25">
      <c r="B97" s="607"/>
      <c r="C97" s="799"/>
      <c r="D97" s="799"/>
      <c r="E97" s="799"/>
      <c r="F97" s="398"/>
      <c r="G97" s="799"/>
    </row>
    <row r="98" spans="2:7" x14ac:dyDescent="0.25">
      <c r="B98" s="607"/>
      <c r="C98" s="799"/>
      <c r="D98" s="799"/>
      <c r="E98" s="799"/>
      <c r="F98" s="398"/>
      <c r="G98" s="799"/>
    </row>
    <row r="99" spans="2:7" x14ac:dyDescent="0.25">
      <c r="B99" s="607">
        <v>11</v>
      </c>
      <c r="C99" s="799"/>
      <c r="D99" s="799"/>
      <c r="E99" s="799"/>
      <c r="F99" s="398"/>
      <c r="G99" s="799"/>
    </row>
    <row r="100" spans="2:7" x14ac:dyDescent="0.25">
      <c r="B100" s="607"/>
      <c r="C100" s="799"/>
      <c r="D100" s="799"/>
      <c r="E100" s="799"/>
      <c r="F100" s="398"/>
      <c r="G100" s="799"/>
    </row>
    <row r="101" spans="2:7" x14ac:dyDescent="0.25">
      <c r="B101" s="607"/>
      <c r="C101" s="799"/>
      <c r="D101" s="799"/>
      <c r="E101" s="799"/>
      <c r="F101" s="398"/>
      <c r="G101" s="799"/>
    </row>
    <row r="102" spans="2:7" x14ac:dyDescent="0.25">
      <c r="B102" s="607">
        <v>12</v>
      </c>
      <c r="C102" s="799"/>
      <c r="D102" s="799"/>
      <c r="E102" s="799"/>
      <c r="F102" s="398"/>
      <c r="G102" s="799"/>
    </row>
    <row r="103" spans="2:7" x14ac:dyDescent="0.25">
      <c r="B103" s="607"/>
      <c r="C103" s="799"/>
      <c r="D103" s="799"/>
      <c r="E103" s="799"/>
      <c r="F103" s="398"/>
      <c r="G103" s="799"/>
    </row>
    <row r="104" spans="2:7" x14ac:dyDescent="0.25">
      <c r="B104" s="607"/>
      <c r="C104" s="799"/>
      <c r="D104" s="799"/>
      <c r="E104" s="799"/>
      <c r="F104" s="398"/>
      <c r="G104" s="799"/>
    </row>
    <row r="105" spans="2:7" x14ac:dyDescent="0.25">
      <c r="B105" s="607">
        <v>13</v>
      </c>
      <c r="C105" s="799"/>
      <c r="D105" s="799"/>
      <c r="E105" s="799"/>
      <c r="F105" s="398"/>
      <c r="G105" s="799"/>
    </row>
    <row r="106" spans="2:7" x14ac:dyDescent="0.25">
      <c r="B106" s="607"/>
      <c r="C106" s="799"/>
      <c r="D106" s="799"/>
      <c r="E106" s="799"/>
      <c r="F106" s="398"/>
      <c r="G106" s="799"/>
    </row>
    <row r="107" spans="2:7" x14ac:dyDescent="0.25">
      <c r="B107" s="607"/>
      <c r="C107" s="799"/>
      <c r="D107" s="799"/>
      <c r="E107" s="799"/>
      <c r="F107" s="398"/>
      <c r="G107" s="799"/>
    </row>
    <row r="108" spans="2:7" x14ac:dyDescent="0.25">
      <c r="B108" s="607">
        <v>14</v>
      </c>
      <c r="C108" s="799"/>
      <c r="D108" s="799"/>
      <c r="E108" s="799"/>
      <c r="F108" s="398"/>
      <c r="G108" s="799"/>
    </row>
    <row r="109" spans="2:7" x14ac:dyDescent="0.25">
      <c r="B109" s="607"/>
      <c r="C109" s="799"/>
      <c r="D109" s="799"/>
      <c r="E109" s="799"/>
      <c r="F109" s="398"/>
      <c r="G109" s="799"/>
    </row>
    <row r="110" spans="2:7" x14ac:dyDescent="0.25">
      <c r="B110" s="607"/>
      <c r="C110" s="799"/>
      <c r="D110" s="799"/>
      <c r="E110" s="799"/>
      <c r="F110" s="398"/>
      <c r="G110" s="799"/>
    </row>
    <row r="111" spans="2:7" x14ac:dyDescent="0.25">
      <c r="B111" s="607">
        <v>15</v>
      </c>
      <c r="C111" s="799"/>
      <c r="D111" s="799"/>
      <c r="E111" s="799"/>
      <c r="F111" s="398"/>
      <c r="G111" s="799"/>
    </row>
    <row r="112" spans="2:7" x14ac:dyDescent="0.25">
      <c r="B112" s="607"/>
      <c r="C112" s="799"/>
      <c r="D112" s="799"/>
      <c r="E112" s="799"/>
      <c r="F112" s="398"/>
      <c r="G112" s="799"/>
    </row>
    <row r="113" spans="2:7" x14ac:dyDescent="0.25">
      <c r="B113" s="607"/>
      <c r="C113" s="799"/>
      <c r="D113" s="799"/>
      <c r="E113" s="799"/>
      <c r="F113" s="398"/>
      <c r="G113" s="799"/>
    </row>
    <row r="114" spans="2:7" x14ac:dyDescent="0.25">
      <c r="B114" s="607">
        <v>16</v>
      </c>
      <c r="C114" s="799"/>
      <c r="D114" s="799"/>
      <c r="E114" s="799"/>
      <c r="F114" s="398"/>
      <c r="G114" s="799"/>
    </row>
    <row r="115" spans="2:7" x14ac:dyDescent="0.25">
      <c r="B115" s="607"/>
      <c r="C115" s="799"/>
      <c r="D115" s="799"/>
      <c r="E115" s="799"/>
      <c r="F115" s="398"/>
      <c r="G115" s="799"/>
    </row>
    <row r="116" spans="2:7" x14ac:dyDescent="0.25">
      <c r="B116" s="607"/>
      <c r="C116" s="799"/>
      <c r="D116" s="799"/>
      <c r="E116" s="799"/>
      <c r="F116" s="398"/>
      <c r="G116" s="799"/>
    </row>
    <row r="117" spans="2:7" x14ac:dyDescent="0.25">
      <c r="B117" s="607">
        <v>17</v>
      </c>
      <c r="C117" s="799"/>
      <c r="D117" s="799"/>
      <c r="E117" s="799"/>
      <c r="F117" s="398"/>
      <c r="G117" s="799"/>
    </row>
    <row r="118" spans="2:7" x14ac:dyDescent="0.25">
      <c r="B118" s="607"/>
      <c r="C118" s="799"/>
      <c r="D118" s="799"/>
      <c r="E118" s="799"/>
      <c r="F118" s="398"/>
      <c r="G118" s="799"/>
    </row>
    <row r="119" spans="2:7" x14ac:dyDescent="0.25">
      <c r="B119" s="607"/>
      <c r="C119" s="799"/>
      <c r="D119" s="799"/>
      <c r="E119" s="799"/>
      <c r="F119" s="398"/>
      <c r="G119" s="799"/>
    </row>
    <row r="120" spans="2:7" x14ac:dyDescent="0.25">
      <c r="B120" s="607">
        <v>18</v>
      </c>
      <c r="C120" s="799"/>
      <c r="D120" s="799"/>
      <c r="E120" s="799"/>
      <c r="F120" s="398"/>
      <c r="G120" s="799"/>
    </row>
    <row r="121" spans="2:7" x14ac:dyDescent="0.25">
      <c r="B121" s="607"/>
      <c r="C121" s="799"/>
      <c r="D121" s="799"/>
      <c r="E121" s="799"/>
      <c r="F121" s="398"/>
      <c r="G121" s="799"/>
    </row>
    <row r="122" spans="2:7" x14ac:dyDescent="0.25">
      <c r="B122" s="607"/>
      <c r="C122" s="799"/>
      <c r="D122" s="799"/>
      <c r="E122" s="799"/>
      <c r="F122" s="398"/>
      <c r="G122" s="799"/>
    </row>
    <row r="123" spans="2:7" x14ac:dyDescent="0.25">
      <c r="B123" s="607">
        <v>19</v>
      </c>
      <c r="C123" s="799"/>
      <c r="D123" s="799"/>
      <c r="E123" s="799"/>
      <c r="F123" s="398"/>
      <c r="G123" s="799"/>
    </row>
    <row r="124" spans="2:7" x14ac:dyDescent="0.25">
      <c r="B124" s="607"/>
      <c r="C124" s="799"/>
      <c r="D124" s="799"/>
      <c r="E124" s="799"/>
      <c r="F124" s="398"/>
      <c r="G124" s="799"/>
    </row>
    <row r="125" spans="2:7" x14ac:dyDescent="0.25">
      <c r="B125" s="607"/>
      <c r="C125" s="799"/>
      <c r="D125" s="799"/>
      <c r="E125" s="799"/>
      <c r="F125" s="398"/>
      <c r="G125" s="799"/>
    </row>
    <row r="126" spans="2:7" x14ac:dyDescent="0.25">
      <c r="B126" s="607">
        <v>20</v>
      </c>
      <c r="C126" s="799"/>
      <c r="D126" s="799"/>
      <c r="E126" s="799"/>
      <c r="F126" s="398"/>
      <c r="G126" s="799"/>
    </row>
    <row r="127" spans="2:7" x14ac:dyDescent="0.25">
      <c r="B127" s="607"/>
      <c r="C127" s="799"/>
      <c r="D127" s="799"/>
      <c r="E127" s="799"/>
      <c r="F127" s="398"/>
      <c r="G127" s="799"/>
    </row>
    <row r="128" spans="2:7" x14ac:dyDescent="0.25">
      <c r="B128" s="607"/>
      <c r="C128" s="800"/>
      <c r="D128" s="800"/>
      <c r="E128" s="800"/>
      <c r="F128" s="398"/>
      <c r="G128" s="800"/>
    </row>
    <row r="129" spans="2:7" x14ac:dyDescent="0.25">
      <c r="C129" s="1"/>
      <c r="D129" s="1"/>
      <c r="E129" s="1"/>
      <c r="F129" s="1"/>
      <c r="G129" s="1"/>
    </row>
    <row r="131" spans="2:7" ht="15.75" x14ac:dyDescent="0.25">
      <c r="B131" s="816" t="s">
        <v>938</v>
      </c>
      <c r="C131" s="817"/>
      <c r="D131" s="817"/>
      <c r="E131" s="817"/>
      <c r="F131" s="817"/>
      <c r="G131" s="818"/>
    </row>
    <row r="132" spans="2:7" ht="63.75" customHeight="1" x14ac:dyDescent="0.25">
      <c r="B132" s="35"/>
      <c r="C132" s="21" t="s">
        <v>915</v>
      </c>
      <c r="D132" s="21" t="s">
        <v>733</v>
      </c>
      <c r="E132" s="21" t="s">
        <v>916</v>
      </c>
      <c r="F132" s="21" t="s">
        <v>904</v>
      </c>
      <c r="G132" s="62" t="s">
        <v>917</v>
      </c>
    </row>
    <row r="133" spans="2:7" x14ac:dyDescent="0.25">
      <c r="B133" s="570">
        <v>1</v>
      </c>
      <c r="C133" s="452"/>
      <c r="D133" s="452"/>
      <c r="E133" s="452"/>
      <c r="F133" s="452"/>
      <c r="G133" s="452"/>
    </row>
    <row r="134" spans="2:7" x14ac:dyDescent="0.25">
      <c r="B134" s="571"/>
      <c r="C134" s="452"/>
      <c r="D134" s="452"/>
      <c r="E134" s="452"/>
      <c r="F134" s="452"/>
      <c r="G134" s="452"/>
    </row>
    <row r="135" spans="2:7" x14ac:dyDescent="0.25">
      <c r="B135" s="572"/>
      <c r="C135" s="452"/>
      <c r="D135" s="452"/>
      <c r="E135" s="452"/>
      <c r="F135" s="452"/>
      <c r="G135" s="452"/>
    </row>
    <row r="136" spans="2:7" x14ac:dyDescent="0.25">
      <c r="B136" s="570">
        <v>2</v>
      </c>
      <c r="C136" s="452"/>
      <c r="D136" s="452"/>
      <c r="E136" s="452"/>
      <c r="F136" s="452"/>
      <c r="G136" s="452"/>
    </row>
    <row r="137" spans="2:7" x14ac:dyDescent="0.25">
      <c r="B137" s="571"/>
      <c r="C137" s="452"/>
      <c r="D137" s="452"/>
      <c r="E137" s="452"/>
      <c r="F137" s="452"/>
      <c r="G137" s="452"/>
    </row>
    <row r="138" spans="2:7" x14ac:dyDescent="0.25">
      <c r="B138" s="572"/>
      <c r="C138" s="452"/>
      <c r="D138" s="452"/>
      <c r="E138" s="452"/>
      <c r="F138" s="452"/>
      <c r="G138" s="452"/>
    </row>
    <row r="139" spans="2:7" x14ac:dyDescent="0.25">
      <c r="B139" s="570">
        <v>3</v>
      </c>
      <c r="C139" s="452"/>
      <c r="D139" s="452"/>
      <c r="E139" s="452"/>
      <c r="F139" s="452"/>
      <c r="G139" s="452"/>
    </row>
    <row r="140" spans="2:7" x14ac:dyDescent="0.25">
      <c r="B140" s="571"/>
      <c r="C140" s="452"/>
      <c r="D140" s="452"/>
      <c r="E140" s="452"/>
      <c r="F140" s="452"/>
      <c r="G140" s="452"/>
    </row>
    <row r="141" spans="2:7" x14ac:dyDescent="0.25">
      <c r="B141" s="572"/>
      <c r="C141" s="452"/>
      <c r="D141" s="452"/>
      <c r="E141" s="452"/>
      <c r="F141" s="452"/>
      <c r="G141" s="452"/>
    </row>
    <row r="142" spans="2:7" x14ac:dyDescent="0.25">
      <c r="B142" s="570">
        <v>4</v>
      </c>
      <c r="C142" s="452"/>
      <c r="D142" s="452"/>
      <c r="E142" s="452"/>
      <c r="F142" s="452"/>
      <c r="G142" s="452"/>
    </row>
    <row r="143" spans="2:7" x14ac:dyDescent="0.25">
      <c r="B143" s="571"/>
      <c r="C143" s="452"/>
      <c r="D143" s="452"/>
      <c r="E143" s="452"/>
      <c r="F143" s="452"/>
      <c r="G143" s="452"/>
    </row>
    <row r="144" spans="2:7" x14ac:dyDescent="0.25">
      <c r="B144" s="572"/>
      <c r="C144" s="452"/>
      <c r="D144" s="452"/>
      <c r="E144" s="452"/>
      <c r="F144" s="452"/>
      <c r="G144" s="452"/>
    </row>
    <row r="145" spans="2:7" x14ac:dyDescent="0.25">
      <c r="B145" s="570">
        <v>5</v>
      </c>
      <c r="C145" s="452"/>
      <c r="D145" s="452"/>
      <c r="E145" s="452"/>
      <c r="F145" s="452"/>
      <c r="G145" s="452"/>
    </row>
    <row r="146" spans="2:7" x14ac:dyDescent="0.25">
      <c r="B146" s="571"/>
      <c r="C146" s="452"/>
      <c r="D146" s="452"/>
      <c r="E146" s="452"/>
      <c r="F146" s="452"/>
      <c r="G146" s="452"/>
    </row>
    <row r="147" spans="2:7" x14ac:dyDescent="0.25">
      <c r="B147" s="572"/>
      <c r="C147" s="452"/>
      <c r="D147" s="452"/>
      <c r="E147" s="452"/>
      <c r="F147" s="452"/>
      <c r="G147" s="452"/>
    </row>
    <row r="148" spans="2:7" x14ac:dyDescent="0.25">
      <c r="B148" s="570">
        <v>6</v>
      </c>
      <c r="C148" s="798"/>
      <c r="D148" s="452"/>
      <c r="E148" s="798"/>
      <c r="F148" s="452"/>
      <c r="G148" s="798"/>
    </row>
    <row r="149" spans="2:7" x14ac:dyDescent="0.25">
      <c r="B149" s="571"/>
      <c r="C149" s="799"/>
      <c r="D149" s="452"/>
      <c r="E149" s="799"/>
      <c r="F149" s="452"/>
      <c r="G149" s="799"/>
    </row>
    <row r="150" spans="2:7" x14ac:dyDescent="0.25">
      <c r="B150" s="572"/>
      <c r="C150" s="799"/>
      <c r="D150" s="452"/>
      <c r="E150" s="799"/>
      <c r="F150" s="452"/>
      <c r="G150" s="799"/>
    </row>
    <row r="151" spans="2:7" x14ac:dyDescent="0.25">
      <c r="B151" s="570">
        <v>7</v>
      </c>
      <c r="C151" s="799"/>
      <c r="D151" s="452"/>
      <c r="E151" s="799"/>
      <c r="F151" s="452"/>
      <c r="G151" s="799"/>
    </row>
    <row r="152" spans="2:7" x14ac:dyDescent="0.25">
      <c r="B152" s="571"/>
      <c r="C152" s="799"/>
      <c r="D152" s="452"/>
      <c r="E152" s="799"/>
      <c r="F152" s="452"/>
      <c r="G152" s="799"/>
    </row>
    <row r="153" spans="2:7" x14ac:dyDescent="0.25">
      <c r="B153" s="572"/>
      <c r="C153" s="799"/>
      <c r="D153" s="452"/>
      <c r="E153" s="799"/>
      <c r="F153" s="452"/>
      <c r="G153" s="799"/>
    </row>
    <row r="154" spans="2:7" x14ac:dyDescent="0.25">
      <c r="B154" s="570">
        <v>8</v>
      </c>
      <c r="C154" s="799"/>
      <c r="D154" s="452"/>
      <c r="E154" s="799"/>
      <c r="F154" s="452"/>
      <c r="G154" s="799"/>
    </row>
    <row r="155" spans="2:7" x14ac:dyDescent="0.25">
      <c r="B155" s="571"/>
      <c r="C155" s="799"/>
      <c r="D155" s="452"/>
      <c r="E155" s="799"/>
      <c r="F155" s="452"/>
      <c r="G155" s="799"/>
    </row>
    <row r="156" spans="2:7" x14ac:dyDescent="0.25">
      <c r="B156" s="572"/>
      <c r="C156" s="799"/>
      <c r="D156" s="452"/>
      <c r="E156" s="799"/>
      <c r="F156" s="452"/>
      <c r="G156" s="799"/>
    </row>
    <row r="157" spans="2:7" x14ac:dyDescent="0.25">
      <c r="B157" s="570">
        <v>9</v>
      </c>
      <c r="C157" s="799"/>
      <c r="D157" s="452"/>
      <c r="E157" s="799"/>
      <c r="F157" s="452"/>
      <c r="G157" s="799"/>
    </row>
    <row r="158" spans="2:7" x14ac:dyDescent="0.25">
      <c r="B158" s="571"/>
      <c r="C158" s="799"/>
      <c r="D158" s="452"/>
      <c r="E158" s="799"/>
      <c r="F158" s="452"/>
      <c r="G158" s="799"/>
    </row>
    <row r="159" spans="2:7" x14ac:dyDescent="0.25">
      <c r="B159" s="572"/>
      <c r="C159" s="799"/>
      <c r="D159" s="452"/>
      <c r="E159" s="799"/>
      <c r="F159" s="398"/>
      <c r="G159" s="799"/>
    </row>
    <row r="160" spans="2:7" x14ac:dyDescent="0.25">
      <c r="B160" s="607">
        <v>10</v>
      </c>
      <c r="C160" s="799"/>
      <c r="D160" s="452"/>
      <c r="E160" s="799"/>
      <c r="F160" s="398"/>
      <c r="G160" s="799"/>
    </row>
    <row r="161" spans="2:7" x14ac:dyDescent="0.25">
      <c r="B161" s="607"/>
      <c r="C161" s="799"/>
      <c r="D161" s="452"/>
      <c r="E161" s="799"/>
      <c r="F161" s="398"/>
      <c r="G161" s="799"/>
    </row>
    <row r="162" spans="2:7" x14ac:dyDescent="0.25">
      <c r="B162" s="607"/>
      <c r="C162" s="799"/>
      <c r="D162" s="452"/>
      <c r="E162" s="799"/>
      <c r="F162" s="398"/>
      <c r="G162" s="799"/>
    </row>
    <row r="163" spans="2:7" x14ac:dyDescent="0.25">
      <c r="B163" s="607">
        <v>11</v>
      </c>
      <c r="C163" s="799"/>
      <c r="D163" s="398"/>
      <c r="E163" s="799"/>
      <c r="F163" s="398"/>
      <c r="G163" s="799"/>
    </row>
    <row r="164" spans="2:7" x14ac:dyDescent="0.25">
      <c r="B164" s="607"/>
      <c r="C164" s="799"/>
      <c r="D164" s="452"/>
      <c r="E164" s="799"/>
      <c r="F164" s="398"/>
      <c r="G164" s="799"/>
    </row>
    <row r="165" spans="2:7" x14ac:dyDescent="0.25">
      <c r="B165" s="607"/>
      <c r="C165" s="799"/>
      <c r="D165" s="452"/>
      <c r="E165" s="799"/>
      <c r="F165" s="398"/>
      <c r="G165" s="799"/>
    </row>
    <row r="166" spans="2:7" x14ac:dyDescent="0.25">
      <c r="B166" s="607">
        <v>12</v>
      </c>
      <c r="C166" s="799"/>
      <c r="D166" s="452"/>
      <c r="E166" s="799"/>
      <c r="F166" s="398"/>
      <c r="G166" s="799"/>
    </row>
    <row r="167" spans="2:7" x14ac:dyDescent="0.25">
      <c r="B167" s="607"/>
      <c r="C167" s="799"/>
      <c r="D167" s="452"/>
      <c r="E167" s="799"/>
      <c r="F167" s="398"/>
      <c r="G167" s="799"/>
    </row>
    <row r="168" spans="2:7" x14ac:dyDescent="0.25">
      <c r="B168" s="607"/>
      <c r="C168" s="799"/>
      <c r="D168" s="452"/>
      <c r="E168" s="799"/>
      <c r="F168" s="398"/>
      <c r="G168" s="799"/>
    </row>
    <row r="169" spans="2:7" x14ac:dyDescent="0.25">
      <c r="B169" s="607">
        <v>13</v>
      </c>
      <c r="C169" s="799"/>
      <c r="D169" s="452"/>
      <c r="E169" s="799"/>
      <c r="F169" s="398"/>
      <c r="G169" s="799"/>
    </row>
    <row r="170" spans="2:7" x14ac:dyDescent="0.25">
      <c r="B170" s="607"/>
      <c r="C170" s="799"/>
      <c r="D170" s="452"/>
      <c r="E170" s="799"/>
      <c r="F170" s="398"/>
      <c r="G170" s="799"/>
    </row>
    <row r="171" spans="2:7" x14ac:dyDescent="0.25">
      <c r="B171" s="607"/>
      <c r="C171" s="799"/>
      <c r="D171" s="452"/>
      <c r="E171" s="799"/>
      <c r="F171" s="398"/>
      <c r="G171" s="799"/>
    </row>
    <row r="172" spans="2:7" x14ac:dyDescent="0.25">
      <c r="B172" s="607">
        <v>14</v>
      </c>
      <c r="C172" s="799"/>
      <c r="D172" s="452"/>
      <c r="E172" s="799"/>
      <c r="F172" s="398"/>
      <c r="G172" s="799"/>
    </row>
    <row r="173" spans="2:7" x14ac:dyDescent="0.25">
      <c r="B173" s="607"/>
      <c r="C173" s="799"/>
      <c r="D173" s="452"/>
      <c r="E173" s="799"/>
      <c r="F173" s="398"/>
      <c r="G173" s="799"/>
    </row>
    <row r="174" spans="2:7" x14ac:dyDescent="0.25">
      <c r="B174" s="607"/>
      <c r="C174" s="799"/>
      <c r="D174" s="452"/>
      <c r="E174" s="799"/>
      <c r="F174" s="398"/>
      <c r="G174" s="799"/>
    </row>
    <row r="175" spans="2:7" x14ac:dyDescent="0.25">
      <c r="B175" s="607">
        <v>15</v>
      </c>
      <c r="C175" s="799"/>
      <c r="D175" s="452"/>
      <c r="E175" s="799"/>
      <c r="F175" s="398"/>
      <c r="G175" s="799"/>
    </row>
    <row r="176" spans="2:7" x14ac:dyDescent="0.25">
      <c r="B176" s="607"/>
      <c r="C176" s="799"/>
      <c r="D176" s="452"/>
      <c r="E176" s="799"/>
      <c r="F176" s="398"/>
      <c r="G176" s="799"/>
    </row>
    <row r="177" spans="2:7" x14ac:dyDescent="0.25">
      <c r="B177" s="607"/>
      <c r="C177" s="799"/>
      <c r="D177" s="452"/>
      <c r="E177" s="799"/>
      <c r="F177" s="398"/>
      <c r="G177" s="799"/>
    </row>
    <row r="178" spans="2:7" x14ac:dyDescent="0.25">
      <c r="B178" s="607">
        <v>16</v>
      </c>
      <c r="C178" s="799"/>
      <c r="D178" s="798"/>
      <c r="E178" s="799"/>
      <c r="F178" s="398"/>
      <c r="G178" s="799"/>
    </row>
    <row r="179" spans="2:7" x14ac:dyDescent="0.25">
      <c r="B179" s="607"/>
      <c r="C179" s="799"/>
      <c r="D179" s="799"/>
      <c r="E179" s="799"/>
      <c r="F179" s="398"/>
      <c r="G179" s="799"/>
    </row>
    <row r="180" spans="2:7" x14ac:dyDescent="0.25">
      <c r="B180" s="607"/>
      <c r="C180" s="799"/>
      <c r="D180" s="799"/>
      <c r="E180" s="799"/>
      <c r="F180" s="398"/>
      <c r="G180" s="799"/>
    </row>
    <row r="181" spans="2:7" x14ac:dyDescent="0.25">
      <c r="B181" s="607">
        <v>17</v>
      </c>
      <c r="C181" s="799"/>
      <c r="D181" s="799"/>
      <c r="E181" s="799"/>
      <c r="F181" s="398"/>
      <c r="G181" s="799"/>
    </row>
    <row r="182" spans="2:7" x14ac:dyDescent="0.25">
      <c r="B182" s="607"/>
      <c r="C182" s="799"/>
      <c r="D182" s="799"/>
      <c r="E182" s="799"/>
      <c r="F182" s="398"/>
      <c r="G182" s="799"/>
    </row>
    <row r="183" spans="2:7" x14ac:dyDescent="0.25">
      <c r="B183" s="607"/>
      <c r="C183" s="799"/>
      <c r="D183" s="799"/>
      <c r="E183" s="799"/>
      <c r="F183" s="398"/>
      <c r="G183" s="799"/>
    </row>
    <row r="184" spans="2:7" x14ac:dyDescent="0.25">
      <c r="B184" s="607">
        <v>18</v>
      </c>
      <c r="C184" s="799"/>
      <c r="D184" s="799"/>
      <c r="E184" s="799"/>
      <c r="F184" s="398"/>
      <c r="G184" s="799"/>
    </row>
    <row r="185" spans="2:7" x14ac:dyDescent="0.25">
      <c r="B185" s="607"/>
      <c r="C185" s="799"/>
      <c r="D185" s="799"/>
      <c r="E185" s="799"/>
      <c r="F185" s="398"/>
      <c r="G185" s="799"/>
    </row>
    <row r="186" spans="2:7" x14ac:dyDescent="0.25">
      <c r="B186" s="607"/>
      <c r="C186" s="799"/>
      <c r="D186" s="799"/>
      <c r="E186" s="799"/>
      <c r="F186" s="398"/>
      <c r="G186" s="799"/>
    </row>
    <row r="187" spans="2:7" x14ac:dyDescent="0.25">
      <c r="B187" s="607">
        <v>19</v>
      </c>
      <c r="C187" s="799"/>
      <c r="D187" s="799"/>
      <c r="E187" s="799"/>
      <c r="F187" s="398"/>
      <c r="G187" s="799"/>
    </row>
    <row r="188" spans="2:7" x14ac:dyDescent="0.25">
      <c r="B188" s="607"/>
      <c r="C188" s="799"/>
      <c r="D188" s="799"/>
      <c r="E188" s="799"/>
      <c r="F188" s="398"/>
      <c r="G188" s="799"/>
    </row>
    <row r="189" spans="2:7" x14ac:dyDescent="0.25">
      <c r="B189" s="607"/>
      <c r="C189" s="799"/>
      <c r="D189" s="799"/>
      <c r="E189" s="799"/>
      <c r="F189" s="398"/>
      <c r="G189" s="799"/>
    </row>
    <row r="190" spans="2:7" x14ac:dyDescent="0.25">
      <c r="B190" s="607">
        <v>20</v>
      </c>
      <c r="C190" s="799"/>
      <c r="D190" s="799"/>
      <c r="E190" s="799"/>
      <c r="F190" s="398"/>
      <c r="G190" s="799"/>
    </row>
    <row r="191" spans="2:7" x14ac:dyDescent="0.25">
      <c r="B191" s="607"/>
      <c r="C191" s="799"/>
      <c r="D191" s="799"/>
      <c r="E191" s="799"/>
      <c r="F191" s="398"/>
      <c r="G191" s="799"/>
    </row>
    <row r="192" spans="2:7" x14ac:dyDescent="0.25">
      <c r="B192" s="607"/>
      <c r="C192" s="799"/>
      <c r="D192" s="799"/>
      <c r="E192" s="799"/>
      <c r="F192" s="398"/>
      <c r="G192" s="799"/>
    </row>
    <row r="193" spans="2:7" x14ac:dyDescent="0.25">
      <c r="B193" s="607">
        <v>21</v>
      </c>
      <c r="C193" s="799"/>
      <c r="D193" s="799"/>
      <c r="E193" s="799"/>
      <c r="F193" s="398"/>
      <c r="G193" s="799"/>
    </row>
    <row r="194" spans="2:7" x14ac:dyDescent="0.25">
      <c r="B194" s="607"/>
      <c r="C194" s="799"/>
      <c r="D194" s="799"/>
      <c r="E194" s="799"/>
      <c r="F194" s="398"/>
      <c r="G194" s="799"/>
    </row>
    <row r="195" spans="2:7" x14ac:dyDescent="0.25">
      <c r="B195" s="607"/>
      <c r="C195" s="799"/>
      <c r="D195" s="799"/>
      <c r="E195" s="799"/>
      <c r="F195" s="398"/>
      <c r="G195" s="799"/>
    </row>
    <row r="196" spans="2:7" x14ac:dyDescent="0.25">
      <c r="B196" s="607">
        <v>22</v>
      </c>
      <c r="C196" s="799"/>
      <c r="D196" s="799"/>
      <c r="E196" s="799"/>
      <c r="F196" s="398"/>
      <c r="G196" s="799"/>
    </row>
    <row r="197" spans="2:7" x14ac:dyDescent="0.25">
      <c r="B197" s="607"/>
      <c r="C197" s="799"/>
      <c r="D197" s="799"/>
      <c r="E197" s="799"/>
      <c r="F197" s="398"/>
      <c r="G197" s="799"/>
    </row>
    <row r="198" spans="2:7" x14ac:dyDescent="0.25">
      <c r="B198" s="607"/>
      <c r="C198" s="799"/>
      <c r="D198" s="799"/>
      <c r="E198" s="799"/>
      <c r="F198" s="398"/>
      <c r="G198" s="799"/>
    </row>
    <row r="199" spans="2:7" x14ac:dyDescent="0.25">
      <c r="B199" s="607">
        <v>23</v>
      </c>
      <c r="C199" s="799"/>
      <c r="D199" s="799"/>
      <c r="E199" s="799"/>
      <c r="F199" s="398"/>
      <c r="G199" s="799"/>
    </row>
    <row r="200" spans="2:7" x14ac:dyDescent="0.25">
      <c r="B200" s="607"/>
      <c r="C200" s="799"/>
      <c r="D200" s="799"/>
      <c r="E200" s="799"/>
      <c r="F200" s="398"/>
      <c r="G200" s="799"/>
    </row>
    <row r="201" spans="2:7" x14ac:dyDescent="0.25">
      <c r="B201" s="607"/>
      <c r="C201" s="799"/>
      <c r="D201" s="799"/>
      <c r="E201" s="799"/>
      <c r="F201" s="398"/>
      <c r="G201" s="799"/>
    </row>
    <row r="202" spans="2:7" x14ac:dyDescent="0.25">
      <c r="B202" s="607">
        <v>24</v>
      </c>
      <c r="C202" s="799"/>
      <c r="D202" s="799"/>
      <c r="E202" s="799"/>
      <c r="F202" s="398"/>
      <c r="G202" s="799"/>
    </row>
    <row r="203" spans="2:7" x14ac:dyDescent="0.25">
      <c r="B203" s="607"/>
      <c r="C203" s="799"/>
      <c r="D203" s="799"/>
      <c r="E203" s="799"/>
      <c r="F203" s="398"/>
      <c r="G203" s="799"/>
    </row>
    <row r="204" spans="2:7" x14ac:dyDescent="0.25">
      <c r="B204" s="607"/>
      <c r="C204" s="799"/>
      <c r="D204" s="799"/>
      <c r="E204" s="799"/>
      <c r="F204" s="398"/>
      <c r="G204" s="799"/>
    </row>
    <row r="205" spans="2:7" x14ac:dyDescent="0.25">
      <c r="B205" s="607">
        <v>25</v>
      </c>
      <c r="C205" s="799"/>
      <c r="D205" s="799"/>
      <c r="E205" s="799"/>
      <c r="F205" s="398"/>
      <c r="G205" s="799"/>
    </row>
    <row r="206" spans="2:7" x14ac:dyDescent="0.25">
      <c r="B206" s="607"/>
      <c r="C206" s="799"/>
      <c r="D206" s="799"/>
      <c r="E206" s="799"/>
      <c r="F206" s="398"/>
      <c r="G206" s="799"/>
    </row>
    <row r="207" spans="2:7" x14ac:dyDescent="0.25">
      <c r="B207" s="607"/>
      <c r="C207" s="800"/>
      <c r="D207" s="800"/>
      <c r="E207" s="800"/>
      <c r="F207" s="398"/>
      <c r="G207" s="800"/>
    </row>
    <row r="210" spans="2:7" ht="15.75" x14ac:dyDescent="0.25">
      <c r="B210" s="816" t="s">
        <v>939</v>
      </c>
      <c r="C210" s="817"/>
      <c r="D210" s="817"/>
      <c r="E210" s="817"/>
      <c r="F210" s="817"/>
      <c r="G210" s="818"/>
    </row>
    <row r="211" spans="2:7" ht="63.75" customHeight="1" x14ac:dyDescent="0.25">
      <c r="B211" s="35"/>
      <c r="C211" s="21" t="s">
        <v>915</v>
      </c>
      <c r="D211" s="21" t="s">
        <v>733</v>
      </c>
      <c r="E211" s="21" t="s">
        <v>916</v>
      </c>
      <c r="F211" s="21" t="s">
        <v>904</v>
      </c>
      <c r="G211" s="62" t="s">
        <v>917</v>
      </c>
    </row>
    <row r="212" spans="2:7" x14ac:dyDescent="0.25">
      <c r="B212" s="570">
        <v>1</v>
      </c>
      <c r="C212" s="452">
        <f>'2 жастағы балалар Ф'!D157</f>
        <v>0</v>
      </c>
      <c r="D212" s="452">
        <f>'2 жастағы балалар К'!D157</f>
        <v>0</v>
      </c>
      <c r="E212" s="452" t="e">
        <f>'2 жастағы балалар Т'!#REF!</f>
        <v>#REF!</v>
      </c>
      <c r="F212" s="452">
        <f>'2 жастағы балалар Ш'!D157</f>
        <v>0</v>
      </c>
      <c r="G212" s="452" t="e">
        <f>'2 жастағы балалар Ә'!#REF!</f>
        <v>#REF!</v>
      </c>
    </row>
    <row r="213" spans="2:7" x14ac:dyDescent="0.25">
      <c r="B213" s="571"/>
      <c r="C213" s="452">
        <f>'2 жастағы балалар Ф'!E157</f>
        <v>1</v>
      </c>
      <c r="D213" s="452">
        <f>'2 жастағы балалар К'!E157</f>
        <v>1</v>
      </c>
      <c r="E213" s="452" t="e">
        <f>'2 жастағы балалар Т'!#REF!</f>
        <v>#REF!</v>
      </c>
      <c r="F213" s="452">
        <f>'2 жастағы балалар Ш'!E157</f>
        <v>1</v>
      </c>
      <c r="G213" s="452" t="e">
        <f>'2 жастағы балалар Ә'!#REF!</f>
        <v>#REF!</v>
      </c>
    </row>
    <row r="214" spans="2:7" x14ac:dyDescent="0.25">
      <c r="B214" s="572"/>
      <c r="C214" s="452">
        <f>'2 жастағы балалар Ф'!F157</f>
        <v>0</v>
      </c>
      <c r="D214" s="452">
        <f>'2 жастағы балалар К'!F157</f>
        <v>0</v>
      </c>
      <c r="E214" s="452" t="e">
        <f>'2 жастағы балалар Т'!#REF!</f>
        <v>#REF!</v>
      </c>
      <c r="F214" s="452">
        <f>'2 жастағы балалар Ш'!F157</f>
        <v>0</v>
      </c>
      <c r="G214" s="452" t="e">
        <f>'2 жастағы балалар Ә'!#REF!</f>
        <v>#REF!</v>
      </c>
    </row>
    <row r="215" spans="2:7" x14ac:dyDescent="0.25">
      <c r="B215" s="570">
        <v>2</v>
      </c>
      <c r="C215" s="452">
        <f>'2 жастағы балалар Ф'!G157</f>
        <v>0</v>
      </c>
      <c r="D215" s="452">
        <f>'2 жастағы балалар К'!G157</f>
        <v>0</v>
      </c>
      <c r="E215" s="452">
        <f>'2 жастағы балалар Т'!D157</f>
        <v>0</v>
      </c>
      <c r="F215" s="452">
        <f>'2 жастағы балалар Ш'!G157</f>
        <v>0</v>
      </c>
      <c r="G215" s="452">
        <f>'2 жастағы балалар Ә'!D157</f>
        <v>0</v>
      </c>
    </row>
    <row r="216" spans="2:7" x14ac:dyDescent="0.25">
      <c r="B216" s="571"/>
      <c r="C216" s="452">
        <f>'2 жастағы балалар Ф'!H157</f>
        <v>1</v>
      </c>
      <c r="D216" s="452">
        <f>'2 жастағы балалар К'!H157</f>
        <v>1</v>
      </c>
      <c r="E216" s="452">
        <f>'2 жастағы балалар Т'!E157</f>
        <v>1</v>
      </c>
      <c r="F216" s="452">
        <f>'2 жастағы балалар Ш'!H157</f>
        <v>1</v>
      </c>
      <c r="G216" s="452">
        <f>'2 жастағы балалар Ә'!E157</f>
        <v>1</v>
      </c>
    </row>
    <row r="217" spans="2:7" x14ac:dyDescent="0.25">
      <c r="B217" s="572"/>
      <c r="C217" s="452">
        <f>'2 жастағы балалар Ф'!I157</f>
        <v>0</v>
      </c>
      <c r="D217" s="452">
        <f>'2 жастағы балалар К'!I157</f>
        <v>0</v>
      </c>
      <c r="E217" s="452">
        <f>'2 жастағы балалар Т'!F157</f>
        <v>0</v>
      </c>
      <c r="F217" s="452">
        <f>'2 жастағы балалар Ш'!I157</f>
        <v>0</v>
      </c>
      <c r="G217" s="452">
        <f>'2 жастағы балалар Ә'!F157</f>
        <v>0</v>
      </c>
    </row>
    <row r="218" spans="2:7" x14ac:dyDescent="0.25">
      <c r="B218" s="570">
        <v>3</v>
      </c>
      <c r="C218" s="452">
        <f>'2 жастағы балалар Ф'!J157</f>
        <v>1</v>
      </c>
      <c r="D218" s="452">
        <f>'2 жастағы балалар К'!J157</f>
        <v>0</v>
      </c>
      <c r="E218" s="452">
        <f>'2 жастағы балалар Т'!G157</f>
        <v>0</v>
      </c>
      <c r="F218" s="452">
        <f>'2 жастағы балалар Ш'!J157</f>
        <v>0</v>
      </c>
      <c r="G218" s="452">
        <f>'2 жастағы балалар Ә'!G157</f>
        <v>0</v>
      </c>
    </row>
    <row r="219" spans="2:7" x14ac:dyDescent="0.25">
      <c r="B219" s="571"/>
      <c r="C219" s="452">
        <f>'2 жастағы балалар Ф'!K157</f>
        <v>0</v>
      </c>
      <c r="D219" s="452">
        <f>'2 жастағы балалар К'!K157</f>
        <v>1</v>
      </c>
      <c r="E219" s="452">
        <f>'2 жастағы балалар Т'!H157</f>
        <v>2</v>
      </c>
      <c r="F219" s="452">
        <f>'2 жастағы балалар Ш'!K157</f>
        <v>1</v>
      </c>
      <c r="G219" s="452">
        <f>'2 жастағы балалар Ә'!H157</f>
        <v>1</v>
      </c>
    </row>
    <row r="220" spans="2:7" x14ac:dyDescent="0.25">
      <c r="B220" s="572"/>
      <c r="C220" s="452">
        <f>'2 жастағы балалар Ф'!L157</f>
        <v>0</v>
      </c>
      <c r="D220" s="452">
        <f>'2 жастағы балалар К'!L157</f>
        <v>0</v>
      </c>
      <c r="E220" s="452">
        <f>'2 жастағы балалар Т'!I157</f>
        <v>0</v>
      </c>
      <c r="F220" s="452">
        <f>'2 жастағы балалар Ш'!L157</f>
        <v>0</v>
      </c>
      <c r="G220" s="452">
        <f>'2 жастағы балалар Ә'!I157</f>
        <v>0</v>
      </c>
    </row>
    <row r="221" spans="2:7" x14ac:dyDescent="0.25">
      <c r="B221" s="570">
        <v>4</v>
      </c>
      <c r="C221" s="452">
        <f>'2 жастағы балалар Ф'!M157</f>
        <v>0</v>
      </c>
      <c r="D221" s="452">
        <f>'2 жастағы балалар К'!M157</f>
        <v>0</v>
      </c>
      <c r="E221" s="452">
        <f>'2 жастағы балалар Т'!J157</f>
        <v>0</v>
      </c>
      <c r="F221" s="452">
        <f>'2 жастағы балалар Ш'!M157</f>
        <v>0</v>
      </c>
      <c r="G221" s="452">
        <f>'2 жастағы балалар Ә'!J157</f>
        <v>0</v>
      </c>
    </row>
    <row r="222" spans="2:7" x14ac:dyDescent="0.25">
      <c r="B222" s="571"/>
      <c r="C222" s="452">
        <f>'2 жастағы балалар Ф'!N157</f>
        <v>1</v>
      </c>
      <c r="D222" s="452">
        <f>'2 жастағы балалар К'!N157</f>
        <v>1</v>
      </c>
      <c r="E222" s="452">
        <f>'2 жастағы балалар Т'!K157</f>
        <v>1</v>
      </c>
      <c r="F222" s="452">
        <f>'2 жастағы балалар Ш'!N157</f>
        <v>1</v>
      </c>
      <c r="G222" s="452">
        <f>'2 жастағы балалар Ә'!K157</f>
        <v>1</v>
      </c>
    </row>
    <row r="223" spans="2:7" x14ac:dyDescent="0.25">
      <c r="B223" s="572"/>
      <c r="C223" s="452">
        <f>'2 жастағы балалар Ф'!O157</f>
        <v>0</v>
      </c>
      <c r="D223" s="452">
        <f>'2 жастағы балалар К'!O157</f>
        <v>0</v>
      </c>
      <c r="E223" s="452">
        <f>'2 жастағы балалар Т'!L157</f>
        <v>0</v>
      </c>
      <c r="F223" s="452">
        <f>'2 жастағы балалар Ш'!O157</f>
        <v>0</v>
      </c>
      <c r="G223" s="452">
        <f>'2 жастағы балалар Ә'!L157</f>
        <v>0</v>
      </c>
    </row>
    <row r="224" spans="2:7" x14ac:dyDescent="0.25">
      <c r="B224" s="570">
        <v>5</v>
      </c>
      <c r="C224" s="452" t="e">
        <f>'2 жастағы балалар Ф'!#REF!</f>
        <v>#REF!</v>
      </c>
      <c r="D224" s="452" t="e">
        <f>'2 жастағы балалар К'!#REF!</f>
        <v>#REF!</v>
      </c>
      <c r="E224" s="452">
        <f>'2 жастағы балалар Т'!M157</f>
        <v>0</v>
      </c>
      <c r="F224" s="452">
        <f>'2 жастағы балалар Ш'!P157</f>
        <v>0</v>
      </c>
      <c r="G224" s="452">
        <f>'2 жастағы балалар Ә'!M157</f>
        <v>0</v>
      </c>
    </row>
    <row r="225" spans="2:7" x14ac:dyDescent="0.25">
      <c r="B225" s="571"/>
      <c r="C225" s="452" t="e">
        <f>'2 жастағы балалар Ф'!#REF!</f>
        <v>#REF!</v>
      </c>
      <c r="D225" s="452" t="e">
        <f>'2 жастағы балалар К'!#REF!</f>
        <v>#REF!</v>
      </c>
      <c r="E225" s="452">
        <f>'2 жастағы балалар Т'!N157</f>
        <v>1</v>
      </c>
      <c r="F225" s="452">
        <f>'2 жастағы балалар Ш'!Q157</f>
        <v>1</v>
      </c>
      <c r="G225" s="452">
        <f>'2 жастағы балалар Ә'!N157</f>
        <v>1</v>
      </c>
    </row>
    <row r="226" spans="2:7" x14ac:dyDescent="0.25">
      <c r="B226" s="572"/>
      <c r="C226" s="452" t="e">
        <f>'2 жастағы балалар Ф'!#REF!</f>
        <v>#REF!</v>
      </c>
      <c r="D226" s="452" t="e">
        <f>'2 жастағы балалар К'!#REF!</f>
        <v>#REF!</v>
      </c>
      <c r="E226" s="452">
        <f>'2 жастағы балалар Т'!O157</f>
        <v>0</v>
      </c>
      <c r="F226" s="452">
        <f>'2 жастағы балалар Ш'!R157</f>
        <v>0</v>
      </c>
      <c r="G226" s="452">
        <f>'2 жастағы балалар Ә'!O157</f>
        <v>0</v>
      </c>
    </row>
    <row r="227" spans="2:7" x14ac:dyDescent="0.25">
      <c r="B227" s="570">
        <v>6</v>
      </c>
      <c r="C227" s="798"/>
      <c r="D227" s="452">
        <f>'2 жастағы балалар К'!P157</f>
        <v>0</v>
      </c>
      <c r="E227" s="798"/>
      <c r="F227" s="452" t="e">
        <f>'2 жастағы балалар Ш'!#REF!</f>
        <v>#REF!</v>
      </c>
      <c r="G227" s="798"/>
    </row>
    <row r="228" spans="2:7" x14ac:dyDescent="0.25">
      <c r="B228" s="571"/>
      <c r="C228" s="799"/>
      <c r="D228" s="452">
        <f>'2 жастағы балалар К'!Q157</f>
        <v>1</v>
      </c>
      <c r="E228" s="799"/>
      <c r="F228" s="452" t="e">
        <f>'2 жастағы балалар Ш'!#REF!</f>
        <v>#REF!</v>
      </c>
      <c r="G228" s="799"/>
    </row>
    <row r="229" spans="2:7" x14ac:dyDescent="0.25">
      <c r="B229" s="572"/>
      <c r="C229" s="799"/>
      <c r="D229" s="452">
        <f>'2 жастағы балалар К'!R157</f>
        <v>0</v>
      </c>
      <c r="E229" s="799"/>
      <c r="F229" s="452" t="e">
        <f>'2 жастағы балалар Ш'!#REF!</f>
        <v>#REF!</v>
      </c>
      <c r="G229" s="799"/>
    </row>
    <row r="230" spans="2:7" x14ac:dyDescent="0.25">
      <c r="B230" s="570">
        <v>7</v>
      </c>
      <c r="C230" s="799"/>
      <c r="D230" s="452">
        <f>'2 жастағы балалар К'!S157</f>
        <v>0</v>
      </c>
      <c r="E230" s="799"/>
      <c r="F230" s="452" t="e">
        <f>'2 жастағы балалар Ш'!#REF!</f>
        <v>#REF!</v>
      </c>
      <c r="G230" s="799"/>
    </row>
    <row r="231" spans="2:7" x14ac:dyDescent="0.25">
      <c r="B231" s="571"/>
      <c r="C231" s="799"/>
      <c r="D231" s="452">
        <f>'2 жастағы балалар К'!T157</f>
        <v>1</v>
      </c>
      <c r="E231" s="799"/>
      <c r="F231" s="452" t="e">
        <f>'2 жастағы балалар Ш'!#REF!</f>
        <v>#REF!</v>
      </c>
      <c r="G231" s="799"/>
    </row>
    <row r="232" spans="2:7" x14ac:dyDescent="0.25">
      <c r="B232" s="572"/>
      <c r="C232" s="799"/>
      <c r="D232" s="452">
        <f>'2 жастағы балалар К'!U157</f>
        <v>0</v>
      </c>
      <c r="E232" s="799"/>
      <c r="F232" s="452" t="e">
        <f>'2 жастағы балалар Ш'!#REF!</f>
        <v>#REF!</v>
      </c>
      <c r="G232" s="799"/>
    </row>
    <row r="233" spans="2:7" x14ac:dyDescent="0.25">
      <c r="B233" s="570">
        <v>8</v>
      </c>
      <c r="C233" s="799"/>
      <c r="D233" s="452">
        <f>'2 жастағы балалар К'!V157</f>
        <v>0</v>
      </c>
      <c r="E233" s="799"/>
      <c r="F233" s="452" t="e">
        <f>'2 жастағы балалар Ш'!#REF!</f>
        <v>#REF!</v>
      </c>
      <c r="G233" s="799"/>
    </row>
    <row r="234" spans="2:7" x14ac:dyDescent="0.25">
      <c r="B234" s="571"/>
      <c r="C234" s="799"/>
      <c r="D234" s="452">
        <f>'2 жастағы балалар К'!W157</f>
        <v>1</v>
      </c>
      <c r="E234" s="799"/>
      <c r="F234" s="452" t="e">
        <f>'2 жастағы балалар Ш'!#REF!</f>
        <v>#REF!</v>
      </c>
      <c r="G234" s="799"/>
    </row>
    <row r="235" spans="2:7" x14ac:dyDescent="0.25">
      <c r="B235" s="572"/>
      <c r="C235" s="799"/>
      <c r="D235" s="452">
        <f>'2 жастағы балалар К'!X157</f>
        <v>0</v>
      </c>
      <c r="E235" s="799"/>
      <c r="F235" s="452" t="e">
        <f>'2 жастағы балалар Ш'!#REF!</f>
        <v>#REF!</v>
      </c>
      <c r="G235" s="799"/>
    </row>
    <row r="236" spans="2:7" x14ac:dyDescent="0.25">
      <c r="B236" s="570">
        <v>9</v>
      </c>
      <c r="C236" s="799"/>
      <c r="D236" s="452">
        <f>'2 жастағы балалар К'!Y157</f>
        <v>0</v>
      </c>
      <c r="E236" s="799"/>
      <c r="F236" s="452" t="e">
        <f>'2 жастағы балалар Ш'!#REF!</f>
        <v>#REF!</v>
      </c>
      <c r="G236" s="799"/>
    </row>
    <row r="237" spans="2:7" x14ac:dyDescent="0.25">
      <c r="B237" s="571"/>
      <c r="C237" s="799"/>
      <c r="D237" s="452">
        <f>'2 жастағы балалар К'!Z157</f>
        <v>1</v>
      </c>
      <c r="E237" s="799"/>
      <c r="F237" s="452" t="e">
        <f>'2 жастағы балалар Ш'!#REF!</f>
        <v>#REF!</v>
      </c>
      <c r="G237" s="799"/>
    </row>
    <row r="238" spans="2:7" x14ac:dyDescent="0.25">
      <c r="B238" s="572"/>
      <c r="C238" s="799"/>
      <c r="D238" s="452">
        <f>'2 жастағы балалар К'!AA157</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Ш'!S157</f>
        <v>0</v>
      </c>
      <c r="G242" s="799"/>
    </row>
    <row r="243" spans="2:7" x14ac:dyDescent="0.25">
      <c r="B243" s="607"/>
      <c r="C243" s="799"/>
      <c r="D243" s="452" t="e">
        <f>'2 жастағы балалар К'!#REF!</f>
        <v>#REF!</v>
      </c>
      <c r="E243" s="799"/>
      <c r="F243" s="398">
        <f>'2 жастағы балалар Ш'!T157</f>
        <v>1</v>
      </c>
      <c r="G243" s="799"/>
    </row>
    <row r="244" spans="2:7" x14ac:dyDescent="0.25">
      <c r="B244" s="607"/>
      <c r="C244" s="799"/>
      <c r="D244" s="452" t="e">
        <f>'2 жастағы балалар К'!#REF!</f>
        <v>#REF!</v>
      </c>
      <c r="E244" s="799"/>
      <c r="F244" s="398">
        <f>'2 жастағы балалар Ш'!U157</f>
        <v>0</v>
      </c>
      <c r="G244" s="799"/>
    </row>
    <row r="245" spans="2:7" x14ac:dyDescent="0.25">
      <c r="B245" s="607">
        <v>12</v>
      </c>
      <c r="C245" s="799"/>
      <c r="D245" s="452" t="e">
        <f>'2 жастағы балалар К'!#REF!</f>
        <v>#REF!</v>
      </c>
      <c r="E245" s="799"/>
      <c r="F245" s="398">
        <f>'2 жастағы балалар Ш'!V157</f>
        <v>0</v>
      </c>
      <c r="G245" s="799"/>
    </row>
    <row r="246" spans="2:7" x14ac:dyDescent="0.25">
      <c r="B246" s="607"/>
      <c r="C246" s="799"/>
      <c r="D246" s="452" t="e">
        <f>'2 жастағы балалар К'!#REF!</f>
        <v>#REF!</v>
      </c>
      <c r="E246" s="799"/>
      <c r="F246" s="398">
        <f>'2 жастағы балалар Ш'!W157</f>
        <v>1</v>
      </c>
      <c r="G246" s="799"/>
    </row>
    <row r="247" spans="2:7" x14ac:dyDescent="0.25">
      <c r="B247" s="607"/>
      <c r="C247" s="799"/>
      <c r="D247" s="452" t="e">
        <f>'2 жастағы балалар К'!#REF!</f>
        <v>#REF!</v>
      </c>
      <c r="E247" s="799"/>
      <c r="F247" s="398">
        <f>'2 жастағы балалар Ш'!X157</f>
        <v>0</v>
      </c>
      <c r="G247" s="799"/>
    </row>
    <row r="248" spans="2:7" x14ac:dyDescent="0.25">
      <c r="B248" s="607">
        <v>13</v>
      </c>
      <c r="C248" s="799"/>
      <c r="D248" s="452" t="e">
        <f>'2 жастағы балалар К'!#REF!</f>
        <v>#REF!</v>
      </c>
      <c r="E248" s="799"/>
      <c r="F248" s="398">
        <f>'2 жастағы балалар Ш'!Y157</f>
        <v>0</v>
      </c>
      <c r="G248" s="799"/>
    </row>
    <row r="249" spans="2:7" x14ac:dyDescent="0.25">
      <c r="B249" s="607"/>
      <c r="C249" s="799"/>
      <c r="D249" s="452" t="e">
        <f>'2 жастағы балалар К'!#REF!</f>
        <v>#REF!</v>
      </c>
      <c r="E249" s="799"/>
      <c r="F249" s="398">
        <f>'2 жастағы балалар Ш'!Z157</f>
        <v>1</v>
      </c>
      <c r="G249" s="799"/>
    </row>
    <row r="250" spans="2:7" x14ac:dyDescent="0.25">
      <c r="B250" s="607"/>
      <c r="C250" s="799"/>
      <c r="D250" s="452" t="e">
        <f>'2 жастағы балалар К'!#REF!</f>
        <v>#REF!</v>
      </c>
      <c r="E250" s="799"/>
      <c r="F250" s="398">
        <f>'2 жастағы балалар Ш'!AA157</f>
        <v>0</v>
      </c>
      <c r="G250" s="799"/>
    </row>
    <row r="251" spans="2:7" x14ac:dyDescent="0.25">
      <c r="B251" s="607">
        <v>14</v>
      </c>
      <c r="C251" s="799"/>
      <c r="D251" s="452" t="e">
        <f>'2 жастағы балалар К'!#REF!</f>
        <v>#REF!</v>
      </c>
      <c r="E251" s="799"/>
      <c r="F251" s="398">
        <f>'2 жастағы балалар Ш'!AB157</f>
        <v>0</v>
      </c>
      <c r="G251" s="799"/>
    </row>
    <row r="252" spans="2:7" x14ac:dyDescent="0.25">
      <c r="B252" s="607"/>
      <c r="C252" s="799"/>
      <c r="D252" s="452" t="e">
        <f>'2 жастағы балалар К'!#REF!</f>
        <v>#REF!</v>
      </c>
      <c r="E252" s="799"/>
      <c r="F252" s="398">
        <f>'2 жастағы балалар Ш'!AC157</f>
        <v>1</v>
      </c>
      <c r="G252" s="799"/>
    </row>
    <row r="253" spans="2:7" x14ac:dyDescent="0.25">
      <c r="B253" s="607"/>
      <c r="C253" s="799"/>
      <c r="D253" s="452" t="e">
        <f>'2 жастағы балалар К'!#REF!</f>
        <v>#REF!</v>
      </c>
      <c r="E253" s="799"/>
      <c r="F253" s="398">
        <f>'2 жастағы балалар Ш'!AD157</f>
        <v>0</v>
      </c>
      <c r="G253" s="799"/>
    </row>
    <row r="254" spans="2:7" x14ac:dyDescent="0.25">
      <c r="B254" s="607">
        <v>15</v>
      </c>
      <c r="C254" s="799"/>
      <c r="D254" s="452" t="e">
        <f>'2 жастағы балалар К'!#REF!</f>
        <v>#REF!</v>
      </c>
      <c r="E254" s="799"/>
      <c r="F254" s="398">
        <f>'2 жастағы балалар Ш'!AE157</f>
        <v>0</v>
      </c>
      <c r="G254" s="799"/>
    </row>
    <row r="255" spans="2:7" x14ac:dyDescent="0.25">
      <c r="B255" s="607"/>
      <c r="C255" s="799"/>
      <c r="D255" s="452" t="e">
        <f>'2 жастағы балалар К'!#REF!</f>
        <v>#REF!</v>
      </c>
      <c r="E255" s="799"/>
      <c r="F255" s="398">
        <f>'2 жастағы балалар Ш'!AF157</f>
        <v>1</v>
      </c>
      <c r="G255" s="799"/>
    </row>
    <row r="256" spans="2:7" x14ac:dyDescent="0.25">
      <c r="B256" s="607"/>
      <c r="C256" s="799"/>
      <c r="D256" s="452" t="e">
        <f>'2 жастағы балалар К'!#REF!</f>
        <v>#REF!</v>
      </c>
      <c r="E256" s="799"/>
      <c r="F256" s="398">
        <f>'2 жастағы балалар Ш'!AG157</f>
        <v>0</v>
      </c>
      <c r="G256" s="799"/>
    </row>
    <row r="257" spans="2:7" x14ac:dyDescent="0.25">
      <c r="B257" s="607">
        <v>16</v>
      </c>
      <c r="C257" s="799"/>
      <c r="D257" s="798"/>
      <c r="E257" s="799"/>
      <c r="F257" s="398">
        <f>'2 жастағы балалар Ш'!AH157</f>
        <v>0</v>
      </c>
      <c r="G257" s="799"/>
    </row>
    <row r="258" spans="2:7" x14ac:dyDescent="0.25">
      <c r="B258" s="607"/>
      <c r="C258" s="799"/>
      <c r="D258" s="799"/>
      <c r="E258" s="799"/>
      <c r="F258" s="398">
        <f>'2 жастағы балалар Ш'!AI157</f>
        <v>1</v>
      </c>
      <c r="G258" s="799"/>
    </row>
    <row r="259" spans="2:7" x14ac:dyDescent="0.25">
      <c r="B259" s="607"/>
      <c r="C259" s="799"/>
      <c r="D259" s="799"/>
      <c r="E259" s="799"/>
      <c r="F259" s="398">
        <f>'2 жастағы балалар Ш'!AJ157</f>
        <v>0</v>
      </c>
      <c r="G259" s="799"/>
    </row>
    <row r="260" spans="2:7" x14ac:dyDescent="0.25">
      <c r="B260" s="607">
        <v>17</v>
      </c>
      <c r="C260" s="799"/>
      <c r="D260" s="799"/>
      <c r="E260" s="799"/>
      <c r="F260" s="398">
        <f>'2 жастағы балалар Ш'!AK157</f>
        <v>0</v>
      </c>
      <c r="G260" s="799"/>
    </row>
    <row r="261" spans="2:7" x14ac:dyDescent="0.25">
      <c r="B261" s="607"/>
      <c r="C261" s="799"/>
      <c r="D261" s="799"/>
      <c r="E261" s="799"/>
      <c r="F261" s="398">
        <f>'2 жастағы балалар Ш'!AL157</f>
        <v>1</v>
      </c>
      <c r="G261" s="799"/>
    </row>
    <row r="262" spans="2:7" x14ac:dyDescent="0.25">
      <c r="B262" s="607"/>
      <c r="C262" s="799"/>
      <c r="D262" s="799"/>
      <c r="E262" s="799"/>
      <c r="F262" s="398">
        <f>'2 жастағы балалар Ш'!AM157</f>
        <v>0</v>
      </c>
      <c r="G262" s="799"/>
    </row>
    <row r="263" spans="2:7" x14ac:dyDescent="0.25">
      <c r="B263" s="607">
        <v>18</v>
      </c>
      <c r="C263" s="799"/>
      <c r="D263" s="799"/>
      <c r="E263" s="799"/>
      <c r="F263" s="398">
        <f>'2 жастағы балалар Ш'!AN157</f>
        <v>0</v>
      </c>
      <c r="G263" s="799"/>
    </row>
    <row r="264" spans="2:7" x14ac:dyDescent="0.25">
      <c r="B264" s="607"/>
      <c r="C264" s="799"/>
      <c r="D264" s="799"/>
      <c r="E264" s="799"/>
      <c r="F264" s="398">
        <f>'2 жастағы балалар Ш'!AO157</f>
        <v>1</v>
      </c>
      <c r="G264" s="799"/>
    </row>
    <row r="265" spans="2:7" x14ac:dyDescent="0.25">
      <c r="B265" s="607"/>
      <c r="C265" s="799"/>
      <c r="D265" s="799"/>
      <c r="E265" s="799"/>
      <c r="F265" s="398">
        <f>'2 жастағы балалар Ш'!AP157</f>
        <v>0</v>
      </c>
      <c r="G265" s="799"/>
    </row>
    <row r="266" spans="2:7" x14ac:dyDescent="0.25">
      <c r="B266" s="607">
        <v>19</v>
      </c>
      <c r="C266" s="799"/>
      <c r="D266" s="799"/>
      <c r="E266" s="799"/>
      <c r="F266" s="398">
        <f>'2 жастағы балалар Ш'!AQ157</f>
        <v>0</v>
      </c>
      <c r="G266" s="799"/>
    </row>
    <row r="267" spans="2:7" x14ac:dyDescent="0.25">
      <c r="B267" s="607"/>
      <c r="C267" s="799"/>
      <c r="D267" s="799"/>
      <c r="E267" s="799"/>
      <c r="F267" s="398">
        <f>'2 жастағы балалар Ш'!AR157</f>
        <v>1</v>
      </c>
      <c r="G267" s="799"/>
    </row>
    <row r="268" spans="2:7" x14ac:dyDescent="0.25">
      <c r="B268" s="607"/>
      <c r="C268" s="799"/>
      <c r="D268" s="799"/>
      <c r="E268" s="799"/>
      <c r="F268" s="398">
        <f>'2 жастағы балалар Ш'!AS157</f>
        <v>0</v>
      </c>
      <c r="G268" s="799"/>
    </row>
    <row r="269" spans="2:7" x14ac:dyDescent="0.25">
      <c r="B269" s="607">
        <v>20</v>
      </c>
      <c r="C269" s="799"/>
      <c r="D269" s="799"/>
      <c r="E269" s="799"/>
      <c r="F269" s="398">
        <f>'2 жастағы балалар Ш'!AT157</f>
        <v>0</v>
      </c>
      <c r="G269" s="799"/>
    </row>
    <row r="270" spans="2:7" x14ac:dyDescent="0.25">
      <c r="B270" s="607"/>
      <c r="C270" s="799"/>
      <c r="D270" s="799"/>
      <c r="E270" s="799"/>
      <c r="F270" s="398">
        <f>'2 жастағы балалар Ш'!AU157</f>
        <v>1</v>
      </c>
      <c r="G270" s="799"/>
    </row>
    <row r="271" spans="2:7" x14ac:dyDescent="0.25">
      <c r="B271" s="607"/>
      <c r="C271" s="799"/>
      <c r="D271" s="799"/>
      <c r="E271" s="799"/>
      <c r="F271" s="398">
        <f>'2 жастағы балалар Ш'!AV157</f>
        <v>0</v>
      </c>
      <c r="G271" s="799"/>
    </row>
    <row r="272" spans="2:7" x14ac:dyDescent="0.25">
      <c r="B272" s="607">
        <v>21</v>
      </c>
      <c r="C272" s="799"/>
      <c r="D272" s="799"/>
      <c r="E272" s="799"/>
      <c r="F272" s="398">
        <f>'2 жастағы балалар Ш'!AW157</f>
        <v>0</v>
      </c>
      <c r="G272" s="799"/>
    </row>
    <row r="273" spans="2:7" x14ac:dyDescent="0.25">
      <c r="B273" s="607"/>
      <c r="C273" s="799"/>
      <c r="D273" s="799"/>
      <c r="E273" s="799"/>
      <c r="F273" s="398">
        <f>'2 жастағы балалар Ш'!AX157</f>
        <v>1</v>
      </c>
      <c r="G273" s="799"/>
    </row>
    <row r="274" spans="2:7" x14ac:dyDescent="0.25">
      <c r="B274" s="607"/>
      <c r="C274" s="799"/>
      <c r="D274" s="799"/>
      <c r="E274" s="799"/>
      <c r="F274" s="398">
        <f>'2 жастағы балалар Ш'!AY157</f>
        <v>0</v>
      </c>
      <c r="G274" s="799"/>
    </row>
    <row r="275" spans="2:7" x14ac:dyDescent="0.25">
      <c r="B275" s="607">
        <v>22</v>
      </c>
      <c r="C275" s="799"/>
      <c r="D275" s="799"/>
      <c r="E275" s="799"/>
      <c r="F275" s="398">
        <f>'2 жастағы балалар Ш'!AZ157</f>
        <v>0</v>
      </c>
      <c r="G275" s="799"/>
    </row>
    <row r="276" spans="2:7" x14ac:dyDescent="0.25">
      <c r="B276" s="607"/>
      <c r="C276" s="799"/>
      <c r="D276" s="799"/>
      <c r="E276" s="799"/>
      <c r="F276" s="398">
        <f>'2 жастағы балалар Ш'!BA157</f>
        <v>1</v>
      </c>
      <c r="G276" s="799"/>
    </row>
    <row r="277" spans="2:7" x14ac:dyDescent="0.25">
      <c r="B277" s="607"/>
      <c r="C277" s="799"/>
      <c r="D277" s="799"/>
      <c r="E277" s="799"/>
      <c r="F277" s="398">
        <f>'2 жастағы балалар Ш'!BB157</f>
        <v>0</v>
      </c>
      <c r="G277" s="799"/>
    </row>
    <row r="278" spans="2:7" x14ac:dyDescent="0.25">
      <c r="B278" s="607">
        <v>23</v>
      </c>
      <c r="C278" s="799"/>
      <c r="D278" s="799"/>
      <c r="E278" s="799"/>
      <c r="F278" s="398">
        <f>'2 жастағы балалар Ш'!BC157</f>
        <v>0</v>
      </c>
      <c r="G278" s="799"/>
    </row>
    <row r="279" spans="2:7" x14ac:dyDescent="0.25">
      <c r="B279" s="607"/>
      <c r="C279" s="799"/>
      <c r="D279" s="799"/>
      <c r="E279" s="799"/>
      <c r="F279" s="398">
        <f>'2 жастағы балалар Ш'!BD157</f>
        <v>1</v>
      </c>
      <c r="G279" s="799"/>
    </row>
    <row r="280" spans="2:7" x14ac:dyDescent="0.25">
      <c r="B280" s="607"/>
      <c r="C280" s="799"/>
      <c r="D280" s="799"/>
      <c r="E280" s="799"/>
      <c r="F280" s="398">
        <f>'2 жастағы балалар Ш'!BE157</f>
        <v>0</v>
      </c>
      <c r="G280" s="799"/>
    </row>
    <row r="281" spans="2:7" x14ac:dyDescent="0.25">
      <c r="B281" s="607">
        <v>24</v>
      </c>
      <c r="C281" s="799"/>
      <c r="D281" s="799"/>
      <c r="E281" s="799"/>
      <c r="F281" s="398">
        <f>'2 жастағы балалар Ш'!BF157</f>
        <v>0</v>
      </c>
      <c r="G281" s="799"/>
    </row>
    <row r="282" spans="2:7" x14ac:dyDescent="0.25">
      <c r="B282" s="607"/>
      <c r="C282" s="799"/>
      <c r="D282" s="799"/>
      <c r="E282" s="799"/>
      <c r="F282" s="398">
        <f>'2 жастағы балалар Ш'!BG157</f>
        <v>1</v>
      </c>
      <c r="G282" s="799"/>
    </row>
    <row r="283" spans="2:7" x14ac:dyDescent="0.25">
      <c r="B283" s="607"/>
      <c r="C283" s="799"/>
      <c r="D283" s="799"/>
      <c r="E283" s="799"/>
      <c r="F283" s="398">
        <f>'2 жастағы балалар Ш'!BH157</f>
        <v>0</v>
      </c>
      <c r="G283" s="799"/>
    </row>
    <row r="284" spans="2:7" x14ac:dyDescent="0.25">
      <c r="B284" s="607">
        <v>25</v>
      </c>
      <c r="C284" s="799"/>
      <c r="D284" s="799"/>
      <c r="E284" s="799"/>
      <c r="F284" s="398">
        <f>'2 жастағы балалар Ш'!BI157</f>
        <v>0</v>
      </c>
      <c r="G284" s="799"/>
    </row>
    <row r="285" spans="2:7" x14ac:dyDescent="0.25">
      <c r="B285" s="607"/>
      <c r="C285" s="799"/>
      <c r="D285" s="799"/>
      <c r="E285" s="799"/>
      <c r="F285" s="398">
        <f>'2 жастағы балалар Ш'!BJ157</f>
        <v>1</v>
      </c>
      <c r="G285" s="799"/>
    </row>
    <row r="286" spans="2:7" x14ac:dyDescent="0.25">
      <c r="B286" s="607"/>
      <c r="C286" s="800"/>
      <c r="D286" s="800"/>
      <c r="E286" s="800"/>
      <c r="F286" s="398">
        <f>'2 жастағы балалар Ш'!BK157</f>
        <v>0</v>
      </c>
      <c r="G286" s="800"/>
    </row>
    <row r="287" spans="2:7" x14ac:dyDescent="0.25">
      <c r="B287" s="389">
        <f>СВОД3!V52</f>
        <v>2</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sheetData>
  <sheetProtection password="CC4B" sheet="1" selectLockedCells="1"/>
  <mergeCells count="101">
    <mergeCell ref="M567:AP567"/>
    <mergeCell ref="B245:B247"/>
    <mergeCell ref="B248:B250"/>
    <mergeCell ref="B251:B253"/>
    <mergeCell ref="B257:B259"/>
    <mergeCell ref="G227:G286"/>
    <mergeCell ref="B230:B232"/>
    <mergeCell ref="B233:B235"/>
    <mergeCell ref="B236:B238"/>
    <mergeCell ref="B239:B241"/>
    <mergeCell ref="B227:B229"/>
    <mergeCell ref="E227:E286"/>
    <mergeCell ref="C227:C286"/>
    <mergeCell ref="B275:B277"/>
    <mergeCell ref="B278:B280"/>
    <mergeCell ref="B281:B283"/>
    <mergeCell ref="B284:B286"/>
    <mergeCell ref="B242:B244"/>
    <mergeCell ref="B254:B256"/>
    <mergeCell ref="D257:D286"/>
    <mergeCell ref="B263:B265"/>
    <mergeCell ref="B221:B223"/>
    <mergeCell ref="B260:B262"/>
    <mergeCell ref="B266:B268"/>
    <mergeCell ref="B269:B271"/>
    <mergeCell ref="B272:B274"/>
    <mergeCell ref="C148:C207"/>
    <mergeCell ref="E148:E207"/>
    <mergeCell ref="G148:G207"/>
    <mergeCell ref="B151:B153"/>
    <mergeCell ref="B224:B226"/>
    <mergeCell ref="B202:B204"/>
    <mergeCell ref="B205:B207"/>
    <mergeCell ref="B210:G210"/>
    <mergeCell ref="B212:B214"/>
    <mergeCell ref="B215:B217"/>
    <mergeCell ref="B218:B220"/>
    <mergeCell ref="B184:B186"/>
    <mergeCell ref="B187:B189"/>
    <mergeCell ref="B190:B192"/>
    <mergeCell ref="B193:B195"/>
    <mergeCell ref="B196:B198"/>
    <mergeCell ref="B199:B201"/>
    <mergeCell ref="B157:B159"/>
    <mergeCell ref="B160:B162"/>
    <mergeCell ref="B163:B165"/>
    <mergeCell ref="B166:B168"/>
    <mergeCell ref="D178:D207"/>
    <mergeCell ref="B169:B171"/>
    <mergeCell ref="B172:B174"/>
    <mergeCell ref="B175:B177"/>
    <mergeCell ref="B178:B180"/>
    <mergeCell ref="B181:B183"/>
    <mergeCell ref="B136:B138"/>
    <mergeCell ref="B139:B141"/>
    <mergeCell ref="B142:B144"/>
    <mergeCell ref="B145:B147"/>
    <mergeCell ref="B148:B150"/>
    <mergeCell ref="B154:B156"/>
    <mergeCell ref="B131:G131"/>
    <mergeCell ref="B133:B135"/>
    <mergeCell ref="E81:E128"/>
    <mergeCell ref="G81:G128"/>
    <mergeCell ref="B84:B86"/>
    <mergeCell ref="B87:B89"/>
    <mergeCell ref="B90:B92"/>
    <mergeCell ref="B93:B95"/>
    <mergeCell ref="D93:D128"/>
    <mergeCell ref="B96:B98"/>
    <mergeCell ref="B99:B101"/>
    <mergeCell ref="B102:B104"/>
    <mergeCell ref="B117:B119"/>
    <mergeCell ref="B120:B122"/>
    <mergeCell ref="B123:B125"/>
    <mergeCell ref="B126:B128"/>
    <mergeCell ref="B69:B71"/>
    <mergeCell ref="B72:B74"/>
    <mergeCell ref="B67:G67"/>
    <mergeCell ref="B75:B77"/>
    <mergeCell ref="B78:B80"/>
    <mergeCell ref="B81:B83"/>
    <mergeCell ref="C81:C128"/>
    <mergeCell ref="B105:B107"/>
    <mergeCell ref="B108:B110"/>
    <mergeCell ref="B111:B113"/>
    <mergeCell ref="B114:B116"/>
    <mergeCell ref="B4:C4"/>
    <mergeCell ref="B5:C5"/>
    <mergeCell ref="B6:C6"/>
    <mergeCell ref="B7:C7"/>
    <mergeCell ref="C9:E9"/>
    <mergeCell ref="F9:H9"/>
    <mergeCell ref="I9:K9"/>
    <mergeCell ref="B10:B14"/>
    <mergeCell ref="L10:L64"/>
    <mergeCell ref="B15:B29"/>
    <mergeCell ref="B30:B34"/>
    <mergeCell ref="B35:B59"/>
    <mergeCell ref="C10:E64"/>
    <mergeCell ref="B60:B64"/>
    <mergeCell ref="F10:H6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B2:AP603"/>
  <sheetViews>
    <sheetView topLeftCell="I10" zoomScale="60" zoomScaleNormal="6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455" t="str">
        <f>'1'!D2</f>
        <v>****- **** оқу жылында бала дамуының жеке картасы</v>
      </c>
      <c r="E2" s="25"/>
      <c r="F2" s="25"/>
      <c r="G2" s="24"/>
      <c r="H2" s="24"/>
    </row>
    <row r="3" spans="2:12" ht="18.75" x14ac:dyDescent="0.3">
      <c r="B3" s="24"/>
      <c r="C3" s="24"/>
      <c r="D3" s="24"/>
      <c r="E3" s="24"/>
      <c r="F3" s="24"/>
      <c r="G3" s="24"/>
      <c r="H3" s="24"/>
    </row>
    <row r="4" spans="2:12" ht="42.75" customHeight="1" x14ac:dyDescent="0.3">
      <c r="B4" s="801" t="s">
        <v>928</v>
      </c>
      <c r="C4" s="801"/>
      <c r="D4" s="26" t="str">
        <f>'2 жастағы балалар Ф'!C158</f>
        <v>Қасембек Адиль</v>
      </c>
      <c r="E4" s="29"/>
      <c r="F4" s="29"/>
      <c r="G4" s="24"/>
      <c r="H4" s="24"/>
    </row>
    <row r="5" spans="2:12" ht="18.75" x14ac:dyDescent="0.3">
      <c r="B5" s="802" t="s">
        <v>905</v>
      </c>
      <c r="C5" s="802"/>
      <c r="D5" s="27">
        <f>'2 жастағы балалар Ф'!A158</f>
        <v>44604</v>
      </c>
      <c r="E5" s="27"/>
      <c r="F5" s="27"/>
      <c r="G5" s="24"/>
      <c r="H5" s="24"/>
    </row>
    <row r="6" spans="2:12" ht="91.5" customHeight="1" x14ac:dyDescent="0.3">
      <c r="B6" s="803" t="s">
        <v>929</v>
      </c>
      <c r="C6" s="803"/>
      <c r="D6" s="454" t="str">
        <f>'1'!D6</f>
        <v>"Балдырған тобы" С.Сейфуллин атындағы ЖББМ шағын орталық</v>
      </c>
      <c r="E6" s="28"/>
      <c r="F6" s="388" t="str">
        <f>'1'!F6</f>
        <v>Қарағанды облысы</v>
      </c>
      <c r="G6" s="28"/>
      <c r="H6" s="26"/>
    </row>
    <row r="7" spans="2:12" ht="18.75" x14ac:dyDescent="0.3">
      <c r="B7" s="802" t="s">
        <v>930</v>
      </c>
      <c r="C7" s="802"/>
      <c r="D7" s="26" t="s">
        <v>1198</v>
      </c>
      <c r="E7" s="28"/>
      <c r="F7" s="28"/>
      <c r="G7" s="28"/>
      <c r="H7" s="24"/>
    </row>
    <row r="9" spans="2:12" ht="96.75"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824" t="str">
        <f>IF(C69="","",VLOOKUP(C69,$M$509:$N$511,2,TRUE))</f>
        <v/>
      </c>
      <c r="D10" s="825"/>
      <c r="E10" s="826"/>
      <c r="F10" s="824" t="str">
        <f>IF(C133="","",VLOOKUP(C133,$M$556:$N$558,2,TRUE))</f>
        <v/>
      </c>
      <c r="G10" s="825"/>
      <c r="H10" s="826"/>
      <c r="I10" s="450" t="e">
        <f>IF(C212="","",VLOOKUP(C212,$M$556:$N$558,2,TRUE))</f>
        <v>#N/A</v>
      </c>
      <c r="J10" s="450" t="e">
        <f>IF(C213="","",VLOOKUP(C213,$O$556:$P$558,2,TRUE))</f>
        <v>#N/A</v>
      </c>
      <c r="K10" s="450" t="str">
        <f>IF(C214="","",VLOOKUP(C214,$Q$556:$R$558,2,TRUE))</f>
        <v>әртүрлі бағытта және берілген бағытта шеңбер бойымен қолдарын әртүрлі қалыпта ұстап ,қарқынның өзгеруімен шағын топпен және бүкіл топпен  жүруге,сигнал бойынша тоқтаумен жүруге, жүру кезінде тепе-теңдікті сақтаңуға үйрету.</v>
      </c>
      <c r="L10" s="819" t="str">
        <f>IF(B287="","",VLOOKUP(B287,$M$600:$N$602,2,TRUE))</f>
        <v xml:space="preserve">Жеке гигиенаның негізгі дағдыларын біледі; үстел басына өз бетімен отырады, үлкендердің көмегімен белгілі бір ретпен шешініп, киінеді.
Ересек адамның көмегімен ойын әрекеттерін орындайды.
Қатайту процедуралары кезінде оң эмоцияларды көрсетеді және қауіпті жағдайларда сақ болады.
Ойыншықтардың, киімдердің, аяқ киімдердің, ыдыс-аяқтардың, жиһаздардың, жемістердің, үй жануарлары мен олардың төлдерінің, көлік құралдарының және жеке гигиеналық заттардың атауларын білдіретін сөздерді біледі, қазақ халқының құндылықтарына қызығушылық танытады.
Зат есімнің көпше түрін түсінеді. Ересектердің сөзін түсінеді, қарапайым сұрақтарға жауап береді, өз пікірін білдіреді.
Ересектердің сөзін түсінеді және қарапайым сұрақтарға жауап береді, қарапайым сөз тіркестерін қолдана отырып, өз ойын білдіреді. Көрнекі сүйемелдеусіз таныс шығармаларды тыңдайды; кітаптардағы иллюстрацияларды қарастырады, иллюстрациялардың мазмұны бойынша сұрақтарға жауап береді; эмоционалды түрде жауап береді
ауызша халық шығармашылығы шығармалары бойынша.
Ауызша нұсқаулар мен үлгі бойынша тапсырмаларды мұғаліммен бірге орындайды; 2 негізгі түсті, пішінін, өлшемін ажыратады.
Дөңгеленген, ұзартылған пішіндерге ұқсас заттарды біледі; түстерді ажыратып, оларды дұрыс атауға тырысады.
Ересекпен бірге қарапайым модельдеу әдістері (үлкен бөліктерден бөліктерді бөліп, оларды бір бүтінге біріктіру, пластилин илеу).
Ересектің көмегімен фланелграфқа геометриялық пішіндерді, көліктерді, үйлерді, шарларды, гүлдерді орналастыруды біледі.
Үлгі бойынша ең қарапайым құрылысты біледі.
Әнді тыңдап, мағынасын түсінеді; жеке буындар мен сөздерді әндер; қарапайым би қимылдарын орындайды.
Есіміне жауап береді, өзін айнадан және фотосуреттерден таниды; ата-анасы мен үлкендерін, жақын ортасын таниды, олардың есімдерін атайды;
өзі тұратын үй мен пәтерді біледі;
объектілерді және олармен әрекетті біледі,
оларды сурет бойынша тану; құрбыларымен ойнайды
;ересектердің еңбек әрекеттерін бақылайды; ересектердің іс-әрекетіне қызығушылық танытады; қарапайым тұрмыстық әрекеттерді орындайтын ересектерге еліктейді; жақындарына жанашырлық, қамқорлық көрсетеді; дәмі, сыртқы  белгілері бойынша
көгөністер    мен
жемістерді ажыратады
және атайды жануарлар денесінің бөліктерін ерекшелейді, олардың
мінез-
құлқына, сыртқы
түріне назар аударады;
үй құстарын таниды және атайды; табиғаттағы маусымдық өзгерістерді атайды;
және табиғи материалдардың қасиеттері туралы түсініктері бар; өсімдіктер мен жануарларға ұқыптылықпен қарайды: оларды жақсы көреді, сипайды; бірге ойнайды, басқа балалармен бірге бір-біріне көмектесіп, табысқа бірге қуанады; ненің
«дұрыс» немесе
«дұрыс емес»,
«жақсы» немесе
«жаман» екенін түсінеді;
және бастапқыда
суретте
көлік, көше, жол; көлік
құралдарыны ң кейбір түрлерін біледі.Серуенде және сумен, құммен ойнау кезіндегі қауіпсіздік ережелерін біледі
;жолдарда қауіпсіз жүріс-тұрыстың негізгі ережелерін біледі.
</v>
      </c>
    </row>
    <row r="11" spans="2:12" ht="90" customHeight="1" x14ac:dyDescent="0.25">
      <c r="B11" s="804"/>
      <c r="C11" s="827"/>
      <c r="D11" s="828"/>
      <c r="E11" s="829"/>
      <c r="F11" s="827"/>
      <c r="G11" s="828"/>
      <c r="H11" s="829"/>
      <c r="I11" s="450" t="e">
        <f>IF(C215="","",VLOOKUP(C215,$S$556:$T$558,2,TRUE))</f>
        <v>#N/A</v>
      </c>
      <c r="J11" s="450" t="str">
        <f>IF(C216="","",VLOOKUP(C216,$U$556:$V$558,2,TRUE))</f>
        <v>Шектеулі жазықтықта, әртүрлі заттардың астында қозғалу дағдылардын қалыптастыру</v>
      </c>
      <c r="K11" s="450" t="e">
        <f>IF(C217="","",VLOOKUP(C217,$W$556:$X$558,2,TRUE))</f>
        <v>#N/A</v>
      </c>
      <c r="L11" s="820"/>
    </row>
    <row r="12" spans="2:12" ht="90" customHeight="1" x14ac:dyDescent="0.25">
      <c r="B12" s="804"/>
      <c r="C12" s="827"/>
      <c r="D12" s="828"/>
      <c r="E12" s="829"/>
      <c r="F12" s="827"/>
      <c r="G12" s="828"/>
      <c r="H12" s="829"/>
      <c r="I12" s="450" t="e">
        <f>IF(C218="","",VLOOKUP(C218,$Y$556:$Z$558,2,TRUE))</f>
        <v>#N/A</v>
      </c>
      <c r="J12" s="450" t="str">
        <f>IF(C219="","",VLOOKUP(C219,$AA$556:$AB$558,2,TRUE))</f>
        <v>Бетті, қолды өз бетімен жуу дағдылардын қалыптастыру</v>
      </c>
      <c r="K12" s="450" t="e">
        <f>IF(C220="","",VLOOKUP(C220,$AC$556:$AD$558,2,TRUE))</f>
        <v>#N/A</v>
      </c>
      <c r="L12" s="820"/>
    </row>
    <row r="13" spans="2:12" ht="90" customHeight="1" x14ac:dyDescent="0.25">
      <c r="B13" s="804"/>
      <c r="C13" s="827"/>
      <c r="D13" s="828"/>
      <c r="E13" s="829"/>
      <c r="F13" s="827"/>
      <c r="G13" s="828"/>
      <c r="H13" s="829"/>
      <c r="I13" s="450" t="e">
        <f>IF(C221="","",VLOOKUP(C221,$AE$556:$AF$558,2,TRUE))</f>
        <v>#N/A</v>
      </c>
      <c r="J13" s="450" t="e">
        <f>IF(C222="","",VLOOKUP(C222,$AG$556:$AH$558,2,TRUE))</f>
        <v>#N/A</v>
      </c>
      <c r="K13" s="450" t="str">
        <f>IF(C223="","",VLOOKUP(C223,$AI$556:$AJ$558,2,TRUE))</f>
        <v>белгілі бір ретпен киінуге және шешінуге  үйрету</v>
      </c>
      <c r="L13" s="820"/>
    </row>
    <row r="14" spans="2:12" ht="90" hidden="1" customHeight="1" x14ac:dyDescent="0.25">
      <c r="B14" s="804"/>
      <c r="C14" s="827"/>
      <c r="D14" s="828"/>
      <c r="E14" s="829"/>
      <c r="F14" s="827"/>
      <c r="G14" s="828"/>
      <c r="H14" s="829"/>
      <c r="I14" s="450" t="e">
        <f>IF(C224="","",VLOOKUP(C224,$AK$556:$AL$558,2,TRUE))</f>
        <v>#REF!</v>
      </c>
      <c r="J14" s="450" t="e">
        <f>IF(C225="","",VLOOKUP(C225,$AM$556:$AN$558,2,TRUE))</f>
        <v>#REF!</v>
      </c>
      <c r="K14" s="450" t="e">
        <f>IF(C226="","",VLOOKUP(C226,$AO$556:$AP$558,2,TRUE))</f>
        <v>#REF!</v>
      </c>
      <c r="L14" s="820"/>
    </row>
    <row r="15" spans="2:12" ht="90" customHeight="1" x14ac:dyDescent="0.25">
      <c r="B15" s="795" t="s">
        <v>733</v>
      </c>
      <c r="C15" s="827"/>
      <c r="D15" s="828"/>
      <c r="E15" s="829"/>
      <c r="F15" s="827"/>
      <c r="G15" s="828"/>
      <c r="H15" s="829"/>
      <c r="I15" s="450" t="e">
        <f>IF(D212="","",VLOOKUP(D212,$M$560:$N$562,2,TRUE))</f>
        <v>#N/A</v>
      </c>
      <c r="J15" s="450" t="str">
        <f>IF(D213="","",VLOOKUP(D213,$O$560:$P$562,2,TRUE))</f>
        <v>ересектердің сөзін тыңдау және түсіну дағдылардын қалыптастыру</v>
      </c>
      <c r="K15" s="450" t="e">
        <f>IF(D214="","",VLOOKUP(D214,$Q$560:$R$562,2,TRUE))</f>
        <v>#N/A</v>
      </c>
      <c r="L15" s="820"/>
    </row>
    <row r="16" spans="2:12" ht="90" customHeight="1" x14ac:dyDescent="0.25">
      <c r="B16" s="796"/>
      <c r="C16" s="827"/>
      <c r="D16" s="828"/>
      <c r="E16" s="829"/>
      <c r="F16" s="827"/>
      <c r="G16" s="828"/>
      <c r="H16" s="829"/>
      <c r="I16" s="450" t="e">
        <f>IF(D215="","",VLOOKUP(D215,$S$560:$T$562,2,TRUE))</f>
        <v>#N/A</v>
      </c>
      <c r="J16" s="450" t="e">
        <f>IF(D216="","",VLOOKUP(D216,$U$560:$V$562,2,TRUE))</f>
        <v>#N/A</v>
      </c>
      <c r="K16" s="450" t="str">
        <f>IF(D217="","",VLOOKUP(D217,$W$560:$X$562,2,TRUE))</f>
        <v>жеке дауысты және дауыссыз дыбыстарды, еліктеу сөздерін айтуға үйрету</v>
      </c>
      <c r="L16" s="820"/>
    </row>
    <row r="17" spans="2:12" ht="90" customHeight="1" x14ac:dyDescent="0.25">
      <c r="B17" s="796"/>
      <c r="C17" s="827"/>
      <c r="D17" s="828"/>
      <c r="E17" s="829"/>
      <c r="F17" s="827"/>
      <c r="G17" s="828"/>
      <c r="H17" s="829"/>
      <c r="I17" s="450" t="e">
        <f>IF(D218="","",VLOOKUP(D218,$Y$560:$Z$562,2,TRUE))</f>
        <v>#N/A</v>
      </c>
      <c r="J17" s="450" t="e">
        <f>IF(D219="","",VLOOKUP(D219,$AA$560:$AB$562,2,TRUE))</f>
        <v>#N/A</v>
      </c>
      <c r="K17" s="450" t="str">
        <f>IF(D220="","",VLOOKUP(D220,$AC$560:$AD$560,2,TRUE))</f>
        <v xml:space="preserve">қарапайым сөз тіркестерін (2-4 сөз) қайталап айтуға үйрету
</v>
      </c>
      <c r="L17" s="820"/>
    </row>
    <row r="18" spans="2:12" ht="90" customHeight="1" x14ac:dyDescent="0.25">
      <c r="B18" s="796"/>
      <c r="C18" s="827"/>
      <c r="D18" s="828"/>
      <c r="E18" s="829"/>
      <c r="F18" s="827"/>
      <c r="G18" s="828"/>
      <c r="H18" s="829"/>
      <c r="I18" s="450" t="e">
        <f>IF(D221="","",VLOOKUP(D221,$AE$560:$AF$562,2,TRUE))</f>
        <v>#N/A</v>
      </c>
      <c r="J18" s="450" t="e">
        <f>IF(D222="","",VLOOKUP(D222,$AG$560:$AH$562,2,TRUE))</f>
        <v>#N/A</v>
      </c>
      <c r="K18" s="450" t="str">
        <f>IF(D223="","",VLOOKUP(D223,$AI$560:$AJ$562,2,TRUE))</f>
        <v>шағын әңгімелерді көрнекі сүйемелдеусіз тыңдап, қарапайым сұрақтарға жауап беруге үйрету</v>
      </c>
      <c r="L18" s="820"/>
    </row>
    <row r="19" spans="2:12" ht="90" hidden="1" customHeight="1" x14ac:dyDescent="0.25">
      <c r="B19" s="796"/>
      <c r="C19" s="827"/>
      <c r="D19" s="828"/>
      <c r="E19" s="829"/>
      <c r="F19" s="827"/>
      <c r="G19" s="828"/>
      <c r="H19" s="829"/>
      <c r="I19" s="450" t="e">
        <f>IF(D224="","",VLOOKUP(D224,$AK$560:$AL$562,2,TRUE))</f>
        <v>#REF!</v>
      </c>
      <c r="J19" s="450" t="e">
        <f>IF(D225="","",VLOOKUP(D225,$AM$560:$AN$562,2,TRUE))</f>
        <v>#REF!</v>
      </c>
      <c r="K19" s="450" t="e">
        <f>IF(D226="","",VLOOKUP(D226,$AO$560:$AP$562,2,TRUE))</f>
        <v>#REF!</v>
      </c>
      <c r="L19" s="820"/>
    </row>
    <row r="20" spans="2:12" ht="90" customHeight="1" x14ac:dyDescent="0.25">
      <c r="B20" s="796"/>
      <c r="C20" s="827"/>
      <c r="D20" s="828"/>
      <c r="E20" s="829"/>
      <c r="F20" s="827"/>
      <c r="G20" s="828"/>
      <c r="H20" s="829"/>
      <c r="I20" s="450" t="e">
        <f>IF(D227="","",VLOOKUP(D227,$M$564:$N$566,2,TRUE))</f>
        <v>#N/A</v>
      </c>
      <c r="J20" s="450" t="e">
        <f>IF(D228="","",VLOOKUP(D228,$O$564:$P$566,2,TRUE))</f>
        <v>#N/A</v>
      </c>
      <c r="K20" s="450" t="str">
        <f>IF(D229="","",VLOOKUP(D229,$Q$564:$R$566,2,TRUE))</f>
        <v>оқылған шығармадағы жекелеген сөздерді қосылып қайталап айтуға үйрету</v>
      </c>
      <c r="L20" s="820"/>
    </row>
    <row r="21" spans="2:12" ht="90" customHeight="1" x14ac:dyDescent="0.25">
      <c r="B21" s="796"/>
      <c r="C21" s="827"/>
      <c r="D21" s="828"/>
      <c r="E21" s="829"/>
      <c r="F21" s="827"/>
      <c r="G21" s="828"/>
      <c r="H21" s="829"/>
      <c r="I21" s="450" t="e">
        <f>IF(D230="","",VLOOKUP(D230,$S$564:$T$566,2,TRUE))</f>
        <v>#N/A</v>
      </c>
      <c r="J21" s="450" t="e">
        <f>IF(D231="","",VLOOKUP(D231,$U$564:$V$566,2,TRUE))</f>
        <v>#N/A</v>
      </c>
      <c r="K21" s="450" t="str">
        <f>IF(D232="","",VLOOKUP(D232,$W$564:$X$566,2,TRUE))</f>
        <v>таныс шығармаларды көрнекіліксіз тыңдайдауға үйрету</v>
      </c>
      <c r="L21" s="820"/>
    </row>
    <row r="22" spans="2:12" ht="90" customHeight="1" x14ac:dyDescent="0.25">
      <c r="B22" s="796"/>
      <c r="C22" s="827"/>
      <c r="D22" s="828"/>
      <c r="E22" s="829"/>
      <c r="F22" s="827"/>
      <c r="G22" s="828"/>
      <c r="H22" s="829"/>
      <c r="I22" s="450" t="e">
        <f>IF(D233="","",VLOOKUP(D233,$Y$564:$Z$566,2,TRUE))</f>
        <v>#N/A</v>
      </c>
      <c r="J22" s="450" t="e">
        <f>IF(D234="","",VLOOKUP(D234,$AA$564:$AB$566,2,TRUE))</f>
        <v>#N/A</v>
      </c>
      <c r="K22" s="450" t="str">
        <f>IF(D235="","",VLOOKUP(D235,$AC$564:$AD$566,2,TRUE))</f>
        <v xml:space="preserve">кітаптардағы иллюстрацияларды қарайды, суреттердің мазмұны бойынша қойылған сұрақтарға жауап беруге үйрету
</v>
      </c>
      <c r="L22" s="820"/>
    </row>
    <row r="23" spans="2:12" ht="90" customHeight="1" x14ac:dyDescent="0.25">
      <c r="B23" s="796"/>
      <c r="C23" s="827"/>
      <c r="D23" s="828"/>
      <c r="E23" s="829"/>
      <c r="F23" s="827"/>
      <c r="G23" s="828"/>
      <c r="H23" s="829"/>
      <c r="I23" s="450" t="e">
        <f>IF(D236="","",VLOOKUP(D236,$AE$564:$AF$566,2,TRUE))</f>
        <v>#N/A</v>
      </c>
      <c r="J23" s="450" t="e">
        <f>IF(D237="","",VLOOKUP(D237,$AG$564:$AH$566,2,TRUE))</f>
        <v>#N/A</v>
      </c>
      <c r="K23" s="450" t="str">
        <f>IF(D238="","",VLOOKUP(D238,$AI$564:$AJ$566,2,TRUE))</f>
        <v>педагогтің көмегімен шағын тақпақтарды қайталап айтуға  үйрету</v>
      </c>
      <c r="L23" s="820"/>
    </row>
    <row r="24" spans="2:12" ht="90" hidden="1" customHeight="1" x14ac:dyDescent="0.25">
      <c r="B24" s="796"/>
      <c r="C24" s="827"/>
      <c r="D24" s="828"/>
      <c r="E24" s="829"/>
      <c r="F24" s="827"/>
      <c r="G24" s="828"/>
      <c r="H24" s="829"/>
      <c r="I24" s="450" t="e">
        <f>IF(D239="","",VLOOKUP(D239,$AK$564:$AL$566,2,TRUE))</f>
        <v>#REF!</v>
      </c>
      <c r="J24" s="450" t="e">
        <f>IF(D240="","",VLOOKUP(D240,$AM$564:$AN$566,2,TRUE))</f>
        <v>#REF!</v>
      </c>
      <c r="K24" s="450" t="e">
        <f>IF(D241="","",VLOOKUP(D241,$AO$564:$AP$566,2,TRUE))</f>
        <v>#REF!</v>
      </c>
      <c r="L24" s="820"/>
    </row>
    <row r="25" spans="2:12" ht="90" hidden="1" customHeight="1" x14ac:dyDescent="0.25">
      <c r="B25" s="796"/>
      <c r="C25" s="827"/>
      <c r="D25" s="828"/>
      <c r="E25" s="829"/>
      <c r="F25" s="827"/>
      <c r="G25" s="828"/>
      <c r="H25" s="829"/>
      <c r="I25" s="450" t="e">
        <f>IF(D242="","",VLOOKUP(D242,$M$568:$N$570,2,TRUE))</f>
        <v>#REF!</v>
      </c>
      <c r="J25" s="450" t="e">
        <f>IF(D243="","",VLOOKUP(D243,$O$568:$P$570,2,TRUE))</f>
        <v>#REF!</v>
      </c>
      <c r="K25" s="450" t="e">
        <f>IF(D244="","",VLOOKUP(D244,$Q$568:$R$570,2,TRUE))</f>
        <v>#REF!</v>
      </c>
      <c r="L25" s="820"/>
    </row>
    <row r="26" spans="2:12" ht="90" hidden="1" customHeight="1" x14ac:dyDescent="0.25">
      <c r="B26" s="796"/>
      <c r="C26" s="827"/>
      <c r="D26" s="828"/>
      <c r="E26" s="829"/>
      <c r="F26" s="827"/>
      <c r="G26" s="828"/>
      <c r="H26" s="829"/>
      <c r="I26" s="450" t="e">
        <f>IF(D245="","",VLOOKUP(D245,$S$568:$T$570,2,TRUE))</f>
        <v>#REF!</v>
      </c>
      <c r="J26" s="450" t="e">
        <f>IF(D246="","",VLOOKUP(D246,$U$568:$V$570,2,TRUE))</f>
        <v>#REF!</v>
      </c>
      <c r="K26" s="450" t="e">
        <f>IF(D247="","",VLOOKUP(D247,$W$568:$X$570,2,TRUE))</f>
        <v>#REF!</v>
      </c>
      <c r="L26" s="820"/>
    </row>
    <row r="27" spans="2:12" ht="90" hidden="1" customHeight="1" x14ac:dyDescent="0.25">
      <c r="B27" s="796"/>
      <c r="C27" s="827"/>
      <c r="D27" s="828"/>
      <c r="E27" s="829"/>
      <c r="F27" s="827"/>
      <c r="G27" s="828"/>
      <c r="H27" s="829"/>
      <c r="I27" s="450" t="e">
        <f>IF(D248="","",VLOOKUP(D248,$Y$568:$Z$570,2,TRUE))</f>
        <v>#REF!</v>
      </c>
      <c r="J27" s="450" t="e">
        <f>IF(D249="","",VLOOKUP(D249,$AA$568:$AB$570,2,TRUE))</f>
        <v>#REF!</v>
      </c>
      <c r="K27" s="450" t="e">
        <f>IF(D250="","",VLOOKUP(D250,$AC$568:$AD$570,2,TRUE))</f>
        <v>#REF!</v>
      </c>
      <c r="L27" s="820"/>
    </row>
    <row r="28" spans="2:12" ht="90" hidden="1" customHeight="1" x14ac:dyDescent="0.25">
      <c r="B28" s="796"/>
      <c r="C28" s="827"/>
      <c r="D28" s="828"/>
      <c r="E28" s="829"/>
      <c r="F28" s="827"/>
      <c r="G28" s="828"/>
      <c r="H28" s="829"/>
      <c r="I28" s="450" t="e">
        <f>IF(D251="","",VLOOKUP(D251,$AE$568:$AF$570,2,TRUE))</f>
        <v>#REF!</v>
      </c>
      <c r="J28" s="450" t="e">
        <f>IF(D252="","",VLOOKUP(D252,$AG$568:$AH$570,2,TRUE))</f>
        <v>#REF!</v>
      </c>
      <c r="K28" s="450" t="e">
        <f>IF(D253="","",VLOOKUP(D253,$AI$568:$AJ$570,2,TRUE))</f>
        <v>#REF!</v>
      </c>
      <c r="L28" s="820"/>
    </row>
    <row r="29" spans="2:12" ht="90" hidden="1" customHeight="1" x14ac:dyDescent="0.25">
      <c r="B29" s="797"/>
      <c r="C29" s="827"/>
      <c r="D29" s="828"/>
      <c r="E29" s="829"/>
      <c r="F29" s="827"/>
      <c r="G29" s="828"/>
      <c r="H29" s="829"/>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827"/>
      <c r="D30" s="828"/>
      <c r="E30" s="829"/>
      <c r="F30" s="827"/>
      <c r="G30" s="828"/>
      <c r="H30" s="829"/>
      <c r="I30" s="453" t="e">
        <f>IF(E212="","",VLOOKUP(E212,$M$572:$N$574,2,TRUE))</f>
        <v>#REF!</v>
      </c>
      <c r="J30" s="453" t="e">
        <f>IF(E213="","",VLOOKUP(E213,$O$572:$P$574,2,TRUE))</f>
        <v>#REF!</v>
      </c>
      <c r="K30" s="453" t="e">
        <f>IF(E214="","",VLOOKUP(E214,$Q$572:$R$574,2,TRUE))</f>
        <v>#REF!</v>
      </c>
      <c r="L30" s="820"/>
    </row>
    <row r="31" spans="2:12" ht="90" customHeight="1" x14ac:dyDescent="0.25">
      <c r="B31" s="804"/>
      <c r="C31" s="827"/>
      <c r="D31" s="828"/>
      <c r="E31" s="829"/>
      <c r="F31" s="827"/>
      <c r="G31" s="828"/>
      <c r="H31" s="829"/>
      <c r="I31" s="453" t="e">
        <f>IF(E215="","",VLOOKUP(E215,$S$572:$T$574,2,TRUE))</f>
        <v>#N/A</v>
      </c>
      <c r="J31" s="453" t="e">
        <f>IF(E216="","",VLOOKUP(E216,$U$572:$V$574,2,TRUE))</f>
        <v>#N/A</v>
      </c>
      <c r="K31" s="453" t="str">
        <f>IF(E217="","",VLOOKUP(E217,$W$572:$X$574,2,TRUE))</f>
        <v>үлгі мен ауызша нұсқауға сүйеніп, тапсырмаларды орындауға үйрету</v>
      </c>
      <c r="L31" s="820"/>
    </row>
    <row r="32" spans="2:12" ht="90" customHeight="1" x14ac:dyDescent="0.25">
      <c r="B32" s="804"/>
      <c r="C32" s="827"/>
      <c r="D32" s="828"/>
      <c r="E32" s="829"/>
      <c r="F32" s="827"/>
      <c r="G32" s="828"/>
      <c r="H32" s="829"/>
      <c r="I32" s="453" t="e">
        <f>IF(E218="","",VLOOKUP(E218,$Y$572:$Z$574,2,TRUE))</f>
        <v>#N/A</v>
      </c>
      <c r="J32" s="453" t="e">
        <f>IF(E219="","",VLOOKUP(E219,$AA$572:$AB$574,2,TRUE))</f>
        <v>#N/A</v>
      </c>
      <c r="K32" s="453" t="str">
        <f>IF(E220="","",VLOOKUP(E220,$AC$572:$AD$574,2,TRUE))</f>
        <v>көлемі, пішіні, түсі бойынша ұқсас біртекті заттарды топтастыруға үйрету</v>
      </c>
      <c r="L32" s="820"/>
    </row>
    <row r="33" spans="2:12" ht="90" customHeight="1" x14ac:dyDescent="0.25">
      <c r="B33" s="804"/>
      <c r="C33" s="827"/>
      <c r="D33" s="828"/>
      <c r="E33" s="829"/>
      <c r="F33" s="827"/>
      <c r="G33" s="828"/>
      <c r="H33" s="829"/>
      <c r="I33" s="453" t="e">
        <f>IF(E221="","",VLOOKUP(E221,$AE$572:$AF$574,2,TRUE))</f>
        <v>#N/A</v>
      </c>
      <c r="J33" s="453" t="e">
        <f>IF(E222="","",VLOOKUP(E222,$AG$572:$AH$574,2,TRUE))</f>
        <v>#N/A</v>
      </c>
      <c r="K33" s="453" t="str">
        <f>IF(E223="","",VLOOKUP(E223,$AI$572:$AJ$574,2,TRUE))</f>
        <v>түрлі көлемдегі геометриялық фигураларды негізгі қасиеттері бойынша салыстыруға үйрету</v>
      </c>
      <c r="L33" s="820"/>
    </row>
    <row r="34" spans="2:12" ht="90" customHeight="1" x14ac:dyDescent="0.25">
      <c r="B34" s="804"/>
      <c r="C34" s="827"/>
      <c r="D34" s="828"/>
      <c r="E34" s="829"/>
      <c r="F34" s="827"/>
      <c r="G34" s="828"/>
      <c r="H34" s="829"/>
      <c r="I34" s="453" t="e">
        <f>IF(E224="","",VLOOKUP(E224,$AK$572:$AL$574,2,TRUE))</f>
        <v>#N/A</v>
      </c>
      <c r="J34" s="453" t="e">
        <f>IF(E225="","",VLOOKUP(E225,$AM$572:$AN$574,2,TRUE))</f>
        <v>#N/A</v>
      </c>
      <c r="K34" s="453" t="str">
        <f>IF(E226="","",VLOOKUP(E226,$AO$572:$AP$574,2,TRUE))</f>
        <v>түсі, көлемі, пішіні бойынша заттарды өз бетінше зерттейді және салыстыруға үйрету</v>
      </c>
      <c r="L34" s="820"/>
    </row>
    <row r="35" spans="2:12" ht="90" customHeight="1" x14ac:dyDescent="0.25">
      <c r="B35" s="804" t="s">
        <v>904</v>
      </c>
      <c r="C35" s="827"/>
      <c r="D35" s="828"/>
      <c r="E35" s="829"/>
      <c r="F35" s="827"/>
      <c r="G35" s="828"/>
      <c r="H35" s="829"/>
      <c r="I35" s="451" t="e">
        <f>IF(F212="","",VLOOKUP(F212,$M$576:$N$578,2,TRUE))</f>
        <v>#N/A</v>
      </c>
      <c r="J35" s="451" t="str">
        <f>IF(F213="","",VLOOKUP(F213,$O$576:$P$578,2,TRUE))</f>
        <v>қаламды дұрыс ұстайды, тік және тұйықталған дөңгелек сызықтарды қағаз бетінде жеңіл жүргізу дағдылардын қалыптастыру</v>
      </c>
      <c r="K35" s="451" t="e">
        <f>IF(F214="","",VLOOKUP(F214,$Q$576:$R$578,2,TRUE))</f>
        <v>#N/A</v>
      </c>
      <c r="L35" s="820"/>
    </row>
    <row r="36" spans="2:12" ht="90" customHeight="1" x14ac:dyDescent="0.25">
      <c r="B36" s="804"/>
      <c r="C36" s="827"/>
      <c r="D36" s="828"/>
      <c r="E36" s="829"/>
      <c r="F36" s="827"/>
      <c r="G36" s="828"/>
      <c r="H36" s="829"/>
      <c r="I36" s="451" t="e">
        <f>IF(F215="","",VLOOKUP(F215,$S$576:$T$578,2,TRUE))</f>
        <v>#N/A</v>
      </c>
      <c r="J36" s="451" t="e">
        <f>IF(F216="","",VLOOKUP(F216,$U$576:$V$578,2,TRUE))</f>
        <v>#N/A</v>
      </c>
      <c r="K36" s="451" t="str">
        <f>IF(F217="","",VLOOKUP(F217,$W$576:$X$578,2,TRUE))</f>
        <v>өзінің салған суретіне қуанады, онда не бейнеленгенін айтуға үйрету</v>
      </c>
      <c r="L36" s="820"/>
    </row>
    <row r="37" spans="2:12" ht="90" customHeight="1" x14ac:dyDescent="0.25">
      <c r="B37" s="804"/>
      <c r="C37" s="827"/>
      <c r="D37" s="828"/>
      <c r="E37" s="829"/>
      <c r="F37" s="827"/>
      <c r="G37" s="828"/>
      <c r="H37" s="829"/>
      <c r="I37" s="451" t="e">
        <f>IF(F218="","",VLOOKUP(F218,$Y$576:$Z$578,2,TRUE))</f>
        <v>#N/A</v>
      </c>
      <c r="J37" s="451" t="str">
        <f>IF(F219="","",VLOOKUP(F219,$AA$576:$AB$578,2,TRUE))</f>
        <v>қағаз бетіне бояулармен сызықтар, жақпалар салу дағдылардын қалыптастыру</v>
      </c>
      <c r="K37" s="451" t="e">
        <f>IF(F220="","",VLOOKUP(F220,$AC$576:$AD$578,2,TRUE))</f>
        <v>#N/A</v>
      </c>
      <c r="L37" s="820"/>
    </row>
    <row r="38" spans="2:12" ht="90" customHeight="1" x14ac:dyDescent="0.25">
      <c r="B38" s="804"/>
      <c r="C38" s="827"/>
      <c r="D38" s="828"/>
      <c r="E38" s="829"/>
      <c r="F38" s="827"/>
      <c r="G38" s="828"/>
      <c r="H38" s="829"/>
      <c r="I38" s="451" t="e">
        <f>IF(F221="","",VLOOKUP(F221,$AE$576:$AF$578,2,TRUE))</f>
        <v>#N/A</v>
      </c>
      <c r="J38" s="451" t="str">
        <f>IF(F222="","",VLOOKUP(F222,$AG$576:$AH$578,2,TRUE))</f>
        <v>қағазға және құмға сурет салудың бастапқы техникасын меңгеру дағдылардын қалыптастыру</v>
      </c>
      <c r="K38" s="451" t="e">
        <f>IF(F223="","",VLOOKUP(F223,$AI$576:$AJ$578,2,TRUE))</f>
        <v>#N/A</v>
      </c>
      <c r="L38" s="820"/>
    </row>
    <row r="39" spans="2:12" ht="90" customHeight="1" x14ac:dyDescent="0.25">
      <c r="B39" s="804"/>
      <c r="C39" s="827"/>
      <c r="D39" s="828"/>
      <c r="E39" s="829"/>
      <c r="F39" s="827"/>
      <c r="G39" s="828"/>
      <c r="H39" s="829"/>
      <c r="I39" s="451" t="e">
        <f>IF(F224="","",VLOOKUP(F224,$AK$576:$AL$578,2,TRUE))</f>
        <v>#N/A</v>
      </c>
      <c r="J39" s="451" t="str">
        <f>IF(F225="","",VLOOKUP(F225,$AM$576:$AN$578,2,TRUE))</f>
        <v>мүсіндейтін заттарды зерттеу дағдылардын қалыптастыру</v>
      </c>
      <c r="K39" s="451" t="e">
        <f>IF(F226="","",VLOOKUP(F226,$AO$576:$AP$578,2,TRUE))</f>
        <v>#N/A</v>
      </c>
      <c r="L39" s="820"/>
    </row>
    <row r="40" spans="2:12" ht="90" hidden="1" customHeight="1" x14ac:dyDescent="0.25">
      <c r="B40" s="804"/>
      <c r="C40" s="827"/>
      <c r="D40" s="828"/>
      <c r="E40" s="829"/>
      <c r="F40" s="827"/>
      <c r="G40" s="828"/>
      <c r="H40" s="829"/>
      <c r="I40" s="451" t="e">
        <f>IF(F227="","",VLOOKUP(F227,$M$580:$N$582,2,TRUE))</f>
        <v>#REF!</v>
      </c>
      <c r="J40" s="451" t="e">
        <f>IF(F228="","",VLOOKUP(F228,$O$580:$P$582,2,TRUE))</f>
        <v>#REF!</v>
      </c>
      <c r="K40" s="451" t="e">
        <f>IF(F229="","",VLOOKUP(F229,$Q$580:$R$582,2,TRUE))</f>
        <v>#REF!</v>
      </c>
      <c r="L40" s="820"/>
    </row>
    <row r="41" spans="2:12" ht="90" hidden="1" customHeight="1" x14ac:dyDescent="0.25">
      <c r="B41" s="804"/>
      <c r="C41" s="827"/>
      <c r="D41" s="828"/>
      <c r="E41" s="829"/>
      <c r="F41" s="827"/>
      <c r="G41" s="828"/>
      <c r="H41" s="829"/>
      <c r="I41" s="451" t="e">
        <f>IF(F230="","",VLOOKUP(F230,$S$580:$T$582,2,TRUE))</f>
        <v>#REF!</v>
      </c>
      <c r="J41" s="451" t="e">
        <f>IF(F231="","",VLOOKUP(F231,$U$580:$V$582,2,TRUE))</f>
        <v>#REF!</v>
      </c>
      <c r="K41" s="451" t="e">
        <f>IF(F232="","",VLOOKUP(F232,$W$580:$X$582,2,TRUE))</f>
        <v>#REF!</v>
      </c>
      <c r="L41" s="820"/>
    </row>
    <row r="42" spans="2:12" ht="90" hidden="1" customHeight="1" x14ac:dyDescent="0.25">
      <c r="B42" s="804"/>
      <c r="C42" s="827"/>
      <c r="D42" s="828"/>
      <c r="E42" s="829"/>
      <c r="F42" s="827"/>
      <c r="G42" s="828"/>
      <c r="H42" s="829"/>
      <c r="I42" s="451" t="e">
        <f>IF(F233="","",VLOOKUP(F233,$Y$580:$Z$582,2,TRUE))</f>
        <v>#REF!</v>
      </c>
      <c r="J42" s="451" t="e">
        <f>IF(F234="","",VLOOKUP(F234,$AA$580:$AB$582,2,TRUE))</f>
        <v>#REF!</v>
      </c>
      <c r="K42" s="451" t="e">
        <f>IF(F235="","",VLOOKUP(F235,$AC$580:$AD$582,2,TRUE))</f>
        <v>#REF!</v>
      </c>
      <c r="L42" s="820"/>
    </row>
    <row r="43" spans="2:12" ht="90" hidden="1" customHeight="1" x14ac:dyDescent="0.25">
      <c r="B43" s="804"/>
      <c r="C43" s="827"/>
      <c r="D43" s="828"/>
      <c r="E43" s="829"/>
      <c r="F43" s="827"/>
      <c r="G43" s="828"/>
      <c r="H43" s="829"/>
      <c r="I43" s="451" t="e">
        <f>IF(F236="","",VLOOKUP(F236,$AE$580:$AF$582,2,TRUE))</f>
        <v>#REF!</v>
      </c>
      <c r="J43" s="451" t="e">
        <f>IF(F237="","",VLOOKUP(F237,$AG$580:$AH$582,2,TRUE))</f>
        <v>#REF!</v>
      </c>
      <c r="K43" s="451" t="e">
        <f>IF(F238="","",VLOOKUP(F238,$AI$580:$AJ$582,2,TRUE))</f>
        <v>#REF!</v>
      </c>
      <c r="L43" s="820"/>
    </row>
    <row r="44" spans="2:12" ht="90" hidden="1" customHeight="1" x14ac:dyDescent="0.25">
      <c r="B44" s="804"/>
      <c r="C44" s="827"/>
      <c r="D44" s="828"/>
      <c r="E44" s="829"/>
      <c r="F44" s="827"/>
      <c r="G44" s="828"/>
      <c r="H44" s="829"/>
      <c r="I44" s="451" t="e">
        <f>IF(F239="","",VLOOKUP(F239,$AK$580:$AL$582,2,TRUE))</f>
        <v>#REF!</v>
      </c>
      <c r="J44" s="451" t="e">
        <f>IF(F240="","",VLOOKUP(F240,$AM$580:$AN$582,2,TRUE))</f>
        <v>#REF!</v>
      </c>
      <c r="K44" s="451" t="e">
        <f>IF(F241="","",VLOOKUP(F241,$AO$580:$AP$582,2,TRUE))</f>
        <v>#REF!</v>
      </c>
      <c r="L44" s="820"/>
    </row>
    <row r="45" spans="2:12" ht="90" customHeight="1" x14ac:dyDescent="0.25">
      <c r="B45" s="804"/>
      <c r="C45" s="827"/>
      <c r="D45" s="828"/>
      <c r="E45" s="829"/>
      <c r="F45" s="827"/>
      <c r="G45" s="828"/>
      <c r="H45" s="829"/>
      <c r="I45" s="451" t="e">
        <f>IF(F242="","",VLOOKUP(F242,$M$584:$N$586,2,TRUE))</f>
        <v>#N/A</v>
      </c>
      <c r="J45" s="451" t="str">
        <f>IF(F243="","",VLOOKUP(F243,$O$584:$P$586,2,TRUE))</f>
        <v>мүсіндеудің қарапайым тәсілдерін меңгергу (кесектерді үлкен бөліктерден бөліп алу, оларды біртұтас етіп біріктіру, сазбалшықты өздігінен илей алу) дағдылардын қалыптастыру</v>
      </c>
      <c r="K45" s="451" t="e">
        <f>IF(F244="","",VLOOKUP(F244,$Q$584:$R$586,2,TRUE))</f>
        <v>#N/A</v>
      </c>
      <c r="L45" s="820"/>
    </row>
    <row r="46" spans="2:12" ht="90" customHeight="1" x14ac:dyDescent="0.25">
      <c r="B46" s="804"/>
      <c r="C46" s="827"/>
      <c r="D46" s="828"/>
      <c r="E46" s="829"/>
      <c r="F46" s="827"/>
      <c r="G46" s="828"/>
      <c r="H46" s="829"/>
      <c r="I46" s="451" t="e">
        <f>IF(F245="","",VLOOKUP(F245,$S$584:$T$586,2,TRUE))</f>
        <v>#N/A</v>
      </c>
      <c r="J46" s="451" t="str">
        <f>IF(F246="","",VLOOKUP(F246,$U$584:$V$586,2,TRUE))</f>
        <v xml:space="preserve">кесе, тостаған, табақты мүсіндеуде пішіннің жоғары бөлігін саусақпен басып, тереңдету дағдылардын қалыптастыру
</v>
      </c>
      <c r="K46" s="451" t="e">
        <f>IF(F247="","",VLOOKUP(F247,$W$584:$X$586,2,TRUE))</f>
        <v>#N/A</v>
      </c>
      <c r="L46" s="820"/>
    </row>
    <row r="47" spans="2:12" ht="90" customHeight="1" x14ac:dyDescent="0.25">
      <c r="B47" s="804"/>
      <c r="C47" s="827"/>
      <c r="D47" s="828"/>
      <c r="E47" s="829"/>
      <c r="F47" s="827"/>
      <c r="G47" s="828"/>
      <c r="H47" s="829"/>
      <c r="I47" s="451" t="e">
        <f>IF(F248="","",VLOOKUP(F248,$Y$584:$Z$586,2,TRUE))</f>
        <v>#N/A</v>
      </c>
      <c r="J47" s="451" t="str">
        <f>IF(F249="","",VLOOKUP(F249,$AA$584:$AB$586,2,TRUE))</f>
        <v>дайын болған бұйымды тұғырға орналастыруды, жұмыстан кейін материалдарды жинастыру дағдылардын қалыптастыру</v>
      </c>
      <c r="K47" s="451" t="e">
        <f>IF(F250="","",VLOOKUP(F250,$AC$584:$AD$586,2,TRUE))</f>
        <v>#N/A</v>
      </c>
      <c r="L47" s="820"/>
    </row>
    <row r="48" spans="2:12" ht="90" customHeight="1" x14ac:dyDescent="0.25">
      <c r="B48" s="804"/>
      <c r="C48" s="827"/>
      <c r="D48" s="828"/>
      <c r="E48" s="829"/>
      <c r="F48" s="827"/>
      <c r="G48" s="828"/>
      <c r="H48" s="829"/>
      <c r="I48" s="451" t="e">
        <f>IF(F251="","",VLOOKUP(F251,$AE$584:$AF$586,2,TRUE))</f>
        <v>#N/A</v>
      </c>
      <c r="J48" s="451" t="str">
        <f>IF(F252="","",VLOOKUP(F252,$AG$584:$AH$586,2,TRUE))</f>
        <v>қағазды қолданудың қарапайым әдістерін (ұсақтау, жырту, бүктеу) білу дағдылардын қалыптастыру</v>
      </c>
      <c r="K48" s="451" t="e">
        <f>IF(F253="","",VLOOKUP(F253,$AI$584:$AJ$586,2,TRUE))</f>
        <v>#N/A</v>
      </c>
      <c r="L48" s="820"/>
    </row>
    <row r="49" spans="2:12" ht="90" customHeight="1" x14ac:dyDescent="0.25">
      <c r="B49" s="804"/>
      <c r="C49" s="827"/>
      <c r="D49" s="828"/>
      <c r="E49" s="829"/>
      <c r="F49" s="827"/>
      <c r="G49" s="828"/>
      <c r="H49" s="829"/>
      <c r="I49" s="451" t="e">
        <f>IF(F254="","",VLOOKUP(F254,$AK$584:$AL$586,2,TRUE))</f>
        <v>#N/A</v>
      </c>
      <c r="J49" s="451" t="str">
        <f>IF(F255="","",VLOOKUP(F255,$AM$572:$AN$586,2,TRUE))</f>
        <v xml:space="preserve">бейнелерді фланелеграфта (сызықтарда, шаршыда), қағаз бетіне қояды және құрастыру дағдылардын қалыптастыру
</v>
      </c>
      <c r="K49" s="451" t="e">
        <f>IF(F256="","",VLOOKUP(F256,$AO$584:$AP$586,2,TRUE))</f>
        <v>#N/A</v>
      </c>
      <c r="L49" s="820"/>
    </row>
    <row r="50" spans="2:12" ht="90" customHeight="1" x14ac:dyDescent="0.25">
      <c r="B50" s="804"/>
      <c r="C50" s="827"/>
      <c r="D50" s="828"/>
      <c r="E50" s="829"/>
      <c r="F50" s="827"/>
      <c r="G50" s="828"/>
      <c r="H50" s="829"/>
      <c r="I50" s="451" t="e">
        <f>IF(F257="","",VLOOKUP(F257,$M$588:$N$590,2,TRUE))</f>
        <v>#N/A</v>
      </c>
      <c r="J50" s="451" t="str">
        <f>IF(F258="","",VLOOKUP(F258,$O$588:$P$590,2,TRUE))</f>
        <v>фланелеграфта қарапайым композицияларды орналастыру және құрастыру дағдылардын қалыптастыру</v>
      </c>
      <c r="K50" s="451" t="e">
        <f>IF(F259="","",VLOOKUP(F259,$Q$588:$R$590,2,TRUE))</f>
        <v>#N/A</v>
      </c>
      <c r="L50" s="820"/>
    </row>
    <row r="51" spans="2:12" ht="90" customHeight="1" x14ac:dyDescent="0.25">
      <c r="B51" s="804"/>
      <c r="C51" s="827"/>
      <c r="D51" s="828"/>
      <c r="E51" s="829"/>
      <c r="F51" s="827"/>
      <c r="G51" s="828"/>
      <c r="H51" s="829"/>
      <c r="I51" s="451" t="e">
        <f>IF(F260="","",VLOOKUP(F260,$S$588:$T$590,2,TRUE))</f>
        <v>#N/A</v>
      </c>
      <c r="J51" s="451" t="str">
        <f>IF(F261="","",VLOOKUP(F261,$U$588:$V$590,2,TRUE))</f>
        <v>симметриялық пішіндерді, ою-өрнектерді орналастыру дағдылардын қалыптастыру</v>
      </c>
      <c r="K51" s="451" t="e">
        <f>IF(F262="","",VLOOKUP(F262,$W$588:$X$590,2,TRUE))</f>
        <v>#N/A</v>
      </c>
      <c r="L51" s="820"/>
    </row>
    <row r="52" spans="2:12" ht="90" customHeight="1" x14ac:dyDescent="0.25">
      <c r="B52" s="804"/>
      <c r="C52" s="827"/>
      <c r="D52" s="828"/>
      <c r="E52" s="829"/>
      <c r="F52" s="827"/>
      <c r="G52" s="828"/>
      <c r="H52" s="829"/>
      <c r="I52" s="451" t="e">
        <f>IF(F263="","",VLOOKUP(F263,$Y$588:$Z$590,2,TRUE))</f>
        <v>#N/A</v>
      </c>
      <c r="J52" s="451" t="str">
        <f>IF(F264="","",VLOOKUP(F264,$AA$588:$AB$590,2,TRUE))</f>
        <v>қарапайым құрылысты үлгі бойынша құрастыру дағдылардын қалыптастыру</v>
      </c>
      <c r="K52" s="451" t="e">
        <f>IF(F265="","",VLOOKUP(F265,$AC$588:$AD$590,2,TRUE))</f>
        <v>#N/A</v>
      </c>
      <c r="L52" s="820"/>
    </row>
    <row r="53" spans="2:12" ht="90" customHeight="1" x14ac:dyDescent="0.25">
      <c r="B53" s="804"/>
      <c r="C53" s="827"/>
      <c r="D53" s="828"/>
      <c r="E53" s="829"/>
      <c r="F53" s="827"/>
      <c r="G53" s="828"/>
      <c r="H53" s="829"/>
      <c r="I53" s="451" t="e">
        <f>IF(F266="","",VLOOKUP(F266,$AE$588:$AF$590,2,TRUE))</f>
        <v>#N/A</v>
      </c>
      <c r="J53" s="451" t="e">
        <f>IF(F267="","",VLOOKUP(F267,$AG$588:$AH$590,2,TRUE))</f>
        <v>#N/A</v>
      </c>
      <c r="K53" s="451" t="str">
        <f>IF(F268="","",VLOOKUP(F268,$AI$588:$AJ$590,2,TRUE))</f>
        <v>тұрғызылған қарапайым құрылыстарды ату және ойыншықтарды қолдана отырып, олармен ойнауға үйрету</v>
      </c>
      <c r="L53" s="820"/>
    </row>
    <row r="54" spans="2:12" ht="90" customHeight="1" x14ac:dyDescent="0.25">
      <c r="B54" s="804"/>
      <c r="C54" s="827"/>
      <c r="D54" s="828"/>
      <c r="E54" s="829"/>
      <c r="F54" s="827"/>
      <c r="G54" s="828"/>
      <c r="H54" s="829"/>
      <c r="I54" s="451" t="e">
        <f>IF(F269="","",VLOOKUP(F269,$AK$588:$AL$590,2,TRUE))</f>
        <v>#N/A</v>
      </c>
      <c r="J54" s="451" t="str">
        <f>IF(F270="","",VLOOKUP(F270,$AM$588:$AN$590,2,TRUE))</f>
        <v>өз бетінше құрастыруға тырысу дағдылардын қалыптастыру</v>
      </c>
      <c r="K54" s="451" t="e">
        <f>IF(F271="","",VLOOKUP(F271,$AO$588:$AP$590,2,TRUE))</f>
        <v>#N/A</v>
      </c>
      <c r="L54" s="820"/>
    </row>
    <row r="55" spans="2:12" ht="90" customHeight="1" x14ac:dyDescent="0.25">
      <c r="B55" s="804"/>
      <c r="C55" s="827"/>
      <c r="D55" s="828"/>
      <c r="E55" s="829"/>
      <c r="F55" s="827"/>
      <c r="G55" s="828"/>
      <c r="H55" s="829"/>
      <c r="I55" s="451" t="e">
        <f>IF(F272="","",VLOOKUP(F272,$M$592:$N$594,2,TRUE))</f>
        <v>#N/A</v>
      </c>
      <c r="J55" s="451" t="str">
        <f>IF(F273="","",VLOOKUP(F273,$O$592:$P$594,2,TRUE))</f>
        <v>қорапқа құрылыс бөлшектерін жинастыру дағдылардын қалыптастыру</v>
      </c>
      <c r="K55" s="451" t="e">
        <f>IF(F274="","",VLOOKUP(F274,$Q$592:$R$594,2,TRUE))</f>
        <v>#N/A</v>
      </c>
      <c r="L55" s="820"/>
    </row>
    <row r="56" spans="2:12" ht="90" customHeight="1" x14ac:dyDescent="0.25">
      <c r="B56" s="804"/>
      <c r="C56" s="827"/>
      <c r="D56" s="828"/>
      <c r="E56" s="829"/>
      <c r="F56" s="827"/>
      <c r="G56" s="828"/>
      <c r="H56" s="829"/>
      <c r="I56" s="451" t="e">
        <f>IF(F275="","",VLOOKUP(F275,$S$592:$T$594,2,TRUE))</f>
        <v>#N/A</v>
      </c>
      <c r="J56" s="451" t="e">
        <f>IF(F276="","",VLOOKUP(F276,$U$592:$V$594,2,TRUE))</f>
        <v>#N/A</v>
      </c>
      <c r="K56" s="451" t="str">
        <f>IF(F277="","",VLOOKUP(F277,$W$592:$X$594,2,TRUE))</f>
        <v>педагогтің дауыс ырғағына, сөздердің созылыңқы дыбысталуына еліктей отырып, жекелеген сөздер мен буындарды қосып айтуға үйрету</v>
      </c>
      <c r="L56" s="820"/>
    </row>
    <row r="57" spans="2:12" ht="90" customHeight="1" x14ac:dyDescent="0.25">
      <c r="B57" s="804"/>
      <c r="C57" s="827"/>
      <c r="D57" s="828"/>
      <c r="E57" s="829"/>
      <c r="F57" s="827"/>
      <c r="G57" s="828"/>
      <c r="H57" s="829"/>
      <c r="I57" s="451" t="e">
        <f>IF(F278="","",VLOOKUP(F278,$Y$592:$Z$594,2,TRUE))</f>
        <v>#N/A</v>
      </c>
      <c r="J57" s="451" t="e">
        <f>IF(F279="","",VLOOKUP(F279,$AA$592:$AB$594,2,TRUE))</f>
        <v>#N/A</v>
      </c>
      <c r="K57" s="451" t="str">
        <f>IF(F280="","",VLOOKUP(F280,$AC$592:$AD$594,2,TRUE))</f>
        <v>бұрын естіген әндерді тануға үйрету</v>
      </c>
      <c r="L57" s="820"/>
    </row>
    <row r="58" spans="2:12" ht="90" customHeight="1" x14ac:dyDescent="0.25">
      <c r="B58" s="804"/>
      <c r="C58" s="827"/>
      <c r="D58" s="828"/>
      <c r="E58" s="829"/>
      <c r="F58" s="827"/>
      <c r="G58" s="828"/>
      <c r="H58" s="829"/>
      <c r="I58" s="451" t="e">
        <f>IF(F281="","",VLOOKUP(F281,$AE$592:$AF$594,2,TRUE))</f>
        <v>#N/A</v>
      </c>
      <c r="J58" s="451" t="str">
        <f>IF(F282="","",VLOOKUP(F282,$AG$592:$AH$594,2,TRUE))</f>
        <v>ересектердің көрсеткен қимылдарын қайталау (шапалақтау, аяқтарын тарсылдату, қолдың білектерін айналдыру) дағдылардын қалыптастыру</v>
      </c>
      <c r="K58" s="451" t="e">
        <f>IF(F283="","",VLOOKUP(F283,$AI$592:$AJ$594,2,TRUE))</f>
        <v>#N/A</v>
      </c>
      <c r="L58" s="820"/>
    </row>
    <row r="59" spans="2:12" ht="90" customHeight="1" x14ac:dyDescent="0.25">
      <c r="B59" s="804"/>
      <c r="C59" s="827"/>
      <c r="D59" s="828"/>
      <c r="E59" s="829"/>
      <c r="F59" s="827"/>
      <c r="G59" s="828"/>
      <c r="H59" s="829"/>
      <c r="I59" s="451" t="e">
        <f>IF(F284="","",VLOOKUP(F284,$AK$592:$AL$594,2,TRUE))</f>
        <v>#N/A</v>
      </c>
      <c r="J59" s="451" t="e">
        <f>IF(F285="","",VLOOKUP(F285,$AM$592:$AN$594,2,TRUE))</f>
        <v>#N/A</v>
      </c>
      <c r="K59" s="451" t="str">
        <f>IF(F286="","",VLOOKUP(F286,$AO$592:$AP$594,2,TRUE))</f>
        <v>музыкалық аспаптарды ажыратуға (барабан, бубен, сылдырмақ, асатаяқ ) үйрету</v>
      </c>
      <c r="L59" s="820"/>
    </row>
    <row r="60" spans="2:12" ht="90" hidden="1" customHeight="1" x14ac:dyDescent="0.25">
      <c r="B60" s="804" t="s">
        <v>917</v>
      </c>
      <c r="C60" s="827"/>
      <c r="D60" s="828"/>
      <c r="E60" s="829"/>
      <c r="F60" s="827"/>
      <c r="G60" s="828"/>
      <c r="H60" s="829"/>
      <c r="I60" s="453" t="e">
        <f>IF(G212="","",VLOOKUP(G212,$M$596:$N$598,2,TRUE))</f>
        <v>#REF!</v>
      </c>
      <c r="J60" s="453" t="e">
        <f>IF(G213="","",VLOOKUP(G213,$O$596:$P$598,2,TRUE))</f>
        <v>#REF!</v>
      </c>
      <c r="K60" s="453" t="e">
        <f>IF(G214="","",VLOOKUP(G214,$Q$596:$R$598,2,TRUE))</f>
        <v>#REF!</v>
      </c>
      <c r="L60" s="820"/>
    </row>
    <row r="61" spans="2:12" ht="90" customHeight="1" x14ac:dyDescent="0.25">
      <c r="B61" s="804"/>
      <c r="C61" s="827"/>
      <c r="D61" s="828"/>
      <c r="E61" s="829"/>
      <c r="F61" s="827"/>
      <c r="G61" s="828"/>
      <c r="H61" s="829"/>
      <c r="I61" s="453" t="e">
        <f>IF(G215="","",VLOOKUP(G215,$S$596:$T$598,2,TRUE))</f>
        <v>#N/A</v>
      </c>
      <c r="J61" s="453" t="e">
        <f>IF(G216="","",VLOOKUP(G216,$U$596:$V$598,2,TRUE))</f>
        <v>#N/A</v>
      </c>
      <c r="K61" s="453" t="str">
        <f>IF(G217="","",VLOOKUP(G217,$W$596:$X$598,2,TRUE))</f>
        <v>есімін атағанда жауап беруге, өзін айнадан және фотосуреттерден тануға үйрету</v>
      </c>
      <c r="L61" s="820"/>
    </row>
    <row r="62" spans="2:12" ht="90" customHeight="1" x14ac:dyDescent="0.25">
      <c r="B62" s="804"/>
      <c r="C62" s="827"/>
      <c r="D62" s="828"/>
      <c r="E62" s="829"/>
      <c r="F62" s="827"/>
      <c r="G62" s="828"/>
      <c r="H62" s="829"/>
      <c r="I62" s="453" t="e">
        <f>IF(G218="","",VLOOKUP(G218,$Y$596:$Z$598,2,TRUE))</f>
        <v>#N/A</v>
      </c>
      <c r="J62" s="453" t="e">
        <f>IF(G219="","",VLOOKUP(G219,$AA$596:$AB$598,2,TRUE))</f>
        <v>#N/A</v>
      </c>
      <c r="K62" s="453" t="str">
        <f>IF(G220="","",VLOOKUP(G220,$AC$596:$AD$598,2,TRUE))</f>
        <v>заттарды және олармен әрекет етуді білуге, оларды суреттен тануға үйрету</v>
      </c>
      <c r="L62" s="820"/>
    </row>
    <row r="63" spans="2:12" ht="90" customHeight="1" x14ac:dyDescent="0.25">
      <c r="B63" s="804"/>
      <c r="C63" s="827"/>
      <c r="D63" s="828"/>
      <c r="E63" s="829"/>
      <c r="F63" s="827"/>
      <c r="G63" s="828"/>
      <c r="H63" s="829"/>
      <c r="I63" s="453" t="e">
        <f>IF(G221="","",VLOOKUP(G221,$AE$596:$AF$598,2,TRUE))</f>
        <v>#N/A</v>
      </c>
      <c r="J63" s="453" t="str">
        <f>IF(G222="","",VLOOKUP(G222,$AG$596:$AH$598,2,TRUE))</f>
        <v>оқылған дәмі, сыртқы белгілері бойынша көгөністер мен жемістерді ажырату  және атау дағдылардын қалыптастыру</v>
      </c>
      <c r="K63" s="453" t="e">
        <f>IF(G223="","",VLOOKUP(G223,$AI$596:$AJ$598,2,TRUE))</f>
        <v>#N/A</v>
      </c>
      <c r="L63" s="820"/>
    </row>
    <row r="64" spans="2:12" ht="90" customHeight="1" x14ac:dyDescent="0.25">
      <c r="B64" s="804"/>
      <c r="C64" s="830"/>
      <c r="D64" s="831"/>
      <c r="E64" s="832"/>
      <c r="F64" s="830"/>
      <c r="G64" s="831"/>
      <c r="H64" s="832"/>
      <c r="I64" s="453" t="e">
        <f>IF(G224="","",VLOOKUP(G224,$AK$596:$AL$598,2,TRUE))</f>
        <v>#N/A</v>
      </c>
      <c r="J64" s="453" t="str">
        <f>IF(G225="","",VLOOKUP(G225,$AM$596:$AN$598,2,TRUE))</f>
        <v>өсімдіктер мен жануарларға қамқорлық таныту: оларды жақсы көру, сипау дағдылардын қалыптастыру</v>
      </c>
      <c r="K64" s="453" t="e">
        <f>IF(G226="","",VLOOKUP(G226,$AO$596:$AP$598,2,TRUE))</f>
        <v>#N/A</v>
      </c>
      <c r="L64" s="821"/>
    </row>
    <row r="67" spans="2:7" ht="15.75" x14ac:dyDescent="0.25">
      <c r="B67" s="816" t="s">
        <v>937</v>
      </c>
      <c r="C67" s="817"/>
      <c r="D67" s="817"/>
      <c r="E67" s="817"/>
      <c r="F67" s="817"/>
      <c r="G67" s="818"/>
    </row>
    <row r="68" spans="2:7" ht="60.75" customHeight="1" x14ac:dyDescent="0.25">
      <c r="B68" s="35"/>
      <c r="C68" s="21" t="s">
        <v>915</v>
      </c>
      <c r="D68" s="21" t="s">
        <v>733</v>
      </c>
      <c r="E68" s="21" t="s">
        <v>916</v>
      </c>
      <c r="F68" s="21" t="s">
        <v>904</v>
      </c>
      <c r="G68" s="62" t="s">
        <v>917</v>
      </c>
    </row>
    <row r="69" spans="2:7" x14ac:dyDescent="0.25">
      <c r="B69" s="570">
        <v>1</v>
      </c>
      <c r="C69" s="452"/>
      <c r="D69" s="452"/>
      <c r="E69" s="452"/>
      <c r="F69" s="452"/>
      <c r="G69" s="452"/>
    </row>
    <row r="70" spans="2:7" x14ac:dyDescent="0.25">
      <c r="B70" s="571"/>
      <c r="C70" s="452"/>
      <c r="D70" s="452"/>
      <c r="E70" s="452"/>
      <c r="F70" s="452"/>
      <c r="G70" s="452"/>
    </row>
    <row r="71" spans="2:7" x14ac:dyDescent="0.25">
      <c r="B71" s="572"/>
      <c r="C71" s="452"/>
      <c r="D71" s="452"/>
      <c r="E71" s="452"/>
      <c r="F71" s="452"/>
      <c r="G71" s="452"/>
    </row>
    <row r="72" spans="2:7" x14ac:dyDescent="0.25">
      <c r="B72" s="570">
        <v>2</v>
      </c>
      <c r="C72" s="452"/>
      <c r="D72" s="452"/>
      <c r="E72" s="452"/>
      <c r="F72" s="452"/>
      <c r="G72" s="452"/>
    </row>
    <row r="73" spans="2:7" x14ac:dyDescent="0.25">
      <c r="B73" s="571"/>
      <c r="C73" s="452"/>
      <c r="D73" s="452"/>
      <c r="E73" s="452"/>
      <c r="F73" s="452"/>
      <c r="G73" s="452"/>
    </row>
    <row r="74" spans="2:7" x14ac:dyDescent="0.25">
      <c r="B74" s="572"/>
      <c r="C74" s="452"/>
      <c r="D74" s="452"/>
      <c r="E74" s="452"/>
      <c r="F74" s="452"/>
      <c r="G74" s="452"/>
    </row>
    <row r="75" spans="2:7" x14ac:dyDescent="0.25">
      <c r="B75" s="570">
        <v>3</v>
      </c>
      <c r="C75" s="452"/>
      <c r="D75" s="452"/>
      <c r="E75" s="452"/>
      <c r="F75" s="452"/>
      <c r="G75" s="452"/>
    </row>
    <row r="76" spans="2:7" x14ac:dyDescent="0.25">
      <c r="B76" s="571"/>
      <c r="C76" s="452"/>
      <c r="D76" s="452"/>
      <c r="E76" s="452"/>
      <c r="F76" s="452"/>
      <c r="G76" s="452"/>
    </row>
    <row r="77" spans="2:7" x14ac:dyDescent="0.25">
      <c r="B77" s="572"/>
      <c r="C77" s="452"/>
      <c r="D77" s="452"/>
      <c r="E77" s="452"/>
      <c r="F77" s="452"/>
      <c r="G77" s="452"/>
    </row>
    <row r="78" spans="2:7" x14ac:dyDescent="0.25">
      <c r="B78" s="570">
        <v>4</v>
      </c>
      <c r="C78" s="452"/>
      <c r="D78" s="452"/>
      <c r="E78" s="452"/>
      <c r="F78" s="452"/>
      <c r="G78" s="452"/>
    </row>
    <row r="79" spans="2:7" x14ac:dyDescent="0.25">
      <c r="B79" s="571"/>
      <c r="C79" s="452"/>
      <c r="D79" s="452"/>
      <c r="E79" s="452"/>
      <c r="F79" s="452"/>
      <c r="G79" s="452"/>
    </row>
    <row r="80" spans="2:7" x14ac:dyDescent="0.25">
      <c r="B80" s="572"/>
      <c r="C80" s="452"/>
      <c r="D80" s="452"/>
      <c r="E80" s="452"/>
      <c r="F80" s="452"/>
      <c r="G80" s="452"/>
    </row>
    <row r="81" spans="2:7" x14ac:dyDescent="0.25">
      <c r="B81" s="570">
        <v>5</v>
      </c>
      <c r="C81" s="798"/>
      <c r="D81" s="452"/>
      <c r="E81" s="798"/>
      <c r="F81" s="452"/>
      <c r="G81" s="798"/>
    </row>
    <row r="82" spans="2:7" x14ac:dyDescent="0.25">
      <c r="B82" s="571"/>
      <c r="C82" s="799"/>
      <c r="D82" s="452"/>
      <c r="E82" s="799"/>
      <c r="F82" s="452"/>
      <c r="G82" s="799"/>
    </row>
    <row r="83" spans="2:7" x14ac:dyDescent="0.25">
      <c r="B83" s="572"/>
      <c r="C83" s="799"/>
      <c r="D83" s="452"/>
      <c r="E83" s="799"/>
      <c r="F83" s="452"/>
      <c r="G83" s="799"/>
    </row>
    <row r="84" spans="2:7" x14ac:dyDescent="0.25">
      <c r="B84" s="570">
        <v>6</v>
      </c>
      <c r="C84" s="799"/>
      <c r="D84" s="452"/>
      <c r="E84" s="799"/>
      <c r="F84" s="452"/>
      <c r="G84" s="799"/>
    </row>
    <row r="85" spans="2:7" x14ac:dyDescent="0.25">
      <c r="B85" s="571"/>
      <c r="C85" s="799"/>
      <c r="D85" s="452"/>
      <c r="E85" s="799"/>
      <c r="F85" s="452"/>
      <c r="G85" s="799"/>
    </row>
    <row r="86" spans="2:7" x14ac:dyDescent="0.25">
      <c r="B86" s="572"/>
      <c r="C86" s="799"/>
      <c r="D86" s="452"/>
      <c r="E86" s="799"/>
      <c r="F86" s="452"/>
      <c r="G86" s="799"/>
    </row>
    <row r="87" spans="2:7" x14ac:dyDescent="0.25">
      <c r="B87" s="570">
        <v>7</v>
      </c>
      <c r="C87" s="799"/>
      <c r="D87" s="452"/>
      <c r="E87" s="799"/>
      <c r="F87" s="452"/>
      <c r="G87" s="799"/>
    </row>
    <row r="88" spans="2:7" x14ac:dyDescent="0.25">
      <c r="B88" s="571"/>
      <c r="C88" s="799"/>
      <c r="D88" s="452"/>
      <c r="E88" s="799"/>
      <c r="F88" s="452"/>
      <c r="G88" s="799"/>
    </row>
    <row r="89" spans="2:7" x14ac:dyDescent="0.25">
      <c r="B89" s="572"/>
      <c r="C89" s="799"/>
      <c r="D89" s="452"/>
      <c r="E89" s="799"/>
      <c r="F89" s="452"/>
      <c r="G89" s="799"/>
    </row>
    <row r="90" spans="2:7" x14ac:dyDescent="0.25">
      <c r="B90" s="570">
        <v>8</v>
      </c>
      <c r="C90" s="799"/>
      <c r="D90" s="452"/>
      <c r="E90" s="799"/>
      <c r="F90" s="452"/>
      <c r="G90" s="799"/>
    </row>
    <row r="91" spans="2:7" x14ac:dyDescent="0.25">
      <c r="B91" s="571"/>
      <c r="C91" s="799"/>
      <c r="D91" s="452"/>
      <c r="E91" s="799"/>
      <c r="F91" s="452"/>
      <c r="G91" s="799"/>
    </row>
    <row r="92" spans="2:7" x14ac:dyDescent="0.25">
      <c r="B92" s="572"/>
      <c r="C92" s="799"/>
      <c r="D92" s="452"/>
      <c r="E92" s="799"/>
      <c r="F92" s="452"/>
      <c r="G92" s="799"/>
    </row>
    <row r="93" spans="2:7" x14ac:dyDescent="0.25">
      <c r="B93" s="570">
        <v>9</v>
      </c>
      <c r="C93" s="799"/>
      <c r="D93" s="798"/>
      <c r="E93" s="799"/>
      <c r="F93" s="452"/>
      <c r="G93" s="799"/>
    </row>
    <row r="94" spans="2:7" x14ac:dyDescent="0.25">
      <c r="B94" s="571"/>
      <c r="C94" s="799"/>
      <c r="D94" s="799"/>
      <c r="E94" s="799"/>
      <c r="F94" s="452"/>
      <c r="G94" s="799"/>
    </row>
    <row r="95" spans="2:7" x14ac:dyDescent="0.25">
      <c r="B95" s="572"/>
      <c r="C95" s="799"/>
      <c r="D95" s="799"/>
      <c r="E95" s="799"/>
      <c r="F95" s="398"/>
      <c r="G95" s="799"/>
    </row>
    <row r="96" spans="2:7" x14ac:dyDescent="0.25">
      <c r="B96" s="607">
        <v>10</v>
      </c>
      <c r="C96" s="799"/>
      <c r="D96" s="799"/>
      <c r="E96" s="799"/>
      <c r="F96" s="398"/>
      <c r="G96" s="799"/>
    </row>
    <row r="97" spans="2:7" x14ac:dyDescent="0.25">
      <c r="B97" s="607"/>
      <c r="C97" s="799"/>
      <c r="D97" s="799"/>
      <c r="E97" s="799"/>
      <c r="F97" s="398"/>
      <c r="G97" s="799"/>
    </row>
    <row r="98" spans="2:7" x14ac:dyDescent="0.25">
      <c r="B98" s="607"/>
      <c r="C98" s="799"/>
      <c r="D98" s="799"/>
      <c r="E98" s="799"/>
      <c r="F98" s="398"/>
      <c r="G98" s="799"/>
    </row>
    <row r="99" spans="2:7" x14ac:dyDescent="0.25">
      <c r="B99" s="607">
        <v>11</v>
      </c>
      <c r="C99" s="799"/>
      <c r="D99" s="799"/>
      <c r="E99" s="799"/>
      <c r="F99" s="398"/>
      <c r="G99" s="799"/>
    </row>
    <row r="100" spans="2:7" x14ac:dyDescent="0.25">
      <c r="B100" s="607"/>
      <c r="C100" s="799"/>
      <c r="D100" s="799"/>
      <c r="E100" s="799"/>
      <c r="F100" s="398"/>
      <c r="G100" s="799"/>
    </row>
    <row r="101" spans="2:7" x14ac:dyDescent="0.25">
      <c r="B101" s="607"/>
      <c r="C101" s="799"/>
      <c r="D101" s="799"/>
      <c r="E101" s="799"/>
      <c r="F101" s="398"/>
      <c r="G101" s="799"/>
    </row>
    <row r="102" spans="2:7" x14ac:dyDescent="0.25">
      <c r="B102" s="607">
        <v>12</v>
      </c>
      <c r="C102" s="799"/>
      <c r="D102" s="799"/>
      <c r="E102" s="799"/>
      <c r="F102" s="398"/>
      <c r="G102" s="799"/>
    </row>
    <row r="103" spans="2:7" x14ac:dyDescent="0.25">
      <c r="B103" s="607"/>
      <c r="C103" s="799"/>
      <c r="D103" s="799"/>
      <c r="E103" s="799"/>
      <c r="F103" s="398"/>
      <c r="G103" s="799"/>
    </row>
    <row r="104" spans="2:7" x14ac:dyDescent="0.25">
      <c r="B104" s="607"/>
      <c r="C104" s="799"/>
      <c r="D104" s="799"/>
      <c r="E104" s="799"/>
      <c r="F104" s="398"/>
      <c r="G104" s="799"/>
    </row>
    <row r="105" spans="2:7" x14ac:dyDescent="0.25">
      <c r="B105" s="607">
        <v>13</v>
      </c>
      <c r="C105" s="799"/>
      <c r="D105" s="799"/>
      <c r="E105" s="799"/>
      <c r="F105" s="398"/>
      <c r="G105" s="799"/>
    </row>
    <row r="106" spans="2:7" x14ac:dyDescent="0.25">
      <c r="B106" s="607"/>
      <c r="C106" s="799"/>
      <c r="D106" s="799"/>
      <c r="E106" s="799"/>
      <c r="F106" s="398"/>
      <c r="G106" s="799"/>
    </row>
    <row r="107" spans="2:7" x14ac:dyDescent="0.25">
      <c r="B107" s="607"/>
      <c r="C107" s="799"/>
      <c r="D107" s="799"/>
      <c r="E107" s="799"/>
      <c r="F107" s="398"/>
      <c r="G107" s="799"/>
    </row>
    <row r="108" spans="2:7" x14ac:dyDescent="0.25">
      <c r="B108" s="607">
        <v>14</v>
      </c>
      <c r="C108" s="799"/>
      <c r="D108" s="799"/>
      <c r="E108" s="799"/>
      <c r="F108" s="398"/>
      <c r="G108" s="799"/>
    </row>
    <row r="109" spans="2:7" x14ac:dyDescent="0.25">
      <c r="B109" s="607"/>
      <c r="C109" s="799"/>
      <c r="D109" s="799"/>
      <c r="E109" s="799"/>
      <c r="F109" s="398"/>
      <c r="G109" s="799"/>
    </row>
    <row r="110" spans="2:7" x14ac:dyDescent="0.25">
      <c r="B110" s="607"/>
      <c r="C110" s="799"/>
      <c r="D110" s="799"/>
      <c r="E110" s="799"/>
      <c r="F110" s="398"/>
      <c r="G110" s="799"/>
    </row>
    <row r="111" spans="2:7" x14ac:dyDescent="0.25">
      <c r="B111" s="607">
        <v>15</v>
      </c>
      <c r="C111" s="799"/>
      <c r="D111" s="799"/>
      <c r="E111" s="799"/>
      <c r="F111" s="398"/>
      <c r="G111" s="799"/>
    </row>
    <row r="112" spans="2:7" x14ac:dyDescent="0.25">
      <c r="B112" s="607"/>
      <c r="C112" s="799"/>
      <c r="D112" s="799"/>
      <c r="E112" s="799"/>
      <c r="F112" s="398"/>
      <c r="G112" s="799"/>
    </row>
    <row r="113" spans="2:7" x14ac:dyDescent="0.25">
      <c r="B113" s="607"/>
      <c r="C113" s="799"/>
      <c r="D113" s="799"/>
      <c r="E113" s="799"/>
      <c r="F113" s="398"/>
      <c r="G113" s="799"/>
    </row>
    <row r="114" spans="2:7" x14ac:dyDescent="0.25">
      <c r="B114" s="607">
        <v>16</v>
      </c>
      <c r="C114" s="799"/>
      <c r="D114" s="799"/>
      <c r="E114" s="799"/>
      <c r="F114" s="398"/>
      <c r="G114" s="799"/>
    </row>
    <row r="115" spans="2:7" x14ac:dyDescent="0.25">
      <c r="B115" s="607"/>
      <c r="C115" s="799"/>
      <c r="D115" s="799"/>
      <c r="E115" s="799"/>
      <c r="F115" s="398"/>
      <c r="G115" s="799"/>
    </row>
    <row r="116" spans="2:7" x14ac:dyDescent="0.25">
      <c r="B116" s="607"/>
      <c r="C116" s="799"/>
      <c r="D116" s="799"/>
      <c r="E116" s="799"/>
      <c r="F116" s="398"/>
      <c r="G116" s="799"/>
    </row>
    <row r="117" spans="2:7" x14ac:dyDescent="0.25">
      <c r="B117" s="607">
        <v>17</v>
      </c>
      <c r="C117" s="799"/>
      <c r="D117" s="799"/>
      <c r="E117" s="799"/>
      <c r="F117" s="398"/>
      <c r="G117" s="799"/>
    </row>
    <row r="118" spans="2:7" x14ac:dyDescent="0.25">
      <c r="B118" s="607"/>
      <c r="C118" s="799"/>
      <c r="D118" s="799"/>
      <c r="E118" s="799"/>
      <c r="F118" s="398"/>
      <c r="G118" s="799"/>
    </row>
    <row r="119" spans="2:7" x14ac:dyDescent="0.25">
      <c r="B119" s="607"/>
      <c r="C119" s="799"/>
      <c r="D119" s="799"/>
      <c r="E119" s="799"/>
      <c r="F119" s="398"/>
      <c r="G119" s="799"/>
    </row>
    <row r="120" spans="2:7" x14ac:dyDescent="0.25">
      <c r="B120" s="607">
        <v>18</v>
      </c>
      <c r="C120" s="799"/>
      <c r="D120" s="799"/>
      <c r="E120" s="799"/>
      <c r="F120" s="398"/>
      <c r="G120" s="799"/>
    </row>
    <row r="121" spans="2:7" x14ac:dyDescent="0.25">
      <c r="B121" s="607"/>
      <c r="C121" s="799"/>
      <c r="D121" s="799"/>
      <c r="E121" s="799"/>
      <c r="F121" s="398"/>
      <c r="G121" s="799"/>
    </row>
    <row r="122" spans="2:7" x14ac:dyDescent="0.25">
      <c r="B122" s="607"/>
      <c r="C122" s="799"/>
      <c r="D122" s="799"/>
      <c r="E122" s="799"/>
      <c r="F122" s="398"/>
      <c r="G122" s="799"/>
    </row>
    <row r="123" spans="2:7" x14ac:dyDescent="0.25">
      <c r="B123" s="607">
        <v>19</v>
      </c>
      <c r="C123" s="799"/>
      <c r="D123" s="799"/>
      <c r="E123" s="799"/>
      <c r="F123" s="398"/>
      <c r="G123" s="799"/>
    </row>
    <row r="124" spans="2:7" x14ac:dyDescent="0.25">
      <c r="B124" s="607"/>
      <c r="C124" s="799"/>
      <c r="D124" s="799"/>
      <c r="E124" s="799"/>
      <c r="F124" s="398"/>
      <c r="G124" s="799"/>
    </row>
    <row r="125" spans="2:7" x14ac:dyDescent="0.25">
      <c r="B125" s="607"/>
      <c r="C125" s="799"/>
      <c r="D125" s="799"/>
      <c r="E125" s="799"/>
      <c r="F125" s="398"/>
      <c r="G125" s="799"/>
    </row>
    <row r="126" spans="2:7" x14ac:dyDescent="0.25">
      <c r="B126" s="607">
        <v>20</v>
      </c>
      <c r="C126" s="799"/>
      <c r="D126" s="799"/>
      <c r="E126" s="799"/>
      <c r="F126" s="398"/>
      <c r="G126" s="799"/>
    </row>
    <row r="127" spans="2:7" x14ac:dyDescent="0.25">
      <c r="B127" s="607"/>
      <c r="C127" s="799"/>
      <c r="D127" s="799"/>
      <c r="E127" s="799"/>
      <c r="F127" s="398"/>
      <c r="G127" s="799"/>
    </row>
    <row r="128" spans="2:7" x14ac:dyDescent="0.25">
      <c r="B128" s="607"/>
      <c r="C128" s="800"/>
      <c r="D128" s="800"/>
      <c r="E128" s="800"/>
      <c r="F128" s="398"/>
      <c r="G128" s="800"/>
    </row>
    <row r="129" spans="2:7" x14ac:dyDescent="0.25">
      <c r="C129" s="1"/>
      <c r="D129" s="1"/>
      <c r="E129" s="1"/>
      <c r="F129" s="1"/>
      <c r="G129" s="1"/>
    </row>
    <row r="131" spans="2:7" ht="15.75" x14ac:dyDescent="0.25">
      <c r="B131" s="816" t="s">
        <v>938</v>
      </c>
      <c r="C131" s="817"/>
      <c r="D131" s="817"/>
      <c r="E131" s="817"/>
      <c r="F131" s="817"/>
      <c r="G131" s="818"/>
    </row>
    <row r="132" spans="2:7" ht="69.75" customHeight="1" x14ac:dyDescent="0.25">
      <c r="B132" s="35"/>
      <c r="C132" s="21" t="s">
        <v>915</v>
      </c>
      <c r="D132" s="21" t="s">
        <v>733</v>
      </c>
      <c r="E132" s="21" t="s">
        <v>916</v>
      </c>
      <c r="F132" s="21" t="s">
        <v>904</v>
      </c>
      <c r="G132" s="62" t="s">
        <v>917</v>
      </c>
    </row>
    <row r="133" spans="2:7" x14ac:dyDescent="0.25">
      <c r="B133" s="570">
        <v>1</v>
      </c>
      <c r="C133" s="452"/>
      <c r="D133" s="452"/>
      <c r="E133" s="452"/>
      <c r="F133" s="452"/>
      <c r="G133" s="452"/>
    </row>
    <row r="134" spans="2:7" x14ac:dyDescent="0.25">
      <c r="B134" s="571"/>
      <c r="C134" s="452"/>
      <c r="D134" s="452"/>
      <c r="E134" s="452"/>
      <c r="F134" s="452"/>
      <c r="G134" s="452"/>
    </row>
    <row r="135" spans="2:7" x14ac:dyDescent="0.25">
      <c r="B135" s="572"/>
      <c r="C135" s="452"/>
      <c r="D135" s="452"/>
      <c r="E135" s="452"/>
      <c r="F135" s="452"/>
      <c r="G135" s="452"/>
    </row>
    <row r="136" spans="2:7" x14ac:dyDescent="0.25">
      <c r="B136" s="570">
        <v>2</v>
      </c>
      <c r="C136" s="452"/>
      <c r="D136" s="452"/>
      <c r="E136" s="452"/>
      <c r="F136" s="452"/>
      <c r="G136" s="452"/>
    </row>
    <row r="137" spans="2:7" x14ac:dyDescent="0.25">
      <c r="B137" s="571"/>
      <c r="C137" s="452"/>
      <c r="D137" s="452"/>
      <c r="E137" s="452"/>
      <c r="F137" s="452"/>
      <c r="G137" s="452"/>
    </row>
    <row r="138" spans="2:7" x14ac:dyDescent="0.25">
      <c r="B138" s="572"/>
      <c r="C138" s="452"/>
      <c r="D138" s="452"/>
      <c r="E138" s="452"/>
      <c r="F138" s="452"/>
      <c r="G138" s="452"/>
    </row>
    <row r="139" spans="2:7" x14ac:dyDescent="0.25">
      <c r="B139" s="570">
        <v>3</v>
      </c>
      <c r="C139" s="452"/>
      <c r="D139" s="452"/>
      <c r="E139" s="452"/>
      <c r="F139" s="452"/>
      <c r="G139" s="452"/>
    </row>
    <row r="140" spans="2:7" x14ac:dyDescent="0.25">
      <c r="B140" s="571"/>
      <c r="C140" s="452"/>
      <c r="D140" s="452"/>
      <c r="E140" s="452"/>
      <c r="F140" s="452"/>
      <c r="G140" s="452"/>
    </row>
    <row r="141" spans="2:7" x14ac:dyDescent="0.25">
      <c r="B141" s="572"/>
      <c r="C141" s="452"/>
      <c r="D141" s="452"/>
      <c r="E141" s="452"/>
      <c r="F141" s="452"/>
      <c r="G141" s="452"/>
    </row>
    <row r="142" spans="2:7" x14ac:dyDescent="0.25">
      <c r="B142" s="570">
        <v>4</v>
      </c>
      <c r="C142" s="452"/>
      <c r="D142" s="452"/>
      <c r="E142" s="452"/>
      <c r="F142" s="452"/>
      <c r="G142" s="452"/>
    </row>
    <row r="143" spans="2:7" x14ac:dyDescent="0.25">
      <c r="B143" s="571"/>
      <c r="C143" s="452"/>
      <c r="D143" s="452"/>
      <c r="E143" s="452"/>
      <c r="F143" s="452"/>
      <c r="G143" s="452"/>
    </row>
    <row r="144" spans="2:7" x14ac:dyDescent="0.25">
      <c r="B144" s="572"/>
      <c r="C144" s="452"/>
      <c r="D144" s="452"/>
      <c r="E144" s="452"/>
      <c r="F144" s="452"/>
      <c r="G144" s="452"/>
    </row>
    <row r="145" spans="2:7" x14ac:dyDescent="0.25">
      <c r="B145" s="570">
        <v>5</v>
      </c>
      <c r="C145" s="452"/>
      <c r="D145" s="452"/>
      <c r="E145" s="452"/>
      <c r="F145" s="452"/>
      <c r="G145" s="452"/>
    </row>
    <row r="146" spans="2:7" x14ac:dyDescent="0.25">
      <c r="B146" s="571"/>
      <c r="C146" s="452"/>
      <c r="D146" s="452"/>
      <c r="E146" s="452"/>
      <c r="F146" s="452"/>
      <c r="G146" s="452"/>
    </row>
    <row r="147" spans="2:7" x14ac:dyDescent="0.25">
      <c r="B147" s="572"/>
      <c r="C147" s="452"/>
      <c r="D147" s="452"/>
      <c r="E147" s="452"/>
      <c r="F147" s="452"/>
      <c r="G147" s="452"/>
    </row>
    <row r="148" spans="2:7" x14ac:dyDescent="0.25">
      <c r="B148" s="570">
        <v>6</v>
      </c>
      <c r="C148" s="798"/>
      <c r="D148" s="452"/>
      <c r="E148" s="798"/>
      <c r="F148" s="452"/>
      <c r="G148" s="798"/>
    </row>
    <row r="149" spans="2:7" x14ac:dyDescent="0.25">
      <c r="B149" s="571"/>
      <c r="C149" s="799"/>
      <c r="D149" s="452"/>
      <c r="E149" s="799"/>
      <c r="F149" s="452"/>
      <c r="G149" s="799"/>
    </row>
    <row r="150" spans="2:7" x14ac:dyDescent="0.25">
      <c r="B150" s="572"/>
      <c r="C150" s="799"/>
      <c r="D150" s="452"/>
      <c r="E150" s="799"/>
      <c r="F150" s="452"/>
      <c r="G150" s="799"/>
    </row>
    <row r="151" spans="2:7" x14ac:dyDescent="0.25">
      <c r="B151" s="570">
        <v>7</v>
      </c>
      <c r="C151" s="799"/>
      <c r="D151" s="452"/>
      <c r="E151" s="799"/>
      <c r="F151" s="452"/>
      <c r="G151" s="799"/>
    </row>
    <row r="152" spans="2:7" x14ac:dyDescent="0.25">
      <c r="B152" s="571"/>
      <c r="C152" s="799"/>
      <c r="D152" s="452"/>
      <c r="E152" s="799"/>
      <c r="F152" s="452"/>
      <c r="G152" s="799"/>
    </row>
    <row r="153" spans="2:7" x14ac:dyDescent="0.25">
      <c r="B153" s="572"/>
      <c r="C153" s="799"/>
      <c r="D153" s="452"/>
      <c r="E153" s="799"/>
      <c r="F153" s="452"/>
      <c r="G153" s="799"/>
    </row>
    <row r="154" spans="2:7" x14ac:dyDescent="0.25">
      <c r="B154" s="570">
        <v>8</v>
      </c>
      <c r="C154" s="799"/>
      <c r="D154" s="452"/>
      <c r="E154" s="799"/>
      <c r="F154" s="452"/>
      <c r="G154" s="799"/>
    </row>
    <row r="155" spans="2:7" x14ac:dyDescent="0.25">
      <c r="B155" s="571"/>
      <c r="C155" s="799"/>
      <c r="D155" s="452"/>
      <c r="E155" s="799"/>
      <c r="F155" s="452"/>
      <c r="G155" s="799"/>
    </row>
    <row r="156" spans="2:7" x14ac:dyDescent="0.25">
      <c r="B156" s="572"/>
      <c r="C156" s="799"/>
      <c r="D156" s="452"/>
      <c r="E156" s="799"/>
      <c r="F156" s="452"/>
      <c r="G156" s="799"/>
    </row>
    <row r="157" spans="2:7" x14ac:dyDescent="0.25">
      <c r="B157" s="570">
        <v>9</v>
      </c>
      <c r="C157" s="799"/>
      <c r="D157" s="452"/>
      <c r="E157" s="799"/>
      <c r="F157" s="452"/>
      <c r="G157" s="799"/>
    </row>
    <row r="158" spans="2:7" x14ac:dyDescent="0.25">
      <c r="B158" s="571"/>
      <c r="C158" s="799"/>
      <c r="D158" s="452"/>
      <c r="E158" s="799"/>
      <c r="F158" s="452"/>
      <c r="G158" s="799"/>
    </row>
    <row r="159" spans="2:7" x14ac:dyDescent="0.25">
      <c r="B159" s="572"/>
      <c r="C159" s="799"/>
      <c r="D159" s="452"/>
      <c r="E159" s="799"/>
      <c r="F159" s="398"/>
      <c r="G159" s="799"/>
    </row>
    <row r="160" spans="2:7" x14ac:dyDescent="0.25">
      <c r="B160" s="607">
        <v>10</v>
      </c>
      <c r="C160" s="799"/>
      <c r="D160" s="452"/>
      <c r="E160" s="799"/>
      <c r="F160" s="398"/>
      <c r="G160" s="799"/>
    </row>
    <row r="161" spans="2:7" x14ac:dyDescent="0.25">
      <c r="B161" s="607"/>
      <c r="C161" s="799"/>
      <c r="D161" s="452"/>
      <c r="E161" s="799"/>
      <c r="F161" s="398"/>
      <c r="G161" s="799"/>
    </row>
    <row r="162" spans="2:7" x14ac:dyDescent="0.25">
      <c r="B162" s="607"/>
      <c r="C162" s="799"/>
      <c r="D162" s="452"/>
      <c r="E162" s="799"/>
      <c r="F162" s="398"/>
      <c r="G162" s="799"/>
    </row>
    <row r="163" spans="2:7" x14ac:dyDescent="0.25">
      <c r="B163" s="607">
        <v>11</v>
      </c>
      <c r="C163" s="799"/>
      <c r="D163" s="398"/>
      <c r="E163" s="799"/>
      <c r="F163" s="398"/>
      <c r="G163" s="799"/>
    </row>
    <row r="164" spans="2:7" x14ac:dyDescent="0.25">
      <c r="B164" s="607"/>
      <c r="C164" s="799"/>
      <c r="D164" s="452"/>
      <c r="E164" s="799"/>
      <c r="F164" s="398"/>
      <c r="G164" s="799"/>
    </row>
    <row r="165" spans="2:7" x14ac:dyDescent="0.25">
      <c r="B165" s="607"/>
      <c r="C165" s="799"/>
      <c r="D165" s="452"/>
      <c r="E165" s="799"/>
      <c r="F165" s="398"/>
      <c r="G165" s="799"/>
    </row>
    <row r="166" spans="2:7" x14ac:dyDescent="0.25">
      <c r="B166" s="607">
        <v>12</v>
      </c>
      <c r="C166" s="799"/>
      <c r="D166" s="452"/>
      <c r="E166" s="799"/>
      <c r="F166" s="398"/>
      <c r="G166" s="799"/>
    </row>
    <row r="167" spans="2:7" x14ac:dyDescent="0.25">
      <c r="B167" s="607"/>
      <c r="C167" s="799"/>
      <c r="D167" s="452"/>
      <c r="E167" s="799"/>
      <c r="F167" s="398"/>
      <c r="G167" s="799"/>
    </row>
    <row r="168" spans="2:7" x14ac:dyDescent="0.25">
      <c r="B168" s="607"/>
      <c r="C168" s="799"/>
      <c r="D168" s="452"/>
      <c r="E168" s="799"/>
      <c r="F168" s="398"/>
      <c r="G168" s="799"/>
    </row>
    <row r="169" spans="2:7" x14ac:dyDescent="0.25">
      <c r="B169" s="607">
        <v>13</v>
      </c>
      <c r="C169" s="799"/>
      <c r="D169" s="452"/>
      <c r="E169" s="799"/>
      <c r="F169" s="398"/>
      <c r="G169" s="799"/>
    </row>
    <row r="170" spans="2:7" x14ac:dyDescent="0.25">
      <c r="B170" s="607"/>
      <c r="C170" s="799"/>
      <c r="D170" s="452"/>
      <c r="E170" s="799"/>
      <c r="F170" s="398"/>
      <c r="G170" s="799"/>
    </row>
    <row r="171" spans="2:7" x14ac:dyDescent="0.25">
      <c r="B171" s="607"/>
      <c r="C171" s="799"/>
      <c r="D171" s="452"/>
      <c r="E171" s="799"/>
      <c r="F171" s="398"/>
      <c r="G171" s="799"/>
    </row>
    <row r="172" spans="2:7" x14ac:dyDescent="0.25">
      <c r="B172" s="607">
        <v>14</v>
      </c>
      <c r="C172" s="799"/>
      <c r="D172" s="452"/>
      <c r="E172" s="799"/>
      <c r="F172" s="398"/>
      <c r="G172" s="799"/>
    </row>
    <row r="173" spans="2:7" x14ac:dyDescent="0.25">
      <c r="B173" s="607"/>
      <c r="C173" s="799"/>
      <c r="D173" s="452"/>
      <c r="E173" s="799"/>
      <c r="F173" s="398"/>
      <c r="G173" s="799"/>
    </row>
    <row r="174" spans="2:7" x14ac:dyDescent="0.25">
      <c r="B174" s="607"/>
      <c r="C174" s="799"/>
      <c r="D174" s="452"/>
      <c r="E174" s="799"/>
      <c r="F174" s="398"/>
      <c r="G174" s="799"/>
    </row>
    <row r="175" spans="2:7" x14ac:dyDescent="0.25">
      <c r="B175" s="607">
        <v>15</v>
      </c>
      <c r="C175" s="799"/>
      <c r="D175" s="452"/>
      <c r="E175" s="799"/>
      <c r="F175" s="398"/>
      <c r="G175" s="799"/>
    </row>
    <row r="176" spans="2:7" x14ac:dyDescent="0.25">
      <c r="B176" s="607"/>
      <c r="C176" s="799"/>
      <c r="D176" s="452"/>
      <c r="E176" s="799"/>
      <c r="F176" s="398"/>
      <c r="G176" s="799"/>
    </row>
    <row r="177" spans="2:7" x14ac:dyDescent="0.25">
      <c r="B177" s="607"/>
      <c r="C177" s="799"/>
      <c r="D177" s="452"/>
      <c r="E177" s="799"/>
      <c r="F177" s="398"/>
      <c r="G177" s="799"/>
    </row>
    <row r="178" spans="2:7" x14ac:dyDescent="0.25">
      <c r="B178" s="607">
        <v>16</v>
      </c>
      <c r="C178" s="799"/>
      <c r="D178" s="798"/>
      <c r="E178" s="799"/>
      <c r="F178" s="398"/>
      <c r="G178" s="799"/>
    </row>
    <row r="179" spans="2:7" x14ac:dyDescent="0.25">
      <c r="B179" s="607"/>
      <c r="C179" s="799"/>
      <c r="D179" s="799"/>
      <c r="E179" s="799"/>
      <c r="F179" s="398"/>
      <c r="G179" s="799"/>
    </row>
    <row r="180" spans="2:7" x14ac:dyDescent="0.25">
      <c r="B180" s="607"/>
      <c r="C180" s="799"/>
      <c r="D180" s="799"/>
      <c r="E180" s="799"/>
      <c r="F180" s="398"/>
      <c r="G180" s="799"/>
    </row>
    <row r="181" spans="2:7" x14ac:dyDescent="0.25">
      <c r="B181" s="607">
        <v>17</v>
      </c>
      <c r="C181" s="799"/>
      <c r="D181" s="799"/>
      <c r="E181" s="799"/>
      <c r="F181" s="398"/>
      <c r="G181" s="799"/>
    </row>
    <row r="182" spans="2:7" x14ac:dyDescent="0.25">
      <c r="B182" s="607"/>
      <c r="C182" s="799"/>
      <c r="D182" s="799"/>
      <c r="E182" s="799"/>
      <c r="F182" s="398"/>
      <c r="G182" s="799"/>
    </row>
    <row r="183" spans="2:7" x14ac:dyDescent="0.25">
      <c r="B183" s="607"/>
      <c r="C183" s="799"/>
      <c r="D183" s="799"/>
      <c r="E183" s="799"/>
      <c r="F183" s="398"/>
      <c r="G183" s="799"/>
    </row>
    <row r="184" spans="2:7" x14ac:dyDescent="0.25">
      <c r="B184" s="607">
        <v>18</v>
      </c>
      <c r="C184" s="799"/>
      <c r="D184" s="799"/>
      <c r="E184" s="799"/>
      <c r="F184" s="398"/>
      <c r="G184" s="799"/>
    </row>
    <row r="185" spans="2:7" x14ac:dyDescent="0.25">
      <c r="B185" s="607"/>
      <c r="C185" s="799"/>
      <c r="D185" s="799"/>
      <c r="E185" s="799"/>
      <c r="F185" s="398"/>
      <c r="G185" s="799"/>
    </row>
    <row r="186" spans="2:7" x14ac:dyDescent="0.25">
      <c r="B186" s="607"/>
      <c r="C186" s="799"/>
      <c r="D186" s="799"/>
      <c r="E186" s="799"/>
      <c r="F186" s="398"/>
      <c r="G186" s="799"/>
    </row>
    <row r="187" spans="2:7" x14ac:dyDescent="0.25">
      <c r="B187" s="607">
        <v>19</v>
      </c>
      <c r="C187" s="799"/>
      <c r="D187" s="799"/>
      <c r="E187" s="799"/>
      <c r="F187" s="398"/>
      <c r="G187" s="799"/>
    </row>
    <row r="188" spans="2:7" x14ac:dyDescent="0.25">
      <c r="B188" s="607"/>
      <c r="C188" s="799"/>
      <c r="D188" s="799"/>
      <c r="E188" s="799"/>
      <c r="F188" s="398"/>
      <c r="G188" s="799"/>
    </row>
    <row r="189" spans="2:7" x14ac:dyDescent="0.25">
      <c r="B189" s="607"/>
      <c r="C189" s="799"/>
      <c r="D189" s="799"/>
      <c r="E189" s="799"/>
      <c r="F189" s="398"/>
      <c r="G189" s="799"/>
    </row>
    <row r="190" spans="2:7" x14ac:dyDescent="0.25">
      <c r="B190" s="607">
        <v>20</v>
      </c>
      <c r="C190" s="799"/>
      <c r="D190" s="799"/>
      <c r="E190" s="799"/>
      <c r="F190" s="398"/>
      <c r="G190" s="799"/>
    </row>
    <row r="191" spans="2:7" x14ac:dyDescent="0.25">
      <c r="B191" s="607"/>
      <c r="C191" s="799"/>
      <c r="D191" s="799"/>
      <c r="E191" s="799"/>
      <c r="F191" s="398"/>
      <c r="G191" s="799"/>
    </row>
    <row r="192" spans="2:7" x14ac:dyDescent="0.25">
      <c r="B192" s="607"/>
      <c r="C192" s="799"/>
      <c r="D192" s="799"/>
      <c r="E192" s="799"/>
      <c r="F192" s="398"/>
      <c r="G192" s="799"/>
    </row>
    <row r="193" spans="2:7" x14ac:dyDescent="0.25">
      <c r="B193" s="607">
        <v>21</v>
      </c>
      <c r="C193" s="799"/>
      <c r="D193" s="799"/>
      <c r="E193" s="799"/>
      <c r="F193" s="398"/>
      <c r="G193" s="799"/>
    </row>
    <row r="194" spans="2:7" x14ac:dyDescent="0.25">
      <c r="B194" s="607"/>
      <c r="C194" s="799"/>
      <c r="D194" s="799"/>
      <c r="E194" s="799"/>
      <c r="F194" s="398"/>
      <c r="G194" s="799"/>
    </row>
    <row r="195" spans="2:7" x14ac:dyDescent="0.25">
      <c r="B195" s="607"/>
      <c r="C195" s="799"/>
      <c r="D195" s="799"/>
      <c r="E195" s="799"/>
      <c r="F195" s="398"/>
      <c r="G195" s="799"/>
    </row>
    <row r="196" spans="2:7" x14ac:dyDescent="0.25">
      <c r="B196" s="607">
        <v>22</v>
      </c>
      <c r="C196" s="799"/>
      <c r="D196" s="799"/>
      <c r="E196" s="799"/>
      <c r="F196" s="398"/>
      <c r="G196" s="799"/>
    </row>
    <row r="197" spans="2:7" x14ac:dyDescent="0.25">
      <c r="B197" s="607"/>
      <c r="C197" s="799"/>
      <c r="D197" s="799"/>
      <c r="E197" s="799"/>
      <c r="F197" s="398"/>
      <c r="G197" s="799"/>
    </row>
    <row r="198" spans="2:7" x14ac:dyDescent="0.25">
      <c r="B198" s="607"/>
      <c r="C198" s="799"/>
      <c r="D198" s="799"/>
      <c r="E198" s="799"/>
      <c r="F198" s="398"/>
      <c r="G198" s="799"/>
    </row>
    <row r="199" spans="2:7" x14ac:dyDescent="0.25">
      <c r="B199" s="607">
        <v>23</v>
      </c>
      <c r="C199" s="799"/>
      <c r="D199" s="799"/>
      <c r="E199" s="799"/>
      <c r="F199" s="398"/>
      <c r="G199" s="799"/>
    </row>
    <row r="200" spans="2:7" x14ac:dyDescent="0.25">
      <c r="B200" s="607"/>
      <c r="C200" s="799"/>
      <c r="D200" s="799"/>
      <c r="E200" s="799"/>
      <c r="F200" s="398"/>
      <c r="G200" s="799"/>
    </row>
    <row r="201" spans="2:7" x14ac:dyDescent="0.25">
      <c r="B201" s="607"/>
      <c r="C201" s="799"/>
      <c r="D201" s="799"/>
      <c r="E201" s="799"/>
      <c r="F201" s="398"/>
      <c r="G201" s="799"/>
    </row>
    <row r="202" spans="2:7" x14ac:dyDescent="0.25">
      <c r="B202" s="607">
        <v>24</v>
      </c>
      <c r="C202" s="799"/>
      <c r="D202" s="799"/>
      <c r="E202" s="799"/>
      <c r="F202" s="398"/>
      <c r="G202" s="799"/>
    </row>
    <row r="203" spans="2:7" x14ac:dyDescent="0.25">
      <c r="B203" s="607"/>
      <c r="C203" s="799"/>
      <c r="D203" s="799"/>
      <c r="E203" s="799"/>
      <c r="F203" s="398"/>
      <c r="G203" s="799"/>
    </row>
    <row r="204" spans="2:7" x14ac:dyDescent="0.25">
      <c r="B204" s="607"/>
      <c r="C204" s="799"/>
      <c r="D204" s="799"/>
      <c r="E204" s="799"/>
      <c r="F204" s="398"/>
      <c r="G204" s="799"/>
    </row>
    <row r="205" spans="2:7" x14ac:dyDescent="0.25">
      <c r="B205" s="607">
        <v>25</v>
      </c>
      <c r="C205" s="799"/>
      <c r="D205" s="799"/>
      <c r="E205" s="799"/>
      <c r="F205" s="398"/>
      <c r="G205" s="799"/>
    </row>
    <row r="206" spans="2:7" x14ac:dyDescent="0.25">
      <c r="B206" s="607"/>
      <c r="C206" s="799"/>
      <c r="D206" s="799"/>
      <c r="E206" s="799"/>
      <c r="F206" s="398"/>
      <c r="G206" s="799"/>
    </row>
    <row r="207" spans="2:7" x14ac:dyDescent="0.25">
      <c r="B207" s="607"/>
      <c r="C207" s="800"/>
      <c r="D207" s="800"/>
      <c r="E207" s="800"/>
      <c r="F207" s="398"/>
      <c r="G207" s="800"/>
    </row>
    <row r="210" spans="2:7" ht="15.75" x14ac:dyDescent="0.25">
      <c r="B210" s="816" t="s">
        <v>939</v>
      </c>
      <c r="C210" s="817"/>
      <c r="D210" s="817"/>
      <c r="E210" s="817"/>
      <c r="F210" s="817"/>
      <c r="G210" s="818"/>
    </row>
    <row r="211" spans="2:7" ht="68.25" customHeight="1" x14ac:dyDescent="0.25">
      <c r="B211" s="35"/>
      <c r="C211" s="21" t="s">
        <v>915</v>
      </c>
      <c r="D211" s="21" t="s">
        <v>733</v>
      </c>
      <c r="E211" s="21" t="s">
        <v>916</v>
      </c>
      <c r="F211" s="21" t="s">
        <v>904</v>
      </c>
      <c r="G211" s="62" t="s">
        <v>917</v>
      </c>
    </row>
    <row r="212" spans="2:7" x14ac:dyDescent="0.25">
      <c r="B212" s="570">
        <v>1</v>
      </c>
      <c r="C212" s="452">
        <f>'2 жастағы балалар Ф'!D158</f>
        <v>0</v>
      </c>
      <c r="D212" s="452">
        <f>'2 жастағы балалар К'!D158</f>
        <v>0</v>
      </c>
      <c r="E212" s="452" t="e">
        <f>'2 жастағы балалар Т'!#REF!</f>
        <v>#REF!</v>
      </c>
      <c r="F212" s="452">
        <f>'2 жастағы балалар Ш'!D158</f>
        <v>0</v>
      </c>
      <c r="G212" s="452" t="e">
        <f>'2 жастағы балалар Ә'!#REF!</f>
        <v>#REF!</v>
      </c>
    </row>
    <row r="213" spans="2:7" x14ac:dyDescent="0.25">
      <c r="B213" s="571"/>
      <c r="C213" s="452">
        <f>'2 жастағы балалар Ф'!E158</f>
        <v>0</v>
      </c>
      <c r="D213" s="452">
        <f>'2 жастағы балалар К'!E158</f>
        <v>1</v>
      </c>
      <c r="E213" s="452" t="e">
        <f>'2 жастағы балалар Т'!#REF!</f>
        <v>#REF!</v>
      </c>
      <c r="F213" s="452">
        <f>'2 жастағы балалар Ш'!E158</f>
        <v>1</v>
      </c>
      <c r="G213" s="452" t="e">
        <f>'2 жастағы балалар Ә'!#REF!</f>
        <v>#REF!</v>
      </c>
    </row>
    <row r="214" spans="2:7" x14ac:dyDescent="0.25">
      <c r="B214" s="572"/>
      <c r="C214" s="452">
        <f>'2 жастағы балалар Ф'!F158</f>
        <v>1</v>
      </c>
      <c r="D214" s="452">
        <f>'2 жастағы балалар К'!F158</f>
        <v>0</v>
      </c>
      <c r="E214" s="452" t="e">
        <f>'2 жастағы балалар Т'!#REF!</f>
        <v>#REF!</v>
      </c>
      <c r="F214" s="452">
        <f>'2 жастағы балалар Ш'!F158</f>
        <v>0</v>
      </c>
      <c r="G214" s="452" t="e">
        <f>'2 жастағы балалар Ә'!#REF!</f>
        <v>#REF!</v>
      </c>
    </row>
    <row r="215" spans="2:7" x14ac:dyDescent="0.25">
      <c r="B215" s="570">
        <v>2</v>
      </c>
      <c r="C215" s="452">
        <f>'2 жастағы балалар Ф'!G158</f>
        <v>0</v>
      </c>
      <c r="D215" s="452">
        <f>'2 жастағы балалар К'!G158</f>
        <v>0</v>
      </c>
      <c r="E215" s="452">
        <f>'2 жастағы балалар Т'!D158</f>
        <v>0</v>
      </c>
      <c r="F215" s="452">
        <f>'2 жастағы балалар Ш'!G158</f>
        <v>0</v>
      </c>
      <c r="G215" s="452">
        <f>'2 жастағы балалар Ә'!D158</f>
        <v>0</v>
      </c>
    </row>
    <row r="216" spans="2:7" x14ac:dyDescent="0.25">
      <c r="B216" s="571"/>
      <c r="C216" s="452">
        <f>'2 жастағы балалар Ф'!H158</f>
        <v>1</v>
      </c>
      <c r="D216" s="452">
        <f>'2 жастағы балалар К'!H158</f>
        <v>0</v>
      </c>
      <c r="E216" s="452">
        <f>'2 жастағы балалар Т'!E158</f>
        <v>0</v>
      </c>
      <c r="F216" s="452">
        <f>'2 жастағы балалар Ш'!H158</f>
        <v>0</v>
      </c>
      <c r="G216" s="452">
        <f>'2 жастағы балалар Ә'!E158</f>
        <v>0</v>
      </c>
    </row>
    <row r="217" spans="2:7" x14ac:dyDescent="0.25">
      <c r="B217" s="572"/>
      <c r="C217" s="452">
        <f>'2 жастағы балалар Ф'!I158</f>
        <v>0</v>
      </c>
      <c r="D217" s="452">
        <f>'2 жастағы балалар К'!I158</f>
        <v>1</v>
      </c>
      <c r="E217" s="452">
        <f>'2 жастағы балалар Т'!F158</f>
        <v>1</v>
      </c>
      <c r="F217" s="452">
        <f>'2 жастағы балалар Ш'!I158</f>
        <v>1</v>
      </c>
      <c r="G217" s="452">
        <f>'2 жастағы балалар Ә'!F158</f>
        <v>1</v>
      </c>
    </row>
    <row r="218" spans="2:7" x14ac:dyDescent="0.25">
      <c r="B218" s="570">
        <v>3</v>
      </c>
      <c r="C218" s="452">
        <f>'2 жастағы балалар Ф'!J158</f>
        <v>0</v>
      </c>
      <c r="D218" s="452">
        <f>'2 жастағы балалар К'!J158</f>
        <v>0</v>
      </c>
      <c r="E218" s="452">
        <f>'2 жастағы балалар Т'!G158</f>
        <v>0</v>
      </c>
      <c r="F218" s="452">
        <f>'2 жастағы балалар Ш'!J158</f>
        <v>0</v>
      </c>
      <c r="G218" s="452">
        <f>'2 жастағы балалар Ә'!G158</f>
        <v>0</v>
      </c>
    </row>
    <row r="219" spans="2:7" x14ac:dyDescent="0.25">
      <c r="B219" s="571"/>
      <c r="C219" s="452">
        <f>'2 жастағы балалар Ф'!K158</f>
        <v>1</v>
      </c>
      <c r="D219" s="452">
        <f>'2 жастағы балалар К'!K158</f>
        <v>0</v>
      </c>
      <c r="E219" s="452">
        <f>'2 жастағы балалар Т'!H158</f>
        <v>0</v>
      </c>
      <c r="F219" s="452">
        <f>'2 жастағы балалар Ш'!K158</f>
        <v>1</v>
      </c>
      <c r="G219" s="452">
        <f>'2 жастағы балалар Ә'!H158</f>
        <v>0</v>
      </c>
    </row>
    <row r="220" spans="2:7" x14ac:dyDescent="0.25">
      <c r="B220" s="572"/>
      <c r="C220" s="452">
        <f>'2 жастағы балалар Ф'!L158</f>
        <v>0</v>
      </c>
      <c r="D220" s="452">
        <f>'2 жастағы балалар К'!L158</f>
        <v>1</v>
      </c>
      <c r="E220" s="452">
        <f>'2 жастағы балалар Т'!I158</f>
        <v>1</v>
      </c>
      <c r="F220" s="452">
        <f>'2 жастағы балалар Ш'!L158</f>
        <v>0</v>
      </c>
      <c r="G220" s="452">
        <f>'2 жастағы балалар Ә'!I158</f>
        <v>1</v>
      </c>
    </row>
    <row r="221" spans="2:7" x14ac:dyDescent="0.25">
      <c r="B221" s="570">
        <v>4</v>
      </c>
      <c r="C221" s="452">
        <f>'2 жастағы балалар Ф'!M158</f>
        <v>0</v>
      </c>
      <c r="D221" s="452">
        <f>'2 жастағы балалар К'!M158</f>
        <v>0</v>
      </c>
      <c r="E221" s="452">
        <f>'2 жастағы балалар Т'!J158</f>
        <v>0</v>
      </c>
      <c r="F221" s="452">
        <f>'2 жастағы балалар Ш'!M158</f>
        <v>0</v>
      </c>
      <c r="G221" s="452">
        <f>'2 жастағы балалар Ә'!J158</f>
        <v>0</v>
      </c>
    </row>
    <row r="222" spans="2:7" x14ac:dyDescent="0.25">
      <c r="B222" s="571"/>
      <c r="C222" s="452">
        <f>'2 жастағы балалар Ф'!N158</f>
        <v>0</v>
      </c>
      <c r="D222" s="452">
        <f>'2 жастағы балалар К'!N158</f>
        <v>0</v>
      </c>
      <c r="E222" s="452">
        <f>'2 жастағы балалар Т'!K158</f>
        <v>0</v>
      </c>
      <c r="F222" s="452">
        <f>'2 жастағы балалар Ш'!N158</f>
        <v>1</v>
      </c>
      <c r="G222" s="452">
        <f>'2 жастағы балалар Ә'!K158</f>
        <v>1</v>
      </c>
    </row>
    <row r="223" spans="2:7" x14ac:dyDescent="0.25">
      <c r="B223" s="572"/>
      <c r="C223" s="452">
        <f>'2 жастағы балалар Ф'!O158</f>
        <v>1</v>
      </c>
      <c r="D223" s="452">
        <f>'2 жастағы балалар К'!O158</f>
        <v>1</v>
      </c>
      <c r="E223" s="452">
        <f>'2 жастағы балалар Т'!L158</f>
        <v>1</v>
      </c>
      <c r="F223" s="452">
        <f>'2 жастағы балалар Ш'!O158</f>
        <v>0</v>
      </c>
      <c r="G223" s="452">
        <f>'2 жастағы балалар Ә'!L158</f>
        <v>0</v>
      </c>
    </row>
    <row r="224" spans="2:7" x14ac:dyDescent="0.25">
      <c r="B224" s="570">
        <v>5</v>
      </c>
      <c r="C224" s="452" t="e">
        <f>'2 жастағы балалар Ф'!#REF!</f>
        <v>#REF!</v>
      </c>
      <c r="D224" s="452" t="e">
        <f>'2 жастағы балалар К'!#REF!</f>
        <v>#REF!</v>
      </c>
      <c r="E224" s="452">
        <f>'2 жастағы балалар Т'!M158</f>
        <v>0</v>
      </c>
      <c r="F224" s="452">
        <f>'2 жастағы балалар Ш'!P158</f>
        <v>0</v>
      </c>
      <c r="G224" s="452">
        <f>'2 жастағы балалар Ә'!M158</f>
        <v>0</v>
      </c>
    </row>
    <row r="225" spans="2:7" x14ac:dyDescent="0.25">
      <c r="B225" s="571"/>
      <c r="C225" s="452" t="e">
        <f>'2 жастағы балалар Ф'!#REF!</f>
        <v>#REF!</v>
      </c>
      <c r="D225" s="452" t="e">
        <f>'2 жастағы балалар К'!#REF!</f>
        <v>#REF!</v>
      </c>
      <c r="E225" s="452">
        <f>'2 жастағы балалар Т'!N158</f>
        <v>0</v>
      </c>
      <c r="F225" s="452">
        <f>'2 жастағы балалар Ш'!Q158</f>
        <v>1</v>
      </c>
      <c r="G225" s="452">
        <f>'2 жастағы балалар Ә'!N158</f>
        <v>1</v>
      </c>
    </row>
    <row r="226" spans="2:7" x14ac:dyDescent="0.25">
      <c r="B226" s="572"/>
      <c r="C226" s="452" t="e">
        <f>'2 жастағы балалар Ф'!#REF!</f>
        <v>#REF!</v>
      </c>
      <c r="D226" s="452" t="e">
        <f>'2 жастағы балалар К'!#REF!</f>
        <v>#REF!</v>
      </c>
      <c r="E226" s="452">
        <f>'2 жастағы балалар Т'!O158</f>
        <v>1</v>
      </c>
      <c r="F226" s="452">
        <f>'2 жастағы балалар Ш'!R158</f>
        <v>0</v>
      </c>
      <c r="G226" s="452">
        <f>'2 жастағы балалар Ә'!O158</f>
        <v>0</v>
      </c>
    </row>
    <row r="227" spans="2:7" x14ac:dyDescent="0.25">
      <c r="B227" s="570">
        <v>6</v>
      </c>
      <c r="C227" s="798"/>
      <c r="D227" s="452">
        <f>'2 жастағы балалар К'!P158</f>
        <v>0</v>
      </c>
      <c r="E227" s="798"/>
      <c r="F227" s="452" t="e">
        <f>'2 жастағы балалар Ш'!#REF!</f>
        <v>#REF!</v>
      </c>
      <c r="G227" s="798"/>
    </row>
    <row r="228" spans="2:7" x14ac:dyDescent="0.25">
      <c r="B228" s="571"/>
      <c r="C228" s="799"/>
      <c r="D228" s="452">
        <f>'2 жастағы балалар К'!Q158</f>
        <v>0</v>
      </c>
      <c r="E228" s="799"/>
      <c r="F228" s="452" t="e">
        <f>'2 жастағы балалар Ш'!#REF!</f>
        <v>#REF!</v>
      </c>
      <c r="G228" s="799"/>
    </row>
    <row r="229" spans="2:7" x14ac:dyDescent="0.25">
      <c r="B229" s="572"/>
      <c r="C229" s="799"/>
      <c r="D229" s="452">
        <f>'2 жастағы балалар К'!R158</f>
        <v>1</v>
      </c>
      <c r="E229" s="799"/>
      <c r="F229" s="452" t="e">
        <f>'2 жастағы балалар Ш'!#REF!</f>
        <v>#REF!</v>
      </c>
      <c r="G229" s="799"/>
    </row>
    <row r="230" spans="2:7" x14ac:dyDescent="0.25">
      <c r="B230" s="570">
        <v>7</v>
      </c>
      <c r="C230" s="799"/>
      <c r="D230" s="452">
        <f>'2 жастағы балалар К'!S158</f>
        <v>0</v>
      </c>
      <c r="E230" s="799"/>
      <c r="F230" s="452" t="e">
        <f>'2 жастағы балалар Ш'!#REF!</f>
        <v>#REF!</v>
      </c>
      <c r="G230" s="799"/>
    </row>
    <row r="231" spans="2:7" x14ac:dyDescent="0.25">
      <c r="B231" s="571"/>
      <c r="C231" s="799"/>
      <c r="D231" s="452">
        <f>'2 жастағы балалар К'!T158</f>
        <v>0</v>
      </c>
      <c r="E231" s="799"/>
      <c r="F231" s="452" t="e">
        <f>'2 жастағы балалар Ш'!#REF!</f>
        <v>#REF!</v>
      </c>
      <c r="G231" s="799"/>
    </row>
    <row r="232" spans="2:7" x14ac:dyDescent="0.25">
      <c r="B232" s="572"/>
      <c r="C232" s="799"/>
      <c r="D232" s="452">
        <f>'2 жастағы балалар К'!U158</f>
        <v>1</v>
      </c>
      <c r="E232" s="799"/>
      <c r="F232" s="452" t="e">
        <f>'2 жастағы балалар Ш'!#REF!</f>
        <v>#REF!</v>
      </c>
      <c r="G232" s="799"/>
    </row>
    <row r="233" spans="2:7" x14ac:dyDescent="0.25">
      <c r="B233" s="570">
        <v>8</v>
      </c>
      <c r="C233" s="799"/>
      <c r="D233" s="452">
        <f>'2 жастағы балалар К'!V158</f>
        <v>0</v>
      </c>
      <c r="E233" s="799"/>
      <c r="F233" s="452" t="e">
        <f>'2 жастағы балалар Ш'!#REF!</f>
        <v>#REF!</v>
      </c>
      <c r="G233" s="799"/>
    </row>
    <row r="234" spans="2:7" x14ac:dyDescent="0.25">
      <c r="B234" s="571"/>
      <c r="C234" s="799"/>
      <c r="D234" s="452">
        <f>'2 жастағы балалар К'!W158</f>
        <v>0</v>
      </c>
      <c r="E234" s="799"/>
      <c r="F234" s="452" t="e">
        <f>'2 жастағы балалар Ш'!#REF!</f>
        <v>#REF!</v>
      </c>
      <c r="G234" s="799"/>
    </row>
    <row r="235" spans="2:7" x14ac:dyDescent="0.25">
      <c r="B235" s="572"/>
      <c r="C235" s="799"/>
      <c r="D235" s="452">
        <f>'2 жастағы балалар К'!X158</f>
        <v>1</v>
      </c>
      <c r="E235" s="799"/>
      <c r="F235" s="452" t="e">
        <f>'2 жастағы балалар Ш'!#REF!</f>
        <v>#REF!</v>
      </c>
      <c r="G235" s="799"/>
    </row>
    <row r="236" spans="2:7" x14ac:dyDescent="0.25">
      <c r="B236" s="570">
        <v>9</v>
      </c>
      <c r="C236" s="799"/>
      <c r="D236" s="452">
        <f>'2 жастағы балалар К'!Y158</f>
        <v>0</v>
      </c>
      <c r="E236" s="799"/>
      <c r="F236" s="452" t="e">
        <f>'2 жастағы балалар Ш'!#REF!</f>
        <v>#REF!</v>
      </c>
      <c r="G236" s="799"/>
    </row>
    <row r="237" spans="2:7" x14ac:dyDescent="0.25">
      <c r="B237" s="571"/>
      <c r="C237" s="799"/>
      <c r="D237" s="452">
        <f>'2 жастағы балалар К'!Z158</f>
        <v>0</v>
      </c>
      <c r="E237" s="799"/>
      <c r="F237" s="452" t="e">
        <f>'2 жастағы балалар Ш'!#REF!</f>
        <v>#REF!</v>
      </c>
      <c r="G237" s="799"/>
    </row>
    <row r="238" spans="2:7" x14ac:dyDescent="0.25">
      <c r="B238" s="572"/>
      <c r="C238" s="799"/>
      <c r="D238" s="452">
        <f>'2 жастағы балалар К'!AA158</f>
        <v>1</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Ш'!S158</f>
        <v>0</v>
      </c>
      <c r="G242" s="799"/>
    </row>
    <row r="243" spans="2:7" x14ac:dyDescent="0.25">
      <c r="B243" s="607"/>
      <c r="C243" s="799"/>
      <c r="D243" s="452" t="e">
        <f>'2 жастағы балалар К'!#REF!</f>
        <v>#REF!</v>
      </c>
      <c r="E243" s="799"/>
      <c r="F243" s="398">
        <f>'2 жастағы балалар Ш'!T158</f>
        <v>1</v>
      </c>
      <c r="G243" s="799"/>
    </row>
    <row r="244" spans="2:7" x14ac:dyDescent="0.25">
      <c r="B244" s="607"/>
      <c r="C244" s="799"/>
      <c r="D244" s="452" t="e">
        <f>'2 жастағы балалар К'!#REF!</f>
        <v>#REF!</v>
      </c>
      <c r="E244" s="799"/>
      <c r="F244" s="398">
        <f>'2 жастағы балалар Ш'!U158</f>
        <v>0</v>
      </c>
      <c r="G244" s="799"/>
    </row>
    <row r="245" spans="2:7" x14ac:dyDescent="0.25">
      <c r="B245" s="607">
        <v>12</v>
      </c>
      <c r="C245" s="799"/>
      <c r="D245" s="452" t="e">
        <f>'2 жастағы балалар К'!#REF!</f>
        <v>#REF!</v>
      </c>
      <c r="E245" s="799"/>
      <c r="F245" s="398">
        <f>'2 жастағы балалар Ш'!V158</f>
        <v>0</v>
      </c>
      <c r="G245" s="799"/>
    </row>
    <row r="246" spans="2:7" x14ac:dyDescent="0.25">
      <c r="B246" s="607"/>
      <c r="C246" s="799"/>
      <c r="D246" s="452" t="e">
        <f>'2 жастағы балалар К'!#REF!</f>
        <v>#REF!</v>
      </c>
      <c r="E246" s="799"/>
      <c r="F246" s="398">
        <f>'2 жастағы балалар Ш'!W158</f>
        <v>1</v>
      </c>
      <c r="G246" s="799"/>
    </row>
    <row r="247" spans="2:7" x14ac:dyDescent="0.25">
      <c r="B247" s="607"/>
      <c r="C247" s="799"/>
      <c r="D247" s="452" t="e">
        <f>'2 жастағы балалар К'!#REF!</f>
        <v>#REF!</v>
      </c>
      <c r="E247" s="799"/>
      <c r="F247" s="398">
        <f>'2 жастағы балалар Ш'!X158</f>
        <v>0</v>
      </c>
      <c r="G247" s="799"/>
    </row>
    <row r="248" spans="2:7" x14ac:dyDescent="0.25">
      <c r="B248" s="607">
        <v>13</v>
      </c>
      <c r="C248" s="799"/>
      <c r="D248" s="452" t="e">
        <f>'2 жастағы балалар К'!#REF!</f>
        <v>#REF!</v>
      </c>
      <c r="E248" s="799"/>
      <c r="F248" s="398">
        <f>'2 жастағы балалар Ш'!Y158</f>
        <v>0</v>
      </c>
      <c r="G248" s="799"/>
    </row>
    <row r="249" spans="2:7" x14ac:dyDescent="0.25">
      <c r="B249" s="607"/>
      <c r="C249" s="799"/>
      <c r="D249" s="452" t="e">
        <f>'2 жастағы балалар К'!#REF!</f>
        <v>#REF!</v>
      </c>
      <c r="E249" s="799"/>
      <c r="F249" s="398">
        <f>'2 жастағы балалар Ш'!Z158</f>
        <v>1</v>
      </c>
      <c r="G249" s="799"/>
    </row>
    <row r="250" spans="2:7" x14ac:dyDescent="0.25">
      <c r="B250" s="607"/>
      <c r="C250" s="799"/>
      <c r="D250" s="452" t="e">
        <f>'2 жастағы балалар К'!#REF!</f>
        <v>#REF!</v>
      </c>
      <c r="E250" s="799"/>
      <c r="F250" s="398">
        <f>'2 жастағы балалар Ш'!AA158</f>
        <v>0</v>
      </c>
      <c r="G250" s="799"/>
    </row>
    <row r="251" spans="2:7" x14ac:dyDescent="0.25">
      <c r="B251" s="607">
        <v>14</v>
      </c>
      <c r="C251" s="799"/>
      <c r="D251" s="452" t="e">
        <f>'2 жастағы балалар К'!#REF!</f>
        <v>#REF!</v>
      </c>
      <c r="E251" s="799"/>
      <c r="F251" s="398">
        <f>'2 жастағы балалар Ш'!AB158</f>
        <v>0</v>
      </c>
      <c r="G251" s="799"/>
    </row>
    <row r="252" spans="2:7" x14ac:dyDescent="0.25">
      <c r="B252" s="607"/>
      <c r="C252" s="799"/>
      <c r="D252" s="452" t="e">
        <f>'2 жастағы балалар К'!#REF!</f>
        <v>#REF!</v>
      </c>
      <c r="E252" s="799"/>
      <c r="F252" s="398">
        <f>'2 жастағы балалар Ш'!AC158</f>
        <v>1</v>
      </c>
      <c r="G252" s="799"/>
    </row>
    <row r="253" spans="2:7" x14ac:dyDescent="0.25">
      <c r="B253" s="607"/>
      <c r="C253" s="799"/>
      <c r="D253" s="452" t="e">
        <f>'2 жастағы балалар К'!#REF!</f>
        <v>#REF!</v>
      </c>
      <c r="E253" s="799"/>
      <c r="F253" s="398">
        <f>'2 жастағы балалар Ш'!AD158</f>
        <v>0</v>
      </c>
      <c r="G253" s="799"/>
    </row>
    <row r="254" spans="2:7" x14ac:dyDescent="0.25">
      <c r="B254" s="607">
        <v>15</v>
      </c>
      <c r="C254" s="799"/>
      <c r="D254" s="452" t="e">
        <f>'2 жастағы балалар К'!#REF!</f>
        <v>#REF!</v>
      </c>
      <c r="E254" s="799"/>
      <c r="F254" s="398">
        <f>'2 жастағы балалар Ш'!AE158</f>
        <v>0</v>
      </c>
      <c r="G254" s="799"/>
    </row>
    <row r="255" spans="2:7" x14ac:dyDescent="0.25">
      <c r="B255" s="607"/>
      <c r="C255" s="799"/>
      <c r="D255" s="452" t="e">
        <f>'2 жастағы балалар К'!#REF!</f>
        <v>#REF!</v>
      </c>
      <c r="E255" s="799"/>
      <c r="F255" s="398">
        <f>'2 жастағы балалар Ш'!AF158</f>
        <v>1</v>
      </c>
      <c r="G255" s="799"/>
    </row>
    <row r="256" spans="2:7" x14ac:dyDescent="0.25">
      <c r="B256" s="607"/>
      <c r="C256" s="799"/>
      <c r="D256" s="452" t="e">
        <f>'2 жастағы балалар К'!#REF!</f>
        <v>#REF!</v>
      </c>
      <c r="E256" s="799"/>
      <c r="F256" s="398">
        <f>'2 жастағы балалар Ш'!AG158</f>
        <v>0</v>
      </c>
      <c r="G256" s="799"/>
    </row>
    <row r="257" spans="2:7" x14ac:dyDescent="0.25">
      <c r="B257" s="607">
        <v>16</v>
      </c>
      <c r="C257" s="799"/>
      <c r="D257" s="798"/>
      <c r="E257" s="799"/>
      <c r="F257" s="398">
        <f>'2 жастағы балалар Ш'!AH158</f>
        <v>0</v>
      </c>
      <c r="G257" s="799"/>
    </row>
    <row r="258" spans="2:7" x14ac:dyDescent="0.25">
      <c r="B258" s="607"/>
      <c r="C258" s="799"/>
      <c r="D258" s="799"/>
      <c r="E258" s="799"/>
      <c r="F258" s="398">
        <f>'2 жастағы балалар Ш'!AI158</f>
        <v>1</v>
      </c>
      <c r="G258" s="799"/>
    </row>
    <row r="259" spans="2:7" x14ac:dyDescent="0.25">
      <c r="B259" s="607"/>
      <c r="C259" s="799"/>
      <c r="D259" s="799"/>
      <c r="E259" s="799"/>
      <c r="F259" s="398">
        <f>'2 жастағы балалар Ш'!AJ158</f>
        <v>0</v>
      </c>
      <c r="G259" s="799"/>
    </row>
    <row r="260" spans="2:7" x14ac:dyDescent="0.25">
      <c r="B260" s="607">
        <v>17</v>
      </c>
      <c r="C260" s="799"/>
      <c r="D260" s="799"/>
      <c r="E260" s="799"/>
      <c r="F260" s="398">
        <f>'2 жастағы балалар Ш'!AK158</f>
        <v>0</v>
      </c>
      <c r="G260" s="799"/>
    </row>
    <row r="261" spans="2:7" x14ac:dyDescent="0.25">
      <c r="B261" s="607"/>
      <c r="C261" s="799"/>
      <c r="D261" s="799"/>
      <c r="E261" s="799"/>
      <c r="F261" s="398">
        <f>'2 жастағы балалар Ш'!AL158</f>
        <v>1</v>
      </c>
      <c r="G261" s="799"/>
    </row>
    <row r="262" spans="2:7" x14ac:dyDescent="0.25">
      <c r="B262" s="607"/>
      <c r="C262" s="799"/>
      <c r="D262" s="799"/>
      <c r="E262" s="799"/>
      <c r="F262" s="398">
        <f>'2 жастағы балалар Ш'!AM158</f>
        <v>0</v>
      </c>
      <c r="G262" s="799"/>
    </row>
    <row r="263" spans="2:7" x14ac:dyDescent="0.25">
      <c r="B263" s="607">
        <v>18</v>
      </c>
      <c r="C263" s="799"/>
      <c r="D263" s="799"/>
      <c r="E263" s="799"/>
      <c r="F263" s="398">
        <f>'2 жастағы балалар Ш'!AN158</f>
        <v>0</v>
      </c>
      <c r="G263" s="799"/>
    </row>
    <row r="264" spans="2:7" x14ac:dyDescent="0.25">
      <c r="B264" s="607"/>
      <c r="C264" s="799"/>
      <c r="D264" s="799"/>
      <c r="E264" s="799"/>
      <c r="F264" s="398">
        <f>'2 жастағы балалар Ш'!AO158</f>
        <v>1</v>
      </c>
      <c r="G264" s="799"/>
    </row>
    <row r="265" spans="2:7" x14ac:dyDescent="0.25">
      <c r="B265" s="607"/>
      <c r="C265" s="799"/>
      <c r="D265" s="799"/>
      <c r="E265" s="799"/>
      <c r="F265" s="398">
        <f>'2 жастағы балалар Ш'!AP158</f>
        <v>0</v>
      </c>
      <c r="G265" s="799"/>
    </row>
    <row r="266" spans="2:7" x14ac:dyDescent="0.25">
      <c r="B266" s="607">
        <v>19</v>
      </c>
      <c r="C266" s="799"/>
      <c r="D266" s="799"/>
      <c r="E266" s="799"/>
      <c r="F266" s="398">
        <f>'2 жастағы балалар Ш'!AQ158</f>
        <v>0</v>
      </c>
      <c r="G266" s="799"/>
    </row>
    <row r="267" spans="2:7" x14ac:dyDescent="0.25">
      <c r="B267" s="607"/>
      <c r="C267" s="799"/>
      <c r="D267" s="799"/>
      <c r="E267" s="799"/>
      <c r="F267" s="398">
        <f>'2 жастағы балалар Ш'!AR158</f>
        <v>0</v>
      </c>
      <c r="G267" s="799"/>
    </row>
    <row r="268" spans="2:7" x14ac:dyDescent="0.25">
      <c r="B268" s="607"/>
      <c r="C268" s="799"/>
      <c r="D268" s="799"/>
      <c r="E268" s="799"/>
      <c r="F268" s="398">
        <f>'2 жастағы балалар Ш'!AS158</f>
        <v>1</v>
      </c>
      <c r="G268" s="799"/>
    </row>
    <row r="269" spans="2:7" x14ac:dyDescent="0.25">
      <c r="B269" s="607">
        <v>20</v>
      </c>
      <c r="C269" s="799"/>
      <c r="D269" s="799"/>
      <c r="E269" s="799"/>
      <c r="F269" s="398">
        <f>'2 жастағы балалар Ш'!AT158</f>
        <v>0</v>
      </c>
      <c r="G269" s="799"/>
    </row>
    <row r="270" spans="2:7" x14ac:dyDescent="0.25">
      <c r="B270" s="607"/>
      <c r="C270" s="799"/>
      <c r="D270" s="799"/>
      <c r="E270" s="799"/>
      <c r="F270" s="398">
        <f>'2 жастағы балалар Ш'!AU158</f>
        <v>1</v>
      </c>
      <c r="G270" s="799"/>
    </row>
    <row r="271" spans="2:7" x14ac:dyDescent="0.25">
      <c r="B271" s="607"/>
      <c r="C271" s="799"/>
      <c r="D271" s="799"/>
      <c r="E271" s="799"/>
      <c r="F271" s="398">
        <f>'2 жастағы балалар Ш'!AV158</f>
        <v>0</v>
      </c>
      <c r="G271" s="799"/>
    </row>
    <row r="272" spans="2:7" x14ac:dyDescent="0.25">
      <c r="B272" s="607">
        <v>21</v>
      </c>
      <c r="C272" s="799"/>
      <c r="D272" s="799"/>
      <c r="E272" s="799"/>
      <c r="F272" s="398">
        <f>'2 жастағы балалар Ш'!AW158</f>
        <v>0</v>
      </c>
      <c r="G272" s="799"/>
    </row>
    <row r="273" spans="2:7" x14ac:dyDescent="0.25">
      <c r="B273" s="607"/>
      <c r="C273" s="799"/>
      <c r="D273" s="799"/>
      <c r="E273" s="799"/>
      <c r="F273" s="398">
        <f>'2 жастағы балалар Ш'!AX158</f>
        <v>1</v>
      </c>
      <c r="G273" s="799"/>
    </row>
    <row r="274" spans="2:7" x14ac:dyDescent="0.25">
      <c r="B274" s="607"/>
      <c r="C274" s="799"/>
      <c r="D274" s="799"/>
      <c r="E274" s="799"/>
      <c r="F274" s="398">
        <f>'2 жастағы балалар Ш'!AY158</f>
        <v>0</v>
      </c>
      <c r="G274" s="799"/>
    </row>
    <row r="275" spans="2:7" x14ac:dyDescent="0.25">
      <c r="B275" s="607">
        <v>22</v>
      </c>
      <c r="C275" s="799"/>
      <c r="D275" s="799"/>
      <c r="E275" s="799"/>
      <c r="F275" s="398">
        <f>'2 жастағы балалар Ш'!AZ158</f>
        <v>0</v>
      </c>
      <c r="G275" s="799"/>
    </row>
    <row r="276" spans="2:7" x14ac:dyDescent="0.25">
      <c r="B276" s="607"/>
      <c r="C276" s="799"/>
      <c r="D276" s="799"/>
      <c r="E276" s="799"/>
      <c r="F276" s="398">
        <f>'2 жастағы балалар Ш'!BA158</f>
        <v>0</v>
      </c>
      <c r="G276" s="799"/>
    </row>
    <row r="277" spans="2:7" x14ac:dyDescent="0.25">
      <c r="B277" s="607"/>
      <c r="C277" s="799"/>
      <c r="D277" s="799"/>
      <c r="E277" s="799"/>
      <c r="F277" s="398">
        <f>'2 жастағы балалар Ш'!BB158</f>
        <v>1</v>
      </c>
      <c r="G277" s="799"/>
    </row>
    <row r="278" spans="2:7" x14ac:dyDescent="0.25">
      <c r="B278" s="607">
        <v>23</v>
      </c>
      <c r="C278" s="799"/>
      <c r="D278" s="799"/>
      <c r="E278" s="799"/>
      <c r="F278" s="398">
        <f>'2 жастағы балалар Ш'!BC158</f>
        <v>0</v>
      </c>
      <c r="G278" s="799"/>
    </row>
    <row r="279" spans="2:7" x14ac:dyDescent="0.25">
      <c r="B279" s="607"/>
      <c r="C279" s="799"/>
      <c r="D279" s="799"/>
      <c r="E279" s="799"/>
      <c r="F279" s="398">
        <f>'2 жастағы балалар Ш'!BD158</f>
        <v>0</v>
      </c>
      <c r="G279" s="799"/>
    </row>
    <row r="280" spans="2:7" x14ac:dyDescent="0.25">
      <c r="B280" s="607"/>
      <c r="C280" s="799"/>
      <c r="D280" s="799"/>
      <c r="E280" s="799"/>
      <c r="F280" s="398">
        <f>'2 жастағы балалар Ш'!BE158</f>
        <v>1</v>
      </c>
      <c r="G280" s="799"/>
    </row>
    <row r="281" spans="2:7" x14ac:dyDescent="0.25">
      <c r="B281" s="607">
        <v>24</v>
      </c>
      <c r="C281" s="799"/>
      <c r="D281" s="799"/>
      <c r="E281" s="799"/>
      <c r="F281" s="398">
        <f>'2 жастағы балалар Ш'!BF158</f>
        <v>0</v>
      </c>
      <c r="G281" s="799"/>
    </row>
    <row r="282" spans="2:7" x14ac:dyDescent="0.25">
      <c r="B282" s="607"/>
      <c r="C282" s="799"/>
      <c r="D282" s="799"/>
      <c r="E282" s="799"/>
      <c r="F282" s="398">
        <f>'2 жастағы балалар Ш'!BG158</f>
        <v>1</v>
      </c>
      <c r="G282" s="799"/>
    </row>
    <row r="283" spans="2:7" x14ac:dyDescent="0.25">
      <c r="B283" s="607"/>
      <c r="C283" s="799"/>
      <c r="D283" s="799"/>
      <c r="E283" s="799"/>
      <c r="F283" s="398">
        <f>'2 жастағы балалар Ш'!BH158</f>
        <v>0</v>
      </c>
      <c r="G283" s="799"/>
    </row>
    <row r="284" spans="2:7" x14ac:dyDescent="0.25">
      <c r="B284" s="607">
        <v>25</v>
      </c>
      <c r="C284" s="799"/>
      <c r="D284" s="799"/>
      <c r="E284" s="799"/>
      <c r="F284" s="398">
        <f>'2 жастағы балалар Ш'!BI158</f>
        <v>0</v>
      </c>
      <c r="G284" s="799"/>
    </row>
    <row r="285" spans="2:7" x14ac:dyDescent="0.25">
      <c r="B285" s="607"/>
      <c r="C285" s="799"/>
      <c r="D285" s="799"/>
      <c r="E285" s="799"/>
      <c r="F285" s="398">
        <f>'2 жастағы балалар Ш'!BJ158</f>
        <v>0</v>
      </c>
      <c r="G285" s="799"/>
    </row>
    <row r="286" spans="2:7" x14ac:dyDescent="0.25">
      <c r="B286" s="607"/>
      <c r="C286" s="800"/>
      <c r="D286" s="800"/>
      <c r="E286" s="800"/>
      <c r="F286" s="398">
        <f>'2 жастағы балалар Ш'!BK158</f>
        <v>1</v>
      </c>
      <c r="G286" s="800"/>
    </row>
    <row r="287" spans="2:7" x14ac:dyDescent="0.25">
      <c r="B287" s="389">
        <f>СВОД3!V53</f>
        <v>1</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sheetData>
  <sheetProtection password="CC4B" sheet="1" selectLockedCells="1"/>
  <mergeCells count="101">
    <mergeCell ref="M567:AP567"/>
    <mergeCell ref="B245:B247"/>
    <mergeCell ref="B248:B250"/>
    <mergeCell ref="B251:B253"/>
    <mergeCell ref="B257:B259"/>
    <mergeCell ref="G227:G286"/>
    <mergeCell ref="B230:B232"/>
    <mergeCell ref="B233:B235"/>
    <mergeCell ref="B236:B238"/>
    <mergeCell ref="B239:B241"/>
    <mergeCell ref="B227:B229"/>
    <mergeCell ref="E227:E286"/>
    <mergeCell ref="C227:C286"/>
    <mergeCell ref="B275:B277"/>
    <mergeCell ref="B278:B280"/>
    <mergeCell ref="B281:B283"/>
    <mergeCell ref="B284:B286"/>
    <mergeCell ref="B242:B244"/>
    <mergeCell ref="B254:B256"/>
    <mergeCell ref="D257:D286"/>
    <mergeCell ref="B263:B265"/>
    <mergeCell ref="B221:B223"/>
    <mergeCell ref="B260:B262"/>
    <mergeCell ref="B266:B268"/>
    <mergeCell ref="B269:B271"/>
    <mergeCell ref="B272:B274"/>
    <mergeCell ref="C148:C207"/>
    <mergeCell ref="E148:E207"/>
    <mergeCell ref="G148:G207"/>
    <mergeCell ref="B151:B153"/>
    <mergeCell ref="B224:B226"/>
    <mergeCell ref="B202:B204"/>
    <mergeCell ref="B205:B207"/>
    <mergeCell ref="B210:G210"/>
    <mergeCell ref="B212:B214"/>
    <mergeCell ref="B215:B217"/>
    <mergeCell ref="B218:B220"/>
    <mergeCell ref="B184:B186"/>
    <mergeCell ref="B187:B189"/>
    <mergeCell ref="B190:B192"/>
    <mergeCell ref="B193:B195"/>
    <mergeCell ref="B196:B198"/>
    <mergeCell ref="B199:B201"/>
    <mergeCell ref="B157:B159"/>
    <mergeCell ref="B160:B162"/>
    <mergeCell ref="B163:B165"/>
    <mergeCell ref="B166:B168"/>
    <mergeCell ref="D178:D207"/>
    <mergeCell ref="B169:B171"/>
    <mergeCell ref="B172:B174"/>
    <mergeCell ref="B175:B177"/>
    <mergeCell ref="B178:B180"/>
    <mergeCell ref="B181:B183"/>
    <mergeCell ref="B136:B138"/>
    <mergeCell ref="B139:B141"/>
    <mergeCell ref="B142:B144"/>
    <mergeCell ref="B145:B147"/>
    <mergeCell ref="B148:B150"/>
    <mergeCell ref="B154:B156"/>
    <mergeCell ref="B131:G131"/>
    <mergeCell ref="B133:B135"/>
    <mergeCell ref="E81:E128"/>
    <mergeCell ref="G81:G128"/>
    <mergeCell ref="B84:B86"/>
    <mergeCell ref="B87:B89"/>
    <mergeCell ref="B90:B92"/>
    <mergeCell ref="B93:B95"/>
    <mergeCell ref="D93:D128"/>
    <mergeCell ref="B96:B98"/>
    <mergeCell ref="B99:B101"/>
    <mergeCell ref="B102:B104"/>
    <mergeCell ref="B117:B119"/>
    <mergeCell ref="B120:B122"/>
    <mergeCell ref="B123:B125"/>
    <mergeCell ref="B126:B128"/>
    <mergeCell ref="B69:B71"/>
    <mergeCell ref="B72:B74"/>
    <mergeCell ref="B67:G67"/>
    <mergeCell ref="B75:B77"/>
    <mergeCell ref="B78:B80"/>
    <mergeCell ref="B81:B83"/>
    <mergeCell ref="C81:C128"/>
    <mergeCell ref="B105:B107"/>
    <mergeCell ref="B108:B110"/>
    <mergeCell ref="B111:B113"/>
    <mergeCell ref="B114:B116"/>
    <mergeCell ref="B4:C4"/>
    <mergeCell ref="B5:C5"/>
    <mergeCell ref="B6:C6"/>
    <mergeCell ref="B7:C7"/>
    <mergeCell ref="C9:E9"/>
    <mergeCell ref="F9:H9"/>
    <mergeCell ref="I9:K9"/>
    <mergeCell ref="B10:B14"/>
    <mergeCell ref="L10:L64"/>
    <mergeCell ref="B15:B29"/>
    <mergeCell ref="B30:B34"/>
    <mergeCell ref="B35:B59"/>
    <mergeCell ref="C10:E64"/>
    <mergeCell ref="B60:B64"/>
    <mergeCell ref="F10:H64"/>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B2:AP603"/>
  <sheetViews>
    <sheetView zoomScale="50" zoomScaleNormal="50" workbookViewId="0">
      <selection activeCell="M509" sqref="M509:AP602"/>
    </sheetView>
  </sheetViews>
  <sheetFormatPr defaultRowHeight="15" x14ac:dyDescent="0.25"/>
  <cols>
    <col min="2" max="2" width="22.7109375" customWidth="1"/>
    <col min="3" max="11" width="45.7109375" customWidth="1"/>
    <col min="12" max="12" width="50.7109375" customWidth="1"/>
  </cols>
  <sheetData>
    <row r="2" spans="2:12" ht="18.75" x14ac:dyDescent="0.3">
      <c r="B2" s="24"/>
      <c r="C2" s="25"/>
      <c r="D2" s="455" t="str">
        <f>'1'!D2</f>
        <v>****- **** оқу жылында бала дамуының жеке картасы</v>
      </c>
      <c r="E2" s="25"/>
      <c r="F2" s="25"/>
      <c r="G2" s="24"/>
      <c r="H2" s="24"/>
    </row>
    <row r="3" spans="2:12" ht="18.75" x14ac:dyDescent="0.3">
      <c r="B3" s="24"/>
      <c r="C3" s="24"/>
      <c r="D3" s="24"/>
      <c r="E3" s="24"/>
      <c r="F3" s="24"/>
      <c r="G3" s="24"/>
      <c r="H3" s="24"/>
    </row>
    <row r="4" spans="2:12" ht="42.75" customHeight="1" x14ac:dyDescent="0.3">
      <c r="B4" s="801" t="s">
        <v>928</v>
      </c>
      <c r="C4" s="801"/>
      <c r="D4" s="26">
        <f>'2 жастағы балалар Ф'!C159</f>
        <v>0</v>
      </c>
      <c r="E4" s="29"/>
      <c r="F4" s="29"/>
      <c r="G4" s="24"/>
      <c r="H4" s="24"/>
    </row>
    <row r="5" spans="2:12" ht="18.75" x14ac:dyDescent="0.3">
      <c r="B5" s="802" t="s">
        <v>905</v>
      </c>
      <c r="C5" s="802"/>
      <c r="D5" s="27">
        <f>'2 жастағы балалар Ф'!A159</f>
        <v>0</v>
      </c>
      <c r="E5" s="27"/>
      <c r="F5" s="27"/>
      <c r="G5" s="24"/>
      <c r="H5" s="24"/>
    </row>
    <row r="6" spans="2:12" ht="85.5" customHeight="1" x14ac:dyDescent="0.3">
      <c r="B6" s="803" t="s">
        <v>929</v>
      </c>
      <c r="C6" s="803"/>
      <c r="D6" s="454" t="str">
        <f>'1'!D6</f>
        <v>"Балдырған тобы" С.Сейфуллин атындағы ЖББМ шағын орталық</v>
      </c>
      <c r="E6" s="28"/>
      <c r="F6" s="388" t="str">
        <f>'1'!F6</f>
        <v>Қарағанды облысы</v>
      </c>
      <c r="G6" s="28"/>
      <c r="H6" s="26"/>
    </row>
    <row r="7" spans="2:12" ht="18.75" x14ac:dyDescent="0.3">
      <c r="B7" s="802" t="s">
        <v>930</v>
      </c>
      <c r="C7" s="802"/>
      <c r="D7" s="26" t="s">
        <v>1198</v>
      </c>
      <c r="E7" s="28"/>
      <c r="F7" s="28"/>
      <c r="G7" s="28"/>
      <c r="H7" s="24"/>
    </row>
    <row r="9" spans="2:12" ht="93" customHeight="1" x14ac:dyDescent="0.25">
      <c r="B9" s="401" t="s">
        <v>932</v>
      </c>
      <c r="C9" s="804" t="s">
        <v>933</v>
      </c>
      <c r="D9" s="804"/>
      <c r="E9" s="804"/>
      <c r="F9" s="804" t="s">
        <v>934</v>
      </c>
      <c r="G9" s="804"/>
      <c r="H9" s="804"/>
      <c r="I9" s="804" t="s">
        <v>935</v>
      </c>
      <c r="J9" s="804"/>
      <c r="K9" s="804"/>
      <c r="L9" s="485" t="s">
        <v>936</v>
      </c>
    </row>
    <row r="10" spans="2:12" ht="90" customHeight="1" x14ac:dyDescent="0.25">
      <c r="B10" s="804" t="s">
        <v>714</v>
      </c>
      <c r="C10" s="824" t="str">
        <f>IF(C69="","",VLOOKUP(C69,$M$509:$N$511,2,TRUE))</f>
        <v/>
      </c>
      <c r="D10" s="825"/>
      <c r="E10" s="826"/>
      <c r="F10" s="824" t="str">
        <f>IF(C133="","",VLOOKUP(C133,$M$556:$N$558,2,TRUE))</f>
        <v/>
      </c>
      <c r="G10" s="825"/>
      <c r="H10" s="826"/>
      <c r="I10" s="450" t="e">
        <f>IF(C212="","",VLOOKUP(C212,$M$556:$N$558,2,TRUE))</f>
        <v>#N/A</v>
      </c>
      <c r="J10" s="450" t="e">
        <f>IF(C213="","",VLOOKUP(C213,$O$556:$P$558,2,TRUE))</f>
        <v>#N/A</v>
      </c>
      <c r="K10" s="450" t="e">
        <f>IF(C214="","",VLOOKUP(C214,$Q$556:$R$558,2,TRUE))</f>
        <v>#N/A</v>
      </c>
      <c r="L10" s="819" t="e">
        <f>IF(B287="","",VLOOKUP(B287,$M$600:$N$602,2,TRUE))</f>
        <v>#N/A</v>
      </c>
    </row>
    <row r="11" spans="2:12" ht="90" customHeight="1" x14ac:dyDescent="0.25">
      <c r="B11" s="804"/>
      <c r="C11" s="827"/>
      <c r="D11" s="828"/>
      <c r="E11" s="829"/>
      <c r="F11" s="827"/>
      <c r="G11" s="828"/>
      <c r="H11" s="829"/>
      <c r="I11" s="450" t="e">
        <f>IF(C215="","",VLOOKUP(C215,$S$556:$T$558,2,TRUE))</f>
        <v>#N/A</v>
      </c>
      <c r="J11" s="450" t="e">
        <f>IF(C216="","",VLOOKUP(C216,$U$556:$V$558,2,TRUE))</f>
        <v>#N/A</v>
      </c>
      <c r="K11" s="450" t="e">
        <f>IF(C217="","",VLOOKUP(C217,$W$556:$X$558,2,TRUE))</f>
        <v>#N/A</v>
      </c>
      <c r="L11" s="820"/>
    </row>
    <row r="12" spans="2:12" ht="90" customHeight="1" x14ac:dyDescent="0.25">
      <c r="B12" s="804"/>
      <c r="C12" s="827"/>
      <c r="D12" s="828"/>
      <c r="E12" s="829"/>
      <c r="F12" s="827"/>
      <c r="G12" s="828"/>
      <c r="H12" s="829"/>
      <c r="I12" s="450" t="e">
        <f>IF(C218="","",VLOOKUP(C218,$Y$556:$Z$558,2,TRUE))</f>
        <v>#N/A</v>
      </c>
      <c r="J12" s="450" t="e">
        <f>IF(C219="","",VLOOKUP(C219,$AA$556:$AB$558,2,TRUE))</f>
        <v>#N/A</v>
      </c>
      <c r="K12" s="450" t="e">
        <f>IF(C220="","",VLOOKUP(C220,$AC$556:$AD$558,2,TRUE))</f>
        <v>#N/A</v>
      </c>
      <c r="L12" s="820"/>
    </row>
    <row r="13" spans="2:12" ht="90" customHeight="1" x14ac:dyDescent="0.25">
      <c r="B13" s="804"/>
      <c r="C13" s="827"/>
      <c r="D13" s="828"/>
      <c r="E13" s="829"/>
      <c r="F13" s="827"/>
      <c r="G13" s="828"/>
      <c r="H13" s="829"/>
      <c r="I13" s="450" t="e">
        <f>IF(C221="","",VLOOKUP(C221,$AE$556:$AF$558,2,TRUE))</f>
        <v>#N/A</v>
      </c>
      <c r="J13" s="450" t="e">
        <f>IF(C222="","",VLOOKUP(C222,$AG$556:$AH$558,2,TRUE))</f>
        <v>#N/A</v>
      </c>
      <c r="K13" s="450" t="e">
        <f>IF(C223="","",VLOOKUP(C223,$AI$556:$AJ$558,2,TRUE))</f>
        <v>#N/A</v>
      </c>
      <c r="L13" s="820"/>
    </row>
    <row r="14" spans="2:12" ht="90" hidden="1" customHeight="1" x14ac:dyDescent="0.25">
      <c r="B14" s="804"/>
      <c r="C14" s="827"/>
      <c r="D14" s="828"/>
      <c r="E14" s="829"/>
      <c r="F14" s="827"/>
      <c r="G14" s="828"/>
      <c r="H14" s="829"/>
      <c r="I14" s="450" t="e">
        <f>IF(C224="","",VLOOKUP(C224,$AK$556:$AL$558,2,TRUE))</f>
        <v>#REF!</v>
      </c>
      <c r="J14" s="450" t="e">
        <f>IF(C225="","",VLOOKUP(C225,$AM$556:$AN$558,2,TRUE))</f>
        <v>#REF!</v>
      </c>
      <c r="K14" s="450" t="e">
        <f>IF(C226="","",VLOOKUP(C226,$AO$556:$AP$558,2,TRUE))</f>
        <v>#REF!</v>
      </c>
      <c r="L14" s="820"/>
    </row>
    <row r="15" spans="2:12" ht="90" customHeight="1" x14ac:dyDescent="0.25">
      <c r="B15" s="795" t="s">
        <v>733</v>
      </c>
      <c r="C15" s="827"/>
      <c r="D15" s="828"/>
      <c r="E15" s="829"/>
      <c r="F15" s="827"/>
      <c r="G15" s="828"/>
      <c r="H15" s="829"/>
      <c r="I15" s="450" t="e">
        <f>IF(D212="","",VLOOKUP(D212,$M$560:$N$562,2,TRUE))</f>
        <v>#N/A</v>
      </c>
      <c r="J15" s="450" t="e">
        <f>IF(D213="","",VLOOKUP(D213,$O$560:$P$562,2,TRUE))</f>
        <v>#N/A</v>
      </c>
      <c r="K15" s="450" t="e">
        <f>IF(D214="","",VLOOKUP(D214,$Q$560:$R$562,2,TRUE))</f>
        <v>#N/A</v>
      </c>
      <c r="L15" s="820"/>
    </row>
    <row r="16" spans="2:12" ht="90" customHeight="1" x14ac:dyDescent="0.25">
      <c r="B16" s="796"/>
      <c r="C16" s="827"/>
      <c r="D16" s="828"/>
      <c r="E16" s="829"/>
      <c r="F16" s="827"/>
      <c r="G16" s="828"/>
      <c r="H16" s="829"/>
      <c r="I16" s="450" t="e">
        <f>IF(D215="","",VLOOKUP(D215,$S$560:$T$562,2,TRUE))</f>
        <v>#N/A</v>
      </c>
      <c r="J16" s="450" t="e">
        <f>IF(D216="","",VLOOKUP(D216,$U$560:$V$562,2,TRUE))</f>
        <v>#N/A</v>
      </c>
      <c r="K16" s="450" t="e">
        <f>IF(D217="","",VLOOKUP(D217,$W$560:$X$562,2,TRUE))</f>
        <v>#N/A</v>
      </c>
      <c r="L16" s="820"/>
    </row>
    <row r="17" spans="2:12" ht="90" customHeight="1" x14ac:dyDescent="0.25">
      <c r="B17" s="796"/>
      <c r="C17" s="827"/>
      <c r="D17" s="828"/>
      <c r="E17" s="829"/>
      <c r="F17" s="827"/>
      <c r="G17" s="828"/>
      <c r="H17" s="829"/>
      <c r="I17" s="450" t="e">
        <f>IF(D218="","",VLOOKUP(D218,$Y$560:$Z$562,2,TRUE))</f>
        <v>#N/A</v>
      </c>
      <c r="J17" s="450" t="e">
        <f>IF(D219="","",VLOOKUP(D219,$AA$560:$AB$562,2,TRUE))</f>
        <v>#N/A</v>
      </c>
      <c r="K17" s="450" t="e">
        <f>IF(D220="","",VLOOKUP(D220,$AC$560:$AD$560,2,TRUE))</f>
        <v>#N/A</v>
      </c>
      <c r="L17" s="820"/>
    </row>
    <row r="18" spans="2:12" ht="90" customHeight="1" x14ac:dyDescent="0.25">
      <c r="B18" s="796"/>
      <c r="C18" s="827"/>
      <c r="D18" s="828"/>
      <c r="E18" s="829"/>
      <c r="F18" s="827"/>
      <c r="G18" s="828"/>
      <c r="H18" s="829"/>
      <c r="I18" s="450" t="e">
        <f>IF(D221="","",VLOOKUP(D221,$AE$560:$AF$562,2,TRUE))</f>
        <v>#N/A</v>
      </c>
      <c r="J18" s="450" t="e">
        <f>IF(D222="","",VLOOKUP(D222,$AG$560:$AH$562,2,TRUE))</f>
        <v>#N/A</v>
      </c>
      <c r="K18" s="450" t="e">
        <f>IF(D223="","",VLOOKUP(D223,$AI$560:$AJ$562,2,TRUE))</f>
        <v>#N/A</v>
      </c>
      <c r="L18" s="820"/>
    </row>
    <row r="19" spans="2:12" ht="90" hidden="1" customHeight="1" x14ac:dyDescent="0.25">
      <c r="B19" s="796"/>
      <c r="C19" s="827"/>
      <c r="D19" s="828"/>
      <c r="E19" s="829"/>
      <c r="F19" s="827"/>
      <c r="G19" s="828"/>
      <c r="H19" s="829"/>
      <c r="I19" s="450" t="e">
        <f>IF(D224="","",VLOOKUP(D224,$AK$560:$AL$562,2,TRUE))</f>
        <v>#REF!</v>
      </c>
      <c r="J19" s="450" t="e">
        <f>IF(D225="","",VLOOKUP(D225,$AM$560:$AN$562,2,TRUE))</f>
        <v>#REF!</v>
      </c>
      <c r="K19" s="450" t="e">
        <f>IF(D226="","",VLOOKUP(D226,$AO$560:$AP$562,2,TRUE))</f>
        <v>#REF!</v>
      </c>
      <c r="L19" s="820"/>
    </row>
    <row r="20" spans="2:12" ht="90" customHeight="1" x14ac:dyDescent="0.25">
      <c r="B20" s="796"/>
      <c r="C20" s="827"/>
      <c r="D20" s="828"/>
      <c r="E20" s="829"/>
      <c r="F20" s="827"/>
      <c r="G20" s="828"/>
      <c r="H20" s="829"/>
      <c r="I20" s="450" t="e">
        <f>IF(D227="","",VLOOKUP(D227,$M$564:$N$566,2,TRUE))</f>
        <v>#N/A</v>
      </c>
      <c r="J20" s="450" t="e">
        <f>IF(D228="","",VLOOKUP(D228,$O$564:$P$566,2,TRUE))</f>
        <v>#N/A</v>
      </c>
      <c r="K20" s="450" t="e">
        <f>IF(D229="","",VLOOKUP(D229,$Q$564:$R$566,2,TRUE))</f>
        <v>#N/A</v>
      </c>
      <c r="L20" s="820"/>
    </row>
    <row r="21" spans="2:12" ht="90" customHeight="1" x14ac:dyDescent="0.25">
      <c r="B21" s="796"/>
      <c r="C21" s="827"/>
      <c r="D21" s="828"/>
      <c r="E21" s="829"/>
      <c r="F21" s="827"/>
      <c r="G21" s="828"/>
      <c r="H21" s="829"/>
      <c r="I21" s="450" t="e">
        <f>IF(D230="","",VLOOKUP(D230,$S$564:$T$566,2,TRUE))</f>
        <v>#N/A</v>
      </c>
      <c r="J21" s="450" t="e">
        <f>IF(D231="","",VLOOKUP(D231,$U$564:$V$566,2,TRUE))</f>
        <v>#N/A</v>
      </c>
      <c r="K21" s="450" t="e">
        <f>IF(D232="","",VLOOKUP(D232,$W$564:$X$566,2,TRUE))</f>
        <v>#N/A</v>
      </c>
      <c r="L21" s="820"/>
    </row>
    <row r="22" spans="2:12" ht="90" customHeight="1" x14ac:dyDescent="0.25">
      <c r="B22" s="796"/>
      <c r="C22" s="827"/>
      <c r="D22" s="828"/>
      <c r="E22" s="829"/>
      <c r="F22" s="827"/>
      <c r="G22" s="828"/>
      <c r="H22" s="829"/>
      <c r="I22" s="450" t="e">
        <f>IF(D233="","",VLOOKUP(D233,$Y$564:$Z$566,2,TRUE))</f>
        <v>#N/A</v>
      </c>
      <c r="J22" s="450" t="e">
        <f>IF(D234="","",VLOOKUP(D234,$AA$564:$AB$566,2,TRUE))</f>
        <v>#N/A</v>
      </c>
      <c r="K22" s="450" t="e">
        <f>IF(D235="","",VLOOKUP(D235,$AC$564:$AD$566,2,TRUE))</f>
        <v>#N/A</v>
      </c>
      <c r="L22" s="820"/>
    </row>
    <row r="23" spans="2:12" ht="90" customHeight="1" x14ac:dyDescent="0.25">
      <c r="B23" s="796"/>
      <c r="C23" s="827"/>
      <c r="D23" s="828"/>
      <c r="E23" s="829"/>
      <c r="F23" s="827"/>
      <c r="G23" s="828"/>
      <c r="H23" s="829"/>
      <c r="I23" s="450" t="e">
        <f>IF(D236="","",VLOOKUP(D236,$AE$564:$AF$566,2,TRUE))</f>
        <v>#N/A</v>
      </c>
      <c r="J23" s="450" t="e">
        <f>IF(D237="","",VLOOKUP(D237,$AG$564:$AH$566,2,TRUE))</f>
        <v>#N/A</v>
      </c>
      <c r="K23" s="450" t="e">
        <f>IF(D238="","",VLOOKUP(D238,$AI$564:$AJ$566,2,TRUE))</f>
        <v>#N/A</v>
      </c>
      <c r="L23" s="820"/>
    </row>
    <row r="24" spans="2:12" ht="90" hidden="1" customHeight="1" x14ac:dyDescent="0.25">
      <c r="B24" s="796"/>
      <c r="C24" s="827"/>
      <c r="D24" s="828"/>
      <c r="E24" s="829"/>
      <c r="F24" s="827"/>
      <c r="G24" s="828"/>
      <c r="H24" s="829"/>
      <c r="I24" s="450" t="e">
        <f>IF(D239="","",VLOOKUP(D239,$AK$564:$AL$566,2,TRUE))</f>
        <v>#REF!</v>
      </c>
      <c r="J24" s="450" t="e">
        <f>IF(D240="","",VLOOKUP(D240,$AM$564:$AN$566,2,TRUE))</f>
        <v>#REF!</v>
      </c>
      <c r="K24" s="450" t="e">
        <f>IF(D241="","",VLOOKUP(D241,$AO$564:$AP$566,2,TRUE))</f>
        <v>#REF!</v>
      </c>
      <c r="L24" s="820"/>
    </row>
    <row r="25" spans="2:12" ht="90" hidden="1" customHeight="1" x14ac:dyDescent="0.25">
      <c r="B25" s="796"/>
      <c r="C25" s="827"/>
      <c r="D25" s="828"/>
      <c r="E25" s="829"/>
      <c r="F25" s="827"/>
      <c r="G25" s="828"/>
      <c r="H25" s="829"/>
      <c r="I25" s="450" t="e">
        <f>IF(D242="","",VLOOKUP(D242,$M$568:$N$570,2,TRUE))</f>
        <v>#REF!</v>
      </c>
      <c r="J25" s="450" t="e">
        <f>IF(D243="","",VLOOKUP(D243,$O$568:$P$570,2,TRUE))</f>
        <v>#REF!</v>
      </c>
      <c r="K25" s="450" t="e">
        <f>IF(D244="","",VLOOKUP(D244,$Q$568:$R$570,2,TRUE))</f>
        <v>#REF!</v>
      </c>
      <c r="L25" s="820"/>
    </row>
    <row r="26" spans="2:12" ht="90" hidden="1" customHeight="1" x14ac:dyDescent="0.25">
      <c r="B26" s="796"/>
      <c r="C26" s="827"/>
      <c r="D26" s="828"/>
      <c r="E26" s="829"/>
      <c r="F26" s="827"/>
      <c r="G26" s="828"/>
      <c r="H26" s="829"/>
      <c r="I26" s="450" t="e">
        <f>IF(D245="","",VLOOKUP(D245,$S$568:$T$570,2,TRUE))</f>
        <v>#REF!</v>
      </c>
      <c r="J26" s="450" t="e">
        <f>IF(D246="","",VLOOKUP(D246,$U$568:$V$570,2,TRUE))</f>
        <v>#REF!</v>
      </c>
      <c r="K26" s="450" t="e">
        <f>IF(D247="","",VLOOKUP(D247,$W$568:$X$570,2,TRUE))</f>
        <v>#REF!</v>
      </c>
      <c r="L26" s="820"/>
    </row>
    <row r="27" spans="2:12" ht="90" hidden="1" customHeight="1" x14ac:dyDescent="0.25">
      <c r="B27" s="796"/>
      <c r="C27" s="827"/>
      <c r="D27" s="828"/>
      <c r="E27" s="829"/>
      <c r="F27" s="827"/>
      <c r="G27" s="828"/>
      <c r="H27" s="829"/>
      <c r="I27" s="450" t="e">
        <f>IF(D248="","",VLOOKUP(D248,$Y$568:$Z$570,2,TRUE))</f>
        <v>#REF!</v>
      </c>
      <c r="J27" s="450" t="e">
        <f>IF(D249="","",VLOOKUP(D249,$AA$568:$AB$570,2,TRUE))</f>
        <v>#REF!</v>
      </c>
      <c r="K27" s="450" t="e">
        <f>IF(D250="","",VLOOKUP(D250,$AC$568:$AD$570,2,TRUE))</f>
        <v>#REF!</v>
      </c>
      <c r="L27" s="820"/>
    </row>
    <row r="28" spans="2:12" ht="90" hidden="1" customHeight="1" x14ac:dyDescent="0.25">
      <c r="B28" s="796"/>
      <c r="C28" s="827"/>
      <c r="D28" s="828"/>
      <c r="E28" s="829"/>
      <c r="F28" s="827"/>
      <c r="G28" s="828"/>
      <c r="H28" s="829"/>
      <c r="I28" s="450" t="e">
        <f>IF(D251="","",VLOOKUP(D251,$AE$568:$AF$570,2,TRUE))</f>
        <v>#REF!</v>
      </c>
      <c r="J28" s="450" t="e">
        <f>IF(D252="","",VLOOKUP(D252,$AG$568:$AH$570,2,TRUE))</f>
        <v>#REF!</v>
      </c>
      <c r="K28" s="450" t="e">
        <f>IF(D253="","",VLOOKUP(D253,$AI$568:$AJ$570,2,TRUE))</f>
        <v>#REF!</v>
      </c>
      <c r="L28" s="820"/>
    </row>
    <row r="29" spans="2:12" ht="90" hidden="1" customHeight="1" x14ac:dyDescent="0.25">
      <c r="B29" s="797"/>
      <c r="C29" s="827"/>
      <c r="D29" s="828"/>
      <c r="E29" s="829"/>
      <c r="F29" s="827"/>
      <c r="G29" s="828"/>
      <c r="H29" s="829"/>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827"/>
      <c r="D30" s="828"/>
      <c r="E30" s="829"/>
      <c r="F30" s="827"/>
      <c r="G30" s="828"/>
      <c r="H30" s="829"/>
      <c r="I30" s="453" t="e">
        <f>IF(E212="","",VLOOKUP(E212,$M$572:$N$574,2,TRUE))</f>
        <v>#REF!</v>
      </c>
      <c r="J30" s="453" t="e">
        <f>IF(E213="","",VLOOKUP(E213,$O$572:$P$574,2,TRUE))</f>
        <v>#REF!</v>
      </c>
      <c r="K30" s="453" t="e">
        <f>IF(E214="","",VLOOKUP(E214,$Q$572:$R$574,2,TRUE))</f>
        <v>#REF!</v>
      </c>
      <c r="L30" s="820"/>
    </row>
    <row r="31" spans="2:12" ht="90" customHeight="1" x14ac:dyDescent="0.25">
      <c r="B31" s="804"/>
      <c r="C31" s="827"/>
      <c r="D31" s="828"/>
      <c r="E31" s="829"/>
      <c r="F31" s="827"/>
      <c r="G31" s="828"/>
      <c r="H31" s="829"/>
      <c r="I31" s="453" t="e">
        <f>IF(E215="","",VLOOKUP(E215,$S$572:$T$574,2,TRUE))</f>
        <v>#N/A</v>
      </c>
      <c r="J31" s="453" t="e">
        <f>IF(E216="","",VLOOKUP(E216,$U$572:$V$574,2,TRUE))</f>
        <v>#N/A</v>
      </c>
      <c r="K31" s="453" t="e">
        <f>IF(E217="","",VLOOKUP(E217,$W$572:$X$574,2,TRUE))</f>
        <v>#N/A</v>
      </c>
      <c r="L31" s="820"/>
    </row>
    <row r="32" spans="2:12" ht="90" customHeight="1" x14ac:dyDescent="0.25">
      <c r="B32" s="804"/>
      <c r="C32" s="827"/>
      <c r="D32" s="828"/>
      <c r="E32" s="829"/>
      <c r="F32" s="827"/>
      <c r="G32" s="828"/>
      <c r="H32" s="829"/>
      <c r="I32" s="453" t="e">
        <f>IF(E218="","",VLOOKUP(E218,$Y$572:$Z$574,2,TRUE))</f>
        <v>#N/A</v>
      </c>
      <c r="J32" s="453" t="e">
        <f>IF(E219="","",VLOOKUP(E219,$AA$572:$AB$574,2,TRUE))</f>
        <v>#N/A</v>
      </c>
      <c r="K32" s="453" t="e">
        <f>IF(E220="","",VLOOKUP(E220,$AC$572:$AD$574,2,TRUE))</f>
        <v>#N/A</v>
      </c>
      <c r="L32" s="820"/>
    </row>
    <row r="33" spans="2:12" ht="90" customHeight="1" x14ac:dyDescent="0.25">
      <c r="B33" s="804"/>
      <c r="C33" s="827"/>
      <c r="D33" s="828"/>
      <c r="E33" s="829"/>
      <c r="F33" s="827"/>
      <c r="G33" s="828"/>
      <c r="H33" s="829"/>
      <c r="I33" s="453" t="e">
        <f>IF(E221="","",VLOOKUP(E221,$AE$572:$AF$574,2,TRUE))</f>
        <v>#N/A</v>
      </c>
      <c r="J33" s="453" t="e">
        <f>IF(E222="","",VLOOKUP(E222,$AG$572:$AH$574,2,TRUE))</f>
        <v>#N/A</v>
      </c>
      <c r="K33" s="453" t="e">
        <f>IF(E223="","",VLOOKUP(E223,$AI$572:$AJ$574,2,TRUE))</f>
        <v>#N/A</v>
      </c>
      <c r="L33" s="820"/>
    </row>
    <row r="34" spans="2:12" ht="90" customHeight="1" x14ac:dyDescent="0.25">
      <c r="B34" s="804"/>
      <c r="C34" s="827"/>
      <c r="D34" s="828"/>
      <c r="E34" s="829"/>
      <c r="F34" s="827"/>
      <c r="G34" s="828"/>
      <c r="H34" s="829"/>
      <c r="I34" s="453" t="e">
        <f>IF(E224="","",VLOOKUP(E224,$AK$572:$AL$574,2,TRUE))</f>
        <v>#N/A</v>
      </c>
      <c r="J34" s="453" t="e">
        <f>IF(E225="","",VLOOKUP(E225,$AM$572:$AN$574,2,TRUE))</f>
        <v>#N/A</v>
      </c>
      <c r="K34" s="453" t="e">
        <f>IF(E226="","",VLOOKUP(E226,$AO$572:$AP$574,2,TRUE))</f>
        <v>#N/A</v>
      </c>
      <c r="L34" s="820"/>
    </row>
    <row r="35" spans="2:12" ht="90" customHeight="1" x14ac:dyDescent="0.25">
      <c r="B35" s="804" t="s">
        <v>904</v>
      </c>
      <c r="C35" s="827"/>
      <c r="D35" s="828"/>
      <c r="E35" s="829"/>
      <c r="F35" s="827"/>
      <c r="G35" s="828"/>
      <c r="H35" s="829"/>
      <c r="I35" s="451" t="e">
        <f>IF(F212="","",VLOOKUP(F212,$M$576:$N$578,2,TRUE))</f>
        <v>#N/A</v>
      </c>
      <c r="J35" s="451" t="e">
        <f>IF(F213="","",VLOOKUP(F213,$O$576:$P$578,2,TRUE))</f>
        <v>#N/A</v>
      </c>
      <c r="K35" s="451" t="e">
        <f>IF(F214="","",VLOOKUP(F214,$Q$576:$R$578,2,TRUE))</f>
        <v>#N/A</v>
      </c>
      <c r="L35" s="820"/>
    </row>
    <row r="36" spans="2:12" ht="90" customHeight="1" x14ac:dyDescent="0.25">
      <c r="B36" s="804"/>
      <c r="C36" s="827"/>
      <c r="D36" s="828"/>
      <c r="E36" s="829"/>
      <c r="F36" s="827"/>
      <c r="G36" s="828"/>
      <c r="H36" s="829"/>
      <c r="I36" s="451" t="e">
        <f>IF(F215="","",VLOOKUP(F215,$S$576:$T$578,2,TRUE))</f>
        <v>#N/A</v>
      </c>
      <c r="J36" s="451" t="e">
        <f>IF(F216="","",VLOOKUP(F216,$U$576:$V$578,2,TRUE))</f>
        <v>#N/A</v>
      </c>
      <c r="K36" s="451" t="e">
        <f>IF(F217="","",VLOOKUP(F217,$W$576:$X$578,2,TRUE))</f>
        <v>#N/A</v>
      </c>
      <c r="L36" s="820"/>
    </row>
    <row r="37" spans="2:12" ht="90" customHeight="1" x14ac:dyDescent="0.25">
      <c r="B37" s="804"/>
      <c r="C37" s="827"/>
      <c r="D37" s="828"/>
      <c r="E37" s="829"/>
      <c r="F37" s="827"/>
      <c r="G37" s="828"/>
      <c r="H37" s="829"/>
      <c r="I37" s="451" t="e">
        <f>IF(F218="","",VLOOKUP(F218,$Y$576:$Z$578,2,TRUE))</f>
        <v>#N/A</v>
      </c>
      <c r="J37" s="451" t="e">
        <f>IF(F219="","",VLOOKUP(F219,$AA$576:$AB$578,2,TRUE))</f>
        <v>#N/A</v>
      </c>
      <c r="K37" s="451" t="e">
        <f>IF(F220="","",VLOOKUP(F220,$AC$576:$AD$578,2,TRUE))</f>
        <v>#N/A</v>
      </c>
      <c r="L37" s="820"/>
    </row>
    <row r="38" spans="2:12" ht="90" customHeight="1" x14ac:dyDescent="0.25">
      <c r="B38" s="804"/>
      <c r="C38" s="827"/>
      <c r="D38" s="828"/>
      <c r="E38" s="829"/>
      <c r="F38" s="827"/>
      <c r="G38" s="828"/>
      <c r="H38" s="829"/>
      <c r="I38" s="451" t="e">
        <f>IF(F221="","",VLOOKUP(F221,$AE$576:$AF$578,2,TRUE))</f>
        <v>#N/A</v>
      </c>
      <c r="J38" s="451" t="e">
        <f>IF(F222="","",VLOOKUP(F222,$AG$576:$AH$578,2,TRUE))</f>
        <v>#N/A</v>
      </c>
      <c r="K38" s="451" t="e">
        <f>IF(F223="","",VLOOKUP(F223,$AI$576:$AJ$578,2,TRUE))</f>
        <v>#N/A</v>
      </c>
      <c r="L38" s="820"/>
    </row>
    <row r="39" spans="2:12" ht="90" customHeight="1" x14ac:dyDescent="0.25">
      <c r="B39" s="804"/>
      <c r="C39" s="827"/>
      <c r="D39" s="828"/>
      <c r="E39" s="829"/>
      <c r="F39" s="827"/>
      <c r="G39" s="828"/>
      <c r="H39" s="829"/>
      <c r="I39" s="451" t="e">
        <f>IF(F224="","",VLOOKUP(F224,$AK$576:$AL$578,2,TRUE))</f>
        <v>#N/A</v>
      </c>
      <c r="J39" s="451" t="e">
        <f>IF(F225="","",VLOOKUP(F225,$AM$576:$AN$578,2,TRUE))</f>
        <v>#N/A</v>
      </c>
      <c r="K39" s="451" t="e">
        <f>IF(F226="","",VLOOKUP(F226,$AO$576:$AP$578,2,TRUE))</f>
        <v>#N/A</v>
      </c>
      <c r="L39" s="820"/>
    </row>
    <row r="40" spans="2:12" ht="90" hidden="1" customHeight="1" x14ac:dyDescent="0.25">
      <c r="B40" s="804"/>
      <c r="C40" s="827"/>
      <c r="D40" s="828"/>
      <c r="E40" s="829"/>
      <c r="F40" s="827"/>
      <c r="G40" s="828"/>
      <c r="H40" s="829"/>
      <c r="I40" s="451" t="e">
        <f>IF(F227="","",VLOOKUP(F227,$M$580:$N$582,2,TRUE))</f>
        <v>#REF!</v>
      </c>
      <c r="J40" s="451" t="e">
        <f>IF(F228="","",VLOOKUP(F228,$O$580:$P$582,2,TRUE))</f>
        <v>#REF!</v>
      </c>
      <c r="K40" s="451" t="e">
        <f>IF(F229="","",VLOOKUP(F229,$Q$580:$R$582,2,TRUE))</f>
        <v>#REF!</v>
      </c>
      <c r="L40" s="820"/>
    </row>
    <row r="41" spans="2:12" ht="90" hidden="1" customHeight="1" x14ac:dyDescent="0.25">
      <c r="B41" s="804"/>
      <c r="C41" s="827"/>
      <c r="D41" s="828"/>
      <c r="E41" s="829"/>
      <c r="F41" s="827"/>
      <c r="G41" s="828"/>
      <c r="H41" s="829"/>
      <c r="I41" s="451" t="e">
        <f>IF(F230="","",VLOOKUP(F230,$S$580:$T$582,2,TRUE))</f>
        <v>#REF!</v>
      </c>
      <c r="J41" s="451" t="e">
        <f>IF(F231="","",VLOOKUP(F231,$U$580:$V$582,2,TRUE))</f>
        <v>#REF!</v>
      </c>
      <c r="K41" s="451" t="e">
        <f>IF(F232="","",VLOOKUP(F232,$W$580:$X$582,2,TRUE))</f>
        <v>#REF!</v>
      </c>
      <c r="L41" s="820"/>
    </row>
    <row r="42" spans="2:12" ht="90" hidden="1" customHeight="1" x14ac:dyDescent="0.25">
      <c r="B42" s="804"/>
      <c r="C42" s="827"/>
      <c r="D42" s="828"/>
      <c r="E42" s="829"/>
      <c r="F42" s="827"/>
      <c r="G42" s="828"/>
      <c r="H42" s="829"/>
      <c r="I42" s="451" t="e">
        <f>IF(F233="","",VLOOKUP(F233,$Y$580:$Z$582,2,TRUE))</f>
        <v>#REF!</v>
      </c>
      <c r="J42" s="451" t="e">
        <f>IF(F234="","",VLOOKUP(F234,$AA$580:$AB$582,2,TRUE))</f>
        <v>#REF!</v>
      </c>
      <c r="K42" s="451" t="e">
        <f>IF(F235="","",VLOOKUP(F235,$AC$580:$AD$582,2,TRUE))</f>
        <v>#REF!</v>
      </c>
      <c r="L42" s="820"/>
    </row>
    <row r="43" spans="2:12" ht="90" hidden="1" customHeight="1" x14ac:dyDescent="0.25">
      <c r="B43" s="804"/>
      <c r="C43" s="827"/>
      <c r="D43" s="828"/>
      <c r="E43" s="829"/>
      <c r="F43" s="827"/>
      <c r="G43" s="828"/>
      <c r="H43" s="829"/>
      <c r="I43" s="451" t="e">
        <f>IF(F236="","",VLOOKUP(F236,$AE$580:$AF$582,2,TRUE))</f>
        <v>#REF!</v>
      </c>
      <c r="J43" s="451" t="e">
        <f>IF(F237="","",VLOOKUP(F237,$AG$580:$AH$582,2,TRUE))</f>
        <v>#REF!</v>
      </c>
      <c r="K43" s="451" t="e">
        <f>IF(F238="","",VLOOKUP(F238,$AI$580:$AJ$582,2,TRUE))</f>
        <v>#REF!</v>
      </c>
      <c r="L43" s="820"/>
    </row>
    <row r="44" spans="2:12" ht="90" hidden="1" customHeight="1" x14ac:dyDescent="0.25">
      <c r="B44" s="804"/>
      <c r="C44" s="827"/>
      <c r="D44" s="828"/>
      <c r="E44" s="829"/>
      <c r="F44" s="827"/>
      <c r="G44" s="828"/>
      <c r="H44" s="829"/>
      <c r="I44" s="451" t="e">
        <f>IF(F239="","",VLOOKUP(F239,$AK$580:$AL$582,2,TRUE))</f>
        <v>#REF!</v>
      </c>
      <c r="J44" s="451" t="e">
        <f>IF(F240="","",VLOOKUP(F240,$AM$580:$AN$582,2,TRUE))</f>
        <v>#REF!</v>
      </c>
      <c r="K44" s="451" t="e">
        <f>IF(F241="","",VLOOKUP(F241,$AO$580:$AP$582,2,TRUE))</f>
        <v>#REF!</v>
      </c>
      <c r="L44" s="820"/>
    </row>
    <row r="45" spans="2:12" ht="90" customHeight="1" x14ac:dyDescent="0.25">
      <c r="B45" s="804"/>
      <c r="C45" s="827"/>
      <c r="D45" s="828"/>
      <c r="E45" s="829"/>
      <c r="F45" s="827"/>
      <c r="G45" s="828"/>
      <c r="H45" s="829"/>
      <c r="I45" s="451" t="e">
        <f>IF(F242="","",VLOOKUP(F242,$M$584:$N$586,2,TRUE))</f>
        <v>#N/A</v>
      </c>
      <c r="J45" s="451" t="e">
        <f>IF(F243="","",VLOOKUP(F243,$O$584:$P$586,2,TRUE))</f>
        <v>#N/A</v>
      </c>
      <c r="K45" s="451" t="e">
        <f>IF(F244="","",VLOOKUP(F244,$Q$584:$R$586,2,TRUE))</f>
        <v>#N/A</v>
      </c>
      <c r="L45" s="820"/>
    </row>
    <row r="46" spans="2:12" ht="90" customHeight="1" x14ac:dyDescent="0.25">
      <c r="B46" s="804"/>
      <c r="C46" s="827"/>
      <c r="D46" s="828"/>
      <c r="E46" s="829"/>
      <c r="F46" s="827"/>
      <c r="G46" s="828"/>
      <c r="H46" s="829"/>
      <c r="I46" s="451" t="e">
        <f>IF(F245="","",VLOOKUP(F245,$S$584:$T$586,2,TRUE))</f>
        <v>#N/A</v>
      </c>
      <c r="J46" s="451" t="e">
        <f>IF(F246="","",VLOOKUP(F246,$U$584:$V$586,2,TRUE))</f>
        <v>#N/A</v>
      </c>
      <c r="K46" s="451" t="e">
        <f>IF(F247="","",VLOOKUP(F247,$W$584:$X$586,2,TRUE))</f>
        <v>#N/A</v>
      </c>
      <c r="L46" s="820"/>
    </row>
    <row r="47" spans="2:12" ht="90" customHeight="1" x14ac:dyDescent="0.25">
      <c r="B47" s="804"/>
      <c r="C47" s="827"/>
      <c r="D47" s="828"/>
      <c r="E47" s="829"/>
      <c r="F47" s="827"/>
      <c r="G47" s="828"/>
      <c r="H47" s="829"/>
      <c r="I47" s="451" t="e">
        <f>IF(F248="","",VLOOKUP(F248,$Y$584:$Z$586,2,TRUE))</f>
        <v>#N/A</v>
      </c>
      <c r="J47" s="451" t="e">
        <f>IF(F249="","",VLOOKUP(F249,$AA$584:$AB$586,2,TRUE))</f>
        <v>#N/A</v>
      </c>
      <c r="K47" s="451" t="e">
        <f>IF(F250="","",VLOOKUP(F250,$AC$584:$AD$586,2,TRUE))</f>
        <v>#N/A</v>
      </c>
      <c r="L47" s="820"/>
    </row>
    <row r="48" spans="2:12" ht="90" customHeight="1" x14ac:dyDescent="0.25">
      <c r="B48" s="804"/>
      <c r="C48" s="827"/>
      <c r="D48" s="828"/>
      <c r="E48" s="829"/>
      <c r="F48" s="827"/>
      <c r="G48" s="828"/>
      <c r="H48" s="829"/>
      <c r="I48" s="451" t="e">
        <f>IF(F251="","",VLOOKUP(F251,$AE$584:$AF$586,2,TRUE))</f>
        <v>#N/A</v>
      </c>
      <c r="J48" s="451" t="e">
        <f>IF(F252="","",VLOOKUP(F252,$AG$584:$AH$586,2,TRUE))</f>
        <v>#N/A</v>
      </c>
      <c r="K48" s="451" t="e">
        <f>IF(F253="","",VLOOKUP(F253,$AI$584:$AJ$586,2,TRUE))</f>
        <v>#N/A</v>
      </c>
      <c r="L48" s="820"/>
    </row>
    <row r="49" spans="2:12" ht="90" customHeight="1" x14ac:dyDescent="0.25">
      <c r="B49" s="804"/>
      <c r="C49" s="827"/>
      <c r="D49" s="828"/>
      <c r="E49" s="829"/>
      <c r="F49" s="827"/>
      <c r="G49" s="828"/>
      <c r="H49" s="829"/>
      <c r="I49" s="451" t="e">
        <f>IF(F254="","",VLOOKUP(F254,$AK$584:$AL$586,2,TRUE))</f>
        <v>#N/A</v>
      </c>
      <c r="J49" s="451" t="e">
        <f>IF(F255="","",VLOOKUP(F255,$AM$572:$AN$586,2,TRUE))</f>
        <v>#N/A</v>
      </c>
      <c r="K49" s="451" t="e">
        <f>IF(F256="","",VLOOKUP(F256,$AO$584:$AP$586,2,TRUE))</f>
        <v>#N/A</v>
      </c>
      <c r="L49" s="820"/>
    </row>
    <row r="50" spans="2:12" ht="90" customHeight="1" x14ac:dyDescent="0.25">
      <c r="B50" s="804"/>
      <c r="C50" s="827"/>
      <c r="D50" s="828"/>
      <c r="E50" s="829"/>
      <c r="F50" s="827"/>
      <c r="G50" s="828"/>
      <c r="H50" s="829"/>
      <c r="I50" s="451" t="e">
        <f>IF(F257="","",VLOOKUP(F257,$M$588:$N$590,2,TRUE))</f>
        <v>#N/A</v>
      </c>
      <c r="J50" s="451" t="e">
        <f>IF(F258="","",VLOOKUP(F258,$O$588:$P$590,2,TRUE))</f>
        <v>#N/A</v>
      </c>
      <c r="K50" s="451" t="e">
        <f>IF(F259="","",VLOOKUP(F259,$Q$588:$R$590,2,TRUE))</f>
        <v>#N/A</v>
      </c>
      <c r="L50" s="820"/>
    </row>
    <row r="51" spans="2:12" ht="90" customHeight="1" x14ac:dyDescent="0.25">
      <c r="B51" s="804"/>
      <c r="C51" s="827"/>
      <c r="D51" s="828"/>
      <c r="E51" s="829"/>
      <c r="F51" s="827"/>
      <c r="G51" s="828"/>
      <c r="H51" s="829"/>
      <c r="I51" s="451" t="e">
        <f>IF(F260="","",VLOOKUP(F260,$S$588:$T$590,2,TRUE))</f>
        <v>#N/A</v>
      </c>
      <c r="J51" s="451" t="e">
        <f>IF(F261="","",VLOOKUP(F261,$U$588:$V$590,2,TRUE))</f>
        <v>#N/A</v>
      </c>
      <c r="K51" s="451" t="e">
        <f>IF(F262="","",VLOOKUP(F262,$W$588:$X$590,2,TRUE))</f>
        <v>#N/A</v>
      </c>
      <c r="L51" s="820"/>
    </row>
    <row r="52" spans="2:12" ht="90" customHeight="1" x14ac:dyDescent="0.25">
      <c r="B52" s="804"/>
      <c r="C52" s="827"/>
      <c r="D52" s="828"/>
      <c r="E52" s="829"/>
      <c r="F52" s="827"/>
      <c r="G52" s="828"/>
      <c r="H52" s="829"/>
      <c r="I52" s="451" t="e">
        <f>IF(F263="","",VLOOKUP(F263,$Y$588:$Z$590,2,TRUE))</f>
        <v>#N/A</v>
      </c>
      <c r="J52" s="451" t="e">
        <f>IF(F264="","",VLOOKUP(F264,$AA$588:$AB$590,2,TRUE))</f>
        <v>#N/A</v>
      </c>
      <c r="K52" s="451" t="e">
        <f>IF(F265="","",VLOOKUP(F265,$AC$588:$AD$590,2,TRUE))</f>
        <v>#N/A</v>
      </c>
      <c r="L52" s="820"/>
    </row>
    <row r="53" spans="2:12" ht="90" customHeight="1" x14ac:dyDescent="0.25">
      <c r="B53" s="804"/>
      <c r="C53" s="827"/>
      <c r="D53" s="828"/>
      <c r="E53" s="829"/>
      <c r="F53" s="827"/>
      <c r="G53" s="828"/>
      <c r="H53" s="829"/>
      <c r="I53" s="451" t="e">
        <f>IF(F266="","",VLOOKUP(F266,$AE$588:$AF$590,2,TRUE))</f>
        <v>#N/A</v>
      </c>
      <c r="J53" s="451" t="e">
        <f>IF(F267="","",VLOOKUP(F267,$AG$588:$AH$590,2,TRUE))</f>
        <v>#N/A</v>
      </c>
      <c r="K53" s="451" t="e">
        <f>IF(F268="","",VLOOKUP(F268,$AI$588:$AJ$590,2,TRUE))</f>
        <v>#N/A</v>
      </c>
      <c r="L53" s="820"/>
    </row>
    <row r="54" spans="2:12" ht="90" customHeight="1" x14ac:dyDescent="0.25">
      <c r="B54" s="804"/>
      <c r="C54" s="827"/>
      <c r="D54" s="828"/>
      <c r="E54" s="829"/>
      <c r="F54" s="827"/>
      <c r="G54" s="828"/>
      <c r="H54" s="829"/>
      <c r="I54" s="451" t="e">
        <f>IF(F269="","",VLOOKUP(F269,$AK$588:$AL$590,2,TRUE))</f>
        <v>#N/A</v>
      </c>
      <c r="J54" s="451" t="e">
        <f>IF(F270="","",VLOOKUP(F270,$AM$588:$AN$590,2,TRUE))</f>
        <v>#N/A</v>
      </c>
      <c r="K54" s="451" t="e">
        <f>IF(F271="","",VLOOKUP(F271,$AO$588:$AP$590,2,TRUE))</f>
        <v>#N/A</v>
      </c>
      <c r="L54" s="820"/>
    </row>
    <row r="55" spans="2:12" ht="90" customHeight="1" x14ac:dyDescent="0.25">
      <c r="B55" s="804"/>
      <c r="C55" s="827"/>
      <c r="D55" s="828"/>
      <c r="E55" s="829"/>
      <c r="F55" s="827"/>
      <c r="G55" s="828"/>
      <c r="H55" s="829"/>
      <c r="I55" s="451" t="e">
        <f>IF(F272="","",VLOOKUP(F272,$M$592:$N$594,2,TRUE))</f>
        <v>#N/A</v>
      </c>
      <c r="J55" s="451" t="e">
        <f>IF(F273="","",VLOOKUP(F273,$O$592:$P$594,2,TRUE))</f>
        <v>#N/A</v>
      </c>
      <c r="K55" s="451" t="e">
        <f>IF(F274="","",VLOOKUP(F274,$Q$592:$R$594,2,TRUE))</f>
        <v>#N/A</v>
      </c>
      <c r="L55" s="820"/>
    </row>
    <row r="56" spans="2:12" ht="90" customHeight="1" x14ac:dyDescent="0.25">
      <c r="B56" s="804"/>
      <c r="C56" s="827"/>
      <c r="D56" s="828"/>
      <c r="E56" s="829"/>
      <c r="F56" s="827"/>
      <c r="G56" s="828"/>
      <c r="H56" s="829"/>
      <c r="I56" s="451" t="e">
        <f>IF(F275="","",VLOOKUP(F275,$S$592:$T$594,2,TRUE))</f>
        <v>#N/A</v>
      </c>
      <c r="J56" s="451" t="e">
        <f>IF(F276="","",VLOOKUP(F276,$U$592:$V$594,2,TRUE))</f>
        <v>#N/A</v>
      </c>
      <c r="K56" s="451" t="e">
        <f>IF(F277="","",VLOOKUP(F277,$W$592:$X$594,2,TRUE))</f>
        <v>#N/A</v>
      </c>
      <c r="L56" s="820"/>
    </row>
    <row r="57" spans="2:12" ht="90" customHeight="1" x14ac:dyDescent="0.25">
      <c r="B57" s="804"/>
      <c r="C57" s="827"/>
      <c r="D57" s="828"/>
      <c r="E57" s="829"/>
      <c r="F57" s="827"/>
      <c r="G57" s="828"/>
      <c r="H57" s="829"/>
      <c r="I57" s="451" t="e">
        <f>IF(F278="","",VLOOKUP(F278,$Y$592:$Z$594,2,TRUE))</f>
        <v>#N/A</v>
      </c>
      <c r="J57" s="451" t="e">
        <f>IF(F279="","",VLOOKUP(F279,$AA$592:$AB$594,2,TRUE))</f>
        <v>#N/A</v>
      </c>
      <c r="K57" s="451" t="e">
        <f>IF(F280="","",VLOOKUP(F280,$AC$592:$AD$594,2,TRUE))</f>
        <v>#N/A</v>
      </c>
      <c r="L57" s="820"/>
    </row>
    <row r="58" spans="2:12" ht="90" customHeight="1" x14ac:dyDescent="0.25">
      <c r="B58" s="804"/>
      <c r="C58" s="827"/>
      <c r="D58" s="828"/>
      <c r="E58" s="829"/>
      <c r="F58" s="827"/>
      <c r="G58" s="828"/>
      <c r="H58" s="829"/>
      <c r="I58" s="451" t="e">
        <f>IF(F281="","",VLOOKUP(F281,$AE$592:$AF$594,2,TRUE))</f>
        <v>#N/A</v>
      </c>
      <c r="J58" s="451" t="e">
        <f>IF(F282="","",VLOOKUP(F282,$AG$592:$AH$594,2,TRUE))</f>
        <v>#N/A</v>
      </c>
      <c r="K58" s="451" t="e">
        <f>IF(F283="","",VLOOKUP(F283,$AI$592:$AJ$594,2,TRUE))</f>
        <v>#N/A</v>
      </c>
      <c r="L58" s="820"/>
    </row>
    <row r="59" spans="2:12" ht="90" customHeight="1" x14ac:dyDescent="0.25">
      <c r="B59" s="804"/>
      <c r="C59" s="827"/>
      <c r="D59" s="828"/>
      <c r="E59" s="829"/>
      <c r="F59" s="827"/>
      <c r="G59" s="828"/>
      <c r="H59" s="829"/>
      <c r="I59" s="451" t="e">
        <f>IF(F284="","",VLOOKUP(F284,$AK$592:$AL$594,2,TRUE))</f>
        <v>#N/A</v>
      </c>
      <c r="J59" s="451" t="e">
        <f>IF(F285="","",VLOOKUP(F285,$AM$592:$AN$594,2,TRUE))</f>
        <v>#N/A</v>
      </c>
      <c r="K59" s="451" t="e">
        <f>IF(F286="","",VLOOKUP(F286,$AO$592:$AP$594,2,TRUE))</f>
        <v>#N/A</v>
      </c>
      <c r="L59" s="820"/>
    </row>
    <row r="60" spans="2:12" ht="90" hidden="1" customHeight="1" x14ac:dyDescent="0.25">
      <c r="B60" s="804" t="s">
        <v>917</v>
      </c>
      <c r="C60" s="827"/>
      <c r="D60" s="828"/>
      <c r="E60" s="829"/>
      <c r="F60" s="827"/>
      <c r="G60" s="828"/>
      <c r="H60" s="829"/>
      <c r="I60" s="453" t="e">
        <f>IF(G212="","",VLOOKUP(G212,$M$596:$N$598,2,TRUE))</f>
        <v>#REF!</v>
      </c>
      <c r="J60" s="453" t="e">
        <f>IF(G213="","",VLOOKUP(G213,$O$596:$P$598,2,TRUE))</f>
        <v>#REF!</v>
      </c>
      <c r="K60" s="453" t="e">
        <f>IF(G214="","",VLOOKUP(G214,$Q$596:$R$598,2,TRUE))</f>
        <v>#REF!</v>
      </c>
      <c r="L60" s="820"/>
    </row>
    <row r="61" spans="2:12" ht="90" customHeight="1" x14ac:dyDescent="0.25">
      <c r="B61" s="804"/>
      <c r="C61" s="827"/>
      <c r="D61" s="828"/>
      <c r="E61" s="829"/>
      <c r="F61" s="827"/>
      <c r="G61" s="828"/>
      <c r="H61" s="829"/>
      <c r="I61" s="453" t="e">
        <f>IF(G215="","",VLOOKUP(G215,$S$596:$T$598,2,TRUE))</f>
        <v>#N/A</v>
      </c>
      <c r="J61" s="453" t="e">
        <f>IF(G216="","",VLOOKUP(G216,$U$596:$V$598,2,TRUE))</f>
        <v>#N/A</v>
      </c>
      <c r="K61" s="453" t="e">
        <f>IF(G217="","",VLOOKUP(G217,$W$596:$X$598,2,TRUE))</f>
        <v>#N/A</v>
      </c>
      <c r="L61" s="820"/>
    </row>
    <row r="62" spans="2:12" ht="90" customHeight="1" x14ac:dyDescent="0.25">
      <c r="B62" s="804"/>
      <c r="C62" s="827"/>
      <c r="D62" s="828"/>
      <c r="E62" s="829"/>
      <c r="F62" s="827"/>
      <c r="G62" s="828"/>
      <c r="H62" s="829"/>
      <c r="I62" s="453" t="e">
        <f>IF(G218="","",VLOOKUP(G218,$Y$596:$Z$598,2,TRUE))</f>
        <v>#N/A</v>
      </c>
      <c r="J62" s="453" t="e">
        <f>IF(G219="","",VLOOKUP(G219,$AA$596:$AB$598,2,TRUE))</f>
        <v>#N/A</v>
      </c>
      <c r="K62" s="453" t="e">
        <f>IF(G220="","",VLOOKUP(G220,$AC$596:$AD$598,2,TRUE))</f>
        <v>#N/A</v>
      </c>
      <c r="L62" s="820"/>
    </row>
    <row r="63" spans="2:12" ht="90" customHeight="1" x14ac:dyDescent="0.25">
      <c r="B63" s="804"/>
      <c r="C63" s="827"/>
      <c r="D63" s="828"/>
      <c r="E63" s="829"/>
      <c r="F63" s="827"/>
      <c r="G63" s="828"/>
      <c r="H63" s="829"/>
      <c r="I63" s="453" t="e">
        <f>IF(G221="","",VLOOKUP(G221,$AE$596:$AF$598,2,TRUE))</f>
        <v>#N/A</v>
      </c>
      <c r="J63" s="453" t="e">
        <f>IF(G222="","",VLOOKUP(G222,$AG$596:$AH$598,2,TRUE))</f>
        <v>#N/A</v>
      </c>
      <c r="K63" s="453" t="e">
        <f>IF(G223="","",VLOOKUP(G223,$AI$596:$AJ$598,2,TRUE))</f>
        <v>#N/A</v>
      </c>
      <c r="L63" s="820"/>
    </row>
    <row r="64" spans="2:12" ht="90" customHeight="1" x14ac:dyDescent="0.25">
      <c r="B64" s="804"/>
      <c r="C64" s="830"/>
      <c r="D64" s="831"/>
      <c r="E64" s="832"/>
      <c r="F64" s="830"/>
      <c r="G64" s="831"/>
      <c r="H64" s="832"/>
      <c r="I64" s="453" t="e">
        <f>IF(G224="","",VLOOKUP(G224,$AK$596:$AL$598,2,TRUE))</f>
        <v>#N/A</v>
      </c>
      <c r="J64" s="453" t="e">
        <f>IF(G225="","",VLOOKUP(G225,$AM$596:$AN$598,2,TRUE))</f>
        <v>#N/A</v>
      </c>
      <c r="K64" s="453" t="e">
        <f>IF(G226="","",VLOOKUP(G226,$AO$596:$AP$598,2,TRUE))</f>
        <v>#N/A</v>
      </c>
      <c r="L64" s="821"/>
    </row>
    <row r="67" spans="2:7" ht="15.75" x14ac:dyDescent="0.25">
      <c r="B67" s="816" t="s">
        <v>937</v>
      </c>
      <c r="C67" s="817"/>
      <c r="D67" s="817"/>
      <c r="E67" s="817"/>
      <c r="F67" s="817"/>
      <c r="G67" s="818"/>
    </row>
    <row r="68" spans="2:7" ht="56.25" customHeight="1" x14ac:dyDescent="0.25">
      <c r="B68" s="35"/>
      <c r="C68" s="21" t="s">
        <v>915</v>
      </c>
      <c r="D68" s="21" t="s">
        <v>733</v>
      </c>
      <c r="E68" s="21" t="s">
        <v>916</v>
      </c>
      <c r="F68" s="21" t="s">
        <v>904</v>
      </c>
      <c r="G68" s="62" t="s">
        <v>917</v>
      </c>
    </row>
    <row r="69" spans="2:7" x14ac:dyDescent="0.25">
      <c r="B69" s="570">
        <v>1</v>
      </c>
      <c r="C69" s="452"/>
      <c r="D69" s="452"/>
      <c r="E69" s="452"/>
      <c r="F69" s="452"/>
      <c r="G69" s="452"/>
    </row>
    <row r="70" spans="2:7" x14ac:dyDescent="0.25">
      <c r="B70" s="571"/>
      <c r="C70" s="452"/>
      <c r="D70" s="452"/>
      <c r="E70" s="452"/>
      <c r="F70" s="452"/>
      <c r="G70" s="452"/>
    </row>
    <row r="71" spans="2:7" x14ac:dyDescent="0.25">
      <c r="B71" s="572"/>
      <c r="C71" s="452"/>
      <c r="D71" s="452"/>
      <c r="E71" s="452"/>
      <c r="F71" s="452"/>
      <c r="G71" s="452"/>
    </row>
    <row r="72" spans="2:7" x14ac:dyDescent="0.25">
      <c r="B72" s="570">
        <v>2</v>
      </c>
      <c r="C72" s="452"/>
      <c r="D72" s="452"/>
      <c r="E72" s="452"/>
      <c r="F72" s="452"/>
      <c r="G72" s="452"/>
    </row>
    <row r="73" spans="2:7" x14ac:dyDescent="0.25">
      <c r="B73" s="571"/>
      <c r="C73" s="452"/>
      <c r="D73" s="452"/>
      <c r="E73" s="452"/>
      <c r="F73" s="452"/>
      <c r="G73" s="452"/>
    </row>
    <row r="74" spans="2:7" x14ac:dyDescent="0.25">
      <c r="B74" s="572"/>
      <c r="C74" s="452"/>
      <c r="D74" s="452"/>
      <c r="E74" s="452"/>
      <c r="F74" s="452"/>
      <c r="G74" s="452"/>
    </row>
    <row r="75" spans="2:7" x14ac:dyDescent="0.25">
      <c r="B75" s="570">
        <v>3</v>
      </c>
      <c r="C75" s="452"/>
      <c r="D75" s="452"/>
      <c r="E75" s="452"/>
      <c r="F75" s="452"/>
      <c r="G75" s="452"/>
    </row>
    <row r="76" spans="2:7" x14ac:dyDescent="0.25">
      <c r="B76" s="571"/>
      <c r="C76" s="452"/>
      <c r="D76" s="452"/>
      <c r="E76" s="452"/>
      <c r="F76" s="452"/>
      <c r="G76" s="452"/>
    </row>
    <row r="77" spans="2:7" x14ac:dyDescent="0.25">
      <c r="B77" s="572"/>
      <c r="C77" s="452"/>
      <c r="D77" s="452"/>
      <c r="E77" s="452"/>
      <c r="F77" s="452"/>
      <c r="G77" s="452"/>
    </row>
    <row r="78" spans="2:7" x14ac:dyDescent="0.25">
      <c r="B78" s="570">
        <v>4</v>
      </c>
      <c r="C78" s="452"/>
      <c r="D78" s="452"/>
      <c r="E78" s="452"/>
      <c r="F78" s="452"/>
      <c r="G78" s="452"/>
    </row>
    <row r="79" spans="2:7" x14ac:dyDescent="0.25">
      <c r="B79" s="571"/>
      <c r="C79" s="452"/>
      <c r="D79" s="452"/>
      <c r="E79" s="452"/>
      <c r="F79" s="452"/>
      <c r="G79" s="452"/>
    </row>
    <row r="80" spans="2:7" x14ac:dyDescent="0.25">
      <c r="B80" s="572"/>
      <c r="C80" s="452"/>
      <c r="D80" s="452"/>
      <c r="E80" s="452"/>
      <c r="F80" s="452"/>
      <c r="G80" s="452"/>
    </row>
    <row r="81" spans="2:7" x14ac:dyDescent="0.25">
      <c r="B81" s="570">
        <v>5</v>
      </c>
      <c r="C81" s="798"/>
      <c r="D81" s="452"/>
      <c r="E81" s="798"/>
      <c r="F81" s="452"/>
      <c r="G81" s="798"/>
    </row>
    <row r="82" spans="2:7" x14ac:dyDescent="0.25">
      <c r="B82" s="571"/>
      <c r="C82" s="799"/>
      <c r="D82" s="452"/>
      <c r="E82" s="799"/>
      <c r="F82" s="452"/>
      <c r="G82" s="799"/>
    </row>
    <row r="83" spans="2:7" x14ac:dyDescent="0.25">
      <c r="B83" s="572"/>
      <c r="C83" s="799"/>
      <c r="D83" s="452"/>
      <c r="E83" s="799"/>
      <c r="F83" s="452"/>
      <c r="G83" s="799"/>
    </row>
    <row r="84" spans="2:7" x14ac:dyDescent="0.25">
      <c r="B84" s="570">
        <v>6</v>
      </c>
      <c r="C84" s="799"/>
      <c r="D84" s="452"/>
      <c r="E84" s="799"/>
      <c r="F84" s="452"/>
      <c r="G84" s="799"/>
    </row>
    <row r="85" spans="2:7" x14ac:dyDescent="0.25">
      <c r="B85" s="571"/>
      <c r="C85" s="799"/>
      <c r="D85" s="452"/>
      <c r="E85" s="799"/>
      <c r="F85" s="452"/>
      <c r="G85" s="799"/>
    </row>
    <row r="86" spans="2:7" x14ac:dyDescent="0.25">
      <c r="B86" s="572"/>
      <c r="C86" s="799"/>
      <c r="D86" s="452"/>
      <c r="E86" s="799"/>
      <c r="F86" s="452"/>
      <c r="G86" s="799"/>
    </row>
    <row r="87" spans="2:7" x14ac:dyDescent="0.25">
      <c r="B87" s="570">
        <v>7</v>
      </c>
      <c r="C87" s="799"/>
      <c r="D87" s="452"/>
      <c r="E87" s="799"/>
      <c r="F87" s="452"/>
      <c r="G87" s="799"/>
    </row>
    <row r="88" spans="2:7" x14ac:dyDescent="0.25">
      <c r="B88" s="571"/>
      <c r="C88" s="799"/>
      <c r="D88" s="452"/>
      <c r="E88" s="799"/>
      <c r="F88" s="452"/>
      <c r="G88" s="799"/>
    </row>
    <row r="89" spans="2:7" x14ac:dyDescent="0.25">
      <c r="B89" s="572"/>
      <c r="C89" s="799"/>
      <c r="D89" s="452"/>
      <c r="E89" s="799"/>
      <c r="F89" s="452"/>
      <c r="G89" s="799"/>
    </row>
    <row r="90" spans="2:7" x14ac:dyDescent="0.25">
      <c r="B90" s="570">
        <v>8</v>
      </c>
      <c r="C90" s="799"/>
      <c r="D90" s="452"/>
      <c r="E90" s="799"/>
      <c r="F90" s="452"/>
      <c r="G90" s="799"/>
    </row>
    <row r="91" spans="2:7" x14ac:dyDescent="0.25">
      <c r="B91" s="571"/>
      <c r="C91" s="799"/>
      <c r="D91" s="452"/>
      <c r="E91" s="799"/>
      <c r="F91" s="452"/>
      <c r="G91" s="799"/>
    </row>
    <row r="92" spans="2:7" x14ac:dyDescent="0.25">
      <c r="B92" s="572"/>
      <c r="C92" s="799"/>
      <c r="D92" s="452"/>
      <c r="E92" s="799"/>
      <c r="F92" s="452"/>
      <c r="G92" s="799"/>
    </row>
    <row r="93" spans="2:7" x14ac:dyDescent="0.25">
      <c r="B93" s="570">
        <v>9</v>
      </c>
      <c r="C93" s="799"/>
      <c r="D93" s="798"/>
      <c r="E93" s="799"/>
      <c r="F93" s="452"/>
      <c r="G93" s="799"/>
    </row>
    <row r="94" spans="2:7" x14ac:dyDescent="0.25">
      <c r="B94" s="571"/>
      <c r="C94" s="799"/>
      <c r="D94" s="799"/>
      <c r="E94" s="799"/>
      <c r="F94" s="452"/>
      <c r="G94" s="799"/>
    </row>
    <row r="95" spans="2:7" x14ac:dyDescent="0.25">
      <c r="B95" s="572"/>
      <c r="C95" s="799"/>
      <c r="D95" s="799"/>
      <c r="E95" s="799"/>
      <c r="F95" s="398"/>
      <c r="G95" s="799"/>
    </row>
    <row r="96" spans="2:7" x14ac:dyDescent="0.25">
      <c r="B96" s="607">
        <v>10</v>
      </c>
      <c r="C96" s="799"/>
      <c r="D96" s="799"/>
      <c r="E96" s="799"/>
      <c r="F96" s="398"/>
      <c r="G96" s="799"/>
    </row>
    <row r="97" spans="2:7" x14ac:dyDescent="0.25">
      <c r="B97" s="607"/>
      <c r="C97" s="799"/>
      <c r="D97" s="799"/>
      <c r="E97" s="799"/>
      <c r="F97" s="398"/>
      <c r="G97" s="799"/>
    </row>
    <row r="98" spans="2:7" x14ac:dyDescent="0.25">
      <c r="B98" s="607"/>
      <c r="C98" s="799"/>
      <c r="D98" s="799"/>
      <c r="E98" s="799"/>
      <c r="F98" s="398"/>
      <c r="G98" s="799"/>
    </row>
    <row r="99" spans="2:7" x14ac:dyDescent="0.25">
      <c r="B99" s="607">
        <v>11</v>
      </c>
      <c r="C99" s="799"/>
      <c r="D99" s="799"/>
      <c r="E99" s="799"/>
      <c r="F99" s="398"/>
      <c r="G99" s="799"/>
    </row>
    <row r="100" spans="2:7" x14ac:dyDescent="0.25">
      <c r="B100" s="607"/>
      <c r="C100" s="799"/>
      <c r="D100" s="799"/>
      <c r="E100" s="799"/>
      <c r="F100" s="398"/>
      <c r="G100" s="799"/>
    </row>
    <row r="101" spans="2:7" x14ac:dyDescent="0.25">
      <c r="B101" s="607"/>
      <c r="C101" s="799"/>
      <c r="D101" s="799"/>
      <c r="E101" s="799"/>
      <c r="F101" s="398"/>
      <c r="G101" s="799"/>
    </row>
    <row r="102" spans="2:7" x14ac:dyDescent="0.25">
      <c r="B102" s="607">
        <v>12</v>
      </c>
      <c r="C102" s="799"/>
      <c r="D102" s="799"/>
      <c r="E102" s="799"/>
      <c r="F102" s="398"/>
      <c r="G102" s="799"/>
    </row>
    <row r="103" spans="2:7" x14ac:dyDescent="0.25">
      <c r="B103" s="607"/>
      <c r="C103" s="799"/>
      <c r="D103" s="799"/>
      <c r="E103" s="799"/>
      <c r="F103" s="398"/>
      <c r="G103" s="799"/>
    </row>
    <row r="104" spans="2:7" x14ac:dyDescent="0.25">
      <c r="B104" s="607"/>
      <c r="C104" s="799"/>
      <c r="D104" s="799"/>
      <c r="E104" s="799"/>
      <c r="F104" s="398"/>
      <c r="G104" s="799"/>
    </row>
    <row r="105" spans="2:7" x14ac:dyDescent="0.25">
      <c r="B105" s="607">
        <v>13</v>
      </c>
      <c r="C105" s="799"/>
      <c r="D105" s="799"/>
      <c r="E105" s="799"/>
      <c r="F105" s="398"/>
      <c r="G105" s="799"/>
    </row>
    <row r="106" spans="2:7" x14ac:dyDescent="0.25">
      <c r="B106" s="607"/>
      <c r="C106" s="799"/>
      <c r="D106" s="799"/>
      <c r="E106" s="799"/>
      <c r="F106" s="398"/>
      <c r="G106" s="799"/>
    </row>
    <row r="107" spans="2:7" x14ac:dyDescent="0.25">
      <c r="B107" s="607"/>
      <c r="C107" s="799"/>
      <c r="D107" s="799"/>
      <c r="E107" s="799"/>
      <c r="F107" s="398"/>
      <c r="G107" s="799"/>
    </row>
    <row r="108" spans="2:7" x14ac:dyDescent="0.25">
      <c r="B108" s="607">
        <v>14</v>
      </c>
      <c r="C108" s="799"/>
      <c r="D108" s="799"/>
      <c r="E108" s="799"/>
      <c r="F108" s="398"/>
      <c r="G108" s="799"/>
    </row>
    <row r="109" spans="2:7" x14ac:dyDescent="0.25">
      <c r="B109" s="607"/>
      <c r="C109" s="799"/>
      <c r="D109" s="799"/>
      <c r="E109" s="799"/>
      <c r="F109" s="398"/>
      <c r="G109" s="799"/>
    </row>
    <row r="110" spans="2:7" x14ac:dyDescent="0.25">
      <c r="B110" s="607"/>
      <c r="C110" s="799"/>
      <c r="D110" s="799"/>
      <c r="E110" s="799"/>
      <c r="F110" s="398"/>
      <c r="G110" s="799"/>
    </row>
    <row r="111" spans="2:7" x14ac:dyDescent="0.25">
      <c r="B111" s="607">
        <v>15</v>
      </c>
      <c r="C111" s="799"/>
      <c r="D111" s="799"/>
      <c r="E111" s="799"/>
      <c r="F111" s="398"/>
      <c r="G111" s="799"/>
    </row>
    <row r="112" spans="2:7" x14ac:dyDescent="0.25">
      <c r="B112" s="607"/>
      <c r="C112" s="799"/>
      <c r="D112" s="799"/>
      <c r="E112" s="799"/>
      <c r="F112" s="398"/>
      <c r="G112" s="799"/>
    </row>
    <row r="113" spans="2:7" x14ac:dyDescent="0.25">
      <c r="B113" s="607"/>
      <c r="C113" s="799"/>
      <c r="D113" s="799"/>
      <c r="E113" s="799"/>
      <c r="F113" s="398"/>
      <c r="G113" s="799"/>
    </row>
    <row r="114" spans="2:7" x14ac:dyDescent="0.25">
      <c r="B114" s="607">
        <v>16</v>
      </c>
      <c r="C114" s="799"/>
      <c r="D114" s="799"/>
      <c r="E114" s="799"/>
      <c r="F114" s="398"/>
      <c r="G114" s="799"/>
    </row>
    <row r="115" spans="2:7" x14ac:dyDescent="0.25">
      <c r="B115" s="607"/>
      <c r="C115" s="799"/>
      <c r="D115" s="799"/>
      <c r="E115" s="799"/>
      <c r="F115" s="398"/>
      <c r="G115" s="799"/>
    </row>
    <row r="116" spans="2:7" x14ac:dyDescent="0.25">
      <c r="B116" s="607"/>
      <c r="C116" s="799"/>
      <c r="D116" s="799"/>
      <c r="E116" s="799"/>
      <c r="F116" s="398"/>
      <c r="G116" s="799"/>
    </row>
    <row r="117" spans="2:7" x14ac:dyDescent="0.25">
      <c r="B117" s="607">
        <v>17</v>
      </c>
      <c r="C117" s="799"/>
      <c r="D117" s="799"/>
      <c r="E117" s="799"/>
      <c r="F117" s="398"/>
      <c r="G117" s="799"/>
    </row>
    <row r="118" spans="2:7" x14ac:dyDescent="0.25">
      <c r="B118" s="607"/>
      <c r="C118" s="799"/>
      <c r="D118" s="799"/>
      <c r="E118" s="799"/>
      <c r="F118" s="398"/>
      <c r="G118" s="799"/>
    </row>
    <row r="119" spans="2:7" x14ac:dyDescent="0.25">
      <c r="B119" s="607"/>
      <c r="C119" s="799"/>
      <c r="D119" s="799"/>
      <c r="E119" s="799"/>
      <c r="F119" s="398"/>
      <c r="G119" s="799"/>
    </row>
    <row r="120" spans="2:7" x14ac:dyDescent="0.25">
      <c r="B120" s="607">
        <v>18</v>
      </c>
      <c r="C120" s="799"/>
      <c r="D120" s="799"/>
      <c r="E120" s="799"/>
      <c r="F120" s="398"/>
      <c r="G120" s="799"/>
    </row>
    <row r="121" spans="2:7" x14ac:dyDescent="0.25">
      <c r="B121" s="607"/>
      <c r="C121" s="799"/>
      <c r="D121" s="799"/>
      <c r="E121" s="799"/>
      <c r="F121" s="398"/>
      <c r="G121" s="799"/>
    </row>
    <row r="122" spans="2:7" x14ac:dyDescent="0.25">
      <c r="B122" s="607"/>
      <c r="C122" s="799"/>
      <c r="D122" s="799"/>
      <c r="E122" s="799"/>
      <c r="F122" s="398"/>
      <c r="G122" s="799"/>
    </row>
    <row r="123" spans="2:7" x14ac:dyDescent="0.25">
      <c r="B123" s="607">
        <v>19</v>
      </c>
      <c r="C123" s="799"/>
      <c r="D123" s="799"/>
      <c r="E123" s="799"/>
      <c r="F123" s="398"/>
      <c r="G123" s="799"/>
    </row>
    <row r="124" spans="2:7" x14ac:dyDescent="0.25">
      <c r="B124" s="607"/>
      <c r="C124" s="799"/>
      <c r="D124" s="799"/>
      <c r="E124" s="799"/>
      <c r="F124" s="398"/>
      <c r="G124" s="799"/>
    </row>
    <row r="125" spans="2:7" x14ac:dyDescent="0.25">
      <c r="B125" s="607"/>
      <c r="C125" s="799"/>
      <c r="D125" s="799"/>
      <c r="E125" s="799"/>
      <c r="F125" s="398"/>
      <c r="G125" s="799"/>
    </row>
    <row r="126" spans="2:7" x14ac:dyDescent="0.25">
      <c r="B126" s="607">
        <v>20</v>
      </c>
      <c r="C126" s="799"/>
      <c r="D126" s="799"/>
      <c r="E126" s="799"/>
      <c r="F126" s="398"/>
      <c r="G126" s="799"/>
    </row>
    <row r="127" spans="2:7" x14ac:dyDescent="0.25">
      <c r="B127" s="607"/>
      <c r="C127" s="799"/>
      <c r="D127" s="799"/>
      <c r="E127" s="799"/>
      <c r="F127" s="398"/>
      <c r="G127" s="799"/>
    </row>
    <row r="128" spans="2:7" x14ac:dyDescent="0.25">
      <c r="B128" s="607"/>
      <c r="C128" s="800"/>
      <c r="D128" s="800"/>
      <c r="E128" s="800"/>
      <c r="F128" s="398"/>
      <c r="G128" s="800"/>
    </row>
    <row r="129" spans="2:7" x14ac:dyDescent="0.25">
      <c r="C129" s="1"/>
      <c r="D129" s="1"/>
      <c r="E129" s="1"/>
      <c r="F129" s="1"/>
      <c r="G129" s="1"/>
    </row>
    <row r="131" spans="2:7" ht="15.75" x14ac:dyDescent="0.25">
      <c r="B131" s="816" t="s">
        <v>938</v>
      </c>
      <c r="C131" s="817"/>
      <c r="D131" s="817"/>
      <c r="E131" s="817"/>
      <c r="F131" s="817"/>
      <c r="G131" s="818"/>
    </row>
    <row r="132" spans="2:7" ht="67.5" customHeight="1" x14ac:dyDescent="0.25">
      <c r="B132" s="35"/>
      <c r="C132" s="21" t="s">
        <v>915</v>
      </c>
      <c r="D132" s="21" t="s">
        <v>733</v>
      </c>
      <c r="E132" s="21" t="s">
        <v>916</v>
      </c>
      <c r="F132" s="21" t="s">
        <v>904</v>
      </c>
      <c r="G132" s="62" t="s">
        <v>917</v>
      </c>
    </row>
    <row r="133" spans="2:7" x14ac:dyDescent="0.25">
      <c r="B133" s="570">
        <v>1</v>
      </c>
      <c r="C133" s="452"/>
      <c r="D133" s="452"/>
      <c r="E133" s="452"/>
      <c r="F133" s="452"/>
      <c r="G133" s="452"/>
    </row>
    <row r="134" spans="2:7" x14ac:dyDescent="0.25">
      <c r="B134" s="571"/>
      <c r="C134" s="452"/>
      <c r="D134" s="452"/>
      <c r="E134" s="452"/>
      <c r="F134" s="452"/>
      <c r="G134" s="452"/>
    </row>
    <row r="135" spans="2:7" x14ac:dyDescent="0.25">
      <c r="B135" s="572"/>
      <c r="C135" s="452"/>
      <c r="D135" s="452"/>
      <c r="E135" s="452"/>
      <c r="F135" s="452"/>
      <c r="G135" s="452"/>
    </row>
    <row r="136" spans="2:7" x14ac:dyDescent="0.25">
      <c r="B136" s="570">
        <v>2</v>
      </c>
      <c r="C136" s="452"/>
      <c r="D136" s="452"/>
      <c r="E136" s="452"/>
      <c r="F136" s="452"/>
      <c r="G136" s="452"/>
    </row>
    <row r="137" spans="2:7" x14ac:dyDescent="0.25">
      <c r="B137" s="571"/>
      <c r="C137" s="452"/>
      <c r="D137" s="452"/>
      <c r="E137" s="452"/>
      <c r="F137" s="452"/>
      <c r="G137" s="452"/>
    </row>
    <row r="138" spans="2:7" x14ac:dyDescent="0.25">
      <c r="B138" s="572"/>
      <c r="C138" s="452"/>
      <c r="D138" s="452"/>
      <c r="E138" s="452"/>
      <c r="F138" s="452"/>
      <c r="G138" s="452"/>
    </row>
    <row r="139" spans="2:7" x14ac:dyDescent="0.25">
      <c r="B139" s="570">
        <v>3</v>
      </c>
      <c r="C139" s="452"/>
      <c r="D139" s="452"/>
      <c r="E139" s="452"/>
      <c r="F139" s="452"/>
      <c r="G139" s="452"/>
    </row>
    <row r="140" spans="2:7" x14ac:dyDescent="0.25">
      <c r="B140" s="571"/>
      <c r="C140" s="452"/>
      <c r="D140" s="452"/>
      <c r="E140" s="452"/>
      <c r="F140" s="452"/>
      <c r="G140" s="452"/>
    </row>
    <row r="141" spans="2:7" x14ac:dyDescent="0.25">
      <c r="B141" s="572"/>
      <c r="C141" s="452"/>
      <c r="D141" s="452"/>
      <c r="E141" s="452"/>
      <c r="F141" s="452"/>
      <c r="G141" s="452"/>
    </row>
    <row r="142" spans="2:7" x14ac:dyDescent="0.25">
      <c r="B142" s="570">
        <v>4</v>
      </c>
      <c r="C142" s="452"/>
      <c r="D142" s="452"/>
      <c r="E142" s="452"/>
      <c r="F142" s="452"/>
      <c r="G142" s="452"/>
    </row>
    <row r="143" spans="2:7" x14ac:dyDescent="0.25">
      <c r="B143" s="571"/>
      <c r="C143" s="452"/>
      <c r="D143" s="452"/>
      <c r="E143" s="452"/>
      <c r="F143" s="452"/>
      <c r="G143" s="452"/>
    </row>
    <row r="144" spans="2:7" x14ac:dyDescent="0.25">
      <c r="B144" s="572"/>
      <c r="C144" s="452"/>
      <c r="D144" s="452"/>
      <c r="E144" s="452"/>
      <c r="F144" s="452"/>
      <c r="G144" s="452"/>
    </row>
    <row r="145" spans="2:7" x14ac:dyDescent="0.25">
      <c r="B145" s="570">
        <v>5</v>
      </c>
      <c r="C145" s="452"/>
      <c r="D145" s="452"/>
      <c r="E145" s="452"/>
      <c r="F145" s="452"/>
      <c r="G145" s="452"/>
    </row>
    <row r="146" spans="2:7" x14ac:dyDescent="0.25">
      <c r="B146" s="571"/>
      <c r="C146" s="452"/>
      <c r="D146" s="452"/>
      <c r="E146" s="452"/>
      <c r="F146" s="452"/>
      <c r="G146" s="452"/>
    </row>
    <row r="147" spans="2:7" x14ac:dyDescent="0.25">
      <c r="B147" s="572"/>
      <c r="C147" s="452"/>
      <c r="D147" s="452"/>
      <c r="E147" s="452"/>
      <c r="F147" s="452"/>
      <c r="G147" s="452"/>
    </row>
    <row r="148" spans="2:7" x14ac:dyDescent="0.25">
      <c r="B148" s="570">
        <v>6</v>
      </c>
      <c r="C148" s="798"/>
      <c r="D148" s="452"/>
      <c r="E148" s="798"/>
      <c r="F148" s="452"/>
      <c r="G148" s="798"/>
    </row>
    <row r="149" spans="2:7" x14ac:dyDescent="0.25">
      <c r="B149" s="571"/>
      <c r="C149" s="799"/>
      <c r="D149" s="452"/>
      <c r="E149" s="799"/>
      <c r="F149" s="452"/>
      <c r="G149" s="799"/>
    </row>
    <row r="150" spans="2:7" x14ac:dyDescent="0.25">
      <c r="B150" s="572"/>
      <c r="C150" s="799"/>
      <c r="D150" s="452"/>
      <c r="E150" s="799"/>
      <c r="F150" s="452"/>
      <c r="G150" s="799"/>
    </row>
    <row r="151" spans="2:7" x14ac:dyDescent="0.25">
      <c r="B151" s="570">
        <v>7</v>
      </c>
      <c r="C151" s="799"/>
      <c r="D151" s="452"/>
      <c r="E151" s="799"/>
      <c r="F151" s="452"/>
      <c r="G151" s="799"/>
    </row>
    <row r="152" spans="2:7" x14ac:dyDescent="0.25">
      <c r="B152" s="571"/>
      <c r="C152" s="799"/>
      <c r="D152" s="452"/>
      <c r="E152" s="799"/>
      <c r="F152" s="452"/>
      <c r="G152" s="799"/>
    </row>
    <row r="153" spans="2:7" x14ac:dyDescent="0.25">
      <c r="B153" s="572"/>
      <c r="C153" s="799"/>
      <c r="D153" s="452"/>
      <c r="E153" s="799"/>
      <c r="F153" s="452"/>
      <c r="G153" s="799"/>
    </row>
    <row r="154" spans="2:7" x14ac:dyDescent="0.25">
      <c r="B154" s="570">
        <v>8</v>
      </c>
      <c r="C154" s="799"/>
      <c r="D154" s="452"/>
      <c r="E154" s="799"/>
      <c r="F154" s="452"/>
      <c r="G154" s="799"/>
    </row>
    <row r="155" spans="2:7" x14ac:dyDescent="0.25">
      <c r="B155" s="571"/>
      <c r="C155" s="799"/>
      <c r="D155" s="452"/>
      <c r="E155" s="799"/>
      <c r="F155" s="452"/>
      <c r="G155" s="799"/>
    </row>
    <row r="156" spans="2:7" x14ac:dyDescent="0.25">
      <c r="B156" s="572"/>
      <c r="C156" s="799"/>
      <c r="D156" s="452"/>
      <c r="E156" s="799"/>
      <c r="F156" s="452"/>
      <c r="G156" s="799"/>
    </row>
    <row r="157" spans="2:7" x14ac:dyDescent="0.25">
      <c r="B157" s="570">
        <v>9</v>
      </c>
      <c r="C157" s="799"/>
      <c r="D157" s="452"/>
      <c r="E157" s="799"/>
      <c r="F157" s="452"/>
      <c r="G157" s="799"/>
    </row>
    <row r="158" spans="2:7" x14ac:dyDescent="0.25">
      <c r="B158" s="571"/>
      <c r="C158" s="799"/>
      <c r="D158" s="452"/>
      <c r="E158" s="799"/>
      <c r="F158" s="452"/>
      <c r="G158" s="799"/>
    </row>
    <row r="159" spans="2:7" x14ac:dyDescent="0.25">
      <c r="B159" s="572"/>
      <c r="C159" s="799"/>
      <c r="D159" s="452"/>
      <c r="E159" s="799"/>
      <c r="F159" s="398"/>
      <c r="G159" s="799"/>
    </row>
    <row r="160" spans="2:7" x14ac:dyDescent="0.25">
      <c r="B160" s="607">
        <v>10</v>
      </c>
      <c r="C160" s="799"/>
      <c r="D160" s="452"/>
      <c r="E160" s="799"/>
      <c r="F160" s="398"/>
      <c r="G160" s="799"/>
    </row>
    <row r="161" spans="2:7" x14ac:dyDescent="0.25">
      <c r="B161" s="607"/>
      <c r="C161" s="799"/>
      <c r="D161" s="452"/>
      <c r="E161" s="799"/>
      <c r="F161" s="398"/>
      <c r="G161" s="799"/>
    </row>
    <row r="162" spans="2:7" x14ac:dyDescent="0.25">
      <c r="B162" s="607"/>
      <c r="C162" s="799"/>
      <c r="D162" s="452"/>
      <c r="E162" s="799"/>
      <c r="F162" s="398"/>
      <c r="G162" s="799"/>
    </row>
    <row r="163" spans="2:7" x14ac:dyDescent="0.25">
      <c r="B163" s="607">
        <v>11</v>
      </c>
      <c r="C163" s="799"/>
      <c r="D163" s="398"/>
      <c r="E163" s="799"/>
      <c r="F163" s="398"/>
      <c r="G163" s="799"/>
    </row>
    <row r="164" spans="2:7" x14ac:dyDescent="0.25">
      <c r="B164" s="607"/>
      <c r="C164" s="799"/>
      <c r="D164" s="452"/>
      <c r="E164" s="799"/>
      <c r="F164" s="398"/>
      <c r="G164" s="799"/>
    </row>
    <row r="165" spans="2:7" x14ac:dyDescent="0.25">
      <c r="B165" s="607"/>
      <c r="C165" s="799"/>
      <c r="D165" s="452"/>
      <c r="E165" s="799"/>
      <c r="F165" s="398"/>
      <c r="G165" s="799"/>
    </row>
    <row r="166" spans="2:7" x14ac:dyDescent="0.25">
      <c r="B166" s="607">
        <v>12</v>
      </c>
      <c r="C166" s="799"/>
      <c r="D166" s="452"/>
      <c r="E166" s="799"/>
      <c r="F166" s="398"/>
      <c r="G166" s="799"/>
    </row>
    <row r="167" spans="2:7" x14ac:dyDescent="0.25">
      <c r="B167" s="607"/>
      <c r="C167" s="799"/>
      <c r="D167" s="452"/>
      <c r="E167" s="799"/>
      <c r="F167" s="398"/>
      <c r="G167" s="799"/>
    </row>
    <row r="168" spans="2:7" x14ac:dyDescent="0.25">
      <c r="B168" s="607"/>
      <c r="C168" s="799"/>
      <c r="D168" s="452"/>
      <c r="E168" s="799"/>
      <c r="F168" s="398"/>
      <c r="G168" s="799"/>
    </row>
    <row r="169" spans="2:7" x14ac:dyDescent="0.25">
      <c r="B169" s="607">
        <v>13</v>
      </c>
      <c r="C169" s="799"/>
      <c r="D169" s="452"/>
      <c r="E169" s="799"/>
      <c r="F169" s="398"/>
      <c r="G169" s="799"/>
    </row>
    <row r="170" spans="2:7" x14ac:dyDescent="0.25">
      <c r="B170" s="607"/>
      <c r="C170" s="799"/>
      <c r="D170" s="452"/>
      <c r="E170" s="799"/>
      <c r="F170" s="398"/>
      <c r="G170" s="799"/>
    </row>
    <row r="171" spans="2:7" x14ac:dyDescent="0.25">
      <c r="B171" s="607"/>
      <c r="C171" s="799"/>
      <c r="D171" s="452"/>
      <c r="E171" s="799"/>
      <c r="F171" s="398"/>
      <c r="G171" s="799"/>
    </row>
    <row r="172" spans="2:7" x14ac:dyDescent="0.25">
      <c r="B172" s="607">
        <v>14</v>
      </c>
      <c r="C172" s="799"/>
      <c r="D172" s="452"/>
      <c r="E172" s="799"/>
      <c r="F172" s="398"/>
      <c r="G172" s="799"/>
    </row>
    <row r="173" spans="2:7" x14ac:dyDescent="0.25">
      <c r="B173" s="607"/>
      <c r="C173" s="799"/>
      <c r="D173" s="452"/>
      <c r="E173" s="799"/>
      <c r="F173" s="398"/>
      <c r="G173" s="799"/>
    </row>
    <row r="174" spans="2:7" x14ac:dyDescent="0.25">
      <c r="B174" s="607"/>
      <c r="C174" s="799"/>
      <c r="D174" s="452"/>
      <c r="E174" s="799"/>
      <c r="F174" s="398"/>
      <c r="G174" s="799"/>
    </row>
    <row r="175" spans="2:7" x14ac:dyDescent="0.25">
      <c r="B175" s="607">
        <v>15</v>
      </c>
      <c r="C175" s="799"/>
      <c r="D175" s="452"/>
      <c r="E175" s="799"/>
      <c r="F175" s="398"/>
      <c r="G175" s="799"/>
    </row>
    <row r="176" spans="2:7" x14ac:dyDescent="0.25">
      <c r="B176" s="607"/>
      <c r="C176" s="799"/>
      <c r="D176" s="452"/>
      <c r="E176" s="799"/>
      <c r="F176" s="398"/>
      <c r="G176" s="799"/>
    </row>
    <row r="177" spans="2:7" x14ac:dyDescent="0.25">
      <c r="B177" s="607"/>
      <c r="C177" s="799"/>
      <c r="D177" s="452"/>
      <c r="E177" s="799"/>
      <c r="F177" s="398"/>
      <c r="G177" s="799"/>
    </row>
    <row r="178" spans="2:7" x14ac:dyDescent="0.25">
      <c r="B178" s="607">
        <v>16</v>
      </c>
      <c r="C178" s="799"/>
      <c r="D178" s="798"/>
      <c r="E178" s="799"/>
      <c r="F178" s="398"/>
      <c r="G178" s="799"/>
    </row>
    <row r="179" spans="2:7" x14ac:dyDescent="0.25">
      <c r="B179" s="607"/>
      <c r="C179" s="799"/>
      <c r="D179" s="799"/>
      <c r="E179" s="799"/>
      <c r="F179" s="398"/>
      <c r="G179" s="799"/>
    </row>
    <row r="180" spans="2:7" x14ac:dyDescent="0.25">
      <c r="B180" s="607"/>
      <c r="C180" s="799"/>
      <c r="D180" s="799"/>
      <c r="E180" s="799"/>
      <c r="F180" s="398"/>
      <c r="G180" s="799"/>
    </row>
    <row r="181" spans="2:7" x14ac:dyDescent="0.25">
      <c r="B181" s="607">
        <v>17</v>
      </c>
      <c r="C181" s="799"/>
      <c r="D181" s="799"/>
      <c r="E181" s="799"/>
      <c r="F181" s="398"/>
      <c r="G181" s="799"/>
    </row>
    <row r="182" spans="2:7" x14ac:dyDescent="0.25">
      <c r="B182" s="607"/>
      <c r="C182" s="799"/>
      <c r="D182" s="799"/>
      <c r="E182" s="799"/>
      <c r="F182" s="398"/>
      <c r="G182" s="799"/>
    </row>
    <row r="183" spans="2:7" x14ac:dyDescent="0.25">
      <c r="B183" s="607"/>
      <c r="C183" s="799"/>
      <c r="D183" s="799"/>
      <c r="E183" s="799"/>
      <c r="F183" s="398"/>
      <c r="G183" s="799"/>
    </row>
    <row r="184" spans="2:7" x14ac:dyDescent="0.25">
      <c r="B184" s="607">
        <v>18</v>
      </c>
      <c r="C184" s="799"/>
      <c r="D184" s="799"/>
      <c r="E184" s="799"/>
      <c r="F184" s="398"/>
      <c r="G184" s="799"/>
    </row>
    <row r="185" spans="2:7" x14ac:dyDescent="0.25">
      <c r="B185" s="607"/>
      <c r="C185" s="799"/>
      <c r="D185" s="799"/>
      <c r="E185" s="799"/>
      <c r="F185" s="398"/>
      <c r="G185" s="799"/>
    </row>
    <row r="186" spans="2:7" x14ac:dyDescent="0.25">
      <c r="B186" s="607"/>
      <c r="C186" s="799"/>
      <c r="D186" s="799"/>
      <c r="E186" s="799"/>
      <c r="F186" s="398"/>
      <c r="G186" s="799"/>
    </row>
    <row r="187" spans="2:7" x14ac:dyDescent="0.25">
      <c r="B187" s="607">
        <v>19</v>
      </c>
      <c r="C187" s="799"/>
      <c r="D187" s="799"/>
      <c r="E187" s="799"/>
      <c r="F187" s="398"/>
      <c r="G187" s="799"/>
    </row>
    <row r="188" spans="2:7" x14ac:dyDescent="0.25">
      <c r="B188" s="607"/>
      <c r="C188" s="799"/>
      <c r="D188" s="799"/>
      <c r="E188" s="799"/>
      <c r="F188" s="398"/>
      <c r="G188" s="799"/>
    </row>
    <row r="189" spans="2:7" x14ac:dyDescent="0.25">
      <c r="B189" s="607"/>
      <c r="C189" s="799"/>
      <c r="D189" s="799"/>
      <c r="E189" s="799"/>
      <c r="F189" s="398"/>
      <c r="G189" s="799"/>
    </row>
    <row r="190" spans="2:7" x14ac:dyDescent="0.25">
      <c r="B190" s="607">
        <v>20</v>
      </c>
      <c r="C190" s="799"/>
      <c r="D190" s="799"/>
      <c r="E190" s="799"/>
      <c r="F190" s="398"/>
      <c r="G190" s="799"/>
    </row>
    <row r="191" spans="2:7" x14ac:dyDescent="0.25">
      <c r="B191" s="607"/>
      <c r="C191" s="799"/>
      <c r="D191" s="799"/>
      <c r="E191" s="799"/>
      <c r="F191" s="398"/>
      <c r="G191" s="799"/>
    </row>
    <row r="192" spans="2:7" x14ac:dyDescent="0.25">
      <c r="B192" s="607"/>
      <c r="C192" s="799"/>
      <c r="D192" s="799"/>
      <c r="E192" s="799"/>
      <c r="F192" s="398"/>
      <c r="G192" s="799"/>
    </row>
    <row r="193" spans="2:7" x14ac:dyDescent="0.25">
      <c r="B193" s="607">
        <v>21</v>
      </c>
      <c r="C193" s="799"/>
      <c r="D193" s="799"/>
      <c r="E193" s="799"/>
      <c r="F193" s="398"/>
      <c r="G193" s="799"/>
    </row>
    <row r="194" spans="2:7" x14ac:dyDescent="0.25">
      <c r="B194" s="607"/>
      <c r="C194" s="799"/>
      <c r="D194" s="799"/>
      <c r="E194" s="799"/>
      <c r="F194" s="398"/>
      <c r="G194" s="799"/>
    </row>
    <row r="195" spans="2:7" x14ac:dyDescent="0.25">
      <c r="B195" s="607"/>
      <c r="C195" s="799"/>
      <c r="D195" s="799"/>
      <c r="E195" s="799"/>
      <c r="F195" s="398"/>
      <c r="G195" s="799"/>
    </row>
    <row r="196" spans="2:7" x14ac:dyDescent="0.25">
      <c r="B196" s="607">
        <v>22</v>
      </c>
      <c r="C196" s="799"/>
      <c r="D196" s="799"/>
      <c r="E196" s="799"/>
      <c r="F196" s="398"/>
      <c r="G196" s="799"/>
    </row>
    <row r="197" spans="2:7" x14ac:dyDescent="0.25">
      <c r="B197" s="607"/>
      <c r="C197" s="799"/>
      <c r="D197" s="799"/>
      <c r="E197" s="799"/>
      <c r="F197" s="398"/>
      <c r="G197" s="799"/>
    </row>
    <row r="198" spans="2:7" x14ac:dyDescent="0.25">
      <c r="B198" s="607"/>
      <c r="C198" s="799"/>
      <c r="D198" s="799"/>
      <c r="E198" s="799"/>
      <c r="F198" s="398"/>
      <c r="G198" s="799"/>
    </row>
    <row r="199" spans="2:7" x14ac:dyDescent="0.25">
      <c r="B199" s="607">
        <v>23</v>
      </c>
      <c r="C199" s="799"/>
      <c r="D199" s="799"/>
      <c r="E199" s="799"/>
      <c r="F199" s="398"/>
      <c r="G199" s="799"/>
    </row>
    <row r="200" spans="2:7" x14ac:dyDescent="0.25">
      <c r="B200" s="607"/>
      <c r="C200" s="799"/>
      <c r="D200" s="799"/>
      <c r="E200" s="799"/>
      <c r="F200" s="398"/>
      <c r="G200" s="799"/>
    </row>
    <row r="201" spans="2:7" x14ac:dyDescent="0.25">
      <c r="B201" s="607"/>
      <c r="C201" s="799"/>
      <c r="D201" s="799"/>
      <c r="E201" s="799"/>
      <c r="F201" s="398"/>
      <c r="G201" s="799"/>
    </row>
    <row r="202" spans="2:7" x14ac:dyDescent="0.25">
      <c r="B202" s="607">
        <v>24</v>
      </c>
      <c r="C202" s="799"/>
      <c r="D202" s="799"/>
      <c r="E202" s="799"/>
      <c r="F202" s="398"/>
      <c r="G202" s="799"/>
    </row>
    <row r="203" spans="2:7" x14ac:dyDescent="0.25">
      <c r="B203" s="607"/>
      <c r="C203" s="799"/>
      <c r="D203" s="799"/>
      <c r="E203" s="799"/>
      <c r="F203" s="398"/>
      <c r="G203" s="799"/>
    </row>
    <row r="204" spans="2:7" x14ac:dyDescent="0.25">
      <c r="B204" s="607"/>
      <c r="C204" s="799"/>
      <c r="D204" s="799"/>
      <c r="E204" s="799"/>
      <c r="F204" s="398"/>
      <c r="G204" s="799"/>
    </row>
    <row r="205" spans="2:7" x14ac:dyDescent="0.25">
      <c r="B205" s="607">
        <v>25</v>
      </c>
      <c r="C205" s="799"/>
      <c r="D205" s="799"/>
      <c r="E205" s="799"/>
      <c r="F205" s="398"/>
      <c r="G205" s="799"/>
    </row>
    <row r="206" spans="2:7" x14ac:dyDescent="0.25">
      <c r="B206" s="607"/>
      <c r="C206" s="799"/>
      <c r="D206" s="799"/>
      <c r="E206" s="799"/>
      <c r="F206" s="398"/>
      <c r="G206" s="799"/>
    </row>
    <row r="207" spans="2:7" x14ac:dyDescent="0.25">
      <c r="B207" s="607"/>
      <c r="C207" s="800"/>
      <c r="D207" s="800"/>
      <c r="E207" s="800"/>
      <c r="F207" s="398"/>
      <c r="G207" s="800"/>
    </row>
    <row r="210" spans="2:7" ht="15.75" x14ac:dyDescent="0.25">
      <c r="B210" s="816" t="s">
        <v>939</v>
      </c>
      <c r="C210" s="817"/>
      <c r="D210" s="817"/>
      <c r="E210" s="817"/>
      <c r="F210" s="817"/>
      <c r="G210" s="818"/>
    </row>
    <row r="211" spans="2:7" ht="67.5" customHeight="1" x14ac:dyDescent="0.25">
      <c r="B211" s="35"/>
      <c r="C211" s="21" t="s">
        <v>915</v>
      </c>
      <c r="D211" s="21" t="s">
        <v>733</v>
      </c>
      <c r="E211" s="21" t="s">
        <v>916</v>
      </c>
      <c r="F211" s="21" t="s">
        <v>904</v>
      </c>
      <c r="G211" s="62" t="s">
        <v>917</v>
      </c>
    </row>
    <row r="212" spans="2:7" x14ac:dyDescent="0.25">
      <c r="B212" s="570">
        <v>1</v>
      </c>
      <c r="C212" s="452">
        <f>'2 жастағы балалар Ф'!D159</f>
        <v>0</v>
      </c>
      <c r="D212" s="452">
        <f>'2 жастағы балалар К'!D159</f>
        <v>0</v>
      </c>
      <c r="E212" s="452" t="e">
        <f>'2 жастағы балалар Т'!#REF!</f>
        <v>#REF!</v>
      </c>
      <c r="F212" s="452">
        <f>'2 жастағы балалар Ш'!D159</f>
        <v>0</v>
      </c>
      <c r="G212" s="452" t="e">
        <f>'2 жастағы балалар Ә'!#REF!</f>
        <v>#REF!</v>
      </c>
    </row>
    <row r="213" spans="2:7" x14ac:dyDescent="0.25">
      <c r="B213" s="571"/>
      <c r="C213" s="452">
        <f>'2 жастағы балалар Ф'!E159</f>
        <v>0</v>
      </c>
      <c r="D213" s="452">
        <f>'2 жастағы балалар К'!E159</f>
        <v>0</v>
      </c>
      <c r="E213" s="452" t="e">
        <f>'2 жастағы балалар Т'!#REF!</f>
        <v>#REF!</v>
      </c>
      <c r="F213" s="452">
        <f>'2 жастағы балалар Ш'!E159</f>
        <v>0</v>
      </c>
      <c r="G213" s="452" t="e">
        <f>'2 жастағы балалар Ә'!#REF!</f>
        <v>#REF!</v>
      </c>
    </row>
    <row r="214" spans="2:7" x14ac:dyDescent="0.25">
      <c r="B214" s="572"/>
      <c r="C214" s="452">
        <f>'2 жастағы балалар Ф'!F159</f>
        <v>0</v>
      </c>
      <c r="D214" s="452">
        <f>'2 жастағы балалар К'!F159</f>
        <v>0</v>
      </c>
      <c r="E214" s="452" t="e">
        <f>'2 жастағы балалар Т'!#REF!</f>
        <v>#REF!</v>
      </c>
      <c r="F214" s="452">
        <f>'2 жастағы балалар Ш'!F159</f>
        <v>0</v>
      </c>
      <c r="G214" s="452" t="e">
        <f>'2 жастағы балалар Ә'!#REF!</f>
        <v>#REF!</v>
      </c>
    </row>
    <row r="215" spans="2:7" x14ac:dyDescent="0.25">
      <c r="B215" s="570">
        <v>2</v>
      </c>
      <c r="C215" s="452">
        <f>'2 жастағы балалар Ф'!G159</f>
        <v>0</v>
      </c>
      <c r="D215" s="452">
        <f>'2 жастағы балалар К'!G159</f>
        <v>0</v>
      </c>
      <c r="E215" s="452">
        <f>'2 жастағы балалар Т'!D159</f>
        <v>0</v>
      </c>
      <c r="F215" s="452">
        <f>'2 жастағы балалар Ш'!G159</f>
        <v>0</v>
      </c>
      <c r="G215" s="452">
        <f>'2 жастағы балалар Ә'!D159</f>
        <v>0</v>
      </c>
    </row>
    <row r="216" spans="2:7" x14ac:dyDescent="0.25">
      <c r="B216" s="571"/>
      <c r="C216" s="452">
        <f>'2 жастағы балалар Ф'!H159</f>
        <v>0</v>
      </c>
      <c r="D216" s="452">
        <f>'2 жастағы балалар К'!H159</f>
        <v>0</v>
      </c>
      <c r="E216" s="452">
        <f>'2 жастағы балалар Т'!E159</f>
        <v>0</v>
      </c>
      <c r="F216" s="452">
        <f>'2 жастағы балалар Ш'!H159</f>
        <v>0</v>
      </c>
      <c r="G216" s="452">
        <f>'2 жастағы балалар Ә'!E159</f>
        <v>0</v>
      </c>
    </row>
    <row r="217" spans="2:7" x14ac:dyDescent="0.25">
      <c r="B217" s="572"/>
      <c r="C217" s="452">
        <f>'2 жастағы балалар Ф'!I159</f>
        <v>0</v>
      </c>
      <c r="D217" s="452">
        <f>'2 жастағы балалар К'!I159</f>
        <v>0</v>
      </c>
      <c r="E217" s="452">
        <f>'2 жастағы балалар Т'!F159</f>
        <v>0</v>
      </c>
      <c r="F217" s="452">
        <f>'2 жастағы балалар Ш'!I159</f>
        <v>0</v>
      </c>
      <c r="G217" s="452">
        <f>'2 жастағы балалар Ә'!F159</f>
        <v>0</v>
      </c>
    </row>
    <row r="218" spans="2:7" x14ac:dyDescent="0.25">
      <c r="B218" s="570">
        <v>3</v>
      </c>
      <c r="C218" s="452">
        <f>'2 жастағы балалар Ф'!J159</f>
        <v>0</v>
      </c>
      <c r="D218" s="452">
        <f>'2 жастағы балалар К'!J159</f>
        <v>0</v>
      </c>
      <c r="E218" s="452">
        <f>'2 жастағы балалар Т'!G159</f>
        <v>0</v>
      </c>
      <c r="F218" s="452">
        <f>'2 жастағы балалар Ш'!J159</f>
        <v>0</v>
      </c>
      <c r="G218" s="452">
        <f>'2 жастағы балалар Ә'!G159</f>
        <v>0</v>
      </c>
    </row>
    <row r="219" spans="2:7" x14ac:dyDescent="0.25">
      <c r="B219" s="571"/>
      <c r="C219" s="452">
        <f>'2 жастағы балалар Ф'!K159</f>
        <v>0</v>
      </c>
      <c r="D219" s="452">
        <f>'2 жастағы балалар К'!K159</f>
        <v>0</v>
      </c>
      <c r="E219" s="452">
        <f>'2 жастағы балалар Т'!H159</f>
        <v>0</v>
      </c>
      <c r="F219" s="452">
        <f>'2 жастағы балалар Ш'!K159</f>
        <v>0</v>
      </c>
      <c r="G219" s="452">
        <f>'2 жастағы балалар Ә'!H159</f>
        <v>0</v>
      </c>
    </row>
    <row r="220" spans="2:7" x14ac:dyDescent="0.25">
      <c r="B220" s="572"/>
      <c r="C220" s="452">
        <f>'2 жастағы балалар Ф'!L159</f>
        <v>0</v>
      </c>
      <c r="D220" s="452">
        <f>'2 жастағы балалар К'!L159</f>
        <v>0</v>
      </c>
      <c r="E220" s="452">
        <f>'2 жастағы балалар Т'!I159</f>
        <v>0</v>
      </c>
      <c r="F220" s="452">
        <f>'2 жастағы балалар Ш'!L159</f>
        <v>0</v>
      </c>
      <c r="G220" s="452">
        <f>'2 жастағы балалар Ә'!I159</f>
        <v>0</v>
      </c>
    </row>
    <row r="221" spans="2:7" x14ac:dyDescent="0.25">
      <c r="B221" s="570">
        <v>4</v>
      </c>
      <c r="C221" s="452">
        <f>'2 жастағы балалар Ф'!M159</f>
        <v>0</v>
      </c>
      <c r="D221" s="452">
        <f>'2 жастағы балалар К'!M159</f>
        <v>0</v>
      </c>
      <c r="E221" s="452">
        <f>'2 жастағы балалар Т'!J159</f>
        <v>0</v>
      </c>
      <c r="F221" s="452">
        <f>'2 жастағы балалар Ш'!M159</f>
        <v>0</v>
      </c>
      <c r="G221" s="452">
        <f>'2 жастағы балалар Ә'!J159</f>
        <v>0</v>
      </c>
    </row>
    <row r="222" spans="2:7" x14ac:dyDescent="0.25">
      <c r="B222" s="571"/>
      <c r="C222" s="452">
        <f>'2 жастағы балалар Ф'!N159</f>
        <v>0</v>
      </c>
      <c r="D222" s="452">
        <f>'2 жастағы балалар К'!N159</f>
        <v>0</v>
      </c>
      <c r="E222" s="452">
        <f>'2 жастағы балалар Т'!K159</f>
        <v>0</v>
      </c>
      <c r="F222" s="452">
        <f>'2 жастағы балалар Ш'!N159</f>
        <v>0</v>
      </c>
      <c r="G222" s="452">
        <f>'2 жастағы балалар Ә'!K159</f>
        <v>0</v>
      </c>
    </row>
    <row r="223" spans="2:7" x14ac:dyDescent="0.25">
      <c r="B223" s="572"/>
      <c r="C223" s="452">
        <f>'2 жастағы балалар Ф'!O159</f>
        <v>0</v>
      </c>
      <c r="D223" s="452">
        <f>'2 жастағы балалар К'!O159</f>
        <v>0</v>
      </c>
      <c r="E223" s="452">
        <f>'2 жастағы балалар Т'!L159</f>
        <v>0</v>
      </c>
      <c r="F223" s="452">
        <f>'2 жастағы балалар Ш'!O159</f>
        <v>0</v>
      </c>
      <c r="G223" s="452">
        <f>'2 жастағы балалар Ә'!L159</f>
        <v>0</v>
      </c>
    </row>
    <row r="224" spans="2:7" x14ac:dyDescent="0.25">
      <c r="B224" s="570">
        <v>5</v>
      </c>
      <c r="C224" s="452" t="e">
        <f>'2 жастағы балалар Ф'!#REF!</f>
        <v>#REF!</v>
      </c>
      <c r="D224" s="452" t="e">
        <f>'2 жастағы балалар К'!#REF!</f>
        <v>#REF!</v>
      </c>
      <c r="E224" s="452">
        <f>'2 жастағы балалар Т'!M159</f>
        <v>0</v>
      </c>
      <c r="F224" s="452">
        <f>'2 жастағы балалар Ш'!P159</f>
        <v>0</v>
      </c>
      <c r="G224" s="452">
        <f>'2 жастағы балалар Ә'!M159</f>
        <v>0</v>
      </c>
    </row>
    <row r="225" spans="2:7" x14ac:dyDescent="0.25">
      <c r="B225" s="571"/>
      <c r="C225" s="452" t="e">
        <f>'2 жастағы балалар Ф'!#REF!</f>
        <v>#REF!</v>
      </c>
      <c r="D225" s="452" t="e">
        <f>'2 жастағы балалар К'!#REF!</f>
        <v>#REF!</v>
      </c>
      <c r="E225" s="452">
        <f>'2 жастағы балалар Т'!N159</f>
        <v>0</v>
      </c>
      <c r="F225" s="452">
        <f>'2 жастағы балалар Ш'!Q159</f>
        <v>0</v>
      </c>
      <c r="G225" s="452">
        <f>'2 жастағы балалар Ә'!N159</f>
        <v>0</v>
      </c>
    </row>
    <row r="226" spans="2:7" x14ac:dyDescent="0.25">
      <c r="B226" s="572"/>
      <c r="C226" s="452" t="e">
        <f>'2 жастағы балалар Ф'!#REF!</f>
        <v>#REF!</v>
      </c>
      <c r="D226" s="452" t="e">
        <f>'2 жастағы балалар К'!#REF!</f>
        <v>#REF!</v>
      </c>
      <c r="E226" s="452">
        <f>'2 жастағы балалар Т'!O159</f>
        <v>0</v>
      </c>
      <c r="F226" s="452">
        <f>'2 жастағы балалар Ш'!R159</f>
        <v>0</v>
      </c>
      <c r="G226" s="452">
        <f>'2 жастағы балалар Ә'!O159</f>
        <v>0</v>
      </c>
    </row>
    <row r="227" spans="2:7" x14ac:dyDescent="0.25">
      <c r="B227" s="570">
        <v>6</v>
      </c>
      <c r="C227" s="798"/>
      <c r="D227" s="452">
        <f>'2 жастағы балалар К'!P159</f>
        <v>0</v>
      </c>
      <c r="E227" s="798"/>
      <c r="F227" s="452" t="e">
        <f>'2 жастағы балалар Ш'!#REF!</f>
        <v>#REF!</v>
      </c>
      <c r="G227" s="798"/>
    </row>
    <row r="228" spans="2:7" x14ac:dyDescent="0.25">
      <c r="B228" s="571"/>
      <c r="C228" s="799"/>
      <c r="D228" s="452">
        <f>'2 жастағы балалар К'!Q159</f>
        <v>0</v>
      </c>
      <c r="E228" s="799"/>
      <c r="F228" s="452" t="e">
        <f>'2 жастағы балалар Ш'!#REF!</f>
        <v>#REF!</v>
      </c>
      <c r="G228" s="799"/>
    </row>
    <row r="229" spans="2:7" x14ac:dyDescent="0.25">
      <c r="B229" s="572"/>
      <c r="C229" s="799"/>
      <c r="D229" s="452">
        <f>'2 жастағы балалар К'!R159</f>
        <v>0</v>
      </c>
      <c r="E229" s="799"/>
      <c r="F229" s="452" t="e">
        <f>'2 жастағы балалар Ш'!#REF!</f>
        <v>#REF!</v>
      </c>
      <c r="G229" s="799"/>
    </row>
    <row r="230" spans="2:7" x14ac:dyDescent="0.25">
      <c r="B230" s="570">
        <v>7</v>
      </c>
      <c r="C230" s="799"/>
      <c r="D230" s="452">
        <f>'2 жастағы балалар К'!S159</f>
        <v>0</v>
      </c>
      <c r="E230" s="799"/>
      <c r="F230" s="452" t="e">
        <f>'2 жастағы балалар Ш'!#REF!</f>
        <v>#REF!</v>
      </c>
      <c r="G230" s="799"/>
    </row>
    <row r="231" spans="2:7" x14ac:dyDescent="0.25">
      <c r="B231" s="571"/>
      <c r="C231" s="799"/>
      <c r="D231" s="452">
        <f>'2 жастағы балалар К'!T159</f>
        <v>0</v>
      </c>
      <c r="E231" s="799"/>
      <c r="F231" s="452" t="e">
        <f>'2 жастағы балалар Ш'!#REF!</f>
        <v>#REF!</v>
      </c>
      <c r="G231" s="799"/>
    </row>
    <row r="232" spans="2:7" x14ac:dyDescent="0.25">
      <c r="B232" s="572"/>
      <c r="C232" s="799"/>
      <c r="D232" s="452">
        <f>'2 жастағы балалар К'!U159</f>
        <v>0</v>
      </c>
      <c r="E232" s="799"/>
      <c r="F232" s="452" t="e">
        <f>'2 жастағы балалар Ш'!#REF!</f>
        <v>#REF!</v>
      </c>
      <c r="G232" s="799"/>
    </row>
    <row r="233" spans="2:7" x14ac:dyDescent="0.25">
      <c r="B233" s="570">
        <v>8</v>
      </c>
      <c r="C233" s="799"/>
      <c r="D233" s="452">
        <f>'2 жастағы балалар К'!V159</f>
        <v>0</v>
      </c>
      <c r="E233" s="799"/>
      <c r="F233" s="452" t="e">
        <f>'2 жастағы балалар Ш'!#REF!</f>
        <v>#REF!</v>
      </c>
      <c r="G233" s="799"/>
    </row>
    <row r="234" spans="2:7" x14ac:dyDescent="0.25">
      <c r="B234" s="571"/>
      <c r="C234" s="799"/>
      <c r="D234" s="452">
        <f>'2 жастағы балалар К'!W159</f>
        <v>0</v>
      </c>
      <c r="E234" s="799"/>
      <c r="F234" s="452" t="e">
        <f>'2 жастағы балалар Ш'!#REF!</f>
        <v>#REF!</v>
      </c>
      <c r="G234" s="799"/>
    </row>
    <row r="235" spans="2:7" x14ac:dyDescent="0.25">
      <c r="B235" s="572"/>
      <c r="C235" s="799"/>
      <c r="D235" s="452">
        <f>'2 жастағы балалар К'!X159</f>
        <v>0</v>
      </c>
      <c r="E235" s="799"/>
      <c r="F235" s="452" t="e">
        <f>'2 жастағы балалар Ш'!#REF!</f>
        <v>#REF!</v>
      </c>
      <c r="G235" s="799"/>
    </row>
    <row r="236" spans="2:7" x14ac:dyDescent="0.25">
      <c r="B236" s="570">
        <v>9</v>
      </c>
      <c r="C236" s="799"/>
      <c r="D236" s="452">
        <f>'2 жастағы балалар К'!Y159</f>
        <v>0</v>
      </c>
      <c r="E236" s="799"/>
      <c r="F236" s="452" t="e">
        <f>'2 жастағы балалар Ш'!#REF!</f>
        <v>#REF!</v>
      </c>
      <c r="G236" s="799"/>
    </row>
    <row r="237" spans="2:7" x14ac:dyDescent="0.25">
      <c r="B237" s="571"/>
      <c r="C237" s="799"/>
      <c r="D237" s="452">
        <f>'2 жастағы балалар К'!Z159</f>
        <v>0</v>
      </c>
      <c r="E237" s="799"/>
      <c r="F237" s="452" t="e">
        <f>'2 жастағы балалар Ш'!#REF!</f>
        <v>#REF!</v>
      </c>
      <c r="G237" s="799"/>
    </row>
    <row r="238" spans="2:7" x14ac:dyDescent="0.25">
      <c r="B238" s="572"/>
      <c r="C238" s="799"/>
      <c r="D238" s="452">
        <f>'2 жастағы балалар К'!AA159</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Ш'!S159</f>
        <v>0</v>
      </c>
      <c r="G242" s="799"/>
    </row>
    <row r="243" spans="2:7" x14ac:dyDescent="0.25">
      <c r="B243" s="607"/>
      <c r="C243" s="799"/>
      <c r="D243" s="452" t="e">
        <f>'2 жастағы балалар К'!#REF!</f>
        <v>#REF!</v>
      </c>
      <c r="E243" s="799"/>
      <c r="F243" s="398">
        <f>'2 жастағы балалар Ш'!T159</f>
        <v>0</v>
      </c>
      <c r="G243" s="799"/>
    </row>
    <row r="244" spans="2:7" x14ac:dyDescent="0.25">
      <c r="B244" s="607"/>
      <c r="C244" s="799"/>
      <c r="D244" s="452" t="e">
        <f>'2 жастағы балалар К'!#REF!</f>
        <v>#REF!</v>
      </c>
      <c r="E244" s="799"/>
      <c r="F244" s="398">
        <f>'2 жастағы балалар Ш'!U159</f>
        <v>0</v>
      </c>
      <c r="G244" s="799"/>
    </row>
    <row r="245" spans="2:7" x14ac:dyDescent="0.25">
      <c r="B245" s="607">
        <v>12</v>
      </c>
      <c r="C245" s="799"/>
      <c r="D245" s="452" t="e">
        <f>'2 жастағы балалар К'!#REF!</f>
        <v>#REF!</v>
      </c>
      <c r="E245" s="799"/>
      <c r="F245" s="398">
        <f>'2 жастағы балалар Ш'!V159</f>
        <v>0</v>
      </c>
      <c r="G245" s="799"/>
    </row>
    <row r="246" spans="2:7" x14ac:dyDescent="0.25">
      <c r="B246" s="607"/>
      <c r="C246" s="799"/>
      <c r="D246" s="452" t="e">
        <f>'2 жастағы балалар К'!#REF!</f>
        <v>#REF!</v>
      </c>
      <c r="E246" s="799"/>
      <c r="F246" s="398">
        <f>'2 жастағы балалар Ш'!W159</f>
        <v>0</v>
      </c>
      <c r="G246" s="799"/>
    </row>
    <row r="247" spans="2:7" x14ac:dyDescent="0.25">
      <c r="B247" s="607"/>
      <c r="C247" s="799"/>
      <c r="D247" s="452" t="e">
        <f>'2 жастағы балалар К'!#REF!</f>
        <v>#REF!</v>
      </c>
      <c r="E247" s="799"/>
      <c r="F247" s="398">
        <f>'2 жастағы балалар Ш'!X159</f>
        <v>0</v>
      </c>
      <c r="G247" s="799"/>
    </row>
    <row r="248" spans="2:7" x14ac:dyDescent="0.25">
      <c r="B248" s="607">
        <v>13</v>
      </c>
      <c r="C248" s="799"/>
      <c r="D248" s="452" t="e">
        <f>'2 жастағы балалар К'!#REF!</f>
        <v>#REF!</v>
      </c>
      <c r="E248" s="799"/>
      <c r="F248" s="398">
        <f>'2 жастағы балалар Ш'!Y159</f>
        <v>0</v>
      </c>
      <c r="G248" s="799"/>
    </row>
    <row r="249" spans="2:7" x14ac:dyDescent="0.25">
      <c r="B249" s="607"/>
      <c r="C249" s="799"/>
      <c r="D249" s="452" t="e">
        <f>'2 жастағы балалар К'!#REF!</f>
        <v>#REF!</v>
      </c>
      <c r="E249" s="799"/>
      <c r="F249" s="398">
        <f>'2 жастағы балалар Ш'!Z159</f>
        <v>0</v>
      </c>
      <c r="G249" s="799"/>
    </row>
    <row r="250" spans="2:7" x14ac:dyDescent="0.25">
      <c r="B250" s="607"/>
      <c r="C250" s="799"/>
      <c r="D250" s="452" t="e">
        <f>'2 жастағы балалар К'!#REF!</f>
        <v>#REF!</v>
      </c>
      <c r="E250" s="799"/>
      <c r="F250" s="398">
        <f>'2 жастағы балалар Ш'!AA159</f>
        <v>0</v>
      </c>
      <c r="G250" s="799"/>
    </row>
    <row r="251" spans="2:7" x14ac:dyDescent="0.25">
      <c r="B251" s="607">
        <v>14</v>
      </c>
      <c r="C251" s="799"/>
      <c r="D251" s="452" t="e">
        <f>'2 жастағы балалар К'!#REF!</f>
        <v>#REF!</v>
      </c>
      <c r="E251" s="799"/>
      <c r="F251" s="398">
        <f>'2 жастағы балалар Ш'!AB159</f>
        <v>0</v>
      </c>
      <c r="G251" s="799"/>
    </row>
    <row r="252" spans="2:7" x14ac:dyDescent="0.25">
      <c r="B252" s="607"/>
      <c r="C252" s="799"/>
      <c r="D252" s="452" t="e">
        <f>'2 жастағы балалар К'!#REF!</f>
        <v>#REF!</v>
      </c>
      <c r="E252" s="799"/>
      <c r="F252" s="398">
        <f>'2 жастағы балалар Ш'!AC159</f>
        <v>0</v>
      </c>
      <c r="G252" s="799"/>
    </row>
    <row r="253" spans="2:7" x14ac:dyDescent="0.25">
      <c r="B253" s="607"/>
      <c r="C253" s="799"/>
      <c r="D253" s="452" t="e">
        <f>'2 жастағы балалар К'!#REF!</f>
        <v>#REF!</v>
      </c>
      <c r="E253" s="799"/>
      <c r="F253" s="398">
        <f>'2 жастағы балалар Ш'!AD159</f>
        <v>0</v>
      </c>
      <c r="G253" s="799"/>
    </row>
    <row r="254" spans="2:7" x14ac:dyDescent="0.25">
      <c r="B254" s="607">
        <v>15</v>
      </c>
      <c r="C254" s="799"/>
      <c r="D254" s="452" t="e">
        <f>'2 жастағы балалар К'!#REF!</f>
        <v>#REF!</v>
      </c>
      <c r="E254" s="799"/>
      <c r="F254" s="398">
        <f>'2 жастағы балалар Ш'!AE159</f>
        <v>0</v>
      </c>
      <c r="G254" s="799"/>
    </row>
    <row r="255" spans="2:7" x14ac:dyDescent="0.25">
      <c r="B255" s="607"/>
      <c r="C255" s="799"/>
      <c r="D255" s="452" t="e">
        <f>'2 жастағы балалар К'!#REF!</f>
        <v>#REF!</v>
      </c>
      <c r="E255" s="799"/>
      <c r="F255" s="398">
        <f>'2 жастағы балалар Ш'!AF159</f>
        <v>0</v>
      </c>
      <c r="G255" s="799"/>
    </row>
    <row r="256" spans="2:7" x14ac:dyDescent="0.25">
      <c r="B256" s="607"/>
      <c r="C256" s="799"/>
      <c r="D256" s="452" t="e">
        <f>'2 жастағы балалар К'!#REF!</f>
        <v>#REF!</v>
      </c>
      <c r="E256" s="799"/>
      <c r="F256" s="398">
        <f>'2 жастағы балалар Ш'!AG159</f>
        <v>0</v>
      </c>
      <c r="G256" s="799"/>
    </row>
    <row r="257" spans="2:7" x14ac:dyDescent="0.25">
      <c r="B257" s="607">
        <v>16</v>
      </c>
      <c r="C257" s="799"/>
      <c r="D257" s="798"/>
      <c r="E257" s="799"/>
      <c r="F257" s="398">
        <f>'2 жастағы балалар Ш'!AH159</f>
        <v>0</v>
      </c>
      <c r="G257" s="799"/>
    </row>
    <row r="258" spans="2:7" x14ac:dyDescent="0.25">
      <c r="B258" s="607"/>
      <c r="C258" s="799"/>
      <c r="D258" s="799"/>
      <c r="E258" s="799"/>
      <c r="F258" s="398">
        <f>'2 жастағы балалар Ш'!AI159</f>
        <v>0</v>
      </c>
      <c r="G258" s="799"/>
    </row>
    <row r="259" spans="2:7" x14ac:dyDescent="0.25">
      <c r="B259" s="607"/>
      <c r="C259" s="799"/>
      <c r="D259" s="799"/>
      <c r="E259" s="799"/>
      <c r="F259" s="398">
        <f>'2 жастағы балалар Ш'!AJ159</f>
        <v>0</v>
      </c>
      <c r="G259" s="799"/>
    </row>
    <row r="260" spans="2:7" x14ac:dyDescent="0.25">
      <c r="B260" s="607">
        <v>17</v>
      </c>
      <c r="C260" s="799"/>
      <c r="D260" s="799"/>
      <c r="E260" s="799"/>
      <c r="F260" s="398">
        <f>'2 жастағы балалар Ш'!AK159</f>
        <v>0</v>
      </c>
      <c r="G260" s="799"/>
    </row>
    <row r="261" spans="2:7" x14ac:dyDescent="0.25">
      <c r="B261" s="607"/>
      <c r="C261" s="799"/>
      <c r="D261" s="799"/>
      <c r="E261" s="799"/>
      <c r="F261" s="398">
        <f>'2 жастағы балалар Ш'!AL159</f>
        <v>0</v>
      </c>
      <c r="G261" s="799"/>
    </row>
    <row r="262" spans="2:7" x14ac:dyDescent="0.25">
      <c r="B262" s="607"/>
      <c r="C262" s="799"/>
      <c r="D262" s="799"/>
      <c r="E262" s="799"/>
      <c r="F262" s="398">
        <f>'2 жастағы балалар Ш'!AM159</f>
        <v>0</v>
      </c>
      <c r="G262" s="799"/>
    </row>
    <row r="263" spans="2:7" x14ac:dyDescent="0.25">
      <c r="B263" s="607">
        <v>18</v>
      </c>
      <c r="C263" s="799"/>
      <c r="D263" s="799"/>
      <c r="E263" s="799"/>
      <c r="F263" s="398">
        <f>'2 жастағы балалар Ш'!AN159</f>
        <v>0</v>
      </c>
      <c r="G263" s="799"/>
    </row>
    <row r="264" spans="2:7" x14ac:dyDescent="0.25">
      <c r="B264" s="607"/>
      <c r="C264" s="799"/>
      <c r="D264" s="799"/>
      <c r="E264" s="799"/>
      <c r="F264" s="398">
        <f>'2 жастағы балалар Ш'!AO159</f>
        <v>0</v>
      </c>
      <c r="G264" s="799"/>
    </row>
    <row r="265" spans="2:7" x14ac:dyDescent="0.25">
      <c r="B265" s="607"/>
      <c r="C265" s="799"/>
      <c r="D265" s="799"/>
      <c r="E265" s="799"/>
      <c r="F265" s="398">
        <f>'2 жастағы балалар Ш'!AP159</f>
        <v>0</v>
      </c>
      <c r="G265" s="799"/>
    </row>
    <row r="266" spans="2:7" x14ac:dyDescent="0.25">
      <c r="B266" s="607">
        <v>19</v>
      </c>
      <c r="C266" s="799"/>
      <c r="D266" s="799"/>
      <c r="E266" s="799"/>
      <c r="F266" s="398">
        <f>'2 жастағы балалар Ш'!AQ159</f>
        <v>0</v>
      </c>
      <c r="G266" s="799"/>
    </row>
    <row r="267" spans="2:7" x14ac:dyDescent="0.25">
      <c r="B267" s="607"/>
      <c r="C267" s="799"/>
      <c r="D267" s="799"/>
      <c r="E267" s="799"/>
      <c r="F267" s="398">
        <f>'2 жастағы балалар Ш'!AR159</f>
        <v>0</v>
      </c>
      <c r="G267" s="799"/>
    </row>
    <row r="268" spans="2:7" x14ac:dyDescent="0.25">
      <c r="B268" s="607"/>
      <c r="C268" s="799"/>
      <c r="D268" s="799"/>
      <c r="E268" s="799"/>
      <c r="F268" s="398">
        <f>'2 жастағы балалар Ш'!AS159</f>
        <v>0</v>
      </c>
      <c r="G268" s="799"/>
    </row>
    <row r="269" spans="2:7" x14ac:dyDescent="0.25">
      <c r="B269" s="607">
        <v>20</v>
      </c>
      <c r="C269" s="799"/>
      <c r="D269" s="799"/>
      <c r="E269" s="799"/>
      <c r="F269" s="398">
        <f>'2 жастағы балалар Ш'!AT159</f>
        <v>0</v>
      </c>
      <c r="G269" s="799"/>
    </row>
    <row r="270" spans="2:7" x14ac:dyDescent="0.25">
      <c r="B270" s="607"/>
      <c r="C270" s="799"/>
      <c r="D270" s="799"/>
      <c r="E270" s="799"/>
      <c r="F270" s="398">
        <f>'2 жастағы балалар Ш'!AU159</f>
        <v>0</v>
      </c>
      <c r="G270" s="799"/>
    </row>
    <row r="271" spans="2:7" x14ac:dyDescent="0.25">
      <c r="B271" s="607"/>
      <c r="C271" s="799"/>
      <c r="D271" s="799"/>
      <c r="E271" s="799"/>
      <c r="F271" s="398">
        <f>'2 жастағы балалар Ш'!AV159</f>
        <v>0</v>
      </c>
      <c r="G271" s="799"/>
    </row>
    <row r="272" spans="2:7" x14ac:dyDescent="0.25">
      <c r="B272" s="607">
        <v>21</v>
      </c>
      <c r="C272" s="799"/>
      <c r="D272" s="799"/>
      <c r="E272" s="799"/>
      <c r="F272" s="398">
        <f>'2 жастағы балалар Ш'!AW159</f>
        <v>0</v>
      </c>
      <c r="G272" s="799"/>
    </row>
    <row r="273" spans="2:7" x14ac:dyDescent="0.25">
      <c r="B273" s="607"/>
      <c r="C273" s="799"/>
      <c r="D273" s="799"/>
      <c r="E273" s="799"/>
      <c r="F273" s="398">
        <f>'2 жастағы балалар Ш'!AX159</f>
        <v>0</v>
      </c>
      <c r="G273" s="799"/>
    </row>
    <row r="274" spans="2:7" x14ac:dyDescent="0.25">
      <c r="B274" s="607"/>
      <c r="C274" s="799"/>
      <c r="D274" s="799"/>
      <c r="E274" s="799"/>
      <c r="F274" s="398">
        <f>'2 жастағы балалар Ш'!AY159</f>
        <v>0</v>
      </c>
      <c r="G274" s="799"/>
    </row>
    <row r="275" spans="2:7" x14ac:dyDescent="0.25">
      <c r="B275" s="607">
        <v>22</v>
      </c>
      <c r="C275" s="799"/>
      <c r="D275" s="799"/>
      <c r="E275" s="799"/>
      <c r="F275" s="398">
        <f>'2 жастағы балалар Ш'!AZ159</f>
        <v>0</v>
      </c>
      <c r="G275" s="799"/>
    </row>
    <row r="276" spans="2:7" x14ac:dyDescent="0.25">
      <c r="B276" s="607"/>
      <c r="C276" s="799"/>
      <c r="D276" s="799"/>
      <c r="E276" s="799"/>
      <c r="F276" s="398">
        <f>'2 жастағы балалар Ш'!BA159</f>
        <v>0</v>
      </c>
      <c r="G276" s="799"/>
    </row>
    <row r="277" spans="2:7" x14ac:dyDescent="0.25">
      <c r="B277" s="607"/>
      <c r="C277" s="799"/>
      <c r="D277" s="799"/>
      <c r="E277" s="799"/>
      <c r="F277" s="398">
        <f>'2 жастағы балалар Ш'!BB159</f>
        <v>0</v>
      </c>
      <c r="G277" s="799"/>
    </row>
    <row r="278" spans="2:7" x14ac:dyDescent="0.25">
      <c r="B278" s="607">
        <v>23</v>
      </c>
      <c r="C278" s="799"/>
      <c r="D278" s="799"/>
      <c r="E278" s="799"/>
      <c r="F278" s="398">
        <f>'2 жастағы балалар Ш'!BC159</f>
        <v>0</v>
      </c>
      <c r="G278" s="799"/>
    </row>
    <row r="279" spans="2:7" x14ac:dyDescent="0.25">
      <c r="B279" s="607"/>
      <c r="C279" s="799"/>
      <c r="D279" s="799"/>
      <c r="E279" s="799"/>
      <c r="F279" s="398">
        <f>'2 жастағы балалар Ш'!BD159</f>
        <v>0</v>
      </c>
      <c r="G279" s="799"/>
    </row>
    <row r="280" spans="2:7" x14ac:dyDescent="0.25">
      <c r="B280" s="607"/>
      <c r="C280" s="799"/>
      <c r="D280" s="799"/>
      <c r="E280" s="799"/>
      <c r="F280" s="398">
        <f>'2 жастағы балалар Ш'!BE159</f>
        <v>0</v>
      </c>
      <c r="G280" s="799"/>
    </row>
    <row r="281" spans="2:7" x14ac:dyDescent="0.25">
      <c r="B281" s="607">
        <v>24</v>
      </c>
      <c r="C281" s="799"/>
      <c r="D281" s="799"/>
      <c r="E281" s="799"/>
      <c r="F281" s="398">
        <f>'2 жастағы балалар Ш'!BF159</f>
        <v>0</v>
      </c>
      <c r="G281" s="799"/>
    </row>
    <row r="282" spans="2:7" x14ac:dyDescent="0.25">
      <c r="B282" s="607"/>
      <c r="C282" s="799"/>
      <c r="D282" s="799"/>
      <c r="E282" s="799"/>
      <c r="F282" s="398">
        <f>'2 жастағы балалар Ш'!BG159</f>
        <v>0</v>
      </c>
      <c r="G282" s="799"/>
    </row>
    <row r="283" spans="2:7" x14ac:dyDescent="0.25">
      <c r="B283" s="607"/>
      <c r="C283" s="799"/>
      <c r="D283" s="799"/>
      <c r="E283" s="799"/>
      <c r="F283" s="398">
        <f>'2 жастағы балалар Ш'!BH159</f>
        <v>0</v>
      </c>
      <c r="G283" s="799"/>
    </row>
    <row r="284" spans="2:7" x14ac:dyDescent="0.25">
      <c r="B284" s="607">
        <v>25</v>
      </c>
      <c r="C284" s="799"/>
      <c r="D284" s="799"/>
      <c r="E284" s="799"/>
      <c r="F284" s="398">
        <f>'2 жастағы балалар Ш'!BI159</f>
        <v>0</v>
      </c>
      <c r="G284" s="799"/>
    </row>
    <row r="285" spans="2:7" x14ac:dyDescent="0.25">
      <c r="B285" s="607"/>
      <c r="C285" s="799"/>
      <c r="D285" s="799"/>
      <c r="E285" s="799"/>
      <c r="F285" s="398">
        <f>'2 жастағы балалар Ш'!BJ159</f>
        <v>0</v>
      </c>
      <c r="G285" s="799"/>
    </row>
    <row r="286" spans="2:7" x14ac:dyDescent="0.25">
      <c r="B286" s="607"/>
      <c r="C286" s="800"/>
      <c r="D286" s="800"/>
      <c r="E286" s="800"/>
      <c r="F286" s="398">
        <f>'2 жастағы балалар Ш'!BK159</f>
        <v>0</v>
      </c>
      <c r="G286" s="800"/>
    </row>
    <row r="287" spans="2:7" x14ac:dyDescent="0.25">
      <c r="B287" s="389">
        <f>СВОД3!V54</f>
        <v>0</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15"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15"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15"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15"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15"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15"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15"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15"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15"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15"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15"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15"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15"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15"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15"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15"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15"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15"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 customHeight="1"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 customHeight="1"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 customHeight="1"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 customHeight="1"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 customHeight="1"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5" customHeight="1"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sheetData>
  <sheetProtection password="CC4B" sheet="1" selectLockedCells="1"/>
  <mergeCells count="101">
    <mergeCell ref="M567:AP567"/>
    <mergeCell ref="B245:B247"/>
    <mergeCell ref="B248:B250"/>
    <mergeCell ref="B251:B253"/>
    <mergeCell ref="B257:B259"/>
    <mergeCell ref="G227:G286"/>
    <mergeCell ref="B230:B232"/>
    <mergeCell ref="B233:B235"/>
    <mergeCell ref="B236:B238"/>
    <mergeCell ref="B239:B241"/>
    <mergeCell ref="B227:B229"/>
    <mergeCell ref="E227:E286"/>
    <mergeCell ref="C227:C286"/>
    <mergeCell ref="B275:B277"/>
    <mergeCell ref="B278:B280"/>
    <mergeCell ref="B281:B283"/>
    <mergeCell ref="B284:B286"/>
    <mergeCell ref="B242:B244"/>
    <mergeCell ref="B254:B256"/>
    <mergeCell ref="D257:D286"/>
    <mergeCell ref="B263:B265"/>
    <mergeCell ref="B221:B223"/>
    <mergeCell ref="B260:B262"/>
    <mergeCell ref="B266:B268"/>
    <mergeCell ref="B269:B271"/>
    <mergeCell ref="B272:B274"/>
    <mergeCell ref="C148:C207"/>
    <mergeCell ref="E148:E207"/>
    <mergeCell ref="G148:G207"/>
    <mergeCell ref="B151:B153"/>
    <mergeCell ref="B224:B226"/>
    <mergeCell ref="B202:B204"/>
    <mergeCell ref="B205:B207"/>
    <mergeCell ref="B210:G210"/>
    <mergeCell ref="B212:B214"/>
    <mergeCell ref="B215:B217"/>
    <mergeCell ref="B218:B220"/>
    <mergeCell ref="B184:B186"/>
    <mergeCell ref="B187:B189"/>
    <mergeCell ref="B190:B192"/>
    <mergeCell ref="B193:B195"/>
    <mergeCell ref="B196:B198"/>
    <mergeCell ref="B199:B201"/>
    <mergeCell ref="B157:B159"/>
    <mergeCell ref="B160:B162"/>
    <mergeCell ref="B163:B165"/>
    <mergeCell ref="B166:B168"/>
    <mergeCell ref="D178:D207"/>
    <mergeCell ref="B169:B171"/>
    <mergeCell ref="B172:B174"/>
    <mergeCell ref="B175:B177"/>
    <mergeCell ref="B178:B180"/>
    <mergeCell ref="B181:B183"/>
    <mergeCell ref="B136:B138"/>
    <mergeCell ref="B139:B141"/>
    <mergeCell ref="B142:B144"/>
    <mergeCell ref="B145:B147"/>
    <mergeCell ref="B148:B150"/>
    <mergeCell ref="B154:B156"/>
    <mergeCell ref="B131:G131"/>
    <mergeCell ref="B133:B135"/>
    <mergeCell ref="E81:E128"/>
    <mergeCell ref="G81:G128"/>
    <mergeCell ref="B84:B86"/>
    <mergeCell ref="B87:B89"/>
    <mergeCell ref="B90:B92"/>
    <mergeCell ref="B93:B95"/>
    <mergeCell ref="D93:D128"/>
    <mergeCell ref="B96:B98"/>
    <mergeCell ref="B99:B101"/>
    <mergeCell ref="B102:B104"/>
    <mergeCell ref="B117:B119"/>
    <mergeCell ref="B120:B122"/>
    <mergeCell ref="B123:B125"/>
    <mergeCell ref="B126:B128"/>
    <mergeCell ref="B69:B71"/>
    <mergeCell ref="B72:B74"/>
    <mergeCell ref="B67:G67"/>
    <mergeCell ref="B75:B77"/>
    <mergeCell ref="B78:B80"/>
    <mergeCell ref="B81:B83"/>
    <mergeCell ref="C81:C128"/>
    <mergeCell ref="B105:B107"/>
    <mergeCell ref="B108:B110"/>
    <mergeCell ref="B111:B113"/>
    <mergeCell ref="B114:B116"/>
    <mergeCell ref="B4:C4"/>
    <mergeCell ref="B5:C5"/>
    <mergeCell ref="B6:C6"/>
    <mergeCell ref="B7:C7"/>
    <mergeCell ref="C9:E9"/>
    <mergeCell ref="F9:H9"/>
    <mergeCell ref="I9:K9"/>
    <mergeCell ref="B10:B14"/>
    <mergeCell ref="L10:L64"/>
    <mergeCell ref="B15:B29"/>
    <mergeCell ref="B30:B34"/>
    <mergeCell ref="B35:B59"/>
    <mergeCell ref="F10:H64"/>
    <mergeCell ref="B60:B64"/>
    <mergeCell ref="C10:E64"/>
  </mergeCell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79"/>
  <sheetViews>
    <sheetView topLeftCell="A56" zoomScale="60" zoomScaleNormal="60" workbookViewId="0">
      <selection activeCell="D43" sqref="D43:E43"/>
    </sheetView>
  </sheetViews>
  <sheetFormatPr defaultRowHeight="15" x14ac:dyDescent="0.25"/>
  <cols>
    <col min="2" max="2" width="4.5703125" customWidth="1"/>
    <col min="3" max="3" width="35.28515625" customWidth="1"/>
    <col min="4" max="18" width="12.7109375" customWidth="1"/>
    <col min="19" max="19" width="10.85546875" customWidth="1"/>
    <col min="20" max="20" width="12.28515625" customWidth="1"/>
    <col min="21" max="21" width="10.85546875" customWidth="1"/>
    <col min="22" max="22" width="11.7109375" customWidth="1"/>
    <col min="23" max="23" width="10.140625" customWidth="1"/>
    <col min="24" max="24" width="10.85546875" customWidth="1"/>
    <col min="25" max="25" width="11.5703125" customWidth="1"/>
    <col min="26" max="28" width="23.140625" customWidth="1"/>
    <col min="29" max="29" width="12.28515625" bestFit="1" customWidth="1"/>
    <col min="30" max="43" width="10.140625" bestFit="1" customWidth="1"/>
    <col min="46" max="46" width="16.5703125" customWidth="1"/>
    <col min="48" max="48" width="15.28515625" customWidth="1"/>
  </cols>
  <sheetData>
    <row r="1" spans="1:48" x14ac:dyDescent="0.25">
      <c r="B1" s="650"/>
      <c r="C1" s="650"/>
      <c r="D1" s="650"/>
      <c r="E1" s="650"/>
      <c r="F1" s="650"/>
      <c r="G1" s="650"/>
      <c r="H1" s="650"/>
      <c r="I1" s="650"/>
      <c r="J1" s="650"/>
      <c r="K1" s="650"/>
      <c r="L1" s="650"/>
      <c r="M1" s="650"/>
      <c r="N1" s="650"/>
      <c r="O1" s="650"/>
      <c r="P1" s="650"/>
      <c r="Q1" s="650"/>
      <c r="R1" s="650"/>
      <c r="S1" s="650"/>
      <c r="T1" s="650"/>
      <c r="U1" s="650"/>
    </row>
    <row r="2" spans="1:48" x14ac:dyDescent="0.25">
      <c r="B2" s="306"/>
      <c r="C2" s="306"/>
      <c r="D2" s="306"/>
      <c r="E2" s="306"/>
      <c r="F2" s="306"/>
      <c r="G2" s="306"/>
      <c r="H2" s="306"/>
      <c r="I2" s="306"/>
      <c r="J2" s="306"/>
      <c r="K2" s="306"/>
      <c r="L2" s="306"/>
      <c r="M2" s="306"/>
      <c r="N2" s="306"/>
      <c r="O2" s="306"/>
      <c r="P2" s="306"/>
      <c r="Q2" s="306"/>
      <c r="R2" s="306"/>
      <c r="S2" s="306"/>
      <c r="T2" s="306"/>
      <c r="U2" s="306"/>
    </row>
    <row r="3" spans="1:48" x14ac:dyDescent="0.25">
      <c r="B3" s="306"/>
      <c r="C3" s="306"/>
      <c r="D3" s="306"/>
      <c r="E3" s="306"/>
      <c r="F3" s="306"/>
      <c r="G3" s="306"/>
      <c r="H3" s="306"/>
      <c r="I3" s="306"/>
      <c r="J3" s="306"/>
      <c r="K3" s="306"/>
      <c r="L3" s="306"/>
      <c r="M3" s="306"/>
      <c r="N3" s="306"/>
      <c r="O3" s="306"/>
      <c r="P3" s="306"/>
      <c r="Q3" s="306"/>
      <c r="R3" s="306"/>
      <c r="S3" s="306"/>
      <c r="T3" s="306"/>
      <c r="U3" s="306"/>
    </row>
    <row r="4" spans="1:48" x14ac:dyDescent="0.25">
      <c r="B4" s="306"/>
      <c r="C4" s="650" t="s">
        <v>1094</v>
      </c>
      <c r="D4" s="650"/>
      <c r="E4" s="650"/>
      <c r="F4" s="650"/>
      <c r="G4" s="650"/>
      <c r="H4" s="650"/>
      <c r="I4" s="650"/>
      <c r="J4" s="650"/>
      <c r="K4" s="650"/>
      <c r="L4" s="650"/>
      <c r="M4" s="650"/>
      <c r="N4" s="650"/>
      <c r="O4" s="650"/>
      <c r="P4" s="650"/>
      <c r="Q4" s="650"/>
      <c r="R4" s="650"/>
      <c r="S4" s="650"/>
      <c r="T4" s="650"/>
      <c r="U4" s="650"/>
    </row>
    <row r="5" spans="1:48" ht="15" customHeight="1" x14ac:dyDescent="0.25">
      <c r="B5" s="650" t="s">
        <v>914</v>
      </c>
      <c r="C5" s="650"/>
      <c r="D5" s="650"/>
      <c r="E5" s="650"/>
      <c r="F5" s="650"/>
      <c r="G5" s="650"/>
      <c r="H5" s="650"/>
      <c r="I5" s="650"/>
      <c r="J5" s="650"/>
      <c r="K5" s="650"/>
      <c r="L5" s="650"/>
      <c r="M5" s="650"/>
      <c r="N5" s="650"/>
      <c r="O5" s="650"/>
      <c r="P5" s="650"/>
      <c r="Q5" s="650"/>
      <c r="R5" s="650"/>
      <c r="S5" s="650"/>
      <c r="T5" s="650"/>
      <c r="U5" s="650"/>
    </row>
    <row r="6" spans="1:48" x14ac:dyDescent="0.25">
      <c r="A6" s="650"/>
      <c r="B6" s="650"/>
      <c r="C6" s="650"/>
      <c r="D6" s="650"/>
      <c r="E6" s="650"/>
      <c r="F6" s="650"/>
      <c r="G6" s="650"/>
      <c r="H6" s="650"/>
      <c r="I6" s="650"/>
      <c r="J6" s="650"/>
      <c r="K6" s="650"/>
      <c r="L6" s="650"/>
      <c r="M6" s="650"/>
      <c r="N6" s="650"/>
      <c r="O6" s="650"/>
      <c r="P6" s="650"/>
      <c r="Q6" s="650"/>
      <c r="R6" s="650"/>
      <c r="S6" s="650"/>
      <c r="T6" s="650"/>
      <c r="U6" s="650"/>
      <c r="V6" s="650"/>
    </row>
    <row r="8" spans="1:48" ht="83.25" customHeight="1" x14ac:dyDescent="0.25">
      <c r="B8" s="651" t="s">
        <v>0</v>
      </c>
      <c r="C8" s="651" t="s">
        <v>906</v>
      </c>
      <c r="D8" s="668" t="s">
        <v>915</v>
      </c>
      <c r="E8" s="669"/>
      <c r="F8" s="670"/>
      <c r="G8" s="671" t="s">
        <v>733</v>
      </c>
      <c r="H8" s="672"/>
      <c r="I8" s="673"/>
      <c r="J8" s="671" t="s">
        <v>916</v>
      </c>
      <c r="K8" s="672"/>
      <c r="L8" s="673"/>
      <c r="M8" s="671" t="s">
        <v>904</v>
      </c>
      <c r="N8" s="672"/>
      <c r="O8" s="673"/>
      <c r="P8" s="671" t="s">
        <v>917</v>
      </c>
      <c r="Q8" s="672"/>
      <c r="R8" s="673"/>
      <c r="S8" s="677" t="s">
        <v>907</v>
      </c>
      <c r="T8" s="714" t="s">
        <v>908</v>
      </c>
      <c r="U8" s="674" t="s">
        <v>909</v>
      </c>
    </row>
    <row r="9" spans="1:48" ht="95.25" customHeight="1" x14ac:dyDescent="0.25">
      <c r="B9" s="652"/>
      <c r="C9" s="652"/>
      <c r="D9" s="478" t="s">
        <v>918</v>
      </c>
      <c r="E9" s="478" t="s">
        <v>919</v>
      </c>
      <c r="F9" s="478" t="s">
        <v>920</v>
      </c>
      <c r="G9" s="478" t="s">
        <v>918</v>
      </c>
      <c r="H9" s="478" t="s">
        <v>919</v>
      </c>
      <c r="I9" s="478" t="s">
        <v>920</v>
      </c>
      <c r="J9" s="478" t="s">
        <v>918</v>
      </c>
      <c r="K9" s="478" t="s">
        <v>919</v>
      </c>
      <c r="L9" s="478" t="s">
        <v>920</v>
      </c>
      <c r="M9" s="478" t="s">
        <v>918</v>
      </c>
      <c r="N9" s="478" t="s">
        <v>919</v>
      </c>
      <c r="O9" s="478" t="s">
        <v>920</v>
      </c>
      <c r="P9" s="478" t="s">
        <v>918</v>
      </c>
      <c r="Q9" s="478" t="s">
        <v>919</v>
      </c>
      <c r="R9" s="478" t="s">
        <v>920</v>
      </c>
      <c r="S9" s="678"/>
      <c r="T9" s="715"/>
      <c r="U9" s="675"/>
    </row>
    <row r="10" spans="1:48" ht="15.75" x14ac:dyDescent="0.25">
      <c r="B10" s="17">
        <v>1</v>
      </c>
      <c r="C10" s="4" t="str">
        <f>'2 жастағы балалар Ф'!C10</f>
        <v>Аубакирова Жансая</v>
      </c>
      <c r="D10" s="4">
        <f>'2 жастағы балалар Ф'!P10</f>
        <v>4</v>
      </c>
      <c r="E10" s="4">
        <f>'2 жастағы балалар Ф'!Q10</f>
        <v>0</v>
      </c>
      <c r="F10" s="4">
        <f>'2 жастағы балалар Ф'!R10</f>
        <v>0</v>
      </c>
      <c r="G10" s="4">
        <f>'2 жастағы балалар К'!Y10</f>
        <v>7</v>
      </c>
      <c r="H10" s="4">
        <f>'2 жастағы балалар К'!Z10</f>
        <v>0</v>
      </c>
      <c r="I10" s="4">
        <f>'2 жастағы балалар К'!AA10</f>
        <v>0</v>
      </c>
      <c r="J10" s="4">
        <f>'2 жастағы балалар Т'!M10</f>
        <v>2</v>
      </c>
      <c r="K10" s="4">
        <f>'2 жастағы балалар Т'!N10</f>
        <v>1</v>
      </c>
      <c r="L10" s="4">
        <f>'2 жастағы балалар Т'!O10</f>
        <v>0</v>
      </c>
      <c r="M10" s="4">
        <f>'2 жастағы балалар Ш'!S10</f>
        <v>5</v>
      </c>
      <c r="N10" s="17">
        <f>'2 жастағы балалар Ш'!T10</f>
        <v>0</v>
      </c>
      <c r="O10" s="17">
        <f>'2 жастағы балалар Ш'!U10</f>
        <v>0</v>
      </c>
      <c r="P10" s="17">
        <f>'2 жастағы балалар Ә'!M10</f>
        <v>3</v>
      </c>
      <c r="Q10" s="17">
        <f>'2 жастағы балалар Ә'!N10</f>
        <v>0</v>
      </c>
      <c r="R10" s="18">
        <f>'2 жастағы балалар Ә'!O10</f>
        <v>0</v>
      </c>
      <c r="S10" s="333">
        <f t="shared" ref="S10:U34" si="0">(D10+G10+J10+M10+P10)/5</f>
        <v>4.2</v>
      </c>
      <c r="T10" s="334">
        <f t="shared" si="0"/>
        <v>0.2</v>
      </c>
      <c r="U10" s="34">
        <f t="shared" si="0"/>
        <v>0</v>
      </c>
      <c r="X10" s="676" t="s">
        <v>926</v>
      </c>
      <c r="Y10" s="676"/>
      <c r="Z10" s="676"/>
      <c r="AA10" s="676"/>
      <c r="AB10" s="676"/>
      <c r="AC10" s="676"/>
      <c r="AQ10" s="653" t="s">
        <v>926</v>
      </c>
      <c r="AR10" s="654"/>
      <c r="AS10" s="654"/>
      <c r="AT10" s="655"/>
      <c r="AU10" s="528"/>
      <c r="AV10" s="528"/>
    </row>
    <row r="11" spans="1:48" ht="15.75" x14ac:dyDescent="0.25">
      <c r="B11" s="17">
        <v>2</v>
      </c>
      <c r="C11" s="4" t="str">
        <f>'2 жастағы балалар Ф'!C11</f>
        <v>Болат Райана</v>
      </c>
      <c r="D11" s="4">
        <f>'2 жастағы балалар Ф'!P11</f>
        <v>0</v>
      </c>
      <c r="E11" s="4">
        <f>'2 жастағы балалар Ф'!Q11</f>
        <v>4</v>
      </c>
      <c r="F11" s="4">
        <f>'2 жастағы балалар Ф'!R11</f>
        <v>0</v>
      </c>
      <c r="G11" s="4">
        <f>'2 жастағы балалар К'!Y11</f>
        <v>0</v>
      </c>
      <c r="H11" s="4">
        <f>'2 жастағы балалар К'!Z11</f>
        <v>7</v>
      </c>
      <c r="I11" s="4">
        <f>'2 жастағы балалар К'!AA11</f>
        <v>0</v>
      </c>
      <c r="J11" s="4">
        <f>'2 жастағы балалар Т'!M11</f>
        <v>0</v>
      </c>
      <c r="K11" s="4">
        <f>'2 жастағы балалар Т'!N11</f>
        <v>3</v>
      </c>
      <c r="L11" s="4">
        <f>'2 жастағы балалар Т'!O11</f>
        <v>0</v>
      </c>
      <c r="M11" s="4">
        <f>'2 жастағы балалар Ш'!S11</f>
        <v>1</v>
      </c>
      <c r="N11" s="17">
        <f>'2 жастағы балалар Ш'!T11</f>
        <v>4</v>
      </c>
      <c r="O11" s="17">
        <f>'2 жастағы балалар Ш'!U11</f>
        <v>0</v>
      </c>
      <c r="P11" s="17">
        <f>'2 жастағы балалар Ә'!M11</f>
        <v>0</v>
      </c>
      <c r="Q11" s="17">
        <f>'2 жастағы балалар Ә'!N11</f>
        <v>3</v>
      </c>
      <c r="R11" s="18">
        <f>'2 жастағы балалар Ә'!O11</f>
        <v>0</v>
      </c>
      <c r="S11" s="333">
        <f t="shared" si="0"/>
        <v>0.2</v>
      </c>
      <c r="T11" s="334">
        <f t="shared" si="0"/>
        <v>4.2</v>
      </c>
      <c r="U11" s="34">
        <f t="shared" si="0"/>
        <v>0</v>
      </c>
      <c r="X11" s="330"/>
      <c r="Y11" s="330"/>
      <c r="Z11" s="335" t="s">
        <v>1</v>
      </c>
      <c r="AA11" s="335" t="s">
        <v>1088</v>
      </c>
      <c r="AB11" s="489" t="s">
        <v>1087</v>
      </c>
      <c r="AC11" s="489" t="s">
        <v>1089</v>
      </c>
      <c r="AQ11" s="543" t="s">
        <v>1088</v>
      </c>
      <c r="AR11" s="529" t="s">
        <v>1193</v>
      </c>
      <c r="AS11" s="530">
        <f>(G43+J43+M43+P43)/4</f>
        <v>1.5</v>
      </c>
      <c r="AT11" s="531">
        <f>AS11*100/Q36</f>
        <v>25</v>
      </c>
      <c r="AU11" s="12"/>
      <c r="AV11" s="12"/>
    </row>
    <row r="12" spans="1:48" ht="17.25" customHeight="1" x14ac:dyDescent="0.25">
      <c r="B12" s="17">
        <v>3</v>
      </c>
      <c r="C12" s="4" t="str">
        <f>'2 жастағы балалар Ф'!C12</f>
        <v>Жаналыкова Айжамал</v>
      </c>
      <c r="D12" s="4">
        <f>'2 жастағы балалар Ф'!P12</f>
        <v>2</v>
      </c>
      <c r="E12" s="4">
        <f>'2 жастағы балалар Ф'!Q12</f>
        <v>2</v>
      </c>
      <c r="F12" s="4">
        <f>'2 жастағы балалар Ф'!R12</f>
        <v>0</v>
      </c>
      <c r="G12" s="4">
        <f>'2 жастағы балалар К'!Y12</f>
        <v>4</v>
      </c>
      <c r="H12" s="4">
        <f>'2 жастағы балалар К'!Z12</f>
        <v>3</v>
      </c>
      <c r="I12" s="4">
        <f>'2 жастағы балалар К'!AA12</f>
        <v>0</v>
      </c>
      <c r="J12" s="4">
        <f>'2 жастағы балалар Т'!M12</f>
        <v>1</v>
      </c>
      <c r="K12" s="4">
        <f>'2 жастағы балалар Т'!N12</f>
        <v>2</v>
      </c>
      <c r="L12" s="4">
        <f>'2 жастағы балалар Т'!O12</f>
        <v>0</v>
      </c>
      <c r="M12" s="4">
        <f>'2 жастағы балалар Ш'!S12</f>
        <v>3</v>
      </c>
      <c r="N12" s="17">
        <f>'2 жастағы балалар Ш'!T12</f>
        <v>2</v>
      </c>
      <c r="O12" s="17">
        <f>'2 жастағы балалар Ш'!U12</f>
        <v>0</v>
      </c>
      <c r="P12" s="17">
        <f>'2 жастағы балалар Ә'!M12</f>
        <v>2</v>
      </c>
      <c r="Q12" s="17">
        <f>'2 жастағы балалар Ә'!N12</f>
        <v>1</v>
      </c>
      <c r="R12" s="18">
        <f>'2 жастағы балалар Ә'!O12</f>
        <v>0</v>
      </c>
      <c r="S12" s="333">
        <f t="shared" si="0"/>
        <v>2.4</v>
      </c>
      <c r="T12" s="334">
        <f t="shared" si="0"/>
        <v>2</v>
      </c>
      <c r="U12" s="34">
        <f t="shared" si="0"/>
        <v>0</v>
      </c>
      <c r="X12" s="336" t="s">
        <v>1088</v>
      </c>
      <c r="Y12" s="676" t="s">
        <v>1193</v>
      </c>
      <c r="Z12" s="337">
        <f>'2 жастағы балалар Ф'!R39</f>
        <v>25</v>
      </c>
      <c r="AA12" s="660" t="s">
        <v>1090</v>
      </c>
      <c r="AB12" s="661"/>
      <c r="AC12" s="662"/>
      <c r="AQ12" s="543" t="s">
        <v>1087</v>
      </c>
      <c r="AR12" s="532" t="s">
        <v>1193</v>
      </c>
      <c r="AS12" s="527">
        <f>(H43+K43+N43+Q43)/4</f>
        <v>2</v>
      </c>
      <c r="AT12" s="533">
        <f>AS12*100/Q36</f>
        <v>33.333333333333336</v>
      </c>
      <c r="AU12" s="12"/>
      <c r="AV12" s="12"/>
    </row>
    <row r="13" spans="1:48" ht="15.75" x14ac:dyDescent="0.25">
      <c r="B13" s="17">
        <v>4</v>
      </c>
      <c r="C13" s="4" t="str">
        <f>'2 жастағы балалар Ф'!C13</f>
        <v xml:space="preserve">Қошанбай Сезім </v>
      </c>
      <c r="D13" s="4">
        <f>'2 жастағы балалар Ф'!P13</f>
        <v>0</v>
      </c>
      <c r="E13" s="4">
        <f>'2 жастағы балалар Ф'!Q13</f>
        <v>1</v>
      </c>
      <c r="F13" s="4">
        <f>'2 жастағы балалар Ф'!R13</f>
        <v>3</v>
      </c>
      <c r="G13" s="4">
        <f>'2 жастағы балалар К'!Y13</f>
        <v>0</v>
      </c>
      <c r="H13" s="4">
        <f>'2 жастағы балалар К'!Z13</f>
        <v>0</v>
      </c>
      <c r="I13" s="4">
        <f>'2 жастағы балалар К'!AA13</f>
        <v>7</v>
      </c>
      <c r="J13" s="4">
        <f>'2 жастағы балалар Т'!M13</f>
        <v>0</v>
      </c>
      <c r="K13" s="4">
        <f>'2 жастағы балалар Т'!N13</f>
        <v>0</v>
      </c>
      <c r="L13" s="4">
        <f>'2 жастағы балалар Т'!O13</f>
        <v>3</v>
      </c>
      <c r="M13" s="4">
        <f>'2 жастағы балалар Ш'!S13</f>
        <v>0</v>
      </c>
      <c r="N13" s="17">
        <f>'2 жастағы балалар Ш'!T13</f>
        <v>1</v>
      </c>
      <c r="O13" s="17">
        <f>'2 жастағы балалар Ш'!U13</f>
        <v>4</v>
      </c>
      <c r="P13" s="17">
        <f>'2 жастағы балалар Ә'!M13</f>
        <v>0</v>
      </c>
      <c r="Q13" s="17">
        <f>'2 жастағы балалар Ә'!N13</f>
        <v>0</v>
      </c>
      <c r="R13" s="18">
        <f>'2 жастағы балалар Ә'!O13</f>
        <v>3</v>
      </c>
      <c r="S13" s="333">
        <f t="shared" si="0"/>
        <v>0</v>
      </c>
      <c r="T13" s="334">
        <f t="shared" si="0"/>
        <v>0.4</v>
      </c>
      <c r="U13" s="34">
        <f t="shared" si="0"/>
        <v>4</v>
      </c>
      <c r="X13" s="336" t="s">
        <v>1087</v>
      </c>
      <c r="Y13" s="676"/>
      <c r="Z13" s="337">
        <f>'2 жастағы балалар Ф'!R40</f>
        <v>33.333333333333336</v>
      </c>
      <c r="AA13" s="663"/>
      <c r="AB13" s="664"/>
      <c r="AC13" s="665"/>
      <c r="AQ13" s="543" t="s">
        <v>1089</v>
      </c>
      <c r="AR13" s="532" t="s">
        <v>1193</v>
      </c>
      <c r="AS13" s="527">
        <f>(I43+L43+O43+R43)/4</f>
        <v>2.5</v>
      </c>
      <c r="AT13" s="533">
        <f>AS13*100/Q36</f>
        <v>41.666666666666664</v>
      </c>
      <c r="AU13" s="12"/>
      <c r="AV13" s="12"/>
    </row>
    <row r="14" spans="1:48" ht="15.75" x14ac:dyDescent="0.25">
      <c r="B14" s="17">
        <v>5</v>
      </c>
      <c r="C14" s="4" t="str">
        <f>'2 жастағы балалар Ф'!C14</f>
        <v>Мукажанов Алибек</v>
      </c>
      <c r="D14" s="4">
        <f>'2 жастағы балалар Ф'!P14</f>
        <v>0</v>
      </c>
      <c r="E14" s="4">
        <f>'2 жастағы балалар Ф'!Q14</f>
        <v>0</v>
      </c>
      <c r="F14" s="4">
        <f>'2 жастағы балалар Ф'!R14</f>
        <v>4</v>
      </c>
      <c r="G14" s="4">
        <f>'2 жастағы балалар К'!Y14</f>
        <v>0</v>
      </c>
      <c r="H14" s="4">
        <f>'2 жастағы балалар К'!Z14</f>
        <v>0</v>
      </c>
      <c r="I14" s="4">
        <f>'2 жастағы балалар К'!AA14</f>
        <v>7</v>
      </c>
      <c r="J14" s="4">
        <f>'2 жастағы балалар Т'!M14</f>
        <v>0</v>
      </c>
      <c r="K14" s="4">
        <f>'2 жастағы балалар Т'!N14</f>
        <v>0</v>
      </c>
      <c r="L14" s="4">
        <f>'2 жастағы балалар Т'!O14</f>
        <v>3</v>
      </c>
      <c r="M14" s="4">
        <f>'2 жастағы балалар Ш'!S14</f>
        <v>0</v>
      </c>
      <c r="N14" s="17">
        <f>'2 жастағы балалар Ш'!T14</f>
        <v>0</v>
      </c>
      <c r="O14" s="17">
        <f>'2 жастағы балалар Ш'!U14</f>
        <v>5</v>
      </c>
      <c r="P14" s="17">
        <f>'2 жастағы балалар Ә'!M14</f>
        <v>0</v>
      </c>
      <c r="Q14" s="17">
        <f>'2 жастағы балалар Ә'!N14</f>
        <v>0</v>
      </c>
      <c r="R14" s="18">
        <f>'2 жастағы балалар Ә'!O14</f>
        <v>3</v>
      </c>
      <c r="S14" s="333">
        <f t="shared" si="0"/>
        <v>0</v>
      </c>
      <c r="T14" s="334">
        <f t="shared" si="0"/>
        <v>0</v>
      </c>
      <c r="U14" s="34">
        <f t="shared" si="0"/>
        <v>4.4000000000000004</v>
      </c>
      <c r="X14" s="336" t="s">
        <v>1089</v>
      </c>
      <c r="Y14" s="676"/>
      <c r="Z14" s="337">
        <f>'2 жастағы балалар Ф'!R41</f>
        <v>41.666666666666664</v>
      </c>
      <c r="AA14" s="666">
        <f>AA18*Q36/100</f>
        <v>1.5076190476190479</v>
      </c>
      <c r="AB14" s="666">
        <f>AB18*Q36/100</f>
        <v>1.6723809523809523</v>
      </c>
      <c r="AC14" s="666">
        <f>AC18*Q36/100</f>
        <v>2.82</v>
      </c>
      <c r="AQ14" s="532"/>
      <c r="AR14" s="532"/>
      <c r="AS14" s="534">
        <f>SUM(AS11:AS13)</f>
        <v>6</v>
      </c>
      <c r="AT14" s="535">
        <f>SUM(AT11:AT13)</f>
        <v>100</v>
      </c>
      <c r="AU14" s="12"/>
      <c r="AV14" s="12"/>
    </row>
    <row r="15" spans="1:48" ht="15.75" x14ac:dyDescent="0.25">
      <c r="B15" s="17">
        <v>6</v>
      </c>
      <c r="C15" s="4" t="str">
        <f>'2 жастағы балалар Ф'!C15</f>
        <v>Серік Нұртаза</v>
      </c>
      <c r="D15" s="4">
        <f>'2 жастағы балалар Ф'!P15</f>
        <v>0</v>
      </c>
      <c r="E15" s="4">
        <f>'2 жастағы балалар Ф'!Q15</f>
        <v>1</v>
      </c>
      <c r="F15" s="4">
        <f>'2 жастағы балалар Ф'!R15</f>
        <v>3</v>
      </c>
      <c r="G15" s="4">
        <f>'2 жастағы балалар К'!Y15</f>
        <v>0</v>
      </c>
      <c r="H15" s="4">
        <f>'2 жастағы балалар К'!Z15</f>
        <v>0</v>
      </c>
      <c r="I15" s="4">
        <f>'2 жастағы балалар К'!AA15</f>
        <v>7</v>
      </c>
      <c r="J15" s="4">
        <f>'2 жастағы балалар Т'!M15</f>
        <v>0</v>
      </c>
      <c r="K15" s="4">
        <f>'2 жастағы балалар Т'!N15</f>
        <v>0</v>
      </c>
      <c r="L15" s="4">
        <f>'2 жастағы балалар Т'!O15</f>
        <v>3</v>
      </c>
      <c r="M15" s="4">
        <f>'2 жастағы балалар Ш'!S15</f>
        <v>0</v>
      </c>
      <c r="N15" s="17">
        <f>'2 жастағы балалар Ш'!T15</f>
        <v>1</v>
      </c>
      <c r="O15" s="17">
        <f>'2 жастағы балалар Ш'!U15</f>
        <v>4</v>
      </c>
      <c r="P15" s="17">
        <f>'2 жастағы балалар Ә'!M15</f>
        <v>0</v>
      </c>
      <c r="Q15" s="17">
        <f>'2 жастағы балалар Ә'!N15</f>
        <v>0</v>
      </c>
      <c r="R15" s="18">
        <f>'2 жастағы балалар Ә'!O15</f>
        <v>3</v>
      </c>
      <c r="S15" s="333">
        <f t="shared" si="0"/>
        <v>0</v>
      </c>
      <c r="T15" s="334">
        <f t="shared" si="0"/>
        <v>0.4</v>
      </c>
      <c r="U15" s="34">
        <f t="shared" si="0"/>
        <v>4</v>
      </c>
      <c r="X15" s="338"/>
      <c r="Y15" s="338"/>
      <c r="Z15" s="338"/>
      <c r="AA15" s="667"/>
      <c r="AB15" s="667"/>
      <c r="AC15" s="667"/>
      <c r="AQ15" s="532"/>
      <c r="AR15" s="532"/>
      <c r="AS15" s="656" t="s">
        <v>734</v>
      </c>
      <c r="AT15" s="656"/>
      <c r="AU15" s="657" t="s">
        <v>735</v>
      </c>
      <c r="AV15" s="657"/>
    </row>
    <row r="16" spans="1:48" ht="15.75" x14ac:dyDescent="0.25">
      <c r="B16" s="17">
        <v>7</v>
      </c>
      <c r="C16" s="4">
        <f>'2 жастағы балалар Ф'!C16</f>
        <v>0</v>
      </c>
      <c r="D16" s="4">
        <f>'2 жастағы балалар Ф'!P16</f>
        <v>0</v>
      </c>
      <c r="E16" s="4">
        <f>'2 жастағы балалар Ф'!Q16</f>
        <v>0</v>
      </c>
      <c r="F16" s="4">
        <f>'2 жастағы балалар Ф'!R16</f>
        <v>0</v>
      </c>
      <c r="G16" s="4">
        <f>'2 жастағы балалар К'!Y16</f>
        <v>0</v>
      </c>
      <c r="H16" s="4">
        <f>'2 жастағы балалар К'!Z16</f>
        <v>0</v>
      </c>
      <c r="I16" s="4">
        <f>'2 жастағы балалар К'!AA16</f>
        <v>0</v>
      </c>
      <c r="J16" s="4">
        <f>'2 жастағы балалар Т'!M16</f>
        <v>0</v>
      </c>
      <c r="K16" s="4">
        <f>'2 жастағы балалар Т'!N16</f>
        <v>0</v>
      </c>
      <c r="L16" s="4">
        <f>'2 жастағы балалар Т'!O16</f>
        <v>0</v>
      </c>
      <c r="M16" s="4">
        <f>'2 жастағы балалар Ш'!S16</f>
        <v>0</v>
      </c>
      <c r="N16" s="17">
        <f>'2 жастағы балалар Ш'!T16</f>
        <v>0</v>
      </c>
      <c r="O16" s="17">
        <f>'2 жастағы балалар Ш'!U16</f>
        <v>0</v>
      </c>
      <c r="P16" s="17">
        <f>'2 жастағы балалар Ә'!M16</f>
        <v>0</v>
      </c>
      <c r="Q16" s="17">
        <f>'2 жастағы балалар Ә'!N16</f>
        <v>0</v>
      </c>
      <c r="R16" s="18">
        <f>'2 жастағы балалар Ә'!O16</f>
        <v>0</v>
      </c>
      <c r="S16" s="333">
        <f t="shared" si="0"/>
        <v>0</v>
      </c>
      <c r="T16" s="334">
        <f t="shared" si="0"/>
        <v>0</v>
      </c>
      <c r="U16" s="34">
        <f t="shared" si="0"/>
        <v>0</v>
      </c>
      <c r="X16" s="336" t="s">
        <v>1088</v>
      </c>
      <c r="Y16" s="716" t="s">
        <v>1194</v>
      </c>
      <c r="Z16" s="337">
        <f>'2 жастағы балалар К'!AA39</f>
        <v>26.190476190476193</v>
      </c>
      <c r="AA16" s="660" t="s">
        <v>1</v>
      </c>
      <c r="AB16" s="661"/>
      <c r="AC16" s="662"/>
      <c r="AQ16" s="543" t="s">
        <v>1088</v>
      </c>
      <c r="AR16" s="532" t="s">
        <v>1194</v>
      </c>
      <c r="AS16" s="536">
        <f>(G50+J50+M50+P50)/4</f>
        <v>1.75</v>
      </c>
      <c r="AT16" s="533">
        <f>AS16*100/Q36</f>
        <v>29.166666666666668</v>
      </c>
      <c r="AU16" s="536">
        <f>(V50+Y50+AB50)/3</f>
        <v>1.3333333333333333</v>
      </c>
      <c r="AV16" s="533">
        <f>AU16*100/Q36</f>
        <v>22.222222222222218</v>
      </c>
    </row>
    <row r="17" spans="2:48" ht="15.75" x14ac:dyDescent="0.25">
      <c r="B17" s="17">
        <v>8</v>
      </c>
      <c r="C17" s="4">
        <f>'2 жастағы балалар Ф'!C17</f>
        <v>0</v>
      </c>
      <c r="D17" s="4">
        <f>'2 жастағы балалар Ф'!P17</f>
        <v>0</v>
      </c>
      <c r="E17" s="4">
        <f>'2 жастағы балалар Ф'!Q17</f>
        <v>0</v>
      </c>
      <c r="F17" s="4">
        <f>'2 жастағы балалар Ф'!R17</f>
        <v>0</v>
      </c>
      <c r="G17" s="4">
        <f>'2 жастағы балалар К'!Y17</f>
        <v>0</v>
      </c>
      <c r="H17" s="4">
        <f>'2 жастағы балалар К'!Z17</f>
        <v>0</v>
      </c>
      <c r="I17" s="4">
        <f>'2 жастағы балалар К'!AA17</f>
        <v>0</v>
      </c>
      <c r="J17" s="4">
        <f>'2 жастағы балалар Т'!M17</f>
        <v>0</v>
      </c>
      <c r="K17" s="4">
        <f>'2 жастағы балалар Т'!N17</f>
        <v>0</v>
      </c>
      <c r="L17" s="4">
        <f>'2 жастағы балалар Т'!O17</f>
        <v>0</v>
      </c>
      <c r="M17" s="4">
        <f>'2 жастағы балалар Ш'!S17</f>
        <v>0</v>
      </c>
      <c r="N17" s="17">
        <f>'2 жастағы балалар Ш'!T17</f>
        <v>0</v>
      </c>
      <c r="O17" s="17">
        <f>'2 жастағы балалар Ш'!U17</f>
        <v>0</v>
      </c>
      <c r="P17" s="17">
        <f>'2 жастағы балалар Ә'!M17</f>
        <v>0</v>
      </c>
      <c r="Q17" s="17">
        <f>'2 жастағы балалар Ә'!N17</f>
        <v>0</v>
      </c>
      <c r="R17" s="18">
        <f>'2 жастағы балалар Ә'!O17</f>
        <v>0</v>
      </c>
      <c r="S17" s="333">
        <f t="shared" si="0"/>
        <v>0</v>
      </c>
      <c r="T17" s="334">
        <f t="shared" si="0"/>
        <v>0</v>
      </c>
      <c r="U17" s="34">
        <f t="shared" si="0"/>
        <v>0</v>
      </c>
      <c r="X17" s="336" t="s">
        <v>1087</v>
      </c>
      <c r="Y17" s="717"/>
      <c r="Z17" s="337">
        <f>'2 жастағы балалар К'!AA40</f>
        <v>23.809523809523814</v>
      </c>
      <c r="AA17" s="663"/>
      <c r="AB17" s="664"/>
      <c r="AC17" s="665"/>
      <c r="AQ17" s="543" t="s">
        <v>1087</v>
      </c>
      <c r="AR17" s="532" t="s">
        <v>1194</v>
      </c>
      <c r="AS17" s="536">
        <f>(H50+K50+N50+Q50)/4</f>
        <v>1.25</v>
      </c>
      <c r="AT17" s="533">
        <f>AS17*100/Q36</f>
        <v>20.833333333333332</v>
      </c>
      <c r="AU17" s="536">
        <f>(W50+Z50+AC50)/3</f>
        <v>1.6666666666666667</v>
      </c>
      <c r="AV17" s="533">
        <f>AU17*100/Q36</f>
        <v>27.777777777777782</v>
      </c>
    </row>
    <row r="18" spans="2:48" ht="15.75" x14ac:dyDescent="0.25">
      <c r="B18" s="17">
        <v>9</v>
      </c>
      <c r="C18" s="4">
        <f>'2 жастағы балалар Ф'!C18</f>
        <v>0</v>
      </c>
      <c r="D18" s="4">
        <f>'2 жастағы балалар Ф'!P18</f>
        <v>0</v>
      </c>
      <c r="E18" s="4">
        <f>'2 жастағы балалар Ф'!Q18</f>
        <v>0</v>
      </c>
      <c r="F18" s="4">
        <f>'2 жастағы балалар Ф'!R18</f>
        <v>0</v>
      </c>
      <c r="G18" s="4">
        <f>'2 жастағы балалар К'!Y18</f>
        <v>0</v>
      </c>
      <c r="H18" s="4">
        <f>'2 жастағы балалар К'!Z18</f>
        <v>0</v>
      </c>
      <c r="I18" s="4">
        <f>'2 жастағы балалар К'!AA18</f>
        <v>0</v>
      </c>
      <c r="J18" s="4">
        <f>'2 жастағы балалар Т'!M18</f>
        <v>0</v>
      </c>
      <c r="K18" s="4">
        <f>'2 жастағы балалар Т'!N18</f>
        <v>0</v>
      </c>
      <c r="L18" s="4">
        <f>'2 жастағы балалар Т'!O18</f>
        <v>0</v>
      </c>
      <c r="M18" s="4">
        <f>'2 жастағы балалар Ш'!S18</f>
        <v>0</v>
      </c>
      <c r="N18" s="17">
        <f>'2 жастағы балалар Ш'!T18</f>
        <v>0</v>
      </c>
      <c r="O18" s="17">
        <f>'2 жастағы балалар Ш'!U18</f>
        <v>0</v>
      </c>
      <c r="P18" s="17">
        <f>'2 жастағы балалар Ә'!M18</f>
        <v>0</v>
      </c>
      <c r="Q18" s="17">
        <f>'2 жастағы балалар Ә'!N18</f>
        <v>0</v>
      </c>
      <c r="R18" s="18">
        <f>'2 жастағы балалар Ә'!O18</f>
        <v>0</v>
      </c>
      <c r="S18" s="333">
        <f t="shared" si="0"/>
        <v>0</v>
      </c>
      <c r="T18" s="334">
        <f t="shared" si="0"/>
        <v>0</v>
      </c>
      <c r="U18" s="34">
        <f t="shared" si="0"/>
        <v>0</v>
      </c>
      <c r="X18" s="336" t="s">
        <v>1089</v>
      </c>
      <c r="Y18" s="718"/>
      <c r="Z18" s="337">
        <f>'2 жастағы балалар К'!AA41</f>
        <v>50</v>
      </c>
      <c r="AA18" s="372">
        <f>(Z12+Z16+Z20+Z24+Z28)/5</f>
        <v>25.12698412698413</v>
      </c>
      <c r="AB18" s="372">
        <f>(Z13+Z17+Z21+Z25+Z29)/5</f>
        <v>27.873015873015873</v>
      </c>
      <c r="AC18" s="372">
        <f>(Z14+Z18+Z22+Z26+Z30)/5</f>
        <v>47</v>
      </c>
      <c r="AQ18" s="543" t="s">
        <v>1089</v>
      </c>
      <c r="AR18" s="532" t="s">
        <v>1194</v>
      </c>
      <c r="AS18" s="536">
        <f>(I50+L50+O50+R50)/4</f>
        <v>3</v>
      </c>
      <c r="AT18" s="533">
        <f>AS18*100/Q36</f>
        <v>50</v>
      </c>
      <c r="AU18" s="536">
        <f>(X50+AA50+AD50)/3</f>
        <v>3</v>
      </c>
      <c r="AV18" s="533">
        <f>AU18*100/Q36</f>
        <v>50</v>
      </c>
    </row>
    <row r="19" spans="2:48" ht="15.75" x14ac:dyDescent="0.25">
      <c r="B19" s="17">
        <v>10</v>
      </c>
      <c r="C19" s="4">
        <f>'2 жастағы балалар Ф'!C19</f>
        <v>0</v>
      </c>
      <c r="D19" s="4">
        <f>'2 жастағы балалар Ф'!P19</f>
        <v>0</v>
      </c>
      <c r="E19" s="4">
        <f>'2 жастағы балалар Ф'!Q19</f>
        <v>0</v>
      </c>
      <c r="F19" s="4">
        <f>'2 жастағы балалар Ф'!R19</f>
        <v>0</v>
      </c>
      <c r="G19" s="4">
        <f>'2 жастағы балалар К'!Y19</f>
        <v>0</v>
      </c>
      <c r="H19" s="4">
        <f>'2 жастағы балалар К'!Z19</f>
        <v>0</v>
      </c>
      <c r="I19" s="4">
        <f>'2 жастағы балалар К'!AA19</f>
        <v>0</v>
      </c>
      <c r="J19" s="4">
        <f>'2 жастағы балалар Т'!M19</f>
        <v>0</v>
      </c>
      <c r="K19" s="4">
        <f>'2 жастағы балалар Т'!N19</f>
        <v>0</v>
      </c>
      <c r="L19" s="4">
        <f>'2 жастағы балалар Т'!O19</f>
        <v>0</v>
      </c>
      <c r="M19" s="4">
        <f>'2 жастағы балалар Ш'!S19</f>
        <v>0</v>
      </c>
      <c r="N19" s="17">
        <f>'2 жастағы балалар Ш'!T19</f>
        <v>0</v>
      </c>
      <c r="O19" s="17">
        <f>'2 жастағы балалар Ш'!U19</f>
        <v>0</v>
      </c>
      <c r="P19" s="17">
        <f>'2 жастағы балалар Ә'!M19</f>
        <v>0</v>
      </c>
      <c r="Q19" s="17">
        <f>'2 жастағы балалар Ә'!N19</f>
        <v>0</v>
      </c>
      <c r="R19" s="18">
        <f>'2 жастағы балалар Ә'!O19</f>
        <v>0</v>
      </c>
      <c r="S19" s="333">
        <f t="shared" si="0"/>
        <v>0</v>
      </c>
      <c r="T19" s="334">
        <f t="shared" si="0"/>
        <v>0</v>
      </c>
      <c r="U19" s="34">
        <f t="shared" si="0"/>
        <v>0</v>
      </c>
      <c r="X19" s="338"/>
      <c r="Y19" s="338"/>
      <c r="Z19" s="338"/>
      <c r="AA19" s="726"/>
      <c r="AB19" s="727"/>
      <c r="AC19" s="728"/>
      <c r="AQ19" s="532"/>
      <c r="AR19" s="532"/>
      <c r="AS19" s="535">
        <f>SUM(AS16:AS18)</f>
        <v>6</v>
      </c>
      <c r="AT19" s="535">
        <f>SUM(AT16:AT18)</f>
        <v>100</v>
      </c>
      <c r="AU19" s="535">
        <f>SUM(AU16:AU18)</f>
        <v>6</v>
      </c>
      <c r="AV19" s="535">
        <f>SUM(AV16:AV18)</f>
        <v>100</v>
      </c>
    </row>
    <row r="20" spans="2:48" ht="15.75" x14ac:dyDescent="0.25">
      <c r="B20" s="17">
        <v>11</v>
      </c>
      <c r="C20" s="4">
        <f>'2 жастағы балалар Ф'!C20</f>
        <v>0</v>
      </c>
      <c r="D20" s="4">
        <f>'2 жастағы балалар Ф'!P20</f>
        <v>0</v>
      </c>
      <c r="E20" s="4">
        <f>'2 жастағы балалар Ф'!Q20</f>
        <v>0</v>
      </c>
      <c r="F20" s="4">
        <f>'2 жастағы балалар Ф'!R20</f>
        <v>0</v>
      </c>
      <c r="G20" s="4">
        <f>'2 жастағы балалар К'!Y20</f>
        <v>0</v>
      </c>
      <c r="H20" s="4">
        <f>'2 жастағы балалар К'!Z20</f>
        <v>0</v>
      </c>
      <c r="I20" s="4">
        <f>'2 жастағы балалар К'!AA20</f>
        <v>0</v>
      </c>
      <c r="J20" s="4">
        <f>'2 жастағы балалар Т'!M20</f>
        <v>0</v>
      </c>
      <c r="K20" s="4">
        <f>'2 жастағы балалар Т'!N20</f>
        <v>0</v>
      </c>
      <c r="L20" s="4">
        <f>'2 жастағы балалар Т'!O20</f>
        <v>0</v>
      </c>
      <c r="M20" s="4">
        <f>'2 жастағы балалар Ш'!S20</f>
        <v>0</v>
      </c>
      <c r="N20" s="17">
        <f>'2 жастағы балалар Ш'!T20</f>
        <v>0</v>
      </c>
      <c r="O20" s="17">
        <f>'2 жастағы балалар Ш'!U20</f>
        <v>0</v>
      </c>
      <c r="P20" s="17">
        <f>'2 жастағы балалар Ә'!M20</f>
        <v>0</v>
      </c>
      <c r="Q20" s="17">
        <f>'2 жастағы балалар Ә'!N20</f>
        <v>0</v>
      </c>
      <c r="R20" s="18">
        <f>'2 жастағы балалар Ә'!O20</f>
        <v>0</v>
      </c>
      <c r="S20" s="333">
        <f t="shared" si="0"/>
        <v>0</v>
      </c>
      <c r="T20" s="334">
        <f t="shared" si="0"/>
        <v>0</v>
      </c>
      <c r="U20" s="34">
        <f t="shared" si="0"/>
        <v>0</v>
      </c>
      <c r="X20" s="336" t="s">
        <v>1088</v>
      </c>
      <c r="Y20" s="676" t="s">
        <v>1195</v>
      </c>
      <c r="Z20" s="337">
        <f>'2 жастағы балалар Т'!O39</f>
        <v>16.666666666666668</v>
      </c>
      <c r="AA20" s="729"/>
      <c r="AB20" s="730"/>
      <c r="AC20" s="731"/>
      <c r="AQ20" s="543" t="s">
        <v>1088</v>
      </c>
      <c r="AR20" s="532" t="s">
        <v>1195</v>
      </c>
      <c r="AS20" s="527">
        <f>(J57+M57+P57)/3</f>
        <v>1</v>
      </c>
      <c r="AT20" s="533">
        <f>AS20*100/Q36</f>
        <v>16.666666666666668</v>
      </c>
      <c r="AU20" s="12"/>
      <c r="AV20" s="12"/>
    </row>
    <row r="21" spans="2:48" ht="15.75" x14ac:dyDescent="0.25">
      <c r="B21" s="17">
        <v>12</v>
      </c>
      <c r="C21" s="4">
        <f>'2 жастағы балалар Ф'!C21</f>
        <v>0</v>
      </c>
      <c r="D21" s="4">
        <f>'2 жастағы балалар Ф'!P21</f>
        <v>0</v>
      </c>
      <c r="E21" s="4">
        <f>'2 жастағы балалар Ф'!Q21</f>
        <v>0</v>
      </c>
      <c r="F21" s="4">
        <f>'2 жастағы балалар Ф'!R21</f>
        <v>0</v>
      </c>
      <c r="G21" s="4">
        <f>'2 жастағы балалар К'!Y21</f>
        <v>0</v>
      </c>
      <c r="H21" s="4">
        <f>'2 жастағы балалар К'!Z21</f>
        <v>0</v>
      </c>
      <c r="I21" s="4">
        <f>'2 жастағы балалар К'!AA21</f>
        <v>0</v>
      </c>
      <c r="J21" s="4">
        <f>'2 жастағы балалар Т'!M21</f>
        <v>0</v>
      </c>
      <c r="K21" s="4">
        <f>'2 жастағы балалар Т'!N21</f>
        <v>0</v>
      </c>
      <c r="L21" s="4">
        <f>'2 жастағы балалар Т'!O21</f>
        <v>0</v>
      </c>
      <c r="M21" s="4">
        <f>'2 жастағы балалар Ш'!S21</f>
        <v>0</v>
      </c>
      <c r="N21" s="17">
        <f>'2 жастағы балалар Ш'!T21</f>
        <v>0</v>
      </c>
      <c r="O21" s="17">
        <f>'2 жастағы балалар Ш'!U21</f>
        <v>0</v>
      </c>
      <c r="P21" s="17">
        <f>'2 жастағы балалар Ә'!M21</f>
        <v>0</v>
      </c>
      <c r="Q21" s="17">
        <f>'2 жастағы балалар Ә'!N21</f>
        <v>0</v>
      </c>
      <c r="R21" s="18">
        <f>'2 жастағы балалар Ә'!O21</f>
        <v>0</v>
      </c>
      <c r="S21" s="333">
        <f t="shared" si="0"/>
        <v>0</v>
      </c>
      <c r="T21" s="334">
        <f t="shared" si="0"/>
        <v>0</v>
      </c>
      <c r="U21" s="34">
        <f t="shared" si="0"/>
        <v>0</v>
      </c>
      <c r="X21" s="336" t="s">
        <v>1087</v>
      </c>
      <c r="Y21" s="676"/>
      <c r="Z21" s="337">
        <f>'2 жастағы балалар Т'!O40</f>
        <v>33.333333333333336</v>
      </c>
      <c r="AA21" s="729"/>
      <c r="AB21" s="730"/>
      <c r="AC21" s="731"/>
      <c r="AQ21" s="543" t="s">
        <v>1087</v>
      </c>
      <c r="AR21" s="532" t="s">
        <v>1195</v>
      </c>
      <c r="AS21" s="527">
        <f>(K57+N57+Q57)/3</f>
        <v>2</v>
      </c>
      <c r="AT21" s="533">
        <f>AS21*100/Q36</f>
        <v>33.333333333333336</v>
      </c>
      <c r="AU21" s="12"/>
      <c r="AV21" s="12"/>
    </row>
    <row r="22" spans="2:48" ht="15.75" x14ac:dyDescent="0.25">
      <c r="B22" s="17">
        <v>13</v>
      </c>
      <c r="C22" s="4">
        <f>'2 жастағы балалар Ф'!C22</f>
        <v>0</v>
      </c>
      <c r="D22" s="4">
        <f>'2 жастағы балалар Ф'!P22</f>
        <v>0</v>
      </c>
      <c r="E22" s="4">
        <f>'2 жастағы балалар Ф'!Q22</f>
        <v>0</v>
      </c>
      <c r="F22" s="4">
        <f>'2 жастағы балалар Ф'!R22</f>
        <v>0</v>
      </c>
      <c r="G22" s="4">
        <f>'2 жастағы балалар К'!Y22</f>
        <v>0</v>
      </c>
      <c r="H22" s="4">
        <f>'2 жастағы балалар К'!Z22</f>
        <v>0</v>
      </c>
      <c r="I22" s="4">
        <f>'2 жастағы балалар К'!AA22</f>
        <v>0</v>
      </c>
      <c r="J22" s="4">
        <f>'2 жастағы балалар Т'!M22</f>
        <v>0</v>
      </c>
      <c r="K22" s="4">
        <f>'2 жастағы балалар Т'!N22</f>
        <v>0</v>
      </c>
      <c r="L22" s="4">
        <f>'2 жастағы балалар Т'!O22</f>
        <v>0</v>
      </c>
      <c r="M22" s="4">
        <f>'2 жастағы балалар Ш'!S22</f>
        <v>0</v>
      </c>
      <c r="N22" s="17">
        <f>'2 жастағы балалар Ш'!T22</f>
        <v>0</v>
      </c>
      <c r="O22" s="17">
        <f>'2 жастағы балалар Ш'!U22</f>
        <v>0</v>
      </c>
      <c r="P22" s="17">
        <f>'2 жастағы балалар Ә'!M22</f>
        <v>0</v>
      </c>
      <c r="Q22" s="17">
        <f>'2 жастағы балалар Ә'!N22</f>
        <v>0</v>
      </c>
      <c r="R22" s="18">
        <f>'2 жастағы балалар Ә'!O22</f>
        <v>0</v>
      </c>
      <c r="S22" s="333">
        <f t="shared" si="0"/>
        <v>0</v>
      </c>
      <c r="T22" s="334">
        <f t="shared" si="0"/>
        <v>0</v>
      </c>
      <c r="U22" s="34">
        <f t="shared" si="0"/>
        <v>0</v>
      </c>
      <c r="X22" s="336" t="s">
        <v>1089</v>
      </c>
      <c r="Y22" s="676"/>
      <c r="Z22" s="337">
        <f>'2 жастағы балалар Т'!O41</f>
        <v>50</v>
      </c>
      <c r="AA22" s="729"/>
      <c r="AB22" s="730"/>
      <c r="AC22" s="731"/>
      <c r="AQ22" s="543" t="s">
        <v>1089</v>
      </c>
      <c r="AR22" s="532" t="s">
        <v>1195</v>
      </c>
      <c r="AS22" s="527">
        <f>(L57+O57+R57)/3</f>
        <v>3</v>
      </c>
      <c r="AT22" s="533">
        <f>AS22*100/Q36</f>
        <v>50</v>
      </c>
      <c r="AU22" s="12"/>
      <c r="AV22" s="12"/>
    </row>
    <row r="23" spans="2:48" ht="15.75" x14ac:dyDescent="0.25">
      <c r="B23" s="17">
        <v>14</v>
      </c>
      <c r="C23" s="4">
        <f>'2 жастағы балалар Ф'!C23</f>
        <v>0</v>
      </c>
      <c r="D23" s="4">
        <f>'2 жастағы балалар Ф'!P23</f>
        <v>0</v>
      </c>
      <c r="E23" s="4">
        <f>'2 жастағы балалар Ф'!Q23</f>
        <v>0</v>
      </c>
      <c r="F23" s="4">
        <f>'2 жастағы балалар Ф'!R23</f>
        <v>0</v>
      </c>
      <c r="G23" s="4">
        <f>'2 жастағы балалар К'!Y23</f>
        <v>0</v>
      </c>
      <c r="H23" s="4">
        <f>'2 жастағы балалар К'!Z23</f>
        <v>0</v>
      </c>
      <c r="I23" s="4">
        <f>'2 жастағы балалар К'!AA23</f>
        <v>0</v>
      </c>
      <c r="J23" s="4">
        <f>'2 жастағы балалар Т'!M23</f>
        <v>0</v>
      </c>
      <c r="K23" s="4">
        <f>'2 жастағы балалар Т'!N23</f>
        <v>0</v>
      </c>
      <c r="L23" s="4">
        <f>'2 жастағы балалар Т'!O23</f>
        <v>0</v>
      </c>
      <c r="M23" s="4">
        <f>'2 жастағы балалар Ш'!S23</f>
        <v>0</v>
      </c>
      <c r="N23" s="17">
        <f>'2 жастағы балалар Ш'!T23</f>
        <v>0</v>
      </c>
      <c r="O23" s="17">
        <f>'2 жастағы балалар Ш'!U23</f>
        <v>0</v>
      </c>
      <c r="P23" s="17">
        <f>'2 жастағы балалар Ә'!M23</f>
        <v>0</v>
      </c>
      <c r="Q23" s="17">
        <f>'2 жастағы балалар Ә'!N23</f>
        <v>0</v>
      </c>
      <c r="R23" s="18">
        <f>'2 жастағы балалар Ә'!O23</f>
        <v>0</v>
      </c>
      <c r="S23" s="333">
        <f t="shared" si="0"/>
        <v>0</v>
      </c>
      <c r="T23" s="334">
        <f t="shared" si="0"/>
        <v>0</v>
      </c>
      <c r="U23" s="34">
        <f t="shared" si="0"/>
        <v>0</v>
      </c>
      <c r="X23" s="338"/>
      <c r="Y23" s="338"/>
      <c r="Z23" s="338"/>
      <c r="AA23" s="729"/>
      <c r="AB23" s="730"/>
      <c r="AC23" s="731"/>
      <c r="AQ23" s="539"/>
      <c r="AR23" s="532"/>
      <c r="AS23" s="534">
        <f>SUM(AS20:AS22)</f>
        <v>6</v>
      </c>
      <c r="AT23" s="535"/>
      <c r="AU23" s="12"/>
      <c r="AV23" s="12"/>
    </row>
    <row r="24" spans="2:48" ht="15.75" x14ac:dyDescent="0.25">
      <c r="B24" s="17">
        <v>15</v>
      </c>
      <c r="C24" s="4">
        <f>'2 жастағы балалар Ф'!C24</f>
        <v>0</v>
      </c>
      <c r="D24" s="4">
        <f>'2 жастағы балалар Ф'!P24</f>
        <v>0</v>
      </c>
      <c r="E24" s="4">
        <f>'2 жастағы балалар Ф'!Q24</f>
        <v>0</v>
      </c>
      <c r="F24" s="4">
        <f>'2 жастағы балалар Ф'!R24</f>
        <v>0</v>
      </c>
      <c r="G24" s="4">
        <f>'2 жастағы балалар К'!Y24</f>
        <v>0</v>
      </c>
      <c r="H24" s="4">
        <f>'2 жастағы балалар К'!Z24</f>
        <v>0</v>
      </c>
      <c r="I24" s="4">
        <f>'2 жастағы балалар К'!AA24</f>
        <v>0</v>
      </c>
      <c r="J24" s="4">
        <f>'2 жастағы балалар Т'!M24</f>
        <v>0</v>
      </c>
      <c r="K24" s="4">
        <f>'2 жастағы балалар Т'!N24</f>
        <v>0</v>
      </c>
      <c r="L24" s="4">
        <f>'2 жастағы балалар Т'!O24</f>
        <v>0</v>
      </c>
      <c r="M24" s="4">
        <f>'2 жастағы балалар Ш'!S24</f>
        <v>0</v>
      </c>
      <c r="N24" s="17">
        <f>'2 жастағы балалар Ш'!T24</f>
        <v>0</v>
      </c>
      <c r="O24" s="17">
        <f>'2 жастағы балалар Ш'!U24</f>
        <v>0</v>
      </c>
      <c r="P24" s="17">
        <f>'2 жастағы балалар Ә'!M24</f>
        <v>0</v>
      </c>
      <c r="Q24" s="17">
        <f>'2 жастағы балалар Ә'!N24</f>
        <v>0</v>
      </c>
      <c r="R24" s="18">
        <f>'2 жастағы балалар Ә'!O24</f>
        <v>0</v>
      </c>
      <c r="S24" s="333">
        <f t="shared" si="0"/>
        <v>0</v>
      </c>
      <c r="T24" s="334">
        <f t="shared" si="0"/>
        <v>0</v>
      </c>
      <c r="U24" s="34">
        <f t="shared" si="0"/>
        <v>0</v>
      </c>
      <c r="X24" s="336" t="s">
        <v>1088</v>
      </c>
      <c r="Y24" s="676" t="s">
        <v>1196</v>
      </c>
      <c r="Z24" s="337">
        <f>'2 жастағы балалар Ш'!U39</f>
        <v>30</v>
      </c>
      <c r="AA24" s="729"/>
      <c r="AB24" s="730"/>
      <c r="AC24" s="731"/>
      <c r="AQ24" s="532"/>
      <c r="AR24" s="532"/>
      <c r="AS24" s="658" t="s">
        <v>902</v>
      </c>
      <c r="AT24" s="659"/>
      <c r="AU24" s="624" t="s">
        <v>3</v>
      </c>
      <c r="AV24" s="637"/>
    </row>
    <row r="25" spans="2:48" ht="15.75" x14ac:dyDescent="0.25">
      <c r="B25" s="17">
        <v>16</v>
      </c>
      <c r="C25" s="4">
        <f>'2 жастағы балалар Ф'!C25</f>
        <v>0</v>
      </c>
      <c r="D25" s="4">
        <f>'2 жастағы балалар Ф'!P25</f>
        <v>0</v>
      </c>
      <c r="E25" s="4">
        <f>'2 жастағы балалар Ф'!Q25</f>
        <v>0</v>
      </c>
      <c r="F25" s="4">
        <f>'2 жастағы балалар Ф'!R25</f>
        <v>0</v>
      </c>
      <c r="G25" s="4">
        <f>'2 жастағы балалар К'!Y25</f>
        <v>0</v>
      </c>
      <c r="H25" s="4">
        <f>'2 жастағы балалар К'!Z25</f>
        <v>0</v>
      </c>
      <c r="I25" s="4">
        <f>'2 жастағы балалар К'!AA25</f>
        <v>0</v>
      </c>
      <c r="J25" s="4">
        <f>'2 жастағы балалар Т'!M25</f>
        <v>0</v>
      </c>
      <c r="K25" s="4">
        <f>'2 жастағы балалар Т'!N25</f>
        <v>0</v>
      </c>
      <c r="L25" s="4">
        <f>'2 жастағы балалар Т'!O25</f>
        <v>0</v>
      </c>
      <c r="M25" s="4">
        <f>'2 жастағы балалар Ш'!S25</f>
        <v>0</v>
      </c>
      <c r="N25" s="17">
        <f>'2 жастағы балалар Ш'!T25</f>
        <v>0</v>
      </c>
      <c r="O25" s="17">
        <f>'2 жастағы балалар Ш'!U25</f>
        <v>0</v>
      </c>
      <c r="P25" s="17">
        <f>'2 жастағы балалар Ә'!M25</f>
        <v>0</v>
      </c>
      <c r="Q25" s="17">
        <f>'2 жастағы балалар Ә'!N25</f>
        <v>0</v>
      </c>
      <c r="R25" s="18">
        <f>'2 жастағы балалар Ә'!O25</f>
        <v>0</v>
      </c>
      <c r="S25" s="333">
        <f t="shared" si="0"/>
        <v>0</v>
      </c>
      <c r="T25" s="334">
        <f t="shared" si="0"/>
        <v>0</v>
      </c>
      <c r="U25" s="34">
        <f t="shared" si="0"/>
        <v>0</v>
      </c>
      <c r="X25" s="336" t="s">
        <v>1087</v>
      </c>
      <c r="Y25" s="676"/>
      <c r="Z25" s="337">
        <f>'2 жастағы балалар Ш'!U40</f>
        <v>26.666666666666668</v>
      </c>
      <c r="AA25" s="729"/>
      <c r="AB25" s="730"/>
      <c r="AC25" s="731"/>
      <c r="AQ25" s="543" t="s">
        <v>1088</v>
      </c>
      <c r="AR25" s="532" t="s">
        <v>1196</v>
      </c>
      <c r="AS25" s="527">
        <f>(G64+J64)/2</f>
        <v>1.5</v>
      </c>
      <c r="AT25" s="533">
        <f>AS25*100/Q36</f>
        <v>25</v>
      </c>
      <c r="AU25" s="527">
        <f>(M64+P64+S64)/3</f>
        <v>2</v>
      </c>
      <c r="AV25" s="533">
        <f>AU25*100/Q36</f>
        <v>33.333333333333336</v>
      </c>
    </row>
    <row r="26" spans="2:48" ht="15.75" x14ac:dyDescent="0.25">
      <c r="B26" s="17">
        <v>17</v>
      </c>
      <c r="C26" s="4">
        <f>'2 жастағы балалар Ф'!C26</f>
        <v>0</v>
      </c>
      <c r="D26" s="4">
        <f>'2 жастағы балалар Ф'!P26</f>
        <v>0</v>
      </c>
      <c r="E26" s="4">
        <f>'2 жастағы балалар Ф'!Q26</f>
        <v>0</v>
      </c>
      <c r="F26" s="4">
        <f>'2 жастағы балалар Ф'!R26</f>
        <v>0</v>
      </c>
      <c r="G26" s="4">
        <f>'2 жастағы балалар К'!Y26</f>
        <v>0</v>
      </c>
      <c r="H26" s="4">
        <f>'2 жастағы балалар К'!Z26</f>
        <v>0</v>
      </c>
      <c r="I26" s="4">
        <f>'2 жастағы балалар К'!AA26</f>
        <v>0</v>
      </c>
      <c r="J26" s="4">
        <f>'2 жастағы балалар Т'!M26</f>
        <v>0</v>
      </c>
      <c r="K26" s="4">
        <f>'2 жастағы балалар Т'!N26</f>
        <v>0</v>
      </c>
      <c r="L26" s="4">
        <f>'2 жастағы балалар Т'!O26</f>
        <v>0</v>
      </c>
      <c r="M26" s="4">
        <f>'2 жастағы балалар Ш'!S26</f>
        <v>0</v>
      </c>
      <c r="N26" s="17">
        <f>'2 жастағы балалар Ш'!T26</f>
        <v>0</v>
      </c>
      <c r="O26" s="17">
        <f>'2 жастағы балалар Ш'!U26</f>
        <v>0</v>
      </c>
      <c r="P26" s="17">
        <f>'2 жастағы балалар Ә'!M26</f>
        <v>0</v>
      </c>
      <c r="Q26" s="17">
        <f>'2 жастағы балалар Ә'!N26</f>
        <v>0</v>
      </c>
      <c r="R26" s="18">
        <f>'2 жастағы балалар Ә'!O26</f>
        <v>0</v>
      </c>
      <c r="S26" s="333">
        <f t="shared" si="0"/>
        <v>0</v>
      </c>
      <c r="T26" s="334">
        <f t="shared" si="0"/>
        <v>0</v>
      </c>
      <c r="U26" s="34">
        <f t="shared" si="0"/>
        <v>0</v>
      </c>
      <c r="X26" s="336" t="s">
        <v>1089</v>
      </c>
      <c r="Y26" s="676"/>
      <c r="Z26" s="337">
        <f>'2 жастағы балалар Ш'!U41</f>
        <v>43.333333333333329</v>
      </c>
      <c r="AA26" s="729"/>
      <c r="AB26" s="730"/>
      <c r="AC26" s="731"/>
      <c r="AQ26" s="543" t="s">
        <v>1087</v>
      </c>
      <c r="AR26" s="532" t="s">
        <v>1196</v>
      </c>
      <c r="AS26" s="527">
        <f>(H64+K64)/2</f>
        <v>1.5</v>
      </c>
      <c r="AT26" s="533">
        <f>AS26*100/Q36</f>
        <v>25</v>
      </c>
      <c r="AU26" s="527">
        <f>(N64+Q64+T64)/3</f>
        <v>1.6666666666666667</v>
      </c>
      <c r="AV26" s="533">
        <f>AU26*100/Q36</f>
        <v>27.777777777777782</v>
      </c>
    </row>
    <row r="27" spans="2:48" ht="15.75" x14ac:dyDescent="0.25">
      <c r="B27" s="17">
        <v>18</v>
      </c>
      <c r="C27" s="4">
        <f>'2 жастағы балалар Ф'!C27</f>
        <v>0</v>
      </c>
      <c r="D27" s="4">
        <f>'2 жастағы балалар Ф'!P27</f>
        <v>0</v>
      </c>
      <c r="E27" s="4">
        <f>'2 жастағы балалар Ф'!Q27</f>
        <v>0</v>
      </c>
      <c r="F27" s="4">
        <f>'2 жастағы балалар Ф'!R27</f>
        <v>0</v>
      </c>
      <c r="G27" s="4">
        <f>'2 жастағы балалар К'!Y27</f>
        <v>0</v>
      </c>
      <c r="H27" s="4">
        <f>'2 жастағы балалар К'!Z27</f>
        <v>0</v>
      </c>
      <c r="I27" s="4">
        <f>'2 жастағы балалар К'!AA27</f>
        <v>0</v>
      </c>
      <c r="J27" s="4">
        <f>'2 жастағы балалар Т'!M27</f>
        <v>0</v>
      </c>
      <c r="K27" s="4">
        <f>'2 жастағы балалар Т'!N27</f>
        <v>0</v>
      </c>
      <c r="L27" s="4">
        <f>'2 жастағы балалар Т'!O27</f>
        <v>0</v>
      </c>
      <c r="M27" s="4">
        <f>'2 жастағы балалар Ш'!S27</f>
        <v>0</v>
      </c>
      <c r="N27" s="17">
        <f>'2 жастағы балалар Ш'!T27</f>
        <v>0</v>
      </c>
      <c r="O27" s="17">
        <f>'2 жастағы балалар Ш'!U27</f>
        <v>0</v>
      </c>
      <c r="P27" s="17">
        <f>'2 жастағы балалар Ә'!M27</f>
        <v>0</v>
      </c>
      <c r="Q27" s="17">
        <f>'2 жастағы балалар Ә'!N27</f>
        <v>0</v>
      </c>
      <c r="R27" s="18">
        <f>'2 жастағы балалар Ә'!O27</f>
        <v>0</v>
      </c>
      <c r="S27" s="333">
        <f t="shared" si="0"/>
        <v>0</v>
      </c>
      <c r="T27" s="334">
        <f t="shared" si="0"/>
        <v>0</v>
      </c>
      <c r="U27" s="34">
        <f t="shared" si="0"/>
        <v>0</v>
      </c>
      <c r="X27" s="338"/>
      <c r="Y27" s="338"/>
      <c r="Z27" s="338"/>
      <c r="AA27" s="729"/>
      <c r="AB27" s="730"/>
      <c r="AC27" s="731"/>
      <c r="AQ27" s="543" t="s">
        <v>1089</v>
      </c>
      <c r="AR27" s="532" t="s">
        <v>1196</v>
      </c>
      <c r="AS27" s="527">
        <f>(I64+L64)/2</f>
        <v>3</v>
      </c>
      <c r="AT27" s="533">
        <f>AS27*100/Q36</f>
        <v>50</v>
      </c>
      <c r="AU27" s="527">
        <f>(O64+R64+U64)/3</f>
        <v>2.3333333333333335</v>
      </c>
      <c r="AV27" s="533">
        <f>AU27*100/Q36</f>
        <v>38.888888888888893</v>
      </c>
    </row>
    <row r="28" spans="2:48" ht="15.75" x14ac:dyDescent="0.25">
      <c r="B28" s="17">
        <v>19</v>
      </c>
      <c r="C28" s="4">
        <f>'2 жастағы балалар Ф'!C28</f>
        <v>0</v>
      </c>
      <c r="D28" s="4">
        <f>'2 жастағы балалар Ф'!P28</f>
        <v>0</v>
      </c>
      <c r="E28" s="4">
        <f>'2 жастағы балалар Ф'!Q28</f>
        <v>0</v>
      </c>
      <c r="F28" s="4">
        <f>'2 жастағы балалар Ф'!R28</f>
        <v>0</v>
      </c>
      <c r="G28" s="4">
        <f>'2 жастағы балалар К'!Y28</f>
        <v>0</v>
      </c>
      <c r="H28" s="4">
        <f>'2 жастағы балалар К'!Z28</f>
        <v>0</v>
      </c>
      <c r="I28" s="4">
        <f>'2 жастағы балалар К'!AA28</f>
        <v>0</v>
      </c>
      <c r="J28" s="4">
        <f>'2 жастағы балалар Т'!M28</f>
        <v>0</v>
      </c>
      <c r="K28" s="4">
        <f>'2 жастағы балалар Т'!N28</f>
        <v>0</v>
      </c>
      <c r="L28" s="4">
        <f>'2 жастағы балалар Т'!O28</f>
        <v>0</v>
      </c>
      <c r="M28" s="4">
        <f>'2 жастағы балалар Ш'!S28</f>
        <v>0</v>
      </c>
      <c r="N28" s="17">
        <f>'2 жастағы балалар Ш'!T28</f>
        <v>0</v>
      </c>
      <c r="O28" s="17">
        <f>'2 жастағы балалар Ш'!U28</f>
        <v>0</v>
      </c>
      <c r="P28" s="17">
        <f>'2 жастағы балалар Ә'!M28</f>
        <v>0</v>
      </c>
      <c r="Q28" s="17">
        <f>'2 жастағы балалар Ә'!N28</f>
        <v>0</v>
      </c>
      <c r="R28" s="18">
        <f>'2 жастағы балалар Ә'!O28</f>
        <v>0</v>
      </c>
      <c r="S28" s="333">
        <f t="shared" si="0"/>
        <v>0</v>
      </c>
      <c r="T28" s="334">
        <f t="shared" si="0"/>
        <v>0</v>
      </c>
      <c r="U28" s="34">
        <f t="shared" si="0"/>
        <v>0</v>
      </c>
      <c r="X28" s="336" t="s">
        <v>1088</v>
      </c>
      <c r="Y28" s="676" t="s">
        <v>1197</v>
      </c>
      <c r="Z28" s="337">
        <f>'2 жастағы балалар Ә'!O39</f>
        <v>27.777777777777782</v>
      </c>
      <c r="AA28" s="729"/>
      <c r="AB28" s="730"/>
      <c r="AC28" s="731"/>
      <c r="AQ28" s="532"/>
      <c r="AR28" s="532"/>
      <c r="AS28" s="534">
        <f>SUM(AS25:AS27)</f>
        <v>6</v>
      </c>
      <c r="AT28" s="537">
        <f>SUM(AT25:AT27)</f>
        <v>100</v>
      </c>
      <c r="AU28" s="534">
        <f>SUM(AU25:AU27)</f>
        <v>6</v>
      </c>
      <c r="AV28" s="537">
        <f>SUM(AV25:AV27)</f>
        <v>100</v>
      </c>
    </row>
    <row r="29" spans="2:48" ht="15.75" x14ac:dyDescent="0.25">
      <c r="B29" s="17">
        <v>20</v>
      </c>
      <c r="C29" s="4">
        <f>'2 жастағы балалар Ф'!C29</f>
        <v>0</v>
      </c>
      <c r="D29" s="4">
        <f>'2 жастағы балалар Ф'!P29</f>
        <v>0</v>
      </c>
      <c r="E29" s="4">
        <f>'2 жастағы балалар Ф'!Q29</f>
        <v>0</v>
      </c>
      <c r="F29" s="4">
        <f>'2 жастағы балалар Ф'!R29</f>
        <v>0</v>
      </c>
      <c r="G29" s="4">
        <f>'2 жастағы балалар К'!Y29</f>
        <v>0</v>
      </c>
      <c r="H29" s="4">
        <f>'2 жастағы балалар К'!Z29</f>
        <v>0</v>
      </c>
      <c r="I29" s="4">
        <f>'2 жастағы балалар К'!AA29</f>
        <v>0</v>
      </c>
      <c r="J29" s="4">
        <f>'2 жастағы балалар Т'!M29</f>
        <v>0</v>
      </c>
      <c r="K29" s="4">
        <f>'2 жастағы балалар Т'!N29</f>
        <v>0</v>
      </c>
      <c r="L29" s="4">
        <f>'2 жастағы балалар Т'!O29</f>
        <v>0</v>
      </c>
      <c r="M29" s="4">
        <f>'2 жастағы балалар Ш'!S29</f>
        <v>0</v>
      </c>
      <c r="N29" s="17">
        <f>'2 жастағы балалар Ш'!T29</f>
        <v>0</v>
      </c>
      <c r="O29" s="17">
        <f>'2 жастағы балалар Ш'!U29</f>
        <v>0</v>
      </c>
      <c r="P29" s="17">
        <f>'2 жастағы балалар Ә'!M29</f>
        <v>0</v>
      </c>
      <c r="Q29" s="17">
        <f>'2 жастағы балалар Ә'!N29</f>
        <v>0</v>
      </c>
      <c r="R29" s="18">
        <f>'2 жастағы балалар Ә'!O29</f>
        <v>0</v>
      </c>
      <c r="S29" s="333">
        <f t="shared" si="0"/>
        <v>0</v>
      </c>
      <c r="T29" s="334">
        <f t="shared" si="0"/>
        <v>0</v>
      </c>
      <c r="U29" s="34">
        <f t="shared" si="0"/>
        <v>0</v>
      </c>
      <c r="X29" s="336" t="s">
        <v>1087</v>
      </c>
      <c r="Y29" s="676"/>
      <c r="Z29" s="337">
        <f>'2 жастағы балалар Ә'!O40</f>
        <v>22.222222222222225</v>
      </c>
      <c r="AA29" s="729"/>
      <c r="AB29" s="730"/>
      <c r="AC29" s="731"/>
      <c r="AQ29" s="543" t="s">
        <v>1088</v>
      </c>
      <c r="AR29" s="532" t="s">
        <v>1197</v>
      </c>
      <c r="AS29" s="527">
        <f>(J78+M78+P78)/3</f>
        <v>1.6666666666666667</v>
      </c>
      <c r="AT29" s="533">
        <f>AS29*100/Q36</f>
        <v>27.777777777777782</v>
      </c>
      <c r="AU29" s="12"/>
      <c r="AV29" s="12"/>
    </row>
    <row r="30" spans="2:48" ht="15.75" x14ac:dyDescent="0.25">
      <c r="B30" s="17">
        <v>21</v>
      </c>
      <c r="C30" s="4">
        <f>'2 жастағы балалар Ф'!C30</f>
        <v>0</v>
      </c>
      <c r="D30" s="4">
        <f>'2 жастағы балалар Ф'!P30</f>
        <v>0</v>
      </c>
      <c r="E30" s="4">
        <f>'2 жастағы балалар Ф'!Q30</f>
        <v>0</v>
      </c>
      <c r="F30" s="4">
        <f>'2 жастағы балалар Ф'!R30</f>
        <v>0</v>
      </c>
      <c r="G30" s="4">
        <f>'2 жастағы балалар К'!Y30</f>
        <v>0</v>
      </c>
      <c r="H30" s="4">
        <f>'2 жастағы балалар К'!Z30</f>
        <v>0</v>
      </c>
      <c r="I30" s="4">
        <f>'2 жастағы балалар К'!AA30</f>
        <v>0</v>
      </c>
      <c r="J30" s="4">
        <f>'2 жастағы балалар Т'!M30</f>
        <v>0</v>
      </c>
      <c r="K30" s="4">
        <f>'2 жастағы балалар Т'!N30</f>
        <v>0</v>
      </c>
      <c r="L30" s="4">
        <f>'2 жастағы балалар Т'!O30</f>
        <v>0</v>
      </c>
      <c r="M30" s="4">
        <f>'2 жастағы балалар Ш'!S30</f>
        <v>0</v>
      </c>
      <c r="N30" s="17">
        <f>'2 жастағы балалар Ш'!T30</f>
        <v>0</v>
      </c>
      <c r="O30" s="17">
        <f>'2 жастағы балалар Ш'!U30</f>
        <v>0</v>
      </c>
      <c r="P30" s="17">
        <f>'2 жастағы балалар Ә'!M30</f>
        <v>0</v>
      </c>
      <c r="Q30" s="17">
        <f>'2 жастағы балалар Ә'!N30</f>
        <v>0</v>
      </c>
      <c r="R30" s="18">
        <f>'2 жастағы балалар Ә'!O30</f>
        <v>0</v>
      </c>
      <c r="S30" s="333">
        <f t="shared" si="0"/>
        <v>0</v>
      </c>
      <c r="T30" s="334">
        <f t="shared" si="0"/>
        <v>0</v>
      </c>
      <c r="U30" s="34">
        <f t="shared" si="0"/>
        <v>0</v>
      </c>
      <c r="X30" s="336" t="s">
        <v>1089</v>
      </c>
      <c r="Y30" s="676"/>
      <c r="Z30" s="337">
        <f>'2 жастағы балалар Ә'!O41</f>
        <v>50</v>
      </c>
      <c r="AA30" s="732"/>
      <c r="AB30" s="733"/>
      <c r="AC30" s="734"/>
      <c r="AQ30" s="543" t="s">
        <v>1087</v>
      </c>
      <c r="AR30" s="532" t="s">
        <v>1197</v>
      </c>
      <c r="AS30" s="527">
        <f>(K78+N78+Q78)/3</f>
        <v>1.3333333333333333</v>
      </c>
      <c r="AT30" s="533">
        <f>AS30*100/Q36</f>
        <v>22.222222222222218</v>
      </c>
      <c r="AU30" s="12"/>
      <c r="AV30" s="12"/>
    </row>
    <row r="31" spans="2:48" ht="15.75" x14ac:dyDescent="0.25">
      <c r="B31" s="17">
        <v>22</v>
      </c>
      <c r="C31" s="4">
        <f>'2 жастағы балалар Ф'!C31</f>
        <v>0</v>
      </c>
      <c r="D31" s="4">
        <f>'2 жастағы балалар Ф'!P31</f>
        <v>0</v>
      </c>
      <c r="E31" s="4">
        <f>'2 жастағы балалар Ф'!Q31</f>
        <v>0</v>
      </c>
      <c r="F31" s="4">
        <f>'2 жастағы балалар Ф'!R31</f>
        <v>0</v>
      </c>
      <c r="G31" s="4">
        <f>'2 жастағы балалар К'!Y31</f>
        <v>0</v>
      </c>
      <c r="H31" s="4">
        <f>'2 жастағы балалар К'!Z31</f>
        <v>0</v>
      </c>
      <c r="I31" s="4">
        <f>'2 жастағы балалар К'!AA31</f>
        <v>0</v>
      </c>
      <c r="J31" s="4">
        <f>'2 жастағы балалар Т'!M31</f>
        <v>0</v>
      </c>
      <c r="K31" s="4">
        <f>'2 жастағы балалар Т'!N31</f>
        <v>0</v>
      </c>
      <c r="L31" s="4">
        <f>'2 жастағы балалар Т'!O31</f>
        <v>0</v>
      </c>
      <c r="M31" s="4">
        <f>'2 жастағы балалар Ш'!S31</f>
        <v>0</v>
      </c>
      <c r="N31" s="17">
        <f>'2 жастағы балалар Ш'!T31</f>
        <v>0</v>
      </c>
      <c r="O31" s="17">
        <f>'2 жастағы балалар Ш'!U31</f>
        <v>0</v>
      </c>
      <c r="P31" s="17">
        <f>'2 жастағы балалар Ә'!M31</f>
        <v>0</v>
      </c>
      <c r="Q31" s="17">
        <f>'2 жастағы балалар Ә'!N31</f>
        <v>0</v>
      </c>
      <c r="R31" s="18">
        <f>'2 жастағы балалар Ә'!O31</f>
        <v>0</v>
      </c>
      <c r="S31" s="333">
        <f t="shared" si="0"/>
        <v>0</v>
      </c>
      <c r="T31" s="334">
        <f t="shared" si="0"/>
        <v>0</v>
      </c>
      <c r="U31" s="34">
        <f t="shared" si="0"/>
        <v>0</v>
      </c>
      <c r="AA31" s="1"/>
      <c r="AB31" s="1"/>
      <c r="AC31" s="1"/>
      <c r="AQ31" s="543" t="s">
        <v>1089</v>
      </c>
      <c r="AR31" s="532" t="s">
        <v>1197</v>
      </c>
      <c r="AS31" s="527">
        <f>(L78+O78+R78)/3</f>
        <v>3</v>
      </c>
      <c r="AT31" s="533">
        <f>AS31*100/Q36</f>
        <v>50</v>
      </c>
      <c r="AU31" s="12"/>
      <c r="AV31" s="12"/>
    </row>
    <row r="32" spans="2:48" ht="15.75" x14ac:dyDescent="0.25">
      <c r="B32" s="17">
        <v>23</v>
      </c>
      <c r="C32" s="4">
        <f>'2 жастағы балалар Ф'!C32</f>
        <v>0</v>
      </c>
      <c r="D32" s="4">
        <f>'2 жастағы балалар Ф'!P32</f>
        <v>0</v>
      </c>
      <c r="E32" s="4">
        <f>'2 жастағы балалар Ф'!Q32</f>
        <v>0</v>
      </c>
      <c r="F32" s="4">
        <f>'2 жастағы балалар Ф'!R32</f>
        <v>0</v>
      </c>
      <c r="G32" s="4">
        <f>'2 жастағы балалар К'!Y32</f>
        <v>0</v>
      </c>
      <c r="H32" s="4">
        <f>'2 жастағы балалар К'!Z32</f>
        <v>0</v>
      </c>
      <c r="I32" s="4">
        <f>'2 жастағы балалар К'!AA32</f>
        <v>0</v>
      </c>
      <c r="J32" s="4">
        <f>'2 жастағы балалар Т'!M32</f>
        <v>0</v>
      </c>
      <c r="K32" s="4">
        <f>'2 жастағы балалар Т'!N32</f>
        <v>0</v>
      </c>
      <c r="L32" s="4">
        <f>'2 жастағы балалар Т'!O32</f>
        <v>0</v>
      </c>
      <c r="M32" s="4">
        <f>'2 жастағы балалар Ш'!S32</f>
        <v>0</v>
      </c>
      <c r="N32" s="17">
        <f>'2 жастағы балалар Ш'!T32</f>
        <v>0</v>
      </c>
      <c r="O32" s="17">
        <f>'2 жастағы балалар Ш'!U32</f>
        <v>0</v>
      </c>
      <c r="P32" s="17">
        <f>'2 жастағы балалар Ә'!M32</f>
        <v>0</v>
      </c>
      <c r="Q32" s="17">
        <f>'2 жастағы балалар Ә'!N32</f>
        <v>0</v>
      </c>
      <c r="R32" s="18">
        <f>'2 жастағы балалар Ә'!O32</f>
        <v>0</v>
      </c>
      <c r="S32" s="333">
        <f t="shared" si="0"/>
        <v>0</v>
      </c>
      <c r="T32" s="334">
        <f t="shared" si="0"/>
        <v>0</v>
      </c>
      <c r="U32" s="34">
        <f t="shared" si="0"/>
        <v>0</v>
      </c>
      <c r="X32" s="307"/>
      <c r="Y32" s="303" t="s">
        <v>1193</v>
      </c>
      <c r="Z32" s="303" t="s">
        <v>1194</v>
      </c>
      <c r="AA32" s="489" t="s">
        <v>1195</v>
      </c>
      <c r="AB32" s="489" t="s">
        <v>1196</v>
      </c>
      <c r="AC32" s="489" t="s">
        <v>1197</v>
      </c>
      <c r="AQ32" s="532"/>
      <c r="AR32" s="532"/>
      <c r="AS32" s="534">
        <f>SUM(AS29:AS31)</f>
        <v>6</v>
      </c>
      <c r="AT32" s="537">
        <f>SUM(AT29:AT31)</f>
        <v>100</v>
      </c>
      <c r="AU32" s="12"/>
      <c r="AV32" s="12"/>
    </row>
    <row r="33" spans="1:36" x14ac:dyDescent="0.25">
      <c r="B33" s="17">
        <v>24</v>
      </c>
      <c r="C33" s="4">
        <f>'2 жастағы балалар Ф'!C33</f>
        <v>0</v>
      </c>
      <c r="D33" s="4">
        <f>'2 жастағы балалар Ф'!P33</f>
        <v>0</v>
      </c>
      <c r="E33" s="4">
        <f>'2 жастағы балалар Ф'!Q33</f>
        <v>0</v>
      </c>
      <c r="F33" s="4">
        <f>'2 жастағы балалар Ф'!R33</f>
        <v>0</v>
      </c>
      <c r="G33" s="4">
        <f>'2 жастағы балалар К'!Y33</f>
        <v>0</v>
      </c>
      <c r="H33" s="4">
        <f>'2 жастағы балалар К'!Z33</f>
        <v>0</v>
      </c>
      <c r="I33" s="4">
        <f>'2 жастағы балалар К'!AA33</f>
        <v>0</v>
      </c>
      <c r="J33" s="4">
        <f>'2 жастағы балалар Т'!M33</f>
        <v>0</v>
      </c>
      <c r="K33" s="4">
        <f>'2 жастағы балалар Т'!N33</f>
        <v>0</v>
      </c>
      <c r="L33" s="4">
        <f>'2 жастағы балалар Т'!O33</f>
        <v>0</v>
      </c>
      <c r="M33" s="4">
        <f>'2 жастағы балалар Ш'!S33</f>
        <v>0</v>
      </c>
      <c r="N33" s="17">
        <f>'2 жастағы балалар Ш'!T33</f>
        <v>0</v>
      </c>
      <c r="O33" s="17">
        <f>'2 жастағы балалар Ш'!U33</f>
        <v>0</v>
      </c>
      <c r="P33" s="17">
        <f>'2 жастағы балалар Ә'!M33</f>
        <v>0</v>
      </c>
      <c r="Q33" s="17">
        <f>'2 жастағы балалар Ә'!N33</f>
        <v>0</v>
      </c>
      <c r="R33" s="18">
        <f>'2 жастағы балалар Ә'!O33</f>
        <v>0</v>
      </c>
      <c r="S33" s="333">
        <f t="shared" si="0"/>
        <v>0</v>
      </c>
      <c r="T33" s="334">
        <f t="shared" si="0"/>
        <v>0</v>
      </c>
      <c r="U33" s="34">
        <f t="shared" si="0"/>
        <v>0</v>
      </c>
      <c r="X33" s="336" t="s">
        <v>1088</v>
      </c>
      <c r="Y33" s="307">
        <f>Q36*Z12/100</f>
        <v>1.5</v>
      </c>
      <c r="Z33" s="307">
        <f>Q36*Z16/100</f>
        <v>1.5714285714285716</v>
      </c>
      <c r="AA33" s="307">
        <f>Q36*Z20/100</f>
        <v>1</v>
      </c>
      <c r="AB33" s="307">
        <f>Q36*Z24/100</f>
        <v>1.8</v>
      </c>
      <c r="AC33" s="307">
        <f>Q36*Z28/100</f>
        <v>1.666666666666667</v>
      </c>
    </row>
    <row r="34" spans="1:36" x14ac:dyDescent="0.25">
      <c r="B34" s="17">
        <v>25</v>
      </c>
      <c r="C34" s="4">
        <f>'2 жастағы балалар Ф'!C34</f>
        <v>0</v>
      </c>
      <c r="D34" s="4">
        <f>'2 жастағы балалар Ф'!P34</f>
        <v>0</v>
      </c>
      <c r="E34" s="4">
        <f>'2 жастағы балалар Ф'!Q34</f>
        <v>0</v>
      </c>
      <c r="F34" s="4">
        <f>'2 жастағы балалар Ф'!R34</f>
        <v>0</v>
      </c>
      <c r="G34" s="4">
        <f>'2 жастағы балалар К'!Y34</f>
        <v>0</v>
      </c>
      <c r="H34" s="4">
        <f>'2 жастағы балалар К'!Z34</f>
        <v>0</v>
      </c>
      <c r="I34" s="4">
        <f>'2 жастағы балалар К'!AA34</f>
        <v>0</v>
      </c>
      <c r="J34" s="4">
        <f>'2 жастағы балалар Т'!M34</f>
        <v>0</v>
      </c>
      <c r="K34" s="4">
        <f>'2 жастағы балалар Т'!N34</f>
        <v>0</v>
      </c>
      <c r="L34" s="4">
        <f>'2 жастағы балалар Т'!O34</f>
        <v>0</v>
      </c>
      <c r="M34" s="4">
        <f>'2 жастағы балалар Ш'!S34</f>
        <v>0</v>
      </c>
      <c r="N34" s="17">
        <f>'2 жастағы балалар Ш'!T34</f>
        <v>0</v>
      </c>
      <c r="O34" s="17">
        <f>'2 жастағы балалар Ш'!U34</f>
        <v>0</v>
      </c>
      <c r="P34" s="17">
        <f>'2 жастағы балалар Ә'!M34</f>
        <v>0</v>
      </c>
      <c r="Q34" s="17">
        <f>'2 жастағы балалар Ә'!N34</f>
        <v>0</v>
      </c>
      <c r="R34" s="18">
        <f>'2 жастағы балалар Ә'!O34</f>
        <v>0</v>
      </c>
      <c r="S34" s="333">
        <f t="shared" si="0"/>
        <v>0</v>
      </c>
      <c r="T34" s="334">
        <f t="shared" si="0"/>
        <v>0</v>
      </c>
      <c r="U34" s="34">
        <f t="shared" si="0"/>
        <v>0</v>
      </c>
      <c r="X34" s="336" t="s">
        <v>1087</v>
      </c>
      <c r="Y34" s="307">
        <f>Q36*Z13/100</f>
        <v>2</v>
      </c>
      <c r="Z34" s="307">
        <f>Q36*Z17/100</f>
        <v>1.4285714285714288</v>
      </c>
      <c r="AA34" s="307">
        <f>Q36*Z21/100</f>
        <v>2</v>
      </c>
      <c r="AB34" s="307">
        <f>Q36*Z25/100</f>
        <v>1.6</v>
      </c>
      <c r="AC34" s="307">
        <f>Q36*Z29/100</f>
        <v>1.3333333333333335</v>
      </c>
    </row>
    <row r="35" spans="1:36" x14ac:dyDescent="0.25">
      <c r="B35" s="724"/>
      <c r="C35" s="724"/>
      <c r="D35" s="724"/>
      <c r="E35" s="724"/>
      <c r="F35" s="724"/>
      <c r="G35" s="724"/>
      <c r="H35" s="724"/>
      <c r="I35" s="724"/>
      <c r="J35" s="724"/>
      <c r="K35" s="724"/>
      <c r="L35" s="724"/>
      <c r="M35" s="724"/>
      <c r="N35" s="724"/>
      <c r="O35" s="724"/>
      <c r="P35" s="724"/>
      <c r="Q35" s="724"/>
      <c r="R35" s="724"/>
      <c r="S35" s="724"/>
      <c r="T35" s="724"/>
      <c r="U35" s="724"/>
      <c r="X35" s="336" t="s">
        <v>1089</v>
      </c>
      <c r="Y35" s="307">
        <f>Q36*Z14/100</f>
        <v>2.5</v>
      </c>
      <c r="Z35" s="307">
        <f>Q36*Z18/100</f>
        <v>3</v>
      </c>
      <c r="AA35" s="307">
        <f>Q36*Z22/100</f>
        <v>3</v>
      </c>
      <c r="AB35" s="307">
        <f>Q36*Z26/100</f>
        <v>2.6</v>
      </c>
      <c r="AC35" s="307">
        <f>Q36*Z30/100</f>
        <v>3</v>
      </c>
    </row>
    <row r="36" spans="1:36" ht="15.75" x14ac:dyDescent="0.25">
      <c r="B36" s="725" t="s">
        <v>910</v>
      </c>
      <c r="C36" s="725"/>
      <c r="D36" s="725"/>
      <c r="E36" s="725"/>
      <c r="F36" s="725"/>
      <c r="G36" s="725"/>
      <c r="H36" s="725"/>
      <c r="I36" s="725"/>
      <c r="J36" s="725"/>
      <c r="K36" s="725"/>
      <c r="L36" s="725"/>
      <c r="M36" s="725"/>
      <c r="N36" s="725"/>
      <c r="O36" s="725"/>
      <c r="P36" s="725"/>
      <c r="Q36" s="725">
        <f>'2 жастағы балалар Ф'!Q38</f>
        <v>6</v>
      </c>
      <c r="R36" s="725"/>
      <c r="S36" s="725"/>
      <c r="T36" s="725"/>
      <c r="U36" s="725"/>
    </row>
    <row r="37" spans="1:36" x14ac:dyDescent="0.25">
      <c r="B37" s="19"/>
      <c r="C37" s="19"/>
      <c r="D37" s="19"/>
      <c r="E37" s="19"/>
      <c r="F37" s="19"/>
      <c r="G37" s="19"/>
      <c r="H37" s="19"/>
      <c r="I37" s="19"/>
      <c r="J37" s="19"/>
      <c r="K37" s="19"/>
      <c r="L37" s="19"/>
      <c r="M37" s="19"/>
      <c r="N37" s="19"/>
      <c r="O37" s="19"/>
      <c r="P37" s="19"/>
      <c r="Q37" s="19"/>
      <c r="R37" s="19"/>
      <c r="S37" s="19"/>
      <c r="T37" s="19"/>
      <c r="U37" s="19"/>
    </row>
    <row r="38" spans="1:36" x14ac:dyDescent="0.25">
      <c r="B38" s="19"/>
      <c r="C38" s="19"/>
      <c r="D38" s="19"/>
      <c r="E38" s="19"/>
      <c r="F38" s="19"/>
      <c r="G38" s="19"/>
      <c r="H38" s="19"/>
      <c r="I38" s="19"/>
      <c r="J38" s="19"/>
      <c r="K38" s="19"/>
      <c r="L38" s="19"/>
      <c r="M38" s="19"/>
      <c r="N38" s="19"/>
      <c r="O38" s="19"/>
      <c r="P38" s="19"/>
      <c r="Q38" s="19"/>
      <c r="R38" s="19"/>
      <c r="S38" s="19"/>
      <c r="T38" s="19"/>
      <c r="U38" s="19"/>
    </row>
    <row r="39" spans="1:36" ht="15" customHeight="1" x14ac:dyDescent="0.25">
      <c r="B39" s="651" t="s">
        <v>0</v>
      </c>
      <c r="C39" s="702" t="s">
        <v>923</v>
      </c>
      <c r="D39" s="705" t="s">
        <v>924</v>
      </c>
      <c r="E39" s="706"/>
      <c r="F39" s="702" t="s">
        <v>925</v>
      </c>
      <c r="G39" s="698" t="s">
        <v>714</v>
      </c>
      <c r="H39" s="698"/>
      <c r="I39" s="698"/>
      <c r="J39" s="698"/>
      <c r="K39" s="698"/>
      <c r="L39" s="698"/>
      <c r="M39" s="698"/>
      <c r="N39" s="698"/>
      <c r="O39" s="698"/>
      <c r="P39" s="698"/>
      <c r="Q39" s="698"/>
      <c r="R39" s="698"/>
      <c r="S39" s="352"/>
      <c r="T39" s="352"/>
      <c r="U39" s="352"/>
      <c r="V39" s="1"/>
      <c r="W39" s="1"/>
      <c r="X39" s="1"/>
      <c r="Y39" s="1"/>
    </row>
    <row r="40" spans="1:36" x14ac:dyDescent="0.25">
      <c r="B40" s="723"/>
      <c r="C40" s="703"/>
      <c r="D40" s="707"/>
      <c r="E40" s="708"/>
      <c r="F40" s="703"/>
      <c r="G40" s="691" t="s">
        <v>715</v>
      </c>
      <c r="H40" s="691"/>
      <c r="I40" s="691"/>
      <c r="J40" s="691"/>
      <c r="K40" s="691"/>
      <c r="L40" s="691"/>
      <c r="M40" s="691"/>
      <c r="N40" s="691"/>
      <c r="O40" s="691"/>
      <c r="P40" s="691"/>
      <c r="Q40" s="691"/>
      <c r="R40" s="691"/>
      <c r="S40" s="352"/>
      <c r="T40" s="352"/>
      <c r="U40" s="352"/>
      <c r="V40" s="1"/>
      <c r="W40" s="1"/>
      <c r="X40" s="1"/>
      <c r="Y40" s="1"/>
    </row>
    <row r="41" spans="1:36" ht="69" customHeight="1" x14ac:dyDescent="0.25">
      <c r="B41" s="723"/>
      <c r="C41" s="703"/>
      <c r="D41" s="707"/>
      <c r="E41" s="708"/>
      <c r="F41" s="703"/>
      <c r="G41" s="563" t="s">
        <v>1098</v>
      </c>
      <c r="H41" s="563"/>
      <c r="I41" s="563"/>
      <c r="J41" s="563" t="s">
        <v>1099</v>
      </c>
      <c r="K41" s="563"/>
      <c r="L41" s="563"/>
      <c r="M41" s="563" t="s">
        <v>1100</v>
      </c>
      <c r="N41" s="563"/>
      <c r="O41" s="563"/>
      <c r="P41" s="563" t="s">
        <v>1101</v>
      </c>
      <c r="Q41" s="563"/>
      <c r="R41" s="563"/>
      <c r="S41" s="685"/>
      <c r="T41" s="685"/>
      <c r="U41" s="685"/>
      <c r="V41" s="1"/>
      <c r="W41" s="1"/>
      <c r="X41" s="1"/>
      <c r="Y41" s="1"/>
    </row>
    <row r="42" spans="1:36" ht="63" x14ac:dyDescent="0.25">
      <c r="B42" s="652"/>
      <c r="C42" s="704"/>
      <c r="D42" s="709"/>
      <c r="E42" s="710"/>
      <c r="F42" s="704"/>
      <c r="G42" s="478" t="s">
        <v>918</v>
      </c>
      <c r="H42" s="478" t="s">
        <v>919</v>
      </c>
      <c r="I42" s="478" t="s">
        <v>920</v>
      </c>
      <c r="J42" s="478" t="s">
        <v>918</v>
      </c>
      <c r="K42" s="478" t="s">
        <v>919</v>
      </c>
      <c r="L42" s="478" t="s">
        <v>920</v>
      </c>
      <c r="M42" s="478" t="s">
        <v>918</v>
      </c>
      <c r="N42" s="478" t="s">
        <v>919</v>
      </c>
      <c r="O42" s="478" t="s">
        <v>920</v>
      </c>
      <c r="P42" s="478" t="s">
        <v>918</v>
      </c>
      <c r="Q42" s="478" t="s">
        <v>919</v>
      </c>
      <c r="R42" s="478" t="s">
        <v>920</v>
      </c>
      <c r="S42" s="353"/>
      <c r="T42" s="353"/>
      <c r="U42" s="353"/>
      <c r="V42" s="1"/>
      <c r="W42" s="1"/>
      <c r="X42" s="1"/>
      <c r="Y42" s="1"/>
    </row>
    <row r="43" spans="1:36" ht="45" customHeight="1" x14ac:dyDescent="0.25">
      <c r="B43" s="80">
        <v>1</v>
      </c>
      <c r="C43" s="293" t="s">
        <v>1287</v>
      </c>
      <c r="D43" s="719" t="s">
        <v>1289</v>
      </c>
      <c r="E43" s="720"/>
      <c r="F43" s="367">
        <f>Q36</f>
        <v>6</v>
      </c>
      <c r="G43" s="81">
        <f>'2 жастағы балалар Ф'!D35</f>
        <v>2</v>
      </c>
      <c r="H43" s="81">
        <f>'2 жастағы балалар Ф'!E35</f>
        <v>3</v>
      </c>
      <c r="I43" s="81">
        <f>'2 жастағы балалар Ф'!F35</f>
        <v>1</v>
      </c>
      <c r="J43" s="81">
        <f>'2 жастағы балалар Ф'!G35</f>
        <v>1</v>
      </c>
      <c r="K43" s="81">
        <f>'2 жастағы балалар Ф'!H35</f>
        <v>2</v>
      </c>
      <c r="L43" s="81">
        <f>'2 жастағы балалар Ф'!I35</f>
        <v>3</v>
      </c>
      <c r="M43" s="81">
        <f>'2 жастағы балалар Ф'!J35</f>
        <v>2</v>
      </c>
      <c r="N43" s="81">
        <f>'2 жастағы балалар Ф'!K35</f>
        <v>1</v>
      </c>
      <c r="O43" s="81">
        <f>'2 жастағы балалар Ф'!L35</f>
        <v>3</v>
      </c>
      <c r="P43" s="339">
        <f>'2 жастағы балалар Ф'!M35</f>
        <v>1</v>
      </c>
      <c r="Q43" s="339">
        <f>'2 жастағы балалар Ф'!N35</f>
        <v>2</v>
      </c>
      <c r="R43" s="339">
        <f>'2 жастағы балалар Ф'!O35</f>
        <v>3</v>
      </c>
      <c r="S43" s="354"/>
      <c r="T43" s="355"/>
      <c r="U43" s="356"/>
      <c r="V43" s="1"/>
      <c r="W43" s="1"/>
      <c r="X43" s="1"/>
      <c r="Y43" s="1"/>
    </row>
    <row r="44" spans="1:36" ht="15.75" x14ac:dyDescent="0.25">
      <c r="A44" s="1"/>
      <c r="B44" s="297"/>
      <c r="C44" s="298"/>
      <c r="D44" s="721"/>
      <c r="E44" s="721"/>
      <c r="F44" s="81" t="s">
        <v>1</v>
      </c>
      <c r="G44" s="81">
        <f>'2 жастағы балалар Ф'!D36</f>
        <v>33.333333333333336</v>
      </c>
      <c r="H44" s="81">
        <f>'2 жастағы балалар Ф'!E36</f>
        <v>50</v>
      </c>
      <c r="I44" s="81">
        <f>'2 жастағы балалар Ф'!F36</f>
        <v>16.666666666666668</v>
      </c>
      <c r="J44" s="81">
        <f>'2 жастағы балалар Ф'!G36</f>
        <v>16.666666666666668</v>
      </c>
      <c r="K44" s="81">
        <f>'2 жастағы балалар Ф'!H36</f>
        <v>33.333333333333336</v>
      </c>
      <c r="L44" s="81">
        <f>'2 жастағы балалар Ф'!I36</f>
        <v>50</v>
      </c>
      <c r="M44" s="81">
        <f>'2 жастағы балалар Ф'!J36</f>
        <v>33.333333333333336</v>
      </c>
      <c r="N44" s="81">
        <f>'2 жастағы балалар Ф'!K36</f>
        <v>16.666666666666668</v>
      </c>
      <c r="O44" s="81">
        <f>'2 жастағы балалар Ф'!L36</f>
        <v>50</v>
      </c>
      <c r="P44" s="339">
        <f>'2 жастағы балалар Ф'!M36</f>
        <v>16.666666666666668</v>
      </c>
      <c r="Q44" s="339">
        <f>'2 жастағы балалар Ф'!N36</f>
        <v>33.333333333333336</v>
      </c>
      <c r="R44" s="339">
        <f>'2 жастағы балалар Ф'!O36</f>
        <v>50</v>
      </c>
      <c r="S44" s="354"/>
      <c r="T44" s="355"/>
      <c r="U44" s="356"/>
      <c r="V44" s="1"/>
      <c r="W44" s="1"/>
      <c r="X44" s="1"/>
      <c r="Y44" s="1"/>
    </row>
    <row r="45" spans="1:36" x14ac:dyDescent="0.25">
      <c r="C45" s="1"/>
      <c r="D45" s="1"/>
      <c r="E45" s="1"/>
      <c r="F45" s="1"/>
      <c r="G45" s="1"/>
      <c r="H45" s="1"/>
      <c r="I45" s="1"/>
      <c r="J45" s="1"/>
      <c r="K45" s="1"/>
      <c r="L45" s="1"/>
      <c r="M45" s="1"/>
      <c r="N45" s="1"/>
      <c r="O45" s="1"/>
      <c r="P45" s="1"/>
      <c r="Q45" s="1"/>
      <c r="R45" s="1"/>
      <c r="S45" s="1"/>
      <c r="T45" s="1"/>
      <c r="U45" s="1"/>
      <c r="V45" s="1"/>
      <c r="W45" s="1"/>
      <c r="X45" s="1"/>
      <c r="Y45" s="1"/>
    </row>
    <row r="46" spans="1:36" ht="15" customHeight="1" x14ac:dyDescent="0.25">
      <c r="B46" s="699" t="s">
        <v>0</v>
      </c>
      <c r="C46" s="702" t="s">
        <v>923</v>
      </c>
      <c r="D46" s="705" t="s">
        <v>924</v>
      </c>
      <c r="E46" s="706"/>
      <c r="F46" s="702" t="s">
        <v>925</v>
      </c>
      <c r="G46" s="692" t="s">
        <v>733</v>
      </c>
      <c r="H46" s="693"/>
      <c r="I46" s="693"/>
      <c r="J46" s="693"/>
      <c r="K46" s="693"/>
      <c r="L46" s="693"/>
      <c r="M46" s="693"/>
      <c r="N46" s="693"/>
      <c r="O46" s="693"/>
      <c r="P46" s="693"/>
      <c r="Q46" s="693"/>
      <c r="R46" s="693"/>
      <c r="S46" s="693"/>
      <c r="T46" s="693"/>
      <c r="U46" s="693"/>
      <c r="V46" s="693"/>
      <c r="W46" s="693"/>
      <c r="X46" s="693"/>
      <c r="Y46" s="693"/>
      <c r="Z46" s="693"/>
      <c r="AA46" s="693"/>
      <c r="AB46" s="693"/>
      <c r="AC46" s="693"/>
      <c r="AD46" s="694"/>
      <c r="AE46" s="357"/>
      <c r="AF46" s="357"/>
      <c r="AG46" s="357"/>
      <c r="AH46" s="357"/>
      <c r="AI46" s="357"/>
      <c r="AJ46" s="357"/>
    </row>
    <row r="47" spans="1:36" x14ac:dyDescent="0.25">
      <c r="B47" s="700"/>
      <c r="C47" s="703"/>
      <c r="D47" s="707"/>
      <c r="E47" s="708"/>
      <c r="F47" s="703"/>
      <c r="G47" s="695" t="s">
        <v>734</v>
      </c>
      <c r="H47" s="696"/>
      <c r="I47" s="696"/>
      <c r="J47" s="696"/>
      <c r="K47" s="696"/>
      <c r="L47" s="696"/>
      <c r="M47" s="696"/>
      <c r="N47" s="696"/>
      <c r="O47" s="696"/>
      <c r="P47" s="696"/>
      <c r="Q47" s="696"/>
      <c r="R47" s="697"/>
      <c r="S47" s="695" t="s">
        <v>735</v>
      </c>
      <c r="T47" s="696"/>
      <c r="U47" s="696"/>
      <c r="V47" s="696"/>
      <c r="W47" s="696"/>
      <c r="X47" s="696"/>
      <c r="Y47" s="696"/>
      <c r="Z47" s="696"/>
      <c r="AA47" s="696"/>
      <c r="AB47" s="696"/>
      <c r="AC47" s="696"/>
      <c r="AD47" s="697"/>
      <c r="AE47" s="358"/>
      <c r="AF47" s="358"/>
      <c r="AG47" s="358"/>
      <c r="AH47" s="358"/>
      <c r="AI47" s="358"/>
      <c r="AJ47" s="358"/>
    </row>
    <row r="48" spans="1:36" ht="85.5" customHeight="1" x14ac:dyDescent="0.25">
      <c r="B48" s="700"/>
      <c r="C48" s="703"/>
      <c r="D48" s="707"/>
      <c r="E48" s="708"/>
      <c r="F48" s="703"/>
      <c r="G48" s="563" t="s">
        <v>1114</v>
      </c>
      <c r="H48" s="563"/>
      <c r="I48" s="563"/>
      <c r="J48" s="563" t="s">
        <v>1115</v>
      </c>
      <c r="K48" s="563"/>
      <c r="L48" s="563"/>
      <c r="M48" s="563" t="s">
        <v>1116</v>
      </c>
      <c r="N48" s="563"/>
      <c r="O48" s="563"/>
      <c r="P48" s="563" t="s">
        <v>1117</v>
      </c>
      <c r="Q48" s="563"/>
      <c r="R48" s="563"/>
      <c r="S48" s="679"/>
      <c r="T48" s="680"/>
      <c r="U48" s="681"/>
      <c r="V48" s="563" t="s">
        <v>1127</v>
      </c>
      <c r="W48" s="563"/>
      <c r="X48" s="563"/>
      <c r="Y48" s="563" t="s">
        <v>1128</v>
      </c>
      <c r="Z48" s="563"/>
      <c r="AA48" s="563"/>
      <c r="AB48" s="563" t="s">
        <v>1129</v>
      </c>
      <c r="AC48" s="563"/>
      <c r="AD48" s="563"/>
      <c r="AE48" s="689"/>
      <c r="AF48" s="689"/>
      <c r="AG48" s="689"/>
      <c r="AH48" s="689"/>
      <c r="AI48" s="689"/>
      <c r="AJ48" s="689"/>
    </row>
    <row r="49" spans="2:42" ht="63" x14ac:dyDescent="0.25">
      <c r="B49" s="701"/>
      <c r="C49" s="704"/>
      <c r="D49" s="709"/>
      <c r="E49" s="710"/>
      <c r="F49" s="704"/>
      <c r="G49" s="478" t="s">
        <v>918</v>
      </c>
      <c r="H49" s="478" t="s">
        <v>919</v>
      </c>
      <c r="I49" s="478" t="s">
        <v>920</v>
      </c>
      <c r="J49" s="478" t="s">
        <v>918</v>
      </c>
      <c r="K49" s="478" t="s">
        <v>919</v>
      </c>
      <c r="L49" s="478" t="s">
        <v>920</v>
      </c>
      <c r="M49" s="478" t="s">
        <v>918</v>
      </c>
      <c r="N49" s="478" t="s">
        <v>919</v>
      </c>
      <c r="O49" s="478" t="s">
        <v>920</v>
      </c>
      <c r="P49" s="478" t="s">
        <v>918</v>
      </c>
      <c r="Q49" s="478" t="s">
        <v>919</v>
      </c>
      <c r="R49" s="478" t="s">
        <v>920</v>
      </c>
      <c r="S49" s="583"/>
      <c r="T49" s="584"/>
      <c r="U49" s="585"/>
      <c r="V49" s="478" t="s">
        <v>918</v>
      </c>
      <c r="W49" s="478" t="s">
        <v>919</v>
      </c>
      <c r="X49" s="478" t="s">
        <v>920</v>
      </c>
      <c r="Y49" s="478" t="s">
        <v>918</v>
      </c>
      <c r="Z49" s="478" t="s">
        <v>919</v>
      </c>
      <c r="AA49" s="478" t="s">
        <v>920</v>
      </c>
      <c r="AB49" s="478" t="s">
        <v>918</v>
      </c>
      <c r="AC49" s="478" t="s">
        <v>919</v>
      </c>
      <c r="AD49" s="478" t="s">
        <v>920</v>
      </c>
      <c r="AE49" s="359"/>
      <c r="AF49" s="359"/>
      <c r="AG49" s="359"/>
      <c r="AH49" s="359"/>
      <c r="AI49" s="359"/>
      <c r="AJ49" s="359"/>
    </row>
    <row r="50" spans="2:42" ht="45" customHeight="1" x14ac:dyDescent="0.25">
      <c r="B50" s="340">
        <v>1</v>
      </c>
      <c r="C50" s="341" t="str">
        <f>C43</f>
        <v>Балдырған</v>
      </c>
      <c r="D50" s="712" t="str">
        <f>D43</f>
        <v>Какенова К.А                                        Кугабаева Ж.С</v>
      </c>
      <c r="E50" s="713"/>
      <c r="F50" s="368">
        <f>Q36</f>
        <v>6</v>
      </c>
      <c r="G50" s="342">
        <f>'2 жастағы балалар К'!D35</f>
        <v>1</v>
      </c>
      <c r="H50" s="342">
        <f>'2 жастағы балалар К'!E35</f>
        <v>2</v>
      </c>
      <c r="I50" s="342">
        <f>'2 жастағы балалар К'!F35</f>
        <v>3</v>
      </c>
      <c r="J50" s="342">
        <f>'2 жастағы балалар К'!G35</f>
        <v>2</v>
      </c>
      <c r="K50" s="342">
        <f>'2 жастағы балалар К'!H35</f>
        <v>1</v>
      </c>
      <c r="L50" s="342">
        <f>'2 жастағы балалар К'!I35</f>
        <v>3</v>
      </c>
      <c r="M50" s="342">
        <f>'2 жастағы балалар К'!J35</f>
        <v>2</v>
      </c>
      <c r="N50" s="342">
        <f>'2 жастағы балалар К'!K35</f>
        <v>1</v>
      </c>
      <c r="O50" s="342">
        <f>'2 жастағы балалар К'!L35</f>
        <v>3</v>
      </c>
      <c r="P50" s="343">
        <f>'2 жастағы балалар К'!M35</f>
        <v>2</v>
      </c>
      <c r="Q50" s="343">
        <f>'2 жастағы балалар К'!N35</f>
        <v>1</v>
      </c>
      <c r="R50" s="343">
        <f>'2 жастағы балалар К'!O35</f>
        <v>3</v>
      </c>
      <c r="S50" s="583"/>
      <c r="T50" s="584"/>
      <c r="U50" s="585"/>
      <c r="V50" s="342">
        <f>'2 жастағы балалар К'!P35</f>
        <v>1</v>
      </c>
      <c r="W50" s="342">
        <f>'2 жастағы балалар К'!Q35</f>
        <v>2</v>
      </c>
      <c r="X50" s="342">
        <f>'2 жастағы балалар К'!R35</f>
        <v>3</v>
      </c>
      <c r="Y50" s="342">
        <f>'2 жастағы балалар К'!S35</f>
        <v>2</v>
      </c>
      <c r="Z50" s="342">
        <f>'2 жастағы балалар К'!T35</f>
        <v>1</v>
      </c>
      <c r="AA50" s="342">
        <f>'2 жастағы балалар К'!U35</f>
        <v>3</v>
      </c>
      <c r="AB50" s="342">
        <f>'2 жастағы балалар К'!V35</f>
        <v>1</v>
      </c>
      <c r="AC50" s="342">
        <f>'2 жастағы балалар К'!W35</f>
        <v>2</v>
      </c>
      <c r="AD50" s="342">
        <f>'2 жастағы балалар К'!X35</f>
        <v>3</v>
      </c>
      <c r="AE50" s="360"/>
      <c r="AF50" s="360"/>
      <c r="AG50" s="360"/>
      <c r="AH50" s="360"/>
      <c r="AI50" s="361"/>
      <c r="AJ50" s="362"/>
    </row>
    <row r="51" spans="2:42" ht="15.75" x14ac:dyDescent="0.25">
      <c r="B51" s="345"/>
      <c r="C51" s="346"/>
      <c r="D51" s="711"/>
      <c r="E51" s="711"/>
      <c r="F51" s="342" t="s">
        <v>1</v>
      </c>
      <c r="G51" s="342">
        <f>'2 жастағы балалар К'!D36</f>
        <v>16.666666666666668</v>
      </c>
      <c r="H51" s="342">
        <f>'2 жастағы балалар К'!E36</f>
        <v>33.333333333333336</v>
      </c>
      <c r="I51" s="342">
        <f>'2 жастағы балалар К'!F36</f>
        <v>50</v>
      </c>
      <c r="J51" s="342">
        <f>'2 жастағы балалар К'!G36</f>
        <v>33.333333333333336</v>
      </c>
      <c r="K51" s="342">
        <f>'2 жастағы балалар К'!H36</f>
        <v>16.666666666666668</v>
      </c>
      <c r="L51" s="342">
        <f>'2 жастағы балалар К'!I36</f>
        <v>50</v>
      </c>
      <c r="M51" s="342">
        <f>'2 жастағы балалар К'!J36</f>
        <v>33.333333333333336</v>
      </c>
      <c r="N51" s="342">
        <f>'2 жастағы балалар К'!K36</f>
        <v>16.666666666666668</v>
      </c>
      <c r="O51" s="342">
        <f>'2 жастағы балалар К'!L36</f>
        <v>50</v>
      </c>
      <c r="P51" s="343">
        <f>'2 жастағы балалар К'!M36</f>
        <v>33.333333333333336</v>
      </c>
      <c r="Q51" s="343">
        <f>'2 жастағы балалар К'!N36</f>
        <v>16.666666666666668</v>
      </c>
      <c r="R51" s="343">
        <f>'2 жастағы балалар К'!O36</f>
        <v>50</v>
      </c>
      <c r="S51" s="682"/>
      <c r="T51" s="683"/>
      <c r="U51" s="684"/>
      <c r="V51" s="342">
        <f>'2 жастағы балалар К'!P36</f>
        <v>16.666666666666668</v>
      </c>
      <c r="W51" s="342">
        <f>'2 жастағы балалар К'!Q36</f>
        <v>33.333333333333336</v>
      </c>
      <c r="X51" s="342">
        <f>'2 жастағы балалар К'!R36</f>
        <v>50</v>
      </c>
      <c r="Y51" s="342">
        <f>'2 жастағы балалар К'!S36</f>
        <v>33.333333333333336</v>
      </c>
      <c r="Z51" s="342">
        <f>'2 жастағы балалар К'!T36</f>
        <v>16.666666666666668</v>
      </c>
      <c r="AA51" s="342">
        <f>'2 жастағы балалар К'!U36</f>
        <v>50</v>
      </c>
      <c r="AB51" s="342">
        <f>'2 жастағы балалар К'!V36</f>
        <v>16.666666666666668</v>
      </c>
      <c r="AC51" s="342">
        <f>'2 жастағы балалар К'!W36</f>
        <v>33.333333333333336</v>
      </c>
      <c r="AD51" s="342">
        <f>'2 жастағы балалар К'!X36</f>
        <v>50</v>
      </c>
      <c r="AE51" s="360"/>
      <c r="AF51" s="360"/>
      <c r="AG51" s="360"/>
      <c r="AH51" s="360"/>
      <c r="AI51" s="361"/>
      <c r="AJ51" s="362"/>
    </row>
    <row r="52" spans="2:42" x14ac:dyDescent="0.25">
      <c r="B52" s="347"/>
      <c r="C52" s="347"/>
      <c r="D52" s="347"/>
      <c r="E52" s="347"/>
      <c r="F52" s="347"/>
      <c r="G52" s="347"/>
      <c r="H52" s="347"/>
      <c r="I52" s="347"/>
      <c r="J52" s="347"/>
      <c r="K52" s="347"/>
      <c r="L52" s="347"/>
      <c r="M52" s="347"/>
      <c r="N52" s="347"/>
      <c r="O52" s="347"/>
      <c r="P52" s="347"/>
      <c r="Q52" s="347"/>
      <c r="R52" s="347"/>
      <c r="S52" s="347"/>
      <c r="T52" s="347"/>
      <c r="U52" s="347"/>
      <c r="V52" s="347"/>
      <c r="W52" s="347"/>
      <c r="X52" s="347"/>
      <c r="Y52" s="347"/>
      <c r="Z52" s="347"/>
      <c r="AA52" s="347"/>
      <c r="AB52" s="347"/>
      <c r="AC52" s="347"/>
      <c r="AD52" s="347"/>
      <c r="AE52" s="347"/>
      <c r="AF52" s="347"/>
      <c r="AG52" s="347"/>
      <c r="AH52" s="347"/>
      <c r="AI52" s="347"/>
      <c r="AJ52" s="347"/>
    </row>
    <row r="53" spans="2:42" ht="18" customHeight="1" x14ac:dyDescent="0.25">
      <c r="B53" s="699" t="s">
        <v>0</v>
      </c>
      <c r="C53" s="702" t="s">
        <v>923</v>
      </c>
      <c r="D53" s="705" t="s">
        <v>924</v>
      </c>
      <c r="E53" s="706"/>
      <c r="F53" s="702" t="s">
        <v>925</v>
      </c>
      <c r="G53" s="692" t="s">
        <v>916</v>
      </c>
      <c r="H53" s="693"/>
      <c r="I53" s="693"/>
      <c r="J53" s="693"/>
      <c r="K53" s="693"/>
      <c r="L53" s="693"/>
      <c r="M53" s="693"/>
      <c r="N53" s="693"/>
      <c r="O53" s="693"/>
      <c r="P53" s="693"/>
      <c r="Q53" s="693"/>
      <c r="R53" s="694"/>
      <c r="S53" s="357"/>
      <c r="T53" s="357"/>
      <c r="U53" s="357"/>
      <c r="V53" s="347"/>
      <c r="W53" s="347"/>
      <c r="X53" s="347"/>
      <c r="Y53" s="347"/>
      <c r="Z53" s="347"/>
      <c r="AA53" s="347"/>
      <c r="AB53" s="347"/>
      <c r="AC53" s="347"/>
      <c r="AD53" s="347"/>
      <c r="AE53" s="347"/>
      <c r="AF53" s="347"/>
      <c r="AG53" s="347"/>
      <c r="AH53" s="347"/>
      <c r="AI53" s="347"/>
      <c r="AJ53" s="347"/>
    </row>
    <row r="54" spans="2:42" ht="18" customHeight="1" x14ac:dyDescent="0.25">
      <c r="B54" s="700"/>
      <c r="C54" s="703"/>
      <c r="D54" s="707"/>
      <c r="E54" s="708"/>
      <c r="F54" s="703"/>
      <c r="G54" s="686" t="s">
        <v>2</v>
      </c>
      <c r="H54" s="687"/>
      <c r="I54" s="687"/>
      <c r="J54" s="687"/>
      <c r="K54" s="687"/>
      <c r="L54" s="687"/>
      <c r="M54" s="687"/>
      <c r="N54" s="687"/>
      <c r="O54" s="687"/>
      <c r="P54" s="687"/>
      <c r="Q54" s="687"/>
      <c r="R54" s="688"/>
      <c r="S54" s="357"/>
      <c r="T54" s="357"/>
      <c r="U54" s="357"/>
      <c r="V54" s="347"/>
      <c r="W54" s="347"/>
      <c r="X54" s="347"/>
      <c r="Y54" s="347"/>
      <c r="Z54" s="347"/>
      <c r="AA54" s="347"/>
      <c r="AB54" s="347"/>
      <c r="AC54" s="347"/>
      <c r="AD54" s="347"/>
      <c r="AE54" s="347"/>
      <c r="AF54" s="347"/>
      <c r="AG54" s="347"/>
      <c r="AH54" s="347"/>
      <c r="AI54" s="347"/>
      <c r="AJ54" s="347"/>
    </row>
    <row r="55" spans="2:42" ht="62.25" customHeight="1" x14ac:dyDescent="0.25">
      <c r="B55" s="700"/>
      <c r="C55" s="703"/>
      <c r="D55" s="707"/>
      <c r="E55" s="708"/>
      <c r="F55" s="703"/>
      <c r="G55" s="679"/>
      <c r="H55" s="680"/>
      <c r="I55" s="681"/>
      <c r="J55" s="563" t="s">
        <v>1141</v>
      </c>
      <c r="K55" s="563"/>
      <c r="L55" s="563"/>
      <c r="M55" s="563" t="s">
        <v>1142</v>
      </c>
      <c r="N55" s="563"/>
      <c r="O55" s="563"/>
      <c r="P55" s="563" t="s">
        <v>1143</v>
      </c>
      <c r="Q55" s="563"/>
      <c r="R55" s="563"/>
      <c r="S55" s="689"/>
      <c r="T55" s="689"/>
      <c r="U55" s="689"/>
      <c r="V55" s="347"/>
      <c r="W55" s="347"/>
      <c r="X55" s="347"/>
      <c r="Y55" s="347"/>
      <c r="Z55" s="347"/>
      <c r="AA55" s="347"/>
      <c r="AB55" s="347"/>
      <c r="AC55" s="347"/>
      <c r="AD55" s="347"/>
      <c r="AE55" s="347"/>
      <c r="AF55" s="347"/>
      <c r="AG55" s="347"/>
      <c r="AH55" s="347"/>
      <c r="AI55" s="347"/>
      <c r="AJ55" s="347"/>
    </row>
    <row r="56" spans="2:42" ht="63" x14ac:dyDescent="0.25">
      <c r="B56" s="701"/>
      <c r="C56" s="704"/>
      <c r="D56" s="709"/>
      <c r="E56" s="710"/>
      <c r="F56" s="704"/>
      <c r="G56" s="583"/>
      <c r="H56" s="584"/>
      <c r="I56" s="585"/>
      <c r="J56" s="478" t="s">
        <v>918</v>
      </c>
      <c r="K56" s="478" t="s">
        <v>919</v>
      </c>
      <c r="L56" s="478" t="s">
        <v>920</v>
      </c>
      <c r="M56" s="478" t="s">
        <v>918</v>
      </c>
      <c r="N56" s="478" t="s">
        <v>919</v>
      </c>
      <c r="O56" s="478" t="s">
        <v>920</v>
      </c>
      <c r="P56" s="478" t="s">
        <v>918</v>
      </c>
      <c r="Q56" s="478" t="s">
        <v>919</v>
      </c>
      <c r="R56" s="478" t="s">
        <v>920</v>
      </c>
      <c r="S56" s="359"/>
      <c r="T56" s="359"/>
      <c r="U56" s="359"/>
      <c r="V56" s="347"/>
      <c r="W56" s="347"/>
      <c r="X56" s="347"/>
      <c r="Y56" s="347"/>
      <c r="Z56" s="347"/>
      <c r="AA56" s="347"/>
      <c r="AB56" s="347"/>
      <c r="AC56" s="347"/>
      <c r="AD56" s="347"/>
      <c r="AE56" s="347"/>
      <c r="AF56" s="347"/>
      <c r="AG56" s="347"/>
      <c r="AH56" s="347"/>
      <c r="AI56" s="347"/>
      <c r="AJ56" s="347"/>
    </row>
    <row r="57" spans="2:42" ht="45" customHeight="1" x14ac:dyDescent="0.25">
      <c r="B57" s="340">
        <v>1</v>
      </c>
      <c r="C57" s="341" t="str">
        <f>C43</f>
        <v>Балдырған</v>
      </c>
      <c r="D57" s="712" t="str">
        <f>D43</f>
        <v>Какенова К.А                                        Кугабаева Ж.С</v>
      </c>
      <c r="E57" s="713"/>
      <c r="F57" s="368">
        <f>Q36</f>
        <v>6</v>
      </c>
      <c r="G57" s="583"/>
      <c r="H57" s="584"/>
      <c r="I57" s="585"/>
      <c r="J57" s="348">
        <f>'2 жастағы балалар Т'!D35</f>
        <v>1</v>
      </c>
      <c r="K57" s="348">
        <f>'2 жастағы балалар Т'!E35</f>
        <v>2</v>
      </c>
      <c r="L57" s="348">
        <f>'2 жастағы балалар Т'!F35</f>
        <v>3</v>
      </c>
      <c r="M57" s="348">
        <f>'2 жастағы балалар Т'!G35</f>
        <v>0</v>
      </c>
      <c r="N57" s="348">
        <f>'2 жастағы балалар Т'!H35</f>
        <v>3</v>
      </c>
      <c r="O57" s="348">
        <f>'2 жастағы балалар Т'!I35</f>
        <v>3</v>
      </c>
      <c r="P57" s="349">
        <f>'2 жастағы балалар Т'!J35</f>
        <v>2</v>
      </c>
      <c r="Q57" s="349">
        <f>'2 жастағы балалар Т'!K35</f>
        <v>1</v>
      </c>
      <c r="R57" s="349">
        <f>'2 жастағы балалар Т'!L35</f>
        <v>3</v>
      </c>
      <c r="S57" s="363"/>
      <c r="T57" s="364"/>
      <c r="U57" s="365"/>
      <c r="V57" s="347"/>
      <c r="W57" s="347"/>
      <c r="X57" s="347"/>
      <c r="Y57" s="347"/>
      <c r="Z57" s="347"/>
      <c r="AA57" s="347"/>
      <c r="AB57" s="347"/>
      <c r="AC57" s="347"/>
      <c r="AD57" s="347"/>
      <c r="AE57" s="347"/>
      <c r="AF57" s="347"/>
      <c r="AG57" s="347"/>
      <c r="AH57" s="347"/>
      <c r="AI57" s="347"/>
      <c r="AJ57" s="347"/>
    </row>
    <row r="58" spans="2:42" ht="15" customHeight="1" x14ac:dyDescent="0.25">
      <c r="B58" s="345"/>
      <c r="C58" s="346"/>
      <c r="D58" s="711"/>
      <c r="E58" s="711"/>
      <c r="F58" s="342" t="s">
        <v>1</v>
      </c>
      <c r="G58" s="682"/>
      <c r="H58" s="683"/>
      <c r="I58" s="684"/>
      <c r="J58" s="348">
        <f>'2 жастағы балалар Т'!D36</f>
        <v>16.666666666666668</v>
      </c>
      <c r="K58" s="348">
        <f>'2 жастағы балалар Т'!E36</f>
        <v>33.333333333333336</v>
      </c>
      <c r="L58" s="348">
        <f>'2 жастағы балалар Т'!F36</f>
        <v>50</v>
      </c>
      <c r="M58" s="348">
        <f>'2 жастағы балалар Т'!G36</f>
        <v>0</v>
      </c>
      <c r="N58" s="348">
        <f>'2 жастағы балалар Т'!H36</f>
        <v>50</v>
      </c>
      <c r="O58" s="348">
        <f>'2 жастағы балалар Т'!I36</f>
        <v>50</v>
      </c>
      <c r="P58" s="349">
        <f>'2 жастағы балалар Т'!J36</f>
        <v>33.333333333333336</v>
      </c>
      <c r="Q58" s="349">
        <f>'2 жастағы балалар Т'!K36</f>
        <v>16.666666666666668</v>
      </c>
      <c r="R58" s="349">
        <f>'2 жастағы балалар Т'!L36</f>
        <v>50</v>
      </c>
      <c r="S58" s="363"/>
      <c r="T58" s="364"/>
      <c r="U58" s="365"/>
      <c r="V58" s="347"/>
      <c r="W58" s="347"/>
      <c r="X58" s="347"/>
      <c r="Y58" s="347"/>
      <c r="Z58" s="347"/>
      <c r="AA58" s="347"/>
      <c r="AB58" s="347"/>
      <c r="AC58" s="347"/>
      <c r="AD58" s="347"/>
      <c r="AE58" s="347"/>
      <c r="AF58" s="347"/>
      <c r="AG58" s="347"/>
      <c r="AH58" s="347"/>
      <c r="AI58" s="347"/>
      <c r="AJ58" s="347"/>
    </row>
    <row r="59" spans="2:42" x14ac:dyDescent="0.25">
      <c r="B59" s="347"/>
      <c r="C59" s="347"/>
      <c r="D59" s="347"/>
      <c r="E59" s="347"/>
      <c r="F59" s="347"/>
      <c r="G59" s="347"/>
      <c r="H59" s="347"/>
      <c r="I59" s="347"/>
      <c r="J59" s="347"/>
      <c r="K59" s="347"/>
      <c r="L59" s="347"/>
      <c r="M59" s="347"/>
      <c r="N59" s="347"/>
      <c r="O59" s="347"/>
      <c r="P59" s="347"/>
      <c r="Q59" s="347"/>
      <c r="R59" s="347"/>
      <c r="S59" s="347"/>
      <c r="T59" s="347"/>
      <c r="U59" s="347"/>
      <c r="V59" s="347"/>
      <c r="W59" s="347"/>
      <c r="X59" s="347"/>
      <c r="Y59" s="347"/>
      <c r="Z59" s="347"/>
      <c r="AA59" s="347"/>
      <c r="AB59" s="347"/>
      <c r="AC59" s="347"/>
      <c r="AD59" s="347"/>
      <c r="AE59" s="347"/>
      <c r="AF59" s="347"/>
      <c r="AG59" s="347"/>
      <c r="AH59" s="347"/>
      <c r="AI59" s="347"/>
      <c r="AJ59" s="347"/>
    </row>
    <row r="60" spans="2:42" ht="15" customHeight="1" x14ac:dyDescent="0.25">
      <c r="B60" s="699" t="s">
        <v>0</v>
      </c>
      <c r="C60" s="702" t="s">
        <v>923</v>
      </c>
      <c r="D60" s="705" t="s">
        <v>924</v>
      </c>
      <c r="E60" s="706"/>
      <c r="F60" s="702" t="s">
        <v>925</v>
      </c>
      <c r="G60" s="692" t="s">
        <v>904</v>
      </c>
      <c r="H60" s="693"/>
      <c r="I60" s="693"/>
      <c r="J60" s="693"/>
      <c r="K60" s="693"/>
      <c r="L60" s="693"/>
      <c r="M60" s="693"/>
      <c r="N60" s="693"/>
      <c r="O60" s="693"/>
      <c r="P60" s="693"/>
      <c r="Q60" s="693"/>
      <c r="R60" s="693"/>
      <c r="S60" s="693"/>
      <c r="T60" s="693"/>
      <c r="U60" s="694"/>
      <c r="V60" s="357"/>
      <c r="W60" s="357"/>
      <c r="X60" s="357"/>
      <c r="Y60" s="357"/>
      <c r="Z60" s="357"/>
      <c r="AA60" s="357"/>
      <c r="AB60" s="357"/>
      <c r="AC60" s="357"/>
      <c r="AD60" s="357"/>
      <c r="AE60" s="357"/>
      <c r="AF60" s="357"/>
      <c r="AG60" s="357"/>
      <c r="AH60" s="357"/>
      <c r="AI60" s="357"/>
      <c r="AJ60" s="357"/>
      <c r="AK60" s="357"/>
      <c r="AL60" s="357"/>
      <c r="AM60" s="357"/>
      <c r="AN60" s="357"/>
      <c r="AO60" s="357"/>
      <c r="AP60" s="357"/>
    </row>
    <row r="61" spans="2:42" ht="15.75" x14ac:dyDescent="0.25">
      <c r="B61" s="700"/>
      <c r="C61" s="703"/>
      <c r="D61" s="707"/>
      <c r="E61" s="708"/>
      <c r="F61" s="703"/>
      <c r="G61" s="735" t="s">
        <v>902</v>
      </c>
      <c r="H61" s="735"/>
      <c r="I61" s="735"/>
      <c r="J61" s="735"/>
      <c r="K61" s="735"/>
      <c r="L61" s="735"/>
      <c r="M61" s="736" t="s">
        <v>3</v>
      </c>
      <c r="N61" s="737"/>
      <c r="O61" s="737"/>
      <c r="P61" s="737"/>
      <c r="Q61" s="737"/>
      <c r="R61" s="737"/>
      <c r="S61" s="737"/>
      <c r="T61" s="737"/>
      <c r="U61" s="738"/>
      <c r="V61" s="523"/>
      <c r="W61" s="523"/>
      <c r="X61" s="523"/>
      <c r="Y61" s="523"/>
      <c r="Z61" s="523"/>
      <c r="AA61" s="523"/>
      <c r="AB61" s="523"/>
      <c r="AC61" s="523"/>
      <c r="AD61" s="523"/>
      <c r="AE61" s="1"/>
      <c r="AF61" s="501"/>
      <c r="AG61" s="501"/>
      <c r="AH61" s="501"/>
      <c r="AI61" s="501"/>
      <c r="AJ61" s="501"/>
      <c r="AK61" s="501"/>
      <c r="AL61" s="501"/>
      <c r="AM61" s="501"/>
      <c r="AN61" s="501"/>
      <c r="AO61" s="501"/>
      <c r="AP61" s="501"/>
    </row>
    <row r="62" spans="2:42" ht="91.5" customHeight="1" x14ac:dyDescent="0.25">
      <c r="B62" s="700"/>
      <c r="C62" s="703"/>
      <c r="D62" s="707"/>
      <c r="E62" s="708"/>
      <c r="F62" s="703"/>
      <c r="G62" s="563" t="s">
        <v>1152</v>
      </c>
      <c r="H62" s="563"/>
      <c r="I62" s="563"/>
      <c r="J62" s="563" t="s">
        <v>1153</v>
      </c>
      <c r="K62" s="563"/>
      <c r="L62" s="636"/>
      <c r="M62" s="563" t="s">
        <v>1158</v>
      </c>
      <c r="N62" s="563"/>
      <c r="O62" s="563"/>
      <c r="P62" s="563" t="s">
        <v>1159</v>
      </c>
      <c r="Q62" s="563"/>
      <c r="R62" s="563"/>
      <c r="S62" s="563" t="s">
        <v>1160</v>
      </c>
      <c r="T62" s="563"/>
      <c r="U62" s="563"/>
      <c r="V62" s="584"/>
      <c r="W62" s="584"/>
      <c r="X62" s="584"/>
      <c r="Y62" s="584"/>
      <c r="Z62" s="584"/>
      <c r="AA62" s="584"/>
      <c r="AB62" s="584"/>
      <c r="AC62" s="584"/>
      <c r="AD62" s="584"/>
      <c r="AE62" s="584"/>
      <c r="AF62" s="584"/>
      <c r="AG62" s="584"/>
      <c r="AH62" s="584"/>
      <c r="AI62" s="584"/>
      <c r="AJ62" s="584"/>
      <c r="AK62" s="584"/>
      <c r="AL62" s="584"/>
      <c r="AM62" s="584"/>
      <c r="AN62" s="584"/>
      <c r="AO62" s="584"/>
      <c r="AP62" s="584"/>
    </row>
    <row r="63" spans="2:42" ht="63" x14ac:dyDescent="0.25">
      <c r="B63" s="701"/>
      <c r="C63" s="704"/>
      <c r="D63" s="709"/>
      <c r="E63" s="710"/>
      <c r="F63" s="704"/>
      <c r="G63" s="478" t="s">
        <v>918</v>
      </c>
      <c r="H63" s="478" t="s">
        <v>919</v>
      </c>
      <c r="I63" s="478" t="s">
        <v>920</v>
      </c>
      <c r="J63" s="478" t="s">
        <v>918</v>
      </c>
      <c r="K63" s="478" t="s">
        <v>919</v>
      </c>
      <c r="L63" s="478" t="s">
        <v>920</v>
      </c>
      <c r="M63" s="478" t="s">
        <v>918</v>
      </c>
      <c r="N63" s="478" t="s">
        <v>919</v>
      </c>
      <c r="O63" s="478" t="s">
        <v>920</v>
      </c>
      <c r="P63" s="478" t="s">
        <v>918</v>
      </c>
      <c r="Q63" s="478" t="s">
        <v>919</v>
      </c>
      <c r="R63" s="478" t="s">
        <v>920</v>
      </c>
      <c r="S63" s="478" t="s">
        <v>918</v>
      </c>
      <c r="T63" s="478" t="s">
        <v>919</v>
      </c>
      <c r="U63" s="478" t="s">
        <v>920</v>
      </c>
      <c r="V63" s="584"/>
      <c r="W63" s="584"/>
      <c r="X63" s="584"/>
      <c r="Y63" s="584"/>
      <c r="Z63" s="584"/>
      <c r="AA63" s="584"/>
      <c r="AB63" s="584"/>
      <c r="AC63" s="584"/>
      <c r="AD63" s="584"/>
      <c r="AE63" s="584"/>
      <c r="AF63" s="584"/>
      <c r="AG63" s="584"/>
      <c r="AH63" s="584"/>
      <c r="AI63" s="584"/>
      <c r="AJ63" s="584"/>
      <c r="AK63" s="584"/>
      <c r="AL63" s="584"/>
      <c r="AM63" s="584"/>
      <c r="AN63" s="517"/>
      <c r="AO63" s="517"/>
      <c r="AP63" s="517"/>
    </row>
    <row r="64" spans="2:42" ht="45" customHeight="1" x14ac:dyDescent="0.25">
      <c r="B64" s="340">
        <v>1</v>
      </c>
      <c r="C64" s="341" t="str">
        <f>C43</f>
        <v>Балдырған</v>
      </c>
      <c r="D64" s="712" t="str">
        <f>D43</f>
        <v>Какенова К.А                                        Кугабаева Ж.С</v>
      </c>
      <c r="E64" s="713"/>
      <c r="F64" s="368">
        <f>Q36</f>
        <v>6</v>
      </c>
      <c r="G64" s="342">
        <f>'2 жастағы балалар Ш'!D35</f>
        <v>2</v>
      </c>
      <c r="H64" s="342">
        <f>'2 жастағы балалар Ш'!E35</f>
        <v>1</v>
      </c>
      <c r="I64" s="342">
        <f>'2 жастағы балалар Ш'!F35</f>
        <v>3</v>
      </c>
      <c r="J64" s="342">
        <f>'2 жастағы балалар Ш'!G35</f>
        <v>1</v>
      </c>
      <c r="K64" s="342">
        <f>'2 жастағы балалар Ш'!H35</f>
        <v>2</v>
      </c>
      <c r="L64" s="342">
        <f>'2 жастағы балалар Ш'!I35</f>
        <v>3</v>
      </c>
      <c r="M64" s="342">
        <f>'2 жастағы балалар Ш'!J35</f>
        <v>1</v>
      </c>
      <c r="N64" s="342">
        <f>'2 жастағы балалар Ш'!K35</f>
        <v>2</v>
      </c>
      <c r="O64" s="342">
        <f>'2 жастағы балалар Ш'!L35</f>
        <v>3</v>
      </c>
      <c r="P64" s="343">
        <f>'2 жастағы балалар Ш'!M35</f>
        <v>2</v>
      </c>
      <c r="Q64" s="343">
        <f>'2 жастағы балалар Ш'!N35</f>
        <v>1</v>
      </c>
      <c r="R64" s="343">
        <f>'2 жастағы балалар Ш'!O35</f>
        <v>3</v>
      </c>
      <c r="S64" s="343">
        <f>'2 жастағы балалар Ш'!P35</f>
        <v>3</v>
      </c>
      <c r="T64" s="344">
        <f>'2 жастағы балалар Ш'!Q35</f>
        <v>2</v>
      </c>
      <c r="U64" s="350">
        <f>'2 жастағы балалар Ш'!R35</f>
        <v>1</v>
      </c>
      <c r="V64" s="584"/>
      <c r="W64" s="584"/>
      <c r="X64" s="584"/>
      <c r="Y64" s="584"/>
      <c r="Z64" s="584"/>
      <c r="AA64" s="584"/>
      <c r="AB64" s="584"/>
      <c r="AC64" s="584"/>
      <c r="AD64" s="584"/>
      <c r="AE64" s="584"/>
      <c r="AF64" s="584"/>
      <c r="AG64" s="584"/>
      <c r="AH64" s="584"/>
      <c r="AI64" s="584"/>
      <c r="AJ64" s="584"/>
      <c r="AK64" s="584"/>
      <c r="AL64" s="584"/>
      <c r="AM64" s="584"/>
      <c r="AN64" s="524"/>
      <c r="AO64" s="524"/>
      <c r="AP64" s="524"/>
    </row>
    <row r="65" spans="2:42" ht="15.75" x14ac:dyDescent="0.25">
      <c r="B65" s="345"/>
      <c r="C65" s="346"/>
      <c r="D65" s="711"/>
      <c r="E65" s="711"/>
      <c r="F65" s="342" t="s">
        <v>1</v>
      </c>
      <c r="G65" s="342">
        <f>'2 жастағы балалар Ш'!D36</f>
        <v>33.333333333333336</v>
      </c>
      <c r="H65" s="342">
        <f>'2 жастағы балалар Ш'!E36</f>
        <v>16.666666666666668</v>
      </c>
      <c r="I65" s="342">
        <f>'2 жастағы балалар Ш'!F36</f>
        <v>50</v>
      </c>
      <c r="J65" s="342">
        <f>'2 жастағы балалар Ш'!G36</f>
        <v>16.666666666666668</v>
      </c>
      <c r="K65" s="342">
        <f>'2 жастағы балалар Ш'!H36</f>
        <v>33.333333333333336</v>
      </c>
      <c r="L65" s="342">
        <f>'2 жастағы балалар Ш'!I36</f>
        <v>50</v>
      </c>
      <c r="M65" s="342">
        <f>'2 жастағы балалар Ш'!J36</f>
        <v>16.666666666666668</v>
      </c>
      <c r="N65" s="342">
        <f>'2 жастағы балалар Ш'!K36</f>
        <v>33.333333333333336</v>
      </c>
      <c r="O65" s="342">
        <f>'2 жастағы балалар Ш'!L36</f>
        <v>50</v>
      </c>
      <c r="P65" s="343">
        <f>'2 жастағы балалар Ш'!M36</f>
        <v>33.333333333333336</v>
      </c>
      <c r="Q65" s="343">
        <f>'2 жастағы балалар Ш'!N36</f>
        <v>16.666666666666668</v>
      </c>
      <c r="R65" s="343">
        <f>'2 жастағы балалар Ш'!O36</f>
        <v>50</v>
      </c>
      <c r="S65" s="343">
        <f>'2 жастағы балалар Ш'!P36</f>
        <v>50</v>
      </c>
      <c r="T65" s="344">
        <f>'2 жастағы балалар Ш'!Q36</f>
        <v>33.333333333333336</v>
      </c>
      <c r="U65" s="350">
        <f>'2 жастағы балалар Ш'!R36</f>
        <v>16.666666666666668</v>
      </c>
      <c r="V65" s="584"/>
      <c r="W65" s="584"/>
      <c r="X65" s="584"/>
      <c r="Y65" s="584"/>
      <c r="Z65" s="584"/>
      <c r="AA65" s="584"/>
      <c r="AB65" s="584"/>
      <c r="AC65" s="584"/>
      <c r="AD65" s="584"/>
      <c r="AE65" s="584"/>
      <c r="AF65" s="584"/>
      <c r="AG65" s="584"/>
      <c r="AH65" s="584"/>
      <c r="AI65" s="584"/>
      <c r="AJ65" s="584"/>
      <c r="AK65" s="584"/>
      <c r="AL65" s="584"/>
      <c r="AM65" s="584"/>
      <c r="AN65" s="524"/>
      <c r="AO65" s="524"/>
      <c r="AP65" s="524"/>
    </row>
    <row r="66" spans="2:42" x14ac:dyDescent="0.25">
      <c r="B66" s="347"/>
      <c r="C66" s="347"/>
      <c r="D66" s="347"/>
      <c r="E66" s="347"/>
      <c r="F66" s="347"/>
      <c r="G66" s="347"/>
      <c r="H66" s="347"/>
      <c r="I66" s="347"/>
      <c r="J66" s="347"/>
      <c r="K66" s="347"/>
      <c r="L66" s="347"/>
      <c r="M66" s="347"/>
      <c r="N66" s="347"/>
      <c r="O66" s="347"/>
      <c r="P66" s="347"/>
      <c r="Q66" s="347"/>
      <c r="R66" s="347"/>
      <c r="S66" s="347"/>
      <c r="T66" s="347"/>
      <c r="U66" s="347"/>
      <c r="V66" s="347"/>
      <c r="W66" s="347"/>
      <c r="X66" s="347"/>
      <c r="Y66" s="347"/>
      <c r="Z66" s="347"/>
      <c r="AA66" s="347"/>
      <c r="AB66" s="347"/>
      <c r="AC66" s="347"/>
      <c r="AD66" s="347"/>
      <c r="AE66" s="347"/>
      <c r="AF66" s="347"/>
      <c r="AG66" s="347"/>
      <c r="AH66" s="347"/>
      <c r="AI66" s="347"/>
      <c r="AJ66" s="347"/>
    </row>
    <row r="67" spans="2:42" ht="15" customHeight="1" x14ac:dyDescent="0.25">
      <c r="B67" s="699" t="s">
        <v>0</v>
      </c>
      <c r="C67" s="702" t="s">
        <v>923</v>
      </c>
      <c r="D67" s="705" t="s">
        <v>924</v>
      </c>
      <c r="E67" s="706"/>
      <c r="F67" s="702" t="s">
        <v>925</v>
      </c>
      <c r="G67" s="692"/>
      <c r="H67" s="693"/>
      <c r="I67" s="693"/>
      <c r="J67" s="693"/>
      <c r="K67" s="693"/>
      <c r="L67" s="693"/>
      <c r="M67" s="693"/>
      <c r="N67" s="693"/>
      <c r="O67" s="693"/>
      <c r="P67" s="693"/>
      <c r="Q67" s="693"/>
      <c r="R67" s="693"/>
      <c r="S67" s="693"/>
      <c r="T67" s="693"/>
      <c r="U67" s="693"/>
      <c r="V67" s="693"/>
      <c r="W67" s="693"/>
      <c r="X67" s="693"/>
      <c r="Y67" s="693"/>
      <c r="Z67" s="693"/>
      <c r="AA67" s="693"/>
      <c r="AB67" s="693"/>
      <c r="AC67" s="693"/>
      <c r="AD67" s="694"/>
      <c r="AE67" s="357"/>
      <c r="AF67" s="357"/>
      <c r="AG67" s="357"/>
      <c r="AH67" s="347"/>
      <c r="AI67" s="347"/>
      <c r="AJ67" s="347"/>
    </row>
    <row r="68" spans="2:42" x14ac:dyDescent="0.25">
      <c r="B68" s="700"/>
      <c r="C68" s="703"/>
      <c r="D68" s="707"/>
      <c r="E68" s="708"/>
      <c r="F68" s="703"/>
      <c r="G68" s="690"/>
      <c r="H68" s="690"/>
      <c r="I68" s="690"/>
      <c r="J68" s="690"/>
      <c r="K68" s="690"/>
      <c r="L68" s="690"/>
      <c r="M68" s="690"/>
      <c r="N68" s="690"/>
      <c r="O68" s="690"/>
      <c r="P68" s="690"/>
      <c r="Q68" s="690"/>
      <c r="R68" s="690"/>
      <c r="S68" s="686"/>
      <c r="T68" s="687"/>
      <c r="U68" s="687"/>
      <c r="V68" s="687"/>
      <c r="W68" s="687"/>
      <c r="X68" s="687"/>
      <c r="Y68" s="687"/>
      <c r="Z68" s="687"/>
      <c r="AA68" s="687"/>
      <c r="AB68" s="687"/>
      <c r="AC68" s="687"/>
      <c r="AD68" s="688"/>
      <c r="AE68" s="357"/>
      <c r="AF68" s="357"/>
      <c r="AG68" s="357"/>
      <c r="AH68" s="347"/>
      <c r="AI68" s="347"/>
      <c r="AJ68" s="347"/>
    </row>
    <row r="69" spans="2:42" ht="97.5" customHeight="1" x14ac:dyDescent="0.25">
      <c r="B69" s="700"/>
      <c r="C69" s="703"/>
      <c r="D69" s="707"/>
      <c r="E69" s="708"/>
      <c r="F69" s="703"/>
      <c r="G69" s="563"/>
      <c r="H69" s="563"/>
      <c r="I69" s="563"/>
      <c r="J69" s="563"/>
      <c r="K69" s="563"/>
      <c r="L69" s="563"/>
      <c r="M69" s="563"/>
      <c r="N69" s="563"/>
      <c r="O69" s="563"/>
      <c r="P69" s="563"/>
      <c r="Q69" s="563"/>
      <c r="R69" s="563"/>
      <c r="S69" s="563"/>
      <c r="T69" s="563"/>
      <c r="U69" s="563"/>
      <c r="V69" s="563"/>
      <c r="W69" s="563"/>
      <c r="X69" s="563"/>
      <c r="Y69" s="563"/>
      <c r="Z69" s="563"/>
      <c r="AA69" s="563"/>
      <c r="AB69" s="563"/>
      <c r="AC69" s="563"/>
      <c r="AD69" s="563"/>
      <c r="AE69" s="722"/>
      <c r="AF69" s="722"/>
      <c r="AG69" s="722"/>
      <c r="AH69" s="347"/>
      <c r="AI69" s="347"/>
      <c r="AJ69" s="347"/>
    </row>
    <row r="70" spans="2:42" ht="15.75" x14ac:dyDescent="0.25">
      <c r="B70" s="701"/>
      <c r="C70" s="704"/>
      <c r="D70" s="709"/>
      <c r="E70" s="710"/>
      <c r="F70" s="704"/>
      <c r="G70" s="478"/>
      <c r="H70" s="478"/>
      <c r="I70" s="478"/>
      <c r="J70" s="478"/>
      <c r="K70" s="478"/>
      <c r="L70" s="478"/>
      <c r="M70" s="478"/>
      <c r="N70" s="478"/>
      <c r="O70" s="478"/>
      <c r="P70" s="478"/>
      <c r="Q70" s="478"/>
      <c r="R70" s="478"/>
      <c r="S70" s="478"/>
      <c r="T70" s="478"/>
      <c r="U70" s="478"/>
      <c r="V70" s="478"/>
      <c r="W70" s="478"/>
      <c r="X70" s="478"/>
      <c r="Y70" s="478"/>
      <c r="Z70" s="478"/>
      <c r="AA70" s="478"/>
      <c r="AB70" s="478"/>
      <c r="AC70" s="478"/>
      <c r="AD70" s="478"/>
      <c r="AE70" s="359"/>
      <c r="AF70" s="359"/>
      <c r="AG70" s="359"/>
      <c r="AH70" s="347"/>
      <c r="AI70" s="347"/>
      <c r="AJ70" s="347"/>
    </row>
    <row r="71" spans="2:42" ht="15" customHeight="1" x14ac:dyDescent="0.25">
      <c r="B71" s="340">
        <v>1</v>
      </c>
      <c r="C71" s="341" t="str">
        <f>C43</f>
        <v>Балдырған</v>
      </c>
      <c r="D71" s="712" t="str">
        <f>D43</f>
        <v>Какенова К.А                                        Кугабаева Ж.С</v>
      </c>
      <c r="E71" s="713"/>
      <c r="F71" s="368">
        <f>Q36</f>
        <v>6</v>
      </c>
      <c r="G71" s="342"/>
      <c r="H71" s="342"/>
      <c r="I71" s="342"/>
      <c r="J71" s="342"/>
      <c r="K71" s="342"/>
      <c r="L71" s="342"/>
      <c r="M71" s="342"/>
      <c r="N71" s="342"/>
      <c r="O71" s="342"/>
      <c r="P71" s="343"/>
      <c r="Q71" s="343"/>
      <c r="R71" s="343"/>
      <c r="S71" s="343"/>
      <c r="T71" s="344"/>
      <c r="U71" s="350"/>
      <c r="V71" s="399"/>
      <c r="W71" s="399"/>
      <c r="X71" s="399"/>
      <c r="Y71" s="399"/>
      <c r="Z71" s="399"/>
      <c r="AA71" s="400"/>
      <c r="AB71" s="399"/>
      <c r="AC71" s="399"/>
      <c r="AD71" s="399"/>
      <c r="AE71" s="351"/>
      <c r="AF71" s="351"/>
      <c r="AG71" s="351"/>
      <c r="AH71" s="347"/>
      <c r="AI71" s="347"/>
      <c r="AJ71" s="347"/>
    </row>
    <row r="72" spans="2:42" ht="15.75" x14ac:dyDescent="0.25">
      <c r="B72" s="345"/>
      <c r="C72" s="346"/>
      <c r="D72" s="711"/>
      <c r="E72" s="711"/>
      <c r="F72" s="342" t="s">
        <v>1</v>
      </c>
      <c r="G72" s="342"/>
      <c r="H72" s="342"/>
      <c r="I72" s="342"/>
      <c r="J72" s="342"/>
      <c r="K72" s="342"/>
      <c r="L72" s="342"/>
      <c r="M72" s="342"/>
      <c r="N72" s="342"/>
      <c r="O72" s="342"/>
      <c r="P72" s="343"/>
      <c r="Q72" s="343"/>
      <c r="R72" s="343"/>
      <c r="S72" s="343"/>
      <c r="T72" s="344"/>
      <c r="U72" s="350"/>
      <c r="V72" s="399"/>
      <c r="W72" s="399"/>
      <c r="X72" s="399"/>
      <c r="Y72" s="399"/>
      <c r="Z72" s="399"/>
      <c r="AA72" s="400"/>
      <c r="AB72" s="399"/>
      <c r="AC72" s="399"/>
      <c r="AD72" s="399"/>
      <c r="AE72" s="351"/>
      <c r="AF72" s="351"/>
      <c r="AG72" s="351"/>
      <c r="AH72" s="347"/>
      <c r="AI72" s="347"/>
      <c r="AJ72" s="347"/>
    </row>
    <row r="73" spans="2:42" x14ac:dyDescent="0.25">
      <c r="B73" s="351"/>
      <c r="C73" s="351"/>
      <c r="D73" s="351"/>
      <c r="E73" s="351"/>
      <c r="F73" s="347"/>
      <c r="G73" s="347"/>
      <c r="H73" s="347"/>
      <c r="I73" s="347"/>
      <c r="J73" s="347"/>
      <c r="K73" s="347"/>
      <c r="L73" s="347"/>
      <c r="M73" s="347"/>
      <c r="N73" s="347"/>
      <c r="O73" s="347"/>
      <c r="P73" s="347"/>
      <c r="Q73" s="347"/>
      <c r="R73" s="347"/>
      <c r="S73" s="347"/>
      <c r="T73" s="347"/>
      <c r="U73" s="347"/>
      <c r="V73" s="347"/>
      <c r="W73" s="347"/>
      <c r="X73" s="347"/>
      <c r="Y73" s="347"/>
      <c r="Z73" s="347"/>
      <c r="AA73" s="347"/>
      <c r="AB73" s="347"/>
      <c r="AC73" s="347"/>
      <c r="AD73" s="347"/>
      <c r="AE73" s="347"/>
      <c r="AF73" s="347"/>
      <c r="AG73" s="347"/>
      <c r="AH73" s="347"/>
      <c r="AI73" s="347"/>
      <c r="AJ73" s="347"/>
    </row>
    <row r="74" spans="2:42" ht="15" customHeight="1" x14ac:dyDescent="0.25">
      <c r="B74" s="699" t="s">
        <v>0</v>
      </c>
      <c r="C74" s="702" t="s">
        <v>923</v>
      </c>
      <c r="D74" s="705" t="s">
        <v>924</v>
      </c>
      <c r="E74" s="706"/>
      <c r="F74" s="702" t="s">
        <v>925</v>
      </c>
      <c r="G74" s="692" t="s">
        <v>917</v>
      </c>
      <c r="H74" s="693"/>
      <c r="I74" s="693"/>
      <c r="J74" s="693"/>
      <c r="K74" s="693"/>
      <c r="L74" s="693"/>
      <c r="M74" s="693"/>
      <c r="N74" s="693"/>
      <c r="O74" s="693"/>
      <c r="P74" s="693"/>
      <c r="Q74" s="693"/>
      <c r="R74" s="694"/>
    </row>
    <row r="75" spans="2:42" x14ac:dyDescent="0.25">
      <c r="B75" s="700"/>
      <c r="C75" s="703"/>
      <c r="D75" s="707"/>
      <c r="E75" s="708"/>
      <c r="F75" s="703"/>
      <c r="G75" s="690" t="s">
        <v>899</v>
      </c>
      <c r="H75" s="690"/>
      <c r="I75" s="690"/>
      <c r="J75" s="690"/>
      <c r="K75" s="690"/>
      <c r="L75" s="690"/>
      <c r="M75" s="690"/>
      <c r="N75" s="690"/>
      <c r="O75" s="690"/>
      <c r="P75" s="690"/>
      <c r="Q75" s="690"/>
      <c r="R75" s="690"/>
    </row>
    <row r="76" spans="2:42" ht="54.75" customHeight="1" x14ac:dyDescent="0.25">
      <c r="B76" s="700"/>
      <c r="C76" s="703"/>
      <c r="D76" s="707"/>
      <c r="E76" s="708"/>
      <c r="F76" s="703"/>
      <c r="G76" s="563"/>
      <c r="H76" s="563"/>
      <c r="I76" s="563"/>
      <c r="J76" s="643" t="s">
        <v>1168</v>
      </c>
      <c r="K76" s="563"/>
      <c r="L76" s="563"/>
      <c r="M76" s="563" t="s">
        <v>1169</v>
      </c>
      <c r="N76" s="563"/>
      <c r="O76" s="563"/>
      <c r="P76" s="563" t="s">
        <v>1170</v>
      </c>
      <c r="Q76" s="563"/>
      <c r="R76" s="563"/>
    </row>
    <row r="77" spans="2:42" ht="63" x14ac:dyDescent="0.25">
      <c r="B77" s="701"/>
      <c r="C77" s="704"/>
      <c r="D77" s="709"/>
      <c r="E77" s="710"/>
      <c r="F77" s="704"/>
      <c r="G77" s="563"/>
      <c r="H77" s="563"/>
      <c r="I77" s="563"/>
      <c r="J77" s="525" t="s">
        <v>918</v>
      </c>
      <c r="K77" s="478" t="s">
        <v>919</v>
      </c>
      <c r="L77" s="478" t="s">
        <v>920</v>
      </c>
      <c r="M77" s="478" t="s">
        <v>918</v>
      </c>
      <c r="N77" s="478" t="s">
        <v>919</v>
      </c>
      <c r="O77" s="478" t="s">
        <v>920</v>
      </c>
      <c r="P77" s="478" t="s">
        <v>918</v>
      </c>
      <c r="Q77" s="478" t="s">
        <v>919</v>
      </c>
      <c r="R77" s="478" t="s">
        <v>920</v>
      </c>
    </row>
    <row r="78" spans="2:42" ht="45" customHeight="1" x14ac:dyDescent="0.25">
      <c r="B78" s="340">
        <v>1</v>
      </c>
      <c r="C78" s="341" t="str">
        <f>C43</f>
        <v>Балдырған</v>
      </c>
      <c r="D78" s="712" t="str">
        <f>D43</f>
        <v>Какенова К.А                                        Кугабаева Ж.С</v>
      </c>
      <c r="E78" s="713"/>
      <c r="F78" s="368">
        <f>Q36</f>
        <v>6</v>
      </c>
      <c r="G78" s="563"/>
      <c r="H78" s="563"/>
      <c r="I78" s="563"/>
      <c r="J78" s="526">
        <f>'2 жастағы балалар Ә'!D35</f>
        <v>2</v>
      </c>
      <c r="K78" s="348">
        <f>'2 жастағы балалар Ә'!E35</f>
        <v>1</v>
      </c>
      <c r="L78" s="348">
        <f>'2 жастағы балалар Ә'!F35</f>
        <v>3</v>
      </c>
      <c r="M78" s="348">
        <f>'2 жастағы балалар Ә'!G35</f>
        <v>1</v>
      </c>
      <c r="N78" s="348">
        <f>'2 жастағы балалар Ә'!H35</f>
        <v>2</v>
      </c>
      <c r="O78" s="348">
        <f>'2 жастағы балалар Ә'!I35</f>
        <v>3</v>
      </c>
      <c r="P78" s="349">
        <f>'2 жастағы балалар Ә'!J35</f>
        <v>2</v>
      </c>
      <c r="Q78" s="349">
        <f>'2 жастағы балалар Ә'!K35</f>
        <v>1</v>
      </c>
      <c r="R78" s="349">
        <f>'2 жастағы балалар Ә'!L35</f>
        <v>3</v>
      </c>
    </row>
    <row r="79" spans="2:42" ht="15.75" x14ac:dyDescent="0.25">
      <c r="B79" s="345"/>
      <c r="C79" s="346"/>
      <c r="D79" s="711"/>
      <c r="E79" s="711"/>
      <c r="F79" s="342" t="s">
        <v>1</v>
      </c>
      <c r="G79" s="563"/>
      <c r="H79" s="563"/>
      <c r="I79" s="563"/>
      <c r="J79" s="526">
        <f>'2 жастағы балалар Ә'!D36</f>
        <v>33.333333333333336</v>
      </c>
      <c r="K79" s="348">
        <f>'2 жастағы балалар Ә'!E36</f>
        <v>16.666666666666668</v>
      </c>
      <c r="L79" s="348">
        <f>'2 жастағы балалар Ә'!F36</f>
        <v>50</v>
      </c>
      <c r="M79" s="348">
        <f>'2 жастағы балалар Ә'!G36</f>
        <v>16.666666666666668</v>
      </c>
      <c r="N79" s="348">
        <f>'2 жастағы балалар Ә'!H36</f>
        <v>33.333333333333336</v>
      </c>
      <c r="O79" s="348">
        <f>'2 жастағы балалар Ә'!I36</f>
        <v>50</v>
      </c>
      <c r="P79" s="349">
        <f>'2 жастағы балалар Ә'!J36</f>
        <v>33.333333333333336</v>
      </c>
      <c r="Q79" s="349">
        <f>'2 жастағы балалар Ә'!K36</f>
        <v>16.666666666666668</v>
      </c>
      <c r="R79" s="349">
        <f>'2 жастағы балалар Ә'!L36</f>
        <v>50</v>
      </c>
    </row>
  </sheetData>
  <sheetProtection password="CC4B" sheet="1" selectLockedCells="1"/>
  <mergeCells count="125">
    <mergeCell ref="C60:C63"/>
    <mergeCell ref="D60:E63"/>
    <mergeCell ref="F60:F63"/>
    <mergeCell ref="G62:I62"/>
    <mergeCell ref="G68:R68"/>
    <mergeCell ref="D71:E71"/>
    <mergeCell ref="G60:U60"/>
    <mergeCell ref="D64:E64"/>
    <mergeCell ref="D65:E65"/>
    <mergeCell ref="C67:C70"/>
    <mergeCell ref="J69:L69"/>
    <mergeCell ref="M69:O69"/>
    <mergeCell ref="P69:R69"/>
    <mergeCell ref="S69:U69"/>
    <mergeCell ref="J62:L62"/>
    <mergeCell ref="M62:O62"/>
    <mergeCell ref="P62:R62"/>
    <mergeCell ref="G61:L61"/>
    <mergeCell ref="M61:U61"/>
    <mergeCell ref="B53:B56"/>
    <mergeCell ref="C53:C56"/>
    <mergeCell ref="D53:E56"/>
    <mergeCell ref="F53:F56"/>
    <mergeCell ref="AE48:AG48"/>
    <mergeCell ref="P48:R48"/>
    <mergeCell ref="S48:U51"/>
    <mergeCell ref="D57:E57"/>
    <mergeCell ref="D58:E58"/>
    <mergeCell ref="G53:R53"/>
    <mergeCell ref="AN62:AP62"/>
    <mergeCell ref="S62:U62"/>
    <mergeCell ref="V62:AM65"/>
    <mergeCell ref="AE69:AG69"/>
    <mergeCell ref="G67:AD67"/>
    <mergeCell ref="S68:AD68"/>
    <mergeCell ref="Y20:Y22"/>
    <mergeCell ref="B46:B49"/>
    <mergeCell ref="C46:C49"/>
    <mergeCell ref="D46:E49"/>
    <mergeCell ref="F46:F49"/>
    <mergeCell ref="B39:B42"/>
    <mergeCell ref="C39:C42"/>
    <mergeCell ref="Y24:Y26"/>
    <mergeCell ref="S47:AD47"/>
    <mergeCell ref="Y28:Y30"/>
    <mergeCell ref="B35:U35"/>
    <mergeCell ref="B36:P36"/>
    <mergeCell ref="Q36:U36"/>
    <mergeCell ref="G41:I41"/>
    <mergeCell ref="J41:L41"/>
    <mergeCell ref="AA19:AC30"/>
    <mergeCell ref="AH48:AJ48"/>
    <mergeCell ref="D50:E50"/>
    <mergeCell ref="T8:T9"/>
    <mergeCell ref="Y16:Y18"/>
    <mergeCell ref="AA16:AC17"/>
    <mergeCell ref="D51:E51"/>
    <mergeCell ref="P55:R55"/>
    <mergeCell ref="M55:O55"/>
    <mergeCell ref="D39:E42"/>
    <mergeCell ref="F39:F42"/>
    <mergeCell ref="V48:X48"/>
    <mergeCell ref="D43:E43"/>
    <mergeCell ref="D44:E44"/>
    <mergeCell ref="J55:L55"/>
    <mergeCell ref="G48:I48"/>
    <mergeCell ref="J48:L48"/>
    <mergeCell ref="M48:O48"/>
    <mergeCell ref="G75:R75"/>
    <mergeCell ref="J76:L76"/>
    <mergeCell ref="G40:R40"/>
    <mergeCell ref="G46:AD46"/>
    <mergeCell ref="G47:R47"/>
    <mergeCell ref="Y48:AA48"/>
    <mergeCell ref="AB48:AD48"/>
    <mergeCell ref="G39:R39"/>
    <mergeCell ref="B74:B77"/>
    <mergeCell ref="C74:C77"/>
    <mergeCell ref="D74:E77"/>
    <mergeCell ref="F74:F77"/>
    <mergeCell ref="G74:R74"/>
    <mergeCell ref="F67:F70"/>
    <mergeCell ref="G69:I69"/>
    <mergeCell ref="D72:E72"/>
    <mergeCell ref="B67:B70"/>
    <mergeCell ref="D67:E70"/>
    <mergeCell ref="G76:I79"/>
    <mergeCell ref="M76:O76"/>
    <mergeCell ref="P76:R76"/>
    <mergeCell ref="D78:E78"/>
    <mergeCell ref="D79:E79"/>
    <mergeCell ref="B60:B63"/>
    <mergeCell ref="V69:X69"/>
    <mergeCell ref="Y69:AA69"/>
    <mergeCell ref="AB69:AD69"/>
    <mergeCell ref="G55:I58"/>
    <mergeCell ref="M41:O41"/>
    <mergeCell ref="P41:R41"/>
    <mergeCell ref="S41:U41"/>
    <mergeCell ref="G54:R54"/>
    <mergeCell ref="S55:U55"/>
    <mergeCell ref="B1:U1"/>
    <mergeCell ref="A6:V6"/>
    <mergeCell ref="B5:U5"/>
    <mergeCell ref="B8:B9"/>
    <mergeCell ref="C4:U4"/>
    <mergeCell ref="AQ10:AT10"/>
    <mergeCell ref="AS15:AT15"/>
    <mergeCell ref="AU15:AV15"/>
    <mergeCell ref="AS24:AT24"/>
    <mergeCell ref="AU24:AV24"/>
    <mergeCell ref="AA12:AC13"/>
    <mergeCell ref="AA14:AA15"/>
    <mergeCell ref="AB14:AB15"/>
    <mergeCell ref="AC14:AC15"/>
    <mergeCell ref="D8:F8"/>
    <mergeCell ref="G8:I8"/>
    <mergeCell ref="J8:L8"/>
    <mergeCell ref="P8:R8"/>
    <mergeCell ref="U8:U9"/>
    <mergeCell ref="X10:AC10"/>
    <mergeCell ref="Y12:Y14"/>
    <mergeCell ref="S8:S9"/>
    <mergeCell ref="C8:C9"/>
    <mergeCell ref="M8:O8"/>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4"/>
  <sheetViews>
    <sheetView topLeftCell="A64" zoomScale="60" zoomScaleNormal="60" workbookViewId="0">
      <selection activeCell="D58" sqref="D58:E58"/>
    </sheetView>
  </sheetViews>
  <sheetFormatPr defaultRowHeight="15" x14ac:dyDescent="0.25"/>
  <cols>
    <col min="2" max="2" width="5.7109375" customWidth="1"/>
    <col min="3" max="3" width="41.5703125" customWidth="1"/>
    <col min="4" max="4" width="11.28515625" customWidth="1"/>
    <col min="5" max="6" width="10.28515625" customWidth="1"/>
    <col min="7" max="7" width="11" customWidth="1"/>
    <col min="8" max="8" width="10.5703125" customWidth="1"/>
    <col min="9" max="10" width="11" customWidth="1"/>
    <col min="11" max="11" width="10.5703125" customWidth="1"/>
    <col min="12" max="12" width="10.85546875" customWidth="1"/>
    <col min="13" max="13" width="10.5703125" customWidth="1"/>
    <col min="14" max="14" width="10.28515625" customWidth="1"/>
    <col min="15" max="15" width="10.140625" customWidth="1"/>
    <col min="16" max="16" width="10.7109375" customWidth="1"/>
    <col min="17" max="17" width="11.42578125" customWidth="1"/>
    <col min="18" max="18" width="10.5703125" customWidth="1"/>
    <col min="19" max="45" width="10.7109375" customWidth="1"/>
    <col min="46" max="46" width="15.42578125" customWidth="1"/>
    <col min="47" max="47" width="10.7109375" customWidth="1"/>
    <col min="48" max="48" width="14.28515625" customWidth="1"/>
    <col min="49" max="49" width="10.7109375" customWidth="1"/>
    <col min="50" max="50" width="14.28515625" customWidth="1"/>
    <col min="51" max="51" width="10.7109375" customWidth="1"/>
    <col min="52" max="52" width="13.140625" customWidth="1"/>
    <col min="54" max="54" width="13.42578125" customWidth="1"/>
  </cols>
  <sheetData>
    <row r="1" spans="1:54" x14ac:dyDescent="0.25">
      <c r="B1" s="650"/>
      <c r="C1" s="650"/>
      <c r="D1" s="650"/>
      <c r="E1" s="650"/>
      <c r="F1" s="650"/>
      <c r="G1" s="650"/>
      <c r="H1" s="650"/>
      <c r="I1" s="650"/>
      <c r="J1" s="650"/>
      <c r="K1" s="650"/>
      <c r="L1" s="650"/>
      <c r="M1" s="650"/>
      <c r="N1" s="650"/>
      <c r="O1" s="650"/>
      <c r="P1" s="650"/>
      <c r="Q1" s="650"/>
      <c r="R1" s="650"/>
      <c r="S1" s="650"/>
      <c r="T1" s="650"/>
      <c r="U1" s="650"/>
    </row>
    <row r="2" spans="1:54" x14ac:dyDescent="0.25">
      <c r="B2" s="306"/>
      <c r="C2" s="306"/>
      <c r="D2" s="306"/>
      <c r="E2" s="306"/>
      <c r="F2" s="306"/>
      <c r="G2" s="306"/>
      <c r="H2" s="306"/>
      <c r="I2" s="306"/>
      <c r="J2" s="306"/>
      <c r="K2" s="306"/>
      <c r="L2" s="306"/>
      <c r="M2" s="306"/>
      <c r="N2" s="306"/>
      <c r="O2" s="306"/>
      <c r="P2" s="306"/>
      <c r="Q2" s="306"/>
      <c r="R2" s="306"/>
      <c r="S2" s="306"/>
      <c r="T2" s="306"/>
      <c r="U2" s="306"/>
    </row>
    <row r="3" spans="1:54" x14ac:dyDescent="0.25">
      <c r="B3" s="306"/>
      <c r="C3" s="306"/>
      <c r="D3" s="306"/>
      <c r="E3" s="306"/>
      <c r="F3" s="306"/>
      <c r="G3" s="306"/>
      <c r="H3" s="306"/>
      <c r="I3" s="306"/>
      <c r="J3" s="306"/>
      <c r="K3" s="306"/>
      <c r="L3" s="306"/>
      <c r="M3" s="306"/>
      <c r="N3" s="306"/>
      <c r="O3" s="306"/>
      <c r="P3" s="306"/>
      <c r="Q3" s="306"/>
      <c r="R3" s="306"/>
      <c r="S3" s="306"/>
      <c r="T3" s="306"/>
      <c r="U3" s="306"/>
    </row>
    <row r="4" spans="1:54" x14ac:dyDescent="0.25">
      <c r="B4" s="306"/>
      <c r="C4" s="650" t="s">
        <v>921</v>
      </c>
      <c r="D4" s="650"/>
      <c r="E4" s="650"/>
      <c r="F4" s="650"/>
      <c r="G4" s="650"/>
      <c r="H4" s="650"/>
      <c r="I4" s="650"/>
      <c r="J4" s="650"/>
      <c r="K4" s="650"/>
      <c r="L4" s="650"/>
      <c r="M4" s="650"/>
      <c r="N4" s="650"/>
      <c r="O4" s="650"/>
      <c r="P4" s="650"/>
      <c r="Q4" s="650"/>
      <c r="R4" s="650"/>
      <c r="S4" s="650"/>
      <c r="T4" s="650"/>
      <c r="U4" s="650"/>
    </row>
    <row r="5" spans="1:54" x14ac:dyDescent="0.25">
      <c r="B5" s="650" t="s">
        <v>914</v>
      </c>
      <c r="C5" s="650"/>
      <c r="D5" s="650"/>
      <c r="E5" s="650"/>
      <c r="F5" s="650"/>
      <c r="G5" s="650"/>
      <c r="H5" s="650"/>
      <c r="I5" s="650"/>
      <c r="J5" s="650"/>
      <c r="K5" s="650"/>
      <c r="L5" s="650"/>
      <c r="M5" s="650"/>
      <c r="N5" s="650"/>
      <c r="O5" s="650"/>
      <c r="P5" s="650"/>
      <c r="Q5" s="650"/>
      <c r="R5" s="650"/>
      <c r="S5" s="650"/>
      <c r="T5" s="650"/>
      <c r="U5" s="650"/>
    </row>
    <row r="6" spans="1:54" x14ac:dyDescent="0.25">
      <c r="A6" s="650"/>
      <c r="B6" s="650"/>
      <c r="C6" s="650"/>
      <c r="D6" s="650"/>
      <c r="E6" s="650"/>
      <c r="F6" s="650"/>
      <c r="G6" s="650"/>
      <c r="H6" s="650"/>
      <c r="I6" s="650"/>
      <c r="J6" s="650"/>
      <c r="K6" s="650"/>
      <c r="L6" s="650"/>
      <c r="M6" s="650"/>
      <c r="N6" s="650"/>
      <c r="O6" s="650"/>
      <c r="P6" s="650"/>
      <c r="Q6" s="650"/>
      <c r="R6" s="650"/>
      <c r="S6" s="650"/>
      <c r="T6" s="650"/>
      <c r="U6" s="650"/>
      <c r="V6" s="650"/>
    </row>
    <row r="8" spans="1:54" ht="62.25" customHeight="1" x14ac:dyDescent="0.25">
      <c r="B8" s="651" t="s">
        <v>0</v>
      </c>
      <c r="C8" s="651" t="s">
        <v>906</v>
      </c>
      <c r="D8" s="668" t="s">
        <v>915</v>
      </c>
      <c r="E8" s="669"/>
      <c r="F8" s="670"/>
      <c r="G8" s="671" t="s">
        <v>733</v>
      </c>
      <c r="H8" s="672"/>
      <c r="I8" s="673"/>
      <c r="J8" s="671" t="s">
        <v>916</v>
      </c>
      <c r="K8" s="672"/>
      <c r="L8" s="673"/>
      <c r="M8" s="671" t="s">
        <v>904</v>
      </c>
      <c r="N8" s="672"/>
      <c r="O8" s="673"/>
      <c r="P8" s="671" t="s">
        <v>917</v>
      </c>
      <c r="Q8" s="672"/>
      <c r="R8" s="673"/>
      <c r="S8" s="677" t="s">
        <v>907</v>
      </c>
      <c r="T8" s="714" t="s">
        <v>908</v>
      </c>
      <c r="U8" s="674" t="s">
        <v>909</v>
      </c>
    </row>
    <row r="9" spans="1:54" ht="63" x14ac:dyDescent="0.25">
      <c r="B9" s="652"/>
      <c r="C9" s="652"/>
      <c r="D9" s="478" t="s">
        <v>918</v>
      </c>
      <c r="E9" s="478" t="s">
        <v>919</v>
      </c>
      <c r="F9" s="478" t="s">
        <v>920</v>
      </c>
      <c r="G9" s="478" t="s">
        <v>918</v>
      </c>
      <c r="H9" s="478" t="s">
        <v>919</v>
      </c>
      <c r="I9" s="478" t="s">
        <v>920</v>
      </c>
      <c r="J9" s="478" t="s">
        <v>918</v>
      </c>
      <c r="K9" s="478" t="s">
        <v>919</v>
      </c>
      <c r="L9" s="478" t="s">
        <v>920</v>
      </c>
      <c r="M9" s="478" t="s">
        <v>918</v>
      </c>
      <c r="N9" s="478" t="s">
        <v>919</v>
      </c>
      <c r="O9" s="478" t="s">
        <v>920</v>
      </c>
      <c r="P9" s="478" t="s">
        <v>918</v>
      </c>
      <c r="Q9" s="478" t="s">
        <v>919</v>
      </c>
      <c r="R9" s="478" t="s">
        <v>920</v>
      </c>
      <c r="S9" s="678"/>
      <c r="T9" s="715"/>
      <c r="U9" s="675"/>
    </row>
    <row r="10" spans="1:54" ht="15.75" x14ac:dyDescent="0.25">
      <c r="B10" s="17">
        <v>1</v>
      </c>
      <c r="C10" s="4" t="str">
        <f>'2 жастағы балалар Ф'!C56</f>
        <v>Аубакирова Жансая</v>
      </c>
      <c r="D10" s="4">
        <f>'2 жастағы балалар Ф'!P56</f>
        <v>4</v>
      </c>
      <c r="E10" s="4">
        <f>'2 жастағы балалар Ф'!Q56</f>
        <v>0</v>
      </c>
      <c r="F10" s="4">
        <f>'2 жастағы балалар Ф'!R56</f>
        <v>0</v>
      </c>
      <c r="G10" s="4">
        <f>'2 жастағы балалар К'!AB56</f>
        <v>8</v>
      </c>
      <c r="H10" s="4">
        <f>'2 жастағы балалар К'!AC56</f>
        <v>0</v>
      </c>
      <c r="I10" s="4">
        <f>'2 жастағы балалар К'!AD56</f>
        <v>0</v>
      </c>
      <c r="J10" s="4">
        <f>'2 жастағы балалар Т'!P56</f>
        <v>4</v>
      </c>
      <c r="K10" s="4">
        <f>'2 жастағы балалар Т'!Q56</f>
        <v>0</v>
      </c>
      <c r="L10" s="4">
        <f>'2 жастағы балалар Т'!R56</f>
        <v>0</v>
      </c>
      <c r="M10" s="4">
        <f>'2 жастағы балалар Ш'!BL56</f>
        <v>20</v>
      </c>
      <c r="N10" s="17">
        <f>'2 жастағы балалар Ш'!BM56</f>
        <v>0</v>
      </c>
      <c r="O10" s="17">
        <f>'2 жастағы балалар Ш'!BN56</f>
        <v>0</v>
      </c>
      <c r="P10" s="17">
        <f>'2 жастағы балалар Ә'!P56</f>
        <v>4</v>
      </c>
      <c r="Q10" s="17">
        <f>'2 жастағы балалар Ә'!Q56</f>
        <v>0</v>
      </c>
      <c r="R10" s="18">
        <f>'2 жастағы балалар Ә'!R56</f>
        <v>0</v>
      </c>
      <c r="S10" s="333">
        <f>(D10+G10+J10+M10+P10)/5</f>
        <v>8</v>
      </c>
      <c r="T10" s="334">
        <f>(E10+H10+K10+N10+Q10)/5</f>
        <v>0</v>
      </c>
      <c r="U10" s="34">
        <f>(F10+I10+L10+O10+R10)/5</f>
        <v>0</v>
      </c>
      <c r="W10" s="741" t="s">
        <v>926</v>
      </c>
      <c r="X10" s="742"/>
      <c r="Y10" s="742"/>
      <c r="Z10" s="742"/>
      <c r="AA10" s="742"/>
      <c r="AB10" s="742"/>
      <c r="AC10" s="743"/>
      <c r="AQ10" s="739" t="s">
        <v>926</v>
      </c>
      <c r="AR10" s="739"/>
      <c r="AS10" s="739"/>
      <c r="AT10" s="739"/>
      <c r="AU10" s="528"/>
      <c r="AV10" s="528"/>
      <c r="AW10" s="12"/>
      <c r="AX10" s="12"/>
      <c r="AY10" s="12"/>
      <c r="AZ10" s="12"/>
      <c r="BA10" s="12"/>
      <c r="BB10" s="12"/>
    </row>
    <row r="11" spans="1:54" ht="15.75" x14ac:dyDescent="0.25">
      <c r="B11" s="17">
        <v>2</v>
      </c>
      <c r="C11" s="4" t="str">
        <f>'2 жастағы балалар Ф'!C57</f>
        <v>Болат Райана</v>
      </c>
      <c r="D11" s="4">
        <f>'2 жастағы балалар Ф'!P57</f>
        <v>2</v>
      </c>
      <c r="E11" s="4">
        <f>'2 жастағы балалар Ф'!Q57</f>
        <v>2</v>
      </c>
      <c r="F11" s="4">
        <f>'2 жастағы балалар Ф'!R57</f>
        <v>0</v>
      </c>
      <c r="G11" s="4">
        <f>'2 жастағы балалар К'!AB57</f>
        <v>8</v>
      </c>
      <c r="H11" s="4">
        <f>'2 жастағы балалар К'!AC57</f>
        <v>0</v>
      </c>
      <c r="I11" s="4">
        <f>'2 жастағы балалар К'!AD57</f>
        <v>0</v>
      </c>
      <c r="J11" s="4">
        <f>'2 жастағы балалар Т'!P57</f>
        <v>2</v>
      </c>
      <c r="K11" s="4">
        <f>'2 жастағы балалар Т'!Q57</f>
        <v>2</v>
      </c>
      <c r="L11" s="4">
        <f>'2 жастағы балалар Т'!R57</f>
        <v>0</v>
      </c>
      <c r="M11" s="4">
        <f>'2 жастағы балалар Ш'!BL57</f>
        <v>20</v>
      </c>
      <c r="N11" s="17">
        <f>'2 жастағы балалар Ш'!BM57</f>
        <v>0</v>
      </c>
      <c r="O11" s="17">
        <f>'2 жастағы балалар Ш'!BN57</f>
        <v>0</v>
      </c>
      <c r="P11" s="17">
        <f>'2 жастағы балалар Ә'!P57</f>
        <v>4</v>
      </c>
      <c r="Q11" s="17">
        <f>'2 жастағы балалар Ә'!Q57</f>
        <v>0</v>
      </c>
      <c r="R11" s="18">
        <f>'2 жастағы балалар Ә'!R57</f>
        <v>0</v>
      </c>
      <c r="S11" s="333">
        <f t="shared" ref="S11:S49" si="0">(D11+G11+J11+M11+P11)/5</f>
        <v>7.2</v>
      </c>
      <c r="T11" s="334">
        <f t="shared" ref="T11:T49" si="1">(E11+H11+K11+N11+Q11)/5</f>
        <v>0.8</v>
      </c>
      <c r="U11" s="34">
        <f t="shared" ref="U11:U49" si="2">(F11+I11+L11+O11+R11)/5</f>
        <v>0</v>
      </c>
      <c r="W11" s="330"/>
      <c r="X11" s="330"/>
      <c r="Y11" s="335" t="s">
        <v>1</v>
      </c>
      <c r="Z11" s="335" t="s">
        <v>1</v>
      </c>
      <c r="AA11" s="335" t="s">
        <v>1088</v>
      </c>
      <c r="AB11" s="489" t="s">
        <v>1087</v>
      </c>
      <c r="AC11" s="489" t="s">
        <v>1089</v>
      </c>
      <c r="AQ11" s="543" t="s">
        <v>1088</v>
      </c>
      <c r="AR11" s="532" t="s">
        <v>711</v>
      </c>
      <c r="AS11" s="536">
        <f>(G58+J58+M58+P58)/4</f>
        <v>2.75</v>
      </c>
      <c r="AT11" s="533">
        <f>AS11*100/Q51</f>
        <v>27.5</v>
      </c>
      <c r="AU11" s="12"/>
      <c r="AV11" s="12"/>
      <c r="AW11" s="12"/>
      <c r="AX11" s="12"/>
      <c r="AY11" s="12"/>
      <c r="AZ11" s="12"/>
      <c r="BA11" s="12"/>
      <c r="BB11" s="12"/>
    </row>
    <row r="12" spans="1:54" ht="15.75" x14ac:dyDescent="0.25">
      <c r="B12" s="17">
        <v>3</v>
      </c>
      <c r="C12" s="4" t="str">
        <f>'2 жастағы балалар Ф'!C58</f>
        <v>Жаналыкова Айжамал</v>
      </c>
      <c r="D12" s="4">
        <f>'2 жастағы балалар Ф'!P58</f>
        <v>4</v>
      </c>
      <c r="E12" s="4">
        <f>'2 жастағы балалар Ф'!Q58</f>
        <v>0</v>
      </c>
      <c r="F12" s="4">
        <f>'2 жастағы балалар Ф'!R58</f>
        <v>0</v>
      </c>
      <c r="G12" s="4">
        <f>'2 жастағы балалар К'!AB58</f>
        <v>8</v>
      </c>
      <c r="H12" s="4">
        <f>'2 жастағы балалар К'!AC58</f>
        <v>0</v>
      </c>
      <c r="I12" s="4">
        <f>'2 жастағы балалар К'!AD58</f>
        <v>0</v>
      </c>
      <c r="J12" s="4">
        <f>'2 жастағы балалар Т'!P58</f>
        <v>4</v>
      </c>
      <c r="K12" s="4">
        <f>'2 жастағы балалар Т'!Q58</f>
        <v>0</v>
      </c>
      <c r="L12" s="4">
        <f>'2 жастағы балалар Т'!R58</f>
        <v>0</v>
      </c>
      <c r="M12" s="4">
        <f>'2 жастағы балалар Ш'!BL58</f>
        <v>20</v>
      </c>
      <c r="N12" s="17">
        <f>'2 жастағы балалар Ш'!BM58</f>
        <v>0</v>
      </c>
      <c r="O12" s="17">
        <f>'2 жастағы балалар Ш'!BN58</f>
        <v>0</v>
      </c>
      <c r="P12" s="17">
        <f>'2 жастағы балалар Ә'!P58</f>
        <v>4</v>
      </c>
      <c r="Q12" s="17">
        <f>'2 жастағы балалар Ә'!Q58</f>
        <v>0</v>
      </c>
      <c r="R12" s="18">
        <f>'2 жастағы балалар Ә'!R58</f>
        <v>0</v>
      </c>
      <c r="S12" s="333">
        <f t="shared" si="0"/>
        <v>8</v>
      </c>
      <c r="T12" s="334">
        <f t="shared" si="1"/>
        <v>0</v>
      </c>
      <c r="U12" s="34">
        <f t="shared" si="2"/>
        <v>0</v>
      </c>
      <c r="W12" s="336" t="s">
        <v>1088</v>
      </c>
      <c r="X12" s="716" t="s">
        <v>711</v>
      </c>
      <c r="Y12" s="337">
        <f>СВОД1!Z12</f>
        <v>25</v>
      </c>
      <c r="Z12" s="374">
        <f>'2 жастағы балалар Ф'!R100</f>
        <v>27.5</v>
      </c>
      <c r="AA12" s="660" t="s">
        <v>1090</v>
      </c>
      <c r="AB12" s="661"/>
      <c r="AC12" s="662"/>
      <c r="AQ12" s="543" t="s">
        <v>1087</v>
      </c>
      <c r="AR12" s="532" t="s">
        <v>711</v>
      </c>
      <c r="AS12" s="536">
        <f>(H58+K58+N58+Q58)/4</f>
        <v>5</v>
      </c>
      <c r="AT12" s="533">
        <f>AS12*100/Q51</f>
        <v>50</v>
      </c>
      <c r="AU12" s="12"/>
      <c r="AV12" s="12"/>
      <c r="AW12" s="12"/>
      <c r="AX12" s="12"/>
      <c r="AY12" s="12"/>
      <c r="AZ12" s="12"/>
      <c r="BA12" s="12"/>
      <c r="BB12" s="12"/>
    </row>
    <row r="13" spans="1:54" ht="15.75" x14ac:dyDescent="0.25">
      <c r="B13" s="17">
        <v>4</v>
      </c>
      <c r="C13" s="4" t="str">
        <f>'2 жастағы балалар Ф'!C59</f>
        <v xml:space="preserve">Қошанбай Сезім </v>
      </c>
      <c r="D13" s="4">
        <f>'2 жастағы балалар Ф'!P59</f>
        <v>0</v>
      </c>
      <c r="E13" s="4">
        <f>'2 жастағы балалар Ф'!Q59</f>
        <v>4</v>
      </c>
      <c r="F13" s="4">
        <f>'2 жастағы балалар Ф'!R59</f>
        <v>0</v>
      </c>
      <c r="G13" s="4">
        <f>'2 жастағы балалар К'!AB59</f>
        <v>0</v>
      </c>
      <c r="H13" s="4">
        <f>'2 жастағы балалар К'!AC59</f>
        <v>4</v>
      </c>
      <c r="I13" s="4">
        <f>'2 жастағы балалар К'!AD59</f>
        <v>4</v>
      </c>
      <c r="J13" s="4">
        <f>'2 жастағы балалар Т'!P59</f>
        <v>0</v>
      </c>
      <c r="K13" s="4">
        <f>'2 жастағы балалар Т'!Q59</f>
        <v>4</v>
      </c>
      <c r="L13" s="4">
        <f>'2 жастағы балалар Т'!R59</f>
        <v>0</v>
      </c>
      <c r="M13" s="4">
        <f>'2 жастағы балалар Ш'!BL59</f>
        <v>2</v>
      </c>
      <c r="N13" s="17">
        <f>'2 жастағы балалар Ш'!BM59</f>
        <v>16</v>
      </c>
      <c r="O13" s="17">
        <f>'2 жастағы балалар Ш'!BN59</f>
        <v>2</v>
      </c>
      <c r="P13" s="17">
        <f>'2 жастағы балалар Ә'!P59</f>
        <v>0</v>
      </c>
      <c r="Q13" s="17">
        <f>'2 жастағы балалар Ә'!Q59</f>
        <v>4</v>
      </c>
      <c r="R13" s="18">
        <f>'2 жастағы балалар Ә'!R59</f>
        <v>0</v>
      </c>
      <c r="S13" s="333">
        <f t="shared" si="0"/>
        <v>0.4</v>
      </c>
      <c r="T13" s="334">
        <f t="shared" si="1"/>
        <v>6.4</v>
      </c>
      <c r="U13" s="34">
        <f t="shared" si="2"/>
        <v>1.2</v>
      </c>
      <c r="W13" s="336" t="s">
        <v>1087</v>
      </c>
      <c r="X13" s="717"/>
      <c r="Y13" s="337">
        <f>СВОД1!Z13</f>
        <v>33.333333333333336</v>
      </c>
      <c r="Z13" s="374">
        <f>'2 жастағы балалар Ф'!R101</f>
        <v>50</v>
      </c>
      <c r="AA13" s="663"/>
      <c r="AB13" s="664"/>
      <c r="AC13" s="665"/>
      <c r="AQ13" s="543" t="s">
        <v>1089</v>
      </c>
      <c r="AR13" s="532" t="s">
        <v>711</v>
      </c>
      <c r="AS13" s="536">
        <f>(I58+L58+O58+R58)/4</f>
        <v>2.25</v>
      </c>
      <c r="AT13" s="533">
        <f>AS13*100/Q51</f>
        <v>22.5</v>
      </c>
      <c r="AU13" s="12"/>
      <c r="AV13" s="12"/>
      <c r="AW13" s="12"/>
      <c r="AX13" s="12"/>
      <c r="AY13" s="12"/>
      <c r="AZ13" s="12"/>
      <c r="BA13" s="12"/>
      <c r="BB13" s="12"/>
    </row>
    <row r="14" spans="1:54" ht="15.75" x14ac:dyDescent="0.25">
      <c r="B14" s="17">
        <v>5</v>
      </c>
      <c r="C14" s="4" t="str">
        <f>'2 жастағы балалар Ф'!C60</f>
        <v>Мукажанов Алибек</v>
      </c>
      <c r="D14" s="4">
        <f>'2 жастағы балалар Ф'!P60</f>
        <v>0</v>
      </c>
      <c r="E14" s="4">
        <f>'2 жастағы балалар Ф'!Q60</f>
        <v>1</v>
      </c>
      <c r="F14" s="4">
        <f>'2 жастағы балалар Ф'!R60</f>
        <v>3</v>
      </c>
      <c r="G14" s="4">
        <f>'2 жастағы балалар К'!AB60</f>
        <v>0</v>
      </c>
      <c r="H14" s="4">
        <f>'2 жастағы балалар К'!AC60</f>
        <v>0</v>
      </c>
      <c r="I14" s="4">
        <f>'2 жастағы балалар К'!AD60</f>
        <v>8</v>
      </c>
      <c r="J14" s="4">
        <f>'2 жастағы балалар Т'!P60</f>
        <v>0</v>
      </c>
      <c r="K14" s="4">
        <f>'2 жастағы балалар Т'!Q60</f>
        <v>0</v>
      </c>
      <c r="L14" s="4">
        <f>'2 жастағы балалар Т'!R60</f>
        <v>4</v>
      </c>
      <c r="M14" s="4">
        <f>'2 жастағы балалар Ш'!BL60</f>
        <v>0</v>
      </c>
      <c r="N14" s="17">
        <f>'2 жастағы балалар Ш'!BM60</f>
        <v>3</v>
      </c>
      <c r="O14" s="17">
        <f>'2 жастағы балалар Ш'!BN60</f>
        <v>17</v>
      </c>
      <c r="P14" s="17">
        <f>'2 жастағы балалар Ә'!P60</f>
        <v>0</v>
      </c>
      <c r="Q14" s="17">
        <f>'2 жастағы балалар Ә'!Q60</f>
        <v>0</v>
      </c>
      <c r="R14" s="18">
        <f>'2 жастағы балалар Ә'!R60</f>
        <v>4</v>
      </c>
      <c r="S14" s="333">
        <f t="shared" si="0"/>
        <v>0</v>
      </c>
      <c r="T14" s="334">
        <f t="shared" si="1"/>
        <v>0.8</v>
      </c>
      <c r="U14" s="34">
        <f t="shared" si="2"/>
        <v>7.2</v>
      </c>
      <c r="W14" s="336" t="s">
        <v>1089</v>
      </c>
      <c r="X14" s="718"/>
      <c r="Y14" s="337">
        <f>СВОД1!Z14</f>
        <v>41.666666666666664</v>
      </c>
      <c r="Z14" s="374">
        <f>'2 жастағы балалар Ф'!R102</f>
        <v>22.5</v>
      </c>
      <c r="AA14" s="666">
        <f>AA18*Q51/100</f>
        <v>2.89</v>
      </c>
      <c r="AB14" s="666">
        <f>AB18*Q51/100</f>
        <v>3.585</v>
      </c>
      <c r="AC14" s="666">
        <f>AC18*Q51/100</f>
        <v>3.5249999999999999</v>
      </c>
      <c r="AQ14" s="532"/>
      <c r="AR14" s="532"/>
      <c r="AS14" s="535">
        <f>SUM(AS11:AS13)</f>
        <v>10</v>
      </c>
      <c r="AT14" s="535">
        <f>SUM(AT11:AT13)</f>
        <v>100</v>
      </c>
      <c r="AU14" s="12"/>
      <c r="AV14" s="12"/>
      <c r="AW14" s="12"/>
      <c r="AX14" s="12"/>
      <c r="AY14" s="12"/>
      <c r="AZ14" s="12"/>
      <c r="BA14" s="12"/>
      <c r="BB14" s="12"/>
    </row>
    <row r="15" spans="1:54" ht="15.75" x14ac:dyDescent="0.25">
      <c r="B15" s="17">
        <v>6</v>
      </c>
      <c r="C15" s="4" t="str">
        <f>'2 жастағы балалар Ф'!C61</f>
        <v>Серік Нұртаза</v>
      </c>
      <c r="D15" s="4">
        <f>'2 жастағы балалар Ф'!P61</f>
        <v>0</v>
      </c>
      <c r="E15" s="4">
        <f>'2 жастағы балалар Ф'!Q61</f>
        <v>4</v>
      </c>
      <c r="F15" s="4">
        <f>'2 жастағы балалар Ф'!R61</f>
        <v>0</v>
      </c>
      <c r="G15" s="4">
        <f>'2 жастағы балалар К'!AB61</f>
        <v>0</v>
      </c>
      <c r="H15" s="4">
        <f>'2 жастағы балалар К'!AC61</f>
        <v>8</v>
      </c>
      <c r="I15" s="4">
        <f>'2 жастағы балалар К'!AD61</f>
        <v>0</v>
      </c>
      <c r="J15" s="4">
        <f>'2 жастағы балалар Т'!P61</f>
        <v>0</v>
      </c>
      <c r="K15" s="4">
        <f>'2 жастағы балалар Т'!Q61</f>
        <v>4</v>
      </c>
      <c r="L15" s="4">
        <f>'2 жастағы балалар Т'!R61</f>
        <v>0</v>
      </c>
      <c r="M15" s="4">
        <f>'2 жастағы балалар Ш'!BL61</f>
        <v>0</v>
      </c>
      <c r="N15" s="17">
        <f>'2 жастағы балалар Ш'!BM61</f>
        <v>17</v>
      </c>
      <c r="O15" s="17">
        <f>'2 жастағы балалар Ш'!BN61</f>
        <v>3</v>
      </c>
      <c r="P15" s="17">
        <f>'2 жастағы балалар Ә'!P61</f>
        <v>0</v>
      </c>
      <c r="Q15" s="17">
        <f>'2 жастағы балалар Ә'!Q61</f>
        <v>4</v>
      </c>
      <c r="R15" s="18">
        <f>'2 жастағы балалар Ә'!R61</f>
        <v>0</v>
      </c>
      <c r="S15" s="333">
        <f t="shared" si="0"/>
        <v>0</v>
      </c>
      <c r="T15" s="334">
        <f t="shared" si="1"/>
        <v>7.4</v>
      </c>
      <c r="U15" s="34">
        <f t="shared" si="2"/>
        <v>0.6</v>
      </c>
      <c r="W15" s="338"/>
      <c r="X15" s="338"/>
      <c r="Y15" s="338"/>
      <c r="Z15" s="375"/>
      <c r="AA15" s="667"/>
      <c r="AB15" s="667"/>
      <c r="AC15" s="667"/>
      <c r="AQ15" s="532"/>
      <c r="AR15" s="538"/>
      <c r="AS15" s="656" t="s">
        <v>734</v>
      </c>
      <c r="AT15" s="656"/>
      <c r="AU15" s="657" t="s">
        <v>735</v>
      </c>
      <c r="AV15" s="657"/>
      <c r="AW15" s="12"/>
      <c r="AX15" s="12"/>
      <c r="AY15" s="12"/>
      <c r="AZ15" s="12"/>
      <c r="BA15" s="12"/>
      <c r="BB15" s="12"/>
    </row>
    <row r="16" spans="1:54" ht="15.75" x14ac:dyDescent="0.25">
      <c r="B16" s="17">
        <v>7</v>
      </c>
      <c r="C16" s="4">
        <f>'2 жастағы балалар Ф'!C62</f>
        <v>0</v>
      </c>
      <c r="D16" s="4">
        <f>'2 жастағы балалар Ф'!P62</f>
        <v>0</v>
      </c>
      <c r="E16" s="4">
        <f>'2 жастағы балалар Ф'!Q62</f>
        <v>0</v>
      </c>
      <c r="F16" s="4">
        <f>'2 жастағы балалар Ф'!R62</f>
        <v>0</v>
      </c>
      <c r="G16" s="4">
        <f>'2 жастағы балалар К'!AB62</f>
        <v>0</v>
      </c>
      <c r="H16" s="4">
        <f>'2 жастағы балалар К'!AC62</f>
        <v>0</v>
      </c>
      <c r="I16" s="4">
        <f>'2 жастағы балалар К'!AD62</f>
        <v>0</v>
      </c>
      <c r="J16" s="4">
        <f>'2 жастағы балалар Т'!P62</f>
        <v>0</v>
      </c>
      <c r="K16" s="4">
        <f>'2 жастағы балалар Т'!Q62</f>
        <v>0</v>
      </c>
      <c r="L16" s="4">
        <f>'2 жастағы балалар Т'!R62</f>
        <v>0</v>
      </c>
      <c r="M16" s="4">
        <f>'2 жастағы балалар Ш'!BL62</f>
        <v>0</v>
      </c>
      <c r="N16" s="17">
        <f>'2 жастағы балалар Ш'!BM62</f>
        <v>0</v>
      </c>
      <c r="O16" s="17">
        <f>'2 жастағы балалар Ш'!BN62</f>
        <v>0</v>
      </c>
      <c r="P16" s="17">
        <f>'2 жастағы балалар Ә'!P62</f>
        <v>0</v>
      </c>
      <c r="Q16" s="17">
        <f>'2 жастағы балалар Ә'!Q62</f>
        <v>0</v>
      </c>
      <c r="R16" s="18">
        <f>'2 жастағы балалар Ә'!R62</f>
        <v>0</v>
      </c>
      <c r="S16" s="333">
        <f t="shared" si="0"/>
        <v>0</v>
      </c>
      <c r="T16" s="334">
        <f t="shared" si="1"/>
        <v>0</v>
      </c>
      <c r="U16" s="34">
        <f t="shared" si="2"/>
        <v>0</v>
      </c>
      <c r="W16" s="336" t="s">
        <v>1088</v>
      </c>
      <c r="X16" s="716" t="s">
        <v>712</v>
      </c>
      <c r="Y16" s="337">
        <f>СВОД1!Z16</f>
        <v>26.190476190476193</v>
      </c>
      <c r="Z16" s="374">
        <f>'2 жастағы балалар К'!AD100</f>
        <v>30</v>
      </c>
      <c r="AA16" s="748" t="s">
        <v>1</v>
      </c>
      <c r="AB16" s="748"/>
      <c r="AC16" s="748"/>
      <c r="AQ16" s="543" t="s">
        <v>1088</v>
      </c>
      <c r="AR16" s="538" t="s">
        <v>712</v>
      </c>
      <c r="AS16" s="536">
        <f>(G65+J65+M65+P65)/4</f>
        <v>3</v>
      </c>
      <c r="AT16" s="533">
        <f>AS16*100/Q51</f>
        <v>30</v>
      </c>
      <c r="AU16" s="527">
        <f>(V65+Y65+AB65+AE65)/4</f>
        <v>3</v>
      </c>
      <c r="AV16" s="527">
        <f>AU16*100/Q51</f>
        <v>30</v>
      </c>
      <c r="AW16" s="12"/>
      <c r="AX16" s="12"/>
      <c r="AY16" s="12"/>
      <c r="AZ16" s="12"/>
      <c r="BA16" s="12"/>
      <c r="BB16" s="12"/>
    </row>
    <row r="17" spans="2:54" ht="15.75" x14ac:dyDescent="0.25">
      <c r="B17" s="17">
        <v>8</v>
      </c>
      <c r="C17" s="4">
        <f>'2 жастағы балалар Ф'!C63</f>
        <v>0</v>
      </c>
      <c r="D17" s="4">
        <f>'2 жастағы балалар Ф'!P63</f>
        <v>0</v>
      </c>
      <c r="E17" s="4">
        <f>'2 жастағы балалар Ф'!Q63</f>
        <v>0</v>
      </c>
      <c r="F17" s="4">
        <f>'2 жастағы балалар Ф'!R63</f>
        <v>0</v>
      </c>
      <c r="G17" s="4">
        <f>'2 жастағы балалар К'!AB63</f>
        <v>0</v>
      </c>
      <c r="H17" s="4">
        <f>'2 жастағы балалар К'!AC63</f>
        <v>0</v>
      </c>
      <c r="I17" s="4">
        <f>'2 жастағы балалар К'!AD63</f>
        <v>0</v>
      </c>
      <c r="J17" s="4">
        <f>'2 жастағы балалар Т'!P63</f>
        <v>0</v>
      </c>
      <c r="K17" s="4">
        <f>'2 жастағы балалар Т'!Q63</f>
        <v>0</v>
      </c>
      <c r="L17" s="4">
        <f>'2 жастағы балалар Т'!R63</f>
        <v>0</v>
      </c>
      <c r="M17" s="4">
        <f>'2 жастағы балалар Ш'!BL63</f>
        <v>0</v>
      </c>
      <c r="N17" s="17">
        <f>'2 жастағы балалар Ш'!BM63</f>
        <v>0</v>
      </c>
      <c r="O17" s="17">
        <f>'2 жастағы балалар Ш'!BN63</f>
        <v>0</v>
      </c>
      <c r="P17" s="17">
        <f>'2 жастағы балалар Ә'!P63</f>
        <v>0</v>
      </c>
      <c r="Q17" s="17">
        <f>'2 жастағы балалар Ә'!Q63</f>
        <v>0</v>
      </c>
      <c r="R17" s="18">
        <f>'2 жастағы балалар Ә'!R63</f>
        <v>0</v>
      </c>
      <c r="S17" s="333">
        <f t="shared" si="0"/>
        <v>0</v>
      </c>
      <c r="T17" s="334">
        <f t="shared" si="1"/>
        <v>0</v>
      </c>
      <c r="U17" s="34">
        <f t="shared" si="2"/>
        <v>0</v>
      </c>
      <c r="W17" s="336" t="s">
        <v>1087</v>
      </c>
      <c r="X17" s="717"/>
      <c r="Y17" s="337">
        <f>СВОД1!Z17</f>
        <v>23.809523809523814</v>
      </c>
      <c r="Z17" s="374">
        <f>'2 жастағы балалар К'!AD101</f>
        <v>28.75</v>
      </c>
      <c r="AA17" s="748"/>
      <c r="AB17" s="748"/>
      <c r="AC17" s="748"/>
      <c r="AQ17" s="543" t="s">
        <v>1087</v>
      </c>
      <c r="AR17" s="538" t="s">
        <v>712</v>
      </c>
      <c r="AS17" s="536">
        <f>(H65+K65+N65+Q65)/4</f>
        <v>3.25</v>
      </c>
      <c r="AT17" s="533">
        <f>AS17*100/Q51</f>
        <v>32.5</v>
      </c>
      <c r="AU17" s="527">
        <f>(W65+Z65+AC65+AF65)/4</f>
        <v>2.5</v>
      </c>
      <c r="AV17" s="527">
        <f>AU17*100/Q51</f>
        <v>25</v>
      </c>
      <c r="AW17" s="12"/>
      <c r="AX17" s="12"/>
      <c r="AY17" s="12"/>
      <c r="AZ17" s="12"/>
      <c r="BA17" s="12"/>
      <c r="BB17" s="12"/>
    </row>
    <row r="18" spans="2:54" ht="15.75" x14ac:dyDescent="0.25">
      <c r="B18" s="17">
        <v>9</v>
      </c>
      <c r="C18" s="4">
        <f>'2 жастағы балалар Ф'!C64</f>
        <v>0</v>
      </c>
      <c r="D18" s="4">
        <f>'2 жастағы балалар Ф'!P64</f>
        <v>0</v>
      </c>
      <c r="E18" s="4">
        <f>'2 жастағы балалар Ф'!Q64</f>
        <v>0</v>
      </c>
      <c r="F18" s="4">
        <f>'2 жастағы балалар Ф'!R64</f>
        <v>0</v>
      </c>
      <c r="G18" s="4">
        <f>'2 жастағы балалар К'!AB64</f>
        <v>0</v>
      </c>
      <c r="H18" s="4">
        <f>'2 жастағы балалар К'!AC64</f>
        <v>0</v>
      </c>
      <c r="I18" s="4">
        <f>'2 жастағы балалар К'!AD64</f>
        <v>0</v>
      </c>
      <c r="J18" s="4">
        <f>'2 жастағы балалар Т'!P64</f>
        <v>0</v>
      </c>
      <c r="K18" s="4">
        <f>'2 жастағы балалар Т'!Q64</f>
        <v>0</v>
      </c>
      <c r="L18" s="4">
        <f>'2 жастағы балалар Т'!R64</f>
        <v>0</v>
      </c>
      <c r="M18" s="4">
        <f>'2 жастағы балалар Ш'!BL64</f>
        <v>0</v>
      </c>
      <c r="N18" s="17">
        <f>'2 жастағы балалар Ш'!BM64</f>
        <v>0</v>
      </c>
      <c r="O18" s="17">
        <f>'2 жастағы балалар Ш'!BN64</f>
        <v>0</v>
      </c>
      <c r="P18" s="17">
        <f>'2 жастағы балалар Ә'!P64</f>
        <v>0</v>
      </c>
      <c r="Q18" s="17">
        <f>'2 жастағы балалар Ә'!Q64</f>
        <v>0</v>
      </c>
      <c r="R18" s="18">
        <f>'2 жастағы балалар Ә'!R64</f>
        <v>0</v>
      </c>
      <c r="S18" s="333">
        <f t="shared" si="0"/>
        <v>0</v>
      </c>
      <c r="T18" s="334">
        <f t="shared" si="1"/>
        <v>0</v>
      </c>
      <c r="U18" s="34">
        <f t="shared" si="2"/>
        <v>0</v>
      </c>
      <c r="W18" s="336" t="s">
        <v>1089</v>
      </c>
      <c r="X18" s="718"/>
      <c r="Y18" s="337">
        <f>СВОД1!Z18</f>
        <v>50</v>
      </c>
      <c r="Z18" s="374">
        <f>'2 жастағы балалар К'!AD102</f>
        <v>41.25</v>
      </c>
      <c r="AA18" s="744">
        <f>(Z12+Z16+Z20+Z24+Z28)/5</f>
        <v>28.9</v>
      </c>
      <c r="AB18" s="744">
        <f>(Z13+Z17+Z21+Z25+Z29)/5</f>
        <v>35.85</v>
      </c>
      <c r="AC18" s="744">
        <f>(Z14+Z18+Z22+Z26+Z30)/5</f>
        <v>35.25</v>
      </c>
      <c r="AQ18" s="543" t="s">
        <v>1089</v>
      </c>
      <c r="AR18" s="538" t="s">
        <v>712</v>
      </c>
      <c r="AS18" s="536">
        <f>(I65+L65+O65+R65)/4</f>
        <v>3.75</v>
      </c>
      <c r="AT18" s="533">
        <f>AS18*100/Q51</f>
        <v>37.5</v>
      </c>
      <c r="AU18" s="527">
        <f>(X65+AA65+AD65+AG65)/4</f>
        <v>4.5</v>
      </c>
      <c r="AV18" s="527">
        <f>AU18*100/Q51</f>
        <v>45</v>
      </c>
      <c r="AW18" s="12"/>
      <c r="AX18" s="12"/>
      <c r="AY18" s="12"/>
      <c r="AZ18" s="12"/>
      <c r="BA18" s="12"/>
      <c r="BB18" s="12"/>
    </row>
    <row r="19" spans="2:54" ht="15.75" x14ac:dyDescent="0.25">
      <c r="B19" s="17">
        <v>10</v>
      </c>
      <c r="C19" s="4">
        <f>'2 жастағы балалар Ф'!C65</f>
        <v>0</v>
      </c>
      <c r="D19" s="4">
        <f>'2 жастағы балалар Ф'!P65</f>
        <v>0</v>
      </c>
      <c r="E19" s="4">
        <f>'2 жастағы балалар Ф'!Q65</f>
        <v>0</v>
      </c>
      <c r="F19" s="4">
        <f>'2 жастағы балалар Ф'!R65</f>
        <v>0</v>
      </c>
      <c r="G19" s="4">
        <f>'2 жастағы балалар К'!AB65</f>
        <v>0</v>
      </c>
      <c r="H19" s="4">
        <f>'2 жастағы балалар К'!AC65</f>
        <v>0</v>
      </c>
      <c r="I19" s="4">
        <f>'2 жастағы балалар К'!AD65</f>
        <v>0</v>
      </c>
      <c r="J19" s="4">
        <f>'2 жастағы балалар Т'!P65</f>
        <v>0</v>
      </c>
      <c r="K19" s="4">
        <f>'2 жастағы балалар Т'!Q65</f>
        <v>0</v>
      </c>
      <c r="L19" s="4">
        <f>'2 жастағы балалар Т'!R65</f>
        <v>0</v>
      </c>
      <c r="M19" s="4">
        <f>'2 жастағы балалар Ш'!BL65</f>
        <v>0</v>
      </c>
      <c r="N19" s="17">
        <f>'2 жастағы балалар Ш'!BM65</f>
        <v>0</v>
      </c>
      <c r="O19" s="17">
        <f>'2 жастағы балалар Ш'!BN65</f>
        <v>0</v>
      </c>
      <c r="P19" s="17">
        <f>'2 жастағы балалар Ә'!P65</f>
        <v>0</v>
      </c>
      <c r="Q19" s="17">
        <f>'2 жастағы балалар Ә'!Q65</f>
        <v>0</v>
      </c>
      <c r="R19" s="18">
        <f>'2 жастағы балалар Ә'!R65</f>
        <v>0</v>
      </c>
      <c r="S19" s="333">
        <f t="shared" si="0"/>
        <v>0</v>
      </c>
      <c r="T19" s="334">
        <f t="shared" si="1"/>
        <v>0</v>
      </c>
      <c r="U19" s="34">
        <f t="shared" si="2"/>
        <v>0</v>
      </c>
      <c r="W19" s="338"/>
      <c r="X19" s="338"/>
      <c r="Y19" s="338"/>
      <c r="Z19" s="375"/>
      <c r="AA19" s="744"/>
      <c r="AB19" s="744"/>
      <c r="AC19" s="744"/>
      <c r="AQ19" s="532"/>
      <c r="AR19" s="538"/>
      <c r="AS19" s="535">
        <f>SUM(AS16:AS18)</f>
        <v>10</v>
      </c>
      <c r="AT19" s="535">
        <f>SUM(AT16:AT18)</f>
        <v>100</v>
      </c>
      <c r="AU19" s="534">
        <f>SUM(AU16:AU18)</f>
        <v>10</v>
      </c>
      <c r="AV19" s="534">
        <f>SUM(AV16:AV18)</f>
        <v>100</v>
      </c>
      <c r="AW19" s="12"/>
      <c r="AX19" s="12"/>
      <c r="AY19" s="12"/>
      <c r="AZ19" s="12"/>
      <c r="BA19" s="12"/>
      <c r="BB19" s="12"/>
    </row>
    <row r="20" spans="2:54" ht="15.75" x14ac:dyDescent="0.25">
      <c r="B20" s="17">
        <v>11</v>
      </c>
      <c r="C20" s="4">
        <f>'2 жастағы балалар Ф'!C66</f>
        <v>0</v>
      </c>
      <c r="D20" s="4">
        <f>'2 жастағы балалар Ф'!P66</f>
        <v>0</v>
      </c>
      <c r="E20" s="4">
        <f>'2 жастағы балалар Ф'!Q66</f>
        <v>0</v>
      </c>
      <c r="F20" s="4">
        <f>'2 жастағы балалар Ф'!R66</f>
        <v>0</v>
      </c>
      <c r="G20" s="4">
        <f>'2 жастағы балалар К'!AB66</f>
        <v>0</v>
      </c>
      <c r="H20" s="4">
        <f>'2 жастағы балалар К'!AC66</f>
        <v>0</v>
      </c>
      <c r="I20" s="4">
        <f>'2 жастағы балалар К'!AD66</f>
        <v>0</v>
      </c>
      <c r="J20" s="4">
        <f>'2 жастағы балалар Т'!P66</f>
        <v>0</v>
      </c>
      <c r="K20" s="4">
        <f>'2 жастағы балалар Т'!Q66</f>
        <v>0</v>
      </c>
      <c r="L20" s="4">
        <f>'2 жастағы балалар Т'!R66</f>
        <v>0</v>
      </c>
      <c r="M20" s="4">
        <f>'2 жастағы балалар Ш'!BL66</f>
        <v>0</v>
      </c>
      <c r="N20" s="17">
        <f>'2 жастағы балалар Ш'!BM66</f>
        <v>0</v>
      </c>
      <c r="O20" s="17">
        <f>'2 жастағы балалар Ш'!BN66</f>
        <v>0</v>
      </c>
      <c r="P20" s="17">
        <f>'2 жастағы балалар Ә'!P66</f>
        <v>0</v>
      </c>
      <c r="Q20" s="17">
        <f>'2 жастағы балалар Ә'!Q66</f>
        <v>0</v>
      </c>
      <c r="R20" s="18">
        <f>'2 жастағы балалар Ә'!R66</f>
        <v>0</v>
      </c>
      <c r="S20" s="333">
        <f t="shared" si="0"/>
        <v>0</v>
      </c>
      <c r="T20" s="334">
        <f t="shared" si="1"/>
        <v>0</v>
      </c>
      <c r="U20" s="34">
        <f t="shared" si="2"/>
        <v>0</v>
      </c>
      <c r="W20" s="336" t="s">
        <v>1088</v>
      </c>
      <c r="X20" s="716" t="s">
        <v>713</v>
      </c>
      <c r="Y20" s="337">
        <f>СВОД1!Z20</f>
        <v>16.666666666666668</v>
      </c>
      <c r="Z20" s="374">
        <f>'2 жастағы балалар Т'!R100</f>
        <v>25</v>
      </c>
      <c r="AA20" s="372">
        <f>СВОД1!AA18</f>
        <v>25.12698412698413</v>
      </c>
      <c r="AB20" s="372">
        <f>СВОД1!AB18</f>
        <v>27.873015873015873</v>
      </c>
      <c r="AC20" s="372">
        <f>СВОД1!AC18</f>
        <v>47</v>
      </c>
      <c r="AQ20" s="543" t="s">
        <v>1088</v>
      </c>
      <c r="AR20" s="532" t="s">
        <v>713</v>
      </c>
      <c r="AS20" s="527">
        <f>(J72+M72+P72+S72)/4</f>
        <v>2.5</v>
      </c>
      <c r="AT20" s="533">
        <f>AS20*100/Q51</f>
        <v>25</v>
      </c>
      <c r="AU20" s="12"/>
      <c r="AV20" s="12"/>
      <c r="AW20" s="12"/>
      <c r="AX20" s="12"/>
      <c r="AY20" s="12"/>
      <c r="AZ20" s="12"/>
      <c r="BA20" s="12"/>
      <c r="BB20" s="12"/>
    </row>
    <row r="21" spans="2:54" ht="15.75" x14ac:dyDescent="0.25">
      <c r="B21" s="17">
        <v>12</v>
      </c>
      <c r="C21" s="4">
        <f>'2 жастағы балалар Ф'!C67</f>
        <v>0</v>
      </c>
      <c r="D21" s="4">
        <f>'2 жастағы балалар Ф'!P67</f>
        <v>0</v>
      </c>
      <c r="E21" s="4">
        <f>'2 жастағы балалар Ф'!Q67</f>
        <v>0</v>
      </c>
      <c r="F21" s="4">
        <f>'2 жастағы балалар Ф'!R67</f>
        <v>0</v>
      </c>
      <c r="G21" s="4">
        <f>'2 жастағы балалар К'!AB67</f>
        <v>0</v>
      </c>
      <c r="H21" s="4">
        <f>'2 жастағы балалар К'!AC67</f>
        <v>0</v>
      </c>
      <c r="I21" s="4">
        <f>'2 жастағы балалар К'!AD67</f>
        <v>0</v>
      </c>
      <c r="J21" s="4">
        <f>'2 жастағы балалар Т'!P67</f>
        <v>0</v>
      </c>
      <c r="K21" s="4">
        <f>'2 жастағы балалар Т'!Q67</f>
        <v>0</v>
      </c>
      <c r="L21" s="4">
        <f>'2 жастағы балалар Т'!R67</f>
        <v>0</v>
      </c>
      <c r="M21" s="4">
        <f>'2 жастағы балалар Ш'!BL67</f>
        <v>0</v>
      </c>
      <c r="N21" s="17">
        <f>'2 жастағы балалар Ш'!BM67</f>
        <v>0</v>
      </c>
      <c r="O21" s="17">
        <f>'2 жастағы балалар Ш'!BN67</f>
        <v>0</v>
      </c>
      <c r="P21" s="17">
        <f>'2 жастағы балалар Ә'!P67</f>
        <v>0</v>
      </c>
      <c r="Q21" s="17">
        <f>'2 жастағы балалар Ә'!Q67</f>
        <v>0</v>
      </c>
      <c r="R21" s="18">
        <f>'2 жастағы балалар Ә'!R67</f>
        <v>0</v>
      </c>
      <c r="S21" s="333">
        <f t="shared" si="0"/>
        <v>0</v>
      </c>
      <c r="T21" s="334">
        <f t="shared" si="1"/>
        <v>0</v>
      </c>
      <c r="U21" s="34">
        <f t="shared" si="2"/>
        <v>0</v>
      </c>
      <c r="W21" s="336" t="s">
        <v>1087</v>
      </c>
      <c r="X21" s="717"/>
      <c r="Y21" s="337">
        <f>СВОД1!Z21</f>
        <v>33.333333333333336</v>
      </c>
      <c r="Z21" s="374">
        <f>'2 жастағы балалар Т'!R101</f>
        <v>35</v>
      </c>
      <c r="AA21" s="660"/>
      <c r="AB21" s="661"/>
      <c r="AC21" s="662"/>
      <c r="AQ21" s="543" t="s">
        <v>1087</v>
      </c>
      <c r="AR21" s="532" t="s">
        <v>713</v>
      </c>
      <c r="AS21" s="527">
        <f>(K72+N72+Q72+T72)/4</f>
        <v>3.5</v>
      </c>
      <c r="AT21" s="533">
        <f>AS21*100/Q51</f>
        <v>35</v>
      </c>
      <c r="AU21" s="12"/>
      <c r="AV21" s="12"/>
      <c r="AW21" s="12"/>
      <c r="AX21" s="12"/>
      <c r="AY21" s="12"/>
      <c r="AZ21" s="12"/>
      <c r="BA21" s="12"/>
      <c r="BB21" s="12"/>
    </row>
    <row r="22" spans="2:54" ht="15.75" x14ac:dyDescent="0.25">
      <c r="B22" s="17">
        <v>13</v>
      </c>
      <c r="C22" s="4">
        <f>'2 жастағы балалар Ф'!C68</f>
        <v>0</v>
      </c>
      <c r="D22" s="4">
        <f>'2 жастағы балалар Ф'!P68</f>
        <v>0</v>
      </c>
      <c r="E22" s="4">
        <f>'2 жастағы балалар Ф'!Q68</f>
        <v>0</v>
      </c>
      <c r="F22" s="4">
        <f>'2 жастағы балалар Ф'!R68</f>
        <v>0</v>
      </c>
      <c r="G22" s="4">
        <f>'2 жастағы балалар К'!AB68</f>
        <v>0</v>
      </c>
      <c r="H22" s="4">
        <f>'2 жастағы балалар К'!AC68</f>
        <v>0</v>
      </c>
      <c r="I22" s="4">
        <f>'2 жастағы балалар К'!AD68</f>
        <v>0</v>
      </c>
      <c r="J22" s="4">
        <f>'2 жастағы балалар Т'!P68</f>
        <v>0</v>
      </c>
      <c r="K22" s="4">
        <f>'2 жастағы балалар Т'!Q68</f>
        <v>0</v>
      </c>
      <c r="L22" s="4">
        <f>'2 жастағы балалар Т'!R68</f>
        <v>0</v>
      </c>
      <c r="M22" s="4">
        <f>'2 жастағы балалар Ш'!BL68</f>
        <v>0</v>
      </c>
      <c r="N22" s="17">
        <f>'2 жастағы балалар Ш'!BM68</f>
        <v>0</v>
      </c>
      <c r="O22" s="17">
        <f>'2 жастағы балалар Ш'!BN68</f>
        <v>0</v>
      </c>
      <c r="P22" s="17">
        <f>'2 жастағы балалар Ә'!P68</f>
        <v>0</v>
      </c>
      <c r="Q22" s="17">
        <f>'2 жастағы балалар Ә'!Q68</f>
        <v>0</v>
      </c>
      <c r="R22" s="18">
        <f>'2 жастағы балалар Ә'!R68</f>
        <v>0</v>
      </c>
      <c r="S22" s="333">
        <f t="shared" si="0"/>
        <v>0</v>
      </c>
      <c r="T22" s="334">
        <f t="shared" si="1"/>
        <v>0</v>
      </c>
      <c r="U22" s="34">
        <f t="shared" si="2"/>
        <v>0</v>
      </c>
      <c r="W22" s="336" t="s">
        <v>1089</v>
      </c>
      <c r="X22" s="718"/>
      <c r="Y22" s="337">
        <f>СВОД1!Z22</f>
        <v>50</v>
      </c>
      <c r="Z22" s="374">
        <f>'2 жастағы балалар Т'!R102</f>
        <v>40</v>
      </c>
      <c r="AA22" s="745"/>
      <c r="AB22" s="746"/>
      <c r="AC22" s="747"/>
      <c r="AQ22" s="543" t="s">
        <v>1089</v>
      </c>
      <c r="AR22" s="532" t="s">
        <v>713</v>
      </c>
      <c r="AS22" s="527">
        <f>(L72+O72+R72+U72)/4</f>
        <v>4</v>
      </c>
      <c r="AT22" s="533">
        <f>AS22*100/Q51</f>
        <v>40</v>
      </c>
      <c r="AU22" s="12"/>
      <c r="AV22" s="12"/>
      <c r="AW22" s="12"/>
      <c r="AX22" s="12"/>
      <c r="AY22" s="12"/>
      <c r="AZ22" s="12"/>
      <c r="BA22" s="12"/>
      <c r="BB22" s="12"/>
    </row>
    <row r="23" spans="2:54" ht="15.75" x14ac:dyDescent="0.25">
      <c r="B23" s="17">
        <v>14</v>
      </c>
      <c r="C23" s="4">
        <f>'2 жастағы балалар Ф'!C69</f>
        <v>0</v>
      </c>
      <c r="D23" s="4">
        <f>'2 жастағы балалар Ф'!P69</f>
        <v>0</v>
      </c>
      <c r="E23" s="4">
        <f>'2 жастағы балалар Ф'!Q69</f>
        <v>0</v>
      </c>
      <c r="F23" s="4">
        <f>'2 жастағы балалар Ф'!R69</f>
        <v>0</v>
      </c>
      <c r="G23" s="4">
        <f>'2 жастағы балалар К'!AB69</f>
        <v>0</v>
      </c>
      <c r="H23" s="4">
        <f>'2 жастағы балалар К'!AC69</f>
        <v>0</v>
      </c>
      <c r="I23" s="4">
        <f>'2 жастағы балалар К'!AD69</f>
        <v>0</v>
      </c>
      <c r="J23" s="4">
        <f>'2 жастағы балалар Т'!P69</f>
        <v>0</v>
      </c>
      <c r="K23" s="4">
        <f>'2 жастағы балалар Т'!Q69</f>
        <v>0</v>
      </c>
      <c r="L23" s="4">
        <f>'2 жастағы балалар Т'!R69</f>
        <v>0</v>
      </c>
      <c r="M23" s="4">
        <f>'2 жастағы балалар Ш'!BL69</f>
        <v>0</v>
      </c>
      <c r="N23" s="17">
        <f>'2 жастағы балалар Ш'!BM69</f>
        <v>0</v>
      </c>
      <c r="O23" s="17">
        <f>'2 жастағы балалар Ш'!BN69</f>
        <v>0</v>
      </c>
      <c r="P23" s="17">
        <f>'2 жастағы балалар Ә'!P69</f>
        <v>0</v>
      </c>
      <c r="Q23" s="17">
        <f>'2 жастағы балалар Ә'!Q69</f>
        <v>0</v>
      </c>
      <c r="R23" s="18">
        <f>'2 жастағы балалар Ә'!R69</f>
        <v>0</v>
      </c>
      <c r="S23" s="333">
        <f t="shared" si="0"/>
        <v>0</v>
      </c>
      <c r="T23" s="334">
        <f t="shared" si="1"/>
        <v>0</v>
      </c>
      <c r="U23" s="34">
        <f t="shared" si="2"/>
        <v>0</v>
      </c>
      <c r="W23" s="338"/>
      <c r="X23" s="338"/>
      <c r="Y23" s="338"/>
      <c r="Z23" s="375"/>
      <c r="AA23" s="745"/>
      <c r="AB23" s="746"/>
      <c r="AC23" s="747"/>
      <c r="AQ23" s="539"/>
      <c r="AR23" s="539"/>
      <c r="AS23" s="540">
        <f>SUM(AS20:AS22)</f>
        <v>10</v>
      </c>
      <c r="AT23" s="541">
        <f>SUM(AT20:AT22)</f>
        <v>100</v>
      </c>
      <c r="AU23" s="542"/>
      <c r="AV23" s="12"/>
      <c r="AW23" s="12"/>
      <c r="AX23" s="12"/>
      <c r="AY23" s="12"/>
      <c r="AZ23" s="12"/>
      <c r="BA23" s="12"/>
      <c r="BB23" s="12"/>
    </row>
    <row r="24" spans="2:54" ht="15.75" x14ac:dyDescent="0.25">
      <c r="B24" s="17">
        <v>15</v>
      </c>
      <c r="C24" s="4">
        <f>'2 жастағы балалар Ф'!C70</f>
        <v>0</v>
      </c>
      <c r="D24" s="4">
        <f>'2 жастағы балалар Ф'!P70</f>
        <v>0</v>
      </c>
      <c r="E24" s="4">
        <f>'2 жастағы балалар Ф'!Q70</f>
        <v>0</v>
      </c>
      <c r="F24" s="4">
        <f>'2 жастағы балалар Ф'!R70</f>
        <v>0</v>
      </c>
      <c r="G24" s="4">
        <f>'2 жастағы балалар К'!AB70</f>
        <v>0</v>
      </c>
      <c r="H24" s="4">
        <f>'2 жастағы балалар К'!AC70</f>
        <v>0</v>
      </c>
      <c r="I24" s="4">
        <f>'2 жастағы балалар К'!AD70</f>
        <v>0</v>
      </c>
      <c r="J24" s="4">
        <f>'2 жастағы балалар Т'!P70</f>
        <v>0</v>
      </c>
      <c r="K24" s="4">
        <f>'2 жастағы балалар Т'!Q70</f>
        <v>0</v>
      </c>
      <c r="L24" s="4">
        <f>'2 жастағы балалар Т'!R70</f>
        <v>0</v>
      </c>
      <c r="M24" s="4">
        <f>'2 жастағы балалар Ш'!BL70</f>
        <v>0</v>
      </c>
      <c r="N24" s="17">
        <f>'2 жастағы балалар Ш'!BM70</f>
        <v>0</v>
      </c>
      <c r="O24" s="17">
        <f>'2 жастағы балалар Ш'!BN70</f>
        <v>0</v>
      </c>
      <c r="P24" s="17">
        <f>'2 жастағы балалар Ә'!P70</f>
        <v>0</v>
      </c>
      <c r="Q24" s="17">
        <f>'2 жастағы балалар Ә'!Q70</f>
        <v>0</v>
      </c>
      <c r="R24" s="18">
        <f>'2 жастағы балалар Ә'!R70</f>
        <v>0</v>
      </c>
      <c r="S24" s="333">
        <f t="shared" si="0"/>
        <v>0</v>
      </c>
      <c r="T24" s="334">
        <f t="shared" si="1"/>
        <v>0</v>
      </c>
      <c r="U24" s="34">
        <f t="shared" si="2"/>
        <v>0</v>
      </c>
      <c r="W24" s="336" t="s">
        <v>1088</v>
      </c>
      <c r="X24" s="716" t="s">
        <v>1085</v>
      </c>
      <c r="Y24" s="337">
        <f>СВОД1!Z24</f>
        <v>30</v>
      </c>
      <c r="Z24" s="374">
        <f>'2 жастағы балалар Ш'!BN100</f>
        <v>32</v>
      </c>
      <c r="AA24" s="745"/>
      <c r="AB24" s="746"/>
      <c r="AC24" s="747"/>
      <c r="AQ24" s="532"/>
      <c r="AR24" s="532"/>
      <c r="AS24" s="656" t="s">
        <v>903</v>
      </c>
      <c r="AT24" s="656"/>
      <c r="AU24" s="656" t="s">
        <v>902</v>
      </c>
      <c r="AV24" s="656"/>
      <c r="AW24" s="604" t="s">
        <v>901</v>
      </c>
      <c r="AX24" s="604"/>
      <c r="AY24" s="604" t="s">
        <v>900</v>
      </c>
      <c r="AZ24" s="604"/>
      <c r="BA24" s="604" t="s">
        <v>3</v>
      </c>
      <c r="BB24" s="604"/>
    </row>
    <row r="25" spans="2:54" ht="15.75" x14ac:dyDescent="0.25">
      <c r="B25" s="17">
        <v>16</v>
      </c>
      <c r="C25" s="4">
        <f>'2 жастағы балалар Ф'!C71</f>
        <v>0</v>
      </c>
      <c r="D25" s="4">
        <f>'2 жастағы балалар Ф'!P71</f>
        <v>0</v>
      </c>
      <c r="E25" s="4">
        <f>'2 жастағы балалар Ф'!Q71</f>
        <v>0</v>
      </c>
      <c r="F25" s="4">
        <f>'2 жастағы балалар Ф'!R71</f>
        <v>0</v>
      </c>
      <c r="G25" s="4">
        <f>'2 жастағы балалар К'!AB71</f>
        <v>0</v>
      </c>
      <c r="H25" s="4">
        <f>'2 жастағы балалар К'!AC71</f>
        <v>0</v>
      </c>
      <c r="I25" s="4">
        <f>'2 жастағы балалар К'!AD71</f>
        <v>0</v>
      </c>
      <c r="J25" s="4">
        <f>'2 жастағы балалар Т'!P71</f>
        <v>0</v>
      </c>
      <c r="K25" s="4">
        <f>'2 жастағы балалар Т'!Q71</f>
        <v>0</v>
      </c>
      <c r="L25" s="4">
        <f>'2 жастағы балалар Т'!R71</f>
        <v>0</v>
      </c>
      <c r="M25" s="4">
        <f>'2 жастағы балалар Ш'!BL71</f>
        <v>0</v>
      </c>
      <c r="N25" s="17">
        <f>'2 жастағы балалар Ш'!BM71</f>
        <v>0</v>
      </c>
      <c r="O25" s="17">
        <f>'2 жастағы балалар Ш'!BN71</f>
        <v>0</v>
      </c>
      <c r="P25" s="17">
        <f>'2 жастағы балалар Ә'!P71</f>
        <v>0</v>
      </c>
      <c r="Q25" s="17">
        <f>'2 жастағы балалар Ә'!Q71</f>
        <v>0</v>
      </c>
      <c r="R25" s="18">
        <f>'2 жастағы балалар Ә'!R71</f>
        <v>0</v>
      </c>
      <c r="S25" s="333">
        <f t="shared" si="0"/>
        <v>0</v>
      </c>
      <c r="T25" s="334">
        <f t="shared" si="1"/>
        <v>0</v>
      </c>
      <c r="U25" s="34">
        <f t="shared" si="2"/>
        <v>0</v>
      </c>
      <c r="W25" s="336" t="s">
        <v>1087</v>
      </c>
      <c r="X25" s="717"/>
      <c r="Y25" s="337">
        <f>СВОД1!Z25</f>
        <v>26.666666666666668</v>
      </c>
      <c r="Z25" s="374">
        <f>'2 жастағы балалар Ш'!BN101</f>
        <v>35.5</v>
      </c>
      <c r="AA25" s="745"/>
      <c r="AB25" s="746"/>
      <c r="AC25" s="747"/>
      <c r="AQ25" s="543" t="s">
        <v>1088</v>
      </c>
      <c r="AR25" s="532" t="s">
        <v>1085</v>
      </c>
      <c r="AS25" s="527">
        <f>(G79+J79+M79+P79)/4</f>
        <v>3</v>
      </c>
      <c r="AT25" s="533">
        <f>AS25*100/Q51</f>
        <v>30</v>
      </c>
      <c r="AU25" s="527">
        <f>(S79+AK79+AN79+AQ79)/4</f>
        <v>3</v>
      </c>
      <c r="AV25" s="533">
        <f>AU25*100/Q51</f>
        <v>30</v>
      </c>
      <c r="AW25" s="527">
        <f>(AT79+AW79+G86+J86)/4</f>
        <v>3</v>
      </c>
      <c r="AX25" s="533">
        <f>AW25*100/Q51</f>
        <v>30</v>
      </c>
      <c r="AY25" s="527">
        <f>(M86+P86+S86+V86)/4</f>
        <v>3.5</v>
      </c>
      <c r="AZ25" s="533">
        <f>AY25*100/Q51</f>
        <v>35</v>
      </c>
      <c r="BA25" s="527">
        <f>(Y86+AB86+AE86+AH86)/4</f>
        <v>3.5</v>
      </c>
      <c r="BB25" s="533">
        <f>BA25*100/Q51</f>
        <v>35</v>
      </c>
    </row>
    <row r="26" spans="2:54" ht="15.75" x14ac:dyDescent="0.25">
      <c r="B26" s="17">
        <v>17</v>
      </c>
      <c r="C26" s="4">
        <f>'2 жастағы балалар Ф'!C72</f>
        <v>0</v>
      </c>
      <c r="D26" s="4">
        <f>'2 жастағы балалар Ф'!P72</f>
        <v>0</v>
      </c>
      <c r="E26" s="4">
        <f>'2 жастағы балалар Ф'!Q72</f>
        <v>0</v>
      </c>
      <c r="F26" s="4">
        <f>'2 жастағы балалар Ф'!R72</f>
        <v>0</v>
      </c>
      <c r="G26" s="4">
        <f>'2 жастағы балалар К'!AB72</f>
        <v>0</v>
      </c>
      <c r="H26" s="4">
        <f>'2 жастағы балалар К'!AC72</f>
        <v>0</v>
      </c>
      <c r="I26" s="4">
        <f>'2 жастағы балалар К'!AD72</f>
        <v>0</v>
      </c>
      <c r="J26" s="4">
        <f>'2 жастағы балалар Т'!P72</f>
        <v>0</v>
      </c>
      <c r="K26" s="4">
        <f>'2 жастағы балалар Т'!Q72</f>
        <v>0</v>
      </c>
      <c r="L26" s="4">
        <f>'2 жастағы балалар Т'!R72</f>
        <v>0</v>
      </c>
      <c r="M26" s="4">
        <f>'2 жастағы балалар Ш'!BL72</f>
        <v>0</v>
      </c>
      <c r="N26" s="17">
        <f>'2 жастағы балалар Ш'!BM72</f>
        <v>0</v>
      </c>
      <c r="O26" s="17">
        <f>'2 жастағы балалар Ш'!BN72</f>
        <v>0</v>
      </c>
      <c r="P26" s="17">
        <f>'2 жастағы балалар Ә'!P72</f>
        <v>0</v>
      </c>
      <c r="Q26" s="17">
        <f>'2 жастағы балалар Ә'!Q72</f>
        <v>0</v>
      </c>
      <c r="R26" s="18">
        <f>'2 жастағы балалар Ә'!R72</f>
        <v>0</v>
      </c>
      <c r="S26" s="333">
        <f t="shared" si="0"/>
        <v>0</v>
      </c>
      <c r="T26" s="334">
        <f t="shared" si="1"/>
        <v>0</v>
      </c>
      <c r="U26" s="34">
        <f t="shared" si="2"/>
        <v>0</v>
      </c>
      <c r="W26" s="336" t="s">
        <v>1089</v>
      </c>
      <c r="X26" s="718"/>
      <c r="Y26" s="337">
        <f>СВОД1!Z26</f>
        <v>43.333333333333329</v>
      </c>
      <c r="Z26" s="374">
        <f>'2 жастағы балалар Ш'!BN102</f>
        <v>32.5</v>
      </c>
      <c r="AA26" s="745"/>
      <c r="AB26" s="746"/>
      <c r="AC26" s="747"/>
      <c r="AQ26" s="543" t="s">
        <v>1087</v>
      </c>
      <c r="AR26" s="532" t="s">
        <v>1085</v>
      </c>
      <c r="AS26" s="527">
        <f>(H79+K79+N79+Q79)/4</f>
        <v>3</v>
      </c>
      <c r="AT26" s="533">
        <f>AS26*100/Q51</f>
        <v>30</v>
      </c>
      <c r="AU26" s="527">
        <f>(T79+AL79+AO79+AR79)/4</f>
        <v>4</v>
      </c>
      <c r="AV26" s="533">
        <f>AU26*100/Q51</f>
        <v>40</v>
      </c>
      <c r="AW26" s="527">
        <f>(AU79+AX79+H86+K86)/4</f>
        <v>4</v>
      </c>
      <c r="AX26" s="533">
        <f>AW26*100/Q51</f>
        <v>40</v>
      </c>
      <c r="AY26" s="527">
        <f>(N86+Q86+T86+W86)/4</f>
        <v>4</v>
      </c>
      <c r="AZ26" s="533">
        <f>AY26*100/Q51</f>
        <v>40</v>
      </c>
      <c r="BA26" s="527">
        <f>(Z86+AC86+AF86+AI86)/4</f>
        <v>2.75</v>
      </c>
      <c r="BB26" s="533">
        <f>BA26*100/Q51</f>
        <v>27.5</v>
      </c>
    </row>
    <row r="27" spans="2:54" ht="15.75" x14ac:dyDescent="0.25">
      <c r="B27" s="17">
        <v>18</v>
      </c>
      <c r="C27" s="4">
        <f>'2 жастағы балалар Ф'!C73</f>
        <v>0</v>
      </c>
      <c r="D27" s="4">
        <f>'2 жастағы балалар Ф'!P73</f>
        <v>0</v>
      </c>
      <c r="E27" s="4">
        <f>'2 жастағы балалар Ф'!Q73</f>
        <v>0</v>
      </c>
      <c r="F27" s="4">
        <f>'2 жастағы балалар Ф'!R73</f>
        <v>0</v>
      </c>
      <c r="G27" s="4">
        <f>'2 жастағы балалар К'!AB73</f>
        <v>0</v>
      </c>
      <c r="H27" s="4">
        <f>'2 жастағы балалар К'!AC73</f>
        <v>0</v>
      </c>
      <c r="I27" s="4">
        <f>'2 жастағы балалар К'!AD73</f>
        <v>0</v>
      </c>
      <c r="J27" s="4">
        <f>'2 жастағы балалар Т'!P73</f>
        <v>0</v>
      </c>
      <c r="K27" s="4">
        <f>'2 жастағы балалар Т'!Q73</f>
        <v>0</v>
      </c>
      <c r="L27" s="4">
        <f>'2 жастағы балалар Т'!R73</f>
        <v>0</v>
      </c>
      <c r="M27" s="4">
        <f>'2 жастағы балалар Ш'!BL73</f>
        <v>0</v>
      </c>
      <c r="N27" s="17">
        <f>'2 жастағы балалар Ш'!BM73</f>
        <v>0</v>
      </c>
      <c r="O27" s="17">
        <f>'2 жастағы балалар Ш'!BN73</f>
        <v>0</v>
      </c>
      <c r="P27" s="17">
        <f>'2 жастағы балалар Ә'!P73</f>
        <v>0</v>
      </c>
      <c r="Q27" s="17">
        <f>'2 жастағы балалар Ә'!Q73</f>
        <v>0</v>
      </c>
      <c r="R27" s="18">
        <f>'2 жастағы балалар Ә'!R73</f>
        <v>0</v>
      </c>
      <c r="S27" s="333">
        <f t="shared" si="0"/>
        <v>0</v>
      </c>
      <c r="T27" s="334">
        <f t="shared" si="1"/>
        <v>0</v>
      </c>
      <c r="U27" s="34">
        <f t="shared" si="2"/>
        <v>0</v>
      </c>
      <c r="W27" s="338"/>
      <c r="X27" s="338"/>
      <c r="Y27" s="338"/>
      <c r="Z27" s="375"/>
      <c r="AA27" s="745"/>
      <c r="AB27" s="746"/>
      <c r="AC27" s="747"/>
      <c r="AQ27" s="543" t="s">
        <v>1089</v>
      </c>
      <c r="AR27" s="532" t="s">
        <v>1085</v>
      </c>
      <c r="AS27" s="527">
        <f>(I79+L79+O79+R79)/4</f>
        <v>4</v>
      </c>
      <c r="AT27" s="533">
        <f>AS27*100/Q51</f>
        <v>40</v>
      </c>
      <c r="AU27" s="527">
        <f>(U79+AM79+AP79+AS79)/4</f>
        <v>3</v>
      </c>
      <c r="AV27" s="533">
        <f>AU27*100/Q51</f>
        <v>30</v>
      </c>
      <c r="AW27" s="527">
        <f>(AV79+AY79+I86+L86)/4</f>
        <v>3</v>
      </c>
      <c r="AX27" s="533">
        <f>AW27*100/Q51</f>
        <v>30</v>
      </c>
      <c r="AY27" s="527">
        <f>(O86+R86+U86+X86)/4</f>
        <v>2.5</v>
      </c>
      <c r="AZ27" s="533">
        <f>AY27*100/Q51</f>
        <v>25</v>
      </c>
      <c r="BA27" s="527">
        <f>(AA86+AD86+AG86+AJ86)/4</f>
        <v>3.75</v>
      </c>
      <c r="BB27" s="533">
        <f>BA27*100/Q51</f>
        <v>37.5</v>
      </c>
    </row>
    <row r="28" spans="2:54" ht="15.75" x14ac:dyDescent="0.25">
      <c r="B28" s="17">
        <v>19</v>
      </c>
      <c r="C28" s="4">
        <f>'2 жастағы балалар Ф'!C74</f>
        <v>0</v>
      </c>
      <c r="D28" s="4">
        <f>'2 жастағы балалар Ф'!P74</f>
        <v>0</v>
      </c>
      <c r="E28" s="4">
        <f>'2 жастағы балалар Ф'!Q74</f>
        <v>0</v>
      </c>
      <c r="F28" s="4">
        <f>'2 жастағы балалар Ф'!R74</f>
        <v>0</v>
      </c>
      <c r="G28" s="4">
        <f>'2 жастағы балалар К'!AB74</f>
        <v>0</v>
      </c>
      <c r="H28" s="4">
        <f>'2 жастағы балалар К'!AC74</f>
        <v>0</v>
      </c>
      <c r="I28" s="4">
        <f>'2 жастағы балалар К'!AD74</f>
        <v>0</v>
      </c>
      <c r="J28" s="4">
        <f>'2 жастағы балалар Т'!P74</f>
        <v>0</v>
      </c>
      <c r="K28" s="4">
        <f>'2 жастағы балалар Т'!Q74</f>
        <v>0</v>
      </c>
      <c r="L28" s="4">
        <f>'2 жастағы балалар Т'!R74</f>
        <v>0</v>
      </c>
      <c r="M28" s="4">
        <f>'2 жастағы балалар Ш'!BL74</f>
        <v>0</v>
      </c>
      <c r="N28" s="17">
        <f>'2 жастағы балалар Ш'!BM74</f>
        <v>0</v>
      </c>
      <c r="O28" s="17">
        <f>'2 жастағы балалар Ш'!BN74</f>
        <v>0</v>
      </c>
      <c r="P28" s="17">
        <f>'2 жастағы балалар Ә'!P74</f>
        <v>0</v>
      </c>
      <c r="Q28" s="17">
        <f>'2 жастағы балалар Ә'!Q74</f>
        <v>0</v>
      </c>
      <c r="R28" s="18">
        <f>'2 жастағы балалар Ә'!R74</f>
        <v>0</v>
      </c>
      <c r="S28" s="333">
        <f t="shared" si="0"/>
        <v>0</v>
      </c>
      <c r="T28" s="334">
        <f t="shared" si="1"/>
        <v>0</v>
      </c>
      <c r="U28" s="34">
        <f t="shared" si="2"/>
        <v>0</v>
      </c>
      <c r="W28" s="336" t="s">
        <v>1088</v>
      </c>
      <c r="X28" s="716" t="s">
        <v>1086</v>
      </c>
      <c r="Y28" s="337">
        <f>СВОД1!Z28</f>
        <v>27.777777777777782</v>
      </c>
      <c r="Z28" s="374">
        <f>'2 жастағы балалар Ә'!R100</f>
        <v>30</v>
      </c>
      <c r="AA28" s="745"/>
      <c r="AB28" s="746"/>
      <c r="AC28" s="747"/>
      <c r="AQ28" s="532"/>
      <c r="AR28" s="532"/>
      <c r="AS28" s="534">
        <f t="shared" ref="AS28:BB28" si="3">SUM(AS25:AS27)</f>
        <v>10</v>
      </c>
      <c r="AT28" s="537">
        <f t="shared" si="3"/>
        <v>100</v>
      </c>
      <c r="AU28" s="534">
        <f t="shared" si="3"/>
        <v>10</v>
      </c>
      <c r="AV28" s="537">
        <f t="shared" si="3"/>
        <v>100</v>
      </c>
      <c r="AW28" s="534">
        <f t="shared" si="3"/>
        <v>10</v>
      </c>
      <c r="AX28" s="537">
        <f t="shared" si="3"/>
        <v>100</v>
      </c>
      <c r="AY28" s="534">
        <f t="shared" si="3"/>
        <v>10</v>
      </c>
      <c r="AZ28" s="537">
        <f t="shared" si="3"/>
        <v>100</v>
      </c>
      <c r="BA28" s="534">
        <f t="shared" si="3"/>
        <v>10</v>
      </c>
      <c r="BB28" s="537">
        <f t="shared" si="3"/>
        <v>100</v>
      </c>
    </row>
    <row r="29" spans="2:54" ht="15.75" x14ac:dyDescent="0.25">
      <c r="B29" s="17">
        <v>20</v>
      </c>
      <c r="C29" s="4">
        <f>'2 жастағы балалар Ф'!C75</f>
        <v>0</v>
      </c>
      <c r="D29" s="4">
        <f>'2 жастағы балалар Ф'!P75</f>
        <v>0</v>
      </c>
      <c r="E29" s="4">
        <f>'2 жастағы балалар Ф'!Q75</f>
        <v>0</v>
      </c>
      <c r="F29" s="4">
        <f>'2 жастағы балалар Ф'!R75</f>
        <v>0</v>
      </c>
      <c r="G29" s="4">
        <f>'2 жастағы балалар К'!AB75</f>
        <v>0</v>
      </c>
      <c r="H29" s="4">
        <f>'2 жастағы балалар К'!AC75</f>
        <v>0</v>
      </c>
      <c r="I29" s="4">
        <f>'2 жастағы балалар К'!AD75</f>
        <v>0</v>
      </c>
      <c r="J29" s="4">
        <f>'2 жастағы балалар Т'!P75</f>
        <v>0</v>
      </c>
      <c r="K29" s="4">
        <f>'2 жастағы балалар Т'!Q75</f>
        <v>0</v>
      </c>
      <c r="L29" s="4">
        <f>'2 жастағы балалар Т'!R75</f>
        <v>0</v>
      </c>
      <c r="M29" s="4">
        <f>'2 жастағы балалар Ш'!BL75</f>
        <v>0</v>
      </c>
      <c r="N29" s="17">
        <f>'2 жастағы балалар Ш'!BM75</f>
        <v>0</v>
      </c>
      <c r="O29" s="17">
        <f>'2 жастағы балалар Ш'!BN75</f>
        <v>0</v>
      </c>
      <c r="P29" s="17">
        <f>'2 жастағы балалар Ә'!P75</f>
        <v>0</v>
      </c>
      <c r="Q29" s="17">
        <f>'2 жастағы балалар Ә'!Q75</f>
        <v>0</v>
      </c>
      <c r="R29" s="18">
        <f>'2 жастағы балалар Ә'!R75</f>
        <v>0</v>
      </c>
      <c r="S29" s="333">
        <f t="shared" si="0"/>
        <v>0</v>
      </c>
      <c r="T29" s="334">
        <f t="shared" si="1"/>
        <v>0</v>
      </c>
      <c r="U29" s="34">
        <f t="shared" si="2"/>
        <v>0</v>
      </c>
      <c r="W29" s="336" t="s">
        <v>1087</v>
      </c>
      <c r="X29" s="717"/>
      <c r="Y29" s="337">
        <f>СВОД1!Z29</f>
        <v>22.222222222222225</v>
      </c>
      <c r="Z29" s="374">
        <f>'2 жастағы балалар Ә'!R101</f>
        <v>30</v>
      </c>
      <c r="AA29" s="745"/>
      <c r="AB29" s="746"/>
      <c r="AC29" s="747"/>
      <c r="AQ29" s="543" t="s">
        <v>1088</v>
      </c>
      <c r="AR29" s="532" t="s">
        <v>1086</v>
      </c>
      <c r="AS29" s="527">
        <f>(J93+M93+P93+S93)/4</f>
        <v>3</v>
      </c>
      <c r="AT29" s="533">
        <f>AS29*100/Q51</f>
        <v>30</v>
      </c>
      <c r="AU29" s="12"/>
      <c r="AV29" s="12"/>
      <c r="AW29" s="12"/>
      <c r="AX29" s="12"/>
      <c r="AY29" s="12"/>
      <c r="AZ29" s="12"/>
      <c r="BA29" s="12"/>
      <c r="BB29" s="12"/>
    </row>
    <row r="30" spans="2:54" ht="15.75" x14ac:dyDescent="0.25">
      <c r="B30" s="17">
        <v>21</v>
      </c>
      <c r="C30" s="4">
        <f>'2 жастағы балалар Ф'!C76</f>
        <v>0</v>
      </c>
      <c r="D30" s="4">
        <f>'2 жастағы балалар Ф'!P76</f>
        <v>0</v>
      </c>
      <c r="E30" s="4">
        <f>'2 жастағы балалар Ф'!Q76</f>
        <v>0</v>
      </c>
      <c r="F30" s="4">
        <f>'2 жастағы балалар Ф'!R76</f>
        <v>0</v>
      </c>
      <c r="G30" s="4">
        <f>'2 жастағы балалар К'!AB76</f>
        <v>0</v>
      </c>
      <c r="H30" s="4">
        <f>'2 жастағы балалар К'!AC76</f>
        <v>0</v>
      </c>
      <c r="I30" s="4">
        <f>'2 жастағы балалар К'!AD76</f>
        <v>0</v>
      </c>
      <c r="J30" s="4">
        <f>'2 жастағы балалар Т'!P76</f>
        <v>0</v>
      </c>
      <c r="K30" s="4">
        <f>'2 жастағы балалар Т'!Q76</f>
        <v>0</v>
      </c>
      <c r="L30" s="4">
        <f>'2 жастағы балалар Т'!R76</f>
        <v>0</v>
      </c>
      <c r="M30" s="4">
        <f>'2 жастағы балалар Ш'!BL76</f>
        <v>0</v>
      </c>
      <c r="N30" s="17">
        <f>'2 жастағы балалар Ш'!BM76</f>
        <v>0</v>
      </c>
      <c r="O30" s="17">
        <f>'2 жастағы балалар Ш'!BN76</f>
        <v>0</v>
      </c>
      <c r="P30" s="17">
        <f>'2 жастағы балалар Ә'!P76</f>
        <v>0</v>
      </c>
      <c r="Q30" s="17">
        <f>'2 жастағы балалар Ә'!Q76</f>
        <v>0</v>
      </c>
      <c r="R30" s="18">
        <f>'2 жастағы балалар Ә'!R76</f>
        <v>0</v>
      </c>
      <c r="S30" s="333">
        <f t="shared" si="0"/>
        <v>0</v>
      </c>
      <c r="T30" s="334">
        <f t="shared" si="1"/>
        <v>0</v>
      </c>
      <c r="U30" s="34">
        <f t="shared" si="2"/>
        <v>0</v>
      </c>
      <c r="W30" s="336" t="s">
        <v>1089</v>
      </c>
      <c r="X30" s="718"/>
      <c r="Y30" s="337">
        <f>СВОД1!Z30</f>
        <v>50</v>
      </c>
      <c r="Z30" s="374">
        <f>'2 жастағы балалар Ә'!R102</f>
        <v>40</v>
      </c>
      <c r="AA30" s="663"/>
      <c r="AB30" s="664"/>
      <c r="AC30" s="665"/>
      <c r="AQ30" s="543" t="s">
        <v>1087</v>
      </c>
      <c r="AR30" s="532" t="s">
        <v>1086</v>
      </c>
      <c r="AS30" s="527">
        <f>(K93+N93+Q93+T93)/4</f>
        <v>3</v>
      </c>
      <c r="AT30" s="533">
        <f>AS30*100/Q51</f>
        <v>30</v>
      </c>
      <c r="AU30" s="12"/>
      <c r="AV30" s="12"/>
      <c r="AW30" s="12"/>
      <c r="AX30" s="12"/>
      <c r="AY30" s="12"/>
      <c r="AZ30" s="12"/>
      <c r="BA30" s="12"/>
      <c r="BB30" s="12"/>
    </row>
    <row r="31" spans="2:54" ht="15.75" x14ac:dyDescent="0.25">
      <c r="B31" s="17">
        <v>22</v>
      </c>
      <c r="C31" s="4">
        <f>'2 жастағы балалар Ф'!C77</f>
        <v>0</v>
      </c>
      <c r="D31" s="4">
        <f>'2 жастағы балалар Ф'!P77</f>
        <v>0</v>
      </c>
      <c r="E31" s="4">
        <f>'2 жастағы балалар Ф'!Q77</f>
        <v>0</v>
      </c>
      <c r="F31" s="4">
        <f>'2 жастағы балалар Ф'!R77</f>
        <v>0</v>
      </c>
      <c r="G31" s="4">
        <f>'2 жастағы балалар К'!AB77</f>
        <v>0</v>
      </c>
      <c r="H31" s="4">
        <f>'2 жастағы балалар К'!AC77</f>
        <v>0</v>
      </c>
      <c r="I31" s="4">
        <f>'2 жастағы балалар К'!AD77</f>
        <v>0</v>
      </c>
      <c r="J31" s="4">
        <f>'2 жастағы балалар Т'!P77</f>
        <v>0</v>
      </c>
      <c r="K31" s="4">
        <f>'2 жастағы балалар Т'!Q77</f>
        <v>0</v>
      </c>
      <c r="L31" s="4">
        <f>'2 жастағы балалар Т'!R77</f>
        <v>0</v>
      </c>
      <c r="M31" s="4">
        <f>'2 жастағы балалар Ш'!BL77</f>
        <v>0</v>
      </c>
      <c r="N31" s="17">
        <f>'2 жастағы балалар Ш'!BM77</f>
        <v>0</v>
      </c>
      <c r="O31" s="17">
        <f>'2 жастағы балалар Ш'!BN77</f>
        <v>0</v>
      </c>
      <c r="P31" s="17">
        <f>'2 жастағы балалар Ә'!P77</f>
        <v>0</v>
      </c>
      <c r="Q31" s="17">
        <f>'2 жастағы балалар Ә'!Q77</f>
        <v>0</v>
      </c>
      <c r="R31" s="18">
        <f>'2 жастағы балалар Ә'!R77</f>
        <v>0</v>
      </c>
      <c r="S31" s="333">
        <f t="shared" si="0"/>
        <v>0</v>
      </c>
      <c r="T31" s="334">
        <f t="shared" si="1"/>
        <v>0</v>
      </c>
      <c r="U31" s="34">
        <f t="shared" si="2"/>
        <v>0</v>
      </c>
      <c r="X31" s="370"/>
      <c r="Y31" s="370"/>
      <c r="Z31" s="370"/>
      <c r="AA31" s="369"/>
      <c r="AB31" s="369"/>
      <c r="AC31" s="369"/>
      <c r="AQ31" s="543" t="s">
        <v>1089</v>
      </c>
      <c r="AR31" s="532" t="s">
        <v>1086</v>
      </c>
      <c r="AS31" s="527">
        <f>(L93+O93+R93+U93)/4</f>
        <v>4</v>
      </c>
      <c r="AT31" s="533">
        <f>AS31*100/Q51</f>
        <v>40</v>
      </c>
      <c r="AU31" s="12"/>
      <c r="AV31" s="12"/>
      <c r="AW31" s="12"/>
      <c r="AX31" s="12"/>
      <c r="AY31" s="12"/>
      <c r="AZ31" s="12"/>
      <c r="BA31" s="12"/>
      <c r="BB31" s="12"/>
    </row>
    <row r="32" spans="2:54" ht="15.75" x14ac:dyDescent="0.25">
      <c r="B32" s="17">
        <v>23</v>
      </c>
      <c r="C32" s="4">
        <f>'2 жастағы балалар Ф'!C78</f>
        <v>0</v>
      </c>
      <c r="D32" s="4">
        <f>'2 жастағы балалар Ф'!P78</f>
        <v>0</v>
      </c>
      <c r="E32" s="4">
        <f>'2 жастағы балалар Ф'!Q78</f>
        <v>0</v>
      </c>
      <c r="F32" s="4">
        <f>'2 жастағы балалар Ф'!R78</f>
        <v>0</v>
      </c>
      <c r="G32" s="4">
        <f>'2 жастағы балалар К'!AB78</f>
        <v>0</v>
      </c>
      <c r="H32" s="4">
        <f>'2 жастағы балалар К'!AC78</f>
        <v>0</v>
      </c>
      <c r="I32" s="4">
        <f>'2 жастағы балалар К'!AD78</f>
        <v>0</v>
      </c>
      <c r="J32" s="4">
        <f>'2 жастағы балалар Т'!P78</f>
        <v>0</v>
      </c>
      <c r="K32" s="4">
        <f>'2 жастағы балалар Т'!Q78</f>
        <v>0</v>
      </c>
      <c r="L32" s="4">
        <f>'2 жастағы балалар Т'!R78</f>
        <v>0</v>
      </c>
      <c r="M32" s="4">
        <f>'2 жастағы балалар Ш'!BL78</f>
        <v>0</v>
      </c>
      <c r="N32" s="17">
        <f>'2 жастағы балалар Ш'!BM78</f>
        <v>0</v>
      </c>
      <c r="O32" s="17">
        <f>'2 жастағы балалар Ш'!BN78</f>
        <v>0</v>
      </c>
      <c r="P32" s="17">
        <f>'2 жастағы балалар Ә'!P78</f>
        <v>0</v>
      </c>
      <c r="Q32" s="17">
        <f>'2 жастағы балалар Ә'!Q78</f>
        <v>0</v>
      </c>
      <c r="R32" s="18">
        <f>'2 жастағы балалар Ә'!R78</f>
        <v>0</v>
      </c>
      <c r="S32" s="333">
        <f t="shared" si="0"/>
        <v>0</v>
      </c>
      <c r="T32" s="334">
        <f t="shared" si="1"/>
        <v>0</v>
      </c>
      <c r="U32" s="34">
        <f t="shared" si="2"/>
        <v>0</v>
      </c>
      <c r="W32" s="601"/>
      <c r="X32" s="603"/>
      <c r="Y32" s="303" t="s">
        <v>711</v>
      </c>
      <c r="Z32" s="303" t="s">
        <v>712</v>
      </c>
      <c r="AA32" s="489" t="s">
        <v>713</v>
      </c>
      <c r="AB32" s="489" t="s">
        <v>1085</v>
      </c>
      <c r="AC32" s="489" t="s">
        <v>1086</v>
      </c>
      <c r="AQ32" s="532"/>
      <c r="AR32" s="532"/>
      <c r="AS32" s="534">
        <f>SUM(AS29:AS31)</f>
        <v>10</v>
      </c>
      <c r="AT32" s="537">
        <f>SUM(AT29:AT31)</f>
        <v>100</v>
      </c>
      <c r="AU32" s="12"/>
      <c r="AV32" s="12"/>
      <c r="AW32" s="12"/>
      <c r="AX32" s="12"/>
      <c r="AY32" s="12"/>
      <c r="AZ32" s="12"/>
      <c r="BA32" s="12"/>
      <c r="BB32" s="12"/>
    </row>
    <row r="33" spans="2:29" x14ac:dyDescent="0.25">
      <c r="B33" s="17">
        <v>24</v>
      </c>
      <c r="C33" s="4">
        <f>'2 жастағы балалар Ф'!C79</f>
        <v>0</v>
      </c>
      <c r="D33" s="4">
        <f>'2 жастағы балалар Ф'!P79</f>
        <v>0</v>
      </c>
      <c r="E33" s="4">
        <f>'2 жастағы балалар Ф'!Q79</f>
        <v>0</v>
      </c>
      <c r="F33" s="4">
        <f>'2 жастағы балалар Ф'!R79</f>
        <v>0</v>
      </c>
      <c r="G33" s="4">
        <f>'2 жастағы балалар К'!AB79</f>
        <v>0</v>
      </c>
      <c r="H33" s="4">
        <f>'2 жастағы балалар К'!AC79</f>
        <v>0</v>
      </c>
      <c r="I33" s="4">
        <f>'2 жастағы балалар К'!AD79</f>
        <v>0</v>
      </c>
      <c r="J33" s="4">
        <f>'2 жастағы балалар Т'!P79</f>
        <v>0</v>
      </c>
      <c r="K33" s="4">
        <f>'2 жастағы балалар Т'!Q79</f>
        <v>0</v>
      </c>
      <c r="L33" s="4">
        <f>'2 жастағы балалар Т'!R79</f>
        <v>0</v>
      </c>
      <c r="M33" s="4">
        <f>'2 жастағы балалар Ш'!BL79</f>
        <v>0</v>
      </c>
      <c r="N33" s="17">
        <f>'2 жастағы балалар Ш'!BM79</f>
        <v>0</v>
      </c>
      <c r="O33" s="17">
        <f>'2 жастағы балалар Ш'!BN79</f>
        <v>0</v>
      </c>
      <c r="P33" s="17">
        <f>'2 жастағы балалар Ә'!P79</f>
        <v>0</v>
      </c>
      <c r="Q33" s="17">
        <f>'2 жастағы балалар Ә'!Q79</f>
        <v>0</v>
      </c>
      <c r="R33" s="18">
        <f>'2 жастағы балалар Ә'!R79</f>
        <v>0</v>
      </c>
      <c r="S33" s="333">
        <f t="shared" si="0"/>
        <v>0</v>
      </c>
      <c r="T33" s="334">
        <f t="shared" si="1"/>
        <v>0</v>
      </c>
      <c r="U33" s="34">
        <f t="shared" si="2"/>
        <v>0</v>
      </c>
      <c r="W33" s="749" t="s">
        <v>1088</v>
      </c>
      <c r="X33" s="390" t="s">
        <v>1091</v>
      </c>
      <c r="Y33" s="307">
        <f>СВОД1!Y33</f>
        <v>1.5</v>
      </c>
      <c r="Z33" s="307">
        <f>СВОД1!Z33</f>
        <v>1.5714285714285716</v>
      </c>
      <c r="AA33" s="307">
        <f>СВОД1!AA33</f>
        <v>1</v>
      </c>
      <c r="AB33" s="307">
        <f>СВОД1!AB33</f>
        <v>1.8</v>
      </c>
      <c r="AC33" s="307">
        <f>СВОД1!AC33</f>
        <v>1.666666666666667</v>
      </c>
    </row>
    <row r="34" spans="2:29" x14ac:dyDescent="0.25">
      <c r="B34" s="17">
        <v>25</v>
      </c>
      <c r="C34" s="4">
        <f>'2 жастағы балалар Ф'!C80</f>
        <v>0</v>
      </c>
      <c r="D34" s="4">
        <f>'2 жастағы балалар Ф'!P80</f>
        <v>0</v>
      </c>
      <c r="E34" s="4">
        <f>'2 жастағы балалар Ф'!Q80</f>
        <v>0</v>
      </c>
      <c r="F34" s="4">
        <f>'2 жастағы балалар Ф'!R80</f>
        <v>0</v>
      </c>
      <c r="G34" s="4">
        <f>'2 жастағы балалар К'!AB80</f>
        <v>0</v>
      </c>
      <c r="H34" s="4">
        <f>'2 жастағы балалар К'!AC80</f>
        <v>0</v>
      </c>
      <c r="I34" s="4">
        <f>'2 жастағы балалар К'!AD80</f>
        <v>0</v>
      </c>
      <c r="J34" s="4">
        <f>'2 жастағы балалар Т'!P80</f>
        <v>0</v>
      </c>
      <c r="K34" s="4">
        <f>'2 жастағы балалар Т'!Q80</f>
        <v>0</v>
      </c>
      <c r="L34" s="4">
        <f>'2 жастағы балалар Т'!R80</f>
        <v>0</v>
      </c>
      <c r="M34" s="4">
        <f>'2 жастағы балалар Ш'!BL80</f>
        <v>0</v>
      </c>
      <c r="N34" s="17">
        <f>'2 жастағы балалар Ш'!BM80</f>
        <v>0</v>
      </c>
      <c r="O34" s="17">
        <f>'2 жастағы балалар Ш'!BN80</f>
        <v>0</v>
      </c>
      <c r="P34" s="17">
        <f>'2 жастағы балалар Ә'!P80</f>
        <v>0</v>
      </c>
      <c r="Q34" s="17">
        <f>'2 жастағы балалар Ә'!Q80</f>
        <v>0</v>
      </c>
      <c r="R34" s="18">
        <f>'2 жастағы балалар Ә'!R80</f>
        <v>0</v>
      </c>
      <c r="S34" s="333">
        <f t="shared" si="0"/>
        <v>0</v>
      </c>
      <c r="T34" s="334">
        <f t="shared" si="1"/>
        <v>0</v>
      </c>
      <c r="U34" s="34">
        <f t="shared" si="2"/>
        <v>0</v>
      </c>
      <c r="W34" s="750"/>
      <c r="X34" s="391" t="s">
        <v>1092</v>
      </c>
      <c r="Y34" s="392">
        <f>Z12*Q51/100</f>
        <v>2.75</v>
      </c>
      <c r="Z34" s="392">
        <f>Z16*Q51/100</f>
        <v>3</v>
      </c>
      <c r="AA34" s="392">
        <f>Z20*Q51/100</f>
        <v>2.5</v>
      </c>
      <c r="AB34" s="392">
        <f>Z24*Q51/100</f>
        <v>3.2</v>
      </c>
      <c r="AC34" s="392">
        <f>Z28*Q51/100</f>
        <v>3</v>
      </c>
    </row>
    <row r="35" spans="2:29" x14ac:dyDescent="0.25">
      <c r="B35" s="366">
        <v>26</v>
      </c>
      <c r="C35" s="319" t="str">
        <f>'2 жастағы балалар Ф'!C81</f>
        <v xml:space="preserve">Ахат Адия </v>
      </c>
      <c r="D35" s="319">
        <f>'2 жастағы балалар Ф'!P81</f>
        <v>0</v>
      </c>
      <c r="E35" s="319">
        <f>'2 жастағы балалар Ф'!Q81</f>
        <v>0</v>
      </c>
      <c r="F35" s="319">
        <f>'2 жастағы балалар Ф'!R81</f>
        <v>4</v>
      </c>
      <c r="G35" s="319">
        <f>'2 жастағы балалар К'!AB81</f>
        <v>0</v>
      </c>
      <c r="H35" s="319">
        <f>'2 жастағы балалар К'!AC81</f>
        <v>0</v>
      </c>
      <c r="I35" s="319">
        <f>'2 жастағы балалар К'!AD81</f>
        <v>8</v>
      </c>
      <c r="J35" s="319">
        <f>'2 жастағы балалар Т'!P81</f>
        <v>0</v>
      </c>
      <c r="K35" s="319">
        <f>'2 жастағы балалар Т'!Q81</f>
        <v>0</v>
      </c>
      <c r="L35" s="319">
        <f>'2 жастағы балалар Т'!R81</f>
        <v>4</v>
      </c>
      <c r="M35" s="319">
        <f>'2 жастағы балалар Ш'!BL81</f>
        <v>0</v>
      </c>
      <c r="N35" s="366">
        <f>'2 жастағы балалар Ш'!BM81</f>
        <v>1</v>
      </c>
      <c r="O35" s="366">
        <f>'2 жастағы балалар Ш'!BN81</f>
        <v>19</v>
      </c>
      <c r="P35" s="366">
        <f>'2 жастағы балалар Ә'!P81</f>
        <v>0</v>
      </c>
      <c r="Q35" s="366">
        <f>'2 жастағы балалар Ә'!Q81</f>
        <v>0</v>
      </c>
      <c r="R35" s="366">
        <f>'2 жастағы балалар Ә'!R81</f>
        <v>4</v>
      </c>
      <c r="S35" s="333">
        <f t="shared" si="0"/>
        <v>0</v>
      </c>
      <c r="T35" s="334">
        <f t="shared" si="1"/>
        <v>0.2</v>
      </c>
      <c r="U35" s="34">
        <f t="shared" si="2"/>
        <v>7.8</v>
      </c>
      <c r="W35" s="749" t="s">
        <v>1087</v>
      </c>
      <c r="X35" s="390" t="s">
        <v>1091</v>
      </c>
      <c r="Y35" s="307">
        <f>СВОД1!Y34</f>
        <v>2</v>
      </c>
      <c r="Z35" s="307">
        <f>СВОД1!Z34</f>
        <v>1.4285714285714288</v>
      </c>
      <c r="AA35" s="307">
        <f>СВОД1!AA34</f>
        <v>2</v>
      </c>
      <c r="AB35" s="307">
        <f>СВОД1!AB34</f>
        <v>1.6</v>
      </c>
      <c r="AC35" s="307">
        <f>СВОД1!AC34</f>
        <v>1.3333333333333335</v>
      </c>
    </row>
    <row r="36" spans="2:29" x14ac:dyDescent="0.25">
      <c r="B36" s="366">
        <v>27</v>
      </c>
      <c r="C36" s="319" t="str">
        <f>'2 жастағы балалар Ф'!C82</f>
        <v xml:space="preserve">Қаирбек Иззат </v>
      </c>
      <c r="D36" s="319">
        <f>'2 жастағы балалар Ф'!P82</f>
        <v>0</v>
      </c>
      <c r="E36" s="319">
        <f>'2 жастағы балалар Ф'!Q82</f>
        <v>2</v>
      </c>
      <c r="F36" s="319">
        <f>'2 жастағы балалар Ф'!R82</f>
        <v>2</v>
      </c>
      <c r="G36" s="319">
        <f>'2 жастағы балалар К'!AB82</f>
        <v>0</v>
      </c>
      <c r="H36" s="319">
        <f>'2 жастағы балалар К'!AC82</f>
        <v>1</v>
      </c>
      <c r="I36" s="319">
        <f>'2 жастағы балалар К'!AD82</f>
        <v>7</v>
      </c>
      <c r="J36" s="319">
        <f>'2 жастағы балалар Т'!P82</f>
        <v>0</v>
      </c>
      <c r="K36" s="319">
        <f>'2 жастағы балалар Т'!Q82</f>
        <v>0</v>
      </c>
      <c r="L36" s="319">
        <f>'2 жастағы балалар Т'!R82</f>
        <v>4</v>
      </c>
      <c r="M36" s="319">
        <f>'2 жастағы балалар Ш'!BL82</f>
        <v>0</v>
      </c>
      <c r="N36" s="366">
        <f>'2 жастағы балалар Ш'!BM82</f>
        <v>2</v>
      </c>
      <c r="O36" s="366">
        <f>'2 жастағы балалар Ш'!BN82</f>
        <v>18</v>
      </c>
      <c r="P36" s="366">
        <f>'2 жастағы балалар Ә'!P82</f>
        <v>0</v>
      </c>
      <c r="Q36" s="366">
        <f>'2 жастағы балалар Ә'!Q82</f>
        <v>0</v>
      </c>
      <c r="R36" s="366">
        <f>'2 жастағы балалар Ә'!R82</f>
        <v>4</v>
      </c>
      <c r="S36" s="333">
        <f t="shared" si="0"/>
        <v>0</v>
      </c>
      <c r="T36" s="334">
        <f t="shared" si="1"/>
        <v>1</v>
      </c>
      <c r="U36" s="34">
        <f t="shared" si="2"/>
        <v>7</v>
      </c>
      <c r="W36" s="750"/>
      <c r="X36" s="390" t="s">
        <v>1092</v>
      </c>
      <c r="Y36" s="392">
        <f>Z13*Q51/100</f>
        <v>5</v>
      </c>
      <c r="Z36" s="392">
        <f>Z17*Q51/100</f>
        <v>2.875</v>
      </c>
      <c r="AA36" s="392">
        <f>Z21*Q51/100</f>
        <v>3.5</v>
      </c>
      <c r="AB36" s="392">
        <f>Z25*Q51/100</f>
        <v>3.55</v>
      </c>
      <c r="AC36" s="392">
        <f>Z29*Q51/100</f>
        <v>3</v>
      </c>
    </row>
    <row r="37" spans="2:29" x14ac:dyDescent="0.25">
      <c r="B37" s="366">
        <v>28</v>
      </c>
      <c r="C37" s="319" t="str">
        <f>'2 жастағы балалар Ф'!C83</f>
        <v>Дарханқызы Данеля</v>
      </c>
      <c r="D37" s="319">
        <f>'2 жастағы балалар Ф'!P83</f>
        <v>0</v>
      </c>
      <c r="E37" s="319">
        <f>'2 жастағы балалар Ф'!Q83</f>
        <v>4</v>
      </c>
      <c r="F37" s="319">
        <f>'2 жастағы балалар Ф'!R83</f>
        <v>0</v>
      </c>
      <c r="G37" s="319">
        <f>'2 жастағы балалар К'!AB83</f>
        <v>0</v>
      </c>
      <c r="H37" s="319">
        <f>'2 жастағы балалар К'!AC83</f>
        <v>2</v>
      </c>
      <c r="I37" s="319">
        <f>'2 жастағы балалар К'!AD83</f>
        <v>6</v>
      </c>
      <c r="J37" s="319">
        <f>'2 жастағы балалар Т'!P83</f>
        <v>0</v>
      </c>
      <c r="K37" s="319">
        <f>'2 жастағы балалар Т'!Q83</f>
        <v>0</v>
      </c>
      <c r="L37" s="319">
        <f>'2 жастағы балалар Т'!R83</f>
        <v>4</v>
      </c>
      <c r="M37" s="319">
        <f>'2 жастағы балалар Ш'!BL83</f>
        <v>0</v>
      </c>
      <c r="N37" s="366">
        <f>'2 жастағы балалар Ш'!BM83</f>
        <v>14</v>
      </c>
      <c r="O37" s="366">
        <f>'2 жастағы балалар Ш'!BN83</f>
        <v>6</v>
      </c>
      <c r="P37" s="366">
        <f>'2 жастағы балалар Ә'!P83</f>
        <v>0</v>
      </c>
      <c r="Q37" s="366">
        <f>'2 жастағы балалар Ә'!Q83</f>
        <v>0</v>
      </c>
      <c r="R37" s="366">
        <f>'2 жастағы балалар Ә'!R83</f>
        <v>4</v>
      </c>
      <c r="S37" s="333">
        <f t="shared" si="0"/>
        <v>0</v>
      </c>
      <c r="T37" s="334">
        <f t="shared" si="1"/>
        <v>4</v>
      </c>
      <c r="U37" s="34">
        <f t="shared" si="2"/>
        <v>4</v>
      </c>
      <c r="W37" s="749" t="s">
        <v>1089</v>
      </c>
      <c r="X37" s="391" t="s">
        <v>1091</v>
      </c>
      <c r="Y37" s="307">
        <f>СВОД1!Y35</f>
        <v>2.5</v>
      </c>
      <c r="Z37" s="307">
        <f>СВОД1!Z35</f>
        <v>3</v>
      </c>
      <c r="AA37" s="307">
        <f>СВОД1!AA35</f>
        <v>3</v>
      </c>
      <c r="AB37" s="307">
        <f>СВОД1!AB35</f>
        <v>2.6</v>
      </c>
      <c r="AC37" s="307">
        <f>СВОД1!AC35</f>
        <v>3</v>
      </c>
    </row>
    <row r="38" spans="2:29" x14ac:dyDescent="0.25">
      <c r="B38" s="366">
        <v>29</v>
      </c>
      <c r="C38" s="319" t="str">
        <f>'2 жастағы балалар Ф'!C84</f>
        <v>Шаяхметова Аяла</v>
      </c>
      <c r="D38" s="319">
        <f>'2 жастағы балалар Ф'!P84</f>
        <v>1</v>
      </c>
      <c r="E38" s="319">
        <f>'2 жастағы балалар Ф'!Q84</f>
        <v>3</v>
      </c>
      <c r="F38" s="319">
        <f>'2 жастағы балалар Ф'!R84</f>
        <v>0</v>
      </c>
      <c r="G38" s="319">
        <f>'2 жастағы балалар К'!AB84</f>
        <v>0</v>
      </c>
      <c r="H38" s="319">
        <f>'2 жастағы балалар К'!AC84</f>
        <v>8</v>
      </c>
      <c r="I38" s="319">
        <f>'2 жастағы балалар К'!AD84</f>
        <v>0</v>
      </c>
      <c r="J38" s="319">
        <f>'2 жастағы балалар Т'!P84</f>
        <v>0</v>
      </c>
      <c r="K38" s="319">
        <f>'2 жастағы балалар Т'!Q84</f>
        <v>4</v>
      </c>
      <c r="L38" s="319">
        <f>'2 жастағы балалар Т'!R84</f>
        <v>0</v>
      </c>
      <c r="M38" s="319">
        <f>'2 жастағы балалар Ш'!BL84</f>
        <v>2</v>
      </c>
      <c r="N38" s="366">
        <f>'2 жастағы балалар Ш'!BM84</f>
        <v>18</v>
      </c>
      <c r="O38" s="366">
        <f>'2 жастағы балалар Ш'!BN84</f>
        <v>0</v>
      </c>
      <c r="P38" s="366">
        <f>'2 жастағы балалар Ә'!P84</f>
        <v>0</v>
      </c>
      <c r="Q38" s="366">
        <f>'2 жастағы балалар Ә'!Q84</f>
        <v>4</v>
      </c>
      <c r="R38" s="366">
        <f>'2 жастағы балалар Ә'!R84</f>
        <v>0</v>
      </c>
      <c r="S38" s="333">
        <f t="shared" si="0"/>
        <v>0.6</v>
      </c>
      <c r="T38" s="334">
        <f t="shared" si="1"/>
        <v>7.4</v>
      </c>
      <c r="U38" s="34">
        <f t="shared" si="2"/>
        <v>0</v>
      </c>
      <c r="W38" s="750"/>
      <c r="X38" s="390" t="s">
        <v>1092</v>
      </c>
      <c r="Y38" s="392">
        <f>Z14*Q51/100</f>
        <v>2.25</v>
      </c>
      <c r="Z38" s="392">
        <f>Z18*Q51/100</f>
        <v>4.125</v>
      </c>
      <c r="AA38" s="392">
        <f>Z22*Q51/100</f>
        <v>4</v>
      </c>
      <c r="AB38" s="392">
        <f>Z26*Q51/100</f>
        <v>3.25</v>
      </c>
      <c r="AC38" s="392">
        <f>Z30*Q51/100</f>
        <v>4</v>
      </c>
    </row>
    <row r="39" spans="2:29" x14ac:dyDescent="0.25">
      <c r="B39" s="366">
        <v>30</v>
      </c>
      <c r="C39" s="319">
        <f>'2 жастағы балалар Ф'!C85</f>
        <v>0</v>
      </c>
      <c r="D39" s="319">
        <f>'2 жастағы балалар Ф'!P85</f>
        <v>0</v>
      </c>
      <c r="E39" s="319">
        <f>'2 жастағы балалар Ф'!Q85</f>
        <v>0</v>
      </c>
      <c r="F39" s="319">
        <f>'2 жастағы балалар Ф'!R85</f>
        <v>0</v>
      </c>
      <c r="G39" s="319">
        <f>'2 жастағы балалар К'!AB85</f>
        <v>0</v>
      </c>
      <c r="H39" s="319">
        <f>'2 жастағы балалар К'!AC85</f>
        <v>0</v>
      </c>
      <c r="I39" s="319">
        <f>'2 жастағы балалар К'!AD85</f>
        <v>0</v>
      </c>
      <c r="J39" s="319">
        <f>'2 жастағы балалар Т'!P85</f>
        <v>0</v>
      </c>
      <c r="K39" s="319">
        <f>'2 жастағы балалар Т'!Q85</f>
        <v>0</v>
      </c>
      <c r="L39" s="319">
        <f>'2 жастағы балалар Т'!R85</f>
        <v>0</v>
      </c>
      <c r="M39" s="319">
        <f>'2 жастағы балалар Ш'!BL85</f>
        <v>0</v>
      </c>
      <c r="N39" s="366">
        <f>'2 жастағы балалар Ш'!BM85</f>
        <v>0</v>
      </c>
      <c r="O39" s="366">
        <f>'2 жастағы балалар Ш'!BN85</f>
        <v>0</v>
      </c>
      <c r="P39" s="366">
        <f>'2 жастағы балалар Ә'!P85</f>
        <v>0</v>
      </c>
      <c r="Q39" s="366">
        <f>'2 жастағы балалар Ә'!Q85</f>
        <v>0</v>
      </c>
      <c r="R39" s="366">
        <f>'2 жастағы балалар Ә'!R85</f>
        <v>0</v>
      </c>
      <c r="S39" s="333">
        <f t="shared" si="0"/>
        <v>0</v>
      </c>
      <c r="T39" s="334">
        <f t="shared" si="1"/>
        <v>0</v>
      </c>
      <c r="U39" s="34">
        <f t="shared" si="2"/>
        <v>0</v>
      </c>
      <c r="X39" s="370"/>
      <c r="Y39" s="370"/>
      <c r="Z39" s="370"/>
      <c r="AA39" s="369"/>
      <c r="AB39" s="369"/>
      <c r="AC39" s="369"/>
    </row>
    <row r="40" spans="2:29" x14ac:dyDescent="0.25">
      <c r="B40" s="366">
        <v>31</v>
      </c>
      <c r="C40" s="319">
        <f>'2 жастағы балалар Ф'!C86</f>
        <v>0</v>
      </c>
      <c r="D40" s="319">
        <f>'2 жастағы балалар Ф'!P86</f>
        <v>0</v>
      </c>
      <c r="E40" s="319">
        <f>'2 жастағы балалар Ф'!Q86</f>
        <v>0</v>
      </c>
      <c r="F40" s="319">
        <f>'2 жастағы балалар Ф'!R86</f>
        <v>0</v>
      </c>
      <c r="G40" s="319">
        <f>'2 жастағы балалар К'!AB86</f>
        <v>0</v>
      </c>
      <c r="H40" s="319">
        <f>'2 жастағы балалар К'!AC86</f>
        <v>0</v>
      </c>
      <c r="I40" s="319">
        <f>'2 жастағы балалар К'!AD86</f>
        <v>0</v>
      </c>
      <c r="J40" s="319">
        <f>'2 жастағы балалар Т'!P86</f>
        <v>0</v>
      </c>
      <c r="K40" s="319">
        <f>'2 жастағы балалар Т'!Q86</f>
        <v>0</v>
      </c>
      <c r="L40" s="319">
        <f>'2 жастағы балалар Т'!R86</f>
        <v>0</v>
      </c>
      <c r="M40" s="319">
        <f>'2 жастағы балалар Ш'!BL86</f>
        <v>0</v>
      </c>
      <c r="N40" s="366">
        <f>'2 жастағы балалар Ш'!BM86</f>
        <v>0</v>
      </c>
      <c r="O40" s="366">
        <f>'2 жастағы балалар Ш'!BN86</f>
        <v>0</v>
      </c>
      <c r="P40" s="366">
        <f>'2 жастағы балалар Ә'!P86</f>
        <v>0</v>
      </c>
      <c r="Q40" s="366">
        <f>'2 жастағы балалар Ә'!Q86</f>
        <v>0</v>
      </c>
      <c r="R40" s="366">
        <f>'2 жастағы балалар Ә'!R86</f>
        <v>0</v>
      </c>
      <c r="S40" s="333">
        <f t="shared" si="0"/>
        <v>0</v>
      </c>
      <c r="T40" s="334">
        <f t="shared" si="1"/>
        <v>0</v>
      </c>
      <c r="U40" s="34">
        <f t="shared" si="2"/>
        <v>0</v>
      </c>
      <c r="X40" s="370"/>
      <c r="Y40" s="370"/>
      <c r="Z40" s="370"/>
      <c r="AA40" s="369"/>
      <c r="AB40" s="369"/>
      <c r="AC40" s="369"/>
    </row>
    <row r="41" spans="2:29" x14ac:dyDescent="0.25">
      <c r="B41" s="366">
        <v>32</v>
      </c>
      <c r="C41" s="319">
        <f>'2 жастағы балалар Ф'!C87</f>
        <v>0</v>
      </c>
      <c r="D41" s="319">
        <f>'2 жастағы балалар Ф'!P87</f>
        <v>0</v>
      </c>
      <c r="E41" s="319">
        <f>'2 жастағы балалар Ф'!Q87</f>
        <v>0</v>
      </c>
      <c r="F41" s="319">
        <f>'2 жастағы балалар Ф'!R87</f>
        <v>0</v>
      </c>
      <c r="G41" s="319">
        <f>'2 жастағы балалар К'!AB87</f>
        <v>0</v>
      </c>
      <c r="H41" s="319">
        <f>'2 жастағы балалар К'!AC87</f>
        <v>0</v>
      </c>
      <c r="I41" s="319">
        <f>'2 жастағы балалар К'!AD87</f>
        <v>0</v>
      </c>
      <c r="J41" s="319">
        <f>'2 жастағы балалар Т'!P87</f>
        <v>0</v>
      </c>
      <c r="K41" s="319">
        <f>'2 жастағы балалар Т'!Q87</f>
        <v>0</v>
      </c>
      <c r="L41" s="319">
        <f>'2 жастағы балалар Т'!R87</f>
        <v>0</v>
      </c>
      <c r="M41" s="319">
        <f>'2 жастағы балалар Ш'!BL87</f>
        <v>0</v>
      </c>
      <c r="N41" s="366">
        <f>'2 жастағы балалар Ш'!BM87</f>
        <v>0</v>
      </c>
      <c r="O41" s="366">
        <f>'2 жастағы балалар Ш'!BN87</f>
        <v>0</v>
      </c>
      <c r="P41" s="366">
        <f>'2 жастағы балалар Ә'!P87</f>
        <v>0</v>
      </c>
      <c r="Q41" s="366">
        <f>'2 жастағы балалар Ә'!Q87</f>
        <v>0</v>
      </c>
      <c r="R41" s="366">
        <f>'2 жастағы балалар Ә'!R87</f>
        <v>0</v>
      </c>
      <c r="S41" s="333">
        <f t="shared" si="0"/>
        <v>0</v>
      </c>
      <c r="T41" s="334">
        <f t="shared" si="1"/>
        <v>0</v>
      </c>
      <c r="U41" s="34">
        <f t="shared" si="2"/>
        <v>0</v>
      </c>
      <c r="X41" s="1"/>
      <c r="Y41" s="1"/>
      <c r="Z41" s="1"/>
      <c r="AA41" s="369"/>
      <c r="AB41" s="369"/>
      <c r="AC41" s="369"/>
    </row>
    <row r="42" spans="2:29" x14ac:dyDescent="0.25">
      <c r="B42" s="366">
        <v>33</v>
      </c>
      <c r="C42" s="319">
        <f>'2 жастағы балалар Ф'!C88</f>
        <v>0</v>
      </c>
      <c r="D42" s="319">
        <f>'2 жастағы балалар Ф'!P88</f>
        <v>0</v>
      </c>
      <c r="E42" s="319">
        <f>'2 жастағы балалар Ф'!Q88</f>
        <v>0</v>
      </c>
      <c r="F42" s="319">
        <f>'2 жастағы балалар Ф'!R88</f>
        <v>0</v>
      </c>
      <c r="G42" s="319">
        <f>'2 жастағы балалар К'!AB88</f>
        <v>0</v>
      </c>
      <c r="H42" s="319">
        <f>'2 жастағы балалар К'!AC88</f>
        <v>0</v>
      </c>
      <c r="I42" s="319">
        <f>'2 жастағы балалар К'!AD88</f>
        <v>0</v>
      </c>
      <c r="J42" s="319">
        <f>'2 жастағы балалар Т'!P88</f>
        <v>0</v>
      </c>
      <c r="K42" s="319">
        <f>'2 жастағы балалар Т'!Q88</f>
        <v>0</v>
      </c>
      <c r="L42" s="319">
        <f>'2 жастағы балалар Т'!R88</f>
        <v>0</v>
      </c>
      <c r="M42" s="319">
        <f>'2 жастағы балалар Ш'!BL88</f>
        <v>0</v>
      </c>
      <c r="N42" s="366">
        <f>'2 жастағы балалар Ш'!BM88</f>
        <v>0</v>
      </c>
      <c r="O42" s="366">
        <f>'2 жастағы балалар Ш'!BN88</f>
        <v>0</v>
      </c>
      <c r="P42" s="366">
        <f>'2 жастағы балалар Ә'!P88</f>
        <v>0</v>
      </c>
      <c r="Q42" s="366">
        <f>'2 жастағы балалар Ә'!Q88</f>
        <v>0</v>
      </c>
      <c r="R42" s="366">
        <f>'2 жастағы балалар Ә'!R88</f>
        <v>0</v>
      </c>
      <c r="S42" s="333">
        <f t="shared" si="0"/>
        <v>0</v>
      </c>
      <c r="T42" s="334">
        <f t="shared" si="1"/>
        <v>0</v>
      </c>
      <c r="U42" s="34">
        <f t="shared" si="2"/>
        <v>0</v>
      </c>
      <c r="X42" s="1"/>
      <c r="Y42" s="1"/>
      <c r="Z42" s="1"/>
      <c r="AA42" s="369"/>
      <c r="AB42" s="369"/>
      <c r="AC42" s="369"/>
    </row>
    <row r="43" spans="2:29" x14ac:dyDescent="0.25">
      <c r="B43" s="366">
        <v>34</v>
      </c>
      <c r="C43" s="319">
        <f>'2 жастағы балалар Ф'!C89</f>
        <v>0</v>
      </c>
      <c r="D43" s="319">
        <f>'2 жастағы балалар Ф'!P89</f>
        <v>0</v>
      </c>
      <c r="E43" s="319">
        <f>'2 жастағы балалар Ф'!Q89</f>
        <v>0</v>
      </c>
      <c r="F43" s="319">
        <f>'2 жастағы балалар Ф'!R89</f>
        <v>0</v>
      </c>
      <c r="G43" s="319">
        <f>'2 жастағы балалар К'!AB89</f>
        <v>0</v>
      </c>
      <c r="H43" s="319">
        <f>'2 жастағы балалар К'!AC89</f>
        <v>0</v>
      </c>
      <c r="I43" s="319">
        <f>'2 жастағы балалар К'!AD89</f>
        <v>0</v>
      </c>
      <c r="J43" s="319">
        <f>'2 жастағы балалар Т'!P89</f>
        <v>0</v>
      </c>
      <c r="K43" s="319">
        <f>'2 жастағы балалар Т'!Q89</f>
        <v>0</v>
      </c>
      <c r="L43" s="319">
        <f>'2 жастағы балалар Т'!R89</f>
        <v>0</v>
      </c>
      <c r="M43" s="319">
        <f>'2 жастағы балалар Ш'!BL89</f>
        <v>0</v>
      </c>
      <c r="N43" s="366">
        <f>'2 жастағы балалар Ш'!BM89</f>
        <v>0</v>
      </c>
      <c r="O43" s="366">
        <f>'2 жастағы балалар Ш'!BN89</f>
        <v>0</v>
      </c>
      <c r="P43" s="366">
        <f>'2 жастағы балалар Ә'!P89</f>
        <v>0</v>
      </c>
      <c r="Q43" s="366">
        <f>'2 жастағы балалар Ә'!Q89</f>
        <v>0</v>
      </c>
      <c r="R43" s="366">
        <f>'2 жастағы балалар Ә'!R89</f>
        <v>0</v>
      </c>
      <c r="S43" s="333">
        <f t="shared" si="0"/>
        <v>0</v>
      </c>
      <c r="T43" s="334">
        <f t="shared" si="1"/>
        <v>0</v>
      </c>
      <c r="U43" s="34">
        <f t="shared" si="2"/>
        <v>0</v>
      </c>
      <c r="X43" s="1"/>
      <c r="Y43" s="1"/>
      <c r="Z43" s="1"/>
      <c r="AA43" s="369"/>
      <c r="AB43" s="369"/>
      <c r="AC43" s="369"/>
    </row>
    <row r="44" spans="2:29" x14ac:dyDescent="0.25">
      <c r="B44" s="366">
        <v>35</v>
      </c>
      <c r="C44" s="319">
        <f>'2 жастағы балалар Ф'!C90</f>
        <v>0</v>
      </c>
      <c r="D44" s="319">
        <f>'2 жастағы балалар Ф'!P90</f>
        <v>0</v>
      </c>
      <c r="E44" s="319">
        <f>'2 жастағы балалар Ф'!Q90</f>
        <v>0</v>
      </c>
      <c r="F44" s="319">
        <f>'2 жастағы балалар Ф'!R90</f>
        <v>0</v>
      </c>
      <c r="G44" s="319">
        <f>'2 жастағы балалар К'!AB90</f>
        <v>0</v>
      </c>
      <c r="H44" s="319">
        <f>'2 жастағы балалар К'!AC90</f>
        <v>0</v>
      </c>
      <c r="I44" s="319">
        <f>'2 жастағы балалар К'!AD90</f>
        <v>0</v>
      </c>
      <c r="J44" s="319">
        <f>'2 жастағы балалар Т'!P90</f>
        <v>0</v>
      </c>
      <c r="K44" s="319">
        <f>'2 жастағы балалар Т'!Q90</f>
        <v>0</v>
      </c>
      <c r="L44" s="319">
        <f>'2 жастағы балалар Т'!R90</f>
        <v>0</v>
      </c>
      <c r="M44" s="319">
        <f>'2 жастағы балалар Ш'!BL90</f>
        <v>0</v>
      </c>
      <c r="N44" s="366">
        <f>'2 жастағы балалар Ш'!BM90</f>
        <v>0</v>
      </c>
      <c r="O44" s="366">
        <f>'2 жастағы балалар Ш'!BN90</f>
        <v>0</v>
      </c>
      <c r="P44" s="366">
        <f>'2 жастағы балалар Ә'!P90</f>
        <v>0</v>
      </c>
      <c r="Q44" s="366">
        <f>'2 жастағы балалар Ә'!Q90</f>
        <v>0</v>
      </c>
      <c r="R44" s="366">
        <f>'2 жастағы балалар Ә'!R90</f>
        <v>0</v>
      </c>
      <c r="S44" s="333">
        <f t="shared" si="0"/>
        <v>0</v>
      </c>
      <c r="T44" s="334">
        <f t="shared" si="1"/>
        <v>0</v>
      </c>
      <c r="U44" s="34">
        <f t="shared" si="2"/>
        <v>0</v>
      </c>
      <c r="X44" s="1"/>
      <c r="Y44" s="1"/>
      <c r="Z44" s="1"/>
      <c r="AA44" s="369"/>
      <c r="AB44" s="369"/>
      <c r="AC44" s="369"/>
    </row>
    <row r="45" spans="2:29" x14ac:dyDescent="0.25">
      <c r="B45" s="366">
        <v>36</v>
      </c>
      <c r="C45" s="319">
        <f>'2 жастағы балалар Ф'!C91</f>
        <v>0</v>
      </c>
      <c r="D45" s="319">
        <f>'2 жастағы балалар Ф'!P91</f>
        <v>0</v>
      </c>
      <c r="E45" s="319">
        <f>'2 жастағы балалар Ф'!Q91</f>
        <v>0</v>
      </c>
      <c r="F45" s="319">
        <f>'2 жастағы балалар Ф'!R91</f>
        <v>0</v>
      </c>
      <c r="G45" s="319">
        <f>'2 жастағы балалар К'!AB91</f>
        <v>0</v>
      </c>
      <c r="H45" s="319">
        <f>'2 жастағы балалар К'!AC91</f>
        <v>0</v>
      </c>
      <c r="I45" s="319">
        <f>'2 жастағы балалар К'!AD91</f>
        <v>0</v>
      </c>
      <c r="J45" s="319">
        <f>'2 жастағы балалар Т'!P91</f>
        <v>0</v>
      </c>
      <c r="K45" s="319">
        <f>'2 жастағы балалар Т'!Q91</f>
        <v>0</v>
      </c>
      <c r="L45" s="319">
        <f>'2 жастағы балалар Т'!R91</f>
        <v>0</v>
      </c>
      <c r="M45" s="319">
        <f>'2 жастағы балалар Ш'!BL91</f>
        <v>0</v>
      </c>
      <c r="N45" s="366">
        <f>'2 жастағы балалар Ш'!BM91</f>
        <v>0</v>
      </c>
      <c r="O45" s="366">
        <f>'2 жастағы балалар Ш'!BN91</f>
        <v>0</v>
      </c>
      <c r="P45" s="366">
        <f>'2 жастағы балалар Ә'!P91</f>
        <v>0</v>
      </c>
      <c r="Q45" s="366">
        <f>'2 жастағы балалар Ә'!Q91</f>
        <v>0</v>
      </c>
      <c r="R45" s="366">
        <f>'2 жастағы балалар Ә'!R91</f>
        <v>0</v>
      </c>
      <c r="S45" s="333">
        <f t="shared" si="0"/>
        <v>0</v>
      </c>
      <c r="T45" s="334">
        <f t="shared" si="1"/>
        <v>0</v>
      </c>
      <c r="U45" s="34">
        <f t="shared" si="2"/>
        <v>0</v>
      </c>
      <c r="X45" s="1"/>
      <c r="Y45" s="1"/>
      <c r="Z45" s="1"/>
      <c r="AA45" s="369"/>
      <c r="AB45" s="369"/>
      <c r="AC45" s="369"/>
    </row>
    <row r="46" spans="2:29" x14ac:dyDescent="0.25">
      <c r="B46" s="366">
        <v>37</v>
      </c>
      <c r="C46" s="319">
        <f>'2 жастағы балалар Ф'!C92</f>
        <v>0</v>
      </c>
      <c r="D46" s="319">
        <f>'2 жастағы балалар Ф'!P92</f>
        <v>0</v>
      </c>
      <c r="E46" s="319">
        <f>'2 жастағы балалар Ф'!Q92</f>
        <v>0</v>
      </c>
      <c r="F46" s="319">
        <f>'2 жастағы балалар Ф'!R92</f>
        <v>0</v>
      </c>
      <c r="G46" s="319">
        <f>'2 жастағы балалар К'!AB92</f>
        <v>0</v>
      </c>
      <c r="H46" s="319">
        <f>'2 жастағы балалар К'!AC92</f>
        <v>0</v>
      </c>
      <c r="I46" s="319">
        <f>'2 жастағы балалар К'!AD92</f>
        <v>0</v>
      </c>
      <c r="J46" s="319">
        <f>'2 жастағы балалар Т'!P92</f>
        <v>0</v>
      </c>
      <c r="K46" s="319">
        <f>'2 жастағы балалар Т'!Q92</f>
        <v>0</v>
      </c>
      <c r="L46" s="319">
        <f>'2 жастағы балалар Т'!R92</f>
        <v>0</v>
      </c>
      <c r="M46" s="319">
        <f>'2 жастағы балалар Ш'!BL92</f>
        <v>0</v>
      </c>
      <c r="N46" s="366">
        <f>'2 жастағы балалар Ш'!BM92</f>
        <v>0</v>
      </c>
      <c r="O46" s="366">
        <f>'2 жастағы балалар Ш'!BN92</f>
        <v>0</v>
      </c>
      <c r="P46" s="366">
        <f>'2 жастағы балалар Ә'!P92</f>
        <v>0</v>
      </c>
      <c r="Q46" s="366">
        <f>'2 жастағы балалар Ә'!Q92</f>
        <v>0</v>
      </c>
      <c r="R46" s="366">
        <f>'2 жастағы балалар Ә'!R92</f>
        <v>0</v>
      </c>
      <c r="S46" s="333">
        <f t="shared" si="0"/>
        <v>0</v>
      </c>
      <c r="T46" s="334">
        <f t="shared" si="1"/>
        <v>0</v>
      </c>
      <c r="U46" s="34">
        <f t="shared" si="2"/>
        <v>0</v>
      </c>
      <c r="X46" s="1"/>
      <c r="Y46" s="1"/>
      <c r="Z46" s="1"/>
      <c r="AA46" s="369"/>
      <c r="AB46" s="369"/>
      <c r="AC46" s="369"/>
    </row>
    <row r="47" spans="2:29" x14ac:dyDescent="0.25">
      <c r="B47" s="366">
        <v>38</v>
      </c>
      <c r="C47" s="319">
        <f>'2 жастағы балалар Ф'!C93</f>
        <v>0</v>
      </c>
      <c r="D47" s="319">
        <f>'2 жастағы балалар Ф'!P93</f>
        <v>0</v>
      </c>
      <c r="E47" s="319">
        <f>'2 жастағы балалар Ф'!Q93</f>
        <v>0</v>
      </c>
      <c r="F47" s="319">
        <f>'2 жастағы балалар Ф'!R93</f>
        <v>0</v>
      </c>
      <c r="G47" s="319">
        <f>'2 жастағы балалар К'!AB93</f>
        <v>0</v>
      </c>
      <c r="H47" s="319">
        <f>'2 жастағы балалар К'!AC93</f>
        <v>0</v>
      </c>
      <c r="I47" s="319">
        <f>'2 жастағы балалар К'!AD93</f>
        <v>0</v>
      </c>
      <c r="J47" s="319">
        <f>'2 жастағы балалар Т'!P93</f>
        <v>0</v>
      </c>
      <c r="K47" s="319">
        <f>'2 жастағы балалар Т'!Q93</f>
        <v>0</v>
      </c>
      <c r="L47" s="319">
        <f>'2 жастағы балалар Т'!R93</f>
        <v>0</v>
      </c>
      <c r="M47" s="319">
        <f>'2 жастағы балалар Ш'!BL93</f>
        <v>0</v>
      </c>
      <c r="N47" s="366">
        <f>'2 жастағы балалар Ш'!BM93</f>
        <v>0</v>
      </c>
      <c r="O47" s="366">
        <f>'2 жастағы балалар Ш'!BN93</f>
        <v>0</v>
      </c>
      <c r="P47" s="366">
        <f>'2 жастағы балалар Ә'!P93</f>
        <v>0</v>
      </c>
      <c r="Q47" s="366">
        <f>'2 жастағы балалар Ә'!Q93</f>
        <v>0</v>
      </c>
      <c r="R47" s="366">
        <f>'2 жастағы балалар Ә'!R93</f>
        <v>0</v>
      </c>
      <c r="S47" s="333">
        <f t="shared" si="0"/>
        <v>0</v>
      </c>
      <c r="T47" s="334">
        <f t="shared" si="1"/>
        <v>0</v>
      </c>
      <c r="U47" s="34">
        <f t="shared" si="2"/>
        <v>0</v>
      </c>
      <c r="X47" s="1"/>
      <c r="Y47" s="1"/>
      <c r="Z47" s="1"/>
      <c r="AA47" s="369"/>
      <c r="AB47" s="369"/>
      <c r="AC47" s="369"/>
    </row>
    <row r="48" spans="2:29" x14ac:dyDescent="0.25">
      <c r="B48" s="366">
        <v>39</v>
      </c>
      <c r="C48" s="319">
        <f>'2 жастағы балалар Ф'!C94</f>
        <v>0</v>
      </c>
      <c r="D48" s="319">
        <f>'2 жастағы балалар Ф'!P94</f>
        <v>0</v>
      </c>
      <c r="E48" s="319">
        <f>'2 жастағы балалар Ф'!Q94</f>
        <v>0</v>
      </c>
      <c r="F48" s="319">
        <f>'2 жастағы балалар Ф'!R94</f>
        <v>0</v>
      </c>
      <c r="G48" s="319">
        <f>'2 жастағы балалар К'!AB94</f>
        <v>0</v>
      </c>
      <c r="H48" s="319">
        <f>'2 жастағы балалар К'!AC94</f>
        <v>0</v>
      </c>
      <c r="I48" s="319">
        <f>'2 жастағы балалар К'!AD94</f>
        <v>0</v>
      </c>
      <c r="J48" s="319">
        <f>'2 жастағы балалар Т'!P94</f>
        <v>0</v>
      </c>
      <c r="K48" s="319">
        <f>'2 жастағы балалар Т'!Q94</f>
        <v>0</v>
      </c>
      <c r="L48" s="319">
        <f>'2 жастағы балалар Т'!R94</f>
        <v>0</v>
      </c>
      <c r="M48" s="319">
        <f>'2 жастағы балалар Ш'!BL94</f>
        <v>0</v>
      </c>
      <c r="N48" s="366">
        <f>'2 жастағы балалар Ш'!BM94</f>
        <v>0</v>
      </c>
      <c r="O48" s="366">
        <f>'2 жастағы балалар Ш'!BN94</f>
        <v>0</v>
      </c>
      <c r="P48" s="366">
        <f>'2 жастағы балалар Ә'!P94</f>
        <v>0</v>
      </c>
      <c r="Q48" s="366">
        <f>'2 жастағы балалар Ә'!Q94</f>
        <v>0</v>
      </c>
      <c r="R48" s="366">
        <f>'2 жастағы балалар Ә'!R94</f>
        <v>0</v>
      </c>
      <c r="S48" s="333">
        <f t="shared" si="0"/>
        <v>0</v>
      </c>
      <c r="T48" s="334">
        <f t="shared" si="1"/>
        <v>0</v>
      </c>
      <c r="U48" s="34">
        <f t="shared" si="2"/>
        <v>0</v>
      </c>
      <c r="AA48" s="1"/>
      <c r="AB48" s="1"/>
      <c r="AC48" s="1"/>
    </row>
    <row r="49" spans="1:51" x14ac:dyDescent="0.25">
      <c r="B49" s="366">
        <v>40</v>
      </c>
      <c r="C49" s="319">
        <f>'2 жастағы балалар Ф'!C95</f>
        <v>0</v>
      </c>
      <c r="D49" s="319">
        <f>'2 жастағы балалар Ф'!P95</f>
        <v>0</v>
      </c>
      <c r="E49" s="319">
        <f>'2 жастағы балалар Ф'!Q95</f>
        <v>0</v>
      </c>
      <c r="F49" s="319">
        <f>'2 жастағы балалар Ф'!R95</f>
        <v>0</v>
      </c>
      <c r="G49" s="319">
        <f>'2 жастағы балалар К'!AB95</f>
        <v>0</v>
      </c>
      <c r="H49" s="319">
        <f>'2 жастағы балалар К'!AC95</f>
        <v>0</v>
      </c>
      <c r="I49" s="319">
        <f>'2 жастағы балалар К'!AD95</f>
        <v>0</v>
      </c>
      <c r="J49" s="319">
        <f>'2 жастағы балалар Т'!P95</f>
        <v>0</v>
      </c>
      <c r="K49" s="319">
        <f>'2 жастағы балалар Т'!Q95</f>
        <v>0</v>
      </c>
      <c r="L49" s="319">
        <f>'2 жастағы балалар Т'!R95</f>
        <v>0</v>
      </c>
      <c r="M49" s="319">
        <f>'2 жастағы балалар Ш'!BL95</f>
        <v>0</v>
      </c>
      <c r="N49" s="366">
        <f>'2 жастағы балалар Ш'!BM95</f>
        <v>0</v>
      </c>
      <c r="O49" s="366">
        <f>'2 жастағы балалар Ш'!BN95</f>
        <v>0</v>
      </c>
      <c r="P49" s="366">
        <f>'2 жастағы балалар Ә'!P95</f>
        <v>0</v>
      </c>
      <c r="Q49" s="366">
        <f>'2 жастағы балалар Ә'!Q95</f>
        <v>0</v>
      </c>
      <c r="R49" s="366">
        <f>'2 жастағы балалар Ә'!R95</f>
        <v>0</v>
      </c>
      <c r="S49" s="333">
        <f t="shared" si="0"/>
        <v>0</v>
      </c>
      <c r="T49" s="334">
        <f t="shared" si="1"/>
        <v>0</v>
      </c>
      <c r="U49" s="34">
        <f t="shared" si="2"/>
        <v>0</v>
      </c>
      <c r="AA49" s="1"/>
      <c r="AB49" s="1"/>
      <c r="AC49" s="1"/>
    </row>
    <row r="50" spans="1:51" x14ac:dyDescent="0.25">
      <c r="B50" s="724"/>
      <c r="C50" s="724"/>
      <c r="D50" s="724"/>
      <c r="E50" s="724"/>
      <c r="F50" s="724"/>
      <c r="G50" s="724"/>
      <c r="H50" s="724"/>
      <c r="I50" s="724"/>
      <c r="J50" s="724"/>
      <c r="K50" s="724"/>
      <c r="L50" s="724"/>
      <c r="M50" s="724"/>
      <c r="N50" s="724"/>
      <c r="O50" s="724"/>
      <c r="P50" s="724"/>
      <c r="Q50" s="724"/>
      <c r="R50" s="724"/>
      <c r="S50" s="724"/>
      <c r="T50" s="724"/>
      <c r="U50" s="724"/>
    </row>
    <row r="51" spans="1:51" ht="15.75" x14ac:dyDescent="0.25">
      <c r="B51" s="725" t="s">
        <v>910</v>
      </c>
      <c r="C51" s="725"/>
      <c r="D51" s="725"/>
      <c r="E51" s="725"/>
      <c r="F51" s="725"/>
      <c r="G51" s="725"/>
      <c r="H51" s="725"/>
      <c r="I51" s="725"/>
      <c r="J51" s="725"/>
      <c r="K51" s="725"/>
      <c r="L51" s="725"/>
      <c r="M51" s="725"/>
      <c r="N51" s="725"/>
      <c r="O51" s="725"/>
      <c r="P51" s="725"/>
      <c r="Q51" s="725">
        <f>'2 жастағы балалар Ф'!Q99</f>
        <v>10</v>
      </c>
      <c r="R51" s="725"/>
      <c r="S51" s="725"/>
      <c r="T51" s="725"/>
      <c r="U51" s="725"/>
    </row>
    <row r="52" spans="1:51" x14ac:dyDescent="0.25">
      <c r="B52" s="19"/>
      <c r="C52" s="19"/>
      <c r="D52" s="19"/>
      <c r="E52" s="19"/>
      <c r="F52" s="19"/>
      <c r="G52" s="19"/>
      <c r="H52" s="19"/>
      <c r="I52" s="19"/>
      <c r="J52" s="19"/>
      <c r="K52" s="19"/>
      <c r="L52" s="19"/>
      <c r="M52" s="19"/>
      <c r="N52" s="19"/>
      <c r="O52" s="19"/>
      <c r="P52" s="19"/>
      <c r="Q52" s="19"/>
      <c r="R52" s="19"/>
      <c r="S52" s="19"/>
      <c r="T52" s="19"/>
      <c r="U52" s="19"/>
    </row>
    <row r="53" spans="1:51" x14ac:dyDescent="0.25">
      <c r="B53" s="19"/>
      <c r="C53" s="19"/>
      <c r="D53" s="19"/>
      <c r="E53" s="19"/>
      <c r="F53" s="19"/>
      <c r="G53" s="19"/>
      <c r="H53" s="19"/>
      <c r="I53" s="19"/>
      <c r="J53" s="19"/>
      <c r="K53" s="19"/>
      <c r="L53" s="19"/>
      <c r="M53" s="19"/>
      <c r="N53" s="19"/>
      <c r="O53" s="19"/>
      <c r="P53" s="19"/>
      <c r="Q53" s="19"/>
      <c r="R53" s="19"/>
      <c r="S53" s="19"/>
      <c r="T53" s="19"/>
      <c r="U53" s="19"/>
    </row>
    <row r="54" spans="1:51" ht="15" customHeight="1" x14ac:dyDescent="0.25">
      <c r="B54" s="651" t="s">
        <v>0</v>
      </c>
      <c r="C54" s="702" t="s">
        <v>923</v>
      </c>
      <c r="D54" s="705" t="s">
        <v>924</v>
      </c>
      <c r="E54" s="706"/>
      <c r="F54" s="702" t="s">
        <v>925</v>
      </c>
      <c r="G54" s="611" t="s">
        <v>714</v>
      </c>
      <c r="H54" s="612"/>
      <c r="I54" s="612"/>
      <c r="J54" s="612"/>
      <c r="K54" s="612"/>
      <c r="L54" s="612"/>
      <c r="M54" s="612"/>
      <c r="N54" s="612"/>
      <c r="O54" s="612"/>
      <c r="P54" s="612"/>
      <c r="Q54" s="612"/>
      <c r="R54" s="612"/>
      <c r="S54" s="612"/>
      <c r="T54" s="612"/>
      <c r="U54" s="613"/>
      <c r="V54" s="1"/>
      <c r="W54" s="1"/>
      <c r="X54" s="1"/>
      <c r="Y54" s="1"/>
    </row>
    <row r="55" spans="1:51" x14ac:dyDescent="0.25">
      <c r="B55" s="723"/>
      <c r="C55" s="703"/>
      <c r="D55" s="707"/>
      <c r="E55" s="708"/>
      <c r="F55" s="703"/>
      <c r="G55" s="751" t="s">
        <v>715</v>
      </c>
      <c r="H55" s="752"/>
      <c r="I55" s="752"/>
      <c r="J55" s="752"/>
      <c r="K55" s="752"/>
      <c r="L55" s="752"/>
      <c r="M55" s="752"/>
      <c r="N55" s="752"/>
      <c r="O55" s="752"/>
      <c r="P55" s="752"/>
      <c r="Q55" s="752"/>
      <c r="R55" s="752"/>
      <c r="S55" s="752"/>
      <c r="T55" s="752"/>
      <c r="U55" s="753"/>
      <c r="V55" s="1"/>
      <c r="W55" s="1"/>
      <c r="X55" s="1"/>
      <c r="Y55" s="1"/>
    </row>
    <row r="56" spans="1:51" ht="80.25" customHeight="1" x14ac:dyDescent="0.25">
      <c r="B56" s="723"/>
      <c r="C56" s="703"/>
      <c r="D56" s="707"/>
      <c r="E56" s="708"/>
      <c r="F56" s="703"/>
      <c r="G56" s="563" t="s">
        <v>717</v>
      </c>
      <c r="H56" s="563"/>
      <c r="I56" s="563"/>
      <c r="J56" s="563" t="s">
        <v>718</v>
      </c>
      <c r="K56" s="563"/>
      <c r="L56" s="563"/>
      <c r="M56" s="563" t="s">
        <v>719</v>
      </c>
      <c r="N56" s="563"/>
      <c r="O56" s="563"/>
      <c r="P56" s="563" t="s">
        <v>720</v>
      </c>
      <c r="Q56" s="563"/>
      <c r="R56" s="563"/>
      <c r="S56" s="679"/>
      <c r="T56" s="680"/>
      <c r="U56" s="681"/>
      <c r="V56" s="1"/>
      <c r="W56" s="1"/>
      <c r="X56" s="1"/>
      <c r="Y56" s="1"/>
    </row>
    <row r="57" spans="1:51" ht="63" x14ac:dyDescent="0.25">
      <c r="B57" s="652"/>
      <c r="C57" s="704"/>
      <c r="D57" s="709"/>
      <c r="E57" s="710"/>
      <c r="F57" s="704"/>
      <c r="G57" s="478" t="s">
        <v>918</v>
      </c>
      <c r="H57" s="478" t="s">
        <v>919</v>
      </c>
      <c r="I57" s="478" t="s">
        <v>920</v>
      </c>
      <c r="J57" s="478" t="s">
        <v>918</v>
      </c>
      <c r="K57" s="478" t="s">
        <v>919</v>
      </c>
      <c r="L57" s="478" t="s">
        <v>920</v>
      </c>
      <c r="M57" s="478" t="s">
        <v>918</v>
      </c>
      <c r="N57" s="478" t="s">
        <v>919</v>
      </c>
      <c r="O57" s="478" t="s">
        <v>920</v>
      </c>
      <c r="P57" s="478" t="s">
        <v>918</v>
      </c>
      <c r="Q57" s="478" t="s">
        <v>919</v>
      </c>
      <c r="R57" s="478" t="s">
        <v>920</v>
      </c>
      <c r="S57" s="583"/>
      <c r="T57" s="584"/>
      <c r="U57" s="585"/>
      <c r="V57" s="1"/>
      <c r="W57" s="1"/>
      <c r="X57" s="1"/>
      <c r="Y57" s="1"/>
    </row>
    <row r="58" spans="1:51" ht="45" customHeight="1" x14ac:dyDescent="0.25">
      <c r="B58" s="80">
        <v>1</v>
      </c>
      <c r="C58" s="293" t="s">
        <v>1278</v>
      </c>
      <c r="D58" s="719" t="s">
        <v>1279</v>
      </c>
      <c r="E58" s="720"/>
      <c r="F58" s="367">
        <f>Q51</f>
        <v>10</v>
      </c>
      <c r="G58" s="81">
        <f>'2 жастағы балалар Ф'!D96</f>
        <v>2</v>
      </c>
      <c r="H58" s="81">
        <f>'2 жастағы балалар Ф'!E96</f>
        <v>5</v>
      </c>
      <c r="I58" s="81">
        <f>'2 жастағы балалар Ф'!F96</f>
        <v>3</v>
      </c>
      <c r="J58" s="81">
        <f>'2 жастағы балалар Ф'!G96</f>
        <v>3</v>
      </c>
      <c r="K58" s="81">
        <f>'2 жастағы балалар Ф'!H96</f>
        <v>6</v>
      </c>
      <c r="L58" s="81">
        <f>'2 жастағы балалар Ф'!I96</f>
        <v>1</v>
      </c>
      <c r="M58" s="81">
        <f>'2 жастағы балалар Ф'!J96</f>
        <v>3</v>
      </c>
      <c r="N58" s="81">
        <f>'2 жастағы балалар Ф'!K96</f>
        <v>5</v>
      </c>
      <c r="O58" s="81">
        <f>'2 жастағы балалар Ф'!L96</f>
        <v>2</v>
      </c>
      <c r="P58" s="81">
        <f>'2 жастағы балалар Ф'!M96</f>
        <v>3</v>
      </c>
      <c r="Q58" s="81">
        <f>'2 жастағы балалар Ф'!N96</f>
        <v>4</v>
      </c>
      <c r="R58" s="81">
        <f>'2 жастағы балалар Ф'!O96</f>
        <v>3</v>
      </c>
      <c r="S58" s="583"/>
      <c r="T58" s="584"/>
      <c r="U58" s="585"/>
      <c r="V58" s="1"/>
      <c r="W58" s="1"/>
      <c r="X58" s="1"/>
      <c r="Y58" s="1"/>
    </row>
    <row r="59" spans="1:51" ht="15.75" x14ac:dyDescent="0.25">
      <c r="A59" s="1"/>
      <c r="B59" s="297"/>
      <c r="C59" s="298"/>
      <c r="D59" s="721"/>
      <c r="E59" s="721"/>
      <c r="F59" s="81" t="s">
        <v>1</v>
      </c>
      <c r="G59" s="81">
        <f>'2 жастағы балалар Ф'!D97</f>
        <v>20</v>
      </c>
      <c r="H59" s="81">
        <f>'2 жастағы балалар Ф'!E97</f>
        <v>50</v>
      </c>
      <c r="I59" s="81">
        <f>'2 жастағы балалар Ф'!F97</f>
        <v>30</v>
      </c>
      <c r="J59" s="81">
        <f>'2 жастағы балалар Ф'!G97</f>
        <v>30</v>
      </c>
      <c r="K59" s="81">
        <f>'2 жастағы балалар Ф'!H97</f>
        <v>60</v>
      </c>
      <c r="L59" s="81">
        <f>'2 жастағы балалар Ф'!I97</f>
        <v>10</v>
      </c>
      <c r="M59" s="81">
        <f>'2 жастағы балалар Ф'!J97</f>
        <v>30</v>
      </c>
      <c r="N59" s="81">
        <f>'2 жастағы балалар Ф'!K97</f>
        <v>50</v>
      </c>
      <c r="O59" s="81">
        <f>'2 жастағы балалар Ф'!L97</f>
        <v>20</v>
      </c>
      <c r="P59" s="81">
        <f>'2 жастағы балалар Ф'!M97</f>
        <v>30</v>
      </c>
      <c r="Q59" s="81">
        <f>'2 жастағы балалар Ф'!N97</f>
        <v>40</v>
      </c>
      <c r="R59" s="81">
        <f>'2 жастағы балалар Ф'!O97</f>
        <v>30</v>
      </c>
      <c r="S59" s="682"/>
      <c r="T59" s="683"/>
      <c r="U59" s="684"/>
      <c r="V59" s="1"/>
      <c r="W59" s="1"/>
      <c r="X59" s="1"/>
      <c r="Y59" s="1"/>
    </row>
    <row r="60" spans="1:51" x14ac:dyDescent="0.25">
      <c r="C60" s="1"/>
      <c r="D60" s="1"/>
      <c r="E60" s="1"/>
      <c r="F60" s="1"/>
      <c r="G60" s="1"/>
      <c r="H60" s="1"/>
      <c r="I60" s="1"/>
      <c r="J60" s="1"/>
      <c r="K60" s="1"/>
      <c r="L60" s="1"/>
      <c r="M60" s="1"/>
      <c r="N60" s="1"/>
      <c r="O60" s="1"/>
      <c r="P60" s="1"/>
      <c r="Q60" s="1"/>
      <c r="R60" s="1"/>
      <c r="S60" s="1"/>
      <c r="T60" s="1"/>
      <c r="U60" s="1"/>
      <c r="V60" s="1"/>
      <c r="W60" s="1"/>
      <c r="X60" s="1"/>
      <c r="Y60" s="1"/>
    </row>
    <row r="61" spans="1:51" ht="15" customHeight="1" x14ac:dyDescent="0.25">
      <c r="B61" s="699" t="s">
        <v>0</v>
      </c>
      <c r="C61" s="702" t="s">
        <v>923</v>
      </c>
      <c r="D61" s="705" t="s">
        <v>924</v>
      </c>
      <c r="E61" s="706"/>
      <c r="F61" s="702" t="s">
        <v>925</v>
      </c>
      <c r="G61" s="519" t="s">
        <v>733</v>
      </c>
      <c r="H61" s="520"/>
      <c r="I61" s="520"/>
      <c r="J61" s="520"/>
      <c r="K61" s="520"/>
      <c r="L61" s="520"/>
      <c r="M61" s="520"/>
      <c r="N61" s="520"/>
      <c r="O61" s="520"/>
      <c r="P61" s="520"/>
      <c r="Q61" s="520"/>
      <c r="R61" s="520"/>
      <c r="S61" s="520"/>
      <c r="T61" s="520"/>
      <c r="U61" s="520"/>
      <c r="V61" s="520"/>
      <c r="W61" s="520"/>
      <c r="X61" s="520"/>
      <c r="Y61" s="520"/>
      <c r="Z61" s="520"/>
      <c r="AA61" s="520"/>
      <c r="AB61" s="520"/>
      <c r="AC61" s="520"/>
      <c r="AD61" s="520"/>
      <c r="AE61" s="520"/>
      <c r="AF61" s="520"/>
      <c r="AG61" s="521"/>
      <c r="AH61" s="357"/>
      <c r="AI61" s="357"/>
      <c r="AJ61" s="357"/>
      <c r="AK61" s="357"/>
      <c r="AL61" s="357"/>
      <c r="AM61" s="357"/>
      <c r="AN61" s="357"/>
      <c r="AO61" s="357"/>
      <c r="AP61" s="357"/>
      <c r="AQ61" s="357"/>
      <c r="AR61" s="357"/>
      <c r="AS61" s="357"/>
      <c r="AT61" s="357"/>
      <c r="AU61" s="357"/>
      <c r="AV61" s="357"/>
      <c r="AW61" s="357"/>
      <c r="AX61" s="357"/>
      <c r="AY61" s="357"/>
    </row>
    <row r="62" spans="1:51" x14ac:dyDescent="0.25">
      <c r="B62" s="700"/>
      <c r="C62" s="703"/>
      <c r="D62" s="707"/>
      <c r="E62" s="708"/>
      <c r="F62" s="703"/>
      <c r="G62" s="695" t="s">
        <v>734</v>
      </c>
      <c r="H62" s="696"/>
      <c r="I62" s="696"/>
      <c r="J62" s="696"/>
      <c r="K62" s="696"/>
      <c r="L62" s="696"/>
      <c r="M62" s="696"/>
      <c r="N62" s="696"/>
      <c r="O62" s="696"/>
      <c r="P62" s="696"/>
      <c r="Q62" s="696"/>
      <c r="R62" s="696"/>
      <c r="S62" s="696"/>
      <c r="T62" s="696"/>
      <c r="U62" s="696"/>
      <c r="V62" s="754" t="s">
        <v>735</v>
      </c>
      <c r="W62" s="754"/>
      <c r="X62" s="754"/>
      <c r="Y62" s="754"/>
      <c r="Z62" s="754"/>
      <c r="AA62" s="754"/>
      <c r="AB62" s="754"/>
      <c r="AC62" s="754"/>
      <c r="AD62" s="754"/>
      <c r="AE62" s="754"/>
      <c r="AF62" s="754"/>
      <c r="AG62" s="754"/>
      <c r="AH62" s="755"/>
      <c r="AI62" s="755"/>
      <c r="AJ62" s="756"/>
      <c r="AK62" s="740"/>
      <c r="AL62" s="740"/>
      <c r="AM62" s="740"/>
      <c r="AN62" s="740"/>
      <c r="AO62" s="740"/>
      <c r="AP62" s="740"/>
      <c r="AQ62" s="740"/>
      <c r="AR62" s="740"/>
      <c r="AS62" s="740"/>
      <c r="AT62" s="740"/>
      <c r="AU62" s="740"/>
      <c r="AV62" s="740"/>
      <c r="AW62" s="740"/>
      <c r="AX62" s="740"/>
      <c r="AY62" s="740"/>
    </row>
    <row r="63" spans="1:51" ht="107.25" customHeight="1" x14ac:dyDescent="0.25">
      <c r="B63" s="700"/>
      <c r="C63" s="703"/>
      <c r="D63" s="707"/>
      <c r="E63" s="708"/>
      <c r="F63" s="703"/>
      <c r="G63" s="563" t="s">
        <v>736</v>
      </c>
      <c r="H63" s="563"/>
      <c r="I63" s="563"/>
      <c r="J63" s="563" t="s">
        <v>737</v>
      </c>
      <c r="K63" s="563"/>
      <c r="L63" s="563"/>
      <c r="M63" s="563" t="s">
        <v>738</v>
      </c>
      <c r="N63" s="563"/>
      <c r="O63" s="563"/>
      <c r="P63" s="563" t="s">
        <v>739</v>
      </c>
      <c r="Q63" s="563"/>
      <c r="R63" s="563"/>
      <c r="S63" s="679"/>
      <c r="T63" s="680"/>
      <c r="U63" s="681"/>
      <c r="V63" s="563" t="s">
        <v>740</v>
      </c>
      <c r="W63" s="563"/>
      <c r="X63" s="563"/>
      <c r="Y63" s="563" t="s">
        <v>741</v>
      </c>
      <c r="Z63" s="563"/>
      <c r="AA63" s="563"/>
      <c r="AB63" s="563" t="s">
        <v>742</v>
      </c>
      <c r="AC63" s="563"/>
      <c r="AD63" s="563"/>
      <c r="AE63" s="563" t="s">
        <v>743</v>
      </c>
      <c r="AF63" s="563"/>
      <c r="AG63" s="563"/>
      <c r="AH63" s="584"/>
      <c r="AI63" s="584"/>
      <c r="AJ63" s="584"/>
      <c r="AK63" s="584"/>
      <c r="AL63" s="584"/>
      <c r="AM63" s="584"/>
      <c r="AN63" s="584"/>
      <c r="AO63" s="584"/>
      <c r="AP63" s="584"/>
      <c r="AQ63" s="584"/>
      <c r="AR63" s="584"/>
      <c r="AS63" s="584"/>
      <c r="AT63" s="584"/>
      <c r="AU63" s="584"/>
      <c r="AV63" s="584"/>
      <c r="AW63" s="584"/>
      <c r="AX63" s="584"/>
      <c r="AY63" s="584"/>
    </row>
    <row r="64" spans="1:51" ht="63" x14ac:dyDescent="0.25">
      <c r="B64" s="701"/>
      <c r="C64" s="704"/>
      <c r="D64" s="709"/>
      <c r="E64" s="710"/>
      <c r="F64" s="704"/>
      <c r="G64" s="478" t="s">
        <v>918</v>
      </c>
      <c r="H64" s="478" t="s">
        <v>919</v>
      </c>
      <c r="I64" s="478" t="s">
        <v>920</v>
      </c>
      <c r="J64" s="478" t="s">
        <v>918</v>
      </c>
      <c r="K64" s="478" t="s">
        <v>919</v>
      </c>
      <c r="L64" s="478" t="s">
        <v>920</v>
      </c>
      <c r="M64" s="478" t="s">
        <v>918</v>
      </c>
      <c r="N64" s="478" t="s">
        <v>919</v>
      </c>
      <c r="O64" s="478" t="s">
        <v>920</v>
      </c>
      <c r="P64" s="478" t="s">
        <v>918</v>
      </c>
      <c r="Q64" s="478" t="s">
        <v>919</v>
      </c>
      <c r="R64" s="478" t="s">
        <v>920</v>
      </c>
      <c r="S64" s="583"/>
      <c r="T64" s="584"/>
      <c r="U64" s="585"/>
      <c r="V64" s="478" t="s">
        <v>918</v>
      </c>
      <c r="W64" s="478" t="s">
        <v>919</v>
      </c>
      <c r="X64" s="478" t="s">
        <v>920</v>
      </c>
      <c r="Y64" s="478" t="s">
        <v>918</v>
      </c>
      <c r="Z64" s="478" t="s">
        <v>919</v>
      </c>
      <c r="AA64" s="478" t="s">
        <v>920</v>
      </c>
      <c r="AB64" s="478" t="s">
        <v>918</v>
      </c>
      <c r="AC64" s="478" t="s">
        <v>919</v>
      </c>
      <c r="AD64" s="478" t="s">
        <v>920</v>
      </c>
      <c r="AE64" s="478" t="s">
        <v>918</v>
      </c>
      <c r="AF64" s="478" t="s">
        <v>919</v>
      </c>
      <c r="AG64" s="478" t="s">
        <v>920</v>
      </c>
      <c r="AH64" s="517"/>
      <c r="AI64" s="517"/>
      <c r="AJ64" s="517"/>
      <c r="AK64" s="517"/>
      <c r="AL64" s="517"/>
      <c r="AM64" s="517"/>
      <c r="AN64" s="517"/>
      <c r="AO64" s="517"/>
      <c r="AP64" s="517"/>
      <c r="AQ64" s="517"/>
      <c r="AR64" s="517"/>
      <c r="AS64" s="517"/>
      <c r="AT64" s="517"/>
      <c r="AU64" s="517"/>
      <c r="AV64" s="517"/>
      <c r="AW64" s="517"/>
      <c r="AX64" s="517"/>
      <c r="AY64" s="517"/>
    </row>
    <row r="65" spans="2:51" ht="45" customHeight="1" x14ac:dyDescent="0.25">
      <c r="B65" s="340">
        <v>1</v>
      </c>
      <c r="C65" s="341" t="str">
        <f>C58</f>
        <v>"Балдырған"</v>
      </c>
      <c r="D65" s="712" t="str">
        <f>D58</f>
        <v>Какенова К.А. Кугабаева Ж.С.</v>
      </c>
      <c r="E65" s="713"/>
      <c r="F65" s="368">
        <f>Q51</f>
        <v>10</v>
      </c>
      <c r="G65" s="342">
        <f>'2 жастағы балалар К'!D96</f>
        <v>3</v>
      </c>
      <c r="H65" s="342">
        <f>'2 жастағы балалар К'!E96</f>
        <v>5</v>
      </c>
      <c r="I65" s="342">
        <f>'2 жастағы балалар К'!F96</f>
        <v>2</v>
      </c>
      <c r="J65" s="342">
        <f>'2 жастағы балалар К'!G96</f>
        <v>3</v>
      </c>
      <c r="K65" s="342">
        <f>'2 жастағы балалар К'!H96</f>
        <v>3</v>
      </c>
      <c r="L65" s="342">
        <f>'2 жастағы балалар К'!I96</f>
        <v>4</v>
      </c>
      <c r="M65" s="342">
        <f>'2 жастағы балалар К'!J96</f>
        <v>3</v>
      </c>
      <c r="N65" s="342">
        <f>'2 жастағы балалар К'!K96</f>
        <v>3</v>
      </c>
      <c r="O65" s="342">
        <f>'2 жастағы балалар К'!L96</f>
        <v>4</v>
      </c>
      <c r="P65" s="342">
        <f>'2 жастағы балалар К'!M96</f>
        <v>3</v>
      </c>
      <c r="Q65" s="342">
        <f>'2 жастағы балалар К'!N96</f>
        <v>2</v>
      </c>
      <c r="R65" s="342">
        <f>'2 жастағы балалар К'!O96</f>
        <v>5</v>
      </c>
      <c r="S65" s="583"/>
      <c r="T65" s="584"/>
      <c r="U65" s="585"/>
      <c r="V65" s="342">
        <f>'2 жастағы балалар К'!P96</f>
        <v>3</v>
      </c>
      <c r="W65" s="342">
        <f>'2 жастағы балалар К'!Q96</f>
        <v>2</v>
      </c>
      <c r="X65" s="342">
        <f>'2 жастағы балалар К'!R96</f>
        <v>5</v>
      </c>
      <c r="Y65" s="342">
        <f>'2 жастағы балалар К'!S96</f>
        <v>3</v>
      </c>
      <c r="Z65" s="342">
        <f>'2 жастағы балалар К'!T96</f>
        <v>4</v>
      </c>
      <c r="AA65" s="342">
        <f>'2 жастағы балалар К'!U96</f>
        <v>3</v>
      </c>
      <c r="AB65" s="342">
        <f>'2 жастағы балалар К'!V96</f>
        <v>3</v>
      </c>
      <c r="AC65" s="342">
        <f>'2 жастағы балалар К'!W96</f>
        <v>2</v>
      </c>
      <c r="AD65" s="342">
        <f>'2 жастағы балалар К'!X96</f>
        <v>5</v>
      </c>
      <c r="AE65" s="342">
        <f>'2 жастағы балалар К'!Y96</f>
        <v>3</v>
      </c>
      <c r="AF65" s="342">
        <f>'2 жастағы балалар К'!Z96</f>
        <v>2</v>
      </c>
      <c r="AG65" s="342">
        <f>'2 жастағы балалар К'!AA96</f>
        <v>5</v>
      </c>
      <c r="AH65" s="518"/>
      <c r="AI65" s="518"/>
      <c r="AJ65" s="518"/>
      <c r="AK65" s="518"/>
      <c r="AL65" s="518"/>
      <c r="AM65" s="518"/>
      <c r="AN65" s="518"/>
      <c r="AO65" s="518"/>
      <c r="AP65" s="518"/>
      <c r="AQ65" s="518"/>
      <c r="AR65" s="518"/>
      <c r="AS65" s="518"/>
      <c r="AT65" s="518"/>
      <c r="AU65" s="518"/>
      <c r="AV65" s="518"/>
      <c r="AW65" s="518"/>
      <c r="AX65" s="518"/>
      <c r="AY65" s="518"/>
    </row>
    <row r="66" spans="2:51" ht="15.75" x14ac:dyDescent="0.25">
      <c r="B66" s="345"/>
      <c r="C66" s="346"/>
      <c r="D66" s="711"/>
      <c r="E66" s="711"/>
      <c r="F66" s="342" t="s">
        <v>1</v>
      </c>
      <c r="G66" s="342">
        <f>'2 жастағы балалар К'!D97</f>
        <v>30</v>
      </c>
      <c r="H66" s="342">
        <f>'2 жастағы балалар К'!E97</f>
        <v>50</v>
      </c>
      <c r="I66" s="342">
        <f>'2 жастағы балалар К'!F97</f>
        <v>20</v>
      </c>
      <c r="J66" s="342">
        <f>'2 жастағы балалар К'!G97</f>
        <v>30</v>
      </c>
      <c r="K66" s="342">
        <f>'2 жастағы балалар К'!H97</f>
        <v>30</v>
      </c>
      <c r="L66" s="342">
        <f>'2 жастағы балалар К'!I97</f>
        <v>40</v>
      </c>
      <c r="M66" s="342">
        <f>'2 жастағы балалар К'!J97</f>
        <v>30</v>
      </c>
      <c r="N66" s="342">
        <f>'2 жастағы балалар К'!K97</f>
        <v>30</v>
      </c>
      <c r="O66" s="342">
        <f>'2 жастағы балалар К'!L97</f>
        <v>40</v>
      </c>
      <c r="P66" s="342">
        <f>'2 жастағы балалар К'!M97</f>
        <v>30</v>
      </c>
      <c r="Q66" s="342">
        <f>'2 жастағы балалар К'!N97</f>
        <v>20</v>
      </c>
      <c r="R66" s="342">
        <f>'2 жастағы балалар К'!O97</f>
        <v>50</v>
      </c>
      <c r="S66" s="682"/>
      <c r="T66" s="683"/>
      <c r="U66" s="684"/>
      <c r="V66" s="342">
        <f>'2 жастағы балалар К'!P97</f>
        <v>30</v>
      </c>
      <c r="W66" s="342">
        <f>'2 жастағы балалар К'!Q97</f>
        <v>20</v>
      </c>
      <c r="X66" s="342">
        <f>'2 жастағы балалар К'!R97</f>
        <v>50</v>
      </c>
      <c r="Y66" s="342">
        <f>'2 жастағы балалар К'!S97</f>
        <v>30</v>
      </c>
      <c r="Z66" s="342">
        <f>'2 жастағы балалар К'!T97</f>
        <v>40</v>
      </c>
      <c r="AA66" s="342">
        <f>'2 жастағы балалар К'!U97</f>
        <v>30</v>
      </c>
      <c r="AB66" s="342">
        <f>'2 жастағы балалар К'!V97</f>
        <v>30</v>
      </c>
      <c r="AC66" s="342">
        <f>'2 жастағы балалар К'!W97</f>
        <v>20</v>
      </c>
      <c r="AD66" s="342">
        <f>'2 жастағы балалар К'!X97</f>
        <v>50</v>
      </c>
      <c r="AE66" s="342">
        <f>'2 жастағы балалар К'!Y97</f>
        <v>30</v>
      </c>
      <c r="AF66" s="342">
        <f>'2 жастағы балалар К'!Z97</f>
        <v>20</v>
      </c>
      <c r="AG66" s="342">
        <f>'2 жастағы балалар К'!AA97</f>
        <v>50</v>
      </c>
      <c r="AH66" s="518"/>
      <c r="AI66" s="518"/>
      <c r="AJ66" s="518"/>
      <c r="AK66" s="518"/>
      <c r="AL66" s="518"/>
      <c r="AM66" s="518"/>
      <c r="AN66" s="518"/>
      <c r="AO66" s="518"/>
      <c r="AP66" s="518"/>
      <c r="AQ66" s="518"/>
      <c r="AR66" s="518"/>
      <c r="AS66" s="518"/>
      <c r="AT66" s="518"/>
      <c r="AU66" s="518"/>
      <c r="AV66" s="518"/>
      <c r="AW66" s="518"/>
      <c r="AX66" s="518"/>
      <c r="AY66" s="518"/>
    </row>
    <row r="67" spans="2:51" x14ac:dyDescent="0.25">
      <c r="B67" s="347"/>
      <c r="C67" s="347"/>
      <c r="D67" s="347"/>
      <c r="E67" s="347"/>
      <c r="F67" s="347"/>
      <c r="G67" s="347"/>
      <c r="H67" s="347"/>
      <c r="I67" s="347"/>
      <c r="J67" s="347"/>
      <c r="K67" s="347"/>
      <c r="L67" s="347"/>
      <c r="M67" s="347"/>
      <c r="N67" s="347"/>
      <c r="O67" s="347"/>
      <c r="P67" s="347"/>
      <c r="Q67" s="347"/>
      <c r="R67" s="347"/>
      <c r="S67" s="347"/>
      <c r="T67" s="347"/>
      <c r="U67" s="347"/>
      <c r="V67" s="347"/>
      <c r="W67" s="347"/>
      <c r="X67" s="347"/>
      <c r="Y67" s="347"/>
      <c r="Z67" s="347"/>
      <c r="AA67" s="347"/>
      <c r="AB67" s="347"/>
      <c r="AC67" s="347"/>
      <c r="AD67" s="347"/>
      <c r="AE67" s="347"/>
      <c r="AF67" s="347"/>
      <c r="AG67" s="347"/>
      <c r="AH67" s="347"/>
      <c r="AI67" s="347"/>
      <c r="AJ67" s="347"/>
    </row>
    <row r="68" spans="2:51" ht="15" customHeight="1" x14ac:dyDescent="0.25">
      <c r="B68" s="699" t="s">
        <v>0</v>
      </c>
      <c r="C68" s="702" t="s">
        <v>923</v>
      </c>
      <c r="D68" s="705" t="s">
        <v>924</v>
      </c>
      <c r="E68" s="706"/>
      <c r="F68" s="702" t="s">
        <v>925</v>
      </c>
      <c r="G68" s="692" t="s">
        <v>916</v>
      </c>
      <c r="H68" s="693"/>
      <c r="I68" s="693"/>
      <c r="J68" s="693"/>
      <c r="K68" s="693"/>
      <c r="L68" s="693"/>
      <c r="M68" s="693"/>
      <c r="N68" s="693"/>
      <c r="O68" s="693"/>
      <c r="P68" s="693"/>
      <c r="Q68" s="693"/>
      <c r="R68" s="693"/>
      <c r="S68" s="693"/>
      <c r="T68" s="693"/>
      <c r="U68" s="694"/>
      <c r="V68" s="347"/>
      <c r="W68" s="347"/>
      <c r="X68" s="347"/>
      <c r="Y68" s="347"/>
      <c r="Z68" s="347"/>
      <c r="AA68" s="347"/>
      <c r="AB68" s="347"/>
      <c r="AC68" s="347"/>
      <c r="AD68" s="347"/>
      <c r="AE68" s="347"/>
      <c r="AF68" s="347"/>
      <c r="AG68" s="347"/>
      <c r="AH68" s="347"/>
      <c r="AI68" s="347"/>
      <c r="AJ68" s="347"/>
    </row>
    <row r="69" spans="2:51" x14ac:dyDescent="0.25">
      <c r="B69" s="700"/>
      <c r="C69" s="703"/>
      <c r="D69" s="707"/>
      <c r="E69" s="708"/>
      <c r="F69" s="703"/>
      <c r="G69" s="686" t="s">
        <v>940</v>
      </c>
      <c r="H69" s="687"/>
      <c r="I69" s="687"/>
      <c r="J69" s="687"/>
      <c r="K69" s="687"/>
      <c r="L69" s="687"/>
      <c r="M69" s="687"/>
      <c r="N69" s="687"/>
      <c r="O69" s="687"/>
      <c r="P69" s="687"/>
      <c r="Q69" s="687"/>
      <c r="R69" s="687"/>
      <c r="S69" s="687"/>
      <c r="T69" s="687"/>
      <c r="U69" s="688"/>
      <c r="V69" s="347"/>
      <c r="W69" s="347"/>
      <c r="X69" s="347"/>
      <c r="Y69" s="347"/>
      <c r="Z69" s="347"/>
      <c r="AA69" s="347"/>
      <c r="AB69" s="347"/>
      <c r="AC69" s="347"/>
      <c r="AD69" s="347"/>
      <c r="AE69" s="347"/>
      <c r="AF69" s="347"/>
      <c r="AG69" s="347"/>
      <c r="AH69" s="347"/>
      <c r="AI69" s="347"/>
      <c r="AJ69" s="347"/>
    </row>
    <row r="70" spans="2:51" ht="62.25" customHeight="1" x14ac:dyDescent="0.25">
      <c r="B70" s="700"/>
      <c r="C70" s="703"/>
      <c r="D70" s="707"/>
      <c r="E70" s="708"/>
      <c r="F70" s="703"/>
      <c r="G70" s="679"/>
      <c r="H70" s="680"/>
      <c r="I70" s="681"/>
      <c r="J70" s="563" t="s">
        <v>766</v>
      </c>
      <c r="K70" s="563"/>
      <c r="L70" s="563"/>
      <c r="M70" s="563" t="s">
        <v>767</v>
      </c>
      <c r="N70" s="563"/>
      <c r="O70" s="563"/>
      <c r="P70" s="563" t="s">
        <v>768</v>
      </c>
      <c r="Q70" s="563"/>
      <c r="R70" s="563"/>
      <c r="S70" s="563" t="s">
        <v>769</v>
      </c>
      <c r="T70" s="563"/>
      <c r="U70" s="563"/>
      <c r="V70" s="347"/>
      <c r="W70" s="347"/>
      <c r="X70" s="347"/>
      <c r="Y70" s="347"/>
      <c r="Z70" s="347"/>
      <c r="AA70" s="347"/>
      <c r="AB70" s="347"/>
      <c r="AC70" s="347"/>
      <c r="AD70" s="347"/>
      <c r="AE70" s="347"/>
      <c r="AF70" s="347"/>
      <c r="AG70" s="347"/>
      <c r="AH70" s="347"/>
      <c r="AI70" s="347"/>
      <c r="AJ70" s="347"/>
    </row>
    <row r="71" spans="2:51" ht="63" x14ac:dyDescent="0.25">
      <c r="B71" s="701"/>
      <c r="C71" s="704"/>
      <c r="D71" s="709"/>
      <c r="E71" s="710"/>
      <c r="F71" s="704"/>
      <c r="G71" s="583"/>
      <c r="H71" s="584"/>
      <c r="I71" s="585"/>
      <c r="J71" s="478" t="s">
        <v>918</v>
      </c>
      <c r="K71" s="478" t="s">
        <v>919</v>
      </c>
      <c r="L71" s="478" t="s">
        <v>920</v>
      </c>
      <c r="M71" s="478" t="s">
        <v>918</v>
      </c>
      <c r="N71" s="478" t="s">
        <v>919</v>
      </c>
      <c r="O71" s="478" t="s">
        <v>920</v>
      </c>
      <c r="P71" s="478" t="s">
        <v>918</v>
      </c>
      <c r="Q71" s="478" t="s">
        <v>919</v>
      </c>
      <c r="R71" s="478" t="s">
        <v>920</v>
      </c>
      <c r="S71" s="478" t="s">
        <v>918</v>
      </c>
      <c r="T71" s="478" t="s">
        <v>919</v>
      </c>
      <c r="U71" s="478" t="s">
        <v>920</v>
      </c>
      <c r="V71" s="347"/>
      <c r="W71" s="347"/>
      <c r="X71" s="347"/>
      <c r="Y71" s="347"/>
      <c r="Z71" s="347"/>
      <c r="AA71" s="347"/>
      <c r="AB71" s="347"/>
      <c r="AC71" s="347"/>
      <c r="AD71" s="347"/>
      <c r="AE71" s="347"/>
      <c r="AF71" s="347"/>
      <c r="AG71" s="347"/>
      <c r="AH71" s="347"/>
      <c r="AI71" s="347"/>
      <c r="AJ71" s="347"/>
    </row>
    <row r="72" spans="2:51" ht="45" customHeight="1" x14ac:dyDescent="0.25">
      <c r="B72" s="340">
        <v>1</v>
      </c>
      <c r="C72" s="341" t="str">
        <f>C58</f>
        <v>"Балдырған"</v>
      </c>
      <c r="D72" s="712" t="str">
        <f>D58</f>
        <v>Какенова К.А. Кугабаева Ж.С.</v>
      </c>
      <c r="E72" s="713"/>
      <c r="F72" s="368">
        <f>Q51</f>
        <v>10</v>
      </c>
      <c r="G72" s="583"/>
      <c r="H72" s="584"/>
      <c r="I72" s="585"/>
      <c r="J72" s="348">
        <f>'2 жастағы балалар Т'!D96</f>
        <v>2</v>
      </c>
      <c r="K72" s="348">
        <f>'2 жастағы балалар Т'!E96</f>
        <v>4</v>
      </c>
      <c r="L72" s="348">
        <f>'2 жастағы балалар Т'!F96</f>
        <v>4</v>
      </c>
      <c r="M72" s="348">
        <f>'2 жастағы балалар Т'!G96</f>
        <v>3</v>
      </c>
      <c r="N72" s="348">
        <f>'2 жастағы балалар Т'!H96</f>
        <v>3</v>
      </c>
      <c r="O72" s="348">
        <f>'2 жастағы балалар Т'!I96</f>
        <v>4</v>
      </c>
      <c r="P72" s="348">
        <f>'2 жастағы балалар Т'!J96</f>
        <v>2</v>
      </c>
      <c r="Q72" s="348">
        <f>'2 жастағы балалар Т'!K96</f>
        <v>4</v>
      </c>
      <c r="R72" s="348">
        <f>'2 жастағы балалар Т'!L96</f>
        <v>4</v>
      </c>
      <c r="S72" s="348">
        <f>'2 жастағы балалар Т'!M96</f>
        <v>3</v>
      </c>
      <c r="T72" s="348">
        <f>'2 жастағы балалар Т'!N96</f>
        <v>3</v>
      </c>
      <c r="U72" s="348">
        <f>'2 жастағы балалар Т'!O96</f>
        <v>4</v>
      </c>
      <c r="V72" s="347"/>
      <c r="W72" s="347"/>
      <c r="X72" s="347"/>
      <c r="Y72" s="347"/>
      <c r="Z72" s="347"/>
      <c r="AA72" s="347"/>
      <c r="AB72" s="347"/>
      <c r="AC72" s="347"/>
      <c r="AD72" s="347"/>
      <c r="AE72" s="347"/>
      <c r="AF72" s="347"/>
      <c r="AG72" s="347"/>
      <c r="AH72" s="347"/>
      <c r="AI72" s="347"/>
      <c r="AJ72" s="347"/>
    </row>
    <row r="73" spans="2:51" ht="15.75" x14ac:dyDescent="0.25">
      <c r="B73" s="345"/>
      <c r="C73" s="346"/>
      <c r="D73" s="711"/>
      <c r="E73" s="711"/>
      <c r="F73" s="342" t="s">
        <v>1</v>
      </c>
      <c r="G73" s="682"/>
      <c r="H73" s="683"/>
      <c r="I73" s="684"/>
      <c r="J73" s="348">
        <f>'2 жастағы балалар Т'!D97</f>
        <v>20</v>
      </c>
      <c r="K73" s="348">
        <f>'2 жастағы балалар Т'!E97</f>
        <v>40</v>
      </c>
      <c r="L73" s="348">
        <f>'2 жастағы балалар Т'!F97</f>
        <v>40</v>
      </c>
      <c r="M73" s="348">
        <f>'2 жастағы балалар Т'!G97</f>
        <v>30</v>
      </c>
      <c r="N73" s="348">
        <f>'2 жастағы балалар Т'!H97</f>
        <v>30</v>
      </c>
      <c r="O73" s="348">
        <f>'2 жастағы балалар Т'!I97</f>
        <v>40</v>
      </c>
      <c r="P73" s="348">
        <f>'2 жастағы балалар Т'!J97</f>
        <v>20</v>
      </c>
      <c r="Q73" s="348">
        <f>'2 жастағы балалар Т'!K97</f>
        <v>40</v>
      </c>
      <c r="R73" s="348">
        <f>'2 жастағы балалар Т'!L97</f>
        <v>40</v>
      </c>
      <c r="S73" s="348">
        <f>'2 жастағы балалар Т'!M97</f>
        <v>30</v>
      </c>
      <c r="T73" s="348">
        <f>'2 жастағы балалар Т'!N97</f>
        <v>30</v>
      </c>
      <c r="U73" s="348">
        <f>'2 жастағы балалар Т'!O97</f>
        <v>40</v>
      </c>
      <c r="V73" s="347"/>
      <c r="W73" s="347"/>
      <c r="X73" s="347"/>
      <c r="Y73" s="347"/>
      <c r="Z73" s="347"/>
      <c r="AA73" s="347"/>
      <c r="AB73" s="347"/>
      <c r="AC73" s="347"/>
      <c r="AD73" s="347"/>
      <c r="AE73" s="347"/>
      <c r="AF73" s="347"/>
      <c r="AG73" s="347"/>
      <c r="AH73" s="347"/>
      <c r="AI73" s="347"/>
      <c r="AJ73" s="347"/>
    </row>
    <row r="74" spans="2:51" x14ac:dyDescent="0.25">
      <c r="B74" s="347"/>
      <c r="C74" s="347"/>
      <c r="D74" s="347"/>
      <c r="E74" s="347"/>
      <c r="F74" s="347"/>
      <c r="G74" s="347"/>
      <c r="H74" s="347"/>
      <c r="I74" s="347"/>
      <c r="J74" s="347"/>
      <c r="K74" s="347"/>
      <c r="L74" s="347"/>
      <c r="M74" s="347"/>
      <c r="N74" s="347"/>
      <c r="O74" s="347"/>
      <c r="P74" s="347"/>
      <c r="Q74" s="347"/>
      <c r="R74" s="347"/>
      <c r="S74" s="347"/>
      <c r="T74" s="347"/>
      <c r="U74" s="347"/>
      <c r="V74" s="347"/>
      <c r="W74" s="347"/>
      <c r="X74" s="347"/>
      <c r="Y74" s="347"/>
      <c r="Z74" s="347"/>
      <c r="AA74" s="347"/>
      <c r="AB74" s="347"/>
      <c r="AC74" s="347"/>
      <c r="AD74" s="347"/>
      <c r="AE74" s="347"/>
      <c r="AF74" s="347"/>
      <c r="AG74" s="347"/>
      <c r="AH74" s="347"/>
      <c r="AI74" s="347"/>
      <c r="AJ74" s="347"/>
    </row>
    <row r="75" spans="2:51" ht="15" customHeight="1" x14ac:dyDescent="0.25">
      <c r="B75" s="699" t="s">
        <v>0</v>
      </c>
      <c r="C75" s="702" t="s">
        <v>923</v>
      </c>
      <c r="D75" s="705" t="s">
        <v>924</v>
      </c>
      <c r="E75" s="706"/>
      <c r="F75" s="702" t="s">
        <v>925</v>
      </c>
      <c r="G75" s="692" t="s">
        <v>904</v>
      </c>
      <c r="H75" s="693"/>
      <c r="I75" s="693"/>
      <c r="J75" s="693"/>
      <c r="K75" s="693"/>
      <c r="L75" s="693"/>
      <c r="M75" s="693"/>
      <c r="N75" s="693"/>
      <c r="O75" s="693"/>
      <c r="P75" s="693"/>
      <c r="Q75" s="693"/>
      <c r="R75" s="693"/>
      <c r="S75" s="693"/>
      <c r="T75" s="693"/>
      <c r="U75" s="693"/>
      <c r="V75" s="693"/>
      <c r="W75" s="693"/>
      <c r="X75" s="693"/>
      <c r="Y75" s="693"/>
      <c r="Z75" s="693"/>
      <c r="AA75" s="693"/>
      <c r="AB75" s="693"/>
      <c r="AC75" s="693"/>
      <c r="AD75" s="693"/>
      <c r="AE75" s="693"/>
      <c r="AF75" s="693"/>
      <c r="AG75" s="693"/>
      <c r="AH75" s="693"/>
      <c r="AI75" s="693"/>
      <c r="AJ75" s="693"/>
      <c r="AK75" s="693"/>
      <c r="AL75" s="693"/>
      <c r="AM75" s="693"/>
      <c r="AN75" s="693"/>
      <c r="AO75" s="693"/>
      <c r="AP75" s="693"/>
      <c r="AQ75" s="693"/>
      <c r="AR75" s="693"/>
      <c r="AS75" s="693"/>
      <c r="AT75" s="693"/>
      <c r="AU75" s="693"/>
      <c r="AV75" s="693"/>
      <c r="AW75" s="693"/>
      <c r="AX75" s="693"/>
      <c r="AY75" s="694"/>
    </row>
    <row r="76" spans="2:51" x14ac:dyDescent="0.25">
      <c r="B76" s="700"/>
      <c r="C76" s="703"/>
      <c r="D76" s="707"/>
      <c r="E76" s="708"/>
      <c r="F76" s="703"/>
      <c r="G76" s="695" t="s">
        <v>903</v>
      </c>
      <c r="H76" s="696"/>
      <c r="I76" s="696"/>
      <c r="J76" s="696"/>
      <c r="K76" s="696"/>
      <c r="L76" s="696"/>
      <c r="M76" s="696"/>
      <c r="N76" s="696"/>
      <c r="O76" s="696"/>
      <c r="P76" s="696"/>
      <c r="Q76" s="696"/>
      <c r="R76" s="696"/>
      <c r="S76" s="695" t="s">
        <v>902</v>
      </c>
      <c r="T76" s="696"/>
      <c r="U76" s="697"/>
      <c r="V76" s="695"/>
      <c r="W76" s="696"/>
      <c r="X76" s="696"/>
      <c r="Y76" s="696"/>
      <c r="Z76" s="696"/>
      <c r="AA76" s="696"/>
      <c r="AB76" s="696"/>
      <c r="AC76" s="696"/>
      <c r="AD76" s="696"/>
      <c r="AE76" s="696"/>
      <c r="AF76" s="696"/>
      <c r="AG76" s="696"/>
      <c r="AH76" s="696"/>
      <c r="AI76" s="696"/>
      <c r="AJ76" s="697"/>
      <c r="AK76" s="695" t="s">
        <v>902</v>
      </c>
      <c r="AL76" s="696"/>
      <c r="AM76" s="696"/>
      <c r="AN76" s="696"/>
      <c r="AO76" s="696"/>
      <c r="AP76" s="696"/>
      <c r="AQ76" s="696"/>
      <c r="AR76" s="696"/>
      <c r="AS76" s="697"/>
      <c r="AT76" s="695" t="s">
        <v>901</v>
      </c>
      <c r="AU76" s="696"/>
      <c r="AV76" s="696"/>
      <c r="AW76" s="696"/>
      <c r="AX76" s="696"/>
      <c r="AY76" s="697"/>
    </row>
    <row r="77" spans="2:51" ht="96.75" customHeight="1" x14ac:dyDescent="0.25">
      <c r="B77" s="700"/>
      <c r="C77" s="703"/>
      <c r="D77" s="707"/>
      <c r="E77" s="708"/>
      <c r="F77" s="703"/>
      <c r="G77" s="563" t="s">
        <v>801</v>
      </c>
      <c r="H77" s="563"/>
      <c r="I77" s="563"/>
      <c r="J77" s="563" t="s">
        <v>802</v>
      </c>
      <c r="K77" s="563"/>
      <c r="L77" s="563"/>
      <c r="M77" s="563" t="s">
        <v>803</v>
      </c>
      <c r="N77" s="563"/>
      <c r="O77" s="563"/>
      <c r="P77" s="563" t="s">
        <v>804</v>
      </c>
      <c r="Q77" s="563"/>
      <c r="R77" s="563"/>
      <c r="S77" s="563" t="s">
        <v>805</v>
      </c>
      <c r="T77" s="563"/>
      <c r="U77" s="563"/>
      <c r="V77" s="679"/>
      <c r="W77" s="680"/>
      <c r="X77" s="680"/>
      <c r="Y77" s="680"/>
      <c r="Z77" s="680"/>
      <c r="AA77" s="680"/>
      <c r="AB77" s="680"/>
      <c r="AC77" s="680"/>
      <c r="AD77" s="680"/>
      <c r="AE77" s="680"/>
      <c r="AF77" s="680"/>
      <c r="AG77" s="680"/>
      <c r="AH77" s="680"/>
      <c r="AI77" s="680"/>
      <c r="AJ77" s="681"/>
      <c r="AK77" s="563" t="s">
        <v>806</v>
      </c>
      <c r="AL77" s="563"/>
      <c r="AM77" s="563"/>
      <c r="AN77" s="563" t="s">
        <v>807</v>
      </c>
      <c r="AO77" s="563"/>
      <c r="AP77" s="563"/>
      <c r="AQ77" s="563" t="s">
        <v>808</v>
      </c>
      <c r="AR77" s="563"/>
      <c r="AS77" s="563"/>
      <c r="AT77" s="563" t="s">
        <v>809</v>
      </c>
      <c r="AU77" s="563"/>
      <c r="AV77" s="563"/>
      <c r="AW77" s="563" t="s">
        <v>810</v>
      </c>
      <c r="AX77" s="563"/>
      <c r="AY77" s="563"/>
    </row>
    <row r="78" spans="2:51" ht="63" x14ac:dyDescent="0.25">
      <c r="B78" s="701"/>
      <c r="C78" s="704"/>
      <c r="D78" s="709"/>
      <c r="E78" s="710"/>
      <c r="F78" s="704"/>
      <c r="G78" s="478" t="s">
        <v>918</v>
      </c>
      <c r="H78" s="478" t="s">
        <v>919</v>
      </c>
      <c r="I78" s="478" t="s">
        <v>920</v>
      </c>
      <c r="J78" s="478" t="s">
        <v>918</v>
      </c>
      <c r="K78" s="478" t="s">
        <v>919</v>
      </c>
      <c r="L78" s="478" t="s">
        <v>920</v>
      </c>
      <c r="M78" s="478" t="s">
        <v>918</v>
      </c>
      <c r="N78" s="478" t="s">
        <v>919</v>
      </c>
      <c r="O78" s="478" t="s">
        <v>920</v>
      </c>
      <c r="P78" s="478" t="s">
        <v>918</v>
      </c>
      <c r="Q78" s="478" t="s">
        <v>919</v>
      </c>
      <c r="R78" s="478" t="s">
        <v>920</v>
      </c>
      <c r="S78" s="478" t="s">
        <v>918</v>
      </c>
      <c r="T78" s="478" t="s">
        <v>919</v>
      </c>
      <c r="U78" s="478" t="s">
        <v>920</v>
      </c>
      <c r="V78" s="583"/>
      <c r="W78" s="584"/>
      <c r="X78" s="584"/>
      <c r="Y78" s="584"/>
      <c r="Z78" s="584"/>
      <c r="AA78" s="584"/>
      <c r="AB78" s="584"/>
      <c r="AC78" s="584"/>
      <c r="AD78" s="584"/>
      <c r="AE78" s="584"/>
      <c r="AF78" s="584"/>
      <c r="AG78" s="584"/>
      <c r="AH78" s="584"/>
      <c r="AI78" s="584"/>
      <c r="AJ78" s="585"/>
      <c r="AK78" s="478" t="s">
        <v>918</v>
      </c>
      <c r="AL78" s="478" t="s">
        <v>919</v>
      </c>
      <c r="AM78" s="478" t="s">
        <v>920</v>
      </c>
      <c r="AN78" s="478" t="s">
        <v>918</v>
      </c>
      <c r="AO78" s="478" t="s">
        <v>919</v>
      </c>
      <c r="AP78" s="478" t="s">
        <v>920</v>
      </c>
      <c r="AQ78" s="478" t="s">
        <v>918</v>
      </c>
      <c r="AR78" s="478" t="s">
        <v>919</v>
      </c>
      <c r="AS78" s="478" t="s">
        <v>920</v>
      </c>
      <c r="AT78" s="478" t="s">
        <v>918</v>
      </c>
      <c r="AU78" s="478" t="s">
        <v>919</v>
      </c>
      <c r="AV78" s="478" t="s">
        <v>920</v>
      </c>
      <c r="AW78" s="478" t="s">
        <v>918</v>
      </c>
      <c r="AX78" s="478" t="s">
        <v>919</v>
      </c>
      <c r="AY78" s="478" t="s">
        <v>920</v>
      </c>
    </row>
    <row r="79" spans="2:51" ht="45" customHeight="1" x14ac:dyDescent="0.25">
      <c r="B79" s="340">
        <v>1</v>
      </c>
      <c r="C79" s="341" t="str">
        <f>C58</f>
        <v>"Балдырған"</v>
      </c>
      <c r="D79" s="712" t="str">
        <f>D58</f>
        <v>Какенова К.А. Кугабаева Ж.С.</v>
      </c>
      <c r="E79" s="713"/>
      <c r="F79" s="368">
        <f>Q51</f>
        <v>10</v>
      </c>
      <c r="G79" s="342">
        <f>'2 жастағы балалар Ш'!D96</f>
        <v>3</v>
      </c>
      <c r="H79" s="342">
        <f>'2 жастағы балалар Ш'!E96</f>
        <v>3</v>
      </c>
      <c r="I79" s="342">
        <f>'2 жастағы балалар Ш'!F96</f>
        <v>4</v>
      </c>
      <c r="J79" s="342">
        <f>'2 жастағы балалар Ш'!G96</f>
        <v>3</v>
      </c>
      <c r="K79" s="342">
        <f>'2 жастағы балалар Ш'!H96</f>
        <v>3</v>
      </c>
      <c r="L79" s="342">
        <f>'2 жастағы балалар Ш'!I96</f>
        <v>4</v>
      </c>
      <c r="M79" s="342">
        <f>'2 жастағы балалар Ш'!J96</f>
        <v>3</v>
      </c>
      <c r="N79" s="342">
        <f>'2 жастағы балалар Ш'!K96</f>
        <v>3</v>
      </c>
      <c r="O79" s="342">
        <f>'2 жастағы балалар Ш'!L96</f>
        <v>4</v>
      </c>
      <c r="P79" s="342">
        <f>'2 жастағы балалар Ш'!M96</f>
        <v>3</v>
      </c>
      <c r="Q79" s="342">
        <f>'2 жастағы балалар Ш'!N96</f>
        <v>3</v>
      </c>
      <c r="R79" s="342">
        <f>'2 жастағы балалар Ш'!O96</f>
        <v>4</v>
      </c>
      <c r="S79" s="342">
        <f>'2 жастағы балалар Ш'!P96</f>
        <v>3</v>
      </c>
      <c r="T79" s="342">
        <f>'2 жастағы балалар Ш'!Q96</f>
        <v>4</v>
      </c>
      <c r="U79" s="342">
        <f>'2 жастағы балалар Ш'!R96</f>
        <v>3</v>
      </c>
      <c r="V79" s="583"/>
      <c r="W79" s="584"/>
      <c r="X79" s="584"/>
      <c r="Y79" s="584"/>
      <c r="Z79" s="584"/>
      <c r="AA79" s="584"/>
      <c r="AB79" s="584"/>
      <c r="AC79" s="584"/>
      <c r="AD79" s="584"/>
      <c r="AE79" s="584"/>
      <c r="AF79" s="584"/>
      <c r="AG79" s="584"/>
      <c r="AH79" s="584"/>
      <c r="AI79" s="584"/>
      <c r="AJ79" s="585"/>
      <c r="AK79" s="342">
        <f>'2 жастағы балалар Ш'!S96</f>
        <v>3</v>
      </c>
      <c r="AL79" s="342">
        <f>'2 жастағы балалар Ш'!T96</f>
        <v>4</v>
      </c>
      <c r="AM79" s="342">
        <f>'2 жастағы балалар Ш'!U96</f>
        <v>3</v>
      </c>
      <c r="AN79" s="342">
        <f>'2 жастағы балалар Ш'!V96</f>
        <v>3</v>
      </c>
      <c r="AO79" s="342">
        <f>'2 жастағы балалар Ш'!W96</f>
        <v>4</v>
      </c>
      <c r="AP79" s="342">
        <f>'2 жастағы балалар Ш'!X96</f>
        <v>3</v>
      </c>
      <c r="AQ79" s="342">
        <f>'2 жастағы балалар Ш'!Y96</f>
        <v>3</v>
      </c>
      <c r="AR79" s="342">
        <f>'2 жастағы балалар Ш'!Z96</f>
        <v>4</v>
      </c>
      <c r="AS79" s="342">
        <f>'2 жастағы балалар Ш'!AA96</f>
        <v>3</v>
      </c>
      <c r="AT79" s="342">
        <f>'2 жастағы балалар Ш'!AB96</f>
        <v>3</v>
      </c>
      <c r="AU79" s="342">
        <f>'2 жастағы балалар Ш'!AC96</f>
        <v>5</v>
      </c>
      <c r="AV79" s="342">
        <f>'2 жастағы балалар Ш'!AD96</f>
        <v>2</v>
      </c>
      <c r="AW79" s="342">
        <f>'2 жастағы балалар Ш'!AE96</f>
        <v>3</v>
      </c>
      <c r="AX79" s="342">
        <f>'2 жастағы балалар Ш'!AF96</f>
        <v>4</v>
      </c>
      <c r="AY79" s="342">
        <f>'2 жастағы балалар Ш'!AG96</f>
        <v>3</v>
      </c>
    </row>
    <row r="80" spans="2:51" ht="15.75" x14ac:dyDescent="0.25">
      <c r="B80" s="345"/>
      <c r="C80" s="346"/>
      <c r="D80" s="711"/>
      <c r="E80" s="711"/>
      <c r="F80" s="342" t="s">
        <v>1</v>
      </c>
      <c r="G80" s="342">
        <f>'2 жастағы балалар Ш'!D97</f>
        <v>30</v>
      </c>
      <c r="H80" s="342">
        <f>'2 жастағы балалар Ш'!E97</f>
        <v>30</v>
      </c>
      <c r="I80" s="342">
        <f>'2 жастағы балалар Ш'!F97</f>
        <v>40</v>
      </c>
      <c r="J80" s="342">
        <f>'2 жастағы балалар Ш'!G97</f>
        <v>30</v>
      </c>
      <c r="K80" s="342">
        <f>'2 жастағы балалар Ш'!H97</f>
        <v>30</v>
      </c>
      <c r="L80" s="342">
        <f>'2 жастағы балалар Ш'!I97</f>
        <v>40</v>
      </c>
      <c r="M80" s="342">
        <f>'2 жастағы балалар Ш'!J97</f>
        <v>30</v>
      </c>
      <c r="N80" s="342">
        <f>'2 жастағы балалар Ш'!K97</f>
        <v>30</v>
      </c>
      <c r="O80" s="342">
        <f>'2 жастағы балалар Ш'!L97</f>
        <v>40</v>
      </c>
      <c r="P80" s="342">
        <f>'2 жастағы балалар Ш'!M97</f>
        <v>30</v>
      </c>
      <c r="Q80" s="342">
        <f>'2 жастағы балалар Ш'!N97</f>
        <v>30</v>
      </c>
      <c r="R80" s="342">
        <f>'2 жастағы балалар Ш'!O97</f>
        <v>40</v>
      </c>
      <c r="S80" s="342">
        <f>'2 жастағы балалар Ш'!P97</f>
        <v>30</v>
      </c>
      <c r="T80" s="342">
        <f>'2 жастағы балалар Ш'!Q97</f>
        <v>40</v>
      </c>
      <c r="U80" s="342">
        <f>'2 жастағы балалар Ш'!R97</f>
        <v>30</v>
      </c>
      <c r="V80" s="682"/>
      <c r="W80" s="683"/>
      <c r="X80" s="683"/>
      <c r="Y80" s="683"/>
      <c r="Z80" s="683"/>
      <c r="AA80" s="683"/>
      <c r="AB80" s="683"/>
      <c r="AC80" s="683"/>
      <c r="AD80" s="683"/>
      <c r="AE80" s="683"/>
      <c r="AF80" s="683"/>
      <c r="AG80" s="683"/>
      <c r="AH80" s="683"/>
      <c r="AI80" s="683"/>
      <c r="AJ80" s="684"/>
      <c r="AK80" s="342">
        <f>'2 жастағы балалар Ш'!S97</f>
        <v>30</v>
      </c>
      <c r="AL80" s="342">
        <f>'2 жастағы балалар Ш'!T97</f>
        <v>40</v>
      </c>
      <c r="AM80" s="342">
        <f>'2 жастағы балалар Ш'!U97</f>
        <v>30</v>
      </c>
      <c r="AN80" s="342">
        <f>'2 жастағы балалар Ш'!V97</f>
        <v>30</v>
      </c>
      <c r="AO80" s="342">
        <f>'2 жастағы балалар Ш'!W97</f>
        <v>40</v>
      </c>
      <c r="AP80" s="342">
        <f>'2 жастағы балалар Ш'!X97</f>
        <v>30</v>
      </c>
      <c r="AQ80" s="342">
        <f>'2 жастағы балалар Ш'!Y97</f>
        <v>30</v>
      </c>
      <c r="AR80" s="342">
        <f>'2 жастағы балалар Ш'!Z97</f>
        <v>40</v>
      </c>
      <c r="AS80" s="342">
        <f>'2 жастағы балалар Ш'!AA97</f>
        <v>30</v>
      </c>
      <c r="AT80" s="342">
        <f>'2 жастағы балалар Ш'!AB97</f>
        <v>30</v>
      </c>
      <c r="AU80" s="342">
        <f>'2 жастағы балалар Ш'!AC97</f>
        <v>50</v>
      </c>
      <c r="AV80" s="342">
        <f>'2 жастағы балалар Ш'!AD97</f>
        <v>20</v>
      </c>
      <c r="AW80" s="342">
        <f>'2 жастағы балалар Ш'!AE97</f>
        <v>30</v>
      </c>
      <c r="AX80" s="342">
        <f>'2 жастағы балалар Ш'!AF97</f>
        <v>40</v>
      </c>
      <c r="AY80" s="342">
        <f>'2 жастағы балалар Ш'!AG97</f>
        <v>30</v>
      </c>
    </row>
    <row r="81" spans="2:39" x14ac:dyDescent="0.25">
      <c r="B81" s="347"/>
      <c r="C81" s="347"/>
      <c r="D81" s="347"/>
      <c r="E81" s="347"/>
      <c r="F81" s="347"/>
      <c r="G81" s="347"/>
      <c r="H81" s="347"/>
      <c r="I81" s="347"/>
      <c r="J81" s="347"/>
      <c r="K81" s="347"/>
      <c r="L81" s="347"/>
      <c r="M81" s="347"/>
      <c r="N81" s="347"/>
      <c r="O81" s="347"/>
      <c r="P81" s="347"/>
      <c r="Q81" s="347"/>
      <c r="R81" s="347"/>
      <c r="S81" s="347"/>
      <c r="T81" s="347"/>
      <c r="U81" s="347"/>
      <c r="V81" s="347"/>
      <c r="W81" s="347"/>
      <c r="X81" s="347"/>
      <c r="Y81" s="347"/>
      <c r="Z81" s="347"/>
      <c r="AA81" s="347"/>
      <c r="AB81" s="347"/>
      <c r="AC81" s="347"/>
      <c r="AD81" s="347"/>
      <c r="AE81" s="347"/>
      <c r="AF81" s="347"/>
      <c r="AG81" s="347"/>
      <c r="AH81" s="347"/>
      <c r="AI81" s="347"/>
      <c r="AJ81" s="347"/>
    </row>
    <row r="82" spans="2:39" ht="15" customHeight="1" x14ac:dyDescent="0.25">
      <c r="B82" s="699" t="s">
        <v>0</v>
      </c>
      <c r="C82" s="702" t="s">
        <v>923</v>
      </c>
      <c r="D82" s="705" t="s">
        <v>924</v>
      </c>
      <c r="E82" s="706"/>
      <c r="F82" s="702" t="s">
        <v>925</v>
      </c>
      <c r="G82" s="692" t="s">
        <v>904</v>
      </c>
      <c r="H82" s="693"/>
      <c r="I82" s="693"/>
      <c r="J82" s="693"/>
      <c r="K82" s="693"/>
      <c r="L82" s="693"/>
      <c r="M82" s="693"/>
      <c r="N82" s="693"/>
      <c r="O82" s="693"/>
      <c r="P82" s="693"/>
      <c r="Q82" s="693"/>
      <c r="R82" s="693"/>
      <c r="S82" s="693"/>
      <c r="T82" s="693"/>
      <c r="U82" s="693"/>
      <c r="V82" s="693"/>
      <c r="W82" s="693"/>
      <c r="X82" s="693"/>
      <c r="Y82" s="693"/>
      <c r="Z82" s="693"/>
      <c r="AA82" s="693"/>
      <c r="AB82" s="693"/>
      <c r="AC82" s="693"/>
      <c r="AD82" s="693"/>
      <c r="AE82" s="693"/>
      <c r="AF82" s="693"/>
      <c r="AG82" s="693"/>
      <c r="AH82" s="693"/>
      <c r="AI82" s="693"/>
      <c r="AJ82" s="694"/>
      <c r="AK82" s="1"/>
      <c r="AL82" s="1"/>
      <c r="AM82" s="1"/>
    </row>
    <row r="83" spans="2:39" ht="15" customHeight="1" x14ac:dyDescent="0.25">
      <c r="B83" s="700"/>
      <c r="C83" s="703"/>
      <c r="D83" s="707"/>
      <c r="E83" s="708"/>
      <c r="F83" s="703"/>
      <c r="G83" s="757" t="s">
        <v>901</v>
      </c>
      <c r="H83" s="758"/>
      <c r="I83" s="758"/>
      <c r="J83" s="758"/>
      <c r="K83" s="758"/>
      <c r="L83" s="759"/>
      <c r="M83" s="757" t="s">
        <v>900</v>
      </c>
      <c r="N83" s="758"/>
      <c r="O83" s="758"/>
      <c r="P83" s="758"/>
      <c r="Q83" s="758"/>
      <c r="R83" s="758"/>
      <c r="S83" s="758"/>
      <c r="T83" s="758"/>
      <c r="U83" s="758"/>
      <c r="V83" s="758"/>
      <c r="W83" s="758"/>
      <c r="X83" s="759"/>
      <c r="Y83" s="757" t="s">
        <v>3</v>
      </c>
      <c r="Z83" s="758"/>
      <c r="AA83" s="758"/>
      <c r="AB83" s="758"/>
      <c r="AC83" s="758"/>
      <c r="AD83" s="758"/>
      <c r="AE83" s="758"/>
      <c r="AF83" s="758"/>
      <c r="AG83" s="758"/>
      <c r="AH83" s="758"/>
      <c r="AI83" s="758"/>
      <c r="AJ83" s="759"/>
      <c r="AK83" s="1"/>
      <c r="AL83" s="1"/>
      <c r="AM83" s="1"/>
    </row>
    <row r="84" spans="2:39" ht="91.5" customHeight="1" x14ac:dyDescent="0.25">
      <c r="B84" s="700"/>
      <c r="C84" s="703"/>
      <c r="D84" s="707"/>
      <c r="E84" s="708"/>
      <c r="F84" s="703"/>
      <c r="G84" s="563" t="s">
        <v>811</v>
      </c>
      <c r="H84" s="563"/>
      <c r="I84" s="563"/>
      <c r="J84" s="563" t="s">
        <v>812</v>
      </c>
      <c r="K84" s="563"/>
      <c r="L84" s="563"/>
      <c r="M84" s="563" t="s">
        <v>813</v>
      </c>
      <c r="N84" s="563"/>
      <c r="O84" s="563"/>
      <c r="P84" s="563" t="s">
        <v>814</v>
      </c>
      <c r="Q84" s="563"/>
      <c r="R84" s="563"/>
      <c r="S84" s="563" t="s">
        <v>815</v>
      </c>
      <c r="T84" s="563"/>
      <c r="U84" s="563"/>
      <c r="V84" s="563" t="s">
        <v>816</v>
      </c>
      <c r="W84" s="563"/>
      <c r="X84" s="563"/>
      <c r="Y84" s="563" t="s">
        <v>817</v>
      </c>
      <c r="Z84" s="563"/>
      <c r="AA84" s="563"/>
      <c r="AB84" s="563" t="s">
        <v>818</v>
      </c>
      <c r="AC84" s="563"/>
      <c r="AD84" s="563"/>
      <c r="AE84" s="563" t="s">
        <v>819</v>
      </c>
      <c r="AF84" s="563"/>
      <c r="AG84" s="563"/>
      <c r="AH84" s="563" t="s">
        <v>820</v>
      </c>
      <c r="AI84" s="563"/>
      <c r="AJ84" s="563"/>
      <c r="AK84" s="1"/>
      <c r="AL84" s="1"/>
      <c r="AM84" s="1"/>
    </row>
    <row r="85" spans="2:39" ht="63" x14ac:dyDescent="0.25">
      <c r="B85" s="701"/>
      <c r="C85" s="704"/>
      <c r="D85" s="709"/>
      <c r="E85" s="710"/>
      <c r="F85" s="704"/>
      <c r="G85" s="478" t="s">
        <v>918</v>
      </c>
      <c r="H85" s="478" t="s">
        <v>919</v>
      </c>
      <c r="I85" s="478" t="s">
        <v>920</v>
      </c>
      <c r="J85" s="478" t="s">
        <v>918</v>
      </c>
      <c r="K85" s="478" t="s">
        <v>919</v>
      </c>
      <c r="L85" s="478" t="s">
        <v>920</v>
      </c>
      <c r="M85" s="478" t="s">
        <v>918</v>
      </c>
      <c r="N85" s="478" t="s">
        <v>919</v>
      </c>
      <c r="O85" s="478" t="s">
        <v>920</v>
      </c>
      <c r="P85" s="478" t="s">
        <v>918</v>
      </c>
      <c r="Q85" s="478" t="s">
        <v>919</v>
      </c>
      <c r="R85" s="478" t="s">
        <v>920</v>
      </c>
      <c r="S85" s="478" t="s">
        <v>918</v>
      </c>
      <c r="T85" s="478" t="s">
        <v>919</v>
      </c>
      <c r="U85" s="478" t="s">
        <v>920</v>
      </c>
      <c r="V85" s="478" t="s">
        <v>918</v>
      </c>
      <c r="W85" s="478" t="s">
        <v>919</v>
      </c>
      <c r="X85" s="478" t="s">
        <v>920</v>
      </c>
      <c r="Y85" s="478" t="s">
        <v>918</v>
      </c>
      <c r="Z85" s="478" t="s">
        <v>919</v>
      </c>
      <c r="AA85" s="478" t="s">
        <v>920</v>
      </c>
      <c r="AB85" s="478" t="s">
        <v>918</v>
      </c>
      <c r="AC85" s="478" t="s">
        <v>919</v>
      </c>
      <c r="AD85" s="478" t="s">
        <v>920</v>
      </c>
      <c r="AE85" s="478" t="s">
        <v>918</v>
      </c>
      <c r="AF85" s="478" t="s">
        <v>919</v>
      </c>
      <c r="AG85" s="478" t="s">
        <v>920</v>
      </c>
      <c r="AH85" s="478" t="s">
        <v>918</v>
      </c>
      <c r="AI85" s="478" t="s">
        <v>919</v>
      </c>
      <c r="AJ85" s="478" t="s">
        <v>920</v>
      </c>
      <c r="AK85" s="1"/>
      <c r="AL85" s="1"/>
      <c r="AM85" s="1"/>
    </row>
    <row r="86" spans="2:39" ht="45" customHeight="1" x14ac:dyDescent="0.25">
      <c r="B86" s="340">
        <v>1</v>
      </c>
      <c r="C86" s="341" t="str">
        <f>C58</f>
        <v>"Балдырған"</v>
      </c>
      <c r="D86" s="712" t="str">
        <f>D58</f>
        <v>Какенова К.А. Кугабаева Ж.С.</v>
      </c>
      <c r="E86" s="713"/>
      <c r="F86" s="368">
        <f>Q51</f>
        <v>10</v>
      </c>
      <c r="G86" s="342">
        <f>'2 жастағы балалар Ш'!AH96</f>
        <v>3</v>
      </c>
      <c r="H86" s="342">
        <f>'2 жастағы балалар Ш'!AI96</f>
        <v>4</v>
      </c>
      <c r="I86" s="342">
        <f>'2 жастағы балалар Ш'!AJ96</f>
        <v>3</v>
      </c>
      <c r="J86" s="342">
        <f>'2 жастағы балалар Ш'!AK96</f>
        <v>3</v>
      </c>
      <c r="K86" s="342">
        <f>'2 жастағы балалар Ш'!AL96</f>
        <v>3</v>
      </c>
      <c r="L86" s="342">
        <f>'2 жастағы балалар Ш'!AM96</f>
        <v>4</v>
      </c>
      <c r="M86" s="342">
        <f>'2 жастағы балалар Ш'!AN96</f>
        <v>3</v>
      </c>
      <c r="N86" s="342">
        <f>'2 жастағы балалар Ш'!AO96</f>
        <v>4</v>
      </c>
      <c r="O86" s="342">
        <f>'2 жастағы балалар Ш'!AP96</f>
        <v>3</v>
      </c>
      <c r="P86" s="342">
        <f>'2 жастағы балалар Ш'!AQ96</f>
        <v>3</v>
      </c>
      <c r="Q86" s="342">
        <f>'2 жастағы балалар Ш'!AR96</f>
        <v>3</v>
      </c>
      <c r="R86" s="342">
        <f>'2 жастағы балалар Ш'!AS96</f>
        <v>4</v>
      </c>
      <c r="S86" s="342">
        <f>'2 жастағы балалар Ш'!AT96</f>
        <v>3</v>
      </c>
      <c r="T86" s="342">
        <f>'2 жастағы балалар Ш'!AU96</f>
        <v>4</v>
      </c>
      <c r="U86" s="342">
        <f>'2 жастағы балалар Ш'!AV96</f>
        <v>3</v>
      </c>
      <c r="V86" s="342">
        <f>'2 жастағы балалар Ш'!AW96</f>
        <v>5</v>
      </c>
      <c r="W86" s="342">
        <f>'2 жастағы балалар Ш'!AX96</f>
        <v>5</v>
      </c>
      <c r="X86" s="342">
        <f>'2 жастағы балалар Ш'!AY96</f>
        <v>0</v>
      </c>
      <c r="Y86" s="342">
        <f>'2 жастағы балалар Ш'!AZ96</f>
        <v>3</v>
      </c>
      <c r="Z86" s="342">
        <f>'2 жастағы балалар Ш'!BA96</f>
        <v>2</v>
      </c>
      <c r="AA86" s="342">
        <f>'2 жастағы балалар Ш'!BB96</f>
        <v>5</v>
      </c>
      <c r="AB86" s="342">
        <f>'2 жастағы балалар Ш'!BC96</f>
        <v>3</v>
      </c>
      <c r="AC86" s="342">
        <f>'2 жастағы балалар Ш'!BD96</f>
        <v>3</v>
      </c>
      <c r="AD86" s="342">
        <f>'2 жастағы балалар Ш'!BE96</f>
        <v>4</v>
      </c>
      <c r="AE86" s="342">
        <f>'2 жастағы балалар Ш'!BF96</f>
        <v>5</v>
      </c>
      <c r="AF86" s="342">
        <f>'2 жастағы балалар Ш'!BG96</f>
        <v>4</v>
      </c>
      <c r="AG86" s="342">
        <f>'2 жастағы балалар Ш'!BH96</f>
        <v>1</v>
      </c>
      <c r="AH86" s="342">
        <f>'2 жастағы балалар Ш'!BI96</f>
        <v>3</v>
      </c>
      <c r="AI86" s="342">
        <f>'2 жастағы балалар Ш'!BJ96</f>
        <v>2</v>
      </c>
      <c r="AJ86" s="342">
        <f>'2 жастағы балалар Ш'!BK96</f>
        <v>5</v>
      </c>
      <c r="AK86" s="1"/>
      <c r="AL86" s="1"/>
      <c r="AM86" s="1"/>
    </row>
    <row r="87" spans="2:39" ht="15.75" x14ac:dyDescent="0.25">
      <c r="B87" s="345"/>
      <c r="C87" s="346"/>
      <c r="D87" s="711"/>
      <c r="E87" s="711"/>
      <c r="F87" s="342" t="s">
        <v>1</v>
      </c>
      <c r="G87" s="342">
        <f>'2 жастағы балалар Ш'!AH97</f>
        <v>30</v>
      </c>
      <c r="H87" s="342">
        <f>'2 жастағы балалар Ш'!AI97</f>
        <v>40</v>
      </c>
      <c r="I87" s="342">
        <f>'2 жастағы балалар Ш'!AJ97</f>
        <v>30</v>
      </c>
      <c r="J87" s="342">
        <f>'2 жастағы балалар Ш'!AK97</f>
        <v>30</v>
      </c>
      <c r="K87" s="342">
        <f>'2 жастағы балалар Ш'!AL97</f>
        <v>30</v>
      </c>
      <c r="L87" s="342">
        <f>'2 жастағы балалар Ш'!AM97</f>
        <v>40</v>
      </c>
      <c r="M87" s="342">
        <f>'2 жастағы балалар Ш'!AN97</f>
        <v>30</v>
      </c>
      <c r="N87" s="342">
        <f>'2 жастағы балалар Ш'!AO97</f>
        <v>40</v>
      </c>
      <c r="O87" s="342">
        <f>'2 жастағы балалар Ш'!AP97</f>
        <v>30</v>
      </c>
      <c r="P87" s="342">
        <f>'2 жастағы балалар Ш'!AQ97</f>
        <v>30</v>
      </c>
      <c r="Q87" s="342">
        <f>'2 жастағы балалар Ш'!AR97</f>
        <v>30</v>
      </c>
      <c r="R87" s="342">
        <f>'2 жастағы балалар Ш'!AS97</f>
        <v>40</v>
      </c>
      <c r="S87" s="342">
        <f>'2 жастағы балалар Ш'!AT97</f>
        <v>30</v>
      </c>
      <c r="T87" s="342">
        <f>'2 жастағы балалар Ш'!AU97</f>
        <v>40</v>
      </c>
      <c r="U87" s="342">
        <f>'2 жастағы балалар Ш'!AV97</f>
        <v>30</v>
      </c>
      <c r="V87" s="342">
        <f>'2 жастағы балалар Ш'!AW97</f>
        <v>50</v>
      </c>
      <c r="W87" s="342">
        <f>'2 жастағы балалар Ш'!AX97</f>
        <v>50</v>
      </c>
      <c r="X87" s="342">
        <f>'2 жастағы балалар Ш'!AY97</f>
        <v>0</v>
      </c>
      <c r="Y87" s="342">
        <f>'2 жастағы балалар Ш'!AZ97</f>
        <v>30</v>
      </c>
      <c r="Z87" s="342">
        <f>'2 жастағы балалар Ш'!BA97</f>
        <v>20</v>
      </c>
      <c r="AA87" s="342">
        <f>'2 жастағы балалар Ш'!BB97</f>
        <v>50</v>
      </c>
      <c r="AB87" s="342">
        <f>'2 жастағы балалар Ш'!BC97</f>
        <v>30</v>
      </c>
      <c r="AC87" s="342">
        <f>'2 жастағы балалар Ш'!BD97</f>
        <v>30</v>
      </c>
      <c r="AD87" s="342">
        <f>'2 жастағы балалар Ш'!BE97</f>
        <v>40</v>
      </c>
      <c r="AE87" s="342">
        <f>'2 жастағы балалар Ш'!BF97</f>
        <v>50</v>
      </c>
      <c r="AF87" s="342">
        <f>'2 жастағы балалар Ш'!BG97</f>
        <v>40</v>
      </c>
      <c r="AG87" s="342">
        <f>'2 жастағы балалар Ш'!BH97</f>
        <v>10</v>
      </c>
      <c r="AH87" s="342">
        <f>'2 жастағы балалар Ш'!BI97</f>
        <v>30</v>
      </c>
      <c r="AI87" s="342">
        <f>'2 жастағы балалар Ш'!BJ97</f>
        <v>20</v>
      </c>
      <c r="AJ87" s="342">
        <f>'2 жастағы балалар Ш'!BK97</f>
        <v>50</v>
      </c>
      <c r="AK87" s="1"/>
      <c r="AL87" s="1"/>
      <c r="AM87" s="1"/>
    </row>
    <row r="88" spans="2:39" x14ac:dyDescent="0.25">
      <c r="B88" s="351"/>
      <c r="C88" s="351"/>
      <c r="D88" s="351"/>
      <c r="E88" s="351"/>
      <c r="F88" s="347"/>
      <c r="G88" s="347"/>
      <c r="H88" s="347"/>
      <c r="I88" s="347"/>
      <c r="J88" s="347"/>
      <c r="K88" s="347"/>
      <c r="L88" s="347"/>
      <c r="M88" s="347"/>
      <c r="N88" s="347"/>
      <c r="O88" s="347"/>
      <c r="P88" s="347"/>
      <c r="Q88" s="347"/>
      <c r="R88" s="347"/>
      <c r="S88" s="347"/>
      <c r="T88" s="347"/>
      <c r="U88" s="347"/>
      <c r="V88" s="347"/>
      <c r="W88" s="347"/>
      <c r="X88" s="347"/>
      <c r="Y88" s="347"/>
      <c r="Z88" s="347"/>
      <c r="AA88" s="347"/>
      <c r="AB88" s="347"/>
      <c r="AC88" s="347"/>
      <c r="AD88" s="347"/>
      <c r="AE88" s="347"/>
      <c r="AF88" s="347"/>
      <c r="AG88" s="347"/>
      <c r="AH88" s="347"/>
      <c r="AI88" s="347"/>
      <c r="AJ88" s="347"/>
    </row>
    <row r="89" spans="2:39" ht="15" customHeight="1" x14ac:dyDescent="0.25">
      <c r="B89" s="699" t="s">
        <v>0</v>
      </c>
      <c r="C89" s="702" t="s">
        <v>923</v>
      </c>
      <c r="D89" s="705" t="s">
        <v>924</v>
      </c>
      <c r="E89" s="706"/>
      <c r="F89" s="702" t="s">
        <v>925</v>
      </c>
      <c r="G89" s="692" t="s">
        <v>917</v>
      </c>
      <c r="H89" s="693"/>
      <c r="I89" s="693"/>
      <c r="J89" s="693"/>
      <c r="K89" s="693"/>
      <c r="L89" s="693"/>
      <c r="M89" s="693"/>
      <c r="N89" s="693"/>
      <c r="O89" s="693"/>
      <c r="P89" s="693"/>
      <c r="Q89" s="693"/>
      <c r="R89" s="693"/>
      <c r="S89" s="693"/>
      <c r="T89" s="693"/>
      <c r="U89" s="694"/>
    </row>
    <row r="90" spans="2:39" x14ac:dyDescent="0.25">
      <c r="B90" s="700"/>
      <c r="C90" s="703"/>
      <c r="D90" s="707"/>
      <c r="E90" s="708"/>
      <c r="F90" s="703"/>
      <c r="G90" s="686" t="s">
        <v>899</v>
      </c>
      <c r="H90" s="687"/>
      <c r="I90" s="687"/>
      <c r="J90" s="687"/>
      <c r="K90" s="687"/>
      <c r="L90" s="687"/>
      <c r="M90" s="687"/>
      <c r="N90" s="687"/>
      <c r="O90" s="687"/>
      <c r="P90" s="687"/>
      <c r="Q90" s="687"/>
      <c r="R90" s="687"/>
      <c r="S90" s="687"/>
      <c r="T90" s="687"/>
      <c r="U90" s="688"/>
    </row>
    <row r="91" spans="2:39" ht="103.5" customHeight="1" x14ac:dyDescent="0.25">
      <c r="B91" s="700"/>
      <c r="C91" s="703"/>
      <c r="D91" s="707"/>
      <c r="E91" s="708"/>
      <c r="F91" s="703"/>
      <c r="G91" s="760"/>
      <c r="H91" s="761"/>
      <c r="I91" s="761"/>
      <c r="J91" s="643" t="s">
        <v>882</v>
      </c>
      <c r="K91" s="563"/>
      <c r="L91" s="563"/>
      <c r="M91" s="563" t="s">
        <v>883</v>
      </c>
      <c r="N91" s="563"/>
      <c r="O91" s="563"/>
      <c r="P91" s="563" t="s">
        <v>884</v>
      </c>
      <c r="Q91" s="563"/>
      <c r="R91" s="563"/>
      <c r="S91" s="563" t="s">
        <v>885</v>
      </c>
      <c r="T91" s="563"/>
      <c r="U91" s="563"/>
    </row>
    <row r="92" spans="2:39" ht="63" x14ac:dyDescent="0.25">
      <c r="B92" s="701"/>
      <c r="C92" s="704"/>
      <c r="D92" s="709"/>
      <c r="E92" s="710"/>
      <c r="F92" s="704"/>
      <c r="G92" s="762"/>
      <c r="H92" s="763"/>
      <c r="I92" s="763"/>
      <c r="J92" s="478" t="s">
        <v>918</v>
      </c>
      <c r="K92" s="478" t="s">
        <v>919</v>
      </c>
      <c r="L92" s="478" t="s">
        <v>920</v>
      </c>
      <c r="M92" s="478" t="s">
        <v>918</v>
      </c>
      <c r="N92" s="478" t="s">
        <v>919</v>
      </c>
      <c r="O92" s="478" t="s">
        <v>920</v>
      </c>
      <c r="P92" s="478" t="s">
        <v>918</v>
      </c>
      <c r="Q92" s="478" t="s">
        <v>919</v>
      </c>
      <c r="R92" s="478" t="s">
        <v>920</v>
      </c>
      <c r="S92" s="478" t="s">
        <v>918</v>
      </c>
      <c r="T92" s="478" t="s">
        <v>919</v>
      </c>
      <c r="U92" s="478" t="s">
        <v>920</v>
      </c>
    </row>
    <row r="93" spans="2:39" ht="45" customHeight="1" x14ac:dyDescent="0.25">
      <c r="B93" s="340">
        <v>1</v>
      </c>
      <c r="C93" s="341" t="str">
        <f>C58</f>
        <v>"Балдырған"</v>
      </c>
      <c r="D93" s="712" t="str">
        <f>D58</f>
        <v>Какенова К.А. Кугабаева Ж.С.</v>
      </c>
      <c r="E93" s="713"/>
      <c r="F93" s="368">
        <f>Q51</f>
        <v>10</v>
      </c>
      <c r="G93" s="762"/>
      <c r="H93" s="763"/>
      <c r="I93" s="763"/>
      <c r="J93" s="348">
        <f>'2 жастағы балалар Ә'!D96</f>
        <v>3</v>
      </c>
      <c r="K93" s="348">
        <f>'2 жастағы балалар Ә'!E96</f>
        <v>3</v>
      </c>
      <c r="L93" s="348">
        <f>'2 жастағы балалар Ә'!F96</f>
        <v>4</v>
      </c>
      <c r="M93" s="348">
        <f>'2 жастағы балалар Ә'!G96</f>
        <v>3</v>
      </c>
      <c r="N93" s="348">
        <f>'2 жастағы балалар Ә'!H96</f>
        <v>3</v>
      </c>
      <c r="O93" s="348">
        <f>'2 жастағы балалар Ә'!I96</f>
        <v>4</v>
      </c>
      <c r="P93" s="348">
        <f>'2 жастағы балалар Ә'!J96</f>
        <v>3</v>
      </c>
      <c r="Q93" s="348">
        <f>'2 жастағы балалар Ә'!K96</f>
        <v>3</v>
      </c>
      <c r="R93" s="348">
        <f>'2 жастағы балалар Ә'!L96</f>
        <v>4</v>
      </c>
      <c r="S93" s="348">
        <f>'2 жастағы балалар Ә'!M96</f>
        <v>3</v>
      </c>
      <c r="T93" s="348">
        <f>'2 жастағы балалар Ә'!N96</f>
        <v>3</v>
      </c>
      <c r="U93" s="348">
        <f>'2 жастағы балалар Ә'!O96</f>
        <v>4</v>
      </c>
    </row>
    <row r="94" spans="2:39" ht="15.75" x14ac:dyDescent="0.25">
      <c r="B94" s="345"/>
      <c r="C94" s="346"/>
      <c r="D94" s="711"/>
      <c r="E94" s="711"/>
      <c r="F94" s="342" t="s">
        <v>1</v>
      </c>
      <c r="G94" s="764"/>
      <c r="H94" s="765"/>
      <c r="I94" s="765"/>
      <c r="J94" s="348">
        <f>'2 жастағы балалар Ә'!D97</f>
        <v>30</v>
      </c>
      <c r="K94" s="348">
        <f>'2 жастағы балалар Ә'!E97</f>
        <v>30</v>
      </c>
      <c r="L94" s="348">
        <f>'2 жастағы балалар Ә'!F97</f>
        <v>40</v>
      </c>
      <c r="M94" s="348">
        <f>'2 жастағы балалар Ә'!G97</f>
        <v>30</v>
      </c>
      <c r="N94" s="348">
        <f>'2 жастағы балалар Ә'!H97</f>
        <v>30</v>
      </c>
      <c r="O94" s="348">
        <f>'2 жастағы балалар Ә'!I97</f>
        <v>40</v>
      </c>
      <c r="P94" s="348">
        <f>'2 жастағы балалар Ә'!J97</f>
        <v>30</v>
      </c>
      <c r="Q94" s="348">
        <f>'2 жастағы балалар Ә'!K97</f>
        <v>30</v>
      </c>
      <c r="R94" s="348">
        <f>'2 жастағы балалар Ә'!L97</f>
        <v>40</v>
      </c>
      <c r="S94" s="348">
        <f>'2 жастағы балалар Ә'!M97</f>
        <v>30</v>
      </c>
      <c r="T94" s="348">
        <f>'2 жастағы балалар Ә'!N97</f>
        <v>30</v>
      </c>
      <c r="U94" s="348">
        <f>'2 жастағы балалар Ә'!O97</f>
        <v>40</v>
      </c>
    </row>
  </sheetData>
  <sheetProtection password="CC4B" sheet="1" selectLockedCells="1"/>
  <mergeCells count="150">
    <mergeCell ref="J91:L91"/>
    <mergeCell ref="M91:O91"/>
    <mergeCell ref="G89:U89"/>
    <mergeCell ref="G90:U90"/>
    <mergeCell ref="S91:U91"/>
    <mergeCell ref="P91:R91"/>
    <mergeCell ref="P84:R84"/>
    <mergeCell ref="M84:O84"/>
    <mergeCell ref="P70:R70"/>
    <mergeCell ref="D93:E93"/>
    <mergeCell ref="B89:B92"/>
    <mergeCell ref="C89:C92"/>
    <mergeCell ref="D89:E92"/>
    <mergeCell ref="F89:F92"/>
    <mergeCell ref="G91:I94"/>
    <mergeCell ref="D94:E94"/>
    <mergeCell ref="D86:E86"/>
    <mergeCell ref="D87:E87"/>
    <mergeCell ref="B82:B85"/>
    <mergeCell ref="C82:C85"/>
    <mergeCell ref="D82:E85"/>
    <mergeCell ref="F82:F85"/>
    <mergeCell ref="AH84:AJ84"/>
    <mergeCell ref="G82:AJ82"/>
    <mergeCell ref="V84:X84"/>
    <mergeCell ref="Y84:AA84"/>
    <mergeCell ref="AB84:AD84"/>
    <mergeCell ref="AE84:AG84"/>
    <mergeCell ref="G84:I84"/>
    <mergeCell ref="J84:L84"/>
    <mergeCell ref="S84:U84"/>
    <mergeCell ref="G83:L83"/>
    <mergeCell ref="M83:X83"/>
    <mergeCell ref="Y83:AJ83"/>
    <mergeCell ref="D79:E79"/>
    <mergeCell ref="D80:E80"/>
    <mergeCell ref="M77:O77"/>
    <mergeCell ref="P77:R77"/>
    <mergeCell ref="S77:U77"/>
    <mergeCell ref="D73:E73"/>
    <mergeCell ref="J77:L77"/>
    <mergeCell ref="G70:I73"/>
    <mergeCell ref="J70:L70"/>
    <mergeCell ref="M70:O70"/>
    <mergeCell ref="F75:F78"/>
    <mergeCell ref="G77:I77"/>
    <mergeCell ref="B68:B71"/>
    <mergeCell ref="C68:C71"/>
    <mergeCell ref="D72:E72"/>
    <mergeCell ref="F68:F71"/>
    <mergeCell ref="G68:U68"/>
    <mergeCell ref="G76:R76"/>
    <mergeCell ref="D65:E65"/>
    <mergeCell ref="D66:E66"/>
    <mergeCell ref="D68:E71"/>
    <mergeCell ref="B75:B78"/>
    <mergeCell ref="C75:C78"/>
    <mergeCell ref="D75:E78"/>
    <mergeCell ref="G69:U69"/>
    <mergeCell ref="S70:U70"/>
    <mergeCell ref="S76:U76"/>
    <mergeCell ref="G75:AY75"/>
    <mergeCell ref="V76:AJ76"/>
    <mergeCell ref="AK76:AS76"/>
    <mergeCell ref="AT76:AY76"/>
    <mergeCell ref="AQ77:AS77"/>
    <mergeCell ref="AT77:AV77"/>
    <mergeCell ref="AW77:AY77"/>
    <mergeCell ref="V77:AJ80"/>
    <mergeCell ref="AK77:AM77"/>
    <mergeCell ref="G62:U62"/>
    <mergeCell ref="V62:AJ62"/>
    <mergeCell ref="G63:I63"/>
    <mergeCell ref="J63:L63"/>
    <mergeCell ref="M63:O63"/>
    <mergeCell ref="P63:R63"/>
    <mergeCell ref="AH63:AJ63"/>
    <mergeCell ref="Y63:AA63"/>
    <mergeCell ref="AB63:AD63"/>
    <mergeCell ref="S63:U66"/>
    <mergeCell ref="V63:X63"/>
    <mergeCell ref="AE63:AG63"/>
    <mergeCell ref="B61:B64"/>
    <mergeCell ref="C61:C64"/>
    <mergeCell ref="D61:E64"/>
    <mergeCell ref="F61:F64"/>
    <mergeCell ref="C54:C57"/>
    <mergeCell ref="D54:E57"/>
    <mergeCell ref="F54:F57"/>
    <mergeCell ref="D58:E58"/>
    <mergeCell ref="D59:E59"/>
    <mergeCell ref="S56:U59"/>
    <mergeCell ref="G56:I56"/>
    <mergeCell ref="B50:U50"/>
    <mergeCell ref="AA21:AC30"/>
    <mergeCell ref="AB14:AB15"/>
    <mergeCell ref="AC14:AC15"/>
    <mergeCell ref="AA16:AC17"/>
    <mergeCell ref="AA12:AC13"/>
    <mergeCell ref="W33:W34"/>
    <mergeCell ref="W35:W36"/>
    <mergeCell ref="W37:W38"/>
    <mergeCell ref="W32:X32"/>
    <mergeCell ref="B51:P51"/>
    <mergeCell ref="Q51:U51"/>
    <mergeCell ref="B54:B57"/>
    <mergeCell ref="J56:L56"/>
    <mergeCell ref="M56:O56"/>
    <mergeCell ref="G54:U54"/>
    <mergeCell ref="X28:X30"/>
    <mergeCell ref="G55:U55"/>
    <mergeCell ref="P56:R56"/>
    <mergeCell ref="AN77:AP77"/>
    <mergeCell ref="B1:U1"/>
    <mergeCell ref="C4:U4"/>
    <mergeCell ref="B5:U5"/>
    <mergeCell ref="A6:V6"/>
    <mergeCell ref="B8:B9"/>
    <mergeCell ref="C8:C9"/>
    <mergeCell ref="X16:X18"/>
    <mergeCell ref="X20:X22"/>
    <mergeCell ref="X24:X26"/>
    <mergeCell ref="D8:F8"/>
    <mergeCell ref="G8:I8"/>
    <mergeCell ref="J8:L8"/>
    <mergeCell ref="W10:AC10"/>
    <mergeCell ref="X12:X14"/>
    <mergeCell ref="AA18:AA19"/>
    <mergeCell ref="AB18:AB19"/>
    <mergeCell ref="AC18:AC19"/>
    <mergeCell ref="AA14:AA15"/>
    <mergeCell ref="M8:O8"/>
    <mergeCell ref="P8:R8"/>
    <mergeCell ref="S8:S9"/>
    <mergeCell ref="T8:T9"/>
    <mergeCell ref="U8:U9"/>
    <mergeCell ref="AQ63:AS63"/>
    <mergeCell ref="AT63:AV63"/>
    <mergeCell ref="AW63:AY63"/>
    <mergeCell ref="AY24:AZ24"/>
    <mergeCell ref="BA24:BB24"/>
    <mergeCell ref="AQ10:AT10"/>
    <mergeCell ref="AS15:AT15"/>
    <mergeCell ref="AU15:AV15"/>
    <mergeCell ref="AS24:AT24"/>
    <mergeCell ref="AU24:AV24"/>
    <mergeCell ref="AW24:AX24"/>
    <mergeCell ref="AK62:AY62"/>
    <mergeCell ref="AK63:AM63"/>
    <mergeCell ref="AN63:AP6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99"/>
  <sheetViews>
    <sheetView tabSelected="1" zoomScale="60" zoomScaleNormal="60" workbookViewId="0">
      <selection activeCell="V53" sqref="V53"/>
    </sheetView>
  </sheetViews>
  <sheetFormatPr defaultRowHeight="15" x14ac:dyDescent="0.25"/>
  <cols>
    <col min="2" max="2" width="5.5703125" customWidth="1"/>
    <col min="3" max="3" width="37.140625" customWidth="1"/>
    <col min="4" max="6" width="12.42578125" bestFit="1" customWidth="1"/>
    <col min="7" max="7" width="11" customWidth="1"/>
    <col min="8" max="8" width="10.5703125" customWidth="1"/>
    <col min="9" max="9" width="10.28515625" customWidth="1"/>
    <col min="10" max="13" width="10.5703125" customWidth="1"/>
    <col min="14" max="14" width="10.85546875" customWidth="1"/>
    <col min="15" max="15" width="10.5703125" customWidth="1"/>
    <col min="16" max="16" width="10.140625" customWidth="1"/>
    <col min="17" max="17" width="10.85546875" customWidth="1"/>
    <col min="18" max="18" width="11.28515625" customWidth="1"/>
    <col min="19" max="19" width="11.5703125" customWidth="1"/>
    <col min="20" max="20" width="10.85546875" customWidth="1"/>
    <col min="21" max="21" width="10.5703125" customWidth="1"/>
    <col min="22" max="23" width="10.85546875" customWidth="1"/>
    <col min="24" max="24" width="13.140625" customWidth="1"/>
    <col min="25" max="25" width="11.5703125" customWidth="1"/>
    <col min="26" max="26" width="11" customWidth="1"/>
    <col min="27" max="27" width="11.28515625" customWidth="1"/>
    <col min="28" max="28" width="10.140625" customWidth="1"/>
    <col min="29" max="29" width="10.85546875" customWidth="1"/>
    <col min="30" max="30" width="11" customWidth="1"/>
    <col min="31" max="31" width="10.5703125" customWidth="1"/>
    <col min="32" max="49" width="10.7109375" customWidth="1"/>
    <col min="50" max="50" width="15" customWidth="1"/>
    <col min="51" max="51" width="10.7109375" customWidth="1"/>
    <col min="52" max="52" width="15.28515625" customWidth="1"/>
    <col min="54" max="54" width="15.140625" customWidth="1"/>
    <col min="56" max="56" width="15.140625" customWidth="1"/>
    <col min="58" max="58" width="13.42578125" customWidth="1"/>
  </cols>
  <sheetData>
    <row r="1" spans="1:58" x14ac:dyDescent="0.25">
      <c r="B1" s="650"/>
      <c r="C1" s="650"/>
      <c r="D1" s="650"/>
      <c r="E1" s="650"/>
      <c r="F1" s="650"/>
      <c r="G1" s="650"/>
      <c r="H1" s="650"/>
      <c r="I1" s="650"/>
      <c r="J1" s="650"/>
      <c r="K1" s="650"/>
      <c r="L1" s="650"/>
      <c r="M1" s="650"/>
      <c r="N1" s="650"/>
      <c r="O1" s="650"/>
      <c r="P1" s="650"/>
      <c r="Q1" s="650"/>
      <c r="R1" s="650"/>
      <c r="S1" s="650"/>
      <c r="T1" s="650"/>
      <c r="U1" s="650"/>
    </row>
    <row r="2" spans="1:58" x14ac:dyDescent="0.25">
      <c r="B2" s="306"/>
      <c r="C2" s="306"/>
      <c r="D2" s="306"/>
      <c r="E2" s="306"/>
      <c r="F2" s="306"/>
      <c r="G2" s="306"/>
      <c r="H2" s="306"/>
      <c r="I2" s="306"/>
      <c r="J2" s="306"/>
      <c r="K2" s="306"/>
      <c r="L2" s="306"/>
      <c r="M2" s="306"/>
      <c r="N2" s="306"/>
      <c r="O2" s="306"/>
      <c r="P2" s="306"/>
      <c r="Q2" s="306"/>
      <c r="R2" s="306"/>
      <c r="S2" s="306"/>
      <c r="T2" s="306"/>
      <c r="U2" s="306"/>
    </row>
    <row r="3" spans="1:58" x14ac:dyDescent="0.25">
      <c r="B3" s="306"/>
      <c r="C3" s="306"/>
      <c r="D3" s="306"/>
      <c r="E3" s="306"/>
      <c r="F3" s="306"/>
      <c r="G3" s="306"/>
      <c r="H3" s="306"/>
      <c r="I3" s="306"/>
      <c r="J3" s="306"/>
      <c r="K3" s="306"/>
      <c r="L3" s="306"/>
      <c r="M3" s="306"/>
      <c r="N3" s="306"/>
      <c r="O3" s="306"/>
      <c r="P3" s="306"/>
      <c r="Q3" s="306"/>
      <c r="R3" s="306"/>
      <c r="S3" s="306"/>
      <c r="T3" s="306"/>
      <c r="U3" s="306"/>
    </row>
    <row r="4" spans="1:58" x14ac:dyDescent="0.25">
      <c r="B4" s="306"/>
      <c r="C4" s="650" t="s">
        <v>913</v>
      </c>
      <c r="D4" s="650"/>
      <c r="E4" s="650"/>
      <c r="F4" s="650"/>
      <c r="G4" s="650"/>
      <c r="H4" s="650"/>
      <c r="I4" s="650"/>
      <c r="J4" s="650"/>
      <c r="K4" s="650"/>
      <c r="L4" s="650"/>
      <c r="M4" s="650"/>
      <c r="N4" s="650"/>
      <c r="O4" s="650"/>
      <c r="P4" s="650"/>
      <c r="Q4" s="650"/>
      <c r="R4" s="650"/>
      <c r="S4" s="650"/>
      <c r="T4" s="650"/>
      <c r="U4" s="650"/>
    </row>
    <row r="5" spans="1:58" x14ac:dyDescent="0.25">
      <c r="B5" s="650" t="s">
        <v>914</v>
      </c>
      <c r="C5" s="650"/>
      <c r="D5" s="650"/>
      <c r="E5" s="650"/>
      <c r="F5" s="650"/>
      <c r="G5" s="650"/>
      <c r="H5" s="650"/>
      <c r="I5" s="650"/>
      <c r="J5" s="650"/>
      <c r="K5" s="650"/>
      <c r="L5" s="650"/>
      <c r="M5" s="650"/>
      <c r="N5" s="650"/>
      <c r="O5" s="650"/>
      <c r="P5" s="650"/>
      <c r="Q5" s="650"/>
      <c r="R5" s="650"/>
      <c r="S5" s="650"/>
      <c r="T5" s="650"/>
      <c r="U5" s="650"/>
    </row>
    <row r="6" spans="1:58" x14ac:dyDescent="0.25">
      <c r="A6" s="650"/>
      <c r="B6" s="650"/>
      <c r="C6" s="650"/>
      <c r="D6" s="650"/>
      <c r="E6" s="650"/>
      <c r="F6" s="650"/>
      <c r="G6" s="650"/>
      <c r="H6" s="650"/>
      <c r="I6" s="650"/>
      <c r="J6" s="650"/>
      <c r="K6" s="650"/>
      <c r="L6" s="650"/>
      <c r="M6" s="650"/>
      <c r="N6" s="650"/>
      <c r="O6" s="650"/>
      <c r="P6" s="650"/>
      <c r="Q6" s="650"/>
      <c r="R6" s="650"/>
      <c r="S6" s="650"/>
      <c r="T6" s="650"/>
      <c r="U6" s="650"/>
      <c r="V6" s="650"/>
    </row>
    <row r="8" spans="1:58" ht="68.25" customHeight="1" x14ac:dyDescent="0.25">
      <c r="B8" s="651" t="s">
        <v>0</v>
      </c>
      <c r="C8" s="651" t="s">
        <v>906</v>
      </c>
      <c r="D8" s="668" t="s">
        <v>915</v>
      </c>
      <c r="E8" s="669"/>
      <c r="F8" s="670"/>
      <c r="G8" s="671" t="s">
        <v>733</v>
      </c>
      <c r="H8" s="672"/>
      <c r="I8" s="673"/>
      <c r="J8" s="671" t="s">
        <v>916</v>
      </c>
      <c r="K8" s="672"/>
      <c r="L8" s="673"/>
      <c r="M8" s="671" t="s">
        <v>904</v>
      </c>
      <c r="N8" s="672"/>
      <c r="O8" s="673"/>
      <c r="P8" s="671" t="s">
        <v>917</v>
      </c>
      <c r="Q8" s="672"/>
      <c r="R8" s="673"/>
      <c r="S8" s="677" t="s">
        <v>907</v>
      </c>
      <c r="T8" s="714" t="s">
        <v>908</v>
      </c>
      <c r="U8" s="674" t="s">
        <v>909</v>
      </c>
      <c r="V8" s="773" t="s">
        <v>922</v>
      </c>
    </row>
    <row r="9" spans="1:58" ht="63" x14ac:dyDescent="0.25">
      <c r="B9" s="652"/>
      <c r="C9" s="652"/>
      <c r="D9" s="478" t="s">
        <v>918</v>
      </c>
      <c r="E9" s="478" t="s">
        <v>919</v>
      </c>
      <c r="F9" s="478" t="s">
        <v>920</v>
      </c>
      <c r="G9" s="478" t="s">
        <v>918</v>
      </c>
      <c r="H9" s="478" t="s">
        <v>919</v>
      </c>
      <c r="I9" s="478" t="s">
        <v>920</v>
      </c>
      <c r="J9" s="478" t="s">
        <v>918</v>
      </c>
      <c r="K9" s="478" t="s">
        <v>919</v>
      </c>
      <c r="L9" s="478" t="s">
        <v>920</v>
      </c>
      <c r="M9" s="478" t="s">
        <v>918</v>
      </c>
      <c r="N9" s="478" t="s">
        <v>919</v>
      </c>
      <c r="O9" s="478" t="s">
        <v>920</v>
      </c>
      <c r="P9" s="478" t="s">
        <v>918</v>
      </c>
      <c r="Q9" s="478" t="s">
        <v>919</v>
      </c>
      <c r="R9" s="478" t="s">
        <v>920</v>
      </c>
      <c r="S9" s="678"/>
      <c r="T9" s="715"/>
      <c r="U9" s="675"/>
      <c r="V9" s="774"/>
    </row>
    <row r="10" spans="1:58" ht="15.75" x14ac:dyDescent="0.25">
      <c r="B10" s="17">
        <v>1</v>
      </c>
      <c r="C10" s="4" t="str">
        <f>'2 жастағы балалар Ф'!C115</f>
        <v>Аубакирова Жансая</v>
      </c>
      <c r="D10" s="4">
        <f>'2 жастағы балалар Ф'!P115</f>
        <v>4</v>
      </c>
      <c r="E10" s="4">
        <f>'2 жастағы балалар Ф'!Q115</f>
        <v>0</v>
      </c>
      <c r="F10" s="4">
        <f>'2 жастағы балалар Ф'!R115</f>
        <v>0</v>
      </c>
      <c r="G10" s="4">
        <f>'2 жастағы балалар К'!AB115</f>
        <v>8</v>
      </c>
      <c r="H10" s="4">
        <f>'2 жастағы балалар К'!AC115</f>
        <v>0</v>
      </c>
      <c r="I10" s="4">
        <f>'2 жастағы балалар К'!AD115</f>
        <v>0</v>
      </c>
      <c r="J10" s="4">
        <f>'2 жастағы балалар Т'!P115</f>
        <v>4</v>
      </c>
      <c r="K10" s="4">
        <f>'2 жастағы балалар Т'!Q115</f>
        <v>0</v>
      </c>
      <c r="L10" s="4">
        <f>'2 жастағы балалар Т'!R115</f>
        <v>0</v>
      </c>
      <c r="M10" s="4">
        <f>'2 жастағы балалар Ш'!BL115</f>
        <v>20</v>
      </c>
      <c r="N10" s="17">
        <f>'2 жастағы балалар Ш'!BM115</f>
        <v>0</v>
      </c>
      <c r="O10" s="17">
        <f>'2 жастағы балалар Ш'!BN115</f>
        <v>0</v>
      </c>
      <c r="P10" s="17">
        <f>'2 жастағы балалар Ә'!P115</f>
        <v>4</v>
      </c>
      <c r="Q10" s="17">
        <f>'2 жастағы балалар Ә'!Q115</f>
        <v>0</v>
      </c>
      <c r="R10" s="18">
        <f>'2 жастағы балалар Ә'!R115</f>
        <v>0</v>
      </c>
      <c r="S10" s="333">
        <f>(D10+G10+J10+M10+P10)/5</f>
        <v>8</v>
      </c>
      <c r="T10" s="334">
        <f>(E10+H10+K10+N10+Q10)/5</f>
        <v>0</v>
      </c>
      <c r="U10" s="34">
        <f>(F10+I10+L10+O10+R10)/5</f>
        <v>0</v>
      </c>
      <c r="V10" s="387">
        <v>3</v>
      </c>
      <c r="X10" s="741" t="s">
        <v>926</v>
      </c>
      <c r="Y10" s="742"/>
      <c r="Z10" s="742"/>
      <c r="AA10" s="742"/>
      <c r="AB10" s="742"/>
      <c r="AC10" s="742"/>
      <c r="AD10" s="742"/>
      <c r="AE10" s="743"/>
      <c r="AU10" s="739" t="s">
        <v>926</v>
      </c>
      <c r="AV10" s="739"/>
      <c r="AW10" s="739"/>
      <c r="AX10" s="739"/>
      <c r="AY10" s="528"/>
      <c r="AZ10" s="528"/>
      <c r="BA10" s="12"/>
      <c r="BB10" s="12"/>
      <c r="BC10" s="12"/>
      <c r="BD10" s="12"/>
      <c r="BE10" s="12"/>
      <c r="BF10" s="12"/>
    </row>
    <row r="11" spans="1:58" ht="15.75" x14ac:dyDescent="0.25">
      <c r="B11" s="17">
        <v>2</v>
      </c>
      <c r="C11" s="4" t="str">
        <f>'2 жастағы балалар Ф'!C116</f>
        <v>Болат Райана</v>
      </c>
      <c r="D11" s="4">
        <f>'2 жастағы балалар Ф'!P116</f>
        <v>3</v>
      </c>
      <c r="E11" s="4">
        <f>'2 жастағы балалар Ф'!Q116</f>
        <v>1</v>
      </c>
      <c r="F11" s="4">
        <f>'2 жастағы балалар Ф'!R116</f>
        <v>0</v>
      </c>
      <c r="G11" s="4">
        <f>'2 жастағы балалар К'!AB116</f>
        <v>8</v>
      </c>
      <c r="H11" s="4">
        <f>'2 жастағы балалар К'!AC116</f>
        <v>0</v>
      </c>
      <c r="I11" s="4">
        <f>'2 жастағы балалар К'!AD116</f>
        <v>0</v>
      </c>
      <c r="J11" s="4">
        <f>'2 жастағы балалар Т'!P116</f>
        <v>4</v>
      </c>
      <c r="K11" s="4">
        <f>'2 жастағы балалар Т'!Q116</f>
        <v>0</v>
      </c>
      <c r="L11" s="4">
        <f>'2 жастағы балалар Т'!R116</f>
        <v>0</v>
      </c>
      <c r="M11" s="4">
        <f>'2 жастағы балалар Ш'!BL116</f>
        <v>20</v>
      </c>
      <c r="N11" s="17">
        <f>'2 жастағы балалар Ш'!BM116</f>
        <v>0</v>
      </c>
      <c r="O11" s="17">
        <f>'2 жастағы балалар Ш'!BN116</f>
        <v>0</v>
      </c>
      <c r="P11" s="17">
        <f>'2 жастағы балалар Ә'!P116</f>
        <v>4</v>
      </c>
      <c r="Q11" s="17">
        <f>'2 жастағы балалар Ә'!Q116</f>
        <v>0</v>
      </c>
      <c r="R11" s="18">
        <f>'2 жастағы балалар Ә'!R116</f>
        <v>0</v>
      </c>
      <c r="S11" s="333">
        <f t="shared" ref="S11:S54" si="0">(D11+G11+J11+M11+P11)/5</f>
        <v>7.8</v>
      </c>
      <c r="T11" s="334">
        <f t="shared" ref="T11:T54" si="1">(E11+H11+K11+N11+Q11)/5</f>
        <v>0.2</v>
      </c>
      <c r="U11" s="34">
        <f t="shared" ref="U11:U54" si="2">(F11+I11+L11+O11+R11)/5</f>
        <v>0</v>
      </c>
      <c r="V11" s="387">
        <v>3</v>
      </c>
      <c r="X11" s="330"/>
      <c r="Y11" s="330"/>
      <c r="Z11" s="335" t="s">
        <v>1</v>
      </c>
      <c r="AA11" s="381" t="s">
        <v>1</v>
      </c>
      <c r="AB11" s="383" t="s">
        <v>1</v>
      </c>
      <c r="AC11" s="335" t="s">
        <v>1088</v>
      </c>
      <c r="AD11" s="489" t="s">
        <v>1087</v>
      </c>
      <c r="AE11" s="489" t="s">
        <v>1089</v>
      </c>
      <c r="AU11" s="543" t="s">
        <v>1088</v>
      </c>
      <c r="AV11" s="532" t="s">
        <v>711</v>
      </c>
      <c r="AW11" s="536">
        <f>(G63+J63+M63+P63)/4</f>
        <v>7.5</v>
      </c>
      <c r="AX11" s="533">
        <f>AW11*100/Q56</f>
        <v>57.692307692307693</v>
      </c>
      <c r="AY11" s="12"/>
      <c r="AZ11" s="12"/>
      <c r="BA11" s="12"/>
      <c r="BB11" s="12"/>
      <c r="BC11" s="12"/>
      <c r="BD11" s="12"/>
      <c r="BE11" s="12"/>
      <c r="BF11" s="12"/>
    </row>
    <row r="12" spans="1:58" ht="15.75" x14ac:dyDescent="0.25">
      <c r="B12" s="17">
        <v>3</v>
      </c>
      <c r="C12" s="4" t="str">
        <f>'2 жастағы балалар Ф'!C117</f>
        <v>Жаналыкова Айжамал</v>
      </c>
      <c r="D12" s="4">
        <f>'2 жастағы балалар Ф'!P117</f>
        <v>4</v>
      </c>
      <c r="E12" s="4">
        <f>'2 жастағы балалар Ф'!Q117</f>
        <v>0</v>
      </c>
      <c r="F12" s="4">
        <f>'2 жастағы балалар Ф'!R117</f>
        <v>0</v>
      </c>
      <c r="G12" s="4">
        <f>'2 жастағы балалар К'!AB117</f>
        <v>8</v>
      </c>
      <c r="H12" s="4">
        <f>'2 жастағы балалар К'!AC117</f>
        <v>0</v>
      </c>
      <c r="I12" s="4">
        <f>'2 жастағы балалар К'!AD117</f>
        <v>0</v>
      </c>
      <c r="J12" s="4">
        <f>'2 жастағы балалар Т'!P117</f>
        <v>4</v>
      </c>
      <c r="K12" s="4">
        <f>'2 жастағы балалар Т'!Q117</f>
        <v>0</v>
      </c>
      <c r="L12" s="4">
        <f>'2 жастағы балалар Т'!R117</f>
        <v>0</v>
      </c>
      <c r="M12" s="4">
        <f>'2 жастағы балалар Ш'!BL117</f>
        <v>20</v>
      </c>
      <c r="N12" s="17">
        <f>'2 жастағы балалар Ш'!BM117</f>
        <v>0</v>
      </c>
      <c r="O12" s="17">
        <f>'2 жастағы балалар Ш'!BN117</f>
        <v>0</v>
      </c>
      <c r="P12" s="17">
        <f>'2 жастағы балалар Ә'!P117</f>
        <v>4</v>
      </c>
      <c r="Q12" s="17">
        <f>'2 жастағы балалар Ә'!Q117</f>
        <v>0</v>
      </c>
      <c r="R12" s="18">
        <f>'2 жастағы балалар Ә'!R117</f>
        <v>0</v>
      </c>
      <c r="S12" s="333">
        <f t="shared" si="0"/>
        <v>8</v>
      </c>
      <c r="T12" s="334">
        <f t="shared" si="1"/>
        <v>0</v>
      </c>
      <c r="U12" s="34">
        <f t="shared" si="2"/>
        <v>0</v>
      </c>
      <c r="V12" s="387">
        <v>3</v>
      </c>
      <c r="X12" s="336" t="s">
        <v>1088</v>
      </c>
      <c r="Y12" s="716" t="s">
        <v>711</v>
      </c>
      <c r="Z12" s="337">
        <f>СВОД1!Z12</f>
        <v>25</v>
      </c>
      <c r="AA12" s="386">
        <f>СВОД2!Z12</f>
        <v>27.5</v>
      </c>
      <c r="AB12" s="373">
        <f>'2 жастағы балалар Ф'!R164</f>
        <v>57.692307692307686</v>
      </c>
      <c r="AC12" s="660" t="s">
        <v>1090</v>
      </c>
      <c r="AD12" s="661"/>
      <c r="AE12" s="662"/>
      <c r="AU12" s="543" t="s">
        <v>1087</v>
      </c>
      <c r="AV12" s="532" t="s">
        <v>711</v>
      </c>
      <c r="AW12" s="536">
        <f>(H63+K63+N63+Q63)/4</f>
        <v>5</v>
      </c>
      <c r="AX12" s="533">
        <f>AW12*100/Q56</f>
        <v>38.46153846153846</v>
      </c>
      <c r="AY12" s="12"/>
      <c r="AZ12" s="12"/>
      <c r="BA12" s="12"/>
      <c r="BB12" s="12"/>
      <c r="BC12" s="12"/>
      <c r="BD12" s="12"/>
      <c r="BE12" s="12"/>
      <c r="BF12" s="12"/>
    </row>
    <row r="13" spans="1:58" ht="15.75" x14ac:dyDescent="0.25">
      <c r="B13" s="17">
        <v>4</v>
      </c>
      <c r="C13" s="4" t="str">
        <f>'2 жастағы балалар Ф'!C118</f>
        <v xml:space="preserve">Қошанбай Сезім </v>
      </c>
      <c r="D13" s="4">
        <f>'2 жастағы балалар Ф'!P118</f>
        <v>4</v>
      </c>
      <c r="E13" s="4">
        <f>'2 жастағы балалар Ф'!Q118</f>
        <v>0</v>
      </c>
      <c r="F13" s="4">
        <f>'2 жастағы балалар Ф'!R118</f>
        <v>0</v>
      </c>
      <c r="G13" s="4">
        <f>'2 жастағы балалар К'!AB118</f>
        <v>1</v>
      </c>
      <c r="H13" s="4">
        <f>'2 жастағы балалар К'!AC118</f>
        <v>7</v>
      </c>
      <c r="I13" s="4">
        <f>'2 жастағы балалар К'!AD118</f>
        <v>0</v>
      </c>
      <c r="J13" s="4">
        <f>'2 жастағы балалар Т'!P118</f>
        <v>0</v>
      </c>
      <c r="K13" s="4">
        <f>'2 жастағы балалар Т'!Q118</f>
        <v>4</v>
      </c>
      <c r="L13" s="4">
        <f>'2 жастағы балалар Т'!R118</f>
        <v>0</v>
      </c>
      <c r="M13" s="4">
        <f>'2 жастағы балалар Ш'!BL118</f>
        <v>6</v>
      </c>
      <c r="N13" s="17">
        <f>'2 жастағы балалар Ш'!BM118</f>
        <v>14</v>
      </c>
      <c r="O13" s="17">
        <f>'2 жастағы балалар Ш'!BN118</f>
        <v>0</v>
      </c>
      <c r="P13" s="17">
        <f>'2 жастағы балалар Ә'!P118</f>
        <v>0</v>
      </c>
      <c r="Q13" s="17">
        <f>'2 жастағы балалар Ә'!Q118</f>
        <v>2</v>
      </c>
      <c r="R13" s="18">
        <f>'2 жастағы балалар Ә'!R118</f>
        <v>2</v>
      </c>
      <c r="S13" s="333">
        <f t="shared" si="0"/>
        <v>2.2000000000000002</v>
      </c>
      <c r="T13" s="334">
        <f t="shared" si="1"/>
        <v>5.4</v>
      </c>
      <c r="U13" s="34">
        <f t="shared" si="2"/>
        <v>0.4</v>
      </c>
      <c r="V13" s="387">
        <v>2</v>
      </c>
      <c r="X13" s="336" t="s">
        <v>1087</v>
      </c>
      <c r="Y13" s="717"/>
      <c r="Z13" s="337">
        <f>СВОД1!Z13</f>
        <v>33.333333333333336</v>
      </c>
      <c r="AA13" s="386">
        <f>СВОД2!Z13</f>
        <v>50</v>
      </c>
      <c r="AB13" s="373">
        <f>'2 жастағы балалар Ф'!R165</f>
        <v>38.46153846153846</v>
      </c>
      <c r="AC13" s="663"/>
      <c r="AD13" s="664"/>
      <c r="AE13" s="665"/>
      <c r="AU13" s="543" t="s">
        <v>1089</v>
      </c>
      <c r="AV13" s="532" t="s">
        <v>711</v>
      </c>
      <c r="AW13" s="536">
        <f>(I63+L63+O63+R63)/4</f>
        <v>0.5</v>
      </c>
      <c r="AX13" s="533">
        <f>AW13*100/Q56</f>
        <v>3.8461538461538463</v>
      </c>
      <c r="AY13" s="12"/>
      <c r="AZ13" s="12"/>
      <c r="BA13" s="12"/>
      <c r="BB13" s="12"/>
      <c r="BC13" s="12"/>
      <c r="BD13" s="12"/>
      <c r="BE13" s="12"/>
      <c r="BF13" s="12"/>
    </row>
    <row r="14" spans="1:58" ht="15.75" x14ac:dyDescent="0.25">
      <c r="B14" s="17">
        <v>5</v>
      </c>
      <c r="C14" s="4">
        <f>'2 жастағы балалар Ф'!C119</f>
        <v>0</v>
      </c>
      <c r="D14" s="4">
        <f>'2 жастағы балалар Ф'!P119</f>
        <v>0</v>
      </c>
      <c r="E14" s="4">
        <f>'2 жастағы балалар Ф'!Q119</f>
        <v>0</v>
      </c>
      <c r="F14" s="4">
        <f>'2 жастағы балалар Ф'!R119</f>
        <v>0</v>
      </c>
      <c r="G14" s="4">
        <f>'2 жастағы балалар К'!AB119</f>
        <v>0</v>
      </c>
      <c r="H14" s="4">
        <f>'2 жастағы балалар К'!AC119</f>
        <v>0</v>
      </c>
      <c r="I14" s="4">
        <f>'2 жастағы балалар К'!AD119</f>
        <v>0</v>
      </c>
      <c r="J14" s="4">
        <f>'2 жастағы балалар Т'!P119</f>
        <v>0</v>
      </c>
      <c r="K14" s="4">
        <f>'2 жастағы балалар Т'!Q119</f>
        <v>0</v>
      </c>
      <c r="L14" s="4">
        <f>'2 жастағы балалар Т'!R119</f>
        <v>0</v>
      </c>
      <c r="M14" s="4">
        <f>'2 жастағы балалар Ш'!BL119</f>
        <v>0</v>
      </c>
      <c r="N14" s="17">
        <f>'2 жастағы балалар Ш'!BM119</f>
        <v>0</v>
      </c>
      <c r="O14" s="17">
        <f>'2 жастағы балалар Ш'!BN119</f>
        <v>0</v>
      </c>
      <c r="P14" s="17">
        <f>'2 жастағы балалар Ә'!P119</f>
        <v>0</v>
      </c>
      <c r="Q14" s="17">
        <f>'2 жастағы балалар Ә'!Q119</f>
        <v>0</v>
      </c>
      <c r="R14" s="18">
        <f>'2 жастағы балалар Ә'!R119</f>
        <v>0</v>
      </c>
      <c r="S14" s="333">
        <f t="shared" si="0"/>
        <v>0</v>
      </c>
      <c r="T14" s="334">
        <f t="shared" si="1"/>
        <v>0</v>
      </c>
      <c r="U14" s="34">
        <f t="shared" si="2"/>
        <v>0</v>
      </c>
      <c r="V14" s="387"/>
      <c r="X14" s="336" t="s">
        <v>1089</v>
      </c>
      <c r="Y14" s="718"/>
      <c r="Z14" s="337">
        <f>СВОД1!Z14</f>
        <v>41.666666666666664</v>
      </c>
      <c r="AA14" s="386">
        <f>СВОД2!Z14</f>
        <v>22.5</v>
      </c>
      <c r="AB14" s="373">
        <f>'2 жастағы балалар Ф'!R166</f>
        <v>3.8461538461538463</v>
      </c>
      <c r="AC14" s="666">
        <f>AC18*Q56/100</f>
        <v>5.4950000000000001</v>
      </c>
      <c r="AD14" s="666">
        <f>AD18*Q56/100</f>
        <v>5.1349999999999998</v>
      </c>
      <c r="AE14" s="666">
        <f>AE18*Q56/100</f>
        <v>2.4200000000000004</v>
      </c>
      <c r="AU14" s="532"/>
      <c r="AV14" s="532"/>
      <c r="AW14" s="535">
        <f>SUM(AW11:AW13)</f>
        <v>13</v>
      </c>
      <c r="AX14" s="535">
        <f>SUM(AX11:AX13)</f>
        <v>100</v>
      </c>
      <c r="AY14" s="12"/>
      <c r="AZ14" s="12"/>
      <c r="BA14" s="12"/>
      <c r="BB14" s="12"/>
      <c r="BC14" s="12"/>
      <c r="BD14" s="12"/>
      <c r="BE14" s="12"/>
      <c r="BF14" s="12"/>
    </row>
    <row r="15" spans="1:58" ht="15.75" customHeight="1" x14ac:dyDescent="0.25">
      <c r="B15" s="17">
        <v>6</v>
      </c>
      <c r="C15" s="4" t="str">
        <f>'2 жастағы балалар Ф'!C120</f>
        <v>Серік Нұртаза</v>
      </c>
      <c r="D15" s="4">
        <f>'2 жастағы балалар Ф'!P120</f>
        <v>1</v>
      </c>
      <c r="E15" s="4">
        <f>'2 жастағы балалар Ф'!Q120</f>
        <v>3</v>
      </c>
      <c r="F15" s="4">
        <f>'2 жастағы балалар Ф'!R120</f>
        <v>0</v>
      </c>
      <c r="G15" s="4">
        <f>'2 жастағы балалар К'!AB120</f>
        <v>7</v>
      </c>
      <c r="H15" s="4">
        <f>'2 жастағы балалар К'!AC120</f>
        <v>1</v>
      </c>
      <c r="I15" s="4">
        <f>'2 жастағы балалар К'!AD120</f>
        <v>0</v>
      </c>
      <c r="J15" s="4">
        <f>'2 жастағы балалар Т'!P120</f>
        <v>0</v>
      </c>
      <c r="K15" s="4">
        <f>'2 жастағы балалар Т'!Q120</f>
        <v>4</v>
      </c>
      <c r="L15" s="4">
        <f>'2 жастағы балалар Т'!R120</f>
        <v>0</v>
      </c>
      <c r="M15" s="4">
        <f>'2 жастағы балалар Ш'!BL120</f>
        <v>8</v>
      </c>
      <c r="N15" s="17">
        <f>'2 жастағы балалар Ш'!BM120</f>
        <v>12</v>
      </c>
      <c r="O15" s="17">
        <f>'2 жастағы балалар Ш'!BN120</f>
        <v>0</v>
      </c>
      <c r="P15" s="17">
        <f>'2 жастағы балалар Ә'!P120</f>
        <v>1</v>
      </c>
      <c r="Q15" s="17">
        <f>'2 жастағы балалар Ә'!Q120</f>
        <v>2</v>
      </c>
      <c r="R15" s="18">
        <f>'2 жастағы балалар Ә'!R120</f>
        <v>0</v>
      </c>
      <c r="S15" s="333">
        <f t="shared" si="0"/>
        <v>3.4</v>
      </c>
      <c r="T15" s="334">
        <f t="shared" si="1"/>
        <v>4.4000000000000004</v>
      </c>
      <c r="U15" s="34">
        <f t="shared" si="2"/>
        <v>0</v>
      </c>
      <c r="V15" s="387">
        <v>2</v>
      </c>
      <c r="X15" s="336"/>
      <c r="Y15" s="335"/>
      <c r="Z15" s="337"/>
      <c r="AA15" s="386"/>
      <c r="AB15" s="373"/>
      <c r="AC15" s="667"/>
      <c r="AD15" s="667"/>
      <c r="AE15" s="667"/>
      <c r="AU15" s="532"/>
      <c r="AV15" s="538"/>
      <c r="AW15" s="656" t="s">
        <v>734</v>
      </c>
      <c r="AX15" s="656"/>
      <c r="AY15" s="657" t="s">
        <v>735</v>
      </c>
      <c r="AZ15" s="657"/>
      <c r="BA15" s="12"/>
      <c r="BB15" s="12"/>
      <c r="BC15" s="12"/>
      <c r="BD15" s="12"/>
      <c r="BE15" s="12"/>
      <c r="BF15" s="12"/>
    </row>
    <row r="16" spans="1:58" ht="15.75" x14ac:dyDescent="0.25">
      <c r="B16" s="17">
        <v>7</v>
      </c>
      <c r="C16" s="4">
        <f>'2 жастағы балалар Ф'!C121</f>
        <v>0</v>
      </c>
      <c r="D16" s="4">
        <f>'2 жастағы балалар Ф'!P121</f>
        <v>0</v>
      </c>
      <c r="E16" s="4">
        <f>'2 жастағы балалар Ф'!Q121</f>
        <v>0</v>
      </c>
      <c r="F16" s="4">
        <f>'2 жастағы балалар Ф'!R121</f>
        <v>0</v>
      </c>
      <c r="G16" s="4">
        <f>'2 жастағы балалар К'!AB121</f>
        <v>0</v>
      </c>
      <c r="H16" s="4">
        <f>'2 жастағы балалар К'!AC121</f>
        <v>0</v>
      </c>
      <c r="I16" s="4">
        <f>'2 жастағы балалар К'!AD121</f>
        <v>0</v>
      </c>
      <c r="J16" s="4">
        <f>'2 жастағы балалар Т'!P121</f>
        <v>0</v>
      </c>
      <c r="K16" s="4">
        <f>'2 жастағы балалар Т'!Q121</f>
        <v>0</v>
      </c>
      <c r="L16" s="4">
        <f>'2 жастағы балалар Т'!R121</f>
        <v>0</v>
      </c>
      <c r="M16" s="4">
        <f>'2 жастағы балалар Ш'!BL121</f>
        <v>0</v>
      </c>
      <c r="N16" s="17">
        <f>'2 жастағы балалар Ш'!BM121</f>
        <v>0</v>
      </c>
      <c r="O16" s="17">
        <f>'2 жастағы балалар Ш'!BN121</f>
        <v>0</v>
      </c>
      <c r="P16" s="17">
        <f>'2 жастағы балалар Ә'!P121</f>
        <v>1</v>
      </c>
      <c r="Q16" s="17">
        <f>'2 жастағы балалар Ә'!Q121</f>
        <v>0</v>
      </c>
      <c r="R16" s="18">
        <f>'2 жастағы балалар Ә'!R121</f>
        <v>0</v>
      </c>
      <c r="S16" s="333">
        <f t="shared" si="0"/>
        <v>0.2</v>
      </c>
      <c r="T16" s="334">
        <f t="shared" si="1"/>
        <v>0</v>
      </c>
      <c r="U16" s="34">
        <f t="shared" si="2"/>
        <v>0</v>
      </c>
      <c r="V16" s="387"/>
      <c r="X16" s="336" t="s">
        <v>1088</v>
      </c>
      <c r="Y16" s="716" t="s">
        <v>712</v>
      </c>
      <c r="Z16" s="337">
        <f>СВОД1!Z16</f>
        <v>26.190476190476193</v>
      </c>
      <c r="AA16" s="386">
        <f>СВОД2!Z16</f>
        <v>30</v>
      </c>
      <c r="AB16" s="373">
        <f>'2 жастағы балалар К'!AD164</f>
        <v>39.42307692307692</v>
      </c>
      <c r="AC16" s="660" t="s">
        <v>1</v>
      </c>
      <c r="AD16" s="661"/>
      <c r="AE16" s="662"/>
      <c r="AU16" s="543" t="s">
        <v>1088</v>
      </c>
      <c r="AV16" s="538" t="s">
        <v>712</v>
      </c>
      <c r="AW16" s="536">
        <f>(G70+J70+M70+P70)/4</f>
        <v>5.5</v>
      </c>
      <c r="AX16" s="533">
        <f>AW16*100/Q56</f>
        <v>42.307692307692307</v>
      </c>
      <c r="AY16" s="527">
        <f>(V70+Y70+AB70+AE70)/4</f>
        <v>4.75</v>
      </c>
      <c r="AZ16" s="527">
        <f>AY16*100/Q56</f>
        <v>36.53846153846154</v>
      </c>
      <c r="BA16" s="12"/>
      <c r="BB16" s="12"/>
      <c r="BC16" s="12"/>
      <c r="BD16" s="12"/>
      <c r="BE16" s="12"/>
      <c r="BF16" s="12"/>
    </row>
    <row r="17" spans="2:58" ht="15.75" x14ac:dyDescent="0.25">
      <c r="B17" s="17">
        <v>8</v>
      </c>
      <c r="C17" s="4">
        <f>'2 жастағы балалар Ф'!C122</f>
        <v>0</v>
      </c>
      <c r="D17" s="4">
        <f>'2 жастағы балалар Ф'!P122</f>
        <v>0</v>
      </c>
      <c r="E17" s="4">
        <f>'2 жастағы балалар Ф'!Q122</f>
        <v>0</v>
      </c>
      <c r="F17" s="4">
        <f>'2 жастағы балалар Ф'!R122</f>
        <v>0</v>
      </c>
      <c r="G17" s="4">
        <f>'2 жастағы балалар К'!AB122</f>
        <v>0</v>
      </c>
      <c r="H17" s="4">
        <f>'2 жастағы балалар К'!AC122</f>
        <v>0</v>
      </c>
      <c r="I17" s="4">
        <f>'2 жастағы балалар К'!AD122</f>
        <v>0</v>
      </c>
      <c r="J17" s="4">
        <f>'2 жастағы балалар Т'!P122</f>
        <v>0</v>
      </c>
      <c r="K17" s="4">
        <f>'2 жастағы балалар Т'!Q122</f>
        <v>0</v>
      </c>
      <c r="L17" s="4">
        <f>'2 жастағы балалар Т'!R122</f>
        <v>0</v>
      </c>
      <c r="M17" s="4">
        <f>'2 жастағы балалар Ш'!BL122</f>
        <v>0</v>
      </c>
      <c r="N17" s="17">
        <f>'2 жастағы балалар Ш'!BM122</f>
        <v>0</v>
      </c>
      <c r="O17" s="17">
        <f>'2 жастағы балалар Ш'!BN122</f>
        <v>0</v>
      </c>
      <c r="P17" s="17">
        <f>'2 жастағы балалар Ә'!P122</f>
        <v>0</v>
      </c>
      <c r="Q17" s="17">
        <f>'2 жастағы балалар Ә'!Q122</f>
        <v>0</v>
      </c>
      <c r="R17" s="18">
        <f>'2 жастағы балалар Ә'!R122</f>
        <v>0</v>
      </c>
      <c r="S17" s="333">
        <f t="shared" si="0"/>
        <v>0</v>
      </c>
      <c r="T17" s="334">
        <f t="shared" si="1"/>
        <v>0</v>
      </c>
      <c r="U17" s="34">
        <f t="shared" si="2"/>
        <v>0</v>
      </c>
      <c r="V17" s="387"/>
      <c r="X17" s="336" t="s">
        <v>1087</v>
      </c>
      <c r="Y17" s="717"/>
      <c r="Z17" s="337">
        <f>СВОД1!Z17</f>
        <v>23.809523809523814</v>
      </c>
      <c r="AA17" s="386">
        <f>СВОД2!Z17</f>
        <v>28.75</v>
      </c>
      <c r="AB17" s="373">
        <f>'2 жастағы балалар К'!AD165</f>
        <v>33.653846153846153</v>
      </c>
      <c r="AC17" s="663"/>
      <c r="AD17" s="664"/>
      <c r="AE17" s="665"/>
      <c r="AU17" s="543" t="s">
        <v>1087</v>
      </c>
      <c r="AV17" s="538" t="s">
        <v>712</v>
      </c>
      <c r="AW17" s="536">
        <f>(H70+K70+N70+Q70)/4</f>
        <v>4.5</v>
      </c>
      <c r="AX17" s="533">
        <f>AW17*100/Q56</f>
        <v>34.615384615384613</v>
      </c>
      <c r="AY17" s="527">
        <f>(W70+Z70+AC70+AF70)/4</f>
        <v>4.25</v>
      </c>
      <c r="AZ17" s="527">
        <f>AY17*100/Q56</f>
        <v>32.692307692307693</v>
      </c>
      <c r="BA17" s="12"/>
      <c r="BB17" s="12"/>
      <c r="BC17" s="12"/>
      <c r="BD17" s="12"/>
      <c r="BE17" s="12"/>
      <c r="BF17" s="12"/>
    </row>
    <row r="18" spans="2:58" ht="15.75" x14ac:dyDescent="0.25">
      <c r="B18" s="17">
        <v>9</v>
      </c>
      <c r="C18" s="4">
        <f>'2 жастағы балалар Ф'!C123</f>
        <v>0</v>
      </c>
      <c r="D18" s="4">
        <f>'2 жастағы балалар Ф'!P123</f>
        <v>0</v>
      </c>
      <c r="E18" s="4">
        <f>'2 жастағы балалар Ф'!Q123</f>
        <v>0</v>
      </c>
      <c r="F18" s="4">
        <f>'2 жастағы балалар Ф'!R123</f>
        <v>0</v>
      </c>
      <c r="G18" s="4">
        <f>'2 жастағы балалар К'!AB123</f>
        <v>0</v>
      </c>
      <c r="H18" s="4">
        <f>'2 жастағы балалар К'!AC123</f>
        <v>0</v>
      </c>
      <c r="I18" s="4">
        <f>'2 жастағы балалар К'!AD123</f>
        <v>0</v>
      </c>
      <c r="J18" s="4">
        <f>'2 жастағы балалар Т'!P123</f>
        <v>0</v>
      </c>
      <c r="K18" s="4">
        <f>'2 жастағы балалар Т'!Q123</f>
        <v>0</v>
      </c>
      <c r="L18" s="4">
        <f>'2 жастағы балалар Т'!R123</f>
        <v>0</v>
      </c>
      <c r="M18" s="4">
        <f>'2 жастағы балалар Ш'!BL123</f>
        <v>0</v>
      </c>
      <c r="N18" s="17">
        <f>'2 жастағы балалар Ш'!BM123</f>
        <v>0</v>
      </c>
      <c r="O18" s="17">
        <f>'2 жастағы балалар Ш'!BN123</f>
        <v>0</v>
      </c>
      <c r="P18" s="17">
        <f>'2 жастағы балалар Ә'!P123</f>
        <v>0</v>
      </c>
      <c r="Q18" s="17">
        <f>'2 жастағы балалар Ә'!Q123</f>
        <v>0</v>
      </c>
      <c r="R18" s="18">
        <f>'2 жастағы балалар Ә'!R123</f>
        <v>0</v>
      </c>
      <c r="S18" s="333">
        <f t="shared" si="0"/>
        <v>0</v>
      </c>
      <c r="T18" s="334">
        <f t="shared" si="1"/>
        <v>0</v>
      </c>
      <c r="U18" s="34">
        <f t="shared" si="2"/>
        <v>0</v>
      </c>
      <c r="V18" s="387"/>
      <c r="X18" s="336" t="s">
        <v>1089</v>
      </c>
      <c r="Y18" s="718"/>
      <c r="Z18" s="337">
        <f>СВОД1!Z18</f>
        <v>50</v>
      </c>
      <c r="AA18" s="386">
        <f>СВОД2!Z18</f>
        <v>41.25</v>
      </c>
      <c r="AB18" s="373">
        <f>'2 жастағы балалар К'!AD166</f>
        <v>26.923076923076923</v>
      </c>
      <c r="AC18" s="384">
        <f>(AB12+AB16+AB20+AB24+AB28)/5</f>
        <v>42.269230769230766</v>
      </c>
      <c r="AD18" s="384">
        <f>(AB13+AB17+AB21+AB25+AB29)/5</f>
        <v>39.5</v>
      </c>
      <c r="AE18" s="384">
        <f>(AB14+AB18+AB22+AB26+AB30)/5</f>
        <v>18.615384615384617</v>
      </c>
      <c r="AU18" s="543" t="s">
        <v>1089</v>
      </c>
      <c r="AV18" s="538" t="s">
        <v>712</v>
      </c>
      <c r="AW18" s="536">
        <f>(I70+L70+O70+R70)/4</f>
        <v>3</v>
      </c>
      <c r="AX18" s="533">
        <f>AW18*100/Q56</f>
        <v>23.076923076923077</v>
      </c>
      <c r="AY18" s="527">
        <f>(X70+AA70+AD70+AG70)/4</f>
        <v>4</v>
      </c>
      <c r="AZ18" s="527">
        <f>AY18*100/Q56</f>
        <v>30.76923076923077</v>
      </c>
      <c r="BA18" s="12"/>
      <c r="BB18" s="12"/>
      <c r="BC18" s="12"/>
      <c r="BD18" s="12"/>
      <c r="BE18" s="12"/>
      <c r="BF18" s="12"/>
    </row>
    <row r="19" spans="2:58" ht="15.75" x14ac:dyDescent="0.25">
      <c r="B19" s="17">
        <v>10</v>
      </c>
      <c r="C19" s="4">
        <f>'2 жастағы балалар Ф'!C124</f>
        <v>0</v>
      </c>
      <c r="D19" s="4">
        <f>'2 жастағы балалар Ф'!P124</f>
        <v>0</v>
      </c>
      <c r="E19" s="4">
        <f>'2 жастағы балалар Ф'!Q124</f>
        <v>0</v>
      </c>
      <c r="F19" s="4">
        <f>'2 жастағы балалар Ф'!R124</f>
        <v>0</v>
      </c>
      <c r="G19" s="4">
        <f>'2 жастағы балалар К'!AB124</f>
        <v>0</v>
      </c>
      <c r="H19" s="4">
        <f>'2 жастағы балалар К'!AC124</f>
        <v>0</v>
      </c>
      <c r="I19" s="4">
        <f>'2 жастағы балалар К'!AD124</f>
        <v>0</v>
      </c>
      <c r="J19" s="4">
        <f>'2 жастағы балалар Т'!P124</f>
        <v>0</v>
      </c>
      <c r="K19" s="4">
        <f>'2 жастағы балалар Т'!Q124</f>
        <v>0</v>
      </c>
      <c r="L19" s="4">
        <f>'2 жастағы балалар Т'!R124</f>
        <v>0</v>
      </c>
      <c r="M19" s="4">
        <f>'2 жастағы балалар Ш'!BL124</f>
        <v>0</v>
      </c>
      <c r="N19" s="17">
        <f>'2 жастағы балалар Ш'!BM124</f>
        <v>0</v>
      </c>
      <c r="O19" s="17">
        <f>'2 жастағы балалар Ш'!BN124</f>
        <v>0</v>
      </c>
      <c r="P19" s="17">
        <f>'2 жастағы балалар Ә'!P124</f>
        <v>0</v>
      </c>
      <c r="Q19" s="17">
        <f>'2 жастағы балалар Ә'!Q124</f>
        <v>0</v>
      </c>
      <c r="R19" s="18">
        <f>'2 жастағы балалар Ә'!R124</f>
        <v>0</v>
      </c>
      <c r="S19" s="333">
        <f t="shared" si="0"/>
        <v>0</v>
      </c>
      <c r="T19" s="334">
        <f t="shared" si="1"/>
        <v>0</v>
      </c>
      <c r="U19" s="34">
        <f t="shared" si="2"/>
        <v>0</v>
      </c>
      <c r="V19" s="387"/>
      <c r="X19" s="338"/>
      <c r="Y19" s="338"/>
      <c r="Z19" s="337"/>
      <c r="AA19" s="374"/>
      <c r="AB19" s="385"/>
      <c r="AC19" s="382">
        <f>СВОД2!AA18</f>
        <v>28.9</v>
      </c>
      <c r="AD19" s="382">
        <f>СВОД2!AB18</f>
        <v>35.85</v>
      </c>
      <c r="AE19" s="382">
        <f>СВОД2!AC18</f>
        <v>35.25</v>
      </c>
      <c r="AU19" s="532"/>
      <c r="AV19" s="538"/>
      <c r="AW19" s="535">
        <f>SUM(AW16:AW18)</f>
        <v>13</v>
      </c>
      <c r="AX19" s="535">
        <f>SUM(AX16:AX18)</f>
        <v>100</v>
      </c>
      <c r="AY19" s="534">
        <f>SUM(AY16:AY18)</f>
        <v>13</v>
      </c>
      <c r="AZ19" s="534">
        <f>SUM(AZ16:AZ18)</f>
        <v>100</v>
      </c>
      <c r="BA19" s="12"/>
      <c r="BB19" s="12"/>
      <c r="BC19" s="12"/>
      <c r="BD19" s="12"/>
      <c r="BE19" s="12"/>
      <c r="BF19" s="12"/>
    </row>
    <row r="20" spans="2:58" ht="15.75" x14ac:dyDescent="0.25">
      <c r="B20" s="17">
        <v>11</v>
      </c>
      <c r="C20" s="4">
        <f>'2 жастағы балалар Ф'!C125</f>
        <v>0</v>
      </c>
      <c r="D20" s="4">
        <f>'2 жастағы балалар Ф'!P125</f>
        <v>0</v>
      </c>
      <c r="E20" s="4">
        <f>'2 жастағы балалар Ф'!Q125</f>
        <v>0</v>
      </c>
      <c r="F20" s="4">
        <f>'2 жастағы балалар Ф'!R125</f>
        <v>0</v>
      </c>
      <c r="G20" s="4">
        <f>'2 жастағы балалар К'!AB125</f>
        <v>0</v>
      </c>
      <c r="H20" s="4">
        <f>'2 жастағы балалар К'!AC125</f>
        <v>0</v>
      </c>
      <c r="I20" s="4">
        <f>'2 жастағы балалар К'!AD125</f>
        <v>0</v>
      </c>
      <c r="J20" s="4">
        <f>'2 жастағы балалар Т'!P125</f>
        <v>0</v>
      </c>
      <c r="K20" s="4">
        <f>'2 жастағы балалар Т'!Q125</f>
        <v>0</v>
      </c>
      <c r="L20" s="4">
        <f>'2 жастағы балалар Т'!R125</f>
        <v>0</v>
      </c>
      <c r="M20" s="4">
        <f>'2 жастағы балалар Ш'!BL125</f>
        <v>0</v>
      </c>
      <c r="N20" s="17">
        <f>'2 жастағы балалар Ш'!BM125</f>
        <v>0</v>
      </c>
      <c r="O20" s="17">
        <f>'2 жастағы балалар Ш'!BN125</f>
        <v>0</v>
      </c>
      <c r="P20" s="17">
        <f>'2 жастағы балалар Ә'!P125</f>
        <v>0</v>
      </c>
      <c r="Q20" s="17">
        <f>'2 жастағы балалар Ә'!Q125</f>
        <v>0</v>
      </c>
      <c r="R20" s="18">
        <f>'2 жастағы балалар Ә'!R125</f>
        <v>0</v>
      </c>
      <c r="S20" s="333">
        <f t="shared" si="0"/>
        <v>0</v>
      </c>
      <c r="T20" s="334">
        <f t="shared" si="1"/>
        <v>0</v>
      </c>
      <c r="U20" s="34">
        <f t="shared" si="2"/>
        <v>0</v>
      </c>
      <c r="V20" s="387"/>
      <c r="X20" s="336" t="s">
        <v>1088</v>
      </c>
      <c r="Y20" s="716" t="s">
        <v>713</v>
      </c>
      <c r="Z20" s="337">
        <f>СВОД1!Z20</f>
        <v>16.666666666666668</v>
      </c>
      <c r="AA20" s="386">
        <f>СВОД2!Z20</f>
        <v>25</v>
      </c>
      <c r="AB20" s="373">
        <f>'2 жастағы балалар Т'!R164</f>
        <v>30.76923076923077</v>
      </c>
      <c r="AC20" s="372">
        <f>СВОД1!AA18</f>
        <v>25.12698412698413</v>
      </c>
      <c r="AD20" s="372">
        <f>СВОД1!AB18</f>
        <v>27.873015873015873</v>
      </c>
      <c r="AE20" s="372">
        <f>СВОД1!AC18</f>
        <v>47</v>
      </c>
      <c r="AU20" s="543" t="s">
        <v>1088</v>
      </c>
      <c r="AV20" s="532" t="s">
        <v>713</v>
      </c>
      <c r="AW20" s="527">
        <f>(J77+M77+P77+S77)/4</f>
        <v>4</v>
      </c>
      <c r="AX20" s="533">
        <f>AW20*100/Q56</f>
        <v>30.76923076923077</v>
      </c>
      <c r="AY20" s="12"/>
      <c r="AZ20" s="12"/>
      <c r="BA20" s="12"/>
      <c r="BB20" s="12"/>
      <c r="BC20" s="12"/>
      <c r="BD20" s="12"/>
      <c r="BE20" s="12"/>
      <c r="BF20" s="12"/>
    </row>
    <row r="21" spans="2:58" ht="15.75" x14ac:dyDescent="0.25">
      <c r="B21" s="17">
        <v>12</v>
      </c>
      <c r="C21" s="4">
        <f>'2 жастағы балалар Ф'!C126</f>
        <v>0</v>
      </c>
      <c r="D21" s="4">
        <f>'2 жастағы балалар Ф'!P126</f>
        <v>0</v>
      </c>
      <c r="E21" s="4">
        <f>'2 жастағы балалар Ф'!Q126</f>
        <v>0</v>
      </c>
      <c r="F21" s="4">
        <f>'2 жастағы балалар Ф'!R126</f>
        <v>0</v>
      </c>
      <c r="G21" s="4">
        <f>'2 жастағы балалар К'!AB126</f>
        <v>0</v>
      </c>
      <c r="H21" s="4">
        <f>'2 жастағы балалар К'!AC126</f>
        <v>0</v>
      </c>
      <c r="I21" s="4">
        <f>'2 жастағы балалар К'!AD126</f>
        <v>0</v>
      </c>
      <c r="J21" s="4">
        <f>'2 жастағы балалар Т'!P126</f>
        <v>0</v>
      </c>
      <c r="K21" s="4">
        <f>'2 жастағы балалар Т'!Q126</f>
        <v>0</v>
      </c>
      <c r="L21" s="4">
        <f>'2 жастағы балалар Т'!R126</f>
        <v>0</v>
      </c>
      <c r="M21" s="4">
        <f>'2 жастағы балалар Ш'!BL126</f>
        <v>0</v>
      </c>
      <c r="N21" s="17">
        <f>'2 жастағы балалар Ш'!BM126</f>
        <v>0</v>
      </c>
      <c r="O21" s="17">
        <f>'2 жастағы балалар Ш'!BN126</f>
        <v>0</v>
      </c>
      <c r="P21" s="17">
        <f>'2 жастағы балалар Ә'!P126</f>
        <v>0</v>
      </c>
      <c r="Q21" s="17">
        <f>'2 жастағы балалар Ә'!Q126</f>
        <v>0</v>
      </c>
      <c r="R21" s="18">
        <f>'2 жастағы балалар Ә'!R126</f>
        <v>0</v>
      </c>
      <c r="S21" s="333">
        <f t="shared" si="0"/>
        <v>0</v>
      </c>
      <c r="T21" s="334">
        <f t="shared" si="1"/>
        <v>0</v>
      </c>
      <c r="U21" s="34">
        <f t="shared" si="2"/>
        <v>0</v>
      </c>
      <c r="V21" s="387"/>
      <c r="X21" s="336" t="s">
        <v>1087</v>
      </c>
      <c r="Y21" s="717"/>
      <c r="Z21" s="337">
        <f>СВОД1!Z21</f>
        <v>33.333333333333336</v>
      </c>
      <c r="AA21" s="386">
        <f>СВОД2!Z21</f>
        <v>35</v>
      </c>
      <c r="AB21" s="373">
        <f>'2 жастағы балалар Т'!R165</f>
        <v>40.38461538461538</v>
      </c>
      <c r="AC21" s="660"/>
      <c r="AD21" s="661"/>
      <c r="AE21" s="662"/>
      <c r="AU21" s="543" t="s">
        <v>1087</v>
      </c>
      <c r="AV21" s="532" t="s">
        <v>713</v>
      </c>
      <c r="AW21" s="527">
        <f>(K77+N77+Q77+T77)/4</f>
        <v>5.25</v>
      </c>
      <c r="AX21" s="533">
        <f>AW21*100/Q56</f>
        <v>40.384615384615387</v>
      </c>
      <c r="AY21" s="12"/>
      <c r="AZ21" s="12"/>
      <c r="BA21" s="12"/>
      <c r="BB21" s="12"/>
      <c r="BC21" s="12"/>
      <c r="BD21" s="12"/>
      <c r="BE21" s="12"/>
      <c r="BF21" s="12"/>
    </row>
    <row r="22" spans="2:58" ht="15.75" x14ac:dyDescent="0.25">
      <c r="B22" s="17">
        <v>13</v>
      </c>
      <c r="C22" s="4">
        <f>'2 жастағы балалар Ф'!C127</f>
        <v>0</v>
      </c>
      <c r="D22" s="4">
        <f>'2 жастағы балалар Ф'!P127</f>
        <v>0</v>
      </c>
      <c r="E22" s="4">
        <f>'2 жастағы балалар Ф'!Q127</f>
        <v>0</v>
      </c>
      <c r="F22" s="4">
        <f>'2 жастағы балалар Ф'!R127</f>
        <v>0</v>
      </c>
      <c r="G22" s="4">
        <f>'2 жастағы балалар К'!AB127</f>
        <v>0</v>
      </c>
      <c r="H22" s="4">
        <f>'2 жастағы балалар К'!AC127</f>
        <v>0</v>
      </c>
      <c r="I22" s="4">
        <f>'2 жастағы балалар К'!AD127</f>
        <v>0</v>
      </c>
      <c r="J22" s="4">
        <f>'2 жастағы балалар Т'!P127</f>
        <v>0</v>
      </c>
      <c r="K22" s="4">
        <f>'2 жастағы балалар Т'!Q127</f>
        <v>0</v>
      </c>
      <c r="L22" s="4">
        <f>'2 жастағы балалар Т'!R127</f>
        <v>0</v>
      </c>
      <c r="M22" s="4">
        <f>'2 жастағы балалар Ш'!BL127</f>
        <v>0</v>
      </c>
      <c r="N22" s="17">
        <f>'2 жастағы балалар Ш'!BM127</f>
        <v>0</v>
      </c>
      <c r="O22" s="17">
        <f>'2 жастағы балалар Ш'!BN127</f>
        <v>0</v>
      </c>
      <c r="P22" s="17">
        <f>'2 жастағы балалар Ә'!P127</f>
        <v>0</v>
      </c>
      <c r="Q22" s="17">
        <f>'2 жастағы балалар Ә'!Q127</f>
        <v>0</v>
      </c>
      <c r="R22" s="18">
        <f>'2 жастағы балалар Ә'!R127</f>
        <v>0</v>
      </c>
      <c r="S22" s="333">
        <f t="shared" si="0"/>
        <v>0</v>
      </c>
      <c r="T22" s="334">
        <f t="shared" si="1"/>
        <v>0</v>
      </c>
      <c r="U22" s="34">
        <f t="shared" si="2"/>
        <v>0</v>
      </c>
      <c r="V22" s="387"/>
      <c r="X22" s="336" t="s">
        <v>1089</v>
      </c>
      <c r="Y22" s="718"/>
      <c r="Z22" s="337">
        <f>СВОД1!Z22</f>
        <v>50</v>
      </c>
      <c r="AA22" s="386">
        <f>СВОД2!Z22</f>
        <v>40</v>
      </c>
      <c r="AB22" s="373">
        <f>'2 жастағы балалар Т'!R166</f>
        <v>30.76923076923077</v>
      </c>
      <c r="AC22" s="745"/>
      <c r="AD22" s="746"/>
      <c r="AE22" s="747"/>
      <c r="AU22" s="543" t="s">
        <v>1089</v>
      </c>
      <c r="AV22" s="532" t="s">
        <v>713</v>
      </c>
      <c r="AW22" s="527">
        <f>(L77+O77+R77+U77)/4</f>
        <v>4</v>
      </c>
      <c r="AX22" s="533">
        <f>AW22*100/Q56</f>
        <v>30.76923076923077</v>
      </c>
      <c r="AY22" s="12"/>
      <c r="AZ22" s="12"/>
      <c r="BA22" s="12"/>
      <c r="BB22" s="12"/>
      <c r="BC22" s="12"/>
      <c r="BD22" s="12"/>
      <c r="BE22" s="12"/>
      <c r="BF22" s="12"/>
    </row>
    <row r="23" spans="2:58" ht="15.75" x14ac:dyDescent="0.25">
      <c r="B23" s="17">
        <v>14</v>
      </c>
      <c r="C23" s="4">
        <f>'2 жастағы балалар Ф'!C128</f>
        <v>0</v>
      </c>
      <c r="D23" s="4">
        <f>'2 жастағы балалар Ф'!P128</f>
        <v>0</v>
      </c>
      <c r="E23" s="4">
        <f>'2 жастағы балалар Ф'!Q128</f>
        <v>0</v>
      </c>
      <c r="F23" s="4">
        <f>'2 жастағы балалар Ф'!R128</f>
        <v>0</v>
      </c>
      <c r="G23" s="4">
        <f>'2 жастағы балалар К'!AB128</f>
        <v>0</v>
      </c>
      <c r="H23" s="4">
        <f>'2 жастағы балалар К'!AC128</f>
        <v>0</v>
      </c>
      <c r="I23" s="4">
        <f>'2 жастағы балалар К'!AD128</f>
        <v>0</v>
      </c>
      <c r="J23" s="4">
        <f>'2 жастағы балалар Т'!P128</f>
        <v>0</v>
      </c>
      <c r="K23" s="4">
        <f>'2 жастағы балалар Т'!Q128</f>
        <v>0</v>
      </c>
      <c r="L23" s="4">
        <f>'2 жастағы балалар Т'!R128</f>
        <v>0</v>
      </c>
      <c r="M23" s="4">
        <f>'2 жастағы балалар Ш'!BL128</f>
        <v>0</v>
      </c>
      <c r="N23" s="17">
        <f>'2 жастағы балалар Ш'!BM128</f>
        <v>0</v>
      </c>
      <c r="O23" s="17">
        <f>'2 жастағы балалар Ш'!BN128</f>
        <v>0</v>
      </c>
      <c r="P23" s="17">
        <f>'2 жастағы балалар Ә'!P128</f>
        <v>0</v>
      </c>
      <c r="Q23" s="17">
        <f>'2 жастағы балалар Ә'!Q128</f>
        <v>0</v>
      </c>
      <c r="R23" s="18">
        <f>'2 жастағы балалар Ә'!R128</f>
        <v>0</v>
      </c>
      <c r="S23" s="333">
        <f t="shared" si="0"/>
        <v>0</v>
      </c>
      <c r="T23" s="334">
        <f t="shared" si="1"/>
        <v>0</v>
      </c>
      <c r="U23" s="34">
        <f t="shared" si="2"/>
        <v>0</v>
      </c>
      <c r="V23" s="387"/>
      <c r="X23" s="338"/>
      <c r="Y23" s="338"/>
      <c r="Z23" s="337"/>
      <c r="AA23" s="374"/>
      <c r="AB23" s="385"/>
      <c r="AC23" s="745"/>
      <c r="AD23" s="746"/>
      <c r="AE23" s="747"/>
      <c r="AU23" s="539"/>
      <c r="AV23" s="539"/>
      <c r="AW23" s="540">
        <f>SUM(AW20:AW22)</f>
        <v>13.25</v>
      </c>
      <c r="AX23" s="541">
        <f>SUM(AX20:AX22)</f>
        <v>101.92307692307693</v>
      </c>
      <c r="AY23" s="542"/>
      <c r="AZ23" s="12"/>
      <c r="BA23" s="12"/>
      <c r="BB23" s="12"/>
      <c r="BC23" s="12"/>
      <c r="BD23" s="12"/>
      <c r="BE23" s="12"/>
      <c r="BF23" s="12"/>
    </row>
    <row r="24" spans="2:58" ht="15.75" x14ac:dyDescent="0.25">
      <c r="B24" s="17">
        <v>15</v>
      </c>
      <c r="C24" s="4">
        <f>'2 жастағы балалар Ф'!C129</f>
        <v>0</v>
      </c>
      <c r="D24" s="4">
        <f>'2 жастағы балалар Ф'!P129</f>
        <v>0</v>
      </c>
      <c r="E24" s="4">
        <f>'2 жастағы балалар Ф'!Q129</f>
        <v>0</v>
      </c>
      <c r="F24" s="4">
        <f>'2 жастағы балалар Ф'!R129</f>
        <v>0</v>
      </c>
      <c r="G24" s="4">
        <f>'2 жастағы балалар К'!AB129</f>
        <v>0</v>
      </c>
      <c r="H24" s="4">
        <f>'2 жастағы балалар К'!AC129</f>
        <v>0</v>
      </c>
      <c r="I24" s="4">
        <f>'2 жастағы балалар К'!AD129</f>
        <v>0</v>
      </c>
      <c r="J24" s="4">
        <f>'2 жастағы балалар Т'!P129</f>
        <v>0</v>
      </c>
      <c r="K24" s="4">
        <f>'2 жастағы балалар Т'!Q129</f>
        <v>0</v>
      </c>
      <c r="L24" s="4">
        <f>'2 жастағы балалар Т'!R129</f>
        <v>0</v>
      </c>
      <c r="M24" s="4">
        <f>'2 жастағы балалар Ш'!BL129</f>
        <v>0</v>
      </c>
      <c r="N24" s="17">
        <f>'2 жастағы балалар Ш'!BM129</f>
        <v>0</v>
      </c>
      <c r="O24" s="17">
        <f>'2 жастағы балалар Ш'!BN129</f>
        <v>0</v>
      </c>
      <c r="P24" s="17">
        <f>'2 жастағы балалар Ә'!P129</f>
        <v>0</v>
      </c>
      <c r="Q24" s="17">
        <f>'2 жастағы балалар Ә'!Q129</f>
        <v>0</v>
      </c>
      <c r="R24" s="18">
        <f>'2 жастағы балалар Ә'!R129</f>
        <v>0</v>
      </c>
      <c r="S24" s="333">
        <f t="shared" si="0"/>
        <v>0</v>
      </c>
      <c r="T24" s="334">
        <f t="shared" si="1"/>
        <v>0</v>
      </c>
      <c r="U24" s="34">
        <f t="shared" si="2"/>
        <v>0</v>
      </c>
      <c r="V24" s="387"/>
      <c r="X24" s="336" t="s">
        <v>1088</v>
      </c>
      <c r="Y24" s="716" t="s">
        <v>1085</v>
      </c>
      <c r="Z24" s="337">
        <f>СВОД1!Z24</f>
        <v>30</v>
      </c>
      <c r="AA24" s="386">
        <f>СВОД2!Z24</f>
        <v>32</v>
      </c>
      <c r="AB24" s="373">
        <f>'2 жастағы балалар Ш'!BN164</f>
        <v>45</v>
      </c>
      <c r="AC24" s="745"/>
      <c r="AD24" s="746"/>
      <c r="AE24" s="747"/>
      <c r="AU24" s="532"/>
      <c r="AV24" s="532"/>
      <c r="AW24" s="656" t="s">
        <v>903</v>
      </c>
      <c r="AX24" s="656"/>
      <c r="AY24" s="656" t="s">
        <v>902</v>
      </c>
      <c r="AZ24" s="656"/>
      <c r="BA24" s="604" t="s">
        <v>901</v>
      </c>
      <c r="BB24" s="604"/>
      <c r="BC24" s="604" t="s">
        <v>900</v>
      </c>
      <c r="BD24" s="604"/>
      <c r="BE24" s="604" t="s">
        <v>3</v>
      </c>
      <c r="BF24" s="604"/>
    </row>
    <row r="25" spans="2:58" ht="15.75" x14ac:dyDescent="0.25">
      <c r="B25" s="17">
        <v>16</v>
      </c>
      <c r="C25" s="4">
        <f>'2 жастағы балалар Ф'!C130</f>
        <v>0</v>
      </c>
      <c r="D25" s="4">
        <f>'2 жастағы балалар Ф'!P130</f>
        <v>0</v>
      </c>
      <c r="E25" s="4">
        <f>'2 жастағы балалар Ф'!Q130</f>
        <v>0</v>
      </c>
      <c r="F25" s="4">
        <f>'2 жастағы балалар Ф'!R130</f>
        <v>0</v>
      </c>
      <c r="G25" s="4">
        <f>'2 жастағы балалар К'!AB130</f>
        <v>0</v>
      </c>
      <c r="H25" s="4">
        <f>'2 жастағы балалар К'!AC130</f>
        <v>0</v>
      </c>
      <c r="I25" s="4">
        <f>'2 жастағы балалар К'!AD130</f>
        <v>0</v>
      </c>
      <c r="J25" s="4">
        <f>'2 жастағы балалар Т'!P130</f>
        <v>0</v>
      </c>
      <c r="K25" s="4">
        <f>'2 жастағы балалар Т'!Q130</f>
        <v>0</v>
      </c>
      <c r="L25" s="4">
        <f>'2 жастағы балалар Т'!R130</f>
        <v>0</v>
      </c>
      <c r="M25" s="4">
        <f>'2 жастағы балалар Ш'!BL130</f>
        <v>0</v>
      </c>
      <c r="N25" s="17">
        <f>'2 жастағы балалар Ш'!BM130</f>
        <v>0</v>
      </c>
      <c r="O25" s="17">
        <f>'2 жастағы балалар Ш'!BN130</f>
        <v>0</v>
      </c>
      <c r="P25" s="17">
        <f>'2 жастағы балалар Ә'!P130</f>
        <v>0</v>
      </c>
      <c r="Q25" s="17">
        <f>'2 жастағы балалар Ә'!Q130</f>
        <v>0</v>
      </c>
      <c r="R25" s="18">
        <f>'2 жастағы балалар Ә'!R130</f>
        <v>0</v>
      </c>
      <c r="S25" s="333">
        <f t="shared" si="0"/>
        <v>0</v>
      </c>
      <c r="T25" s="334">
        <f t="shared" si="1"/>
        <v>0</v>
      </c>
      <c r="U25" s="34">
        <f t="shared" si="2"/>
        <v>0</v>
      </c>
      <c r="V25" s="387"/>
      <c r="X25" s="336" t="s">
        <v>1087</v>
      </c>
      <c r="Y25" s="717"/>
      <c r="Z25" s="337">
        <f>СВОД1!Z25</f>
        <v>26.666666666666668</v>
      </c>
      <c r="AA25" s="386">
        <f>СВОД2!Z25</f>
        <v>35.5</v>
      </c>
      <c r="AB25" s="373">
        <f>'2 жастағы балалар Ш'!BN165</f>
        <v>46.538461538461533</v>
      </c>
      <c r="AC25" s="745"/>
      <c r="AD25" s="746"/>
      <c r="AE25" s="747"/>
      <c r="AU25" s="543" t="s">
        <v>1088</v>
      </c>
      <c r="AV25" s="532" t="s">
        <v>1085</v>
      </c>
      <c r="AW25" s="527">
        <f>(G84+J84+M84+P84)/4</f>
        <v>5.25</v>
      </c>
      <c r="AX25" s="533">
        <f>AW25*100/Q56</f>
        <v>40.384615384615387</v>
      </c>
      <c r="AY25" s="527">
        <f>(S84+AK84+AN84+AQ84)/4</f>
        <v>6</v>
      </c>
      <c r="AZ25" s="527">
        <f>AY25*100/Q56</f>
        <v>46.153846153846153</v>
      </c>
      <c r="BA25" s="527">
        <f>(AT84+AW84+G91+J91)/4</f>
        <v>5.25</v>
      </c>
      <c r="BB25" s="533">
        <f>BA25*100/Q56</f>
        <v>40.384615384615387</v>
      </c>
      <c r="BC25" s="527">
        <f>(M91+P91+S91+V91)/4</f>
        <v>7</v>
      </c>
      <c r="BD25" s="533">
        <f>BC25*100/Q56</f>
        <v>53.846153846153847</v>
      </c>
      <c r="BE25" s="527">
        <f>(Y91+AB91+AE91+AH91)/4</f>
        <v>5.75</v>
      </c>
      <c r="BF25" s="533">
        <f>BE25*100/Q56</f>
        <v>44.230769230769234</v>
      </c>
    </row>
    <row r="26" spans="2:58" ht="15.75" x14ac:dyDescent="0.25">
      <c r="B26" s="17">
        <v>17</v>
      </c>
      <c r="C26" s="4">
        <f>'2 жастағы балалар Ф'!C131</f>
        <v>0</v>
      </c>
      <c r="D26" s="4">
        <f>'2 жастағы балалар Ф'!P131</f>
        <v>0</v>
      </c>
      <c r="E26" s="4">
        <f>'2 жастағы балалар Ф'!Q131</f>
        <v>0</v>
      </c>
      <c r="F26" s="4">
        <f>'2 жастағы балалар Ф'!R131</f>
        <v>0</v>
      </c>
      <c r="G26" s="4">
        <f>'2 жастағы балалар К'!AB131</f>
        <v>0</v>
      </c>
      <c r="H26" s="4">
        <f>'2 жастағы балалар К'!AC131</f>
        <v>0</v>
      </c>
      <c r="I26" s="4">
        <f>'2 жастағы балалар К'!AD131</f>
        <v>0</v>
      </c>
      <c r="J26" s="4">
        <f>'2 жастағы балалар Т'!P131</f>
        <v>0</v>
      </c>
      <c r="K26" s="4">
        <f>'2 жастағы балалар Т'!Q131</f>
        <v>0</v>
      </c>
      <c r="L26" s="4">
        <f>'2 жастағы балалар Т'!R131</f>
        <v>0</v>
      </c>
      <c r="M26" s="4">
        <f>'2 жастағы балалар Ш'!BL131</f>
        <v>0</v>
      </c>
      <c r="N26" s="17">
        <f>'2 жастағы балалар Ш'!BM131</f>
        <v>0</v>
      </c>
      <c r="O26" s="17">
        <f>'2 жастағы балалар Ш'!BN131</f>
        <v>0</v>
      </c>
      <c r="P26" s="17">
        <f>'2 жастағы балалар Ә'!P131</f>
        <v>0</v>
      </c>
      <c r="Q26" s="17">
        <f>'2 жастағы балалар Ә'!Q131</f>
        <v>0</v>
      </c>
      <c r="R26" s="18">
        <f>'2 жастағы балалар Ә'!R131</f>
        <v>0</v>
      </c>
      <c r="S26" s="333">
        <f t="shared" si="0"/>
        <v>0</v>
      </c>
      <c r="T26" s="334">
        <f t="shared" si="1"/>
        <v>0</v>
      </c>
      <c r="U26" s="34">
        <f t="shared" si="2"/>
        <v>0</v>
      </c>
      <c r="V26" s="387"/>
      <c r="X26" s="336" t="s">
        <v>1089</v>
      </c>
      <c r="Y26" s="718"/>
      <c r="Z26" s="337">
        <f>СВОД1!Z26</f>
        <v>43.333333333333329</v>
      </c>
      <c r="AA26" s="386">
        <f>СВОД2!Z26</f>
        <v>32.5</v>
      </c>
      <c r="AB26" s="373">
        <f>'2 жастағы балалар Ш'!BN166</f>
        <v>8.4615384615384617</v>
      </c>
      <c r="AC26" s="745"/>
      <c r="AD26" s="746"/>
      <c r="AE26" s="747"/>
      <c r="AU26" s="543" t="s">
        <v>1087</v>
      </c>
      <c r="AV26" s="532" t="s">
        <v>1085</v>
      </c>
      <c r="AW26" s="527">
        <f>(H84+K84+N84+Q84)/4</f>
        <v>6.75</v>
      </c>
      <c r="AX26" s="533">
        <f>AW26*100/Q56</f>
        <v>51.92307692307692</v>
      </c>
      <c r="AY26" s="527">
        <f>(T84+AL84+AO84+AR84)/4</f>
        <v>7</v>
      </c>
      <c r="AZ26" s="527">
        <f>AY26*100/Q56</f>
        <v>53.846153846153847</v>
      </c>
      <c r="BA26" s="527">
        <f>(AU84+AX84+H91+K91)/4</f>
        <v>7.75</v>
      </c>
      <c r="BB26" s="533">
        <f>BA26*100/Q56</f>
        <v>59.615384615384613</v>
      </c>
      <c r="BC26" s="527">
        <f>(N91+Q91+T91+W91)/4</f>
        <v>4.5</v>
      </c>
      <c r="BD26" s="533">
        <f>BC26*100/Q56</f>
        <v>34.615384615384613</v>
      </c>
      <c r="BE26" s="527">
        <f>(Z91+AC91+AF91+AI91)/4</f>
        <v>4.25</v>
      </c>
      <c r="BF26" s="533">
        <f>BE26*100/Q56</f>
        <v>32.692307692307693</v>
      </c>
    </row>
    <row r="27" spans="2:58" ht="15.75" x14ac:dyDescent="0.25">
      <c r="B27" s="17">
        <v>18</v>
      </c>
      <c r="C27" s="4">
        <f>'2 жастағы балалар Ф'!C132</f>
        <v>0</v>
      </c>
      <c r="D27" s="4">
        <f>'2 жастағы балалар Ф'!P132</f>
        <v>0</v>
      </c>
      <c r="E27" s="4">
        <f>'2 жастағы балалар Ф'!Q132</f>
        <v>0</v>
      </c>
      <c r="F27" s="4">
        <f>'2 жастағы балалар Ф'!R132</f>
        <v>0</v>
      </c>
      <c r="G27" s="4">
        <f>'2 жастағы балалар К'!AB132</f>
        <v>0</v>
      </c>
      <c r="H27" s="4">
        <f>'2 жастағы балалар К'!AC132</f>
        <v>0</v>
      </c>
      <c r="I27" s="4">
        <f>'2 жастағы балалар К'!AD132</f>
        <v>0</v>
      </c>
      <c r="J27" s="4">
        <f>'2 жастағы балалар Т'!P132</f>
        <v>0</v>
      </c>
      <c r="K27" s="4">
        <f>'2 жастағы балалар Т'!Q132</f>
        <v>0</v>
      </c>
      <c r="L27" s="4">
        <f>'2 жастағы балалар Т'!R132</f>
        <v>0</v>
      </c>
      <c r="M27" s="4">
        <f>'2 жастағы балалар Ш'!BL132</f>
        <v>0</v>
      </c>
      <c r="N27" s="17">
        <f>'2 жастағы балалар Ш'!BM132</f>
        <v>0</v>
      </c>
      <c r="O27" s="17">
        <f>'2 жастағы балалар Ш'!BN132</f>
        <v>0</v>
      </c>
      <c r="P27" s="17">
        <f>'2 жастағы балалар Ә'!P132</f>
        <v>0</v>
      </c>
      <c r="Q27" s="17">
        <f>'2 жастағы балалар Ә'!Q132</f>
        <v>0</v>
      </c>
      <c r="R27" s="18">
        <f>'2 жастағы балалар Ә'!R132</f>
        <v>0</v>
      </c>
      <c r="S27" s="333">
        <f t="shared" si="0"/>
        <v>0</v>
      </c>
      <c r="T27" s="334">
        <f t="shared" si="1"/>
        <v>0</v>
      </c>
      <c r="U27" s="34">
        <f t="shared" si="2"/>
        <v>0</v>
      </c>
      <c r="V27" s="387"/>
      <c r="X27" s="338"/>
      <c r="Y27" s="338"/>
      <c r="Z27" s="337"/>
      <c r="AA27" s="374"/>
      <c r="AB27" s="385"/>
      <c r="AC27" s="745"/>
      <c r="AD27" s="746"/>
      <c r="AE27" s="747"/>
      <c r="AU27" s="543" t="s">
        <v>1089</v>
      </c>
      <c r="AV27" s="532" t="s">
        <v>1085</v>
      </c>
      <c r="AW27" s="527">
        <f>(I84+L84+O84+R84)/4</f>
        <v>1</v>
      </c>
      <c r="AX27" s="533">
        <f>AW27*100/Q56</f>
        <v>7.6923076923076925</v>
      </c>
      <c r="AY27" s="527">
        <f>(U84+AM84+AP84+AS84)/4</f>
        <v>0</v>
      </c>
      <c r="AZ27" s="527">
        <f>AY27*100/Q56</f>
        <v>0</v>
      </c>
      <c r="BA27" s="527">
        <f>(AV84+AY84+I91+L91)/4</f>
        <v>0</v>
      </c>
      <c r="BB27" s="533">
        <f>BA27*100/Q56</f>
        <v>0</v>
      </c>
      <c r="BC27" s="527">
        <f>(O91+R91+U91+X91)/4</f>
        <v>1.5</v>
      </c>
      <c r="BD27" s="533">
        <f>BC27*100/Q56</f>
        <v>11.538461538461538</v>
      </c>
      <c r="BE27" s="527">
        <f>(AA91+AD91+AG91+AJ91)/4</f>
        <v>3</v>
      </c>
      <c r="BF27" s="533">
        <f>BE27*100/Q56</f>
        <v>23.076923076923077</v>
      </c>
    </row>
    <row r="28" spans="2:58" ht="15.75" x14ac:dyDescent="0.25">
      <c r="B28" s="17">
        <v>19</v>
      </c>
      <c r="C28" s="4">
        <f>'2 жастағы балалар Ф'!C133</f>
        <v>0</v>
      </c>
      <c r="D28" s="4">
        <f>'2 жастағы балалар Ф'!P133</f>
        <v>0</v>
      </c>
      <c r="E28" s="4">
        <f>'2 жастағы балалар Ф'!Q133</f>
        <v>0</v>
      </c>
      <c r="F28" s="4">
        <f>'2 жастағы балалар Ф'!R133</f>
        <v>0</v>
      </c>
      <c r="G28" s="4">
        <f>'2 жастағы балалар К'!AB133</f>
        <v>0</v>
      </c>
      <c r="H28" s="4">
        <f>'2 жастағы балалар К'!AC133</f>
        <v>0</v>
      </c>
      <c r="I28" s="4">
        <f>'2 жастағы балалар К'!AD133</f>
        <v>0</v>
      </c>
      <c r="J28" s="4">
        <f>'2 жастағы балалар Т'!P133</f>
        <v>0</v>
      </c>
      <c r="K28" s="4">
        <f>'2 жастағы балалар Т'!Q133</f>
        <v>0</v>
      </c>
      <c r="L28" s="4">
        <f>'2 жастағы балалар Т'!R133</f>
        <v>0</v>
      </c>
      <c r="M28" s="4">
        <f>'2 жастағы балалар Ш'!BL133</f>
        <v>0</v>
      </c>
      <c r="N28" s="17">
        <f>'2 жастағы балалар Ш'!BM133</f>
        <v>0</v>
      </c>
      <c r="O28" s="17">
        <f>'2 жастағы балалар Ш'!BN133</f>
        <v>0</v>
      </c>
      <c r="P28" s="17">
        <f>'2 жастағы балалар Ә'!P133</f>
        <v>0</v>
      </c>
      <c r="Q28" s="17">
        <f>'2 жастағы балалар Ә'!Q133</f>
        <v>0</v>
      </c>
      <c r="R28" s="18">
        <f>'2 жастағы балалар Ә'!R133</f>
        <v>0</v>
      </c>
      <c r="S28" s="333">
        <f t="shared" si="0"/>
        <v>0</v>
      </c>
      <c r="T28" s="334">
        <f t="shared" si="1"/>
        <v>0</v>
      </c>
      <c r="U28" s="34">
        <f t="shared" si="2"/>
        <v>0</v>
      </c>
      <c r="V28" s="387"/>
      <c r="X28" s="336" t="s">
        <v>1088</v>
      </c>
      <c r="Y28" s="716" t="s">
        <v>1086</v>
      </c>
      <c r="Z28" s="337">
        <f>СВОД1!Z28</f>
        <v>27.777777777777782</v>
      </c>
      <c r="AA28" s="386">
        <f>СВОД2!Z28</f>
        <v>30</v>
      </c>
      <c r="AB28" s="373">
        <f>'2 жастағы балалар Ә'!R164</f>
        <v>38.46153846153846</v>
      </c>
      <c r="AC28" s="745"/>
      <c r="AD28" s="746"/>
      <c r="AE28" s="747"/>
      <c r="AU28" s="532"/>
      <c r="AV28" s="532"/>
      <c r="AW28" s="534">
        <f t="shared" ref="AW28:BF28" si="3">SUM(AW25:AW27)</f>
        <v>13</v>
      </c>
      <c r="AX28" s="537">
        <f t="shared" si="3"/>
        <v>100</v>
      </c>
      <c r="AY28" s="534">
        <f t="shared" si="3"/>
        <v>13</v>
      </c>
      <c r="AZ28" s="537">
        <f t="shared" si="3"/>
        <v>100</v>
      </c>
      <c r="BA28" s="534">
        <f t="shared" si="3"/>
        <v>13</v>
      </c>
      <c r="BB28" s="537">
        <f t="shared" si="3"/>
        <v>100</v>
      </c>
      <c r="BC28" s="534">
        <f t="shared" si="3"/>
        <v>13</v>
      </c>
      <c r="BD28" s="537">
        <f t="shared" si="3"/>
        <v>99.999999999999986</v>
      </c>
      <c r="BE28" s="534">
        <f t="shared" si="3"/>
        <v>13</v>
      </c>
      <c r="BF28" s="537">
        <f t="shared" si="3"/>
        <v>100.00000000000001</v>
      </c>
    </row>
    <row r="29" spans="2:58" ht="15.75" x14ac:dyDescent="0.25">
      <c r="B29" s="17">
        <v>20</v>
      </c>
      <c r="C29" s="4">
        <f>'2 жастағы балалар Ф'!C134</f>
        <v>0</v>
      </c>
      <c r="D29" s="4">
        <f>'2 жастағы балалар Ф'!P134</f>
        <v>0</v>
      </c>
      <c r="E29" s="4">
        <f>'2 жастағы балалар Ф'!Q134</f>
        <v>0</v>
      </c>
      <c r="F29" s="4">
        <f>'2 жастағы балалар Ф'!R134</f>
        <v>0</v>
      </c>
      <c r="G29" s="4">
        <f>'2 жастағы балалар К'!AB134</f>
        <v>0</v>
      </c>
      <c r="H29" s="4">
        <f>'2 жастағы балалар К'!AC134</f>
        <v>0</v>
      </c>
      <c r="I29" s="4">
        <f>'2 жастағы балалар К'!AD134</f>
        <v>0</v>
      </c>
      <c r="J29" s="4">
        <f>'2 жастағы балалар Т'!P134</f>
        <v>0</v>
      </c>
      <c r="K29" s="4">
        <f>'2 жастағы балалар Т'!Q134</f>
        <v>0</v>
      </c>
      <c r="L29" s="4">
        <f>'2 жастағы балалар Т'!R134</f>
        <v>0</v>
      </c>
      <c r="M29" s="4">
        <f>'2 жастағы балалар Ш'!BL134</f>
        <v>0</v>
      </c>
      <c r="N29" s="17">
        <f>'2 жастағы балалар Ш'!BM134</f>
        <v>0</v>
      </c>
      <c r="O29" s="17">
        <f>'2 жастағы балалар Ш'!BN134</f>
        <v>0</v>
      </c>
      <c r="P29" s="17">
        <f>'2 жастағы балалар Ә'!P134</f>
        <v>0</v>
      </c>
      <c r="Q29" s="17">
        <f>'2 жастағы балалар Ә'!Q134</f>
        <v>0</v>
      </c>
      <c r="R29" s="18">
        <f>'2 жастағы балалар Ә'!R134</f>
        <v>0</v>
      </c>
      <c r="S29" s="333">
        <f t="shared" si="0"/>
        <v>0</v>
      </c>
      <c r="T29" s="334">
        <f t="shared" si="1"/>
        <v>0</v>
      </c>
      <c r="U29" s="34">
        <f t="shared" si="2"/>
        <v>0</v>
      </c>
      <c r="V29" s="387"/>
      <c r="X29" s="336" t="s">
        <v>1087</v>
      </c>
      <c r="Y29" s="717"/>
      <c r="Z29" s="337">
        <f>СВОД1!Z29</f>
        <v>22.222222222222225</v>
      </c>
      <c r="AA29" s="386">
        <f>СВОД2!Z29</f>
        <v>30</v>
      </c>
      <c r="AB29" s="373">
        <f>'2 жастағы балалар Ә'!R165</f>
        <v>38.46153846153846</v>
      </c>
      <c r="AC29" s="745"/>
      <c r="AD29" s="746"/>
      <c r="AE29" s="747"/>
      <c r="AU29" s="543" t="s">
        <v>1088</v>
      </c>
      <c r="AV29" s="532" t="s">
        <v>1086</v>
      </c>
      <c r="AW29" s="527">
        <f>(J98+M98+P98+S98)/4</f>
        <v>5</v>
      </c>
      <c r="AX29" s="533">
        <f>AW29*100/Q56</f>
        <v>38.46153846153846</v>
      </c>
      <c r="AY29" s="12"/>
      <c r="AZ29" s="12"/>
      <c r="BA29" s="12"/>
      <c r="BB29" s="12"/>
      <c r="BC29" s="12"/>
      <c r="BD29" s="12"/>
      <c r="BE29" s="12"/>
      <c r="BF29" s="12"/>
    </row>
    <row r="30" spans="2:58" ht="15.75" x14ac:dyDescent="0.25">
      <c r="B30" s="17">
        <v>21</v>
      </c>
      <c r="C30" s="4">
        <f>'2 жастағы балалар Ф'!C135</f>
        <v>0</v>
      </c>
      <c r="D30" s="4">
        <f>'2 жастағы балалар Ф'!P135</f>
        <v>0</v>
      </c>
      <c r="E30" s="4">
        <f>'2 жастағы балалар Ф'!Q135</f>
        <v>0</v>
      </c>
      <c r="F30" s="4">
        <f>'2 жастағы балалар Ф'!R135</f>
        <v>0</v>
      </c>
      <c r="G30" s="4">
        <f>'2 жастағы балалар К'!AB135</f>
        <v>0</v>
      </c>
      <c r="H30" s="4">
        <f>'2 жастағы балалар К'!AC135</f>
        <v>0</v>
      </c>
      <c r="I30" s="4">
        <f>'2 жастағы балалар К'!AD135</f>
        <v>0</v>
      </c>
      <c r="J30" s="4">
        <f>'2 жастағы балалар Т'!P135</f>
        <v>0</v>
      </c>
      <c r="K30" s="4">
        <f>'2 жастағы балалар Т'!Q135</f>
        <v>0</v>
      </c>
      <c r="L30" s="4">
        <f>'2 жастағы балалар Т'!R135</f>
        <v>0</v>
      </c>
      <c r="M30" s="4">
        <f>'2 жастағы балалар Ш'!BL135</f>
        <v>0</v>
      </c>
      <c r="N30" s="17">
        <f>'2 жастағы балалар Ш'!BM135</f>
        <v>0</v>
      </c>
      <c r="O30" s="17">
        <f>'2 жастағы балалар Ш'!BN135</f>
        <v>0</v>
      </c>
      <c r="P30" s="17">
        <f>'2 жастағы балалар Ә'!P135</f>
        <v>0</v>
      </c>
      <c r="Q30" s="17">
        <f>'2 жастағы балалар Ә'!Q135</f>
        <v>0</v>
      </c>
      <c r="R30" s="18">
        <f>'2 жастағы балалар Ә'!R135</f>
        <v>0</v>
      </c>
      <c r="S30" s="333">
        <f t="shared" si="0"/>
        <v>0</v>
      </c>
      <c r="T30" s="334">
        <f t="shared" si="1"/>
        <v>0</v>
      </c>
      <c r="U30" s="34">
        <f t="shared" si="2"/>
        <v>0</v>
      </c>
      <c r="V30" s="387"/>
      <c r="X30" s="336" t="s">
        <v>1089</v>
      </c>
      <c r="Y30" s="718"/>
      <c r="Z30" s="337">
        <f>СВОД1!Z30</f>
        <v>50</v>
      </c>
      <c r="AA30" s="386">
        <f>СВОД2!Z30</f>
        <v>40</v>
      </c>
      <c r="AB30" s="373">
        <f>'2 жастағы балалар Ә'!R166</f>
        <v>23.076923076923077</v>
      </c>
      <c r="AC30" s="663"/>
      <c r="AD30" s="664"/>
      <c r="AE30" s="665"/>
      <c r="AU30" s="543" t="s">
        <v>1087</v>
      </c>
      <c r="AV30" s="532" t="s">
        <v>1086</v>
      </c>
      <c r="AW30" s="527">
        <f>(K98+N98+Q98+T98)/4</f>
        <v>5</v>
      </c>
      <c r="AX30" s="533">
        <f>AW30*100/Q56</f>
        <v>38.46153846153846</v>
      </c>
      <c r="AY30" s="12"/>
      <c r="AZ30" s="12"/>
      <c r="BA30" s="12"/>
      <c r="BB30" s="12"/>
      <c r="BC30" s="12"/>
      <c r="BD30" s="12"/>
      <c r="BE30" s="12"/>
      <c r="BF30" s="12"/>
    </row>
    <row r="31" spans="2:58" ht="15.75" x14ac:dyDescent="0.25">
      <c r="B31" s="17">
        <v>22</v>
      </c>
      <c r="C31" s="4">
        <f>'2 жастағы балалар Ф'!C136</f>
        <v>0</v>
      </c>
      <c r="D31" s="4">
        <f>'2 жастағы балалар Ф'!P136</f>
        <v>0</v>
      </c>
      <c r="E31" s="4">
        <f>'2 жастағы балалар Ф'!Q136</f>
        <v>0</v>
      </c>
      <c r="F31" s="4">
        <f>'2 жастағы балалар Ф'!R136</f>
        <v>0</v>
      </c>
      <c r="G31" s="4">
        <f>'2 жастағы балалар К'!AB136</f>
        <v>0</v>
      </c>
      <c r="H31" s="4">
        <f>'2 жастағы балалар К'!AC136</f>
        <v>0</v>
      </c>
      <c r="I31" s="4">
        <f>'2 жастағы балалар К'!AD136</f>
        <v>0</v>
      </c>
      <c r="J31" s="4">
        <f>'2 жастағы балалар Т'!P136</f>
        <v>0</v>
      </c>
      <c r="K31" s="4">
        <f>'2 жастағы балалар Т'!Q136</f>
        <v>0</v>
      </c>
      <c r="L31" s="4">
        <f>'2 жастағы балалар Т'!R136</f>
        <v>0</v>
      </c>
      <c r="M31" s="4">
        <f>'2 жастағы балалар Ш'!BL136</f>
        <v>0</v>
      </c>
      <c r="N31" s="17">
        <f>'2 жастағы балалар Ш'!BM136</f>
        <v>0</v>
      </c>
      <c r="O31" s="17">
        <f>'2 жастағы балалар Ш'!BN136</f>
        <v>0</v>
      </c>
      <c r="P31" s="17">
        <f>'2 жастағы балалар Ә'!P136</f>
        <v>0</v>
      </c>
      <c r="Q31" s="17">
        <f>'2 жастағы балалар Ә'!Q136</f>
        <v>0</v>
      </c>
      <c r="R31" s="18">
        <f>'2 жастағы балалар Ә'!R136</f>
        <v>0</v>
      </c>
      <c r="S31" s="333">
        <f t="shared" si="0"/>
        <v>0</v>
      </c>
      <c r="T31" s="334">
        <f t="shared" si="1"/>
        <v>0</v>
      </c>
      <c r="U31" s="34">
        <f t="shared" si="2"/>
        <v>0</v>
      </c>
      <c r="V31" s="387"/>
      <c r="X31" s="378"/>
      <c r="Y31" s="379"/>
      <c r="Z31" s="380"/>
      <c r="AA31" s="369"/>
      <c r="AB31" s="369"/>
      <c r="AC31" s="369"/>
      <c r="AU31" s="543" t="s">
        <v>1089</v>
      </c>
      <c r="AV31" s="532" t="s">
        <v>1086</v>
      </c>
      <c r="AW31" s="527">
        <f>(L98+O98+R98+U98)/4</f>
        <v>3</v>
      </c>
      <c r="AX31" s="533">
        <f>AW31*100/Q56</f>
        <v>23.076923076923077</v>
      </c>
      <c r="AY31" s="12"/>
      <c r="AZ31" s="12"/>
      <c r="BA31" s="12"/>
      <c r="BB31" s="12"/>
      <c r="BC31" s="12"/>
      <c r="BD31" s="12"/>
      <c r="BE31" s="12"/>
      <c r="BF31" s="12"/>
    </row>
    <row r="32" spans="2:58" ht="15.75" x14ac:dyDescent="0.25">
      <c r="B32" s="17">
        <v>23</v>
      </c>
      <c r="C32" s="4">
        <f>'2 жастағы балалар Ф'!C137</f>
        <v>0</v>
      </c>
      <c r="D32" s="4">
        <f>'2 жастағы балалар Ф'!P137</f>
        <v>0</v>
      </c>
      <c r="E32" s="4">
        <f>'2 жастағы балалар Ф'!Q137</f>
        <v>0</v>
      </c>
      <c r="F32" s="4">
        <f>'2 жастағы балалар Ф'!R137</f>
        <v>0</v>
      </c>
      <c r="G32" s="4">
        <f>'2 жастағы балалар К'!AB137</f>
        <v>0</v>
      </c>
      <c r="H32" s="4">
        <f>'2 жастағы балалар К'!AC137</f>
        <v>0</v>
      </c>
      <c r="I32" s="4">
        <f>'2 жастағы балалар К'!AD137</f>
        <v>0</v>
      </c>
      <c r="J32" s="4">
        <f>'2 жастағы балалар Т'!P137</f>
        <v>0</v>
      </c>
      <c r="K32" s="4">
        <f>'2 жастағы балалар Т'!Q137</f>
        <v>0</v>
      </c>
      <c r="L32" s="4">
        <f>'2 жастағы балалар Т'!R137</f>
        <v>0</v>
      </c>
      <c r="M32" s="4">
        <f>'2 жастағы балалар Ш'!BL137</f>
        <v>0</v>
      </c>
      <c r="N32" s="17">
        <f>'2 жастағы балалар Ш'!BM137</f>
        <v>0</v>
      </c>
      <c r="O32" s="17">
        <f>'2 жастағы балалар Ш'!BN137</f>
        <v>0</v>
      </c>
      <c r="P32" s="17">
        <f>'2 жастағы балалар Ә'!P137</f>
        <v>0</v>
      </c>
      <c r="Q32" s="17">
        <f>'2 жастағы балалар Ә'!Q137</f>
        <v>0</v>
      </c>
      <c r="R32" s="18">
        <f>'2 жастағы балалар Ә'!R137</f>
        <v>0</v>
      </c>
      <c r="S32" s="333">
        <f t="shared" si="0"/>
        <v>0</v>
      </c>
      <c r="T32" s="334">
        <f t="shared" si="1"/>
        <v>0</v>
      </c>
      <c r="U32" s="34">
        <f t="shared" si="2"/>
        <v>0</v>
      </c>
      <c r="V32" s="387"/>
      <c r="X32" s="766"/>
      <c r="Y32" s="767"/>
      <c r="Z32" s="768"/>
      <c r="AA32" s="303" t="s">
        <v>711</v>
      </c>
      <c r="AB32" s="303" t="s">
        <v>712</v>
      </c>
      <c r="AC32" s="489" t="s">
        <v>713</v>
      </c>
      <c r="AD32" s="489" t="s">
        <v>1085</v>
      </c>
      <c r="AE32" s="489" t="s">
        <v>1086</v>
      </c>
      <c r="AU32" s="532"/>
      <c r="AV32" s="532"/>
      <c r="AW32" s="534">
        <f>SUM(AW29:AW31)</f>
        <v>13</v>
      </c>
      <c r="AX32" s="537">
        <f>SUM(AX29:AX31)</f>
        <v>100</v>
      </c>
      <c r="AY32" s="12"/>
      <c r="AZ32" s="12"/>
      <c r="BA32" s="12"/>
      <c r="BB32" s="12"/>
      <c r="BC32" s="12"/>
      <c r="BD32" s="12"/>
      <c r="BE32" s="12"/>
      <c r="BF32" s="12"/>
    </row>
    <row r="33" spans="2:31" x14ac:dyDescent="0.25">
      <c r="B33" s="17">
        <v>24</v>
      </c>
      <c r="C33" s="4">
        <f>'2 жастағы балалар Ф'!C138</f>
        <v>0</v>
      </c>
      <c r="D33" s="4">
        <f>'2 жастағы балалар Ф'!P138</f>
        <v>0</v>
      </c>
      <c r="E33" s="4">
        <f>'2 жастағы балалар Ф'!Q138</f>
        <v>0</v>
      </c>
      <c r="F33" s="4">
        <f>'2 жастағы балалар Ф'!R138</f>
        <v>0</v>
      </c>
      <c r="G33" s="4">
        <f>'2 жастағы балалар К'!AB138</f>
        <v>0</v>
      </c>
      <c r="H33" s="4">
        <f>'2 жастағы балалар К'!AC138</f>
        <v>0</v>
      </c>
      <c r="I33" s="4">
        <f>'2 жастағы балалар К'!AD138</f>
        <v>0</v>
      </c>
      <c r="J33" s="4">
        <f>'2 жастағы балалар Т'!P138</f>
        <v>0</v>
      </c>
      <c r="K33" s="4">
        <f>'2 жастағы балалар Т'!Q138</f>
        <v>0</v>
      </c>
      <c r="L33" s="4">
        <f>'2 жастағы балалар Т'!R138</f>
        <v>0</v>
      </c>
      <c r="M33" s="4">
        <f>'2 жастағы балалар Ш'!BL138</f>
        <v>0</v>
      </c>
      <c r="N33" s="17">
        <f>'2 жастағы балалар Ш'!BM138</f>
        <v>0</v>
      </c>
      <c r="O33" s="17">
        <f>'2 жастағы балалар Ш'!BN138</f>
        <v>0</v>
      </c>
      <c r="P33" s="17">
        <f>'2 жастағы балалар Ә'!P138</f>
        <v>0</v>
      </c>
      <c r="Q33" s="17">
        <f>'2 жастағы балалар Ә'!Q138</f>
        <v>0</v>
      </c>
      <c r="R33" s="18">
        <f>'2 жастағы балалар Ә'!R138</f>
        <v>0</v>
      </c>
      <c r="S33" s="333">
        <f t="shared" si="0"/>
        <v>0</v>
      </c>
      <c r="T33" s="334">
        <f t="shared" si="1"/>
        <v>0</v>
      </c>
      <c r="U33" s="34">
        <f t="shared" si="2"/>
        <v>0</v>
      </c>
      <c r="V33" s="387"/>
      <c r="X33" s="749" t="s">
        <v>1088</v>
      </c>
      <c r="Y33" s="769" t="s">
        <v>1091</v>
      </c>
      <c r="Z33" s="770"/>
      <c r="AA33" s="371">
        <f>СВОД1!Y33</f>
        <v>1.5</v>
      </c>
      <c r="AB33" s="371">
        <f>СВОД1!Z33</f>
        <v>1.5714285714285716</v>
      </c>
      <c r="AC33" s="371">
        <f>СВОД1!AA33</f>
        <v>1</v>
      </c>
      <c r="AD33" s="303">
        <f>СВОД1!AB33</f>
        <v>1.8</v>
      </c>
      <c r="AE33" s="303">
        <f>СВОД1!AC33</f>
        <v>1.666666666666667</v>
      </c>
    </row>
    <row r="34" spans="2:31" x14ac:dyDescent="0.25">
      <c r="B34" s="17">
        <v>25</v>
      </c>
      <c r="C34" s="4">
        <f>'2 жастағы балалар Ф'!C139</f>
        <v>0</v>
      </c>
      <c r="D34" s="4">
        <f>'2 жастағы балалар Ф'!P139</f>
        <v>0</v>
      </c>
      <c r="E34" s="4">
        <f>'2 жастағы балалар Ф'!Q139</f>
        <v>0</v>
      </c>
      <c r="F34" s="4">
        <f>'2 жастағы балалар Ф'!R139</f>
        <v>0</v>
      </c>
      <c r="G34" s="4">
        <f>'2 жастағы балалар К'!AB139</f>
        <v>0</v>
      </c>
      <c r="H34" s="4">
        <f>'2 жастағы балалар К'!AC139</f>
        <v>0</v>
      </c>
      <c r="I34" s="4">
        <f>'2 жастағы балалар К'!AD139</f>
        <v>0</v>
      </c>
      <c r="J34" s="4">
        <f>'2 жастағы балалар Т'!P139</f>
        <v>0</v>
      </c>
      <c r="K34" s="4">
        <f>'2 жастағы балалар Т'!Q139</f>
        <v>0</v>
      </c>
      <c r="L34" s="4">
        <f>'2 жастағы балалар Т'!R139</f>
        <v>0</v>
      </c>
      <c r="M34" s="4">
        <f>'2 жастағы балалар Ш'!BL139</f>
        <v>0</v>
      </c>
      <c r="N34" s="17">
        <f>'2 жастағы балалар Ш'!BM139</f>
        <v>0</v>
      </c>
      <c r="O34" s="17">
        <f>'2 жастағы балалар Ш'!BN139</f>
        <v>0</v>
      </c>
      <c r="P34" s="17">
        <f>'2 жастағы балалар Ә'!P139</f>
        <v>0</v>
      </c>
      <c r="Q34" s="17">
        <f>'2 жастағы балалар Ә'!Q139</f>
        <v>0</v>
      </c>
      <c r="R34" s="18">
        <f>'2 жастағы балалар Ә'!R139</f>
        <v>0</v>
      </c>
      <c r="S34" s="333">
        <f t="shared" si="0"/>
        <v>0</v>
      </c>
      <c r="T34" s="334">
        <f t="shared" si="1"/>
        <v>0</v>
      </c>
      <c r="U34" s="34">
        <f t="shared" si="2"/>
        <v>0</v>
      </c>
      <c r="V34" s="387"/>
      <c r="X34" s="775"/>
      <c r="Y34" s="769" t="s">
        <v>1092</v>
      </c>
      <c r="Z34" s="770"/>
      <c r="AA34" s="394">
        <f>СВОД2!Y34</f>
        <v>2.75</v>
      </c>
      <c r="AB34" s="394">
        <f>СВОД2!Z34</f>
        <v>3</v>
      </c>
      <c r="AC34" s="394">
        <f>СВОД2!AA34</f>
        <v>2.5</v>
      </c>
      <c r="AD34" s="395">
        <f>СВОД2!AB34</f>
        <v>3.2</v>
      </c>
      <c r="AE34" s="395">
        <f>СВОД2!AC34</f>
        <v>3</v>
      </c>
    </row>
    <row r="35" spans="2:31" x14ac:dyDescent="0.25">
      <c r="B35" s="366">
        <v>26</v>
      </c>
      <c r="C35" s="319" t="str">
        <f>'2 жастағы балалар Ф'!C140</f>
        <v>Ахат Адия</v>
      </c>
      <c r="D35" s="319">
        <f>'2 жастағы балалар Ф'!P140</f>
        <v>1</v>
      </c>
      <c r="E35" s="319">
        <f>'2 жастағы балалар Ф'!Q140</f>
        <v>3</v>
      </c>
      <c r="F35" s="319">
        <f>'2 жастағы балалар Ф'!R140</f>
        <v>0</v>
      </c>
      <c r="G35" s="319">
        <f>'2 жастағы балалар К'!AB140</f>
        <v>0</v>
      </c>
      <c r="H35" s="319">
        <f>'2 жастағы балалар К'!AC140</f>
        <v>8</v>
      </c>
      <c r="I35" s="319">
        <f>'2 жастағы балалар К'!AD140</f>
        <v>0</v>
      </c>
      <c r="J35" s="319">
        <f>'2 жастағы балалар Т'!P140</f>
        <v>0</v>
      </c>
      <c r="K35" s="319">
        <f>'2 жастағы балалар Т'!Q140</f>
        <v>4</v>
      </c>
      <c r="L35" s="319">
        <f>'2 жастағы балалар Т'!R140</f>
        <v>0</v>
      </c>
      <c r="M35" s="319">
        <f>'2 жастағы балалар Ш'!BL140</f>
        <v>2</v>
      </c>
      <c r="N35" s="366">
        <f>'2 жастағы балалар Ш'!BM140</f>
        <v>17</v>
      </c>
      <c r="O35" s="366">
        <f>'2 жастағы балалар Ш'!BN140</f>
        <v>1</v>
      </c>
      <c r="P35" s="366">
        <f>'2 жастағы балалар Ә'!P140</f>
        <v>0</v>
      </c>
      <c r="Q35" s="366">
        <f>'2 жастағы балалар Ә'!Q140</f>
        <v>2</v>
      </c>
      <c r="R35" s="366">
        <f>'2 жастағы балалар Ә'!R140</f>
        <v>2</v>
      </c>
      <c r="S35" s="333">
        <f t="shared" si="0"/>
        <v>0.6</v>
      </c>
      <c r="T35" s="334">
        <f t="shared" si="1"/>
        <v>6.8</v>
      </c>
      <c r="U35" s="34">
        <f t="shared" si="2"/>
        <v>0.6</v>
      </c>
      <c r="V35" s="387">
        <v>2</v>
      </c>
      <c r="X35" s="750"/>
      <c r="Y35" s="771" t="s">
        <v>1093</v>
      </c>
      <c r="Z35" s="772"/>
      <c r="AA35" s="396">
        <f>AB12*Q56/100</f>
        <v>7.4999999999999991</v>
      </c>
      <c r="AB35" s="396">
        <f>AB16*Q56/100</f>
        <v>5.125</v>
      </c>
      <c r="AC35" s="396">
        <f>AB20*Q56/100</f>
        <v>4</v>
      </c>
      <c r="AD35" s="397">
        <f>AB24*Q56/100</f>
        <v>5.85</v>
      </c>
      <c r="AE35" s="397">
        <f>AB28*Q56/100</f>
        <v>5</v>
      </c>
    </row>
    <row r="36" spans="2:31" x14ac:dyDescent="0.25">
      <c r="B36" s="366">
        <v>27</v>
      </c>
      <c r="C36" s="319" t="str">
        <f>'2 жастағы балалар Ф'!C141</f>
        <v>Қаирбек Иззат</v>
      </c>
      <c r="D36" s="319">
        <f>'2 жастағы балалар Ф'!P141</f>
        <v>1</v>
      </c>
      <c r="E36" s="319">
        <f>'2 жастағы балалар Ф'!Q141</f>
        <v>3</v>
      </c>
      <c r="F36" s="319">
        <f>'2 жастағы балалар Ф'!R141</f>
        <v>0</v>
      </c>
      <c r="G36" s="319">
        <f>'2 жастағы балалар К'!AB141</f>
        <v>0</v>
      </c>
      <c r="H36" s="319">
        <f>'2 жастағы балалар К'!AC141</f>
        <v>1</v>
      </c>
      <c r="I36" s="319">
        <f>'2 жастағы балалар К'!AD141</f>
        <v>7</v>
      </c>
      <c r="J36" s="319">
        <f>'2 жастағы балалар Т'!P141</f>
        <v>0</v>
      </c>
      <c r="K36" s="319">
        <f>'2 жастағы балалар Т'!Q141</f>
        <v>0</v>
      </c>
      <c r="L36" s="319">
        <f>'2 жастағы балалар Т'!R141</f>
        <v>4</v>
      </c>
      <c r="M36" s="319">
        <f>'2 жастағы балалар Ш'!BL141</f>
        <v>0</v>
      </c>
      <c r="N36" s="366">
        <f>'2 жастағы балалар Ш'!BM141</f>
        <v>15</v>
      </c>
      <c r="O36" s="366">
        <f>'2 жастағы балалар Ш'!BN141</f>
        <v>5</v>
      </c>
      <c r="P36" s="366">
        <f>'2 жастағы балалар Ә'!P141</f>
        <v>0</v>
      </c>
      <c r="Q36" s="366">
        <f>'2 жастағы балалар Ә'!Q141</f>
        <v>2</v>
      </c>
      <c r="R36" s="366">
        <f>'2 жастағы балалар Ә'!R141</f>
        <v>2</v>
      </c>
      <c r="S36" s="333">
        <f t="shared" si="0"/>
        <v>0.2</v>
      </c>
      <c r="T36" s="334">
        <f t="shared" si="1"/>
        <v>4.2</v>
      </c>
      <c r="U36" s="34">
        <f t="shared" si="2"/>
        <v>3.6</v>
      </c>
      <c r="V36" s="387">
        <v>2</v>
      </c>
      <c r="X36" s="749" t="s">
        <v>1087</v>
      </c>
      <c r="Y36" s="769" t="s">
        <v>1091</v>
      </c>
      <c r="Z36" s="770"/>
      <c r="AA36" s="371">
        <f>СВОД1!Y34</f>
        <v>2</v>
      </c>
      <c r="AB36" s="371">
        <f>СВОД1!Z34</f>
        <v>1.4285714285714288</v>
      </c>
      <c r="AC36" s="371">
        <f>СВОД1!AA34</f>
        <v>2</v>
      </c>
      <c r="AD36" s="303">
        <f>СВОД1!AB34</f>
        <v>1.6</v>
      </c>
      <c r="AE36" s="303">
        <f>СВОД1!AC34</f>
        <v>1.3333333333333335</v>
      </c>
    </row>
    <row r="37" spans="2:31" x14ac:dyDescent="0.25">
      <c r="B37" s="366">
        <v>28</v>
      </c>
      <c r="C37" s="319" t="str">
        <f>'2 жастағы балалар Ф'!C142</f>
        <v>Дарханқызы Данеля</v>
      </c>
      <c r="D37" s="319">
        <f>'2 жастағы балалар Ф'!P142</f>
        <v>3</v>
      </c>
      <c r="E37" s="319">
        <f>'2 жастағы балалар Ф'!Q142</f>
        <v>1</v>
      </c>
      <c r="F37" s="319">
        <f>'2 жастағы балалар Ф'!R142</f>
        <v>0</v>
      </c>
      <c r="G37" s="319">
        <f>'2 жастағы балалар К'!AB142</f>
        <v>0</v>
      </c>
      <c r="H37" s="319">
        <f>'2 жастағы балалар К'!AC142</f>
        <v>1</v>
      </c>
      <c r="I37" s="319">
        <f>'2 жастағы балалар К'!AD142</f>
        <v>7</v>
      </c>
      <c r="J37" s="319">
        <f>'2 жастағы балалар Т'!P142</f>
        <v>0</v>
      </c>
      <c r="K37" s="319">
        <f>'2 жастағы балалар Т'!Q142</f>
        <v>0</v>
      </c>
      <c r="L37" s="319">
        <f>'2 жастағы балалар Т'!R142</f>
        <v>4</v>
      </c>
      <c r="M37" s="319">
        <f>'2 жастағы балалар Ш'!BL142</f>
        <v>1</v>
      </c>
      <c r="N37" s="366">
        <f>'2 жастағы балалар Ш'!BM142</f>
        <v>12</v>
      </c>
      <c r="O37" s="366">
        <f>'2 жастағы балалар Ш'!BN142</f>
        <v>7</v>
      </c>
      <c r="P37" s="366">
        <f>'2 жастағы балалар Ә'!P142</f>
        <v>0</v>
      </c>
      <c r="Q37" s="366">
        <f>'2 жастағы балалар Ә'!Q142</f>
        <v>2</v>
      </c>
      <c r="R37" s="366">
        <f>'2 жастағы балалар Ә'!R142</f>
        <v>2</v>
      </c>
      <c r="S37" s="333">
        <f t="shared" si="0"/>
        <v>0.8</v>
      </c>
      <c r="T37" s="334">
        <f t="shared" si="1"/>
        <v>3.2</v>
      </c>
      <c r="U37" s="34">
        <f t="shared" si="2"/>
        <v>4</v>
      </c>
      <c r="V37" s="387">
        <v>1</v>
      </c>
      <c r="X37" s="775"/>
      <c r="Y37" s="769" t="s">
        <v>1092</v>
      </c>
      <c r="Z37" s="770"/>
      <c r="AA37" s="394">
        <f>СВОД2!Y36</f>
        <v>5</v>
      </c>
      <c r="AB37" s="394">
        <f>СВОД2!Z36</f>
        <v>2.875</v>
      </c>
      <c r="AC37" s="394">
        <f>СВОД2!AA36</f>
        <v>3.5</v>
      </c>
      <c r="AD37" s="395">
        <f>СВОД2!AB36</f>
        <v>3.55</v>
      </c>
      <c r="AE37" s="395">
        <f>СВОД2!AC36</f>
        <v>3</v>
      </c>
    </row>
    <row r="38" spans="2:31" x14ac:dyDescent="0.25">
      <c r="B38" s="366">
        <v>29</v>
      </c>
      <c r="C38" s="319" t="str">
        <f>'2 жастағы балалар Ф'!C143</f>
        <v>Шаяхметова Аяла</v>
      </c>
      <c r="D38" s="319">
        <f>'2 жастағы балалар Ф'!P143</f>
        <v>3</v>
      </c>
      <c r="E38" s="319">
        <f>'2 жастағы балалар Ф'!Q143</f>
        <v>1</v>
      </c>
      <c r="F38" s="319">
        <f>'2 жастағы балалар Ф'!R143</f>
        <v>0</v>
      </c>
      <c r="G38" s="319">
        <f>'2 жастағы балалар К'!AB143</f>
        <v>1</v>
      </c>
      <c r="H38" s="319">
        <f>'2 жастағы балалар К'!AC143</f>
        <v>7</v>
      </c>
      <c r="I38" s="319">
        <f>'2 жастағы балалар К'!AD143</f>
        <v>0</v>
      </c>
      <c r="J38" s="319">
        <f>'2 жастағы балалар Т'!P143</f>
        <v>0</v>
      </c>
      <c r="K38" s="319">
        <f>'2 жастағы балалар Т'!Q143</f>
        <v>4</v>
      </c>
      <c r="L38" s="319">
        <f>'2 жастағы балалар Т'!R143</f>
        <v>0</v>
      </c>
      <c r="M38" s="319">
        <f>'2 жастағы балалар Ш'!BL143</f>
        <v>17</v>
      </c>
      <c r="N38" s="366">
        <f>'2 жастағы балалар Ш'!BM143</f>
        <v>3</v>
      </c>
      <c r="O38" s="366">
        <f>'2 жастағы балалар Ш'!BN143</f>
        <v>0</v>
      </c>
      <c r="P38" s="366">
        <f>'2 жастағы балалар Ә'!P143</f>
        <v>2</v>
      </c>
      <c r="Q38" s="366">
        <f>'2 жастағы балалар Ә'!Q143</f>
        <v>2</v>
      </c>
      <c r="R38" s="366">
        <f>'2 жастағы балалар Ә'!R143</f>
        <v>0</v>
      </c>
      <c r="S38" s="333">
        <f t="shared" si="0"/>
        <v>4.5999999999999996</v>
      </c>
      <c r="T38" s="334">
        <f t="shared" si="1"/>
        <v>3.4</v>
      </c>
      <c r="U38" s="34">
        <f t="shared" si="2"/>
        <v>0</v>
      </c>
      <c r="V38" s="387">
        <v>2</v>
      </c>
      <c r="X38" s="750"/>
      <c r="Y38" s="771" t="s">
        <v>1093</v>
      </c>
      <c r="Z38" s="772"/>
      <c r="AA38" s="396">
        <f>AB13*Q56/100</f>
        <v>5</v>
      </c>
      <c r="AB38" s="396">
        <f>AB17*Q56/100</f>
        <v>4.375</v>
      </c>
      <c r="AC38" s="396">
        <f>AB21*Q56/100</f>
        <v>5.2499999999999991</v>
      </c>
      <c r="AD38" s="396">
        <f>AB25*Q56/100</f>
        <v>6.0499999999999989</v>
      </c>
      <c r="AE38" s="396">
        <f>AB29*Q56/100</f>
        <v>5</v>
      </c>
    </row>
    <row r="39" spans="2:31" x14ac:dyDescent="0.25">
      <c r="B39" s="366">
        <v>30</v>
      </c>
      <c r="C39" s="319">
        <f>'2 жастағы балалар Ф'!C144</f>
        <v>0</v>
      </c>
      <c r="D39" s="319">
        <f>'2 жастағы балалар Ф'!P144</f>
        <v>0</v>
      </c>
      <c r="E39" s="319">
        <f>'2 жастағы балалар Ф'!Q144</f>
        <v>0</v>
      </c>
      <c r="F39" s="319">
        <f>'2 жастағы балалар Ф'!R144</f>
        <v>0</v>
      </c>
      <c r="G39" s="319">
        <f>'2 жастағы балалар К'!AB144</f>
        <v>0</v>
      </c>
      <c r="H39" s="319">
        <f>'2 жастағы балалар К'!AC144</f>
        <v>0</v>
      </c>
      <c r="I39" s="319">
        <f>'2 жастағы балалар К'!AD144</f>
        <v>0</v>
      </c>
      <c r="J39" s="319">
        <f>'2 жастағы балалар Т'!P144</f>
        <v>0</v>
      </c>
      <c r="K39" s="319">
        <f>'2 жастағы балалар Т'!Q144</f>
        <v>0</v>
      </c>
      <c r="L39" s="319">
        <f>'2 жастағы балалар Т'!R144</f>
        <v>0</v>
      </c>
      <c r="M39" s="319">
        <f>'2 жастағы балалар Ш'!BL144</f>
        <v>0</v>
      </c>
      <c r="N39" s="366">
        <f>'2 жастағы балалар Ш'!BM144</f>
        <v>0</v>
      </c>
      <c r="O39" s="366">
        <f>'2 жастағы балалар Ш'!BN144</f>
        <v>0</v>
      </c>
      <c r="P39" s="366">
        <f>'2 жастағы балалар Ә'!P144</f>
        <v>0</v>
      </c>
      <c r="Q39" s="366">
        <f>'2 жастағы балалар Ә'!Q144</f>
        <v>0</v>
      </c>
      <c r="R39" s="366">
        <f>'2 жастағы балалар Ә'!R144</f>
        <v>0</v>
      </c>
      <c r="S39" s="333">
        <f t="shared" si="0"/>
        <v>0</v>
      </c>
      <c r="T39" s="334">
        <f t="shared" si="1"/>
        <v>0</v>
      </c>
      <c r="U39" s="34">
        <f t="shared" si="2"/>
        <v>0</v>
      </c>
      <c r="V39" s="387"/>
      <c r="X39" s="749" t="s">
        <v>1089</v>
      </c>
      <c r="Y39" s="769" t="s">
        <v>1091</v>
      </c>
      <c r="Z39" s="770"/>
      <c r="AA39" s="371">
        <f>СВОД1!Y35</f>
        <v>2.5</v>
      </c>
      <c r="AB39" s="371">
        <f>СВОД1!Z35</f>
        <v>3</v>
      </c>
      <c r="AC39" s="371">
        <f>СВОД1!AA35</f>
        <v>3</v>
      </c>
      <c r="AD39" s="303">
        <f>СВОД1!AB35</f>
        <v>2.6</v>
      </c>
      <c r="AE39" s="303">
        <f>СВОД1!AC35</f>
        <v>3</v>
      </c>
    </row>
    <row r="40" spans="2:31" x14ac:dyDescent="0.25">
      <c r="B40" s="366">
        <v>31</v>
      </c>
      <c r="C40" s="319">
        <f>'2 жастағы балалар Ф'!C145</f>
        <v>0</v>
      </c>
      <c r="D40" s="319">
        <f>'2 жастағы балалар Ф'!P145</f>
        <v>0</v>
      </c>
      <c r="E40" s="319">
        <f>'2 жастағы балалар Ф'!Q145</f>
        <v>0</v>
      </c>
      <c r="F40" s="319">
        <f>'2 жастағы балалар Ф'!R145</f>
        <v>0</v>
      </c>
      <c r="G40" s="319">
        <f>'2 жастағы балалар К'!AB145</f>
        <v>0</v>
      </c>
      <c r="H40" s="319">
        <f>'2 жастағы балалар К'!AC145</f>
        <v>0</v>
      </c>
      <c r="I40" s="319">
        <f>'2 жастағы балалар К'!AD145</f>
        <v>0</v>
      </c>
      <c r="J40" s="319">
        <f>'2 жастағы балалар Т'!P145</f>
        <v>0</v>
      </c>
      <c r="K40" s="319">
        <f>'2 жастағы балалар Т'!Q145</f>
        <v>0</v>
      </c>
      <c r="L40" s="319">
        <f>'2 жастағы балалар Т'!R145</f>
        <v>0</v>
      </c>
      <c r="M40" s="319">
        <f>'2 жастағы балалар Ш'!BL145</f>
        <v>0</v>
      </c>
      <c r="N40" s="366">
        <f>'2 жастағы балалар Ш'!BM145</f>
        <v>0</v>
      </c>
      <c r="O40" s="366">
        <f>'2 жастағы балалар Ш'!BN145</f>
        <v>0</v>
      </c>
      <c r="P40" s="366">
        <f>'2 жастағы балалар Ә'!P145</f>
        <v>0</v>
      </c>
      <c r="Q40" s="366">
        <f>'2 жастағы балалар Ә'!Q145</f>
        <v>0</v>
      </c>
      <c r="R40" s="366">
        <f>'2 жастағы балалар Ә'!R145</f>
        <v>0</v>
      </c>
      <c r="S40" s="333">
        <f t="shared" si="0"/>
        <v>0</v>
      </c>
      <c r="T40" s="334">
        <f t="shared" si="1"/>
        <v>0</v>
      </c>
      <c r="U40" s="34">
        <f t="shared" si="2"/>
        <v>0</v>
      </c>
      <c r="V40" s="387"/>
      <c r="X40" s="775"/>
      <c r="Y40" s="769" t="s">
        <v>1092</v>
      </c>
      <c r="Z40" s="770"/>
      <c r="AA40" s="394">
        <f>СВОД2!Y38</f>
        <v>2.25</v>
      </c>
      <c r="AB40" s="394">
        <f>СВОД2!Z38</f>
        <v>4.125</v>
      </c>
      <c r="AC40" s="394">
        <f>СВОД2!AA38</f>
        <v>4</v>
      </c>
      <c r="AD40" s="395">
        <f>СВОД2!AB38</f>
        <v>3.25</v>
      </c>
      <c r="AE40" s="395">
        <f>СВОД2!AC38</f>
        <v>4</v>
      </c>
    </row>
    <row r="41" spans="2:31" x14ac:dyDescent="0.25">
      <c r="B41" s="366">
        <v>32</v>
      </c>
      <c r="C41" s="319">
        <f>'2 жастағы балалар Ф'!C146</f>
        <v>0</v>
      </c>
      <c r="D41" s="319">
        <f>'2 жастағы балалар Ф'!P146</f>
        <v>0</v>
      </c>
      <c r="E41" s="319">
        <f>'2 жастағы балалар Ф'!Q146</f>
        <v>0</v>
      </c>
      <c r="F41" s="319">
        <f>'2 жастағы балалар Ф'!R146</f>
        <v>0</v>
      </c>
      <c r="G41" s="319">
        <f>'2 жастағы балалар К'!AB146</f>
        <v>0</v>
      </c>
      <c r="H41" s="319">
        <f>'2 жастағы балалар К'!AC146</f>
        <v>0</v>
      </c>
      <c r="I41" s="319">
        <f>'2 жастағы балалар К'!AD146</f>
        <v>0</v>
      </c>
      <c r="J41" s="319">
        <f>'2 жастағы балалар Т'!P146</f>
        <v>0</v>
      </c>
      <c r="K41" s="319">
        <f>'2 жастағы балалар Т'!Q146</f>
        <v>0</v>
      </c>
      <c r="L41" s="319">
        <f>'2 жастағы балалар Т'!R146</f>
        <v>0</v>
      </c>
      <c r="M41" s="319">
        <f>'2 жастағы балалар Ш'!BL146</f>
        <v>0</v>
      </c>
      <c r="N41" s="366">
        <f>'2 жастағы балалар Ш'!BM146</f>
        <v>0</v>
      </c>
      <c r="O41" s="366">
        <f>'2 жастағы балалар Ш'!BN146</f>
        <v>0</v>
      </c>
      <c r="P41" s="366">
        <f>'2 жастағы балалар Ә'!P146</f>
        <v>0</v>
      </c>
      <c r="Q41" s="366">
        <f>'2 жастағы балалар Ә'!Q146</f>
        <v>0</v>
      </c>
      <c r="R41" s="366">
        <f>'2 жастағы балалар Ә'!R146</f>
        <v>0</v>
      </c>
      <c r="S41" s="333">
        <f t="shared" si="0"/>
        <v>0</v>
      </c>
      <c r="T41" s="334">
        <f t="shared" si="1"/>
        <v>0</v>
      </c>
      <c r="U41" s="34">
        <f t="shared" si="2"/>
        <v>0</v>
      </c>
      <c r="V41" s="387"/>
      <c r="X41" s="750"/>
      <c r="Y41" s="771" t="s">
        <v>1093</v>
      </c>
      <c r="Z41" s="772"/>
      <c r="AA41" s="396">
        <f>AB14*Q56/100</f>
        <v>0.5</v>
      </c>
      <c r="AB41" s="396">
        <f>AB18*Q56/100</f>
        <v>3.5</v>
      </c>
      <c r="AC41" s="396">
        <f>AB22*Q56/100</f>
        <v>4</v>
      </c>
      <c r="AD41" s="397">
        <f>AB26*Q56/100</f>
        <v>1.1000000000000001</v>
      </c>
      <c r="AE41" s="397">
        <f>AB30*Q56/100</f>
        <v>3</v>
      </c>
    </row>
    <row r="42" spans="2:31" x14ac:dyDescent="0.25">
      <c r="B42" s="366">
        <v>33</v>
      </c>
      <c r="C42" s="319">
        <f>'2 жастағы балалар Ф'!C147</f>
        <v>0</v>
      </c>
      <c r="D42" s="319">
        <f>'2 жастағы балалар Ф'!P147</f>
        <v>0</v>
      </c>
      <c r="E42" s="319">
        <f>'2 жастағы балалар Ф'!Q147</f>
        <v>0</v>
      </c>
      <c r="F42" s="319">
        <f>'2 жастағы балалар Ф'!R147</f>
        <v>0</v>
      </c>
      <c r="G42" s="319">
        <f>'2 жастағы балалар К'!AB147</f>
        <v>0</v>
      </c>
      <c r="H42" s="319">
        <f>'2 жастағы балалар К'!AC147</f>
        <v>0</v>
      </c>
      <c r="I42" s="319">
        <f>'2 жастағы балалар К'!AD147</f>
        <v>0</v>
      </c>
      <c r="J42" s="319">
        <f>'2 жастағы балалар Т'!P147</f>
        <v>0</v>
      </c>
      <c r="K42" s="319">
        <f>'2 жастағы балалар Т'!Q147</f>
        <v>0</v>
      </c>
      <c r="L42" s="319">
        <f>'2 жастағы балалар Т'!R147</f>
        <v>0</v>
      </c>
      <c r="M42" s="319">
        <f>'2 жастағы балалар Ш'!BL147</f>
        <v>0</v>
      </c>
      <c r="N42" s="366">
        <f>'2 жастағы балалар Ш'!BM147</f>
        <v>0</v>
      </c>
      <c r="O42" s="366">
        <f>'2 жастағы балалар Ш'!BN147</f>
        <v>0</v>
      </c>
      <c r="P42" s="366">
        <f>'2 жастағы балалар Ә'!P147</f>
        <v>0</v>
      </c>
      <c r="Q42" s="366">
        <f>'2 жастағы балалар Ә'!Q147</f>
        <v>0</v>
      </c>
      <c r="R42" s="366">
        <f>'2 жастағы балалар Ә'!R147</f>
        <v>0</v>
      </c>
      <c r="S42" s="333">
        <f t="shared" si="0"/>
        <v>0</v>
      </c>
      <c r="T42" s="334">
        <f t="shared" si="1"/>
        <v>0</v>
      </c>
      <c r="U42" s="34">
        <f t="shared" si="2"/>
        <v>0</v>
      </c>
      <c r="V42" s="387"/>
      <c r="X42" s="378"/>
      <c r="Y42" s="393"/>
      <c r="Z42" s="380"/>
      <c r="AA42" s="369"/>
      <c r="AB42" s="369"/>
      <c r="AC42" s="369"/>
    </row>
    <row r="43" spans="2:31" x14ac:dyDescent="0.25">
      <c r="B43" s="366">
        <v>34</v>
      </c>
      <c r="C43" s="319">
        <f>'2 жастағы балалар Ф'!C148</f>
        <v>0</v>
      </c>
      <c r="D43" s="319">
        <f>'2 жастағы балалар Ф'!P148</f>
        <v>0</v>
      </c>
      <c r="E43" s="319">
        <f>'2 жастағы балалар Ф'!Q148</f>
        <v>0</v>
      </c>
      <c r="F43" s="319">
        <f>'2 жастағы балалар Ф'!R148</f>
        <v>0</v>
      </c>
      <c r="G43" s="319">
        <f>'2 жастағы балалар К'!AB148</f>
        <v>0</v>
      </c>
      <c r="H43" s="319">
        <f>'2 жастағы балалар К'!AC148</f>
        <v>0</v>
      </c>
      <c r="I43" s="319">
        <f>'2 жастағы балалар К'!AD148</f>
        <v>0</v>
      </c>
      <c r="J43" s="319">
        <f>'2 жастағы балалар Т'!P148</f>
        <v>0</v>
      </c>
      <c r="K43" s="319">
        <f>'2 жастағы балалар Т'!Q148</f>
        <v>0</v>
      </c>
      <c r="L43" s="319">
        <f>'2 жастағы балалар Т'!R148</f>
        <v>0</v>
      </c>
      <c r="M43" s="319">
        <f>'2 жастағы балалар Ш'!BL148</f>
        <v>0</v>
      </c>
      <c r="N43" s="366">
        <f>'2 жастағы балалар Ш'!BM148</f>
        <v>0</v>
      </c>
      <c r="O43" s="366">
        <f>'2 жастағы балалар Ш'!BN148</f>
        <v>0</v>
      </c>
      <c r="P43" s="366">
        <f>'2 жастағы балалар Ә'!P148</f>
        <v>0</v>
      </c>
      <c r="Q43" s="366">
        <f>'2 жастағы балалар Ә'!Q148</f>
        <v>0</v>
      </c>
      <c r="R43" s="366">
        <f>'2 жастағы балалар Ә'!R148</f>
        <v>0</v>
      </c>
      <c r="S43" s="333">
        <f t="shared" si="0"/>
        <v>0</v>
      </c>
      <c r="T43" s="334">
        <f t="shared" si="1"/>
        <v>0</v>
      </c>
      <c r="U43" s="34">
        <f t="shared" si="2"/>
        <v>0</v>
      </c>
      <c r="V43" s="387"/>
      <c r="X43" s="370"/>
      <c r="Y43" s="370"/>
      <c r="Z43" s="370"/>
      <c r="AA43" s="369"/>
      <c r="AB43" s="369"/>
      <c r="AC43" s="369"/>
    </row>
    <row r="44" spans="2:31" x14ac:dyDescent="0.25">
      <c r="B44" s="366">
        <v>35</v>
      </c>
      <c r="C44" s="319">
        <f>'2 жастағы балалар Ф'!C149</f>
        <v>0</v>
      </c>
      <c r="D44" s="319">
        <f>'2 жастағы балалар Ф'!P149</f>
        <v>0</v>
      </c>
      <c r="E44" s="319">
        <f>'2 жастағы балалар Ф'!Q149</f>
        <v>0</v>
      </c>
      <c r="F44" s="319">
        <f>'2 жастағы балалар Ф'!R149</f>
        <v>0</v>
      </c>
      <c r="G44" s="319">
        <f>'2 жастағы балалар К'!AB149</f>
        <v>0</v>
      </c>
      <c r="H44" s="319">
        <f>'2 жастағы балалар К'!AC149</f>
        <v>0</v>
      </c>
      <c r="I44" s="319">
        <f>'2 жастағы балалар К'!AD149</f>
        <v>0</v>
      </c>
      <c r="J44" s="319">
        <f>'2 жастағы балалар Т'!P149</f>
        <v>0</v>
      </c>
      <c r="K44" s="319">
        <f>'2 жастағы балалар Т'!Q149</f>
        <v>0</v>
      </c>
      <c r="L44" s="319">
        <f>'2 жастағы балалар Т'!R149</f>
        <v>0</v>
      </c>
      <c r="M44" s="319">
        <f>'2 жастағы балалар Ш'!BL149</f>
        <v>0</v>
      </c>
      <c r="N44" s="366">
        <f>'2 жастағы балалар Ш'!BM149</f>
        <v>0</v>
      </c>
      <c r="O44" s="366">
        <f>'2 жастағы балалар Ш'!BN149</f>
        <v>0</v>
      </c>
      <c r="P44" s="366">
        <f>'2 жастағы балалар Ә'!P149</f>
        <v>0</v>
      </c>
      <c r="Q44" s="366">
        <f>'2 жастағы балалар Ә'!Q149</f>
        <v>0</v>
      </c>
      <c r="R44" s="366">
        <f>'2 жастағы балалар Ә'!R149</f>
        <v>0</v>
      </c>
      <c r="S44" s="333">
        <f t="shared" si="0"/>
        <v>0</v>
      </c>
      <c r="T44" s="334">
        <f t="shared" si="1"/>
        <v>0</v>
      </c>
      <c r="U44" s="34">
        <f t="shared" si="2"/>
        <v>0</v>
      </c>
      <c r="V44" s="387"/>
      <c r="X44" s="378"/>
      <c r="Y44" s="393"/>
      <c r="Z44" s="380"/>
      <c r="AA44" s="369"/>
      <c r="AB44" s="369"/>
      <c r="AC44" s="369"/>
    </row>
    <row r="45" spans="2:31" x14ac:dyDescent="0.25">
      <c r="B45" s="366">
        <v>36</v>
      </c>
      <c r="C45" s="319">
        <f>'2 жастағы балалар Ф'!C150</f>
        <v>0</v>
      </c>
      <c r="D45" s="319">
        <f>'2 жастағы балалар Ф'!P150</f>
        <v>0</v>
      </c>
      <c r="E45" s="319">
        <f>'2 жастағы балалар Ф'!Q150</f>
        <v>0</v>
      </c>
      <c r="F45" s="319">
        <f>'2 жастағы балалар Ф'!R150</f>
        <v>0</v>
      </c>
      <c r="G45" s="319">
        <f>'2 жастағы балалар К'!AB150</f>
        <v>0</v>
      </c>
      <c r="H45" s="319">
        <f>'2 жастағы балалар К'!AC150</f>
        <v>0</v>
      </c>
      <c r="I45" s="319">
        <f>'2 жастағы балалар К'!AD150</f>
        <v>0</v>
      </c>
      <c r="J45" s="319">
        <f>'2 жастағы балалар Т'!P150</f>
        <v>0</v>
      </c>
      <c r="K45" s="319">
        <f>'2 жастағы балалар Т'!Q150</f>
        <v>0</v>
      </c>
      <c r="L45" s="319">
        <f>'2 жастағы балалар Т'!R150</f>
        <v>0</v>
      </c>
      <c r="M45" s="319">
        <f>'2 жастағы балалар Ш'!BL150</f>
        <v>0</v>
      </c>
      <c r="N45" s="366">
        <f>'2 жастағы балалар Ш'!BM150</f>
        <v>0</v>
      </c>
      <c r="O45" s="366">
        <f>'2 жастағы балалар Ш'!BN150</f>
        <v>0</v>
      </c>
      <c r="P45" s="366">
        <f>'2 жастағы балалар Ә'!P150</f>
        <v>0</v>
      </c>
      <c r="Q45" s="366">
        <f>'2 жастағы балалар Ә'!Q150</f>
        <v>0</v>
      </c>
      <c r="R45" s="366">
        <f>'2 жастағы балалар Ә'!R150</f>
        <v>0</v>
      </c>
      <c r="S45" s="333">
        <f t="shared" si="0"/>
        <v>0</v>
      </c>
      <c r="T45" s="334">
        <f t="shared" si="1"/>
        <v>0</v>
      </c>
      <c r="U45" s="34">
        <f t="shared" si="2"/>
        <v>0</v>
      </c>
      <c r="V45" s="387"/>
      <c r="X45" s="378"/>
      <c r="Y45" s="393"/>
      <c r="Z45" s="380"/>
      <c r="AA45" s="369"/>
      <c r="AB45" s="369"/>
      <c r="AC45" s="369"/>
    </row>
    <row r="46" spans="2:31" x14ac:dyDescent="0.25">
      <c r="B46" s="366">
        <v>37</v>
      </c>
      <c r="C46" s="319">
        <f>'2 жастағы балалар Ф'!C151</f>
        <v>0</v>
      </c>
      <c r="D46" s="319">
        <f>'2 жастағы балалар Ф'!P151</f>
        <v>0</v>
      </c>
      <c r="E46" s="319">
        <f>'2 жастағы балалар Ф'!Q151</f>
        <v>0</v>
      </c>
      <c r="F46" s="319">
        <f>'2 жастағы балалар Ф'!R151</f>
        <v>0</v>
      </c>
      <c r="G46" s="319">
        <f>'2 жастағы балалар К'!AB151</f>
        <v>0</v>
      </c>
      <c r="H46" s="319">
        <f>'2 жастағы балалар К'!AC151</f>
        <v>0</v>
      </c>
      <c r="I46" s="319">
        <f>'2 жастағы балалар К'!AD151</f>
        <v>0</v>
      </c>
      <c r="J46" s="319">
        <f>'2 жастағы балалар Т'!P151</f>
        <v>0</v>
      </c>
      <c r="K46" s="319">
        <f>'2 жастағы балалар Т'!Q151</f>
        <v>0</v>
      </c>
      <c r="L46" s="319">
        <f>'2 жастағы балалар Т'!R151</f>
        <v>0</v>
      </c>
      <c r="M46" s="319">
        <f>'2 жастағы балалар Ш'!BL151</f>
        <v>0</v>
      </c>
      <c r="N46" s="366">
        <f>'2 жастағы балалар Ш'!BM151</f>
        <v>0</v>
      </c>
      <c r="O46" s="366">
        <f>'2 жастағы балалар Ш'!BN151</f>
        <v>0</v>
      </c>
      <c r="P46" s="366">
        <f>'2 жастағы балалар Ә'!P151</f>
        <v>0</v>
      </c>
      <c r="Q46" s="366">
        <f>'2 жастағы балалар Ә'!Q151</f>
        <v>0</v>
      </c>
      <c r="R46" s="366">
        <f>'2 жастағы балалар Ә'!R151</f>
        <v>0</v>
      </c>
      <c r="S46" s="333">
        <f t="shared" si="0"/>
        <v>0</v>
      </c>
      <c r="T46" s="334">
        <f t="shared" si="1"/>
        <v>0</v>
      </c>
      <c r="U46" s="34">
        <f t="shared" si="2"/>
        <v>0</v>
      </c>
      <c r="V46" s="387"/>
      <c r="X46" s="378"/>
      <c r="Y46" s="393"/>
      <c r="Z46" s="380"/>
      <c r="AA46" s="369"/>
      <c r="AB46" s="369"/>
      <c r="AC46" s="369"/>
    </row>
    <row r="47" spans="2:31" x14ac:dyDescent="0.25">
      <c r="B47" s="366">
        <v>38</v>
      </c>
      <c r="C47" s="319">
        <f>'2 жастағы балалар Ф'!C152</f>
        <v>0</v>
      </c>
      <c r="D47" s="319">
        <f>'2 жастағы балалар Ф'!P152</f>
        <v>0</v>
      </c>
      <c r="E47" s="319">
        <f>'2 жастағы балалар Ф'!Q152</f>
        <v>0</v>
      </c>
      <c r="F47" s="319">
        <f>'2 жастағы балалар Ф'!R152</f>
        <v>0</v>
      </c>
      <c r="G47" s="319">
        <f>'2 жастағы балалар К'!AB152</f>
        <v>0</v>
      </c>
      <c r="H47" s="319">
        <f>'2 жастағы балалар К'!AC152</f>
        <v>0</v>
      </c>
      <c r="I47" s="319">
        <f>'2 жастағы балалар К'!AD152</f>
        <v>0</v>
      </c>
      <c r="J47" s="319">
        <f>'2 жастағы балалар Т'!P152</f>
        <v>0</v>
      </c>
      <c r="K47" s="319">
        <f>'2 жастағы балалар Т'!Q152</f>
        <v>0</v>
      </c>
      <c r="L47" s="319">
        <f>'2 жастағы балалар Т'!R152</f>
        <v>0</v>
      </c>
      <c r="M47" s="319">
        <f>'2 жастағы балалар Ш'!BL152</f>
        <v>0</v>
      </c>
      <c r="N47" s="366">
        <f>'2 жастағы балалар Ш'!BM152</f>
        <v>0</v>
      </c>
      <c r="O47" s="366">
        <f>'2 жастағы балалар Ш'!BN152</f>
        <v>0</v>
      </c>
      <c r="P47" s="366">
        <f>'2 жастағы балалар Ә'!P152</f>
        <v>0</v>
      </c>
      <c r="Q47" s="366">
        <f>'2 жастағы балалар Ә'!Q152</f>
        <v>0</v>
      </c>
      <c r="R47" s="366">
        <f>'2 жастағы балалар Ә'!R152</f>
        <v>0</v>
      </c>
      <c r="S47" s="333">
        <f t="shared" si="0"/>
        <v>0</v>
      </c>
      <c r="T47" s="334">
        <f t="shared" si="1"/>
        <v>0</v>
      </c>
      <c r="U47" s="34">
        <f t="shared" si="2"/>
        <v>0</v>
      </c>
      <c r="V47" s="387"/>
      <c r="X47" s="370"/>
      <c r="Y47" s="370"/>
      <c r="Z47" s="370"/>
      <c r="AA47" s="369"/>
      <c r="AB47" s="369"/>
      <c r="AC47" s="369"/>
    </row>
    <row r="48" spans="2:31" x14ac:dyDescent="0.25">
      <c r="B48" s="366">
        <v>39</v>
      </c>
      <c r="C48" s="319">
        <f>'2 жастағы балалар Ф'!C153</f>
        <v>0</v>
      </c>
      <c r="D48" s="319">
        <f>'2 жастағы балалар Ф'!P153</f>
        <v>0</v>
      </c>
      <c r="E48" s="319">
        <f>'2 жастағы балалар Ф'!Q153</f>
        <v>0</v>
      </c>
      <c r="F48" s="319">
        <f>'2 жастағы балалар Ф'!R153</f>
        <v>0</v>
      </c>
      <c r="G48" s="319">
        <f>'2 жастағы балалар К'!AB153</f>
        <v>0</v>
      </c>
      <c r="H48" s="319">
        <f>'2 жастағы балалар К'!AC153</f>
        <v>0</v>
      </c>
      <c r="I48" s="319">
        <f>'2 жастағы балалар К'!AD153</f>
        <v>0</v>
      </c>
      <c r="J48" s="319">
        <f>'2 жастағы балалар Т'!P153</f>
        <v>0</v>
      </c>
      <c r="K48" s="319">
        <f>'2 жастағы балалар Т'!Q153</f>
        <v>0</v>
      </c>
      <c r="L48" s="319">
        <f>'2 жастағы балалар Т'!R153</f>
        <v>0</v>
      </c>
      <c r="M48" s="319">
        <f>'2 жастағы балалар Ш'!BL153</f>
        <v>0</v>
      </c>
      <c r="N48" s="366">
        <f>'2 жастағы балалар Ш'!BM153</f>
        <v>0</v>
      </c>
      <c r="O48" s="366">
        <f>'2 жастағы балалар Ш'!BN153</f>
        <v>0</v>
      </c>
      <c r="P48" s="366">
        <f>'2 жастағы балалар Ә'!P153</f>
        <v>0</v>
      </c>
      <c r="Q48" s="366">
        <f>'2 жастағы балалар Ә'!Q153</f>
        <v>0</v>
      </c>
      <c r="R48" s="366">
        <f>'2 жастағы балалар Ә'!R153</f>
        <v>0</v>
      </c>
      <c r="S48" s="333">
        <f t="shared" si="0"/>
        <v>0</v>
      </c>
      <c r="T48" s="334">
        <f t="shared" si="1"/>
        <v>0</v>
      </c>
      <c r="U48" s="34">
        <f t="shared" si="2"/>
        <v>0</v>
      </c>
      <c r="V48" s="387"/>
      <c r="X48" s="378"/>
      <c r="Y48" s="393"/>
      <c r="Z48" s="380"/>
      <c r="AA48" s="369"/>
      <c r="AB48" s="369"/>
      <c r="AC48" s="369"/>
    </row>
    <row r="49" spans="1:29" x14ac:dyDescent="0.25">
      <c r="B49" s="366">
        <v>40</v>
      </c>
      <c r="C49" s="319">
        <f>'2 жастағы балалар Ф'!C154</f>
        <v>0</v>
      </c>
      <c r="D49" s="319">
        <f>'2 жастағы балалар Ф'!P154</f>
        <v>0</v>
      </c>
      <c r="E49" s="319">
        <f>'2 жастағы балалар Ф'!Q154</f>
        <v>0</v>
      </c>
      <c r="F49" s="319">
        <f>'2 жастағы балалар Ф'!R154</f>
        <v>0</v>
      </c>
      <c r="G49" s="319">
        <f>'2 жастағы балалар К'!AB154</f>
        <v>0</v>
      </c>
      <c r="H49" s="319">
        <f>'2 жастағы балалар К'!AC154</f>
        <v>0</v>
      </c>
      <c r="I49" s="319">
        <f>'2 жастағы балалар К'!AD154</f>
        <v>0</v>
      </c>
      <c r="J49" s="319">
        <f>'2 жастағы балалар Т'!P154</f>
        <v>0</v>
      </c>
      <c r="K49" s="319">
        <f>'2 жастағы балалар Т'!Q154</f>
        <v>0</v>
      </c>
      <c r="L49" s="319">
        <f>'2 жастағы балалар Т'!R154</f>
        <v>0</v>
      </c>
      <c r="M49" s="319">
        <f>'2 жастағы балалар Ш'!BL154</f>
        <v>0</v>
      </c>
      <c r="N49" s="366">
        <f>'2 жастағы балалар Ш'!BM154</f>
        <v>0</v>
      </c>
      <c r="O49" s="366">
        <f>'2 жастағы балалар Ш'!BN154</f>
        <v>0</v>
      </c>
      <c r="P49" s="366">
        <f>'2 жастағы балалар Ә'!P154</f>
        <v>0</v>
      </c>
      <c r="Q49" s="366">
        <f>'2 жастағы балалар Ә'!Q154</f>
        <v>0</v>
      </c>
      <c r="R49" s="366">
        <f>'2 жастағы балалар Ә'!R154</f>
        <v>0</v>
      </c>
      <c r="S49" s="333">
        <f t="shared" si="0"/>
        <v>0</v>
      </c>
      <c r="T49" s="334">
        <f t="shared" si="1"/>
        <v>0</v>
      </c>
      <c r="U49" s="34">
        <f t="shared" si="2"/>
        <v>0</v>
      </c>
      <c r="V49" s="387"/>
      <c r="X49" s="378"/>
      <c r="Y49" s="393"/>
      <c r="Z49" s="380"/>
      <c r="AA49" s="369"/>
      <c r="AB49" s="369"/>
      <c r="AC49" s="369"/>
    </row>
    <row r="50" spans="1:29" x14ac:dyDescent="0.25">
      <c r="B50" s="377">
        <v>41</v>
      </c>
      <c r="C50" s="376" t="str">
        <f>'2 жастағы балалар Ф'!C155</f>
        <v>Аманғали Тамерлан</v>
      </c>
      <c r="D50" s="376">
        <f>'2 жастағы балалар Ф'!P155</f>
        <v>1</v>
      </c>
      <c r="E50" s="376">
        <f>'2 жастағы балалар Ф'!Q155</f>
        <v>3</v>
      </c>
      <c r="F50" s="376">
        <f>'2 жастағы балалар Ф'!R155</f>
        <v>0</v>
      </c>
      <c r="G50" s="376">
        <f>'2 жастағы балалар К'!AB155</f>
        <v>0</v>
      </c>
      <c r="H50" s="376">
        <f>'2 жастағы балалар К'!AC155</f>
        <v>1</v>
      </c>
      <c r="I50" s="376">
        <f>'2 жастағы балалар К'!AD155</f>
        <v>7</v>
      </c>
      <c r="J50" s="376">
        <f>'2 жастағы балалар Т'!P155</f>
        <v>0</v>
      </c>
      <c r="K50" s="376">
        <f>'2 жастағы балалар Т'!Q155</f>
        <v>0</v>
      </c>
      <c r="L50" s="376">
        <f>'2 жастағы балалар Т'!R155</f>
        <v>4</v>
      </c>
      <c r="M50" s="376">
        <f>'2 жастағы балалар Ш'!BL155</f>
        <v>3</v>
      </c>
      <c r="N50" s="377">
        <f>'2 жастағы балалар Ш'!BM155</f>
        <v>13</v>
      </c>
      <c r="O50" s="377">
        <f>'2 жастағы балалар Ш'!BN155</f>
        <v>4</v>
      </c>
      <c r="P50" s="377">
        <f>'2 жастағы балалар Ә'!P155</f>
        <v>0</v>
      </c>
      <c r="Q50" s="377">
        <f>'2 жастағы балалар Ә'!Q155</f>
        <v>2</v>
      </c>
      <c r="R50" s="377">
        <f>'2 жастағы балалар Ә'!R155</f>
        <v>2</v>
      </c>
      <c r="S50" s="333">
        <f t="shared" si="0"/>
        <v>0.8</v>
      </c>
      <c r="T50" s="334">
        <f t="shared" si="1"/>
        <v>3.8</v>
      </c>
      <c r="U50" s="34">
        <f t="shared" si="2"/>
        <v>3.4</v>
      </c>
      <c r="V50" s="387">
        <v>1</v>
      </c>
      <c r="X50" s="378"/>
      <c r="Y50" s="393"/>
      <c r="Z50" s="380"/>
      <c r="AA50" s="369"/>
      <c r="AB50" s="369"/>
      <c r="AC50" s="369"/>
    </row>
    <row r="51" spans="1:29" x14ac:dyDescent="0.25">
      <c r="B51" s="377">
        <v>42</v>
      </c>
      <c r="C51" s="376" t="str">
        <f>'2 жастағы балалар Ф'!C156</f>
        <v>Даулет Мриям</v>
      </c>
      <c r="D51" s="376">
        <f>'2 жастағы балалар Ф'!P156</f>
        <v>4</v>
      </c>
      <c r="E51" s="376">
        <f>'2 жастағы балалар Ф'!Q156</f>
        <v>0</v>
      </c>
      <c r="F51" s="376">
        <f>'2 жастағы балалар Ф'!R156</f>
        <v>0</v>
      </c>
      <c r="G51" s="376">
        <f>'2 жастағы балалар К'!AB156</f>
        <v>8</v>
      </c>
      <c r="H51" s="376">
        <f>'2 жастағы балалар К'!AC156</f>
        <v>0</v>
      </c>
      <c r="I51" s="376">
        <f>'2 жастағы балалар К'!AD156</f>
        <v>0</v>
      </c>
      <c r="J51" s="376">
        <f>'2 жастағы балалар Т'!P156</f>
        <v>4</v>
      </c>
      <c r="K51" s="376">
        <f>'2 жастағы балалар Т'!Q156</f>
        <v>0</v>
      </c>
      <c r="L51" s="376">
        <f>'2 жастағы балалар Т'!R156</f>
        <v>0</v>
      </c>
      <c r="M51" s="376">
        <f>'2 жастағы балалар Ш'!BL156</f>
        <v>20</v>
      </c>
      <c r="N51" s="377">
        <f>'2 жастағы балалар Ш'!BM156</f>
        <v>0</v>
      </c>
      <c r="O51" s="377">
        <f>'2 жастағы балалар Ш'!BN156</f>
        <v>0</v>
      </c>
      <c r="P51" s="377">
        <f>'2 жастағы балалар Ә'!P156</f>
        <v>4</v>
      </c>
      <c r="Q51" s="377">
        <f>'2 жастағы балалар Ә'!Q156</f>
        <v>0</v>
      </c>
      <c r="R51" s="377">
        <f>'2 жастағы балалар Ә'!R156</f>
        <v>0</v>
      </c>
      <c r="S51" s="333">
        <f t="shared" si="0"/>
        <v>8</v>
      </c>
      <c r="T51" s="334">
        <f t="shared" si="1"/>
        <v>0</v>
      </c>
      <c r="U51" s="34">
        <f t="shared" si="2"/>
        <v>0</v>
      </c>
      <c r="V51" s="387">
        <v>3</v>
      </c>
      <c r="AA51" s="1"/>
      <c r="AB51" s="1"/>
      <c r="AC51" s="1"/>
    </row>
    <row r="52" spans="1:29" x14ac:dyDescent="0.25">
      <c r="B52" s="377">
        <v>43</v>
      </c>
      <c r="C52" s="376" t="str">
        <f>'2 жастағы балалар Ф'!C157</f>
        <v>Қабдысалым Фатима</v>
      </c>
      <c r="D52" s="376">
        <f>'2 жастағы балалар Ф'!P157</f>
        <v>1</v>
      </c>
      <c r="E52" s="376">
        <f>'2 жастағы балалар Ф'!Q157</f>
        <v>3</v>
      </c>
      <c r="F52" s="376">
        <f>'2 жастағы балалар Ф'!R157</f>
        <v>0</v>
      </c>
      <c r="G52" s="376">
        <f>'2 жастағы балалар К'!AB157</f>
        <v>0</v>
      </c>
      <c r="H52" s="376">
        <f>'2 жастағы балалар К'!AC157</f>
        <v>8</v>
      </c>
      <c r="I52" s="376">
        <f>'2 жастағы балалар К'!AD157</f>
        <v>0</v>
      </c>
      <c r="J52" s="376">
        <f>'2 жастағы балалар Т'!P157</f>
        <v>0</v>
      </c>
      <c r="K52" s="376">
        <f>'2 жастағы балалар Т'!Q157</f>
        <v>4</v>
      </c>
      <c r="L52" s="376">
        <f>'2 жастағы балалар Т'!R157</f>
        <v>0</v>
      </c>
      <c r="M52" s="376">
        <f>'2 жастағы балалар Ш'!BL157</f>
        <v>0</v>
      </c>
      <c r="N52" s="377">
        <f>'2 жастағы балалар Ш'!BM157</f>
        <v>20</v>
      </c>
      <c r="O52" s="377">
        <f>'2 жастағы балалар Ш'!BN157</f>
        <v>0</v>
      </c>
      <c r="P52" s="377">
        <f>'2 жастағы балалар Ә'!P157</f>
        <v>0</v>
      </c>
      <c r="Q52" s="377">
        <f>'2 жастағы балалар Ә'!Q157</f>
        <v>4</v>
      </c>
      <c r="R52" s="377">
        <f>'2 жастағы балалар Ә'!R157</f>
        <v>0</v>
      </c>
      <c r="S52" s="333">
        <f t="shared" si="0"/>
        <v>0.2</v>
      </c>
      <c r="T52" s="334">
        <f t="shared" si="1"/>
        <v>7.8</v>
      </c>
      <c r="U52" s="34">
        <f t="shared" si="2"/>
        <v>0</v>
      </c>
      <c r="V52" s="387">
        <v>2</v>
      </c>
      <c r="AA52" s="1"/>
      <c r="AB52" s="1"/>
      <c r="AC52" s="1"/>
    </row>
    <row r="53" spans="1:29" x14ac:dyDescent="0.25">
      <c r="B53" s="377">
        <v>44</v>
      </c>
      <c r="C53" s="376" t="str">
        <f>'2 жастағы балалар Ф'!C158</f>
        <v>Қасембек Адиль</v>
      </c>
      <c r="D53" s="376">
        <f>'2 жастағы балалар Ф'!P158</f>
        <v>0</v>
      </c>
      <c r="E53" s="376">
        <f>'2 жастағы балалар Ф'!Q158</f>
        <v>2</v>
      </c>
      <c r="F53" s="376">
        <f>'2 жастағы балалар Ф'!R158</f>
        <v>2</v>
      </c>
      <c r="G53" s="376">
        <f>'2 жастағы балалар К'!AB158</f>
        <v>0</v>
      </c>
      <c r="H53" s="376">
        <f>'2 жастағы балалар К'!AC158</f>
        <v>1</v>
      </c>
      <c r="I53" s="376">
        <f>'2 жастағы балалар К'!AD158</f>
        <v>7</v>
      </c>
      <c r="J53" s="376">
        <f>'2 жастағы балалар Т'!P158</f>
        <v>0</v>
      </c>
      <c r="K53" s="376">
        <f>'2 жастағы балалар Т'!Q158</f>
        <v>0</v>
      </c>
      <c r="L53" s="376">
        <f>'2 жастағы балалар Т'!R158</f>
        <v>4</v>
      </c>
      <c r="M53" s="376">
        <f>'2 жастағы балалар Ш'!BL158</f>
        <v>0</v>
      </c>
      <c r="N53" s="377">
        <f>'2 жастағы балалар Ш'!BM158</f>
        <v>15</v>
      </c>
      <c r="O53" s="377">
        <f>'2 жастағы балалар Ш'!BN158</f>
        <v>5</v>
      </c>
      <c r="P53" s="377">
        <f>'2 жастағы балалар Ә'!P158</f>
        <v>0</v>
      </c>
      <c r="Q53" s="377">
        <f>'2 жастағы балалар Ә'!Q158</f>
        <v>2</v>
      </c>
      <c r="R53" s="377">
        <f>'2 жастағы балалар Ә'!R158</f>
        <v>2</v>
      </c>
      <c r="S53" s="333">
        <f t="shared" si="0"/>
        <v>0</v>
      </c>
      <c r="T53" s="334">
        <f t="shared" si="1"/>
        <v>4</v>
      </c>
      <c r="U53" s="34">
        <f t="shared" si="2"/>
        <v>4</v>
      </c>
      <c r="V53" s="387">
        <v>1</v>
      </c>
    </row>
    <row r="54" spans="1:29" x14ac:dyDescent="0.25">
      <c r="B54" s="377">
        <v>45</v>
      </c>
      <c r="C54" s="376">
        <f>'2 жастағы балалар Ф'!C159</f>
        <v>0</v>
      </c>
      <c r="D54" s="376">
        <f>'2 жастағы балалар Ф'!P159</f>
        <v>0</v>
      </c>
      <c r="E54" s="376">
        <f>'2 жастағы балалар Ф'!Q159</f>
        <v>0</v>
      </c>
      <c r="F54" s="376">
        <f>'2 жастағы балалар Ф'!R159</f>
        <v>0</v>
      </c>
      <c r="G54" s="376">
        <f>'2 жастағы балалар К'!AB159</f>
        <v>0</v>
      </c>
      <c r="H54" s="376">
        <f>'2 жастағы балалар К'!AC159</f>
        <v>0</v>
      </c>
      <c r="I54" s="376">
        <f>'2 жастағы балалар К'!AD159</f>
        <v>0</v>
      </c>
      <c r="J54" s="376">
        <f>'2 жастағы балалар Т'!P159</f>
        <v>0</v>
      </c>
      <c r="K54" s="376">
        <f>'2 жастағы балалар Т'!Q159</f>
        <v>0</v>
      </c>
      <c r="L54" s="376">
        <f>'2 жастағы балалар Т'!R159</f>
        <v>0</v>
      </c>
      <c r="M54" s="376">
        <f>'2 жастағы балалар Ш'!BL159</f>
        <v>0</v>
      </c>
      <c r="N54" s="377">
        <f>'2 жастағы балалар Ш'!BM159</f>
        <v>0</v>
      </c>
      <c r="O54" s="377">
        <f>'2 жастағы балалар Ш'!BN159</f>
        <v>0</v>
      </c>
      <c r="P54" s="377">
        <f>'2 жастағы балалар Ә'!P159</f>
        <v>0</v>
      </c>
      <c r="Q54" s="377">
        <f>'2 жастағы балалар Ә'!Q159</f>
        <v>0</v>
      </c>
      <c r="R54" s="377">
        <f>'2 жастағы балалар Ә'!R159</f>
        <v>0</v>
      </c>
      <c r="S54" s="333">
        <f t="shared" si="0"/>
        <v>0</v>
      </c>
      <c r="T54" s="334">
        <f t="shared" si="1"/>
        <v>0</v>
      </c>
      <c r="U54" s="34">
        <f t="shared" si="2"/>
        <v>0</v>
      </c>
      <c r="V54" s="387"/>
    </row>
    <row r="55" spans="1:29" x14ac:dyDescent="0.25">
      <c r="B55" s="724"/>
      <c r="C55" s="724"/>
      <c r="D55" s="724"/>
      <c r="E55" s="724"/>
      <c r="F55" s="724"/>
      <c r="G55" s="724"/>
      <c r="H55" s="724"/>
      <c r="I55" s="724"/>
      <c r="J55" s="724"/>
      <c r="K55" s="724"/>
      <c r="L55" s="724"/>
      <c r="M55" s="724"/>
      <c r="N55" s="724"/>
      <c r="O55" s="724"/>
      <c r="P55" s="724"/>
      <c r="Q55" s="724"/>
      <c r="R55" s="724"/>
      <c r="S55" s="724"/>
      <c r="T55" s="724"/>
      <c r="U55" s="724"/>
      <c r="V55" s="8"/>
    </row>
    <row r="56" spans="1:29" ht="15.75" x14ac:dyDescent="0.25">
      <c r="B56" s="725" t="s">
        <v>910</v>
      </c>
      <c r="C56" s="725"/>
      <c r="D56" s="725"/>
      <c r="E56" s="725"/>
      <c r="F56" s="725"/>
      <c r="G56" s="725"/>
      <c r="H56" s="725"/>
      <c r="I56" s="725"/>
      <c r="J56" s="725"/>
      <c r="K56" s="725"/>
      <c r="L56" s="725"/>
      <c r="M56" s="725"/>
      <c r="N56" s="725"/>
      <c r="O56" s="725"/>
      <c r="P56" s="725"/>
      <c r="Q56" s="725">
        <f>'2 жастағы балалар Ф'!Q163</f>
        <v>13</v>
      </c>
      <c r="R56" s="725"/>
      <c r="S56" s="725"/>
      <c r="T56" s="725"/>
      <c r="U56" s="725"/>
      <c r="V56" s="8"/>
    </row>
    <row r="57" spans="1:29" x14ac:dyDescent="0.25">
      <c r="B57" s="19"/>
      <c r="C57" s="19"/>
      <c r="D57" s="19"/>
      <c r="E57" s="19"/>
      <c r="F57" s="19"/>
      <c r="G57" s="19"/>
      <c r="H57" s="19"/>
      <c r="I57" s="19"/>
      <c r="J57" s="19"/>
      <c r="K57" s="19"/>
      <c r="L57" s="19"/>
      <c r="M57" s="19"/>
      <c r="N57" s="19"/>
      <c r="O57" s="19"/>
      <c r="P57" s="19"/>
      <c r="Q57" s="19"/>
      <c r="R57" s="19"/>
      <c r="S57" s="19"/>
      <c r="T57" s="19"/>
      <c r="U57" s="19"/>
    </row>
    <row r="58" spans="1:29" x14ac:dyDescent="0.25">
      <c r="B58" s="19"/>
      <c r="C58" s="19"/>
      <c r="D58" s="19"/>
      <c r="E58" s="19"/>
      <c r="F58" s="19"/>
      <c r="G58" s="19"/>
      <c r="H58" s="19"/>
      <c r="I58" s="19"/>
      <c r="J58" s="19"/>
      <c r="K58" s="19"/>
      <c r="L58" s="19"/>
      <c r="M58" s="19"/>
      <c r="N58" s="19"/>
      <c r="O58" s="19"/>
      <c r="P58" s="19"/>
      <c r="Q58" s="19"/>
      <c r="R58" s="19"/>
      <c r="S58" s="19"/>
      <c r="T58" s="19"/>
      <c r="U58" s="19"/>
    </row>
    <row r="59" spans="1:29" ht="15" customHeight="1" x14ac:dyDescent="0.25">
      <c r="B59" s="651" t="s">
        <v>0</v>
      </c>
      <c r="C59" s="702" t="s">
        <v>923</v>
      </c>
      <c r="D59" s="705" t="s">
        <v>924</v>
      </c>
      <c r="E59" s="706"/>
      <c r="F59" s="702" t="s">
        <v>925</v>
      </c>
      <c r="G59" s="611" t="s">
        <v>714</v>
      </c>
      <c r="H59" s="612"/>
      <c r="I59" s="612"/>
      <c r="J59" s="612"/>
      <c r="K59" s="612"/>
      <c r="L59" s="612"/>
      <c r="M59" s="612"/>
      <c r="N59" s="612"/>
      <c r="O59" s="612"/>
      <c r="P59" s="612"/>
      <c r="Q59" s="612"/>
      <c r="R59" s="612"/>
      <c r="S59" s="612"/>
      <c r="T59" s="612"/>
      <c r="U59" s="613"/>
      <c r="V59" s="1"/>
      <c r="W59" s="1"/>
      <c r="X59" s="1"/>
      <c r="Y59" s="1"/>
    </row>
    <row r="60" spans="1:29" x14ac:dyDescent="0.25">
      <c r="B60" s="723"/>
      <c r="C60" s="703"/>
      <c r="D60" s="707"/>
      <c r="E60" s="708"/>
      <c r="F60" s="703"/>
      <c r="G60" s="751" t="s">
        <v>715</v>
      </c>
      <c r="H60" s="752"/>
      <c r="I60" s="752"/>
      <c r="J60" s="752"/>
      <c r="K60" s="752"/>
      <c r="L60" s="752"/>
      <c r="M60" s="752"/>
      <c r="N60" s="752"/>
      <c r="O60" s="752"/>
      <c r="P60" s="752"/>
      <c r="Q60" s="752"/>
      <c r="R60" s="752"/>
      <c r="S60" s="752"/>
      <c r="T60" s="752"/>
      <c r="U60" s="753"/>
      <c r="V60" s="1"/>
      <c r="W60" s="1"/>
      <c r="X60" s="1"/>
      <c r="Y60" s="1"/>
    </row>
    <row r="61" spans="1:29" ht="69" customHeight="1" x14ac:dyDescent="0.25">
      <c r="B61" s="723"/>
      <c r="C61" s="703"/>
      <c r="D61" s="707"/>
      <c r="E61" s="708"/>
      <c r="F61" s="703"/>
      <c r="G61" s="563" t="s">
        <v>717</v>
      </c>
      <c r="H61" s="563"/>
      <c r="I61" s="563"/>
      <c r="J61" s="563" t="s">
        <v>718</v>
      </c>
      <c r="K61" s="563"/>
      <c r="L61" s="563"/>
      <c r="M61" s="563" t="s">
        <v>719</v>
      </c>
      <c r="N61" s="563"/>
      <c r="O61" s="563"/>
      <c r="P61" s="563" t="s">
        <v>720</v>
      </c>
      <c r="Q61" s="563"/>
      <c r="R61" s="563"/>
      <c r="S61" s="679"/>
      <c r="T61" s="680"/>
      <c r="U61" s="681"/>
      <c r="V61" s="1"/>
      <c r="W61" s="1"/>
      <c r="X61" s="1"/>
      <c r="Y61" s="1"/>
    </row>
    <row r="62" spans="1:29" ht="63" x14ac:dyDescent="0.25">
      <c r="B62" s="652"/>
      <c r="C62" s="704"/>
      <c r="D62" s="709"/>
      <c r="E62" s="710"/>
      <c r="F62" s="704"/>
      <c r="G62" s="478" t="s">
        <v>918</v>
      </c>
      <c r="H62" s="478" t="s">
        <v>919</v>
      </c>
      <c r="I62" s="478" t="s">
        <v>920</v>
      </c>
      <c r="J62" s="478" t="s">
        <v>918</v>
      </c>
      <c r="K62" s="478" t="s">
        <v>919</v>
      </c>
      <c r="L62" s="478" t="s">
        <v>920</v>
      </c>
      <c r="M62" s="478" t="s">
        <v>918</v>
      </c>
      <c r="N62" s="478" t="s">
        <v>919</v>
      </c>
      <c r="O62" s="478" t="s">
        <v>920</v>
      </c>
      <c r="P62" s="478" t="s">
        <v>918</v>
      </c>
      <c r="Q62" s="478" t="s">
        <v>919</v>
      </c>
      <c r="R62" s="478" t="s">
        <v>920</v>
      </c>
      <c r="S62" s="583"/>
      <c r="T62" s="584"/>
      <c r="U62" s="585"/>
      <c r="V62" s="1"/>
      <c r="W62" s="1"/>
      <c r="X62" s="1"/>
      <c r="Y62" s="1"/>
    </row>
    <row r="63" spans="1:29" ht="45" customHeight="1" x14ac:dyDescent="0.25">
      <c r="B63" s="80">
        <v>1</v>
      </c>
      <c r="C63" s="293" t="s">
        <v>1287</v>
      </c>
      <c r="D63" s="719" t="s">
        <v>1288</v>
      </c>
      <c r="E63" s="720"/>
      <c r="F63" s="367">
        <f>Q56</f>
        <v>13</v>
      </c>
      <c r="G63" s="81">
        <f>'2 жастағы балалар Ф'!D160</f>
        <v>5</v>
      </c>
      <c r="H63" s="81">
        <f>'2 жастағы балалар Ф'!E160</f>
        <v>7</v>
      </c>
      <c r="I63" s="81">
        <f>'2 жастағы балалар Ф'!F160</f>
        <v>1</v>
      </c>
      <c r="J63" s="81">
        <f>'2 жастағы балалар Ф'!G160</f>
        <v>9</v>
      </c>
      <c r="K63" s="81">
        <f>'2 жастағы балалар Ф'!H160</f>
        <v>4</v>
      </c>
      <c r="L63" s="81">
        <f>'2 жастағы балалар Ф'!I160</f>
        <v>0</v>
      </c>
      <c r="M63" s="81">
        <f>'2 жастағы балалар Ф'!J160</f>
        <v>9</v>
      </c>
      <c r="N63" s="81">
        <f>'2 жастағы балалар Ф'!K160</f>
        <v>4</v>
      </c>
      <c r="O63" s="81">
        <f>'2 жастағы балалар Ф'!L160</f>
        <v>0</v>
      </c>
      <c r="P63" s="81">
        <f>'2 жастағы балалар Ф'!M160</f>
        <v>7</v>
      </c>
      <c r="Q63" s="81">
        <f>'2 жастағы балалар Ф'!N160</f>
        <v>5</v>
      </c>
      <c r="R63" s="81">
        <f>'2 жастағы балалар Ф'!O160</f>
        <v>1</v>
      </c>
      <c r="S63" s="583"/>
      <c r="T63" s="584"/>
      <c r="U63" s="585"/>
      <c r="V63" s="1"/>
      <c r="W63" s="1"/>
      <c r="X63" s="1"/>
      <c r="Y63" s="1"/>
    </row>
    <row r="64" spans="1:29" ht="15.75" x14ac:dyDescent="0.25">
      <c r="A64" s="1"/>
      <c r="B64" s="297"/>
      <c r="C64" s="298"/>
      <c r="D64" s="721"/>
      <c r="E64" s="721"/>
      <c r="F64" s="81" t="s">
        <v>1</v>
      </c>
      <c r="G64" s="81">
        <f>'2 жастағы балалар Ф'!D161</f>
        <v>38.46153846153846</v>
      </c>
      <c r="H64" s="81">
        <f>'2 жастағы балалар Ф'!E161</f>
        <v>53.846153846153847</v>
      </c>
      <c r="I64" s="81">
        <f>'2 жастағы балалар Ф'!F161</f>
        <v>7.6923076923076925</v>
      </c>
      <c r="J64" s="81">
        <f>'2 жастағы балалар Ф'!G161</f>
        <v>69.230769230769226</v>
      </c>
      <c r="K64" s="81">
        <f>'2 жастағы балалар Ф'!H161</f>
        <v>30.76923076923077</v>
      </c>
      <c r="L64" s="81">
        <f>'2 жастағы балалар Ф'!I161</f>
        <v>0</v>
      </c>
      <c r="M64" s="81">
        <f>'2 жастағы балалар Ф'!J161</f>
        <v>69.230769230769226</v>
      </c>
      <c r="N64" s="81">
        <f>'2 жастағы балалар Ф'!K161</f>
        <v>30.76923076923077</v>
      </c>
      <c r="O64" s="81">
        <f>'2 жастағы балалар Ф'!L161</f>
        <v>0</v>
      </c>
      <c r="P64" s="81">
        <f>'2 жастағы балалар Ф'!M161</f>
        <v>53.846153846153847</v>
      </c>
      <c r="Q64" s="81">
        <f>'2 жастағы балалар Ф'!N161</f>
        <v>38.46153846153846</v>
      </c>
      <c r="R64" s="81">
        <f>'2 жастағы балалар Ф'!O161</f>
        <v>7.6923076923076925</v>
      </c>
      <c r="S64" s="682"/>
      <c r="T64" s="683"/>
      <c r="U64" s="684"/>
      <c r="V64" s="1"/>
      <c r="W64" s="1"/>
      <c r="X64" s="1"/>
      <c r="Y64" s="1"/>
    </row>
    <row r="65" spans="2:51" x14ac:dyDescent="0.25">
      <c r="C65" s="1"/>
      <c r="D65" s="1"/>
      <c r="E65" s="1"/>
      <c r="F65" s="1"/>
      <c r="G65" s="1"/>
      <c r="H65" s="1"/>
      <c r="I65" s="1"/>
      <c r="J65" s="1"/>
      <c r="K65" s="1"/>
      <c r="L65" s="1"/>
      <c r="M65" s="1"/>
      <c r="N65" s="1"/>
      <c r="O65" s="1"/>
      <c r="P65" s="1"/>
      <c r="Q65" s="1"/>
      <c r="R65" s="1"/>
      <c r="S65" s="1"/>
      <c r="T65" s="1"/>
      <c r="U65" s="1"/>
      <c r="V65" s="1"/>
      <c r="W65" s="1"/>
      <c r="X65" s="1"/>
      <c r="Y65" s="1"/>
    </row>
    <row r="66" spans="2:51" ht="15" customHeight="1" x14ac:dyDescent="0.25">
      <c r="B66" s="699" t="s">
        <v>0</v>
      </c>
      <c r="C66" s="702" t="s">
        <v>923</v>
      </c>
      <c r="D66" s="705" t="s">
        <v>924</v>
      </c>
      <c r="E66" s="706"/>
      <c r="F66" s="702" t="s">
        <v>925</v>
      </c>
      <c r="G66" s="692" t="s">
        <v>733</v>
      </c>
      <c r="H66" s="693"/>
      <c r="I66" s="693"/>
      <c r="J66" s="693"/>
      <c r="K66" s="693"/>
      <c r="L66" s="693"/>
      <c r="M66" s="693"/>
      <c r="N66" s="693"/>
      <c r="O66" s="693"/>
      <c r="P66" s="693"/>
      <c r="Q66" s="693"/>
      <c r="R66" s="693"/>
      <c r="S66" s="693"/>
      <c r="T66" s="693"/>
      <c r="U66" s="693"/>
      <c r="V66" s="693"/>
      <c r="W66" s="693"/>
      <c r="X66" s="693"/>
      <c r="Y66" s="693"/>
      <c r="Z66" s="693"/>
      <c r="AA66" s="693"/>
      <c r="AB66" s="693"/>
      <c r="AC66" s="693"/>
      <c r="AD66" s="693"/>
      <c r="AE66" s="693"/>
      <c r="AF66" s="693"/>
      <c r="AG66" s="694"/>
      <c r="AH66" s="357"/>
      <c r="AI66" s="357"/>
      <c r="AJ66" s="357"/>
      <c r="AK66" s="357"/>
      <c r="AL66" s="357"/>
      <c r="AM66" s="357"/>
      <c r="AN66" s="357"/>
      <c r="AO66" s="357"/>
      <c r="AP66" s="357"/>
      <c r="AQ66" s="357"/>
      <c r="AR66" s="357"/>
      <c r="AS66" s="357"/>
      <c r="AT66" s="357"/>
      <c r="AU66" s="357"/>
      <c r="AV66" s="357"/>
      <c r="AW66" s="357"/>
      <c r="AX66" s="357"/>
      <c r="AY66" s="357"/>
    </row>
    <row r="67" spans="2:51" x14ac:dyDescent="0.25">
      <c r="B67" s="700"/>
      <c r="C67" s="703"/>
      <c r="D67" s="707"/>
      <c r="E67" s="708"/>
      <c r="F67" s="703"/>
      <c r="G67" s="695" t="s">
        <v>734</v>
      </c>
      <c r="H67" s="696"/>
      <c r="I67" s="696"/>
      <c r="J67" s="696"/>
      <c r="K67" s="696"/>
      <c r="L67" s="696"/>
      <c r="M67" s="696"/>
      <c r="N67" s="696"/>
      <c r="O67" s="696"/>
      <c r="P67" s="696"/>
      <c r="Q67" s="696"/>
      <c r="R67" s="696"/>
      <c r="S67" s="696"/>
      <c r="T67" s="696"/>
      <c r="U67" s="696"/>
      <c r="V67" s="695" t="s">
        <v>735</v>
      </c>
      <c r="W67" s="696"/>
      <c r="X67" s="696"/>
      <c r="Y67" s="696"/>
      <c r="Z67" s="696"/>
      <c r="AA67" s="696"/>
      <c r="AB67" s="696"/>
      <c r="AC67" s="696"/>
      <c r="AD67" s="696"/>
      <c r="AE67" s="696"/>
      <c r="AF67" s="696"/>
      <c r="AG67" s="697"/>
      <c r="AH67" s="522"/>
      <c r="AI67" s="522"/>
      <c r="AJ67" s="522"/>
      <c r="AK67" s="740"/>
      <c r="AL67" s="740"/>
      <c r="AM67" s="740"/>
      <c r="AN67" s="740"/>
      <c r="AO67" s="740"/>
      <c r="AP67" s="740"/>
      <c r="AQ67" s="740"/>
      <c r="AR67" s="740"/>
      <c r="AS67" s="740"/>
      <c r="AT67" s="740"/>
      <c r="AU67" s="740"/>
      <c r="AV67" s="740"/>
      <c r="AW67" s="740"/>
      <c r="AX67" s="740"/>
      <c r="AY67" s="740"/>
    </row>
    <row r="68" spans="2:51" ht="123.75" customHeight="1" x14ac:dyDescent="0.25">
      <c r="B68" s="700"/>
      <c r="C68" s="703"/>
      <c r="D68" s="707"/>
      <c r="E68" s="708"/>
      <c r="F68" s="703"/>
      <c r="G68" s="563" t="s">
        <v>736</v>
      </c>
      <c r="H68" s="563"/>
      <c r="I68" s="563"/>
      <c r="J68" s="563" t="s">
        <v>737</v>
      </c>
      <c r="K68" s="563"/>
      <c r="L68" s="563"/>
      <c r="M68" s="563" t="s">
        <v>738</v>
      </c>
      <c r="N68" s="563"/>
      <c r="O68" s="563"/>
      <c r="P68" s="563" t="s">
        <v>739</v>
      </c>
      <c r="Q68" s="563"/>
      <c r="R68" s="563"/>
      <c r="S68" s="679"/>
      <c r="T68" s="680"/>
      <c r="U68" s="681"/>
      <c r="V68" s="563" t="s">
        <v>740</v>
      </c>
      <c r="W68" s="563"/>
      <c r="X68" s="563"/>
      <c r="Y68" s="563" t="s">
        <v>741</v>
      </c>
      <c r="Z68" s="563"/>
      <c r="AA68" s="563"/>
      <c r="AB68" s="563" t="s">
        <v>742</v>
      </c>
      <c r="AC68" s="563"/>
      <c r="AD68" s="563"/>
      <c r="AE68" s="563" t="s">
        <v>743</v>
      </c>
      <c r="AF68" s="563"/>
      <c r="AG68" s="563"/>
      <c r="AH68" s="584"/>
      <c r="AI68" s="584"/>
      <c r="AJ68" s="584"/>
      <c r="AK68" s="584"/>
      <c r="AL68" s="584"/>
      <c r="AM68" s="584"/>
      <c r="AN68" s="584"/>
      <c r="AO68" s="584"/>
      <c r="AP68" s="584"/>
      <c r="AQ68" s="584"/>
      <c r="AR68" s="584"/>
      <c r="AS68" s="584"/>
      <c r="AT68" s="584"/>
      <c r="AU68" s="584"/>
      <c r="AV68" s="584"/>
      <c r="AW68" s="584"/>
      <c r="AX68" s="584"/>
      <c r="AY68" s="584"/>
    </row>
    <row r="69" spans="2:51" ht="94.5" customHeight="1" x14ac:dyDescent="0.25">
      <c r="B69" s="701"/>
      <c r="C69" s="704"/>
      <c r="D69" s="709"/>
      <c r="E69" s="710"/>
      <c r="F69" s="704"/>
      <c r="G69" s="478" t="s">
        <v>918</v>
      </c>
      <c r="H69" s="478" t="s">
        <v>919</v>
      </c>
      <c r="I69" s="478" t="s">
        <v>920</v>
      </c>
      <c r="J69" s="478" t="s">
        <v>918</v>
      </c>
      <c r="K69" s="478" t="s">
        <v>919</v>
      </c>
      <c r="L69" s="478" t="s">
        <v>920</v>
      </c>
      <c r="M69" s="478" t="s">
        <v>918</v>
      </c>
      <c r="N69" s="478" t="s">
        <v>919</v>
      </c>
      <c r="O69" s="478" t="s">
        <v>920</v>
      </c>
      <c r="P69" s="478" t="s">
        <v>918</v>
      </c>
      <c r="Q69" s="478" t="s">
        <v>919</v>
      </c>
      <c r="R69" s="478" t="s">
        <v>920</v>
      </c>
      <c r="S69" s="583"/>
      <c r="T69" s="584"/>
      <c r="U69" s="585"/>
      <c r="V69" s="478" t="s">
        <v>918</v>
      </c>
      <c r="W69" s="478" t="s">
        <v>919</v>
      </c>
      <c r="X69" s="478" t="s">
        <v>920</v>
      </c>
      <c r="Y69" s="478" t="s">
        <v>918</v>
      </c>
      <c r="Z69" s="478" t="s">
        <v>919</v>
      </c>
      <c r="AA69" s="478" t="s">
        <v>920</v>
      </c>
      <c r="AB69" s="478" t="s">
        <v>918</v>
      </c>
      <c r="AC69" s="478" t="s">
        <v>919</v>
      </c>
      <c r="AD69" s="515" t="s">
        <v>920</v>
      </c>
      <c r="AE69" s="478" t="s">
        <v>918</v>
      </c>
      <c r="AF69" s="478" t="s">
        <v>919</v>
      </c>
      <c r="AG69" s="478" t="s">
        <v>920</v>
      </c>
      <c r="AH69" s="517"/>
      <c r="AI69" s="517"/>
      <c r="AJ69" s="517"/>
      <c r="AK69" s="517"/>
      <c r="AL69" s="517"/>
      <c r="AM69" s="517"/>
      <c r="AN69" s="517"/>
      <c r="AO69" s="517"/>
      <c r="AP69" s="517"/>
      <c r="AQ69" s="517"/>
      <c r="AR69" s="517"/>
      <c r="AS69" s="517"/>
      <c r="AT69" s="517"/>
      <c r="AU69" s="517"/>
      <c r="AV69" s="517"/>
      <c r="AW69" s="517"/>
      <c r="AX69" s="517"/>
      <c r="AY69" s="517"/>
    </row>
    <row r="70" spans="2:51" ht="45" customHeight="1" x14ac:dyDescent="0.25">
      <c r="B70" s="340">
        <v>1</v>
      </c>
      <c r="C70" s="341" t="str">
        <f>C63</f>
        <v>Балдырған</v>
      </c>
      <c r="D70" s="712" t="str">
        <f>D63</f>
        <v>Какенова КА                                Кугабаева Ж .С</v>
      </c>
      <c r="E70" s="713"/>
      <c r="F70" s="368">
        <f>Q56</f>
        <v>13</v>
      </c>
      <c r="G70" s="342">
        <f>'2 жастағы балалар К'!D160</f>
        <v>7</v>
      </c>
      <c r="H70" s="342">
        <f>'2 жастағы балалар К'!E160</f>
        <v>6</v>
      </c>
      <c r="I70" s="342">
        <f>'2 жастағы балалар К'!F160</f>
        <v>0</v>
      </c>
      <c r="J70" s="342">
        <f>'2 жастағы балалар К'!G160</f>
        <v>5</v>
      </c>
      <c r="K70" s="342">
        <f>'2 жастағы балалар К'!H160</f>
        <v>4</v>
      </c>
      <c r="L70" s="342">
        <f>'2 жастағы балалар К'!I160</f>
        <v>4</v>
      </c>
      <c r="M70" s="342">
        <f>'2 жастағы балалар К'!J160</f>
        <v>5</v>
      </c>
      <c r="N70" s="342">
        <f>'2 жастағы балалар К'!K160</f>
        <v>4</v>
      </c>
      <c r="O70" s="342">
        <f>'2 жастағы балалар К'!L160</f>
        <v>4</v>
      </c>
      <c r="P70" s="342">
        <f>'2 жастағы балалар К'!M160</f>
        <v>5</v>
      </c>
      <c r="Q70" s="342">
        <f>'2 жастағы балалар К'!N160</f>
        <v>4</v>
      </c>
      <c r="R70" s="342">
        <f>'2 жастағы балалар К'!O160</f>
        <v>4</v>
      </c>
      <c r="S70" s="583"/>
      <c r="T70" s="584"/>
      <c r="U70" s="585"/>
      <c r="V70" s="342">
        <f>'2 жастағы балалар К'!P160</f>
        <v>5</v>
      </c>
      <c r="W70" s="342">
        <f>'2 жастағы балалар К'!Q160</f>
        <v>4</v>
      </c>
      <c r="X70" s="342">
        <f>'2 жастағы балалар К'!R160</f>
        <v>4</v>
      </c>
      <c r="Y70" s="342">
        <f>'2 жастағы балалар К'!S160</f>
        <v>4</v>
      </c>
      <c r="Z70" s="342">
        <f>'2 жастағы балалар К'!T160</f>
        <v>5</v>
      </c>
      <c r="AA70" s="342">
        <f>'2 жастағы балалар К'!U160</f>
        <v>4</v>
      </c>
      <c r="AB70" s="342">
        <f>'2 жастағы балалар К'!V160</f>
        <v>5</v>
      </c>
      <c r="AC70" s="342">
        <f>'2 жастағы балалар К'!W160</f>
        <v>4</v>
      </c>
      <c r="AD70" s="516">
        <f>'2 жастағы балалар К'!X160</f>
        <v>4</v>
      </c>
      <c r="AE70" s="342">
        <f>'2 жастағы балалар К'!Y160</f>
        <v>5</v>
      </c>
      <c r="AF70" s="342">
        <f>'2 жастағы балалар К'!Z160</f>
        <v>4</v>
      </c>
      <c r="AG70" s="342">
        <f>'2 жастағы балалар К'!AA160</f>
        <v>4</v>
      </c>
      <c r="AH70" s="518"/>
      <c r="AI70" s="518"/>
      <c r="AJ70" s="518"/>
      <c r="AK70" s="518"/>
      <c r="AL70" s="518"/>
      <c r="AM70" s="518"/>
      <c r="AN70" s="518"/>
      <c r="AO70" s="518"/>
      <c r="AP70" s="518"/>
      <c r="AQ70" s="518"/>
      <c r="AR70" s="518"/>
      <c r="AS70" s="518"/>
      <c r="AT70" s="518"/>
      <c r="AU70" s="518"/>
      <c r="AV70" s="518"/>
      <c r="AW70" s="518"/>
      <c r="AX70" s="518"/>
      <c r="AY70" s="518"/>
    </row>
    <row r="71" spans="2:51" ht="15.75" x14ac:dyDescent="0.25">
      <c r="B71" s="345"/>
      <c r="C71" s="346"/>
      <c r="D71" s="711"/>
      <c r="E71" s="711"/>
      <c r="F71" s="342" t="s">
        <v>1</v>
      </c>
      <c r="G71" s="342">
        <f>'2 жастағы балалар К'!D161</f>
        <v>53.846153846153847</v>
      </c>
      <c r="H71" s="342">
        <f>'2 жастағы балалар К'!E161</f>
        <v>46.153846153846153</v>
      </c>
      <c r="I71" s="342">
        <f>'2 жастағы балалар К'!F161</f>
        <v>0</v>
      </c>
      <c r="J71" s="342">
        <f>'2 жастағы балалар К'!G161</f>
        <v>38.46153846153846</v>
      </c>
      <c r="K71" s="342">
        <f>'2 жастағы балалар К'!H161</f>
        <v>30.76923076923077</v>
      </c>
      <c r="L71" s="342">
        <f>'2 жастағы балалар К'!I161</f>
        <v>30.76923076923077</v>
      </c>
      <c r="M71" s="342">
        <f>'2 жастағы балалар К'!J161</f>
        <v>38.46153846153846</v>
      </c>
      <c r="N71" s="342">
        <f>'2 жастағы балалар К'!K161</f>
        <v>30.76923076923077</v>
      </c>
      <c r="O71" s="342">
        <f>'2 жастағы балалар К'!L161</f>
        <v>30.76923076923077</v>
      </c>
      <c r="P71" s="342">
        <f>'2 жастағы балалар К'!M161</f>
        <v>38.46153846153846</v>
      </c>
      <c r="Q71" s="342">
        <f>'2 жастағы балалар К'!N161</f>
        <v>30.76923076923077</v>
      </c>
      <c r="R71" s="342">
        <f>'2 жастағы балалар К'!O161</f>
        <v>30.76923076923077</v>
      </c>
      <c r="S71" s="682"/>
      <c r="T71" s="683"/>
      <c r="U71" s="684"/>
      <c r="V71" s="342">
        <f>'2 жастағы балалар К'!P161</f>
        <v>38.46153846153846</v>
      </c>
      <c r="W71" s="342">
        <f>'2 жастағы балалар К'!Q161</f>
        <v>30.76923076923077</v>
      </c>
      <c r="X71" s="342">
        <f>'2 жастағы балалар К'!R161</f>
        <v>30.76923076923077</v>
      </c>
      <c r="Y71" s="342">
        <f>'2 жастағы балалар К'!S161</f>
        <v>30.76923076923077</v>
      </c>
      <c r="Z71" s="342">
        <f>'2 жастағы балалар К'!T161</f>
        <v>38.46153846153846</v>
      </c>
      <c r="AA71" s="342">
        <f>'2 жастағы балалар К'!U161</f>
        <v>30.76923076923077</v>
      </c>
      <c r="AB71" s="342">
        <f>'2 жастағы балалар К'!V161</f>
        <v>38.46153846153846</v>
      </c>
      <c r="AC71" s="342">
        <f>'2 жастағы балалар К'!W161</f>
        <v>30.76923076923077</v>
      </c>
      <c r="AD71" s="516">
        <f>'2 жастағы балалар К'!X161</f>
        <v>30.76923076923077</v>
      </c>
      <c r="AE71" s="342">
        <f>'2 жастағы балалар К'!Y161</f>
        <v>38.46153846153846</v>
      </c>
      <c r="AF71" s="342">
        <f>'2 жастағы балалар К'!Z161</f>
        <v>30.76923076923077</v>
      </c>
      <c r="AG71" s="342">
        <f>'2 жастағы балалар К'!AA161</f>
        <v>30.76923076923077</v>
      </c>
      <c r="AH71" s="518"/>
      <c r="AI71" s="518"/>
      <c r="AJ71" s="518"/>
      <c r="AK71" s="518"/>
      <c r="AL71" s="518"/>
      <c r="AM71" s="518"/>
      <c r="AN71" s="518"/>
      <c r="AO71" s="518"/>
      <c r="AP71" s="518"/>
      <c r="AQ71" s="518"/>
      <c r="AR71" s="518"/>
      <c r="AS71" s="518"/>
      <c r="AT71" s="518"/>
      <c r="AU71" s="518"/>
      <c r="AV71" s="518"/>
      <c r="AW71" s="518"/>
      <c r="AX71" s="518"/>
      <c r="AY71" s="518"/>
    </row>
    <row r="72" spans="2:51" x14ac:dyDescent="0.25">
      <c r="B72" s="347"/>
      <c r="C72" s="347"/>
      <c r="D72" s="347"/>
      <c r="E72" s="347"/>
      <c r="F72" s="347"/>
      <c r="G72" s="347"/>
      <c r="H72" s="347"/>
      <c r="I72" s="347"/>
      <c r="J72" s="347"/>
      <c r="K72" s="347"/>
      <c r="L72" s="347"/>
      <c r="M72" s="347"/>
      <c r="N72" s="347"/>
      <c r="O72" s="347"/>
      <c r="P72" s="347"/>
      <c r="Q72" s="347"/>
      <c r="R72" s="347"/>
      <c r="S72" s="347"/>
      <c r="T72" s="347"/>
      <c r="U72" s="347"/>
      <c r="V72" s="347"/>
      <c r="W72" s="347"/>
      <c r="X72" s="347"/>
      <c r="Y72" s="347"/>
      <c r="Z72" s="347"/>
      <c r="AA72" s="347"/>
      <c r="AB72" s="347"/>
      <c r="AC72" s="347"/>
      <c r="AD72" s="347"/>
      <c r="AE72" s="347"/>
      <c r="AF72" s="347"/>
      <c r="AG72" s="347"/>
      <c r="AH72" s="347"/>
      <c r="AI72" s="347"/>
      <c r="AJ72" s="347"/>
    </row>
    <row r="73" spans="2:51" ht="15" customHeight="1" x14ac:dyDescent="0.25">
      <c r="B73" s="699" t="s">
        <v>0</v>
      </c>
      <c r="C73" s="702" t="s">
        <v>923</v>
      </c>
      <c r="D73" s="705" t="s">
        <v>924</v>
      </c>
      <c r="E73" s="706"/>
      <c r="F73" s="702" t="s">
        <v>925</v>
      </c>
      <c r="G73" s="692" t="s">
        <v>916</v>
      </c>
      <c r="H73" s="693"/>
      <c r="I73" s="693"/>
      <c r="J73" s="693"/>
      <c r="K73" s="693"/>
      <c r="L73" s="693"/>
      <c r="M73" s="693"/>
      <c r="N73" s="693"/>
      <c r="O73" s="693"/>
      <c r="P73" s="693"/>
      <c r="Q73" s="693"/>
      <c r="R73" s="693"/>
      <c r="S73" s="693"/>
      <c r="T73" s="693"/>
      <c r="U73" s="694"/>
      <c r="V73" s="347"/>
      <c r="W73" s="347"/>
      <c r="X73" s="347"/>
      <c r="Y73" s="347"/>
      <c r="Z73" s="347"/>
      <c r="AA73" s="347"/>
      <c r="AB73" s="347"/>
      <c r="AC73" s="347"/>
      <c r="AD73" s="347"/>
      <c r="AE73" s="347"/>
      <c r="AF73" s="347"/>
      <c r="AG73" s="347"/>
      <c r="AH73" s="347"/>
      <c r="AI73" s="347"/>
      <c r="AJ73" s="347"/>
    </row>
    <row r="74" spans="2:51" x14ac:dyDescent="0.25">
      <c r="B74" s="700"/>
      <c r="C74" s="703"/>
      <c r="D74" s="707"/>
      <c r="E74" s="708"/>
      <c r="F74" s="703"/>
      <c r="G74" s="686" t="s">
        <v>940</v>
      </c>
      <c r="H74" s="687"/>
      <c r="I74" s="687"/>
      <c r="J74" s="687"/>
      <c r="K74" s="687"/>
      <c r="L74" s="687"/>
      <c r="M74" s="687"/>
      <c r="N74" s="687"/>
      <c r="O74" s="687"/>
      <c r="P74" s="687"/>
      <c r="Q74" s="687"/>
      <c r="R74" s="687"/>
      <c r="S74" s="687"/>
      <c r="T74" s="687"/>
      <c r="U74" s="688"/>
      <c r="V74" s="347"/>
      <c r="W74" s="347"/>
      <c r="X74" s="347"/>
      <c r="Y74" s="347"/>
      <c r="Z74" s="347"/>
      <c r="AA74" s="347"/>
      <c r="AB74" s="347"/>
      <c r="AC74" s="347"/>
      <c r="AD74" s="347"/>
      <c r="AE74" s="347"/>
      <c r="AF74" s="347"/>
      <c r="AG74" s="347"/>
      <c r="AH74" s="347"/>
      <c r="AI74" s="347"/>
      <c r="AJ74" s="347"/>
    </row>
    <row r="75" spans="2:51" ht="87.75" customHeight="1" x14ac:dyDescent="0.25">
      <c r="B75" s="700"/>
      <c r="C75" s="703"/>
      <c r="D75" s="707"/>
      <c r="E75" s="708"/>
      <c r="F75" s="703"/>
      <c r="G75" s="679"/>
      <c r="H75" s="680"/>
      <c r="I75" s="681"/>
      <c r="J75" s="563" t="s">
        <v>766</v>
      </c>
      <c r="K75" s="563"/>
      <c r="L75" s="563"/>
      <c r="M75" s="563" t="s">
        <v>767</v>
      </c>
      <c r="N75" s="563"/>
      <c r="O75" s="563"/>
      <c r="P75" s="563" t="s">
        <v>768</v>
      </c>
      <c r="Q75" s="563"/>
      <c r="R75" s="563"/>
      <c r="S75" s="563" t="s">
        <v>769</v>
      </c>
      <c r="T75" s="563"/>
      <c r="U75" s="563"/>
      <c r="V75" s="347"/>
      <c r="W75" s="347"/>
      <c r="X75" s="347"/>
      <c r="Y75" s="347"/>
      <c r="Z75" s="347"/>
      <c r="AA75" s="347"/>
      <c r="AB75" s="347"/>
      <c r="AC75" s="347"/>
      <c r="AD75" s="347"/>
      <c r="AE75" s="347"/>
      <c r="AF75" s="347"/>
      <c r="AG75" s="347"/>
      <c r="AH75" s="347"/>
      <c r="AI75" s="347"/>
      <c r="AJ75" s="347"/>
    </row>
    <row r="76" spans="2:51" ht="94.5" customHeight="1" x14ac:dyDescent="0.25">
      <c r="B76" s="701"/>
      <c r="C76" s="704"/>
      <c r="D76" s="709"/>
      <c r="E76" s="710"/>
      <c r="F76" s="704"/>
      <c r="G76" s="583"/>
      <c r="H76" s="584"/>
      <c r="I76" s="585"/>
      <c r="J76" s="478" t="s">
        <v>918</v>
      </c>
      <c r="K76" s="478" t="s">
        <v>919</v>
      </c>
      <c r="L76" s="478" t="s">
        <v>920</v>
      </c>
      <c r="M76" s="478" t="s">
        <v>918</v>
      </c>
      <c r="N76" s="478" t="s">
        <v>919</v>
      </c>
      <c r="O76" s="478" t="s">
        <v>920</v>
      </c>
      <c r="P76" s="478" t="s">
        <v>918</v>
      </c>
      <c r="Q76" s="478" t="s">
        <v>919</v>
      </c>
      <c r="R76" s="478" t="s">
        <v>920</v>
      </c>
      <c r="S76" s="478" t="s">
        <v>918</v>
      </c>
      <c r="T76" s="478" t="s">
        <v>919</v>
      </c>
      <c r="U76" s="478" t="s">
        <v>920</v>
      </c>
      <c r="V76" s="347"/>
      <c r="W76" s="347"/>
      <c r="X76" s="347"/>
      <c r="Y76" s="347"/>
      <c r="Z76" s="347"/>
      <c r="AA76" s="347"/>
      <c r="AB76" s="347"/>
      <c r="AC76" s="347"/>
      <c r="AD76" s="347"/>
      <c r="AE76" s="347"/>
      <c r="AF76" s="347"/>
      <c r="AG76" s="347"/>
      <c r="AH76" s="347"/>
      <c r="AI76" s="347"/>
      <c r="AJ76" s="347"/>
    </row>
    <row r="77" spans="2:51" ht="45" customHeight="1" x14ac:dyDescent="0.25">
      <c r="B77" s="340">
        <v>1</v>
      </c>
      <c r="C77" s="341" t="str">
        <f>C63</f>
        <v>Балдырған</v>
      </c>
      <c r="D77" s="712" t="str">
        <f>D63</f>
        <v>Какенова КА                                Кугабаева Ж .С</v>
      </c>
      <c r="E77" s="713"/>
      <c r="F77" s="368">
        <f>Q56</f>
        <v>13</v>
      </c>
      <c r="G77" s="583"/>
      <c r="H77" s="584"/>
      <c r="I77" s="585"/>
      <c r="J77" s="348">
        <f>'2 жастағы балалар Т'!D160</f>
        <v>4</v>
      </c>
      <c r="K77" s="348">
        <f>'2 жастағы балалар Т'!E160</f>
        <v>5</v>
      </c>
      <c r="L77" s="348">
        <f>'2 жастағы балалар Т'!F160</f>
        <v>4</v>
      </c>
      <c r="M77" s="348">
        <f>'2 жастағы балалар Т'!G160</f>
        <v>4</v>
      </c>
      <c r="N77" s="348">
        <f>'2 жастағы балалар Т'!H160</f>
        <v>6</v>
      </c>
      <c r="O77" s="348">
        <f>'2 жастағы балалар Т'!I160</f>
        <v>4</v>
      </c>
      <c r="P77" s="348">
        <f>'2 жастағы балалар Т'!J160</f>
        <v>4</v>
      </c>
      <c r="Q77" s="348">
        <f>'2 жастағы балалар Т'!K160</f>
        <v>5</v>
      </c>
      <c r="R77" s="348">
        <f>'2 жастағы балалар Т'!L160</f>
        <v>4</v>
      </c>
      <c r="S77" s="348">
        <f>'2 жастағы балалар Т'!M160</f>
        <v>4</v>
      </c>
      <c r="T77" s="348">
        <f>'2 жастағы балалар Т'!N160</f>
        <v>5</v>
      </c>
      <c r="U77" s="348">
        <f>'2 жастағы балалар Т'!O160</f>
        <v>4</v>
      </c>
      <c r="V77" s="347"/>
      <c r="W77" s="347"/>
      <c r="X77" s="347"/>
      <c r="Y77" s="347"/>
      <c r="Z77" s="347"/>
      <c r="AA77" s="347"/>
      <c r="AB77" s="347"/>
      <c r="AC77" s="347"/>
      <c r="AD77" s="347"/>
      <c r="AE77" s="347"/>
      <c r="AF77" s="347"/>
      <c r="AG77" s="347"/>
      <c r="AH77" s="347"/>
      <c r="AI77" s="347"/>
      <c r="AJ77" s="347"/>
    </row>
    <row r="78" spans="2:51" ht="15.75" x14ac:dyDescent="0.25">
      <c r="B78" s="345"/>
      <c r="C78" s="346"/>
      <c r="D78" s="711"/>
      <c r="E78" s="711"/>
      <c r="F78" s="342" t="s">
        <v>1</v>
      </c>
      <c r="G78" s="682"/>
      <c r="H78" s="683"/>
      <c r="I78" s="684"/>
      <c r="J78" s="348">
        <f>'2 жастағы балалар Т'!D161</f>
        <v>30.76923076923077</v>
      </c>
      <c r="K78" s="348">
        <f>'2 жастағы балалар Т'!E161</f>
        <v>38.46153846153846</v>
      </c>
      <c r="L78" s="348">
        <f>'2 жастағы балалар Т'!F161</f>
        <v>30.76923076923077</v>
      </c>
      <c r="M78" s="348">
        <f>'2 жастағы балалар Т'!G161</f>
        <v>30.76923076923077</v>
      </c>
      <c r="N78" s="348">
        <f>'2 жастағы балалар Т'!H161</f>
        <v>46.153846153846153</v>
      </c>
      <c r="O78" s="348">
        <f>'2 жастағы балалар Т'!I161</f>
        <v>30.76923076923077</v>
      </c>
      <c r="P78" s="348">
        <f>'2 жастағы балалар Т'!J161</f>
        <v>30.76923076923077</v>
      </c>
      <c r="Q78" s="348">
        <f>'2 жастағы балалар Т'!K161</f>
        <v>38.46153846153846</v>
      </c>
      <c r="R78" s="348">
        <f>'2 жастағы балалар Т'!L161</f>
        <v>30.76923076923077</v>
      </c>
      <c r="S78" s="348">
        <f>'2 жастағы балалар Т'!M161</f>
        <v>30.76923076923077</v>
      </c>
      <c r="T78" s="348">
        <f>'2 жастағы балалар Т'!N161</f>
        <v>38.46153846153846</v>
      </c>
      <c r="U78" s="348">
        <f>'2 жастағы балалар Т'!O161</f>
        <v>30.76923076923077</v>
      </c>
      <c r="V78" s="347"/>
      <c r="W78" s="347"/>
      <c r="X78" s="347"/>
      <c r="Y78" s="347"/>
      <c r="Z78" s="347"/>
      <c r="AA78" s="347"/>
      <c r="AB78" s="347"/>
      <c r="AC78" s="347"/>
      <c r="AD78" s="347"/>
      <c r="AE78" s="347"/>
      <c r="AF78" s="347"/>
      <c r="AG78" s="347"/>
      <c r="AH78" s="347"/>
      <c r="AI78" s="347"/>
      <c r="AJ78" s="347"/>
    </row>
    <row r="79" spans="2:51" x14ac:dyDescent="0.25">
      <c r="B79" s="347"/>
      <c r="C79" s="347"/>
      <c r="D79" s="347"/>
      <c r="E79" s="347"/>
      <c r="F79" s="347"/>
      <c r="G79" s="347"/>
      <c r="H79" s="347"/>
      <c r="I79" s="347"/>
      <c r="J79" s="347"/>
      <c r="K79" s="347"/>
      <c r="L79" s="347"/>
      <c r="M79" s="347"/>
      <c r="N79" s="347"/>
      <c r="O79" s="347"/>
      <c r="P79" s="347"/>
      <c r="Q79" s="347"/>
      <c r="R79" s="347"/>
      <c r="S79" s="347"/>
      <c r="T79" s="347"/>
      <c r="U79" s="347"/>
      <c r="V79" s="347"/>
      <c r="W79" s="347"/>
      <c r="X79" s="347"/>
      <c r="Y79" s="347"/>
      <c r="Z79" s="347"/>
      <c r="AA79" s="347"/>
      <c r="AB79" s="347"/>
      <c r="AC79" s="347"/>
      <c r="AD79" s="347"/>
      <c r="AE79" s="347"/>
      <c r="AF79" s="347"/>
      <c r="AG79" s="347"/>
      <c r="AH79" s="347"/>
      <c r="AI79" s="347"/>
      <c r="AJ79" s="347"/>
    </row>
    <row r="80" spans="2:51" ht="15" customHeight="1" x14ac:dyDescent="0.25">
      <c r="B80" s="699" t="s">
        <v>0</v>
      </c>
      <c r="C80" s="702" t="s">
        <v>923</v>
      </c>
      <c r="D80" s="705" t="s">
        <v>924</v>
      </c>
      <c r="E80" s="706"/>
      <c r="F80" s="702" t="s">
        <v>925</v>
      </c>
      <c r="G80" s="692" t="s">
        <v>904</v>
      </c>
      <c r="H80" s="693"/>
      <c r="I80" s="693"/>
      <c r="J80" s="693"/>
      <c r="K80" s="693"/>
      <c r="L80" s="693"/>
      <c r="M80" s="693"/>
      <c r="N80" s="693"/>
      <c r="O80" s="693"/>
      <c r="P80" s="693"/>
      <c r="Q80" s="693"/>
      <c r="R80" s="693"/>
      <c r="S80" s="693"/>
      <c r="T80" s="693"/>
      <c r="U80" s="693"/>
      <c r="V80" s="693"/>
      <c r="W80" s="693"/>
      <c r="X80" s="693"/>
      <c r="Y80" s="693"/>
      <c r="Z80" s="693"/>
      <c r="AA80" s="693"/>
      <c r="AB80" s="693"/>
      <c r="AC80" s="693"/>
      <c r="AD80" s="693"/>
      <c r="AE80" s="693"/>
      <c r="AF80" s="693"/>
      <c r="AG80" s="693"/>
      <c r="AH80" s="693"/>
      <c r="AI80" s="693"/>
      <c r="AJ80" s="693"/>
      <c r="AK80" s="693"/>
      <c r="AL80" s="693"/>
      <c r="AM80" s="693"/>
      <c r="AN80" s="693"/>
      <c r="AO80" s="693"/>
      <c r="AP80" s="693"/>
      <c r="AQ80" s="693"/>
      <c r="AR80" s="693"/>
      <c r="AS80" s="693"/>
      <c r="AT80" s="693"/>
      <c r="AU80" s="693"/>
      <c r="AV80" s="693"/>
      <c r="AW80" s="693"/>
      <c r="AX80" s="693"/>
      <c r="AY80" s="694"/>
    </row>
    <row r="81" spans="2:51" x14ac:dyDescent="0.25">
      <c r="B81" s="700"/>
      <c r="C81" s="703"/>
      <c r="D81" s="707"/>
      <c r="E81" s="708"/>
      <c r="F81" s="703"/>
      <c r="G81" s="695" t="s">
        <v>903</v>
      </c>
      <c r="H81" s="696"/>
      <c r="I81" s="696"/>
      <c r="J81" s="696"/>
      <c r="K81" s="696"/>
      <c r="L81" s="696"/>
      <c r="M81" s="696"/>
      <c r="N81" s="696"/>
      <c r="O81" s="696"/>
      <c r="P81" s="696"/>
      <c r="Q81" s="696"/>
      <c r="R81" s="696"/>
      <c r="S81" s="695" t="s">
        <v>902</v>
      </c>
      <c r="T81" s="696"/>
      <c r="U81" s="697"/>
      <c r="V81" s="776"/>
      <c r="W81" s="777"/>
      <c r="X81" s="777"/>
      <c r="Y81" s="777"/>
      <c r="Z81" s="777"/>
      <c r="AA81" s="777"/>
      <c r="AB81" s="777"/>
      <c r="AC81" s="777"/>
      <c r="AD81" s="777"/>
      <c r="AE81" s="777"/>
      <c r="AF81" s="777"/>
      <c r="AG81" s="777"/>
      <c r="AH81" s="777"/>
      <c r="AI81" s="777"/>
      <c r="AJ81" s="778"/>
      <c r="AK81" s="695" t="s">
        <v>902</v>
      </c>
      <c r="AL81" s="696"/>
      <c r="AM81" s="696"/>
      <c r="AN81" s="696"/>
      <c r="AO81" s="696"/>
      <c r="AP81" s="696"/>
      <c r="AQ81" s="696"/>
      <c r="AR81" s="696"/>
      <c r="AS81" s="697"/>
      <c r="AT81" s="695" t="s">
        <v>901</v>
      </c>
      <c r="AU81" s="696"/>
      <c r="AV81" s="696"/>
      <c r="AW81" s="696"/>
      <c r="AX81" s="696"/>
      <c r="AY81" s="697"/>
    </row>
    <row r="82" spans="2:51" ht="118.5" customHeight="1" x14ac:dyDescent="0.25">
      <c r="B82" s="700"/>
      <c r="C82" s="703"/>
      <c r="D82" s="707"/>
      <c r="E82" s="708"/>
      <c r="F82" s="703"/>
      <c r="G82" s="563" t="s">
        <v>801</v>
      </c>
      <c r="H82" s="563"/>
      <c r="I82" s="563"/>
      <c r="J82" s="563" t="s">
        <v>802</v>
      </c>
      <c r="K82" s="563"/>
      <c r="L82" s="563"/>
      <c r="M82" s="563" t="s">
        <v>803</v>
      </c>
      <c r="N82" s="563"/>
      <c r="O82" s="563"/>
      <c r="P82" s="563" t="s">
        <v>804</v>
      </c>
      <c r="Q82" s="563"/>
      <c r="R82" s="563"/>
      <c r="S82" s="563" t="s">
        <v>805</v>
      </c>
      <c r="T82" s="563"/>
      <c r="U82" s="563"/>
      <c r="V82" s="756"/>
      <c r="W82" s="740"/>
      <c r="X82" s="740"/>
      <c r="Y82" s="740"/>
      <c r="Z82" s="740"/>
      <c r="AA82" s="740"/>
      <c r="AB82" s="740"/>
      <c r="AC82" s="740"/>
      <c r="AD82" s="740"/>
      <c r="AE82" s="740"/>
      <c r="AF82" s="740"/>
      <c r="AG82" s="740"/>
      <c r="AH82" s="740"/>
      <c r="AI82" s="740"/>
      <c r="AJ82" s="779"/>
      <c r="AK82" s="563" t="s">
        <v>806</v>
      </c>
      <c r="AL82" s="563"/>
      <c r="AM82" s="563"/>
      <c r="AN82" s="563" t="s">
        <v>807</v>
      </c>
      <c r="AO82" s="563"/>
      <c r="AP82" s="563"/>
      <c r="AQ82" s="563" t="s">
        <v>808</v>
      </c>
      <c r="AR82" s="563"/>
      <c r="AS82" s="563"/>
      <c r="AT82" s="563" t="s">
        <v>809</v>
      </c>
      <c r="AU82" s="563"/>
      <c r="AV82" s="563"/>
      <c r="AW82" s="563" t="s">
        <v>810</v>
      </c>
      <c r="AX82" s="563"/>
      <c r="AY82" s="563"/>
    </row>
    <row r="83" spans="2:51" ht="94.5" customHeight="1" x14ac:dyDescent="0.25">
      <c r="B83" s="701"/>
      <c r="C83" s="704"/>
      <c r="D83" s="709"/>
      <c r="E83" s="710"/>
      <c r="F83" s="704"/>
      <c r="G83" s="478" t="s">
        <v>918</v>
      </c>
      <c r="H83" s="478" t="s">
        <v>919</v>
      </c>
      <c r="I83" s="478" t="s">
        <v>920</v>
      </c>
      <c r="J83" s="478" t="s">
        <v>918</v>
      </c>
      <c r="K83" s="478" t="s">
        <v>919</v>
      </c>
      <c r="L83" s="478" t="s">
        <v>920</v>
      </c>
      <c r="M83" s="478" t="s">
        <v>918</v>
      </c>
      <c r="N83" s="478" t="s">
        <v>919</v>
      </c>
      <c r="O83" s="478" t="s">
        <v>920</v>
      </c>
      <c r="P83" s="478" t="s">
        <v>918</v>
      </c>
      <c r="Q83" s="478" t="s">
        <v>919</v>
      </c>
      <c r="R83" s="478" t="s">
        <v>920</v>
      </c>
      <c r="S83" s="478" t="s">
        <v>918</v>
      </c>
      <c r="T83" s="478" t="s">
        <v>919</v>
      </c>
      <c r="U83" s="478" t="s">
        <v>920</v>
      </c>
      <c r="V83" s="756"/>
      <c r="W83" s="740"/>
      <c r="X83" s="740"/>
      <c r="Y83" s="740"/>
      <c r="Z83" s="740"/>
      <c r="AA83" s="740"/>
      <c r="AB83" s="740"/>
      <c r="AC83" s="740"/>
      <c r="AD83" s="740"/>
      <c r="AE83" s="740"/>
      <c r="AF83" s="740"/>
      <c r="AG83" s="740"/>
      <c r="AH83" s="740"/>
      <c r="AI83" s="740"/>
      <c r="AJ83" s="779"/>
      <c r="AK83" s="478" t="s">
        <v>918</v>
      </c>
      <c r="AL83" s="478" t="s">
        <v>919</v>
      </c>
      <c r="AM83" s="478" t="s">
        <v>920</v>
      </c>
      <c r="AN83" s="478" t="s">
        <v>918</v>
      </c>
      <c r="AO83" s="478" t="s">
        <v>919</v>
      </c>
      <c r="AP83" s="478" t="s">
        <v>920</v>
      </c>
      <c r="AQ83" s="478" t="s">
        <v>918</v>
      </c>
      <c r="AR83" s="478" t="s">
        <v>919</v>
      </c>
      <c r="AS83" s="478" t="s">
        <v>920</v>
      </c>
      <c r="AT83" s="478" t="s">
        <v>918</v>
      </c>
      <c r="AU83" s="478" t="s">
        <v>919</v>
      </c>
      <c r="AV83" s="478" t="s">
        <v>920</v>
      </c>
      <c r="AW83" s="478" t="s">
        <v>918</v>
      </c>
      <c r="AX83" s="478" t="s">
        <v>919</v>
      </c>
      <c r="AY83" s="478" t="s">
        <v>920</v>
      </c>
    </row>
    <row r="84" spans="2:51" ht="45" customHeight="1" x14ac:dyDescent="0.25">
      <c r="B84" s="340">
        <v>1</v>
      </c>
      <c r="C84" s="341" t="str">
        <f>C63</f>
        <v>Балдырған</v>
      </c>
      <c r="D84" s="712" t="str">
        <f>D63</f>
        <v>Какенова КА                                Кугабаева Ж .С</v>
      </c>
      <c r="E84" s="713"/>
      <c r="F84" s="368">
        <f>Q56</f>
        <v>13</v>
      </c>
      <c r="G84" s="342">
        <f>'2 жастағы балалар Ш'!D160</f>
        <v>5</v>
      </c>
      <c r="H84" s="342">
        <f>'2 жастағы балалар Ш'!E160</f>
        <v>7</v>
      </c>
      <c r="I84" s="342">
        <f>'2 жастағы балалар Ш'!F160</f>
        <v>1</v>
      </c>
      <c r="J84" s="342">
        <f>'2 жастағы балалар Ш'!G160</f>
        <v>6</v>
      </c>
      <c r="K84" s="342">
        <f>'2 жастағы балалар Ш'!H160</f>
        <v>4</v>
      </c>
      <c r="L84" s="342">
        <f>'2 жастағы балалар Ш'!I160</f>
        <v>3</v>
      </c>
      <c r="M84" s="342">
        <f>'2 жастағы балалар Ш'!J160</f>
        <v>5</v>
      </c>
      <c r="N84" s="342">
        <f>'2 жастағы балалар Ш'!K160</f>
        <v>8</v>
      </c>
      <c r="O84" s="342">
        <f>'2 жастағы балалар Ш'!L160</f>
        <v>0</v>
      </c>
      <c r="P84" s="342">
        <f>'2 жастағы балалар Ш'!M160</f>
        <v>5</v>
      </c>
      <c r="Q84" s="342">
        <f>'2 жастағы балалар Ш'!N160</f>
        <v>8</v>
      </c>
      <c r="R84" s="342">
        <f>'2 жастағы балалар Ш'!O160</f>
        <v>0</v>
      </c>
      <c r="S84" s="342">
        <f>'2 жастағы балалар Ш'!P160</f>
        <v>6</v>
      </c>
      <c r="T84" s="342">
        <f>'2 жастағы балалар Ш'!Q160</f>
        <v>7</v>
      </c>
      <c r="U84" s="342">
        <f>'2 жастағы балалар Ш'!R160</f>
        <v>0</v>
      </c>
      <c r="V84" s="756"/>
      <c r="W84" s="740"/>
      <c r="X84" s="740"/>
      <c r="Y84" s="740"/>
      <c r="Z84" s="740"/>
      <c r="AA84" s="740"/>
      <c r="AB84" s="740"/>
      <c r="AC84" s="740"/>
      <c r="AD84" s="740"/>
      <c r="AE84" s="740"/>
      <c r="AF84" s="740"/>
      <c r="AG84" s="740"/>
      <c r="AH84" s="740"/>
      <c r="AI84" s="740"/>
      <c r="AJ84" s="779"/>
      <c r="AK84" s="342">
        <f>'2 жастағы балалар Ш'!S160</f>
        <v>7</v>
      </c>
      <c r="AL84" s="342">
        <f>'2 жастағы балалар Ш'!T160</f>
        <v>6</v>
      </c>
      <c r="AM84" s="342">
        <f>'2 жастағы балалар Ш'!U160</f>
        <v>0</v>
      </c>
      <c r="AN84" s="342">
        <f>'2 жастағы балалар Ш'!V160</f>
        <v>5</v>
      </c>
      <c r="AO84" s="342">
        <f>'2 жастағы балалар Ш'!W160</f>
        <v>8</v>
      </c>
      <c r="AP84" s="342">
        <f>'2 жастағы балалар Ш'!X160</f>
        <v>0</v>
      </c>
      <c r="AQ84" s="342">
        <f>'2 жастағы балалар Ш'!Y160</f>
        <v>6</v>
      </c>
      <c r="AR84" s="342">
        <f>'2 жастағы балалар Ш'!Z160</f>
        <v>7</v>
      </c>
      <c r="AS84" s="342">
        <f>'2 жастағы балалар Ш'!AA160</f>
        <v>0</v>
      </c>
      <c r="AT84" s="342">
        <f>'2 жастағы балалар Ш'!AB160</f>
        <v>6</v>
      </c>
      <c r="AU84" s="342">
        <f>'2 жастағы балалар Ш'!AC160</f>
        <v>7</v>
      </c>
      <c r="AV84" s="342">
        <f>'2 жастағы балалар Ш'!AD160</f>
        <v>0</v>
      </c>
      <c r="AW84" s="342">
        <f>'2 жастағы балалар Ш'!AE160</f>
        <v>5</v>
      </c>
      <c r="AX84" s="342">
        <f>'2 жастағы балалар Ш'!AF160</f>
        <v>8</v>
      </c>
      <c r="AY84" s="342">
        <f>'2 жастағы балалар Ш'!AG160</f>
        <v>0</v>
      </c>
    </row>
    <row r="85" spans="2:51" ht="15.75" x14ac:dyDescent="0.25">
      <c r="B85" s="345"/>
      <c r="C85" s="346"/>
      <c r="D85" s="711"/>
      <c r="E85" s="711"/>
      <c r="F85" s="342" t="s">
        <v>1</v>
      </c>
      <c r="G85" s="342">
        <f>'2 жастағы балалар Ш'!D161</f>
        <v>38.46153846153846</v>
      </c>
      <c r="H85" s="342">
        <f>'2 жастағы балалар Ш'!E161</f>
        <v>53.846153846153847</v>
      </c>
      <c r="I85" s="342">
        <f>'2 жастағы балалар Ш'!F161</f>
        <v>7.6923076923076925</v>
      </c>
      <c r="J85" s="342">
        <f>'2 жастағы балалар Ш'!G161</f>
        <v>46.153846153846153</v>
      </c>
      <c r="K85" s="342">
        <f>'2 жастағы балалар Ш'!H161</f>
        <v>30.76923076923077</v>
      </c>
      <c r="L85" s="342">
        <f>'2 жастағы балалар Ш'!I161</f>
        <v>23.076923076923077</v>
      </c>
      <c r="M85" s="342">
        <f>'2 жастағы балалар Ш'!J161</f>
        <v>38.46153846153846</v>
      </c>
      <c r="N85" s="342">
        <f>'2 жастағы балалар Ш'!K161</f>
        <v>61.53846153846154</v>
      </c>
      <c r="O85" s="342">
        <f>'2 жастағы балалар Ш'!L161</f>
        <v>0</v>
      </c>
      <c r="P85" s="342">
        <f>'2 жастағы балалар Ш'!M161</f>
        <v>38.46153846153846</v>
      </c>
      <c r="Q85" s="342">
        <f>'2 жастағы балалар Ш'!N161</f>
        <v>61.53846153846154</v>
      </c>
      <c r="R85" s="342">
        <f>'2 жастағы балалар Ш'!O161</f>
        <v>0</v>
      </c>
      <c r="S85" s="342">
        <f>'2 жастағы балалар Ш'!P161</f>
        <v>46.153846153846153</v>
      </c>
      <c r="T85" s="342">
        <f>'2 жастағы балалар Ш'!Q161</f>
        <v>53.846153846153847</v>
      </c>
      <c r="U85" s="342">
        <f>'2 жастағы балалар Ш'!R161</f>
        <v>0</v>
      </c>
      <c r="V85" s="780"/>
      <c r="W85" s="781"/>
      <c r="X85" s="781"/>
      <c r="Y85" s="781"/>
      <c r="Z85" s="781"/>
      <c r="AA85" s="781"/>
      <c r="AB85" s="781"/>
      <c r="AC85" s="781"/>
      <c r="AD85" s="781"/>
      <c r="AE85" s="781"/>
      <c r="AF85" s="781"/>
      <c r="AG85" s="781"/>
      <c r="AH85" s="781"/>
      <c r="AI85" s="781"/>
      <c r="AJ85" s="782"/>
      <c r="AK85" s="342">
        <f>'2 жастағы балалар Ш'!S161</f>
        <v>53.846153846153847</v>
      </c>
      <c r="AL85" s="342">
        <f>'2 жастағы балалар Ш'!T161</f>
        <v>46.153846153846153</v>
      </c>
      <c r="AM85" s="342">
        <f>'2 жастағы балалар Ш'!U161</f>
        <v>0</v>
      </c>
      <c r="AN85" s="342">
        <f>'2 жастағы балалар Ш'!V161</f>
        <v>38.46153846153846</v>
      </c>
      <c r="AO85" s="342">
        <f>'2 жастағы балалар Ш'!W161</f>
        <v>61.53846153846154</v>
      </c>
      <c r="AP85" s="342">
        <f>'2 жастағы балалар Ш'!X161</f>
        <v>0</v>
      </c>
      <c r="AQ85" s="342">
        <f>'2 жастағы балалар Ш'!Y161</f>
        <v>46.153846153846153</v>
      </c>
      <c r="AR85" s="342">
        <f>'2 жастағы балалар Ш'!Z161</f>
        <v>53.846153846153847</v>
      </c>
      <c r="AS85" s="342">
        <f>'2 жастағы балалар Ш'!AA161</f>
        <v>0</v>
      </c>
      <c r="AT85" s="342">
        <f>'2 жастағы балалар Ш'!AB161</f>
        <v>46.153846153846153</v>
      </c>
      <c r="AU85" s="342">
        <f>'2 жастағы балалар Ш'!AC161</f>
        <v>53.846153846153847</v>
      </c>
      <c r="AV85" s="342">
        <f>'2 жастағы балалар Ш'!AD161</f>
        <v>0</v>
      </c>
      <c r="AW85" s="342">
        <f>'2 жастағы балалар Ш'!AE161</f>
        <v>38.46153846153846</v>
      </c>
      <c r="AX85" s="342">
        <f>'2 жастағы балалар Ш'!AF161</f>
        <v>61.53846153846154</v>
      </c>
      <c r="AY85" s="342">
        <f>'2 жастағы балалар Ш'!AG161</f>
        <v>0</v>
      </c>
    </row>
    <row r="86" spans="2:51" x14ac:dyDescent="0.25">
      <c r="B86" s="347"/>
      <c r="C86" s="347"/>
      <c r="D86" s="347"/>
      <c r="E86" s="347"/>
      <c r="F86" s="347"/>
      <c r="G86" s="347"/>
      <c r="H86" s="347"/>
      <c r="I86" s="347"/>
      <c r="J86" s="347"/>
      <c r="K86" s="347"/>
      <c r="L86" s="347"/>
      <c r="M86" s="347"/>
      <c r="N86" s="347"/>
      <c r="O86" s="347"/>
      <c r="P86" s="347"/>
      <c r="Q86" s="347"/>
      <c r="R86" s="347"/>
      <c r="S86" s="347"/>
      <c r="T86" s="347"/>
      <c r="U86" s="347"/>
      <c r="V86" s="347"/>
      <c r="W86" s="347"/>
      <c r="X86" s="347"/>
      <c r="Y86" s="347"/>
      <c r="Z86" s="347"/>
      <c r="AA86" s="347"/>
      <c r="AB86" s="347"/>
      <c r="AC86" s="347"/>
      <c r="AD86" s="347"/>
      <c r="AE86" s="347"/>
      <c r="AF86" s="347"/>
      <c r="AG86" s="347"/>
      <c r="AH86" s="347"/>
      <c r="AI86" s="347"/>
      <c r="AJ86" s="347"/>
    </row>
    <row r="87" spans="2:51" ht="15" customHeight="1" x14ac:dyDescent="0.25">
      <c r="B87" s="699" t="s">
        <v>0</v>
      </c>
      <c r="C87" s="702" t="s">
        <v>923</v>
      </c>
      <c r="D87" s="705" t="s">
        <v>924</v>
      </c>
      <c r="E87" s="706"/>
      <c r="F87" s="702" t="s">
        <v>925</v>
      </c>
      <c r="G87" s="692" t="s">
        <v>904</v>
      </c>
      <c r="H87" s="693"/>
      <c r="I87" s="693"/>
      <c r="J87" s="693"/>
      <c r="K87" s="693"/>
      <c r="L87" s="693"/>
      <c r="M87" s="693"/>
      <c r="N87" s="693"/>
      <c r="O87" s="693"/>
      <c r="P87" s="693"/>
      <c r="Q87" s="693"/>
      <c r="R87" s="693"/>
      <c r="S87" s="693"/>
      <c r="T87" s="693"/>
      <c r="U87" s="693"/>
      <c r="V87" s="693"/>
      <c r="W87" s="693"/>
      <c r="X87" s="693"/>
      <c r="Y87" s="693"/>
      <c r="Z87" s="693"/>
      <c r="AA87" s="693"/>
      <c r="AB87" s="693"/>
      <c r="AC87" s="693"/>
      <c r="AD87" s="693"/>
      <c r="AE87" s="693"/>
      <c r="AF87" s="693"/>
      <c r="AG87" s="693"/>
      <c r="AH87" s="693"/>
      <c r="AI87" s="693"/>
      <c r="AJ87" s="694"/>
      <c r="AK87" s="1"/>
      <c r="AL87" s="1"/>
      <c r="AM87" s="1"/>
    </row>
    <row r="88" spans="2:51" ht="15" customHeight="1" x14ac:dyDescent="0.25">
      <c r="B88" s="700"/>
      <c r="C88" s="703"/>
      <c r="D88" s="707"/>
      <c r="E88" s="708"/>
      <c r="F88" s="703"/>
      <c r="G88" s="757" t="s">
        <v>901</v>
      </c>
      <c r="H88" s="758"/>
      <c r="I88" s="758"/>
      <c r="J88" s="758"/>
      <c r="K88" s="758"/>
      <c r="L88" s="759"/>
      <c r="M88" s="757" t="s">
        <v>900</v>
      </c>
      <c r="N88" s="758"/>
      <c r="O88" s="758"/>
      <c r="P88" s="758"/>
      <c r="Q88" s="758"/>
      <c r="R88" s="758"/>
      <c r="S88" s="758"/>
      <c r="T88" s="758"/>
      <c r="U88" s="758"/>
      <c r="V88" s="758"/>
      <c r="W88" s="758"/>
      <c r="X88" s="759"/>
      <c r="Y88" s="757" t="s">
        <v>3</v>
      </c>
      <c r="Z88" s="758"/>
      <c r="AA88" s="758"/>
      <c r="AB88" s="758"/>
      <c r="AC88" s="758"/>
      <c r="AD88" s="758"/>
      <c r="AE88" s="758"/>
      <c r="AF88" s="758"/>
      <c r="AG88" s="758"/>
      <c r="AH88" s="758"/>
      <c r="AI88" s="758"/>
      <c r="AJ88" s="759"/>
      <c r="AK88" s="1"/>
      <c r="AL88" s="1"/>
      <c r="AM88" s="1"/>
    </row>
    <row r="89" spans="2:51" ht="90" customHeight="1" x14ac:dyDescent="0.25">
      <c r="B89" s="700"/>
      <c r="C89" s="703"/>
      <c r="D89" s="707"/>
      <c r="E89" s="708"/>
      <c r="F89" s="703"/>
      <c r="G89" s="563" t="s">
        <v>811</v>
      </c>
      <c r="H89" s="563"/>
      <c r="I89" s="563"/>
      <c r="J89" s="563" t="s">
        <v>812</v>
      </c>
      <c r="K89" s="563"/>
      <c r="L89" s="563"/>
      <c r="M89" s="563" t="s">
        <v>813</v>
      </c>
      <c r="N89" s="563"/>
      <c r="O89" s="563"/>
      <c r="P89" s="563" t="s">
        <v>814</v>
      </c>
      <c r="Q89" s="563"/>
      <c r="R89" s="563"/>
      <c r="S89" s="563" t="s">
        <v>815</v>
      </c>
      <c r="T89" s="563"/>
      <c r="U89" s="563"/>
      <c r="V89" s="563" t="s">
        <v>816</v>
      </c>
      <c r="W89" s="563"/>
      <c r="X89" s="563"/>
      <c r="Y89" s="563" t="s">
        <v>817</v>
      </c>
      <c r="Z89" s="563"/>
      <c r="AA89" s="563"/>
      <c r="AB89" s="563" t="s">
        <v>818</v>
      </c>
      <c r="AC89" s="563"/>
      <c r="AD89" s="563"/>
      <c r="AE89" s="563" t="s">
        <v>819</v>
      </c>
      <c r="AF89" s="563"/>
      <c r="AG89" s="563"/>
      <c r="AH89" s="563" t="s">
        <v>820</v>
      </c>
      <c r="AI89" s="563"/>
      <c r="AJ89" s="563"/>
      <c r="AK89" s="1"/>
      <c r="AL89" s="1"/>
      <c r="AM89" s="1"/>
    </row>
    <row r="90" spans="2:51" ht="94.5" customHeight="1" x14ac:dyDescent="0.25">
      <c r="B90" s="701"/>
      <c r="C90" s="704"/>
      <c r="D90" s="709"/>
      <c r="E90" s="710"/>
      <c r="F90" s="704"/>
      <c r="G90" s="478" t="s">
        <v>918</v>
      </c>
      <c r="H90" s="478" t="s">
        <v>919</v>
      </c>
      <c r="I90" s="478" t="s">
        <v>920</v>
      </c>
      <c r="J90" s="478" t="s">
        <v>918</v>
      </c>
      <c r="K90" s="478" t="s">
        <v>919</v>
      </c>
      <c r="L90" s="478" t="s">
        <v>920</v>
      </c>
      <c r="M90" s="478" t="s">
        <v>918</v>
      </c>
      <c r="N90" s="478" t="s">
        <v>919</v>
      </c>
      <c r="O90" s="478" t="s">
        <v>920</v>
      </c>
      <c r="P90" s="478" t="s">
        <v>918</v>
      </c>
      <c r="Q90" s="478" t="s">
        <v>919</v>
      </c>
      <c r="R90" s="478" t="s">
        <v>920</v>
      </c>
      <c r="S90" s="478" t="s">
        <v>918</v>
      </c>
      <c r="T90" s="478" t="s">
        <v>919</v>
      </c>
      <c r="U90" s="478" t="s">
        <v>920</v>
      </c>
      <c r="V90" s="478" t="s">
        <v>918</v>
      </c>
      <c r="W90" s="478" t="s">
        <v>919</v>
      </c>
      <c r="X90" s="478" t="s">
        <v>920</v>
      </c>
      <c r="Y90" s="478" t="s">
        <v>918</v>
      </c>
      <c r="Z90" s="478" t="s">
        <v>919</v>
      </c>
      <c r="AA90" s="478" t="s">
        <v>920</v>
      </c>
      <c r="AB90" s="478" t="s">
        <v>918</v>
      </c>
      <c r="AC90" s="478" t="s">
        <v>919</v>
      </c>
      <c r="AD90" s="478" t="s">
        <v>920</v>
      </c>
      <c r="AE90" s="478" t="s">
        <v>918</v>
      </c>
      <c r="AF90" s="478" t="s">
        <v>919</v>
      </c>
      <c r="AG90" s="478" t="s">
        <v>920</v>
      </c>
      <c r="AH90" s="478" t="s">
        <v>918</v>
      </c>
      <c r="AI90" s="478" t="s">
        <v>919</v>
      </c>
      <c r="AJ90" s="478" t="s">
        <v>920</v>
      </c>
      <c r="AK90" s="1"/>
      <c r="AL90" s="1"/>
      <c r="AM90" s="1"/>
    </row>
    <row r="91" spans="2:51" ht="45" customHeight="1" x14ac:dyDescent="0.25">
      <c r="B91" s="340">
        <v>1</v>
      </c>
      <c r="C91" s="341" t="str">
        <f>C63</f>
        <v>Балдырған</v>
      </c>
      <c r="D91" s="712" t="str">
        <f>D63</f>
        <v>Какенова КА                                Кугабаева Ж .С</v>
      </c>
      <c r="E91" s="713"/>
      <c r="F91" s="368">
        <f>Q56</f>
        <v>13</v>
      </c>
      <c r="G91" s="342">
        <f>'2 жастағы балалар Ш'!AH160</f>
        <v>5</v>
      </c>
      <c r="H91" s="342">
        <f>'2 жастағы балалар Ш'!AI160</f>
        <v>8</v>
      </c>
      <c r="I91" s="342">
        <f>'2 жастағы балалар Ш'!AJ160</f>
        <v>0</v>
      </c>
      <c r="J91" s="342">
        <f>'2 жастағы балалар Ш'!AK160</f>
        <v>5</v>
      </c>
      <c r="K91" s="342">
        <f>'2 жастағы балалар Ш'!AL160</f>
        <v>8</v>
      </c>
      <c r="L91" s="342">
        <f>'2 жастағы балалар Ш'!AM160</f>
        <v>0</v>
      </c>
      <c r="M91" s="342">
        <f>'2 жастағы балалар Ш'!AN160</f>
        <v>7</v>
      </c>
      <c r="N91" s="342">
        <f>'2 жастағы балалар Ш'!AO160</f>
        <v>4</v>
      </c>
      <c r="O91" s="342">
        <f>'2 жастағы балалар Ш'!AP160</f>
        <v>2</v>
      </c>
      <c r="P91" s="342">
        <f>'2 жастағы балалар Ш'!AQ160</f>
        <v>5</v>
      </c>
      <c r="Q91" s="342">
        <f>'2 жастағы балалар Ш'!AR160</f>
        <v>4</v>
      </c>
      <c r="R91" s="342">
        <f>'2 жастағы балалар Ш'!AS160</f>
        <v>4</v>
      </c>
      <c r="S91" s="342">
        <f>'2 жастағы балалар Ш'!AT160</f>
        <v>7</v>
      </c>
      <c r="T91" s="342">
        <f>'2 жастағы балалар Ш'!AU160</f>
        <v>6</v>
      </c>
      <c r="U91" s="342">
        <f>'2 жастағы балалар Ш'!AV160</f>
        <v>0</v>
      </c>
      <c r="V91" s="342">
        <f>'2 жастағы балалар Ш'!AW160</f>
        <v>9</v>
      </c>
      <c r="W91" s="342">
        <f>'2 жастағы балалар Ш'!AX160</f>
        <v>4</v>
      </c>
      <c r="X91" s="342">
        <f>'2 жастағы балалар Ш'!AY160</f>
        <v>0</v>
      </c>
      <c r="Y91" s="342">
        <f>'2 жастағы балалар Ш'!AZ160</f>
        <v>5</v>
      </c>
      <c r="Z91" s="342">
        <f>'2 жастағы балалар Ш'!BA160</f>
        <v>4</v>
      </c>
      <c r="AA91" s="342">
        <f>'2 жастағы балалар Ш'!BB160</f>
        <v>4</v>
      </c>
      <c r="AB91" s="342">
        <f>'2 жастағы балалар Ш'!BC160</f>
        <v>6</v>
      </c>
      <c r="AC91" s="342">
        <f>'2 жастағы балалар Ш'!BD160</f>
        <v>3</v>
      </c>
      <c r="AD91" s="342">
        <f>'2 жастағы балалар Ш'!BE160</f>
        <v>4</v>
      </c>
      <c r="AE91" s="342">
        <f>'2 жастағы балалар Ш'!BF160</f>
        <v>7</v>
      </c>
      <c r="AF91" s="342">
        <f>'2 жастағы балалар Ш'!BG160</f>
        <v>6</v>
      </c>
      <c r="AG91" s="342">
        <f>'2 жастағы балалар Ш'!BH160</f>
        <v>0</v>
      </c>
      <c r="AH91" s="342">
        <f>'2 жастағы балалар Ш'!BI160</f>
        <v>5</v>
      </c>
      <c r="AI91" s="342">
        <f>'2 жастағы балалар Ш'!BJ160</f>
        <v>4</v>
      </c>
      <c r="AJ91" s="342">
        <f>'2 жастағы балалар Ш'!BK160</f>
        <v>4</v>
      </c>
      <c r="AK91" s="1"/>
      <c r="AL91" s="1"/>
      <c r="AM91" s="1"/>
    </row>
    <row r="92" spans="2:51" ht="15.75" x14ac:dyDescent="0.25">
      <c r="B92" s="345"/>
      <c r="C92" s="346"/>
      <c r="D92" s="711"/>
      <c r="E92" s="711"/>
      <c r="F92" s="342" t="s">
        <v>1</v>
      </c>
      <c r="G92" s="342">
        <f>'2 жастағы балалар Ш'!AH161</f>
        <v>38.46153846153846</v>
      </c>
      <c r="H92" s="342">
        <f>'2 жастағы балалар Ш'!AI161</f>
        <v>61.53846153846154</v>
      </c>
      <c r="I92" s="342">
        <f>'2 жастағы балалар Ш'!AJ161</f>
        <v>0</v>
      </c>
      <c r="J92" s="342">
        <f>'2 жастағы балалар Ш'!AK161</f>
        <v>38.46153846153846</v>
      </c>
      <c r="K92" s="342">
        <f>'2 жастағы балалар Ш'!AL161</f>
        <v>61.53846153846154</v>
      </c>
      <c r="L92" s="342">
        <f>'2 жастағы балалар Ш'!AM161</f>
        <v>0</v>
      </c>
      <c r="M92" s="342">
        <f>'2 жастағы балалар Ш'!AN161</f>
        <v>53.846153846153847</v>
      </c>
      <c r="N92" s="342">
        <f>'2 жастағы балалар Ш'!AO161</f>
        <v>30.76923076923077</v>
      </c>
      <c r="O92" s="342">
        <f>'2 жастағы балалар Ш'!AP161</f>
        <v>15.384615384615385</v>
      </c>
      <c r="P92" s="342">
        <f>'2 жастағы балалар Ш'!AQ161</f>
        <v>38.46153846153846</v>
      </c>
      <c r="Q92" s="342">
        <f>'2 жастағы балалар Ш'!AR161</f>
        <v>30.76923076923077</v>
      </c>
      <c r="R92" s="342">
        <f>'2 жастағы балалар Ш'!AS161</f>
        <v>30.76923076923077</v>
      </c>
      <c r="S92" s="342">
        <f>'2 жастағы балалар Ш'!AT161</f>
        <v>53.846153846153847</v>
      </c>
      <c r="T92" s="342">
        <f>'2 жастағы балалар Ш'!AU161</f>
        <v>46.153846153846153</v>
      </c>
      <c r="U92" s="342">
        <f>'2 жастағы балалар Ш'!AV161</f>
        <v>0</v>
      </c>
      <c r="V92" s="342">
        <f>'2 жастағы балалар Ш'!AW161</f>
        <v>69.230769230769226</v>
      </c>
      <c r="W92" s="342">
        <f>'2 жастағы балалар Ш'!AX161</f>
        <v>30.76923076923077</v>
      </c>
      <c r="X92" s="342">
        <f>'2 жастағы балалар Ш'!AY161</f>
        <v>0</v>
      </c>
      <c r="Y92" s="342">
        <f>'2 жастағы балалар Ш'!AZ161</f>
        <v>38.46153846153846</v>
      </c>
      <c r="Z92" s="342">
        <f>'2 жастағы балалар Ш'!BA161</f>
        <v>30.76923076923077</v>
      </c>
      <c r="AA92" s="342">
        <f>'2 жастағы балалар Ш'!BB161</f>
        <v>30.76923076923077</v>
      </c>
      <c r="AB92" s="342">
        <f>'2 жастағы балалар Ш'!BC161</f>
        <v>46.153846153846153</v>
      </c>
      <c r="AC92" s="342">
        <f>'2 жастағы балалар Ш'!BD161</f>
        <v>23.076923076923077</v>
      </c>
      <c r="AD92" s="342">
        <f>'2 жастағы балалар Ш'!BE161</f>
        <v>30.76923076923077</v>
      </c>
      <c r="AE92" s="342">
        <f>'2 жастағы балалар Ш'!BF161</f>
        <v>53.846153846153847</v>
      </c>
      <c r="AF92" s="342">
        <f>'2 жастағы балалар Ш'!BG161</f>
        <v>46.153846153846153</v>
      </c>
      <c r="AG92" s="342">
        <f>'2 жастағы балалар Ш'!BH161</f>
        <v>0</v>
      </c>
      <c r="AH92" s="342">
        <f>'2 жастағы балалар Ш'!BI161</f>
        <v>38.46153846153846</v>
      </c>
      <c r="AI92" s="342">
        <f>'2 жастағы балалар Ш'!BJ161</f>
        <v>30.76923076923077</v>
      </c>
      <c r="AJ92" s="342">
        <f>'2 жастағы балалар Ш'!BK161</f>
        <v>30.76923076923077</v>
      </c>
      <c r="AK92" s="1"/>
      <c r="AL92" s="1"/>
      <c r="AM92" s="1"/>
    </row>
    <row r="93" spans="2:51" x14ac:dyDescent="0.25">
      <c r="B93" s="351"/>
      <c r="C93" s="351"/>
      <c r="D93" s="351"/>
      <c r="E93" s="351"/>
      <c r="F93" s="347"/>
      <c r="G93" s="347"/>
      <c r="H93" s="347"/>
      <c r="I93" s="347"/>
      <c r="J93" s="347"/>
      <c r="K93" s="347"/>
      <c r="L93" s="347"/>
      <c r="M93" s="347"/>
      <c r="N93" s="347"/>
      <c r="O93" s="347"/>
      <c r="P93" s="347"/>
      <c r="Q93" s="347"/>
      <c r="R93" s="347"/>
      <c r="S93" s="347"/>
      <c r="T93" s="347"/>
      <c r="U93" s="347"/>
      <c r="V93" s="347"/>
      <c r="W93" s="347"/>
      <c r="X93" s="347"/>
      <c r="Y93" s="347"/>
      <c r="Z93" s="347"/>
      <c r="AA93" s="347"/>
      <c r="AB93" s="347"/>
      <c r="AC93" s="347"/>
      <c r="AD93" s="347"/>
      <c r="AE93" s="347"/>
      <c r="AF93" s="347"/>
      <c r="AG93" s="347"/>
      <c r="AH93" s="347"/>
      <c r="AI93" s="347"/>
      <c r="AJ93" s="347"/>
    </row>
    <row r="94" spans="2:51" ht="15" customHeight="1" x14ac:dyDescent="0.25">
      <c r="B94" s="699" t="s">
        <v>0</v>
      </c>
      <c r="C94" s="702" t="s">
        <v>923</v>
      </c>
      <c r="D94" s="705" t="s">
        <v>924</v>
      </c>
      <c r="E94" s="706"/>
      <c r="F94" s="702" t="s">
        <v>925</v>
      </c>
      <c r="G94" s="692" t="s">
        <v>917</v>
      </c>
      <c r="H94" s="693"/>
      <c r="I94" s="693"/>
      <c r="J94" s="693"/>
      <c r="K94" s="693"/>
      <c r="L94" s="693"/>
      <c r="M94" s="693"/>
      <c r="N94" s="693"/>
      <c r="O94" s="693"/>
      <c r="P94" s="693"/>
      <c r="Q94" s="693"/>
      <c r="R94" s="693"/>
      <c r="S94" s="693"/>
      <c r="T94" s="693"/>
      <c r="U94" s="694"/>
    </row>
    <row r="95" spans="2:51" x14ac:dyDescent="0.25">
      <c r="B95" s="700"/>
      <c r="C95" s="703"/>
      <c r="D95" s="707"/>
      <c r="E95" s="708"/>
      <c r="F95" s="703"/>
      <c r="G95" s="686" t="s">
        <v>899</v>
      </c>
      <c r="H95" s="687"/>
      <c r="I95" s="687"/>
      <c r="J95" s="687"/>
      <c r="K95" s="687"/>
      <c r="L95" s="687"/>
      <c r="M95" s="687"/>
      <c r="N95" s="687"/>
      <c r="O95" s="687"/>
      <c r="P95" s="687"/>
      <c r="Q95" s="687"/>
      <c r="R95" s="687"/>
      <c r="S95" s="687"/>
      <c r="T95" s="687"/>
      <c r="U95" s="688"/>
    </row>
    <row r="96" spans="2:51" ht="88.5" customHeight="1" x14ac:dyDescent="0.25">
      <c r="B96" s="700"/>
      <c r="C96" s="703"/>
      <c r="D96" s="707"/>
      <c r="E96" s="708"/>
      <c r="F96" s="703"/>
      <c r="G96" s="760"/>
      <c r="H96" s="761"/>
      <c r="I96" s="761"/>
      <c r="J96" s="643" t="s">
        <v>882</v>
      </c>
      <c r="K96" s="563"/>
      <c r="L96" s="563"/>
      <c r="M96" s="563" t="s">
        <v>883</v>
      </c>
      <c r="N96" s="563"/>
      <c r="O96" s="563"/>
      <c r="P96" s="563" t="s">
        <v>884</v>
      </c>
      <c r="Q96" s="563"/>
      <c r="R96" s="563"/>
      <c r="S96" s="563" t="s">
        <v>885</v>
      </c>
      <c r="T96" s="563"/>
      <c r="U96" s="563"/>
    </row>
    <row r="97" spans="2:21" ht="94.5" customHeight="1" x14ac:dyDescent="0.25">
      <c r="B97" s="701"/>
      <c r="C97" s="704"/>
      <c r="D97" s="709"/>
      <c r="E97" s="710"/>
      <c r="F97" s="704"/>
      <c r="G97" s="762"/>
      <c r="H97" s="763"/>
      <c r="I97" s="763"/>
      <c r="J97" s="478" t="s">
        <v>918</v>
      </c>
      <c r="K97" s="478" t="s">
        <v>919</v>
      </c>
      <c r="L97" s="478" t="s">
        <v>920</v>
      </c>
      <c r="M97" s="478" t="s">
        <v>918</v>
      </c>
      <c r="N97" s="478" t="s">
        <v>919</v>
      </c>
      <c r="O97" s="478" t="s">
        <v>920</v>
      </c>
      <c r="P97" s="478" t="s">
        <v>918</v>
      </c>
      <c r="Q97" s="478" t="s">
        <v>919</v>
      </c>
      <c r="R97" s="478" t="s">
        <v>920</v>
      </c>
      <c r="S97" s="478" t="s">
        <v>918</v>
      </c>
      <c r="T97" s="478" t="s">
        <v>919</v>
      </c>
      <c r="U97" s="478" t="s">
        <v>920</v>
      </c>
    </row>
    <row r="98" spans="2:21" ht="45" customHeight="1" x14ac:dyDescent="0.25">
      <c r="B98" s="340">
        <v>1</v>
      </c>
      <c r="C98" s="341" t="str">
        <f>C63</f>
        <v>Балдырған</v>
      </c>
      <c r="D98" s="712" t="str">
        <f>D63</f>
        <v>Какенова КА                                Кугабаева Ж .С</v>
      </c>
      <c r="E98" s="713"/>
      <c r="F98" s="368">
        <f>Q56</f>
        <v>13</v>
      </c>
      <c r="G98" s="762"/>
      <c r="H98" s="763"/>
      <c r="I98" s="763"/>
      <c r="J98" s="348">
        <f>'2 жастағы балалар Ә'!D160</f>
        <v>5</v>
      </c>
      <c r="K98" s="348">
        <f>'2 жастағы балалар Ә'!E160</f>
        <v>2</v>
      </c>
      <c r="L98" s="348">
        <f>'2 жастағы балалар Ә'!F160</f>
        <v>6</v>
      </c>
      <c r="M98" s="348">
        <f>'2 жастағы балалар Ә'!G160</f>
        <v>4</v>
      </c>
      <c r="N98" s="348">
        <f>'2 жастағы балалар Ә'!H160</f>
        <v>3</v>
      </c>
      <c r="O98" s="348">
        <f>'2 жастағы балалар Ә'!I160</f>
        <v>6</v>
      </c>
      <c r="P98" s="348">
        <f>'2 жастағы балалар Ә'!J160</f>
        <v>6</v>
      </c>
      <c r="Q98" s="348">
        <f>'2 жастағы балалар Ә'!K160</f>
        <v>7</v>
      </c>
      <c r="R98" s="348">
        <f>'2 жастағы балалар Ә'!L160</f>
        <v>0</v>
      </c>
      <c r="S98" s="348">
        <f>'2 жастағы балалар Ә'!M160</f>
        <v>5</v>
      </c>
      <c r="T98" s="348">
        <f>'2 жастағы балалар Ә'!N160</f>
        <v>8</v>
      </c>
      <c r="U98" s="348">
        <f>'2 жастағы балалар Ә'!O160</f>
        <v>0</v>
      </c>
    </row>
    <row r="99" spans="2:21" ht="15.75" x14ac:dyDescent="0.25">
      <c r="B99" s="345"/>
      <c r="C99" s="346"/>
      <c r="D99" s="711"/>
      <c r="E99" s="711"/>
      <c r="F99" s="342" t="s">
        <v>1</v>
      </c>
      <c r="G99" s="764"/>
      <c r="H99" s="765"/>
      <c r="I99" s="765"/>
      <c r="J99" s="348">
        <f>'2 жастағы балалар Ә'!D161</f>
        <v>38.46153846153846</v>
      </c>
      <c r="K99" s="348">
        <f>'2 жастағы балалар Ә'!E161</f>
        <v>15.384615384615385</v>
      </c>
      <c r="L99" s="348">
        <f>'2 жастағы балалар Ә'!F161</f>
        <v>46.153846153846153</v>
      </c>
      <c r="M99" s="348">
        <f>'2 жастағы балалар Ә'!G161</f>
        <v>30.76923076923077</v>
      </c>
      <c r="N99" s="348">
        <f>'2 жастағы балалар Ә'!H161</f>
        <v>23.076923076923077</v>
      </c>
      <c r="O99" s="348">
        <f>'2 жастағы балалар Ә'!I161</f>
        <v>46.153846153846153</v>
      </c>
      <c r="P99" s="348">
        <f>'2 жастағы балалар Ә'!J161</f>
        <v>46.153846153846153</v>
      </c>
      <c r="Q99" s="348">
        <f>'2 жастағы балалар Ә'!K161</f>
        <v>53.846153846153847</v>
      </c>
      <c r="R99" s="348">
        <f>'2 жастағы балалар Ә'!L161</f>
        <v>0</v>
      </c>
      <c r="S99" s="348">
        <f>'2 жастағы балалар Ә'!M161</f>
        <v>38.46153846153846</v>
      </c>
      <c r="T99" s="348">
        <f>'2 жастағы балалар Ә'!N161</f>
        <v>61.53846153846154</v>
      </c>
      <c r="U99" s="348">
        <f>'2 жастағы балалар Ә'!O161</f>
        <v>0</v>
      </c>
    </row>
  </sheetData>
  <sheetProtection password="CC4B" sheet="1" selectLockedCells="1"/>
  <mergeCells count="157">
    <mergeCell ref="X39:X41"/>
    <mergeCell ref="G96:I99"/>
    <mergeCell ref="S61:U64"/>
    <mergeCell ref="S68:U71"/>
    <mergeCell ref="G75:I78"/>
    <mergeCell ref="G66:AG66"/>
    <mergeCell ref="V67:AG67"/>
    <mergeCell ref="V81:AJ85"/>
    <mergeCell ref="AH89:AJ89"/>
    <mergeCell ref="G89:I89"/>
    <mergeCell ref="J89:L89"/>
    <mergeCell ref="M89:O89"/>
    <mergeCell ref="P89:R89"/>
    <mergeCell ref="S96:U96"/>
    <mergeCell ref="AB89:AD89"/>
    <mergeCell ref="Y39:Z39"/>
    <mergeCell ref="Y40:Z40"/>
    <mergeCell ref="AB68:AD68"/>
    <mergeCell ref="S82:U82"/>
    <mergeCell ref="G87:AJ87"/>
    <mergeCell ref="G73:U73"/>
    <mergeCell ref="J75:L75"/>
    <mergeCell ref="G82:I82"/>
    <mergeCell ref="J82:L82"/>
    <mergeCell ref="D98:E98"/>
    <mergeCell ref="D99:E99"/>
    <mergeCell ref="AE89:AG89"/>
    <mergeCell ref="AD14:AD15"/>
    <mergeCell ref="AE14:AE15"/>
    <mergeCell ref="AC16:AE17"/>
    <mergeCell ref="AC21:AE30"/>
    <mergeCell ref="Y24:Y26"/>
    <mergeCell ref="Y28:Y30"/>
    <mergeCell ref="J96:L96"/>
    <mergeCell ref="M96:O96"/>
    <mergeCell ref="P96:R96"/>
    <mergeCell ref="D91:E91"/>
    <mergeCell ref="D92:E92"/>
    <mergeCell ref="Y41:Z41"/>
    <mergeCell ref="D84:E84"/>
    <mergeCell ref="D85:E85"/>
    <mergeCell ref="D77:E77"/>
    <mergeCell ref="D78:E78"/>
    <mergeCell ref="D70:E70"/>
    <mergeCell ref="D71:E71"/>
    <mergeCell ref="M68:O68"/>
    <mergeCell ref="X33:X35"/>
    <mergeCell ref="X36:X38"/>
    <mergeCell ref="B73:B76"/>
    <mergeCell ref="C73:C76"/>
    <mergeCell ref="D73:E76"/>
    <mergeCell ref="F73:F76"/>
    <mergeCell ref="J68:L68"/>
    <mergeCell ref="B56:P56"/>
    <mergeCell ref="Q56:U56"/>
    <mergeCell ref="B94:B97"/>
    <mergeCell ref="C94:C97"/>
    <mergeCell ref="D94:E97"/>
    <mergeCell ref="F94:F97"/>
    <mergeCell ref="B87:B90"/>
    <mergeCell ref="C87:C90"/>
    <mergeCell ref="D87:E90"/>
    <mergeCell ref="F87:F90"/>
    <mergeCell ref="B80:B83"/>
    <mergeCell ref="C80:C83"/>
    <mergeCell ref="D80:E83"/>
    <mergeCell ref="F80:F83"/>
    <mergeCell ref="D63:E63"/>
    <mergeCell ref="D64:E64"/>
    <mergeCell ref="B66:B69"/>
    <mergeCell ref="C66:C69"/>
    <mergeCell ref="D66:E69"/>
    <mergeCell ref="AW68:AY68"/>
    <mergeCell ref="AQ82:AS82"/>
    <mergeCell ref="P68:R68"/>
    <mergeCell ref="V68:X68"/>
    <mergeCell ref="G74:U74"/>
    <mergeCell ref="G80:AY80"/>
    <mergeCell ref="S75:U75"/>
    <mergeCell ref="M75:O75"/>
    <mergeCell ref="P75:R75"/>
    <mergeCell ref="B1:U1"/>
    <mergeCell ref="C4:U4"/>
    <mergeCell ref="B5:U5"/>
    <mergeCell ref="A6:V6"/>
    <mergeCell ref="B8:B9"/>
    <mergeCell ref="C8:C9"/>
    <mergeCell ref="D8:F8"/>
    <mergeCell ref="G8:I8"/>
    <mergeCell ref="V8:V9"/>
    <mergeCell ref="J8:L8"/>
    <mergeCell ref="M8:O8"/>
    <mergeCell ref="P8:R8"/>
    <mergeCell ref="S8:S9"/>
    <mergeCell ref="T8:T9"/>
    <mergeCell ref="U8:U9"/>
    <mergeCell ref="B55:U55"/>
    <mergeCell ref="BC24:BD24"/>
    <mergeCell ref="BE24:BF24"/>
    <mergeCell ref="Y33:Z33"/>
    <mergeCell ref="Y34:Z34"/>
    <mergeCell ref="Y35:Z35"/>
    <mergeCell ref="Y36:Z36"/>
    <mergeCell ref="Y68:AA68"/>
    <mergeCell ref="G67:U67"/>
    <mergeCell ref="F66:F69"/>
    <mergeCell ref="B59:B62"/>
    <mergeCell ref="C59:C62"/>
    <mergeCell ref="D59:E62"/>
    <mergeCell ref="F59:F62"/>
    <mergeCell ref="G61:I61"/>
    <mergeCell ref="J61:L61"/>
    <mergeCell ref="G59:U59"/>
    <mergeCell ref="G60:U60"/>
    <mergeCell ref="AK67:AY67"/>
    <mergeCell ref="AH68:AJ68"/>
    <mergeCell ref="AK68:AM68"/>
    <mergeCell ref="AN68:AP68"/>
    <mergeCell ref="AQ68:AS68"/>
    <mergeCell ref="AT68:AV68"/>
    <mergeCell ref="G88:L88"/>
    <mergeCell ref="Y88:AJ88"/>
    <mergeCell ref="M88:X88"/>
    <mergeCell ref="AT82:AV82"/>
    <mergeCell ref="AW82:AY82"/>
    <mergeCell ref="AT81:AY81"/>
    <mergeCell ref="AK81:AS81"/>
    <mergeCell ref="AK82:AM82"/>
    <mergeCell ref="AN82:AP82"/>
    <mergeCell ref="G81:R81"/>
    <mergeCell ref="S81:U81"/>
    <mergeCell ref="M82:O82"/>
    <mergeCell ref="P82:R82"/>
    <mergeCell ref="AU10:AX10"/>
    <mergeCell ref="AW15:AX15"/>
    <mergeCell ref="AY15:AZ15"/>
    <mergeCell ref="AW24:AX24"/>
    <mergeCell ref="AY24:AZ24"/>
    <mergeCell ref="BA24:BB24"/>
    <mergeCell ref="X32:Z32"/>
    <mergeCell ref="G94:U94"/>
    <mergeCell ref="G95:U95"/>
    <mergeCell ref="M61:O61"/>
    <mergeCell ref="P61:R61"/>
    <mergeCell ref="G68:I68"/>
    <mergeCell ref="AE68:AG68"/>
    <mergeCell ref="X10:AE10"/>
    <mergeCell ref="Y12:Y14"/>
    <mergeCell ref="Y16:Y18"/>
    <mergeCell ref="Y20:Y22"/>
    <mergeCell ref="AC12:AE13"/>
    <mergeCell ref="AC14:AC15"/>
    <mergeCell ref="Y37:Z37"/>
    <mergeCell ref="Y38:Z38"/>
    <mergeCell ref="S89:U89"/>
    <mergeCell ref="V89:X89"/>
    <mergeCell ref="Y89:AA8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J604"/>
  <sheetViews>
    <sheetView zoomScale="60" zoomScaleNormal="60" workbookViewId="0">
      <selection activeCell="D6" sqref="D6"/>
    </sheetView>
  </sheetViews>
  <sheetFormatPr defaultRowHeight="15" x14ac:dyDescent="0.25"/>
  <cols>
    <col min="2" max="2" width="22.7109375" customWidth="1"/>
    <col min="3" max="11" width="45.7109375" customWidth="1"/>
    <col min="12" max="12" width="50.7109375" customWidth="1"/>
    <col min="50" max="50" width="13.5703125" customWidth="1"/>
    <col min="52" max="52" width="20.5703125" customWidth="1"/>
    <col min="54" max="54" width="23.5703125" customWidth="1"/>
    <col min="56" max="56" width="19" customWidth="1"/>
    <col min="58" max="58" width="18" customWidth="1"/>
    <col min="60" max="60" width="21.5703125" customWidth="1"/>
    <col min="62" max="62" width="21.85546875" customWidth="1"/>
    <col min="64" max="64" width="24" customWidth="1"/>
    <col min="66" max="66" width="22.5703125" customWidth="1"/>
    <col min="68" max="68" width="21.7109375" customWidth="1"/>
    <col min="70" max="70" width="21.7109375" customWidth="1"/>
    <col min="72" max="72" width="21.7109375" customWidth="1"/>
  </cols>
  <sheetData>
    <row r="2" spans="2:12" ht="18.75" x14ac:dyDescent="0.3">
      <c r="B2" s="24"/>
      <c r="C2" s="25"/>
      <c r="D2" s="294" t="s">
        <v>927</v>
      </c>
      <c r="E2" s="25"/>
      <c r="F2" s="25"/>
      <c r="G2" s="24"/>
      <c r="H2" s="24"/>
    </row>
    <row r="3" spans="2:12" ht="18.75" x14ac:dyDescent="0.3">
      <c r="B3" s="24"/>
      <c r="C3" s="24"/>
      <c r="D3" s="24"/>
      <c r="E3" s="24"/>
      <c r="F3" s="24"/>
      <c r="G3" s="24"/>
      <c r="H3" s="24"/>
    </row>
    <row r="4" spans="2:12" ht="23.25" customHeight="1" x14ac:dyDescent="0.3">
      <c r="B4" s="801" t="s">
        <v>928</v>
      </c>
      <c r="C4" s="801"/>
      <c r="D4" s="26" t="str">
        <f>'2 жастағы балалар Ф'!C10</f>
        <v>Аубакирова Жансая</v>
      </c>
      <c r="E4" s="29"/>
      <c r="F4" s="29"/>
      <c r="G4" s="24"/>
      <c r="H4" s="24"/>
    </row>
    <row r="5" spans="2:12" ht="25.5" customHeight="1" x14ac:dyDescent="0.3">
      <c r="B5" s="802" t="s">
        <v>905</v>
      </c>
      <c r="C5" s="802"/>
      <c r="D5" s="27" t="str">
        <f>'2 жастағы балалар Ф'!A10</f>
        <v>18..02.2022</v>
      </c>
      <c r="E5" s="27"/>
      <c r="F5" s="27"/>
      <c r="G5" s="24"/>
      <c r="H5" s="24"/>
    </row>
    <row r="6" spans="2:12" ht="80.25" customHeight="1" x14ac:dyDescent="0.3">
      <c r="B6" s="803" t="s">
        <v>929</v>
      </c>
      <c r="C6" s="803"/>
      <c r="D6" s="295" t="s">
        <v>1270</v>
      </c>
      <c r="E6" s="28"/>
      <c r="F6" s="388" t="s">
        <v>931</v>
      </c>
      <c r="G6" s="28"/>
      <c r="H6" s="26"/>
    </row>
    <row r="7" spans="2:12" ht="18.75" x14ac:dyDescent="0.3">
      <c r="B7" s="802" t="s">
        <v>930</v>
      </c>
      <c r="C7" s="802"/>
      <c r="D7" s="26" t="s">
        <v>1198</v>
      </c>
      <c r="E7" s="28"/>
      <c r="F7" s="28"/>
      <c r="G7" s="28"/>
      <c r="H7" s="24"/>
    </row>
    <row r="9" spans="2:12" ht="80.099999999999994" customHeight="1" x14ac:dyDescent="0.25">
      <c r="B9" s="401" t="s">
        <v>932</v>
      </c>
      <c r="C9" s="804" t="s">
        <v>933</v>
      </c>
      <c r="D9" s="804"/>
      <c r="E9" s="804"/>
      <c r="F9" s="804" t="s">
        <v>934</v>
      </c>
      <c r="G9" s="804"/>
      <c r="H9" s="804"/>
      <c r="I9" s="804" t="s">
        <v>935</v>
      </c>
      <c r="J9" s="804"/>
      <c r="K9" s="804"/>
      <c r="L9" s="475" t="s">
        <v>936</v>
      </c>
    </row>
    <row r="10" spans="2:12" ht="90" customHeight="1" x14ac:dyDescent="0.25">
      <c r="B10" s="804" t="s">
        <v>714</v>
      </c>
      <c r="C10" s="453" t="str">
        <f>IF(C69="","",VLOOKUP(C69,$M$509:$N$511,2,TRUE))</f>
        <v>Заттардың арасымен жүру қабілетін бекіту</v>
      </c>
      <c r="D10" s="453" t="e">
        <f>IF(C70="","",VLOOKUP(C70,$O$509:$P$511,2,TRUE))</f>
        <v>#N/A</v>
      </c>
      <c r="E10" s="453" t="e">
        <f>IF(C71="","",VLOOKUP(C71,$Q$509:$R$511,2,TRUE))</f>
        <v>#N/A</v>
      </c>
      <c r="F10" s="453" t="str">
        <f>IF(C133="","",VLOOKUP(C133,$M$556:$N$558,2,TRUE))</f>
        <v>әртүрлі бағытта және берілген бағытта шеңбер бойымен қолдарын әртүрлі қалыпта ұстап жүру, қарқынның өзгеруімен шағын топпен және бүкіл топпен  жүру, сигнал бойынша тоқтаумен жүру, жүру кезінде тепе-теңдікті сақтаңу қабілетін бекіту</v>
      </c>
      <c r="G10" s="453" t="e">
        <f>IF(C134="","",VLOOKUP(C134,$O$556:$P$558,2,TRUE))</f>
        <v>#N/A</v>
      </c>
      <c r="H10" s="453" t="e">
        <f>IF(C135="","",VLOOKUP(C135,$Q$556:$R$558,2,TRUE))</f>
        <v>#N/A</v>
      </c>
      <c r="I10" s="450" t="str">
        <f>IF(C212="","",VLOOKUP(C212,$M$556:$N$558,2,TRUE))</f>
        <v>әртүрлі бағытта және берілген бағытта шеңбер бойымен қолдарын әртүрлі қалыпта ұстап жүру, қарқынның өзгеруімен шағын топпен және бүкіл топпен  жүру, сигнал бойынша тоқтаумен жүру, жүру кезінде тепе-теңдікті сақтаңу қабілетін бекіту</v>
      </c>
      <c r="J10" s="450" t="e">
        <f>IF(C213="","",VLOOKUP(C213,$O$556:$P$558,2,TRUE))</f>
        <v>#N/A</v>
      </c>
      <c r="K10" s="450" t="e">
        <f>IF(C214="","",VLOOKUP(C214,$Q$556:$R$558,2,TRUE))</f>
        <v>#N/A</v>
      </c>
      <c r="L10" s="819" t="str">
        <f>IF(B287="","",VLOOKUP(B287,$M$600:$N$602,2,TRUE))</f>
        <v xml:space="preserve">Жеке гигиенаның негізгі дағдыларын біледі; үстел басына өз бетімен отырады, үлкендердің көмегімен белгілі бір ретпен шешініп, киінеді.
Ересек адамның көмегімен ойын әрекеттерін орындайды.
Қатайту процедуралары кезінде оң эмоцияларды көрсетеді және қауіпті жағдайларда сақ болады.
Ойыншықтардың, киімдердің, аяқ киімдердің, ыдыс-аяқтардың, жиһаздардың, жемістердің, үй жануарлары мен олардың төлдерінің, көлік құралдарының және жеке гигиеналық заттардың атауларын білдіретін сөздерді атайды, қазақ халқының құндылықтарына қызығушылық танытады.
Зат есімнің көпше түрін айтады.
Ересектердің сөзін түсінеді, қарапайым сұрақтарға жауап береді, өз пікірін білдіреді.
Ересектердің сөзін түсінеді және қарапайым сұрақтарға жауап береді, қарапайым сөз тіркестерін қолдана отырып, өз ойын білдіреді. Көрнекі сүйемелдеусіз таныс шығармаларды тыңдайды; кітаптардағы иллюстрацияларды қарастырады, иллюстрациялардың мазмұны бойынша сұрақтарға жауап береді; эмоционалды түрде жауап береді
ауызша халық шығармашылығы шығармалары бойынша.
Ауызша нұсқаулар мен үлгі бойынша тапсырмаларды орындайды; заттардың негізгі түсін, пішінін, өлшемін, құрылымын ажыратады.
Дөңгеленген, ұзартылған пішіндерге ұқсайтын заттарды бейнелейді; түстерді таниды және оларды дұрыс атайды.
Модельдеудің ең қарапайым әдістерін қолданады (үлкен бөліктерден бөліктерді бөліп, оларды бір бүтінге біріктіру, пластилинді өз бетімен илеңіз).
Фланелографқа геометриялық пішіндерді, машиналарды, үйлерді, шарларды, гүлдерді орналастырады.
Үлгі бойынша ең қарапайым құрылымды жобалайды.
Әнді тыңдап, мағынасын түсінеді; әннің жеке буындары мен сөздерін қатар орындайды; қарапайым би қимылдарын орындайды.
Есіміне жауап береді, өзін айнадан және фотосуреттерден таниды; ата-анасы мен үлкендерін, жақын ортасын таниды, олардың есімдерін атайды;
өзі тұратын үй мен пәтерді біледі;
объектілерді және олармен әрекетті біледі,
оларды сурет бойынша тану; құрбыларымен ойнайды
; ересектердің еңбек әрекеттерін бақылайды; ересектердің іс-әрекетіне қызығушылық танытады; қарапайым тұрмыстық әрекеттерді орындайтын ересектерге еліктейді; жақындарына жанашырлық, қамқорлық көрсетеді; сыртқы
түріне назар аударады;
және сыртқы  белгілері бойынша арқылы ажыратады ; жануарлардың денесінің бөліктерін ерекшелейді, дәмі, сыртқы белгілері бойынша
көгөністер мен
жемістерді ажыратады
және атайды жануарлар денесінің бөліктерін ерекшелейді, олардың
мінез-
құлқына, сыртқы
түріне назар аударады;
үй құстарын таниды және атайды; табиғаттағы маусымдық өзгерістерді атайды;
және табиғи материалдардың қасиеттері туралы түсініктері бар; өсімдіктер мен жануарларға ұқыптылықпен қарайды: оларды жақсы көреді, сипайды; бірге ойнайды, басқа балалармен бірге бір-біріне көмектесіп, табысқа бірге қуанады; ненің
«дұрыс» немесе
«дұрыс емес»,
«жақсы» немесе
«жаман» екенін түсінеді;
және бастапқыда 
суретте
көлік, көше, жол; көлік
құралдарыны ң кейбір түрлерін біледі.Серуенде және сумен, құммен ойнау кезіндегі қауіпсіздік ережелерін біледі
;жолдарда қауіпсіз жүріс-тұрыстың негізгі ережелерін біледі
</v>
      </c>
    </row>
    <row r="11" spans="2:12" ht="90" customHeight="1" x14ac:dyDescent="0.25">
      <c r="B11" s="804"/>
      <c r="C11" s="453" t="str">
        <f>IF(C72="","",VLOOKUP(C72,$S$509:$T$511,2,TRUE))</f>
        <v>Жұмсақ  модульге немесе гимнастикалық скамейкаға көтерілуге және одан түсу қабілетін бекіту</v>
      </c>
      <c r="D11" s="453" t="e">
        <f>IF(C73="","",VLOOKUP(C73,$U$509:$V$511,2,TRUE))</f>
        <v>#N/A</v>
      </c>
      <c r="E11" s="453" t="e">
        <f>IF(C74="","",VLOOKUP(C74,$W$509:$X$511,2,TRUE))</f>
        <v>#N/A</v>
      </c>
      <c r="F11" s="453" t="str">
        <f>IF(C136="","",VLOOKUP(C136,$S$556:$T$558,2,TRUE))</f>
        <v>Шектеулі жазықтықта, әртүрлі заттардың астында қозғалу қабілетін бекіту</v>
      </c>
      <c r="G11" s="453" t="e">
        <f>IF(C137="","",VLOOKUP(C137,$U$556:$V$558,2,TRUE))</f>
        <v>#N/A</v>
      </c>
      <c r="H11" s="453" t="e">
        <f>IF(C138="","",VLOOKUP(C138,$W$556:$X$558,2,TRUE))</f>
        <v>#N/A</v>
      </c>
      <c r="I11" s="450" t="str">
        <f>IF(C215="","",VLOOKUP(C215,$S$556:$T$558,2,TRUE))</f>
        <v>Шектеулі жазықтықта, әртүрлі заттардың астында қозғалу қабілетін бекіту</v>
      </c>
      <c r="J11" s="450" t="e">
        <f>IF(C216="","",VLOOKUP(C216,$U$556:$V$558,2,TRUE))</f>
        <v>#N/A</v>
      </c>
      <c r="K11" s="450" t="e">
        <f>IF(C217="","",VLOOKUP(C217,$W$556:$X$558,2,TRUE))</f>
        <v>#N/A</v>
      </c>
      <c r="L11" s="820"/>
    </row>
    <row r="12" spans="2:12" ht="90" customHeight="1" x14ac:dyDescent="0.25">
      <c r="B12" s="804"/>
      <c r="C12" s="453" t="str">
        <f>IF(C75="","",VLOOKUP(C75,$Y$509:$Z$511,2,TRUE))</f>
        <v xml:space="preserve">Ересектердің
көрсетуімен жалпы дамытушы жаттығуларды орындау қабілетін бекіту
</v>
      </c>
      <c r="D12" s="453" t="e">
        <f>IF(C76="","",VLOOKUP(C76,$AA$509:$AB$511,2,TRUE))</f>
        <v>#N/A</v>
      </c>
      <c r="E12" s="453" t="e">
        <f>IF(C77="","",VLOOKUP(C77,$AC$509:$AD$511,2,TRUE))</f>
        <v>#N/A</v>
      </c>
      <c r="F12" s="453" t="str">
        <f>IF(C139="","",VLOOKUP(C139,$Y$556:$Z$558,2,TRUE))</f>
        <v>Бетті, қолды өз бетімен жуу қабілетін бекіту</v>
      </c>
      <c r="G12" s="453" t="e">
        <f>IF(C140="","",VLOOKUP(C140,$AA$556:$AB$558,2,TRUE))</f>
        <v>#N/A</v>
      </c>
      <c r="H12" s="453" t="e">
        <f>IF(C141="","",VLOOKUP(C141,$AC$556:$AD$558,2,TRUE))</f>
        <v>#N/A</v>
      </c>
      <c r="I12" s="450" t="str">
        <f>IF(C218="","",VLOOKUP(C218,$Y$556:$Z$558,2,TRUE))</f>
        <v>Бетті, қолды өз бетімен жуу қабілетін бекіту</v>
      </c>
      <c r="J12" s="450" t="e">
        <f>IF(C219="","",VLOOKUP(C219,$AA$556:$AB$558,2,TRUE))</f>
        <v>#N/A</v>
      </c>
      <c r="K12" s="450" t="e">
        <f>IF(C220="","",VLOOKUP(C220,$AC$556:$AD$558,2,TRUE))</f>
        <v>#N/A</v>
      </c>
      <c r="L12" s="820"/>
    </row>
    <row r="13" spans="2:12" ht="90" customHeight="1" x14ac:dyDescent="0.25">
      <c r="B13" s="804"/>
      <c r="C13" s="453" t="str">
        <f>IF(C78="","",VLOOKUP(C78,$AE$509:$AF$511,2,TRUE))</f>
        <v>ересектердің көмегімен өзіне-өзі қызмет көрсетудің қарапайым қабілеттерін бекіту</v>
      </c>
      <c r="D13" s="453" t="e">
        <f>IF(C79="","",VLOOKUP(C79,$AG$509:$AH$511,2,TRUE))</f>
        <v>#N/A</v>
      </c>
      <c r="E13" s="453" t="e">
        <f>IF(C80="","",VLOOKUP(C80,$AI$509:$AJ$511,2,TRUE))</f>
        <v>#N/A</v>
      </c>
      <c r="F13" s="453" t="str">
        <f>IF(C142="","",VLOOKUP(C142,$AE$556:$AF$558,2,TRUE))</f>
        <v>белгілі бір ретпен киіну және шешіну қабілетін бекіту</v>
      </c>
      <c r="G13" s="453" t="e">
        <f>IF(C143="","",VLOOKUP(C143,$AG$556:$AH$558,2,TRUE))</f>
        <v>#N/A</v>
      </c>
      <c r="H13" s="453" t="e">
        <f>IF(C144="","",VLOOKUP(C144,$AI$556:$AJ$558,2,TRUE))</f>
        <v>#N/A</v>
      </c>
      <c r="I13" s="450" t="str">
        <f>IF(C221="","",VLOOKUP(C221,$AE$556:$AF$558,2,TRUE))</f>
        <v>белгілі бір ретпен киіну және шешіну қабілетін бекіту</v>
      </c>
      <c r="J13" s="450" t="e">
        <f>IF(C222="","",VLOOKUP(C222,$AG$556:$AH$558,2,TRUE))</f>
        <v>#N/A</v>
      </c>
      <c r="K13" s="450" t="e">
        <f>IF(C223="","",VLOOKUP(C223,$AI$556:$AJ$558,2,TRUE))</f>
        <v>#N/A</v>
      </c>
      <c r="L13" s="820"/>
    </row>
    <row r="14" spans="2:12" ht="90" hidden="1" customHeight="1" x14ac:dyDescent="0.25">
      <c r="B14" s="804"/>
      <c r="C14" s="805"/>
      <c r="D14" s="806"/>
      <c r="E14" s="806"/>
      <c r="F14" s="453" t="e">
        <f>IF(C145="","",VLOOKUP(C145,$AK$556:$AL$558,2,TRUE))</f>
        <v>#REF!</v>
      </c>
      <c r="G14" s="453" t="e">
        <f>IF(C146="","",VLOOKUP(C146,$AM$556:$AN$558,2,TRUE))</f>
        <v>#REF!</v>
      </c>
      <c r="H14" s="453" t="e">
        <f>IF(C147="","",VLOOKUP(C147,$AO$556:$AP$558,2,TRUE))</f>
        <v>#REF!</v>
      </c>
      <c r="I14" s="450" t="e">
        <f>IF(C224="","",VLOOKUP(C224,$AK$556:$AL$558,2,TRUE))</f>
        <v>#REF!</v>
      </c>
      <c r="J14" s="450" t="e">
        <f>IF(C225="","",VLOOKUP(C225,$AM$556:$AN$558,2,TRUE))</f>
        <v>#REF!</v>
      </c>
      <c r="K14" s="450" t="e">
        <f>IF(C226="","",VLOOKUP(C226,$AO$556:$AP$558,2,TRUE))</f>
        <v>#REF!</v>
      </c>
      <c r="L14" s="820"/>
    </row>
    <row r="15" spans="2:12" ht="90" customHeight="1" x14ac:dyDescent="0.25">
      <c r="B15" s="795" t="s">
        <v>733</v>
      </c>
      <c r="C15" s="453" t="str">
        <f>IF(D69="","",VLOOKUP(D69,$M$513:$N$515,2,TRUE))</f>
        <v>Заттардың атын,түсін,мөлшерін,көлемін,орнын білу және атау қабілеттерін бекіту</v>
      </c>
      <c r="D15" s="453" t="e">
        <f>IF(D70="","",VLOOKUP(D70,$O$513:$P$515,2,TRUE))</f>
        <v>#N/A</v>
      </c>
      <c r="E15" s="453" t="e">
        <f>IF(D71="","",VLOOKUP(D71,$Q$513:$R$515,2,TRUE))</f>
        <v>#N/A</v>
      </c>
      <c r="F15" s="453" t="str">
        <f>IF(D133="","",VLOOKUP(D133,$M$560:$N$562,2,TRUE))</f>
        <v>ересектердің сөзін тыңдау және түсіну қабілетін бекіту</v>
      </c>
      <c r="G15" s="453" t="e">
        <f>IF(D134="","",VLOOKUP(D134,$O$560:$P$562,2,TRUE))</f>
        <v>#N/A</v>
      </c>
      <c r="H15" s="453" t="e">
        <f>IF(D135="","",VLOOKUP(D135,$Q$560:$R$562,2,TRUE))</f>
        <v>#N/A</v>
      </c>
      <c r="I15" s="450" t="str">
        <f>IF(D212="","",VLOOKUP(D212,$M$560:$N$562,2,TRUE))</f>
        <v>ересектердің сөзін тыңдау және түсіну қабілетін бекіту</v>
      </c>
      <c r="J15" s="450" t="e">
        <f>IF(D213="","",VLOOKUP(D213,$O$560:$P$562,2,TRUE))</f>
        <v>#N/A</v>
      </c>
      <c r="K15" s="450" t="e">
        <f>IF(D214="","",VLOOKUP(D214,$Q$560:$R$562,2,TRUE))</f>
        <v>#N/A</v>
      </c>
      <c r="L15" s="820"/>
    </row>
    <row r="16" spans="2:12" ht="90" customHeight="1" x14ac:dyDescent="0.25">
      <c r="B16" s="796"/>
      <c r="C16" s="453" t="str">
        <f>IF(D72="","",VLOOKUP(D72,$S$513:$T$515,2,TRUE))</f>
        <v>Сөзбен немесе қысқасөз тіркестерімен өз өтінішін білдіру қабілеттерін бекіту</v>
      </c>
      <c r="D16" s="453" t="e">
        <f>IF(D73="","",VLOOKUP(D73,$U$513:$V$515,2,TRUE))</f>
        <v>#N/A</v>
      </c>
      <c r="E16" s="453" t="e">
        <f>IF(D74="","",VLOOKUP(D74,$W$513:$X$515,2,TRUE))</f>
        <v>#N/A</v>
      </c>
      <c r="F16" s="453" t="str">
        <f>IF(D136="","",VLOOKUP(D136,$S$560:$T$562,2,TRUE))</f>
        <v xml:space="preserve">жеке дауысты және дауыссыз дыбыстарды, еліктеу сөздерін айту қабілетін бекіту
</v>
      </c>
      <c r="G16" s="453" t="e">
        <f>IF(D137="","",VLOOKUP(D137,$U$560:$V$562,2,TRUE))</f>
        <v>#N/A</v>
      </c>
      <c r="H16" s="453" t="e">
        <f>IF(D138="","",VLOOKUP(D138,$W$560:$X$562,2,TRUE))</f>
        <v>#N/A</v>
      </c>
      <c r="I16" s="450" t="str">
        <f>IF(D215="","",VLOOKUP(D215,$S$560:$T$562,2,TRUE))</f>
        <v xml:space="preserve">жеке дауысты және дауыссыз дыбыстарды, еліктеу сөздерін айту қабілетін бекіту
</v>
      </c>
      <c r="J16" s="450" t="e">
        <f>IF(D216="","",VLOOKUP(D216,$U$560:$V$562,2,TRUE))</f>
        <v>#N/A</v>
      </c>
      <c r="K16" s="450" t="e">
        <f>IF(D217="","",VLOOKUP(D217,$W$560:$X$562,2,TRUE))</f>
        <v>#N/A</v>
      </c>
      <c r="L16" s="820"/>
    </row>
    <row r="17" spans="2:12" ht="90" customHeight="1" x14ac:dyDescent="0.25">
      <c r="B17" s="796"/>
      <c r="C17" s="453" t="str">
        <f>IF(D75="","",VLOOKUP(D75,$Y$513:$Z$515,2,TRUE))</f>
        <v>Ойыншықтармен күрделі емес бейнелі ойындарды ойнау қабілеттерін бекіту</v>
      </c>
      <c r="D17" s="453" t="e">
        <f>IF(D76="","",VLOOKUP(D76,$AA$513:$AB$515,2,TRUE))</f>
        <v>#N/A</v>
      </c>
      <c r="E17" s="453" t="e">
        <f>IF(D77="","",VLOOKUP(D77,$AC$513:$AD$515,2,TRUE))</f>
        <v>#N/A</v>
      </c>
      <c r="F17" s="453" t="str">
        <f>IF(D139="","",VLOOKUP(D139,$Y$560:$Z$562,2,TRUE))</f>
        <v>қарапайым сөз тіркестерін (2-4 сөз) қайталап айту қабілетін бекіту</v>
      </c>
      <c r="G17" s="453" t="e">
        <f>IF(D140="","",VLOOKUP(D140,$AA$560:$AB$562,2,TRUE))</f>
        <v>#N/A</v>
      </c>
      <c r="H17" s="453" t="e">
        <f>IF(D141="","",VLOOKUP(D141,$AC$560:$AD$560,2,TRUE))</f>
        <v>#N/A</v>
      </c>
      <c r="I17" s="450" t="str">
        <f>IF(D218="","",VLOOKUP(D218,$Y$560:$Z$562,2,TRUE))</f>
        <v>қарапайым сөз тіркестерін (2-4 сөз) қайталап айту қабілетін бекіту</v>
      </c>
      <c r="J17" s="450" t="e">
        <f>IF(D219="","",VLOOKUP(D219,$AA$560:$AB$562,2,TRUE))</f>
        <v>#N/A</v>
      </c>
      <c r="K17" s="450" t="e">
        <f>IF(D220="","",VLOOKUP(D220,$AC$560:$AD$560,2,TRUE))</f>
        <v>#N/A</v>
      </c>
      <c r="L17" s="820"/>
    </row>
    <row r="18" spans="2:12" ht="90" customHeight="1" x14ac:dyDescent="0.25">
      <c r="B18" s="796"/>
      <c r="C18" s="453" t="str">
        <f>IF(D78="","",VLOOKUP(D78,$AE$513:$AF$515,2,TRUE))</f>
        <v>екі,үш сөзден тұратын сөйлемді айту қабілеттерін бекіту</v>
      </c>
      <c r="D18" s="453" t="e">
        <f>IF(D79="","",VLOOKUP(D79,$AG$513:$AH$515,2,TRUE))</f>
        <v>#N/A</v>
      </c>
      <c r="E18" s="453" t="e">
        <f>IF(D80="","",VLOOKUP(D80,$AI$513:$AJ$515,2,TRUE))</f>
        <v>#N/A</v>
      </c>
      <c r="F18" s="453" t="str">
        <f>IF(D142="","",VLOOKUP(D142,$AE$560:$AF$562,2,TRUE))</f>
        <v>шағын әңгімелерді көрнекі сүйемелдеусіз тыңдап, қарапайым сұрақтарға жауап беру қабілетін бекіту</v>
      </c>
      <c r="G18" s="453" t="e">
        <f>IF(D143="","",VLOOKUP(D143,$AG$560:$AH$562,2,TRUE))</f>
        <v>#N/A</v>
      </c>
      <c r="H18" s="453" t="e">
        <f>IF(D144="","",VLOOKUP(D144,$AI$560:$AJ$562,2,TRUE))</f>
        <v>#N/A</v>
      </c>
      <c r="I18" s="450" t="str">
        <f>IF(D221="","",VLOOKUP(D221,$AE$560:$AF$562,2,TRUE))</f>
        <v>шағын әңгімелерді көрнекі сүйемелдеусіз тыңдап, қарапайым сұрақтарға жауап беру қабілетін бекіту</v>
      </c>
      <c r="J18" s="450" t="e">
        <f>IF(D222="","",VLOOKUP(D222,$AG$560:$AH$562,2,TRUE))</f>
        <v>#N/A</v>
      </c>
      <c r="K18" s="450" t="e">
        <f>IF(D223="","",VLOOKUP(D223,$AI$560:$AJ$562,2,TRUE))</f>
        <v>#N/A</v>
      </c>
      <c r="L18" s="820"/>
    </row>
    <row r="19" spans="2:12" ht="90" hidden="1" customHeight="1" x14ac:dyDescent="0.25">
      <c r="B19" s="796"/>
      <c r="C19" s="453" t="e">
        <f>IF(D81="","",VLOOKUP(D81,$AK$513:$AL$515,2,TRUE))</f>
        <v>#REF!</v>
      </c>
      <c r="D19" s="453" t="e">
        <f>IF(D82="","",VLOOKUP(D82,$AM$513:$AN$515,2,TRUE))</f>
        <v>#REF!</v>
      </c>
      <c r="E19" s="453" t="e">
        <f>IF(D83="","",VLOOKUP(D83,$AO$513:$AP$515,2,TRUE))</f>
        <v>#REF!</v>
      </c>
      <c r="F19" s="453" t="e">
        <f>IF(D145="","",VLOOKUP(D145,$AK$560:$AL$562,2,TRUE))</f>
        <v>#REF!</v>
      </c>
      <c r="G19" s="453" t="e">
        <f>IF(D146="","",VLOOKUP(D146,$AM$560:$AN$562,2,TRUE))</f>
        <v>#REF!</v>
      </c>
      <c r="H19" s="453" t="e">
        <f>IF(D147="","",VLOOKUP(D147,$AO$560:$AP$562,2,TRUE))</f>
        <v>#REF!</v>
      </c>
      <c r="I19" s="450" t="e">
        <f>IF(D224="","",VLOOKUP(D224,$AK$560:$AL$562,2,TRUE))</f>
        <v>#REF!</v>
      </c>
      <c r="J19" s="450" t="e">
        <f>IF(D225="","",VLOOKUP(D225,$AM$560:$AN$562,2,TRUE))</f>
        <v>#REF!</v>
      </c>
      <c r="K19" s="450" t="e">
        <f>IF(D226="","",VLOOKUP(D226,$AO$560:$AP$562,2,TRUE))</f>
        <v>#REF!</v>
      </c>
      <c r="L19" s="820"/>
    </row>
    <row r="20" spans="2:12" ht="90" customHeight="1" x14ac:dyDescent="0.25">
      <c r="B20" s="796"/>
      <c r="C20" s="453" t="str">
        <f>IF(D84="","",VLOOKUP(D84,$M$517:$N$519,2,TRUE))</f>
        <v>Көрнекіліксіз таныс шығармаларды тыңдау қабілеттерін бекіту</v>
      </c>
      <c r="D20" s="453" t="e">
        <f>IF(D85="","",VLOOKUP(D85,$O$517:$P$519,2,TRUE))</f>
        <v>#N/A</v>
      </c>
      <c r="E20" s="453" t="e">
        <f>IF(D86="","",VLOOKUP(D86,$Q$517:$R$519,2,TRUE))</f>
        <v>#N/A</v>
      </c>
      <c r="F20" s="450" t="str">
        <f>IF(D148="","",VLOOKUP(D148,$M$564:$N$566,2,TRUE))</f>
        <v xml:space="preserve">оқылған шығармадағы жекелеген сөздерді қосылып қайталап айту қабілетін бекіту
</v>
      </c>
      <c r="G20" s="450" t="e">
        <f>IF(D149="","",VLOOKUP(D149,$O$564:$P$566,2,TRUE))</f>
        <v>#N/A</v>
      </c>
      <c r="H20" s="450" t="e">
        <f>IF(D150="","",VLOOKUP(D150,$Q$564:$R$566,2,TRUE))</f>
        <v>#N/A</v>
      </c>
      <c r="I20" s="450" t="str">
        <f>IF(D227="","",VLOOKUP(D227,$M$564:$N$566,2,TRUE))</f>
        <v xml:space="preserve">оқылған шығармадағы жекелеген сөздерді қосылып қайталап айту қабілетін бекіту
</v>
      </c>
      <c r="J20" s="450" t="e">
        <f>IF(D228="","",VLOOKUP(D228,$O$564:$P$566,2,TRUE))</f>
        <v>#N/A</v>
      </c>
      <c r="K20" s="450" t="e">
        <f>IF(D229="","",VLOOKUP(D229,$Q$564:$R$566,2,TRUE))</f>
        <v>#N/A</v>
      </c>
      <c r="L20" s="820"/>
    </row>
    <row r="21" spans="2:12" ht="90" customHeight="1" x14ac:dyDescent="0.25">
      <c r="B21" s="796"/>
      <c r="C21" s="453" t="str">
        <f>IF(D87="","",VLOOKUP(D87,$S$517:$T$519,2,TRUE))</f>
        <v xml:space="preserve">Кітаптардағы суреттерді өз бетінше қарау, ондағы таныс кейіпкерлерді
көрсету қабілеттерін бекіту
</v>
      </c>
      <c r="D21" s="453" t="e">
        <f>IF(D88="","",VLOOKUP(D88,$U$517:$V$519,2,TRUE))</f>
        <v>#N/A</v>
      </c>
      <c r="E21" s="453" t="e">
        <f>IF(D89="","",VLOOKUP(D89,$W$517:$X$519,2,TRUE))</f>
        <v>#N/A</v>
      </c>
      <c r="F21" s="450" t="str">
        <f>IF(D151="","",VLOOKUP(D151,$S$564:$T$566,2,TRUE))</f>
        <v>таныс шығармаларды көрнекіліксіз тыңдайдау қабілетін бекіту</v>
      </c>
      <c r="G21" s="450" t="e">
        <f>IF(D152="","",VLOOKUP(D152,$U$564:$V$566,2,TRUE))</f>
        <v>#N/A</v>
      </c>
      <c r="H21" s="450" t="e">
        <f>IF(D153="","",VLOOKUP(D153,$W$564:$X$566,2,TRUE))</f>
        <v>#N/A</v>
      </c>
      <c r="I21" s="450" t="str">
        <f>IF(D230="","",VLOOKUP(D230,$S$564:$T$566,2,TRUE))</f>
        <v>таныс шығармаларды көрнекіліксіз тыңдайдау қабілетін бекіту</v>
      </c>
      <c r="J21" s="450" t="e">
        <f>IF(D231="","",VLOOKUP(D231,$U$564:$V$566,2,TRUE))</f>
        <v>#N/A</v>
      </c>
      <c r="K21" s="450" t="e">
        <f>IF(D232="","",VLOOKUP(D232,$W$564:$X$566,2,TRUE))</f>
        <v>#N/A</v>
      </c>
      <c r="L21" s="820"/>
    </row>
    <row r="22" spans="2:12" ht="90" customHeight="1" x14ac:dyDescent="0.25">
      <c r="B22" s="796"/>
      <c r="C22" s="453" t="str">
        <f>IF(D90="","",VLOOKUP(D90,$Y$517:$Z$519,2,TRUE))</f>
        <v xml:space="preserve">Оқылған таныс шығармалардағы,
өлеңдердегі сөздермен сөз тіркестерін
қайталап айту қабілеттерін бекіту
</v>
      </c>
      <c r="D22" s="453" t="e">
        <f>IF(D91="","",VLOOKUP(D91,$AA$517:$AB$519,2,TRUE))</f>
        <v>#N/A</v>
      </c>
      <c r="E22" s="453" t="e">
        <f>IF(D92="","",VLOOKUP(D92,$AC$517:$AD$519,2,TRUE))</f>
        <v>#N/A</v>
      </c>
      <c r="F22" s="450" t="str">
        <f>IF(D154="","",VLOOKUP(D154,$Y$564:$Z$566,2,TRUE))</f>
        <v xml:space="preserve">кітаптардағы иллюстрацияларды қарайды, суреттердің мазмұны бойынша қойылған сұрақтарға жауап беру қабілетін бекіту
</v>
      </c>
      <c r="G22" s="450" t="e">
        <f>IF(D155="","",VLOOKUP(D155,$AA$564:$AB$566,2,TRUE))</f>
        <v>#N/A</v>
      </c>
      <c r="H22" s="450" t="e">
        <f>IF(D156="","",VLOOKUP(D156,$AC$564:$AD$566,2,TRUE))</f>
        <v>#N/A</v>
      </c>
      <c r="I22" s="450" t="str">
        <f>IF(D233="","",VLOOKUP(D233,$Y$564:$Z$566,2,TRUE))</f>
        <v xml:space="preserve">кітаптардағы иллюстрацияларды қарайды, суреттердің мазмұны бойынша қойылған сұрақтарға жауап беру қабілетін бекіту
</v>
      </c>
      <c r="J22" s="450" t="e">
        <f>IF(D234="","",VLOOKUP(D234,$AA$564:$AB$566,2,TRUE))</f>
        <v>#N/A</v>
      </c>
      <c r="K22" s="450" t="e">
        <f>IF(D235="","",VLOOKUP(D235,$AC$564:$AD$566,2,TRUE))</f>
        <v>#N/A</v>
      </c>
      <c r="L22" s="820"/>
    </row>
    <row r="23" spans="2:12" ht="90" customHeight="1" x14ac:dyDescent="0.25">
      <c r="B23" s="796"/>
      <c r="C23" s="786"/>
      <c r="D23" s="787"/>
      <c r="E23" s="788"/>
      <c r="F23" s="450" t="str">
        <f>IF(D157="","",VLOOKUP(D157,$AE$564:$AF$566,2,TRUE))</f>
        <v>педагогтің көмегімен шағын тақпақтарды қайталап айту қабілетін бекіту</v>
      </c>
      <c r="G23" s="450" t="e">
        <f>IF(D158="","",VLOOKUP(D158,$AG$564:$AH$566,2,TRUE))</f>
        <v>#N/A</v>
      </c>
      <c r="H23" s="450" t="e">
        <f>IF(D159="","",VLOOKUP(D159,$AI$564:$AJ$566,2,TRUE))</f>
        <v>#N/A</v>
      </c>
      <c r="I23" s="450" t="str">
        <f>IF(D236="","",VLOOKUP(D236,$AE$564:$AF$566,2,TRUE))</f>
        <v>педагогтің көмегімен шағын тақпақтарды қайталап айту қабілетін бекіту</v>
      </c>
      <c r="J23" s="450" t="e">
        <f>IF(D237="","",VLOOKUP(D237,$AG$564:$AH$566,2,TRUE))</f>
        <v>#N/A</v>
      </c>
      <c r="K23" s="450" t="e">
        <f>IF(D238="","",VLOOKUP(D238,$AI$564:$AJ$566,2,TRUE))</f>
        <v>#N/A</v>
      </c>
      <c r="L23" s="820"/>
    </row>
    <row r="24" spans="2:12" ht="90" hidden="1" customHeight="1" x14ac:dyDescent="0.25">
      <c r="B24" s="796"/>
      <c r="C24" s="789"/>
      <c r="D24" s="790"/>
      <c r="E24" s="791"/>
      <c r="F24" s="450" t="e">
        <f>IF(D160="","",VLOOKUP(D160,$AK$564:$AL$566,2,TRUE))</f>
        <v>#REF!</v>
      </c>
      <c r="G24" s="450" t="e">
        <f>IF(D161="","",VLOOKUP(D161,$AM$564:$AN$566,2,TRUE))</f>
        <v>#REF!</v>
      </c>
      <c r="H24" s="450" t="e">
        <f>IF(D162="","",VLOOKUP(D162,$AO$564:$AP$566,2,TRUE))</f>
        <v>#REF!</v>
      </c>
      <c r="I24" s="450" t="e">
        <f>IF(D239="","",VLOOKUP(D239,$AK$564:$AL$566,2,TRUE))</f>
        <v>#REF!</v>
      </c>
      <c r="J24" s="450" t="e">
        <f>IF(D240="","",VLOOKUP(D240,$AM$564:$AN$566,2,TRUE))</f>
        <v>#REF!</v>
      </c>
      <c r="K24" s="450" t="e">
        <f>IF(D241="","",VLOOKUP(D241,$AO$564:$AP$566,2,TRUE))</f>
        <v>#REF!</v>
      </c>
      <c r="L24" s="820"/>
    </row>
    <row r="25" spans="2:12" ht="90" hidden="1" customHeight="1" x14ac:dyDescent="0.25">
      <c r="B25" s="796"/>
      <c r="C25" s="789"/>
      <c r="D25" s="790"/>
      <c r="E25" s="791"/>
      <c r="F25" s="450" t="e">
        <f>IF(D163="","",VLOOKUP(D163,$M$568:$N$570,2,TRUE))</f>
        <v>#REF!</v>
      </c>
      <c r="G25" s="450" t="e">
        <f>IF(D164="","",VLOOKUP(D164,$O$568:$P$570,2,TRUE))</f>
        <v>#REF!</v>
      </c>
      <c r="H25" s="450" t="e">
        <f>IF(D165="","",VLOOKUP(D165,$Q$568:$R$570,2,TRUE))</f>
        <v>#REF!</v>
      </c>
      <c r="I25" s="450" t="e">
        <f>IF(D242="","",VLOOKUP(D242,$M$568:$N$570,2,TRUE))</f>
        <v>#REF!</v>
      </c>
      <c r="J25" s="450" t="e">
        <f>IF(D243="","",VLOOKUP(D243,$O$568:$P$570,2,TRUE))</f>
        <v>#REF!</v>
      </c>
      <c r="K25" s="450" t="e">
        <f>IF(D244="","",VLOOKUP(D244,$Q$568:$R$570,2,TRUE))</f>
        <v>#REF!</v>
      </c>
      <c r="L25" s="820"/>
    </row>
    <row r="26" spans="2:12" ht="90" hidden="1" customHeight="1" x14ac:dyDescent="0.25">
      <c r="B26" s="796"/>
      <c r="C26" s="789"/>
      <c r="D26" s="790"/>
      <c r="E26" s="791"/>
      <c r="F26" s="450" t="e">
        <f>IF(D166="","",VLOOKUP(D166,$S$568:$T$570,2,TRUE))</f>
        <v>#REF!</v>
      </c>
      <c r="G26" s="450" t="e">
        <f>IF(D167="","",VLOOKUP(D167,$U$568:$V$570,2,TRUE))</f>
        <v>#REF!</v>
      </c>
      <c r="H26" s="450" t="e">
        <f>IF(D168="","",VLOOKUP(D168,$W$568:$X$570,2,TRUE))</f>
        <v>#REF!</v>
      </c>
      <c r="I26" s="450" t="e">
        <f>IF(D245="","",VLOOKUP(D245,$S$568:$T$570,2,TRUE))</f>
        <v>#REF!</v>
      </c>
      <c r="J26" s="450" t="e">
        <f>IF(D246="","",VLOOKUP(D246,$U$568:$V$570,2,TRUE))</f>
        <v>#REF!</v>
      </c>
      <c r="K26" s="450" t="e">
        <f>IF(D247="","",VLOOKUP(D247,$W$568:$X$570,2,TRUE))</f>
        <v>#REF!</v>
      </c>
      <c r="L26" s="820"/>
    </row>
    <row r="27" spans="2:12" ht="90" hidden="1" customHeight="1" x14ac:dyDescent="0.25">
      <c r="B27" s="796"/>
      <c r="C27" s="789"/>
      <c r="D27" s="790"/>
      <c r="E27" s="791"/>
      <c r="F27" s="450" t="e">
        <f>IF(D169="","",VLOOKUP(D169,$Y$568:$Z$570,2,TRUE))</f>
        <v>#REF!</v>
      </c>
      <c r="G27" s="450" t="e">
        <f>IF(D170="","",VLOOKUP(D170,$AA$568:$AB$570,2,TRUE))</f>
        <v>#REF!</v>
      </c>
      <c r="H27" s="450" t="e">
        <f>IF(D171="","",VLOOKUP(D171,$AC$568:$AD$570,2,TRUE))</f>
        <v>#REF!</v>
      </c>
      <c r="I27" s="450" t="e">
        <f>IF(D248="","",VLOOKUP(D248,$Y$568:$Z$570,2,TRUE))</f>
        <v>#REF!</v>
      </c>
      <c r="J27" s="450" t="e">
        <f>IF(D249="","",VLOOKUP(D249,$AA$568:$AB$570,2,TRUE))</f>
        <v>#REF!</v>
      </c>
      <c r="K27" s="450" t="e">
        <f>IF(D250="","",VLOOKUP(D250,$AC$568:$AD$570,2,TRUE))</f>
        <v>#REF!</v>
      </c>
      <c r="L27" s="820"/>
    </row>
    <row r="28" spans="2:12" ht="90" hidden="1" customHeight="1" x14ac:dyDescent="0.25">
      <c r="B28" s="796"/>
      <c r="C28" s="789"/>
      <c r="D28" s="790"/>
      <c r="E28" s="791"/>
      <c r="F28" s="450" t="e">
        <f>IF(D172="","",VLOOKUP(D172,$AE$568:$AF$570,2,TRUE))</f>
        <v>#REF!</v>
      </c>
      <c r="G28" s="450" t="e">
        <f>IF(D173="","",VLOOKUP(D173,$AG$568:$AH$570,2,TRUE))</f>
        <v>#REF!</v>
      </c>
      <c r="H28" s="450" t="e">
        <f>IF(D174="","",VLOOKUP(D174,$AI$568:$AJ$570,2,TRUE))</f>
        <v>#REF!</v>
      </c>
      <c r="I28" s="450" t="e">
        <f>IF(D251="","",VLOOKUP(D251,$AE$568:$AF$570,2,TRUE))</f>
        <v>#REF!</v>
      </c>
      <c r="J28" s="450" t="e">
        <f>IF(D252="","",VLOOKUP(D252,$AG$568:$AH$570,2,TRUE))</f>
        <v>#REF!</v>
      </c>
      <c r="K28" s="450" t="e">
        <f>IF(D253="","",VLOOKUP(D253,$AI$568:$AJ$570,2,TRUE))</f>
        <v>#REF!</v>
      </c>
      <c r="L28" s="820"/>
    </row>
    <row r="29" spans="2:12" ht="90" hidden="1" customHeight="1" x14ac:dyDescent="0.25">
      <c r="B29" s="797"/>
      <c r="C29" s="792"/>
      <c r="D29" s="793"/>
      <c r="E29" s="794"/>
      <c r="F29" s="450" t="e">
        <f>IF(D175="","",VLOOKUP(D175,$AK$568:$AL$570,2,TRUE))</f>
        <v>#REF!</v>
      </c>
      <c r="G29" s="450" t="e">
        <f>IF(D176="","",VLOOKUP(D176,$AM$568:$AN$570,2,TRUE))</f>
        <v>#REF!</v>
      </c>
      <c r="H29" s="450" t="e">
        <f>IF(D177="","",VLOOKUP(D177,$AO$568:$AP$570,2,TRUE))</f>
        <v>#REF!</v>
      </c>
      <c r="I29" s="450" t="e">
        <f>IF(D254="","",VLOOKUP(D254,$AK$568:$AL$570,2,TRUE))</f>
        <v>#REF!</v>
      </c>
      <c r="J29" s="450" t="e">
        <f>IF(D255="","",VLOOKUP(D255,$AM$568:$AN$570,2,TRUE))</f>
        <v>#REF!</v>
      </c>
      <c r="K29" s="450" t="e">
        <f>IF(D256="","",VLOOKUP(D256,$AO$568:$AP$570,2,TRUE))</f>
        <v>#REF!</v>
      </c>
      <c r="L29" s="820"/>
    </row>
    <row r="30" spans="2:12" ht="90" hidden="1" customHeight="1" x14ac:dyDescent="0.25">
      <c r="B30" s="804" t="s">
        <v>916</v>
      </c>
      <c r="C30" s="453" t="e">
        <f>IF(E69="","",VLOOKUP(E69,$M$521:$N$523,2,TRUE))</f>
        <v>#REF!</v>
      </c>
      <c r="D30" s="453" t="e">
        <f>IF(E70="","",VLOOKUP(E70,$O$521:$P$523,2,TRUE))</f>
        <v>#REF!</v>
      </c>
      <c r="E30" s="453" t="e">
        <f>IF(E71="","",VLOOKUP(E71,$Q$521:$R$523,2,TRUE))</f>
        <v>#REF!</v>
      </c>
      <c r="F30" s="453" t="e">
        <f>IF(E133="","",VLOOKUP(E133,$M$572:$N$574,2,TRUE))</f>
        <v>#REF!</v>
      </c>
      <c r="G30" s="453" t="e">
        <f>IF(E134="","",VLOOKUP(E134,$O$572:$P$574,2,TRUE))</f>
        <v>#REF!</v>
      </c>
      <c r="H30" s="453" t="e">
        <f>IF(E135="","",VLOOKUP(E135,$Q$572:$R$574,2,TRUE))</f>
        <v>#REF!</v>
      </c>
      <c r="I30" s="453" t="e">
        <f>IF(E212="","",VLOOKUP(E212,$M$572:$N$574,2,TRUE))</f>
        <v>#REF!</v>
      </c>
      <c r="J30" s="453" t="e">
        <f>IF(E213="","",VLOOKUP(E213,$O$572:$P$574,2,TRUE))</f>
        <v>#REF!</v>
      </c>
      <c r="K30" s="453" t="e">
        <f>IF(E214="","",VLOOKUP(E214,$Q$572:$R$574,2,TRUE))</f>
        <v>#REF!</v>
      </c>
      <c r="L30" s="820"/>
    </row>
    <row r="31" spans="2:12" ht="90" customHeight="1" x14ac:dyDescent="0.25">
      <c r="B31" s="804"/>
      <c r="C31" s="453" t="str">
        <f>IF(E72="","",VLOOKUP(E72,$S$521:$T$523,2,TRUE))</f>
        <v>Күрделі заттармен әрекеттерді орындау қабілеттерін бекіту</v>
      </c>
      <c r="D31" s="453" t="e">
        <f>IF(E73="","",VLOOKUP(E73,$U$521:$V$523,2,TRUE))</f>
        <v>#N/A</v>
      </c>
      <c r="E31" s="453" t="e">
        <f>IF(E74="","",VLOOKUP(E74,$W$521:$X$523,2,TRUE))</f>
        <v>#N/A</v>
      </c>
      <c r="F31" s="453" t="str">
        <f>IF(E136="","",VLOOKUP(E136,$S$572:$T$574,2,TRUE))</f>
        <v>үлгі мен ауызша нұсқауға сүйеніп, тапсырмаларды орындау қабілетін бекіту</v>
      </c>
      <c r="G31" s="453" t="e">
        <f>IF(E137="","",VLOOKUP(E137,$U$572:$V$574,2,TRUE))</f>
        <v>#N/A</v>
      </c>
      <c r="H31" s="453" t="e">
        <f>IF(E138="","",VLOOKUP(E138,$W$572:$X$574,2,TRUE))</f>
        <v>#N/A</v>
      </c>
      <c r="I31" s="453" t="str">
        <f>IF(E215="","",VLOOKUP(E215,$S$572:$T$574,2,TRUE))</f>
        <v>үлгі мен ауызша нұсқауға сүйеніп, тапсырмаларды орындау қабілетін бекіту</v>
      </c>
      <c r="J31" s="453" t="e">
        <f>IF(E216="","",VLOOKUP(E216,$U$572:$V$574,2,TRUE))</f>
        <v>#N/A</v>
      </c>
      <c r="K31" s="453" t="e">
        <f>IF(E217="","",VLOOKUP(E217,$W$572:$X$574,2,TRUE))</f>
        <v>#N/A</v>
      </c>
      <c r="L31" s="820"/>
    </row>
    <row r="32" spans="2:12" ht="90" customHeight="1" x14ac:dyDescent="0.25">
      <c r="B32" s="804"/>
      <c r="C32" s="453" t="e">
        <f>IF(E75="","",VLOOKUP(E75,$Y$521:$Z$523,2,TRUE))</f>
        <v>#N/A</v>
      </c>
      <c r="D32" s="453" t="str">
        <f>IF(E76="","",VLOOKUP(E76,$AA$521:$AB$523,2,TRUE))</f>
        <v>Бір текті заттарды ортақ белгісі(өлшемі,пішіні)бойынша топтастыра білу дағдысын қалыптастыру</v>
      </c>
      <c r="E32" s="453" t="e">
        <f>IF(E77="","",VLOOKUP(E77,$AC$521:$AD$523,2,TRUE))</f>
        <v>#N/A</v>
      </c>
      <c r="F32" s="453" t="str">
        <f>IF(E139="","",VLOOKUP(E139,$Y$572:$Z$574,2,TRUE))</f>
        <v>көлемі, пішіні, түсі бойынша ұқсас біртекті заттарды топтастыру қабілетін бекіту</v>
      </c>
      <c r="G32" s="453" t="e">
        <f>IF(E140="","",VLOOKUP(E140,$AA$572:$AB$574,2,TRUE))</f>
        <v>#N/A</v>
      </c>
      <c r="H32" s="453" t="e">
        <f>IF(E141="","",VLOOKUP(E141,$AC$572:$AD$574,2,TRUE))</f>
        <v>#N/A</v>
      </c>
      <c r="I32" s="453" t="str">
        <f>IF(E218="","",VLOOKUP(E218,$Y$572:$Z$574,2,TRUE))</f>
        <v>көлемі, пішіні, түсі бойынша ұқсас біртекті заттарды топтастыру қабілетін бекіту</v>
      </c>
      <c r="J32" s="453" t="e">
        <f>IF(E219="","",VLOOKUP(E219,$AA$572:$AB$574,2,TRUE))</f>
        <v>#N/A</v>
      </c>
      <c r="K32" s="453" t="e">
        <f>IF(E220="","",VLOOKUP(E220,$AC$572:$AD$574,2,TRUE))</f>
        <v>#N/A</v>
      </c>
      <c r="L32" s="820"/>
    </row>
    <row r="33" spans="2:12" ht="90" customHeight="1" x14ac:dyDescent="0.25">
      <c r="B33" s="804"/>
      <c r="C33" s="453" t="str">
        <f>IF(E78="","",VLOOKUP(E78,$AE$521:$AF$523,2,TRUE))</f>
        <v>Негізгі төрт түсті(қызыл,көк,сары,жасыл)ажырату қабілеттерін бекіту</v>
      </c>
      <c r="D33" s="453" t="e">
        <f>IF(E79="","",VLOOKUP(E79,$AG$521:$AH$523,2,TRUE))</f>
        <v>#N/A</v>
      </c>
      <c r="E33" s="453" t="e">
        <f>IF(E80="","",VLOOKUP(E80,$AI$521:$AJ$523,2,TRUE))</f>
        <v>#N/A</v>
      </c>
      <c r="F33" s="453" t="str">
        <f>IF(E142="","",VLOOKUP(E142,$AE$572:$AF$574,2,TRUE))</f>
        <v>түрлі көлемдегі геометриялық фигураларды негізгі қасиеттері бойынша салыстыру қабілетін бекіту</v>
      </c>
      <c r="G33" s="453" t="e">
        <f>IF(E143="","",VLOOKUP(E143,$AG$572:$AH$574,2,TRUE))</f>
        <v>#N/A</v>
      </c>
      <c r="H33" s="453" t="e">
        <f>IF(E144="","",VLOOKUP(E144,$AI$572:$AJ$574,2,TRUE))</f>
        <v>#N/A</v>
      </c>
      <c r="I33" s="453" t="str">
        <f>IF(E221="","",VLOOKUP(E221,$AE$572:$AF$574,2,TRUE))</f>
        <v>түрлі көлемдегі геометриялық фигураларды негізгі қасиеттері бойынша салыстыру қабілетін бекіту</v>
      </c>
      <c r="J33" s="453" t="e">
        <f>IF(E222="","",VLOOKUP(E222,$AG$572:$AH$574,2,TRUE))</f>
        <v>#N/A</v>
      </c>
      <c r="K33" s="453" t="e">
        <f>IF(E223="","",VLOOKUP(E223,$AI$572:$AJ$574,2,TRUE))</f>
        <v>#N/A</v>
      </c>
      <c r="L33" s="820"/>
    </row>
    <row r="34" spans="2:12" ht="90" customHeight="1" x14ac:dyDescent="0.25">
      <c r="B34" s="804"/>
      <c r="C34" s="822"/>
      <c r="D34" s="823"/>
      <c r="E34" s="823"/>
      <c r="F34" s="453" t="str">
        <f>IF(E145="","",VLOOKUP(E145,$AK$572:$AL$574,2,TRUE))</f>
        <v>түсі, көлемі, пішіні бойынша заттарды өз бетінше зерттейді және салыстыру қабілетін бекіту</v>
      </c>
      <c r="G34" s="453" t="e">
        <f>IF(E146="","",VLOOKUP(E146,$AM$572:$AN$574,2,TRUE))</f>
        <v>#N/A</v>
      </c>
      <c r="H34" s="453" t="e">
        <f>IF(E147="","",VLOOKUP(E147,$AO$572:$AP$574,2,TRUE))</f>
        <v>#N/A</v>
      </c>
      <c r="I34" s="453" t="str">
        <f>IF(E224="","",VLOOKUP(E224,$AK$572:$AL$574,2,TRUE))</f>
        <v>түсі, көлемі, пішіні бойынша заттарды өз бетінше зерттейді және салыстыру қабілетін бекіту</v>
      </c>
      <c r="J34" s="453" t="e">
        <f>IF(E225="","",VLOOKUP(E225,$AM$572:$AN$574,2,TRUE))</f>
        <v>#N/A</v>
      </c>
      <c r="K34" s="453" t="e">
        <f>IF(E226="","",VLOOKUP(E226,$AO$572:$AP$574,2,TRUE))</f>
        <v>#N/A</v>
      </c>
      <c r="L34" s="820"/>
    </row>
    <row r="35" spans="2:12" ht="90" customHeight="1" x14ac:dyDescent="0.25">
      <c r="B35" s="804" t="s">
        <v>904</v>
      </c>
      <c r="C35" s="453" t="str">
        <f>IF(F69="","",VLOOKUP(F69,$M$525:$N$527,2,TRUE))</f>
        <v>жалпақ,дөңгелек пішіндерді мүсіндеу қабілеттерін бекіту</v>
      </c>
      <c r="D35" s="453" t="e">
        <f>IF(F70="","",VLOOKUP(F70,$O$525:$P$527,2,TRUE))</f>
        <v>#N/A</v>
      </c>
      <c r="E35" s="453" t="e">
        <f>IF(F71="","",VLOOKUP(F71,$Q$525:$R$527,2,TRUE))</f>
        <v>#N/A</v>
      </c>
      <c r="F35" s="451" t="str">
        <f>IF(F133="","",VLOOKUP(F133,$M$576:$N$578,2,TRUE))</f>
        <v>қаламды дұрыс ұстайды, тік және тұйықталған дөңгелек сызықтарды қағаз бетінде жеңіл жүргізу қабілетін бекіту</v>
      </c>
      <c r="G35" s="450" t="e">
        <f>IF(F134="","",VLOOKUP(F134,$O$576:$P$578,2,TRUE))</f>
        <v>#N/A</v>
      </c>
      <c r="H35" s="450" t="e">
        <f>IF(F135="","",VLOOKUP(F135,$Q$576:$R$578,2,TRUE))</f>
        <v>#N/A</v>
      </c>
      <c r="I35" s="451" t="str">
        <f>IF(F212="","",VLOOKUP(F212,$M$576:$N$578,2,TRUE))</f>
        <v>қаламды дұрыс ұстайды, тік және тұйықталған дөңгелек сызықтарды қағаз бетінде жеңіл жүргізу қабілетін бекіту</v>
      </c>
      <c r="J35" s="451" t="e">
        <f>IF(F213="","",VLOOKUP(F213,$O$576:$P$578,2,TRUE))</f>
        <v>#N/A</v>
      </c>
      <c r="K35" s="451" t="e">
        <f>IF(F214="","",VLOOKUP(F214,$Q$576:$R$578,2,TRUE))</f>
        <v>#N/A</v>
      </c>
      <c r="L35" s="820"/>
    </row>
    <row r="36" spans="2:12" ht="90" customHeight="1" x14ac:dyDescent="0.25">
      <c r="B36" s="804"/>
      <c r="C36" s="453" t="str">
        <f>IF(F72="","",VLOOKUP(F72,$S$525:$T$527,2,TRUE))</f>
        <v>Тәрбиешінің көрсетуі бойынша алынған пішіндерді құрастыра білу қабілеттерін бекіту</v>
      </c>
      <c r="D36" s="453" t="e">
        <f>IF(F73="","",VLOOKUP(F73,$U$525:$V$527,2,TRUE))</f>
        <v>#N/A</v>
      </c>
      <c r="E36" s="453" t="e">
        <f>IF(F74="","",VLOOKUP(F74,$W$525:$X$527,2,TRUE))</f>
        <v>#N/A</v>
      </c>
      <c r="F36" s="450" t="str">
        <f>IF(F136="","",VLOOKUP(F136,$S$576:$T$578,2,TRUE))</f>
        <v>өзінің салған суретіне қуанады, онда не бейнеленгенін айту қабілетін бекіту</v>
      </c>
      <c r="G36" s="450" t="e">
        <f>IF(F137="","",VLOOKUP(F137,$U$576:$V$578,2,TRUE))</f>
        <v>#N/A</v>
      </c>
      <c r="H36" s="450" t="e">
        <f>IF(F138="","",VLOOKUP(F138,$W$576:$X$578,2,TRUE))</f>
        <v>#N/A</v>
      </c>
      <c r="I36" s="451" t="str">
        <f>IF(F215="","",VLOOKUP(F215,$S$576:$T$578,2,TRUE))</f>
        <v>өзінің салған суретіне қуанады, онда не бейнеленгенін айту қабілетін бекіту</v>
      </c>
      <c r="J36" s="451" t="e">
        <f>IF(F216="","",VLOOKUP(F216,$U$576:$V$578,2,TRUE))</f>
        <v>#N/A</v>
      </c>
      <c r="K36" s="451" t="e">
        <f>IF(F217="","",VLOOKUP(F217,$W$576:$X$578,2,TRUE))</f>
        <v>#N/A</v>
      </c>
      <c r="L36" s="820"/>
    </row>
    <row r="37" spans="2:12" ht="90" customHeight="1" x14ac:dyDescent="0.25">
      <c r="B37" s="804"/>
      <c r="C37" s="453" t="str">
        <f>IF(F75="","",VLOOKUP(F75,$Y$525:$Z$527,2,TRUE))</f>
        <v xml:space="preserve">Таныс музыкалық шығарманы көтерің кікөңіл-күймен қабылдайды,оны соңына
дейін тыңдау қабілеттерін бекіту
</v>
      </c>
      <c r="D37" s="453" t="e">
        <f>IF(F76="","",VLOOKUP(F76,$AA$525:$AB$527,2,TRUE))</f>
        <v>#N/A</v>
      </c>
      <c r="E37" s="453" t="e">
        <f>IF(F77="","",VLOOKUP(F77,$AC$525:$AD$527,2,TRUE))</f>
        <v>#N/A</v>
      </c>
      <c r="F37" s="450" t="str">
        <f>IF(F139="","",VLOOKUP(F139,$Y$576:$Z$578,2,TRUE))</f>
        <v>қағаз бетіне бояулармен сызықтар, жақпалар салу қабілетін бекіту</v>
      </c>
      <c r="G37" s="450" t="e">
        <f>IF(F140="","",VLOOKUP(F140,$AA$576:$AB$578,2,TRUE))</f>
        <v>#N/A</v>
      </c>
      <c r="H37" s="450" t="e">
        <f>IF(F141="","",VLOOKUP(F141,$AC$576:$AD$578,2,TRUE))</f>
        <v>#N/A</v>
      </c>
      <c r="I37" s="451" t="str">
        <f>IF(F218="","",VLOOKUP(F218,$Y$576:$Z$578,2,TRUE))</f>
        <v>қағаз бетіне бояулармен сызықтар, жақпалар салу қабілетін бекіту</v>
      </c>
      <c r="J37" s="451" t="e">
        <f>IF(F219="","",VLOOKUP(F219,$AA$576:$AB$578,2,TRUE))</f>
        <v>#N/A</v>
      </c>
      <c r="K37" s="451" t="e">
        <f>IF(F220="","",VLOOKUP(F220,$AC$576:$AD$578,2,TRUE))</f>
        <v>#N/A</v>
      </c>
      <c r="L37" s="820"/>
    </row>
    <row r="38" spans="2:12" ht="90" customHeight="1" x14ac:dyDescent="0.25">
      <c r="B38" s="804"/>
      <c r="C38" s="453" t="str">
        <f>IF(F78="","",VLOOKUP(F78,$AE$525:$AF$527,2,TRUE))</f>
        <v>Ересекпен қосылып әннің кейбір сөздерін айту қабілеттерін бекіту</v>
      </c>
      <c r="D38" s="453" t="e">
        <f>IF(F79="","",VLOOKUP(F79,$AG$525:$AH$527,2,TRUE))</f>
        <v>#N/A</v>
      </c>
      <c r="E38" s="453" t="e">
        <f>IF(F80="","",VLOOKUP(F80,$AI$525:$AJ$527,2,TRUE))</f>
        <v>#N/A</v>
      </c>
      <c r="F38" s="450" t="str">
        <f>IF(F142="","",VLOOKUP(F142,$AE$576:$AF$578,2,TRUE))</f>
        <v>қағазға және құмға сурет салудың бастапқы техникасын меңгеру қабілетін бекіту</v>
      </c>
      <c r="G38" s="450" t="e">
        <f>IF(F143="","",VLOOKUP(F143,$AG$576:$AH$578,2,TRUE))</f>
        <v>#N/A</v>
      </c>
      <c r="H38" s="450" t="e">
        <f>IF(F144="","",VLOOKUP(F144,$AI$576:$AJ$578,2,TRUE))</f>
        <v>#N/A</v>
      </c>
      <c r="I38" s="451" t="str">
        <f>IF(F221="","",VLOOKUP(F221,$AE$576:$AF$578,2,TRUE))</f>
        <v>қағазға және құмға сурет салудың бастапқы техникасын меңгеру қабілетін бекіту</v>
      </c>
      <c r="J38" s="451" t="e">
        <f>IF(F222="","",VLOOKUP(F222,$AG$576:$AH$578,2,TRUE))</f>
        <v>#N/A</v>
      </c>
      <c r="K38" s="451" t="e">
        <f>IF(F223="","",VLOOKUP(F223,$AI$576:$AJ$578,2,TRUE))</f>
        <v>#N/A</v>
      </c>
      <c r="L38" s="820"/>
    </row>
    <row r="39" spans="2:12" ht="90" customHeight="1" x14ac:dyDescent="0.25">
      <c r="B39" s="804"/>
      <c r="C39" s="453" t="str">
        <f>IF(F81="","",VLOOKUP(F81,$AK$525:$AL$527,2,TRUE))</f>
        <v>Жалаушаны желбірету,сылдырмақты сылдырлату қабілеттерін бекіту</v>
      </c>
      <c r="D39" s="453" t="e">
        <f>IF(F82="","",VLOOKUP(F82,$AM$525:$AN$527,2,TRUE))</f>
        <v>#N/A</v>
      </c>
      <c r="E39" s="453" t="e">
        <f>IF(F83="","",VLOOKUP(F83,$AO$525:$AP$527,2,TRUE))</f>
        <v>#N/A</v>
      </c>
      <c r="F39" s="450" t="str">
        <f>IF(F145="","",VLOOKUP(F145,$AK$576:$AL$578,2,TRUE))</f>
        <v>мүсіндейтін заттарды зерттеу қабілетін бекіту</v>
      </c>
      <c r="G39" s="450" t="e">
        <f>IF(F146="","",VLOOKUP(F146,$AM$576:$AN$578,2,TRUE))</f>
        <v>#N/A</v>
      </c>
      <c r="H39" s="450" t="e">
        <f>IF(F147="","",VLOOKUP(F147,$AO$576:$AP$578,2,TRUE))</f>
        <v>#N/A</v>
      </c>
      <c r="I39" s="451" t="str">
        <f>IF(F224="","",VLOOKUP(F224,$AK$576:$AL$578,2,TRUE))</f>
        <v>мүсіндейтін заттарды зерттеу қабілетін бекіту</v>
      </c>
      <c r="J39" s="451" t="e">
        <f>IF(F225="","",VLOOKUP(F225,$AM$576:$AN$578,2,TRUE))</f>
        <v>#N/A</v>
      </c>
      <c r="K39" s="451" t="e">
        <f>IF(F226="","",VLOOKUP(F226,$AO$576:$AP$578,2,TRUE))</f>
        <v>#N/A</v>
      </c>
      <c r="L39" s="820"/>
    </row>
    <row r="40" spans="2:12" ht="90" hidden="1" customHeight="1" x14ac:dyDescent="0.25">
      <c r="B40" s="804"/>
      <c r="C40" s="450" t="e">
        <f>IF(F84="","",VLOOKUP(F84,$M$529:$N$531,2,TRUE))</f>
        <v>#REF!</v>
      </c>
      <c r="D40" s="450" t="e">
        <f>IF(F85="","",VLOOKUP(F85,$O$529:$P$531,2,TRUE))</f>
        <v>#REF!</v>
      </c>
      <c r="E40" s="450" t="e">
        <f>IF(F86="","",VLOOKUP(F86,$Q$529:$R$531,2,TRUE))</f>
        <v>#REF!</v>
      </c>
      <c r="F40" s="451" t="e">
        <f>IF(F148="","",VLOOKUP(F148,$M$580:$N$582,2,TRUE))</f>
        <v>#REF!</v>
      </c>
      <c r="G40" s="450" t="e">
        <f>IF(F149="","",VLOOKUP(F149,$O$580:$P$582,2,TRUE))</f>
        <v>#REF!</v>
      </c>
      <c r="H40" s="450" t="e">
        <f>IF(F150="","",VLOOKUP(F150,$Q$580:$R$582,2,TRUE))</f>
        <v>#REF!</v>
      </c>
      <c r="I40" s="451" t="e">
        <f>IF(F227="","",VLOOKUP(F227,$M$580:$N$582,2,TRUE))</f>
        <v>#REF!</v>
      </c>
      <c r="J40" s="451" t="e">
        <f>IF(F228="","",VLOOKUP(F228,$O$580:$P$582,2,TRUE))</f>
        <v>#REF!</v>
      </c>
      <c r="K40" s="451" t="e">
        <f>IF(F229="","",VLOOKUP(F229,$Q$580:$R$582,2,TRUE))</f>
        <v>#REF!</v>
      </c>
      <c r="L40" s="820"/>
    </row>
    <row r="41" spans="2:12" ht="90" hidden="1" customHeight="1" x14ac:dyDescent="0.25">
      <c r="B41" s="804"/>
      <c r="C41" s="450" t="e">
        <f>IF(F87="","",VLOOKUP(F87,$S$529:$T$531,2,TRUE))</f>
        <v>#REF!</v>
      </c>
      <c r="D41" s="450" t="e">
        <f>IF(F88="","",VLOOKUP(F88,$U$529:$V$531,2,TRUE))</f>
        <v>#REF!</v>
      </c>
      <c r="E41" s="450" t="e">
        <f>IF(F89="","",VLOOKUP(F89,$W$529:$X$531,2,TRUE))</f>
        <v>#REF!</v>
      </c>
      <c r="F41" s="450" t="e">
        <f>IF(F151="","",VLOOKUP(F151,$S$580:$T$582,2,TRUE))</f>
        <v>#REF!</v>
      </c>
      <c r="G41" s="450" t="e">
        <f>IF(F152="","",VLOOKUP(F152,$U$580:$V$582,2,TRUE))</f>
        <v>#REF!</v>
      </c>
      <c r="H41" s="450" t="e">
        <f>IF(F153="","",VLOOKUP(F153,$W$580:$X$582,2,TRUE))</f>
        <v>#REF!</v>
      </c>
      <c r="I41" s="451" t="e">
        <f>IF(F230="","",VLOOKUP(F230,$S$580:$T$582,2,TRUE))</f>
        <v>#REF!</v>
      </c>
      <c r="J41" s="451" t="e">
        <f>IF(F231="","",VLOOKUP(F231,$U$580:$V$582,2,TRUE))</f>
        <v>#REF!</v>
      </c>
      <c r="K41" s="451" t="e">
        <f>IF(F232="","",VLOOKUP(F232,$W$580:$X$582,2,TRUE))</f>
        <v>#REF!</v>
      </c>
      <c r="L41" s="820"/>
    </row>
    <row r="42" spans="2:12" ht="90" hidden="1" customHeight="1" x14ac:dyDescent="0.25">
      <c r="B42" s="804"/>
      <c r="C42" s="450" t="e">
        <f>IF(F90="","",VLOOKUP(F90,$Y$529:$Z$531,2,TRUE))</f>
        <v>#REF!</v>
      </c>
      <c r="D42" s="450" t="e">
        <f>IF(F91="","",VLOOKUP(F91,$AA$529:$AB$531,2,TRUE))</f>
        <v>#REF!</v>
      </c>
      <c r="E42" s="450" t="e">
        <f>IF(F92="","",VLOOKUP(F92,$AC$529:$AD$531,2,TRUE))</f>
        <v>#REF!</v>
      </c>
      <c r="F42" s="450" t="e">
        <f>IF(F154="","",VLOOKUP(F154,$Y$580:$Z$582,2,TRUE))</f>
        <v>#REF!</v>
      </c>
      <c r="G42" s="450" t="e">
        <f>IF(F155="","",VLOOKUP(F155,$AA$580:$AB$582,2,TRUE))</f>
        <v>#REF!</v>
      </c>
      <c r="H42" s="450" t="e">
        <f>IF(F156="","",VLOOKUP(F156,$AC$580:$AD$582,2,TRUE))</f>
        <v>#REF!</v>
      </c>
      <c r="I42" s="451" t="e">
        <f>IF(F233="","",VLOOKUP(F233,$Y$580:$Z$582,2,TRUE))</f>
        <v>#REF!</v>
      </c>
      <c r="J42" s="451" t="e">
        <f>IF(F234="","",VLOOKUP(F234,$AA$580:$AB$582,2,TRUE))</f>
        <v>#REF!</v>
      </c>
      <c r="K42" s="451" t="e">
        <f>IF(F235="","",VLOOKUP(F235,$AC$580:$AD$582,2,TRUE))</f>
        <v>#REF!</v>
      </c>
      <c r="L42" s="820"/>
    </row>
    <row r="43" spans="2:12" ht="90" hidden="1" customHeight="1" x14ac:dyDescent="0.25">
      <c r="B43" s="804"/>
      <c r="C43" s="450" t="e">
        <f>IF(F93="","",VLOOKUP(F93,$AE$529:$AF$531,2,TRUE))</f>
        <v>#REF!</v>
      </c>
      <c r="D43" s="450" t="e">
        <f>IF(F94="","",VLOOKUP(F94,$AG$529:$AH$531,2,TRUE))</f>
        <v>#REF!</v>
      </c>
      <c r="E43" s="450" t="e">
        <f>IF(F95="","",VLOOKUP(F95,$AI$529:$AJ$531,2,TRUE))</f>
        <v>#REF!</v>
      </c>
      <c r="F43" s="450" t="e">
        <f>IF(F157="","",VLOOKUP(F157,$AE$580:$AF$582,2,TRUE))</f>
        <v>#REF!</v>
      </c>
      <c r="G43" s="450" t="e">
        <f>IF(F158="","",VLOOKUP(F158,$AG$580:$AH$582,2,TRUE))</f>
        <v>#REF!</v>
      </c>
      <c r="H43" s="450" t="e">
        <f>IF(F159="","",VLOOKUP(F159,$AI$580:$AJ$582,2,TRUE))</f>
        <v>#REF!</v>
      </c>
      <c r="I43" s="451" t="e">
        <f>IF(F236="","",VLOOKUP(F236,$AE$580:$AF$582,2,TRUE))</f>
        <v>#REF!</v>
      </c>
      <c r="J43" s="451" t="e">
        <f>IF(F237="","",VLOOKUP(F237,$AG$580:$AH$582,2,TRUE))</f>
        <v>#REF!</v>
      </c>
      <c r="K43" s="451" t="e">
        <f>IF(F238="","",VLOOKUP(F238,$AI$580:$AJ$582,2,TRUE))</f>
        <v>#REF!</v>
      </c>
      <c r="L43" s="820"/>
    </row>
    <row r="44" spans="2:12" ht="90" hidden="1" customHeight="1" x14ac:dyDescent="0.25">
      <c r="B44" s="804"/>
      <c r="C44" s="450" t="e">
        <f>IF(F96="","",VLOOKUP(F96,$AK$529:$AL$531,2,TRUE))</f>
        <v>#REF!</v>
      </c>
      <c r="D44" s="450" t="e">
        <f>IF(F97="","",VLOOKUP(F97,$AM$529:$AN$531,2,TRUE))</f>
        <v>#REF!</v>
      </c>
      <c r="E44" s="450" t="e">
        <f>IF(F98="","",VLOOKUP(F98,$AO$529:$AP$531,2,TRUE))</f>
        <v>#REF!</v>
      </c>
      <c r="F44" s="450" t="e">
        <f>IF(F160="","",VLOOKUP(F160,$AK$580:$AL$582,2,TRUE))</f>
        <v>#REF!</v>
      </c>
      <c r="G44" s="450" t="e">
        <f>IF(F161="","",VLOOKUP(F161,$AM$580:$AN$582,2,TRUE))</f>
        <v>#REF!</v>
      </c>
      <c r="H44" s="450" t="e">
        <f>IF(F162="","",VLOOKUP(F162,$AO$580:$AP$582,2,TRUE))</f>
        <v>#REF!</v>
      </c>
      <c r="I44" s="451" t="e">
        <f>IF(F239="","",VLOOKUP(F239,$AK$580:$AL$582,2,TRUE))</f>
        <v>#REF!</v>
      </c>
      <c r="J44" s="451" t="e">
        <f>IF(F240="","",VLOOKUP(F240,$AM$580:$AN$582,2,TRUE))</f>
        <v>#REF!</v>
      </c>
      <c r="K44" s="451" t="e">
        <f>IF(F241="","",VLOOKUP(F241,$AO$580:$AP$582,2,TRUE))</f>
        <v>#REF!</v>
      </c>
      <c r="L44" s="820"/>
    </row>
    <row r="45" spans="2:12" ht="90" customHeight="1" x14ac:dyDescent="0.25">
      <c r="B45" s="804"/>
      <c r="C45" s="807"/>
      <c r="D45" s="808"/>
      <c r="E45" s="809"/>
      <c r="F45" s="451" t="str">
        <f>IF(F163="","",VLOOKUP(F163,$M$584:$N$586,2,TRUE))</f>
        <v>мүсіндеудің қарапайым тәсілдерін меңгергу (кесектерді үлкен бөліктерден бөліп алу, оларды біртұтас етіп біріктіру, сазбалшықты өздігінен илей алу) қабілетін бекіту</v>
      </c>
      <c r="G45" s="450" t="e">
        <f>IF(F164="","",VLOOKUP(F164,$O$584:$P$586,2,TRUE))</f>
        <v>#N/A</v>
      </c>
      <c r="H45" s="450" t="e">
        <f>IF(F165="","",VLOOKUP(F165,$Q$584:$R$586,2,TRUE))</f>
        <v>#N/A</v>
      </c>
      <c r="I45" s="451" t="str">
        <f>IF(F242="","",VLOOKUP(F242,$M$584:$N$586,2,TRUE))</f>
        <v>мүсіндеудің қарапайым тәсілдерін меңгергу (кесектерді үлкен бөліктерден бөліп алу, оларды біртұтас етіп біріктіру, сазбалшықты өздігінен илей алу) қабілетін бекіту</v>
      </c>
      <c r="J45" s="451" t="e">
        <f>IF(F243="","",VLOOKUP(F243,$O$584:$P$586,2,TRUE))</f>
        <v>#N/A</v>
      </c>
      <c r="K45" s="451" t="e">
        <f>IF(F244="","",VLOOKUP(F244,$Q$584:$R$586,2,TRUE))</f>
        <v>#N/A</v>
      </c>
      <c r="L45" s="820"/>
    </row>
    <row r="46" spans="2:12" ht="90" customHeight="1" x14ac:dyDescent="0.25">
      <c r="B46" s="804"/>
      <c r="C46" s="810"/>
      <c r="D46" s="811"/>
      <c r="E46" s="812"/>
      <c r="F46" s="450" t="str">
        <f>IF(F166="","",VLOOKUP(F166,$S$584:$T$586,2,TRUE))</f>
        <v>кесе, тостаған, табақты мүсіндеуде пішіннің жоғары бөлігін саусақпен басып, тереңдету қабілетін бекіту</v>
      </c>
      <c r="G46" s="450" t="e">
        <f>IF(F167="","",VLOOKUP(F167,$U$584:$V$586,2,TRUE))</f>
        <v>#N/A</v>
      </c>
      <c r="H46" s="450" t="e">
        <f>IF(F168="","",VLOOKUP(F168,$W$584:$X$586,2,TRUE))</f>
        <v>#N/A</v>
      </c>
      <c r="I46" s="451" t="str">
        <f>IF(F245="","",VLOOKUP(F245,$S$584:$T$586,2,TRUE))</f>
        <v>кесе, тостаған, табақты мүсіндеуде пішіннің жоғары бөлігін саусақпен басып, тереңдету қабілетін бекіту</v>
      </c>
      <c r="J46" s="451" t="e">
        <f>IF(F246="","",VLOOKUP(F246,$U$584:$V$586,2,TRUE))</f>
        <v>#N/A</v>
      </c>
      <c r="K46" s="451" t="e">
        <f>IF(F247="","",VLOOKUP(F247,$W$584:$X$586,2,TRUE))</f>
        <v>#N/A</v>
      </c>
      <c r="L46" s="820"/>
    </row>
    <row r="47" spans="2:12" ht="90" customHeight="1" x14ac:dyDescent="0.25">
      <c r="B47" s="804"/>
      <c r="C47" s="810"/>
      <c r="D47" s="811"/>
      <c r="E47" s="812"/>
      <c r="F47" s="450" t="str">
        <f>IF(F169="","",VLOOKUP(F169,$Y$584:$Z$586,2,TRUE))</f>
        <v>дайын болған бұйымды тұғырға орналастыруды, жұмыстан кейін материалдарды жинастыру қабілетін бекіту</v>
      </c>
      <c r="G47" s="450" t="e">
        <f>IF(F170="","",VLOOKUP(F170,$AA$584:$AB$586,2,TRUE))</f>
        <v>#N/A</v>
      </c>
      <c r="H47" s="450" t="e">
        <f>IF(F171="","",VLOOKUP(F171,$AC$584:$AD$586,2,TRUE))</f>
        <v>#N/A</v>
      </c>
      <c r="I47" s="451" t="str">
        <f>IF(F248="","",VLOOKUP(F248,$Y$584:$Z$586,2,TRUE))</f>
        <v>дайын болған бұйымды тұғырға орналастыруды, жұмыстан кейін материалдарды жинастыру қабілетін бекіту</v>
      </c>
      <c r="J47" s="451" t="e">
        <f>IF(F249="","",VLOOKUP(F249,$AA$584:$AB$586,2,TRUE))</f>
        <v>#N/A</v>
      </c>
      <c r="K47" s="451" t="e">
        <f>IF(F250="","",VLOOKUP(F250,$AC$584:$AD$586,2,TRUE))</f>
        <v>#N/A</v>
      </c>
      <c r="L47" s="820"/>
    </row>
    <row r="48" spans="2:12" ht="90" customHeight="1" x14ac:dyDescent="0.25">
      <c r="B48" s="804"/>
      <c r="C48" s="810"/>
      <c r="D48" s="811"/>
      <c r="E48" s="812"/>
      <c r="F48" s="450" t="str">
        <f>IF(F172="","",VLOOKUP(F172,$AE$584:$AF$586,2,TRUE))</f>
        <v>қағазды қолданудың қарапайым әдістерін (ұсақтау, жырту, бүктеу) білу қабілетін бекіту</v>
      </c>
      <c r="G48" s="450" t="e">
        <f>IF(F173="","",VLOOKUP(F173,$AG$584:$AH$586,2,TRUE))</f>
        <v>#N/A</v>
      </c>
      <c r="H48" s="450" t="e">
        <f>IF(F174="","",VLOOKUP(F174,$AI$584:$AJ$586,2,TRUE))</f>
        <v>#N/A</v>
      </c>
      <c r="I48" s="451" t="str">
        <f>IF(F251="","",VLOOKUP(F251,$AE$584:$AF$586,2,TRUE))</f>
        <v>қағазды қолданудың қарапайым әдістерін (ұсақтау, жырту, бүктеу) білу қабілетін бекіту</v>
      </c>
      <c r="J48" s="451" t="e">
        <f>IF(F252="","",VLOOKUP(F252,$AG$584:$AH$586,2,TRUE))</f>
        <v>#N/A</v>
      </c>
      <c r="K48" s="451" t="e">
        <f>IF(F253="","",VLOOKUP(F253,$AI$584:$AJ$586,2,TRUE))</f>
        <v>#N/A</v>
      </c>
      <c r="L48" s="820"/>
    </row>
    <row r="49" spans="2:12" ht="90" customHeight="1" x14ac:dyDescent="0.25">
      <c r="B49" s="804"/>
      <c r="C49" s="810"/>
      <c r="D49" s="811"/>
      <c r="E49" s="812"/>
      <c r="F49" s="450" t="str">
        <f>IF(F175="","",VLOOKUP(F175,$AK$584:$AL$586,2,TRUE))</f>
        <v xml:space="preserve">бейнелерді фланелеграфта (сызықтарда, шаршыда), қағаз бетіне қояды және құрастыру қабілетін бекіту
</v>
      </c>
      <c r="G49" s="450" t="e">
        <f>IF(F176="","",VLOOKUP(F176,$AM$572:$AN$586,2,TRUE))</f>
        <v>#N/A</v>
      </c>
      <c r="H49" s="450" t="e">
        <f>IF(F177="","",VLOOKUP(F177,$AO$584:$AP$586,2,TRUE))</f>
        <v>#N/A</v>
      </c>
      <c r="I49" s="451" t="str">
        <f>IF(F254="","",VLOOKUP(F254,$AK$584:$AL$586,2,TRUE))</f>
        <v xml:space="preserve">бейнелерді фланелеграфта (сызықтарда, шаршыда), қағаз бетіне қояды және құрастыру қабілетін бекіту
</v>
      </c>
      <c r="J49" s="451" t="e">
        <f>IF(F255="","",VLOOKUP(F255,$AM$572:$AN$586,2,TRUE))</f>
        <v>#N/A</v>
      </c>
      <c r="K49" s="451" t="e">
        <f>IF(F256="","",VLOOKUP(F256,$AO$584:$AP$586,2,TRUE))</f>
        <v>#N/A</v>
      </c>
      <c r="L49" s="820"/>
    </row>
    <row r="50" spans="2:12" ht="90" customHeight="1" x14ac:dyDescent="0.25">
      <c r="B50" s="804"/>
      <c r="C50" s="810"/>
      <c r="D50" s="811"/>
      <c r="E50" s="812"/>
      <c r="F50" s="451" t="str">
        <f>IF(F178="","",VLOOKUP(F178,$M$588:$N$590,2,TRUE))</f>
        <v>фланелеграфта қарапайым композицияларды орналастыру және құрастыру қабілетін бекіту</v>
      </c>
      <c r="G50" s="450" t="e">
        <f>IF(F179="","",VLOOKUP(F179,$O$588:$P$590,2,TRUE))</f>
        <v>#N/A</v>
      </c>
      <c r="H50" s="450" t="e">
        <f>IF(F180="","",VLOOKUP(F180,$Q$588:$R$590,2,TRUE))</f>
        <v>#N/A</v>
      </c>
      <c r="I50" s="451" t="str">
        <f>IF(F257="","",VLOOKUP(F257,$M$588:$N$590,2,TRUE))</f>
        <v>фланелеграфта қарапайым композицияларды орналастыру және құрастыру қабілетін бекіту</v>
      </c>
      <c r="J50" s="451" t="e">
        <f>IF(F258="","",VLOOKUP(F258,$O$588:$P$590,2,TRUE))</f>
        <v>#N/A</v>
      </c>
      <c r="K50" s="451" t="e">
        <f>IF(F259="","",VLOOKUP(F259,$Q$588:$R$590,2,TRUE))</f>
        <v>#N/A</v>
      </c>
      <c r="L50" s="820"/>
    </row>
    <row r="51" spans="2:12" ht="90" customHeight="1" x14ac:dyDescent="0.25">
      <c r="B51" s="804"/>
      <c r="C51" s="810"/>
      <c r="D51" s="811"/>
      <c r="E51" s="812"/>
      <c r="F51" s="450" t="str">
        <f>IF(F181="","",VLOOKUP(F181,$S$588:$T$590,2,TRUE))</f>
        <v>симметриялық пішіндерді, ою-өрнектерді орналастыру қабілетін бекіту</v>
      </c>
      <c r="G51" s="450" t="e">
        <f>IF(F182="","",VLOOKUP(F182,$U$588:$V$590,2,TRUE))</f>
        <v>#N/A</v>
      </c>
      <c r="H51" s="450" t="e">
        <f>IF(F183="","",VLOOKUP(F183,$W$588:$X$590,2,TRUE))</f>
        <v>#N/A</v>
      </c>
      <c r="I51" s="451" t="str">
        <f>IF(F260="","",VLOOKUP(F260,$S$588:$T$590,2,TRUE))</f>
        <v>симметриялық пішіндерді, ою-өрнектерді орналастыру қабілетін бекіту</v>
      </c>
      <c r="J51" s="451" t="e">
        <f>IF(F261="","",VLOOKUP(F261,$U$588:$V$590,2,TRUE))</f>
        <v>#N/A</v>
      </c>
      <c r="K51" s="451" t="e">
        <f>IF(F262="","",VLOOKUP(F262,$W$588:$X$590,2,TRUE))</f>
        <v>#N/A</v>
      </c>
      <c r="L51" s="820"/>
    </row>
    <row r="52" spans="2:12" ht="90" customHeight="1" x14ac:dyDescent="0.25">
      <c r="B52" s="804"/>
      <c r="C52" s="810"/>
      <c r="D52" s="811"/>
      <c r="E52" s="812"/>
      <c r="F52" s="450" t="str">
        <f>IF(F184="","",VLOOKUP(F184,$Y$588:$Z$590,2,TRUE))</f>
        <v>қарапайым құрылысты үлгі бойынша құрастыру қабілетін бекіту</v>
      </c>
      <c r="G52" s="450" t="e">
        <f>IF(F185="","",VLOOKUP(F185,$AA$588:$AB$590,2,TRUE))</f>
        <v>#N/A</v>
      </c>
      <c r="H52" s="450" t="e">
        <f>IF(F186="","",VLOOKUP(F186,$AC$588:$AD$590,2,TRUE))</f>
        <v>#N/A</v>
      </c>
      <c r="I52" s="451" t="str">
        <f>IF(F263="","",VLOOKUP(F263,$Y$588:$Z$590,2,TRUE))</f>
        <v>қарапайым құрылысты үлгі бойынша құрастыру қабілетін бекіту</v>
      </c>
      <c r="J52" s="451" t="e">
        <f>IF(F264="","",VLOOKUP(F264,$AA$588:$AB$590,2,TRUE))</f>
        <v>#N/A</v>
      </c>
      <c r="K52" s="451" t="e">
        <f>IF(F265="","",VLOOKUP(F265,$AC$588:$AD$590,2,TRUE))</f>
        <v>#N/A</v>
      </c>
      <c r="L52" s="820"/>
    </row>
    <row r="53" spans="2:12" ht="90" customHeight="1" x14ac:dyDescent="0.25">
      <c r="B53" s="804"/>
      <c r="C53" s="810"/>
      <c r="D53" s="811"/>
      <c r="E53" s="812"/>
      <c r="F53" s="450" t="str">
        <f>IF(F187="","",VLOOKUP(F187,$AE$588:$AF$590,2,TRUE))</f>
        <v xml:space="preserve">тұрғызылған қарапайым құрылыстарды ату және ойыншықтарды қолдана отырып, олармен ойнау :қабілетін бекіту
</v>
      </c>
      <c r="G53" s="450" t="e">
        <f>IF(F188="","",VLOOKUP(F188,$AG$588:$AH$590,2,TRUE))</f>
        <v>#N/A</v>
      </c>
      <c r="H53" s="450" t="e">
        <f>IF(F189="","",VLOOKUP(F189,$AI$588:$AJ$590,2,TRUE))</f>
        <v>#N/A</v>
      </c>
      <c r="I53" s="451" t="str">
        <f>IF(F266="","",VLOOKUP(F266,$AE$588:$AF$590,2,TRUE))</f>
        <v xml:space="preserve">тұрғызылған қарапайым құрылыстарды ату және ойыншықтарды қолдана отырып, олармен ойнау :қабілетін бекіту
</v>
      </c>
      <c r="J53" s="451" t="e">
        <f>IF(F267="","",VLOOKUP(F267,$AG$588:$AH$590,2,TRUE))</f>
        <v>#N/A</v>
      </c>
      <c r="K53" s="451" t="e">
        <f>IF(F268="","",VLOOKUP(F268,$AI$588:$AJ$590,2,TRUE))</f>
        <v>#N/A</v>
      </c>
      <c r="L53" s="820"/>
    </row>
    <row r="54" spans="2:12" ht="90" customHeight="1" x14ac:dyDescent="0.25">
      <c r="B54" s="804"/>
      <c r="C54" s="810"/>
      <c r="D54" s="811"/>
      <c r="E54" s="812"/>
      <c r="F54" s="450" t="str">
        <f>IF(F190="","",VLOOKUP(F190,$AK$588:$AL$590,2,TRUE))</f>
        <v>өз бетінше құрастыруға тырысу қабілетін бекіту</v>
      </c>
      <c r="G54" s="450" t="e">
        <f>IF(F191="","",VLOOKUP(F191,$AM$588:$AN$590,2,TRUE))</f>
        <v>#N/A</v>
      </c>
      <c r="H54" s="450" t="e">
        <f>IF(F192="","",VLOOKUP(F192,$AO$588:$AP$590,2,TRUE))</f>
        <v>#N/A</v>
      </c>
      <c r="I54" s="451" t="str">
        <f>IF(F269="","",VLOOKUP(F269,$AK$588:$AL$590,2,TRUE))</f>
        <v>өз бетінше құрастыруға тырысу қабілетін бекіту</v>
      </c>
      <c r="J54" s="451" t="e">
        <f>IF(F270="","",VLOOKUP(F270,$AM$588:$AN$590,2,TRUE))</f>
        <v>#N/A</v>
      </c>
      <c r="K54" s="451" t="e">
        <f>IF(F271="","",VLOOKUP(F271,$AO$588:$AP$590,2,TRUE))</f>
        <v>#N/A</v>
      </c>
      <c r="L54" s="820"/>
    </row>
    <row r="55" spans="2:12" ht="90" customHeight="1" x14ac:dyDescent="0.25">
      <c r="B55" s="804"/>
      <c r="C55" s="810"/>
      <c r="D55" s="811"/>
      <c r="E55" s="812"/>
      <c r="F55" s="451" t="str">
        <f>IF(F193="","",VLOOKUP(F193,$M$592:$N$594,2,TRUE))</f>
        <v>қорапқа құрылыс бөлшектерін жинастыру қабілетін бекіту</v>
      </c>
      <c r="G55" s="450" t="e">
        <f>IF(F194="","",VLOOKUP(F194,$O$592:$P$594,2,TRUE))</f>
        <v>#N/A</v>
      </c>
      <c r="H55" s="450" t="e">
        <f>IF(F195="","",VLOOKUP(F195,$Q$592:$R$594,2,TRUE))</f>
        <v>#N/A</v>
      </c>
      <c r="I55" s="451" t="str">
        <f>IF(F272="","",VLOOKUP(F272,$M$592:$N$594,2,TRUE))</f>
        <v>қорапқа құрылыс бөлшектерін жинастыру қабілетін бекіту</v>
      </c>
      <c r="J55" s="451" t="e">
        <f>IF(F273="","",VLOOKUP(F273,$O$592:$P$594,2,TRUE))</f>
        <v>#N/A</v>
      </c>
      <c r="K55" s="451" t="e">
        <f>IF(F274="","",VLOOKUP(F274,$Q$592:$R$594,2,TRUE))</f>
        <v>#N/A</v>
      </c>
      <c r="L55" s="820"/>
    </row>
    <row r="56" spans="2:12" ht="90" customHeight="1" x14ac:dyDescent="0.25">
      <c r="B56" s="804"/>
      <c r="C56" s="810"/>
      <c r="D56" s="811"/>
      <c r="E56" s="812"/>
      <c r="F56" s="450" t="str">
        <f>IF(F196="","",VLOOKUP(F196,$S$592:$T$594,2,TRUE))</f>
        <v>педагогтің дауыс ырғағына, сөздердің созылыңқы дыбысталуына еліктей отырып, жекелеген сөздер мен буындарды қосып айту қабілетін бекіту</v>
      </c>
      <c r="G56" s="450" t="e">
        <f>IF(F197="","",VLOOKUP(F197,$U$592:$V$594,2,TRUE))</f>
        <v>#N/A</v>
      </c>
      <c r="H56" s="450" t="e">
        <f>IF(F198="","",VLOOKUP(F198,$W$592:$X$594,2,TRUE))</f>
        <v>#N/A</v>
      </c>
      <c r="I56" s="451" t="str">
        <f>IF(F275="","",VLOOKUP(F275,$S$592:$T$594,2,TRUE))</f>
        <v>педагогтің дауыс ырғағына, сөздердің созылыңқы дыбысталуына еліктей отырып, жекелеген сөздер мен буындарды қосып айту қабілетін бекіту</v>
      </c>
      <c r="J56" s="451" t="e">
        <f>IF(F276="","",VLOOKUP(F276,$U$592:$V$594,2,TRUE))</f>
        <v>#N/A</v>
      </c>
      <c r="K56" s="451" t="e">
        <f>IF(F277="","",VLOOKUP(F277,$W$592:$X$594,2,TRUE))</f>
        <v>#N/A</v>
      </c>
      <c r="L56" s="820"/>
    </row>
    <row r="57" spans="2:12" ht="90" customHeight="1" x14ac:dyDescent="0.25">
      <c r="B57" s="804"/>
      <c r="C57" s="810"/>
      <c r="D57" s="811"/>
      <c r="E57" s="812"/>
      <c r="F57" s="450" t="str">
        <f>IF(F199="","",VLOOKUP(F199,$Y$592:$Z$594,2,TRUE))</f>
        <v>бұрын естіген әндерді тану қабілетін бекіту</v>
      </c>
      <c r="G57" s="450" t="e">
        <f>IF(F200="","",VLOOKUP(F200,$AA$592:$AB$594,2,TRUE))</f>
        <v>#N/A</v>
      </c>
      <c r="H57" s="450" t="e">
        <f>IF(F201="","",VLOOKUP(F201,$AC$592:$AD$594,2,TRUE))</f>
        <v>#N/A</v>
      </c>
      <c r="I57" s="451" t="str">
        <f>IF(F278="","",VLOOKUP(F278,$Y$592:$Z$594,2,TRUE))</f>
        <v>бұрын естіген әндерді тану қабілетін бекіту</v>
      </c>
      <c r="J57" s="451" t="e">
        <f>IF(F279="","",VLOOKUP(F279,$AA$592:$AB$594,2,TRUE))</f>
        <v>#N/A</v>
      </c>
      <c r="K57" s="451" t="e">
        <f>IF(F280="","",VLOOKUP(F280,$AC$592:$AD$594,2,TRUE))</f>
        <v>#N/A</v>
      </c>
      <c r="L57" s="820"/>
    </row>
    <row r="58" spans="2:12" ht="90" customHeight="1" x14ac:dyDescent="0.25">
      <c r="B58" s="804"/>
      <c r="C58" s="810"/>
      <c r="D58" s="811"/>
      <c r="E58" s="812"/>
      <c r="F58" s="450" t="str">
        <f>IF(F202="","",VLOOKUP(F202,$AE$592:$AF$594,2,TRUE))</f>
        <v>ересектердің көрсеткен қимылдарын қайталау (шапалақтау, аяқтарын тарсылдату, қолдың білектерін айналдыру) қабілетін бекіту</v>
      </c>
      <c r="G58" s="450" t="e">
        <f>IF(F203="","",VLOOKUP(F203,$AG$592:$AH$594,2,TRUE))</f>
        <v>#N/A</v>
      </c>
      <c r="H58" s="450" t="e">
        <f>IF(F204="","",VLOOKUP(F204,$AI$592:$AJ$594,2,TRUE))</f>
        <v>#N/A</v>
      </c>
      <c r="I58" s="451" t="str">
        <f>IF(F281="","",VLOOKUP(F281,$AE$592:$AF$594,2,TRUE))</f>
        <v>ересектердің көрсеткен қимылдарын қайталау (шапалақтау, аяқтарын тарсылдату, қолдың білектерін айналдыру) қабілетін бекіту</v>
      </c>
      <c r="J58" s="451" t="e">
        <f>IF(F282="","",VLOOKUP(F282,$AG$592:$AH$594,2,TRUE))</f>
        <v>#N/A</v>
      </c>
      <c r="K58" s="451" t="e">
        <f>IF(F283="","",VLOOKUP(F283,$AI$592:$AJ$594,2,TRUE))</f>
        <v>#N/A</v>
      </c>
      <c r="L58" s="820"/>
    </row>
    <row r="59" spans="2:12" ht="90" customHeight="1" x14ac:dyDescent="0.25">
      <c r="B59" s="804"/>
      <c r="C59" s="813"/>
      <c r="D59" s="814"/>
      <c r="E59" s="815"/>
      <c r="F59" s="450" t="str">
        <f>IF(F205="","",VLOOKUP(F205,$AK$592:$AL$594,2,TRUE))</f>
        <v>музыкалық аспаптарды ажырату (барабан, бубен, сылдырмақ, асатаяқ) қабілетін бекіту</v>
      </c>
      <c r="G59" s="450" t="e">
        <f>IF(F206="","",VLOOKUP(F206,$AM$592:$AN$594,2,TRUE))</f>
        <v>#N/A</v>
      </c>
      <c r="H59" s="450" t="e">
        <f>IF(F207="","",VLOOKUP(F207,$AO$592:$AP$594,2,TRUE))</f>
        <v>#N/A</v>
      </c>
      <c r="I59" s="451" t="str">
        <f>IF(F284="","",VLOOKUP(F284,$AK$592:$AL$594,2,TRUE))</f>
        <v>музыкалық аспаптарды ажырату (барабан, бубен, сылдырмақ, асатаяқ) қабілетін бекіту</v>
      </c>
      <c r="J59" s="451" t="e">
        <f>IF(F285="","",VLOOKUP(F285,$AM$592:$AN$594,2,TRUE))</f>
        <v>#N/A</v>
      </c>
      <c r="K59" s="451" t="e">
        <f>IF(F286="","",VLOOKUP(F286,$AO$592:$AP$594,2,TRUE))</f>
        <v>#N/A</v>
      </c>
      <c r="L59" s="820"/>
    </row>
    <row r="60" spans="2:12" ht="90" hidden="1" customHeight="1" x14ac:dyDescent="0.25">
      <c r="B60" s="804" t="s">
        <v>917</v>
      </c>
      <c r="C60" s="453" t="e">
        <f>IF(G69="","",VLOOKUP(G69,$M$541:$N$543,2,TRUE))</f>
        <v>#REF!</v>
      </c>
      <c r="D60" s="453" t="e">
        <f>IF(G70="","",VLOOKUP(G70,$O$541:$P$543,2,TRUE))</f>
        <v>#REF!</v>
      </c>
      <c r="E60" s="453" t="e">
        <f>IF(G71="","",VLOOKUP(G71,$Q$541:$R$543,2,TRUE))</f>
        <v>#REF!</v>
      </c>
      <c r="F60" s="453" t="e">
        <f>IF(G133="","",VLOOKUP(G133,$M$596:$N$598,2,TRUE))</f>
        <v>#REF!</v>
      </c>
      <c r="G60" s="453" t="e">
        <f>IF(G134="","",VLOOKUP(G134,$O$596:$P$598,2,TRUE))</f>
        <v>#REF!</v>
      </c>
      <c r="H60" s="453" t="e">
        <f>IF(G135="","",VLOOKUP(G135,$Q$596:$R$598,2,TRUE))</f>
        <v>#REF!</v>
      </c>
      <c r="I60" s="453" t="e">
        <f>IF(G212="","",VLOOKUP(G212,$M$596:$N$598,2,TRUE))</f>
        <v>#REF!</v>
      </c>
      <c r="J60" s="453" t="e">
        <f>IF(G213="","",VLOOKUP(G213,$O$596:$P$598,2,TRUE))</f>
        <v>#REF!</v>
      </c>
      <c r="K60" s="453" t="e">
        <f>IF(G214="","",VLOOKUP(G214,$Q$596:$R$598,2,TRUE))</f>
        <v>#REF!</v>
      </c>
      <c r="L60" s="820"/>
    </row>
    <row r="61" spans="2:12" ht="90" customHeight="1" x14ac:dyDescent="0.25">
      <c r="B61" s="804"/>
      <c r="C61" s="453" t="str">
        <f>IF(G72="","",VLOOKUP(G72,$S$541:$T$543,2,TRUE))</f>
        <v xml:space="preserve">Ересектердің дауысын тыңдау,олардың қимылдарына еліктеу,оған
көмекке жүгіну қабілеттерін бекіту
</v>
      </c>
      <c r="D61" s="453" t="e">
        <f>IF(G73="","",VLOOKUP(G73,$U$541:$V$543,2,TRUE))</f>
        <v>#N/A</v>
      </c>
      <c r="E61" s="453" t="e">
        <f>IF(G74="","",VLOOKUP(G74,$W$541:$X$543,2,TRUE))</f>
        <v>#N/A</v>
      </c>
      <c r="F61" s="453" t="str">
        <f>IF(G136="","",VLOOKUP(G136,$S$596:$T$598,2,TRUE))</f>
        <v>есімін атағанда жауап беру, өзін айнадан және фотосуреттерден тану  қабілетін бекіту</v>
      </c>
      <c r="G61" s="453" t="e">
        <f>IF(G137="","",VLOOKUP(G137,$U$596:$V$598,2,TRUE))</f>
        <v>#N/A</v>
      </c>
      <c r="H61" s="453" t="e">
        <f>IF(G138="","",VLOOKUP(G138,$W$596:$X$598,2,TRUE))</f>
        <v>#N/A</v>
      </c>
      <c r="I61" s="453" t="str">
        <f>IF(G215="","",VLOOKUP(G215,$S$596:$T$598,2,TRUE))</f>
        <v>есімін атағанда жауап беру, өзін айнадан және фотосуреттерден тану  қабілетін бекіту</v>
      </c>
      <c r="J61" s="453" t="e">
        <f>IF(G216="","",VLOOKUP(G216,$U$596:$V$598,2,TRUE))</f>
        <v>#N/A</v>
      </c>
      <c r="K61" s="453" t="e">
        <f>IF(G217="","",VLOOKUP(G217,$W$596:$X$598,2,TRUE))</f>
        <v>#N/A</v>
      </c>
      <c r="L61" s="820"/>
    </row>
    <row r="62" spans="2:12" ht="90" customHeight="1" x14ac:dyDescent="0.25">
      <c r="B62" s="804"/>
      <c r="C62" s="453" t="str">
        <f>IF(G75="","",VLOOKUP(G75,$Y$541:$Z$543,2,TRUE))</f>
        <v>Гүлдеп тұрған өсімдікті бақылау және оның бөліктерін көрсету қабілеттерін бекіту</v>
      </c>
      <c r="D62" s="453" t="e">
        <f>IF(G76="","",VLOOKUP(G76,$AA$541:$AB$543,2,TRUE))</f>
        <v>#N/A</v>
      </c>
      <c r="E62" s="453" t="e">
        <f>IF(G77="","",VLOOKUP(G77,$AC$541:$AD$543,2,TRUE))</f>
        <v>#N/A</v>
      </c>
      <c r="F62" s="453" t="str">
        <f>IF(G139="","",VLOOKUP(G139,$Y$596:$Z$598,2,TRUE))</f>
        <v>заттарды және олармен әрекет етуді білу, оларды суреттен тану қабілетін бекіту</v>
      </c>
      <c r="G62" s="453" t="e">
        <f>IF(G140="","",VLOOKUP(G140,$AA$596:$AB$598,2,TRUE))</f>
        <v>#N/A</v>
      </c>
      <c r="H62" s="453" t="e">
        <f>IF(G141="","",VLOOKUP(G141,$AC$596:$AD$598,2,TRUE))</f>
        <v>#N/A</v>
      </c>
      <c r="I62" s="453" t="str">
        <f>IF(G218="","",VLOOKUP(G218,$Y$596:$Z$598,2,TRUE))</f>
        <v>заттарды және олармен әрекет етуді білу, оларды суреттен тану қабілетін бекіту</v>
      </c>
      <c r="J62" s="453" t="e">
        <f>IF(G219="","",VLOOKUP(G219,$AA$596:$AB$598,2,TRUE))</f>
        <v>#N/A</v>
      </c>
      <c r="K62" s="453" t="e">
        <f>IF(G220="","",VLOOKUP(G220,$AC$596:$AD$598,2,TRUE))</f>
        <v>#N/A</v>
      </c>
      <c r="L62" s="820"/>
    </row>
    <row r="63" spans="2:12" ht="90" customHeight="1" x14ac:dyDescent="0.25">
      <c r="B63" s="804"/>
      <c r="C63" s="453" t="str">
        <f>IF(G78="","",VLOOKUP(G78,$AE$541:$AF$543,2,TRUE))</f>
        <v>Серуенде қауіпсіз мінез-құлықтың қарапайым ережелерін сақтау қабілеттерін бекіту</v>
      </c>
      <c r="D63" s="453" t="e">
        <f>IF(G79="","",VLOOKUP(G79,$AG$541:$AH$543,2,TRUE))</f>
        <v>#N/A</v>
      </c>
      <c r="E63" s="453" t="e">
        <f>IF(G80="","",VLOOKUP(G80,$AI$541:$AJ$543,2,TRUE))</f>
        <v>#N/A</v>
      </c>
      <c r="F63" s="453" t="str">
        <f>IF(G142="","",VLOOKUP(G142,$AE$596:$AF$598,2,TRUE))</f>
        <v xml:space="preserve">оқылған дәмі, сыртқы белгілері бойынша көгөністер мен жемістерді ажырату  және атау қабілетін бекіту
</v>
      </c>
      <c r="G63" s="453" t="e">
        <f>IF(G143="","",VLOOKUP(G143,$AG$596:$AH$598,2,TRUE))</f>
        <v>#N/A</v>
      </c>
      <c r="H63" s="453" t="e">
        <f>IF(G144="","",VLOOKUP(G144,$AI$596:$AJ$598,2,TRUE))</f>
        <v>#N/A</v>
      </c>
      <c r="I63" s="453" t="str">
        <f>IF(G221="","",VLOOKUP(G221,$AE$596:$AF$598,2,TRUE))</f>
        <v xml:space="preserve">оқылған дәмі, сыртқы белгілері бойынша көгөністер мен жемістерді ажырату  және атау қабілетін бекіту
</v>
      </c>
      <c r="J63" s="453" t="e">
        <f>IF(G222="","",VLOOKUP(G222,$AG$596:$AH$598,2,TRUE))</f>
        <v>#N/A</v>
      </c>
      <c r="K63" s="453" t="e">
        <f>IF(G223="","",VLOOKUP(G223,$AI$596:$AJ$598,2,TRUE))</f>
        <v>#N/A</v>
      </c>
      <c r="L63" s="820"/>
    </row>
    <row r="64" spans="2:12" ht="90" customHeight="1" x14ac:dyDescent="0.25">
      <c r="B64" s="804"/>
      <c r="C64" s="805"/>
      <c r="D64" s="806"/>
      <c r="E64" s="806"/>
      <c r="F64" s="453" t="str">
        <f>IF(G145="","",VLOOKUP(G145,$AK$596:$AL$598,2,TRUE))</f>
        <v>өсімдіктер мен жануарларға қамқорлық таныту: оларды жақсы көру, сипау қабілетін бекіту</v>
      </c>
      <c r="G64" s="453" t="e">
        <f>IF(G146="","",VLOOKUP(G146,$AM$596:$AN$598,2,TRUE))</f>
        <v>#N/A</v>
      </c>
      <c r="H64" s="453" t="e">
        <f>IF(G147="","",VLOOKUP(G147,$AO$596:$AP$598,2,TRUE))</f>
        <v>#N/A</v>
      </c>
      <c r="I64" s="453" t="str">
        <f>IF(G224="","",VLOOKUP(G224,$AK$596:$AL$598,2,TRUE))</f>
        <v>өсімдіктер мен жануарларға қамқорлық таныту: оларды жақсы көру, сипау қабілетін бекіту</v>
      </c>
      <c r="J64" s="453" t="e">
        <f>IF(G225="","",VLOOKUP(G225,$AM$596:$AN$598,2,TRUE))</f>
        <v>#N/A</v>
      </c>
      <c r="K64" s="453" t="e">
        <f>IF(G226="","",VLOOKUP(G226,$AO$596:$AP$598,2,TRUE))</f>
        <v>#N/A</v>
      </c>
      <c r="L64" s="821"/>
    </row>
    <row r="67" spans="2:88" ht="15.75" x14ac:dyDescent="0.25">
      <c r="B67" s="816" t="s">
        <v>937</v>
      </c>
      <c r="C67" s="817"/>
      <c r="D67" s="817"/>
      <c r="E67" s="817"/>
      <c r="F67" s="817"/>
      <c r="G67" s="818"/>
    </row>
    <row r="68" spans="2:88" ht="41.25" customHeight="1" x14ac:dyDescent="0.25">
      <c r="B68" s="35"/>
      <c r="C68" s="21" t="s">
        <v>915</v>
      </c>
      <c r="D68" s="21" t="s">
        <v>733</v>
      </c>
      <c r="E68" s="21" t="s">
        <v>916</v>
      </c>
      <c r="F68" s="21" t="s">
        <v>904</v>
      </c>
      <c r="G68" s="62" t="s">
        <v>917</v>
      </c>
      <c r="BO68" s="1"/>
      <c r="BP68" s="13"/>
      <c r="BQ68" s="1"/>
      <c r="BR68" s="13"/>
      <c r="BS68" s="1"/>
      <c r="BT68" s="13"/>
      <c r="BU68" s="1"/>
      <c r="BV68" s="13"/>
      <c r="BW68" s="1"/>
      <c r="BX68" s="13"/>
      <c r="BY68" s="1"/>
      <c r="BZ68" s="13"/>
      <c r="CA68" s="1"/>
      <c r="CB68" s="13"/>
      <c r="CC68" s="1"/>
      <c r="CD68" s="13"/>
      <c r="CE68" s="1"/>
      <c r="CF68" s="13"/>
      <c r="CG68" s="1"/>
      <c r="CH68" s="13"/>
      <c r="CI68" s="1"/>
      <c r="CJ68" s="13"/>
    </row>
    <row r="69" spans="2:88" ht="15" customHeight="1" x14ac:dyDescent="0.25">
      <c r="B69" s="570">
        <v>1</v>
      </c>
      <c r="C69" s="452">
        <f>'2 жастағы балалар Ф'!D10</f>
        <v>1</v>
      </c>
      <c r="D69" s="452">
        <f>'2 жастағы балалар К'!D10</f>
        <v>1</v>
      </c>
      <c r="E69" s="452" t="e">
        <f>'2 жастағы балалар Т'!#REF!</f>
        <v>#REF!</v>
      </c>
      <c r="F69" s="452">
        <f>'2 жастағы балалар Ш'!D10</f>
        <v>1</v>
      </c>
      <c r="G69" s="452" t="e">
        <f>'2 жастағы балалар Ә'!#REF!</f>
        <v>#REF!</v>
      </c>
      <c r="BO69" s="1"/>
      <c r="BP69" s="14"/>
      <c r="BQ69" s="1"/>
      <c r="BR69" s="14"/>
      <c r="BS69" s="1"/>
      <c r="BT69" s="14"/>
      <c r="BU69" s="1"/>
      <c r="BV69" s="14"/>
      <c r="BW69" s="1"/>
      <c r="BX69" s="14"/>
      <c r="BY69" s="1"/>
      <c r="BZ69" s="14"/>
      <c r="CA69" s="1"/>
      <c r="CB69" s="14"/>
      <c r="CC69" s="1"/>
      <c r="CD69" s="14"/>
      <c r="CE69" s="1"/>
      <c r="CF69" s="14"/>
      <c r="CG69" s="1"/>
      <c r="CH69" s="14"/>
      <c r="CI69" s="1"/>
      <c r="CJ69" s="14"/>
    </row>
    <row r="70" spans="2:88" ht="15" customHeight="1" x14ac:dyDescent="0.25">
      <c r="B70" s="571"/>
      <c r="C70" s="452">
        <f>'2 жастағы балалар Ф'!E10</f>
        <v>0</v>
      </c>
      <c r="D70" s="452">
        <f>'2 жастағы балалар К'!E10</f>
        <v>0</v>
      </c>
      <c r="E70" s="452" t="e">
        <f>'2 жастағы балалар Т'!#REF!</f>
        <v>#REF!</v>
      </c>
      <c r="F70" s="452">
        <f>'2 жастағы балалар Ш'!E10</f>
        <v>0</v>
      </c>
      <c r="G70" s="452" t="e">
        <f>'2 жастағы балалар Ә'!#REF!</f>
        <v>#REF!</v>
      </c>
      <c r="BO70" s="1"/>
      <c r="BP70" s="14"/>
      <c r="BQ70" s="1"/>
      <c r="BR70" s="14"/>
      <c r="BS70" s="1"/>
      <c r="BT70" s="14"/>
      <c r="BU70" s="1"/>
      <c r="BV70" s="14"/>
      <c r="BW70" s="1"/>
      <c r="BX70" s="14"/>
      <c r="BY70" s="1"/>
      <c r="BZ70" s="14"/>
      <c r="CA70" s="1"/>
      <c r="CB70" s="14"/>
      <c r="CC70" s="1"/>
      <c r="CD70" s="14"/>
      <c r="CE70" s="1"/>
      <c r="CF70" s="14"/>
      <c r="CG70" s="1"/>
      <c r="CH70" s="14"/>
      <c r="CI70" s="1"/>
      <c r="CJ70" s="14"/>
    </row>
    <row r="71" spans="2:88" ht="15" customHeight="1" x14ac:dyDescent="0.25">
      <c r="B71" s="572"/>
      <c r="C71" s="452">
        <f>'2 жастағы балалар Ф'!F10</f>
        <v>0</v>
      </c>
      <c r="D71" s="452">
        <f>'2 жастағы балалар К'!F10</f>
        <v>0</v>
      </c>
      <c r="E71" s="452" t="e">
        <f>'2 жастағы балалар Т'!#REF!</f>
        <v>#REF!</v>
      </c>
      <c r="F71" s="452">
        <f>'2 жастағы балалар Ш'!F10</f>
        <v>0</v>
      </c>
      <c r="G71" s="452" t="e">
        <f>'2 жастағы балалар Ә'!#REF!</f>
        <v>#REF!</v>
      </c>
    </row>
    <row r="72" spans="2:88" ht="15" customHeight="1" x14ac:dyDescent="0.25">
      <c r="B72" s="570">
        <v>2</v>
      </c>
      <c r="C72" s="452">
        <f>'2 жастағы балалар Ф'!G10</f>
        <v>1</v>
      </c>
      <c r="D72" s="452">
        <f>'2 жастағы балалар К'!G10</f>
        <v>1</v>
      </c>
      <c r="E72" s="452">
        <f>'2 жастағы балалар Т'!D10</f>
        <v>1</v>
      </c>
      <c r="F72" s="452">
        <f>'2 жастағы балалар Ш'!G10</f>
        <v>1</v>
      </c>
      <c r="G72" s="452">
        <f>'2 жастағы балалар Ә'!D10</f>
        <v>1</v>
      </c>
    </row>
    <row r="73" spans="2:88" ht="15" customHeight="1" x14ac:dyDescent="0.25">
      <c r="B73" s="571"/>
      <c r="C73" s="452">
        <f>'2 жастағы балалар Ф'!H10</f>
        <v>0</v>
      </c>
      <c r="D73" s="452">
        <f>'2 жастағы балалар К'!H10</f>
        <v>0</v>
      </c>
      <c r="E73" s="452">
        <f>'2 жастағы балалар Т'!E10</f>
        <v>0</v>
      </c>
      <c r="F73" s="452">
        <f>'2 жастағы балалар Ш'!H10</f>
        <v>0</v>
      </c>
      <c r="G73" s="452">
        <f>'2 жастағы балалар Ә'!E10</f>
        <v>0</v>
      </c>
    </row>
    <row r="74" spans="2:88" ht="15" customHeight="1" x14ac:dyDescent="0.25">
      <c r="B74" s="572"/>
      <c r="C74" s="452">
        <f>'2 жастағы балалар Ф'!I10</f>
        <v>0</v>
      </c>
      <c r="D74" s="452">
        <f>'2 жастағы балалар К'!I10</f>
        <v>0</v>
      </c>
      <c r="E74" s="452">
        <f>'2 жастағы балалар Т'!F10</f>
        <v>0</v>
      </c>
      <c r="F74" s="452">
        <f>'2 жастағы балалар Ш'!I10</f>
        <v>0</v>
      </c>
      <c r="G74" s="452">
        <f>'2 жастағы балалар Ә'!F10</f>
        <v>0</v>
      </c>
    </row>
    <row r="75" spans="2:88" ht="15" customHeight="1" x14ac:dyDescent="0.25">
      <c r="B75" s="570">
        <v>3</v>
      </c>
      <c r="C75" s="452">
        <f>'2 жастағы балалар Ф'!J10</f>
        <v>1</v>
      </c>
      <c r="D75" s="452">
        <f>'2 жастағы балалар К'!J10</f>
        <v>1</v>
      </c>
      <c r="E75" s="452">
        <f>'2 жастағы балалар Т'!G10</f>
        <v>0</v>
      </c>
      <c r="F75" s="452">
        <f>'2 жастағы балалар Ш'!J10</f>
        <v>1</v>
      </c>
      <c r="G75" s="452">
        <f>'2 жастағы балалар Ә'!G10</f>
        <v>1</v>
      </c>
    </row>
    <row r="76" spans="2:88" ht="15" customHeight="1" x14ac:dyDescent="0.25">
      <c r="B76" s="571"/>
      <c r="C76" s="452">
        <f>'2 жастағы балалар Ф'!K10</f>
        <v>0</v>
      </c>
      <c r="D76" s="452">
        <f>'2 жастағы балалар К'!K10</f>
        <v>0</v>
      </c>
      <c r="E76" s="452">
        <f>'2 жастағы балалар Т'!H10</f>
        <v>1</v>
      </c>
      <c r="F76" s="452">
        <f>'2 жастағы балалар Ш'!K10</f>
        <v>0</v>
      </c>
      <c r="G76" s="452">
        <f>'2 жастағы балалар Ә'!H10</f>
        <v>0</v>
      </c>
    </row>
    <row r="77" spans="2:88" ht="15" customHeight="1" x14ac:dyDescent="0.25">
      <c r="B77" s="572"/>
      <c r="C77" s="452">
        <f>'2 жастағы балалар Ф'!L10</f>
        <v>0</v>
      </c>
      <c r="D77" s="452">
        <f>'2 жастағы балалар К'!L10</f>
        <v>0</v>
      </c>
      <c r="E77" s="452">
        <f>'2 жастағы балалар Т'!I10</f>
        <v>0</v>
      </c>
      <c r="F77" s="452">
        <f>'2 жастағы балалар Ш'!L10</f>
        <v>0</v>
      </c>
      <c r="G77" s="452">
        <f>'2 жастағы балалар Ә'!I10</f>
        <v>0</v>
      </c>
    </row>
    <row r="78" spans="2:88" ht="15" customHeight="1" x14ac:dyDescent="0.25">
      <c r="B78" s="570">
        <v>4</v>
      </c>
      <c r="C78" s="452">
        <f>'2 жастағы балалар Ф'!M10</f>
        <v>1</v>
      </c>
      <c r="D78" s="452">
        <f>'2 жастағы балалар К'!M10</f>
        <v>1</v>
      </c>
      <c r="E78" s="452">
        <f>'2 жастағы балалар Т'!J10</f>
        <v>1</v>
      </c>
      <c r="F78" s="452">
        <f>'2 жастағы балалар Ш'!M10</f>
        <v>1</v>
      </c>
      <c r="G78" s="452">
        <f>'2 жастағы балалар Ә'!J10</f>
        <v>1</v>
      </c>
    </row>
    <row r="79" spans="2:88" ht="15" customHeight="1" x14ac:dyDescent="0.25">
      <c r="B79" s="571"/>
      <c r="C79" s="452">
        <f>'2 жастағы балалар Ф'!N10</f>
        <v>0</v>
      </c>
      <c r="D79" s="452">
        <f>'2 жастағы балалар К'!N10</f>
        <v>0</v>
      </c>
      <c r="E79" s="452">
        <f>'2 жастағы балалар Т'!K10</f>
        <v>0</v>
      </c>
      <c r="F79" s="452">
        <f>'2 жастағы балалар Ш'!N10</f>
        <v>0</v>
      </c>
      <c r="G79" s="452">
        <f>'2 жастағы балалар Ә'!K10</f>
        <v>0</v>
      </c>
    </row>
    <row r="80" spans="2:88" ht="15" customHeight="1" x14ac:dyDescent="0.25">
      <c r="B80" s="572"/>
      <c r="C80" s="452">
        <f>'2 жастағы балалар Ф'!O10</f>
        <v>0</v>
      </c>
      <c r="D80" s="452">
        <f>'2 жастағы балалар К'!O10</f>
        <v>0</v>
      </c>
      <c r="E80" s="452">
        <f>'2 жастағы балалар Т'!L10</f>
        <v>0</v>
      </c>
      <c r="F80" s="452">
        <f>'2 жастағы балалар Ш'!O10</f>
        <v>0</v>
      </c>
      <c r="G80" s="452">
        <f>'2 жастағы балалар Ә'!L10</f>
        <v>0</v>
      </c>
    </row>
    <row r="81" spans="2:7" ht="15" customHeight="1" x14ac:dyDescent="0.25">
      <c r="B81" s="570">
        <v>5</v>
      </c>
      <c r="C81" s="798"/>
      <c r="D81" s="452" t="e">
        <f>'2 жастағы балалар К'!#REF!</f>
        <v>#REF!</v>
      </c>
      <c r="E81" s="798"/>
      <c r="F81" s="452">
        <f>'2 жастағы балалар Ш'!P10</f>
        <v>1</v>
      </c>
      <c r="G81" s="798"/>
    </row>
    <row r="82" spans="2:7" x14ac:dyDescent="0.25">
      <c r="B82" s="571"/>
      <c r="C82" s="799"/>
      <c r="D82" s="452" t="e">
        <f>'2 жастағы балалар К'!#REF!</f>
        <v>#REF!</v>
      </c>
      <c r="E82" s="799"/>
      <c r="F82" s="452">
        <f>'2 жастағы балалар Ш'!Q10</f>
        <v>0</v>
      </c>
      <c r="G82" s="799"/>
    </row>
    <row r="83" spans="2:7" x14ac:dyDescent="0.25">
      <c r="B83" s="572"/>
      <c r="C83" s="799"/>
      <c r="D83" s="452" t="e">
        <f>'2 жастағы балалар К'!#REF!</f>
        <v>#REF!</v>
      </c>
      <c r="E83" s="799"/>
      <c r="F83" s="452">
        <f>'2 жастағы балалар Ш'!R10</f>
        <v>0</v>
      </c>
      <c r="G83" s="799"/>
    </row>
    <row r="84" spans="2:7" x14ac:dyDescent="0.25">
      <c r="B84" s="570">
        <v>6</v>
      </c>
      <c r="C84" s="799"/>
      <c r="D84" s="452">
        <f>'2 жастағы балалар К'!P10</f>
        <v>1</v>
      </c>
      <c r="E84" s="799"/>
      <c r="F84" s="452" t="e">
        <f>'2 жастағы балалар Ш'!#REF!</f>
        <v>#REF!</v>
      </c>
      <c r="G84" s="799"/>
    </row>
    <row r="85" spans="2:7" x14ac:dyDescent="0.25">
      <c r="B85" s="571"/>
      <c r="C85" s="799"/>
      <c r="D85" s="452">
        <f>'2 жастағы балалар К'!Q10</f>
        <v>0</v>
      </c>
      <c r="E85" s="799"/>
      <c r="F85" s="452" t="e">
        <f>'2 жастағы балалар Ш'!#REF!</f>
        <v>#REF!</v>
      </c>
      <c r="G85" s="799"/>
    </row>
    <row r="86" spans="2:7" x14ac:dyDescent="0.25">
      <c r="B86" s="572"/>
      <c r="C86" s="799"/>
      <c r="D86" s="452">
        <f>'2 жастағы балалар К'!R10</f>
        <v>0</v>
      </c>
      <c r="E86" s="799"/>
      <c r="F86" s="452" t="e">
        <f>'2 жастағы балалар Ш'!#REF!</f>
        <v>#REF!</v>
      </c>
      <c r="G86" s="799"/>
    </row>
    <row r="87" spans="2:7" x14ac:dyDescent="0.25">
      <c r="B87" s="570">
        <v>7</v>
      </c>
      <c r="C87" s="799"/>
      <c r="D87" s="452">
        <f>'2 жастағы балалар К'!S10</f>
        <v>1</v>
      </c>
      <c r="E87" s="799"/>
      <c r="F87" s="452" t="e">
        <f>'2 жастағы балалар Ш'!#REF!</f>
        <v>#REF!</v>
      </c>
      <c r="G87" s="799"/>
    </row>
    <row r="88" spans="2:7" x14ac:dyDescent="0.25">
      <c r="B88" s="571"/>
      <c r="C88" s="799"/>
      <c r="D88" s="452">
        <f>'2 жастағы балалар К'!T10</f>
        <v>0</v>
      </c>
      <c r="E88" s="799"/>
      <c r="F88" s="452" t="e">
        <f>'2 жастағы балалар Ш'!#REF!</f>
        <v>#REF!</v>
      </c>
      <c r="G88" s="799"/>
    </row>
    <row r="89" spans="2:7" x14ac:dyDescent="0.25">
      <c r="B89" s="572"/>
      <c r="C89" s="799"/>
      <c r="D89" s="452">
        <f>'2 жастағы балалар К'!U10</f>
        <v>0</v>
      </c>
      <c r="E89" s="799"/>
      <c r="F89" s="452" t="e">
        <f>'2 жастағы балалар Ш'!#REF!</f>
        <v>#REF!</v>
      </c>
      <c r="G89" s="799"/>
    </row>
    <row r="90" spans="2:7" x14ac:dyDescent="0.25">
      <c r="B90" s="570">
        <v>8</v>
      </c>
      <c r="C90" s="799"/>
      <c r="D90" s="452">
        <f>'2 жастағы балалар К'!V10</f>
        <v>1</v>
      </c>
      <c r="E90" s="799"/>
      <c r="F90" s="452" t="e">
        <f>'2 жастағы балалар Ш'!#REF!</f>
        <v>#REF!</v>
      </c>
      <c r="G90" s="799"/>
    </row>
    <row r="91" spans="2:7" x14ac:dyDescent="0.25">
      <c r="B91" s="571"/>
      <c r="C91" s="799"/>
      <c r="D91" s="452">
        <f>'2 жастағы балалар К'!W10</f>
        <v>0</v>
      </c>
      <c r="E91" s="799"/>
      <c r="F91" s="452" t="e">
        <f>'2 жастағы балалар Ш'!#REF!</f>
        <v>#REF!</v>
      </c>
      <c r="G91" s="799"/>
    </row>
    <row r="92" spans="2:7" x14ac:dyDescent="0.25">
      <c r="B92" s="572"/>
      <c r="C92" s="799"/>
      <c r="D92" s="452">
        <f>'2 жастағы балалар К'!X10</f>
        <v>0</v>
      </c>
      <c r="E92" s="799"/>
      <c r="F92" s="452" t="e">
        <f>'2 жастағы балалар Ш'!#REF!</f>
        <v>#REF!</v>
      </c>
      <c r="G92" s="799"/>
    </row>
    <row r="93" spans="2:7" x14ac:dyDescent="0.25">
      <c r="B93" s="570">
        <v>9</v>
      </c>
      <c r="C93" s="799"/>
      <c r="D93" s="798"/>
      <c r="E93" s="799"/>
      <c r="F93" s="452" t="e">
        <f>'2 жастағы балалар Ш'!#REF!</f>
        <v>#REF!</v>
      </c>
      <c r="G93" s="799"/>
    </row>
    <row r="94" spans="2:7" x14ac:dyDescent="0.25">
      <c r="B94" s="571"/>
      <c r="C94" s="799"/>
      <c r="D94" s="799"/>
      <c r="E94" s="799"/>
      <c r="F94" s="452" t="e">
        <f>'2 жастағы балалар Ш'!#REF!</f>
        <v>#REF!</v>
      </c>
      <c r="G94" s="799"/>
    </row>
    <row r="95" spans="2:7" x14ac:dyDescent="0.25">
      <c r="B95" s="572"/>
      <c r="C95" s="799"/>
      <c r="D95" s="799"/>
      <c r="E95" s="799"/>
      <c r="F95" s="398" t="e">
        <f>'2 жастағы балалар Ш'!#REF!</f>
        <v>#REF!</v>
      </c>
      <c r="G95" s="799"/>
    </row>
    <row r="96" spans="2:7" x14ac:dyDescent="0.25">
      <c r="B96" s="607">
        <v>10</v>
      </c>
      <c r="C96" s="799"/>
      <c r="D96" s="799"/>
      <c r="E96" s="799"/>
      <c r="F96" s="398" t="e">
        <f>'2 жастағы балалар Ш'!#REF!</f>
        <v>#REF!</v>
      </c>
      <c r="G96" s="799"/>
    </row>
    <row r="97" spans="2:7" x14ac:dyDescent="0.25">
      <c r="B97" s="607"/>
      <c r="C97" s="799"/>
      <c r="D97" s="799"/>
      <c r="E97" s="799"/>
      <c r="F97" s="398" t="e">
        <f>'2 жастағы балалар Ш'!#REF!</f>
        <v>#REF!</v>
      </c>
      <c r="G97" s="799"/>
    </row>
    <row r="98" spans="2:7" x14ac:dyDescent="0.25">
      <c r="B98" s="607"/>
      <c r="C98" s="799"/>
      <c r="D98" s="799"/>
      <c r="E98" s="799"/>
      <c r="F98" s="398" t="e">
        <f>'2 жастағы балалар Ш'!#REF!</f>
        <v>#REF!</v>
      </c>
      <c r="G98" s="799"/>
    </row>
    <row r="99" spans="2:7" x14ac:dyDescent="0.25">
      <c r="B99" s="607">
        <v>11</v>
      </c>
      <c r="C99" s="799"/>
      <c r="D99" s="799"/>
      <c r="E99" s="799"/>
      <c r="F99" s="398" t="e">
        <f>'2 жастағы балалар Ш'!#REF!</f>
        <v>#REF!</v>
      </c>
      <c r="G99" s="799"/>
    </row>
    <row r="100" spans="2:7" x14ac:dyDescent="0.25">
      <c r="B100" s="607"/>
      <c r="C100" s="799"/>
      <c r="D100" s="799"/>
      <c r="E100" s="799"/>
      <c r="F100" s="398" t="e">
        <f>'2 жастағы балалар Ш'!#REF!</f>
        <v>#REF!</v>
      </c>
      <c r="G100" s="799"/>
    </row>
    <row r="101" spans="2:7" x14ac:dyDescent="0.25">
      <c r="B101" s="607"/>
      <c r="C101" s="799"/>
      <c r="D101" s="799"/>
      <c r="E101" s="799"/>
      <c r="F101" s="398" t="e">
        <f>'2 жастағы балалар Ш'!#REF!</f>
        <v>#REF!</v>
      </c>
      <c r="G101" s="799"/>
    </row>
    <row r="102" spans="2:7" x14ac:dyDescent="0.25">
      <c r="B102" s="607">
        <v>12</v>
      </c>
      <c r="C102" s="799"/>
      <c r="D102" s="799"/>
      <c r="E102" s="799"/>
      <c r="F102" s="398">
        <f>'2 жастағы балалар Ш'!V10</f>
        <v>0</v>
      </c>
      <c r="G102" s="799"/>
    </row>
    <row r="103" spans="2:7" x14ac:dyDescent="0.25">
      <c r="B103" s="607"/>
      <c r="C103" s="799"/>
      <c r="D103" s="799"/>
      <c r="E103" s="799"/>
      <c r="F103" s="398">
        <f>'2 жастағы балалар Ш'!W10</f>
        <v>0</v>
      </c>
      <c r="G103" s="799"/>
    </row>
    <row r="104" spans="2:7" x14ac:dyDescent="0.25">
      <c r="B104" s="607"/>
      <c r="C104" s="799"/>
      <c r="D104" s="799"/>
      <c r="E104" s="799"/>
      <c r="F104" s="398">
        <f>'2 жастағы балалар Ш'!X10</f>
        <v>0</v>
      </c>
      <c r="G104" s="799"/>
    </row>
    <row r="105" spans="2:7" x14ac:dyDescent="0.25">
      <c r="B105" s="607">
        <v>13</v>
      </c>
      <c r="C105" s="799"/>
      <c r="D105" s="799"/>
      <c r="E105" s="799"/>
      <c r="F105" s="398">
        <f>'2 жастағы балалар Ш'!Y10</f>
        <v>0</v>
      </c>
      <c r="G105" s="799"/>
    </row>
    <row r="106" spans="2:7" x14ac:dyDescent="0.25">
      <c r="B106" s="607"/>
      <c r="C106" s="799"/>
      <c r="D106" s="799"/>
      <c r="E106" s="799"/>
      <c r="F106" s="398">
        <f>'2 жастағы балалар Ш'!Z10</f>
        <v>0</v>
      </c>
      <c r="G106" s="799"/>
    </row>
    <row r="107" spans="2:7" x14ac:dyDescent="0.25">
      <c r="B107" s="607"/>
      <c r="C107" s="799"/>
      <c r="D107" s="799"/>
      <c r="E107" s="799"/>
      <c r="F107" s="398">
        <f>'2 жастағы балалар Ш'!AA10</f>
        <v>0</v>
      </c>
      <c r="G107" s="799"/>
    </row>
    <row r="108" spans="2:7" x14ac:dyDescent="0.25">
      <c r="B108" s="607">
        <v>14</v>
      </c>
      <c r="C108" s="799"/>
      <c r="D108" s="799"/>
      <c r="E108" s="799"/>
      <c r="F108" s="398">
        <f>'2 жастағы балалар Ш'!AB10</f>
        <v>0</v>
      </c>
      <c r="G108" s="799"/>
    </row>
    <row r="109" spans="2:7" x14ac:dyDescent="0.25">
      <c r="B109" s="607"/>
      <c r="C109" s="799"/>
      <c r="D109" s="799"/>
      <c r="E109" s="799"/>
      <c r="F109" s="398">
        <f>'2 жастағы балалар Ш'!AC10</f>
        <v>0</v>
      </c>
      <c r="G109" s="799"/>
    </row>
    <row r="110" spans="2:7" x14ac:dyDescent="0.25">
      <c r="B110" s="607"/>
      <c r="C110" s="799"/>
      <c r="D110" s="799"/>
      <c r="E110" s="799"/>
      <c r="F110" s="398">
        <f>'2 жастағы балалар Ш'!AD10</f>
        <v>0</v>
      </c>
      <c r="G110" s="799"/>
    </row>
    <row r="111" spans="2:7" x14ac:dyDescent="0.25">
      <c r="B111" s="607">
        <v>15</v>
      </c>
      <c r="C111" s="799"/>
      <c r="D111" s="799"/>
      <c r="E111" s="799"/>
      <c r="F111" s="398">
        <f>'2 жастағы балалар Ш'!AE10</f>
        <v>0</v>
      </c>
      <c r="G111" s="799"/>
    </row>
    <row r="112" spans="2:7" x14ac:dyDescent="0.25">
      <c r="B112" s="607"/>
      <c r="C112" s="799"/>
      <c r="D112" s="799"/>
      <c r="E112" s="799"/>
      <c r="F112" s="398">
        <f>'2 жастағы балалар Ш'!AF10</f>
        <v>0</v>
      </c>
      <c r="G112" s="799"/>
    </row>
    <row r="113" spans="2:7" x14ac:dyDescent="0.25">
      <c r="B113" s="607"/>
      <c r="C113" s="799"/>
      <c r="D113" s="799"/>
      <c r="E113" s="799"/>
      <c r="F113" s="398">
        <f>'2 жастағы балалар Ш'!AG10</f>
        <v>0</v>
      </c>
      <c r="G113" s="799"/>
    </row>
    <row r="114" spans="2:7" x14ac:dyDescent="0.25">
      <c r="B114" s="607">
        <v>16</v>
      </c>
      <c r="C114" s="799"/>
      <c r="D114" s="799"/>
      <c r="E114" s="799"/>
      <c r="F114" s="398">
        <f>'2 жастағы балалар Ш'!AH10</f>
        <v>0</v>
      </c>
      <c r="G114" s="799"/>
    </row>
    <row r="115" spans="2:7" x14ac:dyDescent="0.25">
      <c r="B115" s="607"/>
      <c r="C115" s="799"/>
      <c r="D115" s="799"/>
      <c r="E115" s="799"/>
      <c r="F115" s="398">
        <f>'2 жастағы балалар Ш'!AI10</f>
        <v>0</v>
      </c>
      <c r="G115" s="799"/>
    </row>
    <row r="116" spans="2:7" x14ac:dyDescent="0.25">
      <c r="B116" s="607"/>
      <c r="C116" s="799"/>
      <c r="D116" s="799"/>
      <c r="E116" s="799"/>
      <c r="F116" s="398">
        <f>'2 жастағы балалар Ш'!AJ10</f>
        <v>0</v>
      </c>
      <c r="G116" s="799"/>
    </row>
    <row r="117" spans="2:7" x14ac:dyDescent="0.25">
      <c r="B117" s="607">
        <v>17</v>
      </c>
      <c r="C117" s="799"/>
      <c r="D117" s="799"/>
      <c r="E117" s="799"/>
      <c r="F117" s="398">
        <f>'2 жастағы балалар Ш'!AK10</f>
        <v>0</v>
      </c>
      <c r="G117" s="799"/>
    </row>
    <row r="118" spans="2:7" x14ac:dyDescent="0.25">
      <c r="B118" s="607"/>
      <c r="C118" s="799"/>
      <c r="D118" s="799"/>
      <c r="E118" s="799"/>
      <c r="F118" s="398">
        <f>'2 жастағы балалар Ш'!AL10</f>
        <v>0</v>
      </c>
      <c r="G118" s="799"/>
    </row>
    <row r="119" spans="2:7" x14ac:dyDescent="0.25">
      <c r="B119" s="607"/>
      <c r="C119" s="799"/>
      <c r="D119" s="799"/>
      <c r="E119" s="799"/>
      <c r="F119" s="398">
        <f>'2 жастағы балалар Ш'!AM10</f>
        <v>0</v>
      </c>
      <c r="G119" s="799"/>
    </row>
    <row r="120" spans="2:7" x14ac:dyDescent="0.25">
      <c r="B120" s="607">
        <v>18</v>
      </c>
      <c r="C120" s="799"/>
      <c r="D120" s="799"/>
      <c r="E120" s="799"/>
      <c r="F120" s="398">
        <f>'2 жастағы балалар Ш'!AN10</f>
        <v>0</v>
      </c>
      <c r="G120" s="799"/>
    </row>
    <row r="121" spans="2:7" x14ac:dyDescent="0.25">
      <c r="B121" s="607"/>
      <c r="C121" s="799"/>
      <c r="D121" s="799"/>
      <c r="E121" s="799"/>
      <c r="F121" s="398">
        <f>'2 жастағы балалар Ш'!AO10</f>
        <v>0</v>
      </c>
      <c r="G121" s="799"/>
    </row>
    <row r="122" spans="2:7" x14ac:dyDescent="0.25">
      <c r="B122" s="607"/>
      <c r="C122" s="799"/>
      <c r="D122" s="799"/>
      <c r="E122" s="799"/>
      <c r="F122" s="398">
        <f>'2 жастағы балалар Ш'!AP10</f>
        <v>0</v>
      </c>
      <c r="G122" s="799"/>
    </row>
    <row r="123" spans="2:7" x14ac:dyDescent="0.25">
      <c r="B123" s="607">
        <v>19</v>
      </c>
      <c r="C123" s="799"/>
      <c r="D123" s="799"/>
      <c r="E123" s="799"/>
      <c r="F123" s="398">
        <f>'2 жастағы балалар Ш'!AQ10</f>
        <v>0</v>
      </c>
      <c r="G123" s="799"/>
    </row>
    <row r="124" spans="2:7" x14ac:dyDescent="0.25">
      <c r="B124" s="607"/>
      <c r="C124" s="799"/>
      <c r="D124" s="799"/>
      <c r="E124" s="799"/>
      <c r="F124" s="398">
        <f>'2 жастағы балалар Ш'!AR10</f>
        <v>0</v>
      </c>
      <c r="G124" s="799"/>
    </row>
    <row r="125" spans="2:7" x14ac:dyDescent="0.25">
      <c r="B125" s="607"/>
      <c r="C125" s="799"/>
      <c r="D125" s="799"/>
      <c r="E125" s="799"/>
      <c r="F125" s="398">
        <f>'2 жастағы балалар Ш'!AS10</f>
        <v>0</v>
      </c>
      <c r="G125" s="799"/>
    </row>
    <row r="126" spans="2:7" x14ac:dyDescent="0.25">
      <c r="B126" s="607">
        <v>20</v>
      </c>
      <c r="C126" s="799"/>
      <c r="D126" s="799"/>
      <c r="E126" s="799"/>
      <c r="F126" s="398">
        <f>'2 жастағы балалар Ш'!AT10</f>
        <v>0</v>
      </c>
      <c r="G126" s="799"/>
    </row>
    <row r="127" spans="2:7" x14ac:dyDescent="0.25">
      <c r="B127" s="607"/>
      <c r="C127" s="799"/>
      <c r="D127" s="799"/>
      <c r="E127" s="799"/>
      <c r="F127" s="398">
        <f>'2 жастағы балалар Ш'!AU10</f>
        <v>0</v>
      </c>
      <c r="G127" s="799"/>
    </row>
    <row r="128" spans="2:7" x14ac:dyDescent="0.25">
      <c r="B128" s="607"/>
      <c r="C128" s="800"/>
      <c r="D128" s="800"/>
      <c r="E128" s="800"/>
      <c r="F128" s="398">
        <f>'2 жастағы балалар Ш'!AV10</f>
        <v>0</v>
      </c>
      <c r="G128" s="800"/>
    </row>
    <row r="129" spans="2:7" x14ac:dyDescent="0.25">
      <c r="C129" s="1"/>
      <c r="D129" s="1"/>
      <c r="E129" s="1"/>
      <c r="F129" s="1"/>
      <c r="G129" s="1"/>
    </row>
    <row r="131" spans="2:7" ht="15.75" x14ac:dyDescent="0.25">
      <c r="B131" s="816" t="s">
        <v>938</v>
      </c>
      <c r="C131" s="817"/>
      <c r="D131" s="817"/>
      <c r="E131" s="817"/>
      <c r="F131" s="817"/>
      <c r="G131" s="818"/>
    </row>
    <row r="132" spans="2:7" ht="43.5" customHeight="1" x14ac:dyDescent="0.25">
      <c r="B132" s="35"/>
      <c r="C132" s="21" t="s">
        <v>915</v>
      </c>
      <c r="D132" s="21" t="s">
        <v>733</v>
      </c>
      <c r="E132" s="21" t="s">
        <v>916</v>
      </c>
      <c r="F132" s="21" t="s">
        <v>904</v>
      </c>
      <c r="G132" s="62" t="s">
        <v>917</v>
      </c>
    </row>
    <row r="133" spans="2:7" x14ac:dyDescent="0.25">
      <c r="B133" s="570">
        <v>1</v>
      </c>
      <c r="C133" s="452">
        <f>'2 жастағы балалар Ф'!D56</f>
        <v>1</v>
      </c>
      <c r="D133" s="452">
        <f>'2 жастағы балалар К'!D56</f>
        <v>1</v>
      </c>
      <c r="E133" s="452" t="e">
        <f>'2 жастағы балалар Т'!#REF!</f>
        <v>#REF!</v>
      </c>
      <c r="F133" s="452">
        <f>'2 жастағы балалар Ш'!D56</f>
        <v>1</v>
      </c>
      <c r="G133" s="452" t="e">
        <f>'2 жастағы балалар Ә'!#REF!</f>
        <v>#REF!</v>
      </c>
    </row>
    <row r="134" spans="2:7" x14ac:dyDescent="0.25">
      <c r="B134" s="571"/>
      <c r="C134" s="452">
        <f>'2 жастағы балалар Ф'!E56</f>
        <v>0</v>
      </c>
      <c r="D134" s="452">
        <f>'2 жастағы балалар К'!E56</f>
        <v>0</v>
      </c>
      <c r="E134" s="452" t="e">
        <f>'2 жастағы балалар Т'!#REF!</f>
        <v>#REF!</v>
      </c>
      <c r="F134" s="452">
        <f>'2 жастағы балалар Ш'!E56</f>
        <v>0</v>
      </c>
      <c r="G134" s="452" t="e">
        <f>'2 жастағы балалар Ә'!#REF!</f>
        <v>#REF!</v>
      </c>
    </row>
    <row r="135" spans="2:7" x14ac:dyDescent="0.25">
      <c r="B135" s="572"/>
      <c r="C135" s="452">
        <f>'2 жастағы балалар Ф'!F56</f>
        <v>0</v>
      </c>
      <c r="D135" s="452">
        <f>'2 жастағы балалар К'!F56</f>
        <v>0</v>
      </c>
      <c r="E135" s="452" t="e">
        <f>'2 жастағы балалар Т'!#REF!</f>
        <v>#REF!</v>
      </c>
      <c r="F135" s="452">
        <f>'2 жастағы балалар Ш'!F56</f>
        <v>0</v>
      </c>
      <c r="G135" s="452" t="e">
        <f>'2 жастағы балалар Ә'!#REF!</f>
        <v>#REF!</v>
      </c>
    </row>
    <row r="136" spans="2:7" x14ac:dyDescent="0.25">
      <c r="B136" s="570">
        <v>2</v>
      </c>
      <c r="C136" s="452">
        <f>'2 жастағы балалар Ф'!G56</f>
        <v>1</v>
      </c>
      <c r="D136" s="452">
        <f>'2 жастағы балалар К'!G56</f>
        <v>1</v>
      </c>
      <c r="E136" s="452">
        <f>'2 жастағы балалар Т'!D56</f>
        <v>1</v>
      </c>
      <c r="F136" s="452">
        <f>'2 жастағы балалар Ш'!G56</f>
        <v>1</v>
      </c>
      <c r="G136" s="452">
        <f>'2 жастағы балалар Ә'!D56</f>
        <v>1</v>
      </c>
    </row>
    <row r="137" spans="2:7" x14ac:dyDescent="0.25">
      <c r="B137" s="571"/>
      <c r="C137" s="452">
        <f>'2 жастағы балалар Ф'!H56</f>
        <v>0</v>
      </c>
      <c r="D137" s="452">
        <f>'2 жастағы балалар К'!H56</f>
        <v>0</v>
      </c>
      <c r="E137" s="452">
        <f>'2 жастағы балалар Т'!E56</f>
        <v>0</v>
      </c>
      <c r="F137" s="452">
        <f>'2 жастағы балалар Ш'!H56</f>
        <v>0</v>
      </c>
      <c r="G137" s="452">
        <f>'2 жастағы балалар Ә'!E56</f>
        <v>0</v>
      </c>
    </row>
    <row r="138" spans="2:7" x14ac:dyDescent="0.25">
      <c r="B138" s="572"/>
      <c r="C138" s="452">
        <f>'2 жастағы балалар Ф'!I56</f>
        <v>0</v>
      </c>
      <c r="D138" s="452">
        <f>'2 жастағы балалар К'!I56</f>
        <v>0</v>
      </c>
      <c r="E138" s="452">
        <f>'2 жастағы балалар Т'!F56</f>
        <v>0</v>
      </c>
      <c r="F138" s="452">
        <f>'2 жастағы балалар Ш'!I56</f>
        <v>0</v>
      </c>
      <c r="G138" s="452">
        <f>'2 жастағы балалар Ә'!F56</f>
        <v>0</v>
      </c>
    </row>
    <row r="139" spans="2:7" x14ac:dyDescent="0.25">
      <c r="B139" s="570">
        <v>3</v>
      </c>
      <c r="C139" s="452">
        <f>'2 жастағы балалар Ф'!J56</f>
        <v>1</v>
      </c>
      <c r="D139" s="452">
        <f>'2 жастағы балалар К'!J56</f>
        <v>1</v>
      </c>
      <c r="E139" s="452">
        <f>'2 жастағы балалар Т'!G56</f>
        <v>1</v>
      </c>
      <c r="F139" s="452">
        <f>'2 жастағы балалар Ш'!J56</f>
        <v>1</v>
      </c>
      <c r="G139" s="452">
        <f>'2 жастағы балалар Ә'!G56</f>
        <v>1</v>
      </c>
    </row>
    <row r="140" spans="2:7" x14ac:dyDescent="0.25">
      <c r="B140" s="571"/>
      <c r="C140" s="452">
        <f>'2 жастағы балалар Ф'!K56</f>
        <v>0</v>
      </c>
      <c r="D140" s="452">
        <f>'2 жастағы балалар К'!K56</f>
        <v>0</v>
      </c>
      <c r="E140" s="452">
        <f>'2 жастағы балалар Т'!H56</f>
        <v>0</v>
      </c>
      <c r="F140" s="452">
        <f>'2 жастағы балалар Ш'!K56</f>
        <v>0</v>
      </c>
      <c r="G140" s="452">
        <f>'2 жастағы балалар Ә'!H56</f>
        <v>0</v>
      </c>
    </row>
    <row r="141" spans="2:7" x14ac:dyDescent="0.25">
      <c r="B141" s="572"/>
      <c r="C141" s="452">
        <f>'2 жастағы балалар Ф'!L56</f>
        <v>0</v>
      </c>
      <c r="D141" s="452">
        <f>'2 жастағы балалар К'!L56</f>
        <v>0</v>
      </c>
      <c r="E141" s="452">
        <f>'2 жастағы балалар Т'!I56</f>
        <v>0</v>
      </c>
      <c r="F141" s="452">
        <f>'2 жастағы балалар Ш'!L56</f>
        <v>0</v>
      </c>
      <c r="G141" s="452">
        <f>'2 жастағы балалар Ә'!I56</f>
        <v>0</v>
      </c>
    </row>
    <row r="142" spans="2:7" x14ac:dyDescent="0.25">
      <c r="B142" s="570">
        <v>4</v>
      </c>
      <c r="C142" s="452">
        <f>'2 жастағы балалар Ф'!M56</f>
        <v>1</v>
      </c>
      <c r="D142" s="452">
        <f>'2 жастағы балалар К'!M56</f>
        <v>1</v>
      </c>
      <c r="E142" s="452">
        <f>'2 жастағы балалар Т'!J56</f>
        <v>1</v>
      </c>
      <c r="F142" s="452">
        <f>'2 жастағы балалар Ш'!M56</f>
        <v>1</v>
      </c>
      <c r="G142" s="452">
        <f>'2 жастағы балалар Ә'!J56</f>
        <v>1</v>
      </c>
    </row>
    <row r="143" spans="2:7" x14ac:dyDescent="0.25">
      <c r="B143" s="571"/>
      <c r="C143" s="452">
        <f>'2 жастағы балалар Ф'!N56</f>
        <v>0</v>
      </c>
      <c r="D143" s="452">
        <f>'2 жастағы балалар К'!N56</f>
        <v>0</v>
      </c>
      <c r="E143" s="452">
        <f>'2 жастағы балалар Т'!K56</f>
        <v>0</v>
      </c>
      <c r="F143" s="452">
        <f>'2 жастағы балалар Ш'!N56</f>
        <v>0</v>
      </c>
      <c r="G143" s="452">
        <f>'2 жастағы балалар Ә'!K56</f>
        <v>0</v>
      </c>
    </row>
    <row r="144" spans="2:7" x14ac:dyDescent="0.25">
      <c r="B144" s="572"/>
      <c r="C144" s="452">
        <f>'2 жастағы балалар Ф'!O56</f>
        <v>0</v>
      </c>
      <c r="D144" s="452">
        <f>'2 жастағы балалар К'!O56</f>
        <v>0</v>
      </c>
      <c r="E144" s="452">
        <f>'2 жастағы балалар Т'!L56</f>
        <v>0</v>
      </c>
      <c r="F144" s="452">
        <f>'2 жастағы балалар Ш'!O56</f>
        <v>0</v>
      </c>
      <c r="G144" s="452">
        <f>'2 жастағы балалар Ә'!L56</f>
        <v>0</v>
      </c>
    </row>
    <row r="145" spans="2:7" x14ac:dyDescent="0.25">
      <c r="B145" s="570">
        <v>5</v>
      </c>
      <c r="C145" s="452" t="e">
        <f>'2 жастағы балалар Ф'!#REF!</f>
        <v>#REF!</v>
      </c>
      <c r="D145" s="452" t="e">
        <f>'2 жастағы балалар К'!#REF!</f>
        <v>#REF!</v>
      </c>
      <c r="E145" s="452">
        <f>'2 жастағы балалар Т'!M56</f>
        <v>1</v>
      </c>
      <c r="F145" s="452">
        <f>'2 жастағы балалар Ш'!P56</f>
        <v>1</v>
      </c>
      <c r="G145" s="452">
        <f>'2 жастағы балалар Ә'!M56</f>
        <v>1</v>
      </c>
    </row>
    <row r="146" spans="2:7" x14ac:dyDescent="0.25">
      <c r="B146" s="571"/>
      <c r="C146" s="452" t="e">
        <f>'2 жастағы балалар Ф'!#REF!</f>
        <v>#REF!</v>
      </c>
      <c r="D146" s="452" t="e">
        <f>'2 жастағы балалар К'!#REF!</f>
        <v>#REF!</v>
      </c>
      <c r="E146" s="452">
        <f>'2 жастағы балалар Т'!N56</f>
        <v>0</v>
      </c>
      <c r="F146" s="452">
        <f>'2 жастағы балалар Ш'!Q56</f>
        <v>0</v>
      </c>
      <c r="G146" s="452">
        <f>'2 жастағы балалар Ә'!N56</f>
        <v>0</v>
      </c>
    </row>
    <row r="147" spans="2:7" x14ac:dyDescent="0.25">
      <c r="B147" s="572"/>
      <c r="C147" s="452" t="e">
        <f>'2 жастағы балалар Ф'!#REF!</f>
        <v>#REF!</v>
      </c>
      <c r="D147" s="452" t="e">
        <f>'2 жастағы балалар К'!#REF!</f>
        <v>#REF!</v>
      </c>
      <c r="E147" s="452">
        <f>'2 жастағы балалар Т'!O56</f>
        <v>0</v>
      </c>
      <c r="F147" s="452">
        <f>'2 жастағы балалар Ш'!R56</f>
        <v>0</v>
      </c>
      <c r="G147" s="452">
        <f>'2 жастағы балалар Ә'!O56</f>
        <v>0</v>
      </c>
    </row>
    <row r="148" spans="2:7" x14ac:dyDescent="0.25">
      <c r="B148" s="570">
        <v>6</v>
      </c>
      <c r="C148" s="798"/>
      <c r="D148" s="452">
        <f>'2 жастағы балалар К'!P56</f>
        <v>1</v>
      </c>
      <c r="E148" s="798"/>
      <c r="F148" s="452" t="e">
        <f>'2 жастағы балалар Ш'!#REF!</f>
        <v>#REF!</v>
      </c>
      <c r="G148" s="798"/>
    </row>
    <row r="149" spans="2:7" x14ac:dyDescent="0.25">
      <c r="B149" s="571"/>
      <c r="C149" s="799"/>
      <c r="D149" s="452">
        <f>'2 жастағы балалар К'!Q56</f>
        <v>0</v>
      </c>
      <c r="E149" s="799"/>
      <c r="F149" s="452" t="e">
        <f>'2 жастағы балалар Ш'!#REF!</f>
        <v>#REF!</v>
      </c>
      <c r="G149" s="799"/>
    </row>
    <row r="150" spans="2:7" x14ac:dyDescent="0.25">
      <c r="B150" s="572"/>
      <c r="C150" s="799"/>
      <c r="D150" s="452">
        <f>'2 жастағы балалар К'!R56</f>
        <v>0</v>
      </c>
      <c r="E150" s="799"/>
      <c r="F150" s="452" t="e">
        <f>'2 жастағы балалар Ш'!#REF!</f>
        <v>#REF!</v>
      </c>
      <c r="G150" s="799"/>
    </row>
    <row r="151" spans="2:7" x14ac:dyDescent="0.25">
      <c r="B151" s="570">
        <v>7</v>
      </c>
      <c r="C151" s="799"/>
      <c r="D151" s="452">
        <f>'2 жастағы балалар К'!S56</f>
        <v>1</v>
      </c>
      <c r="E151" s="799"/>
      <c r="F151" s="452" t="e">
        <f>'2 жастағы балалар Ш'!#REF!</f>
        <v>#REF!</v>
      </c>
      <c r="G151" s="799"/>
    </row>
    <row r="152" spans="2:7" x14ac:dyDescent="0.25">
      <c r="B152" s="571"/>
      <c r="C152" s="799"/>
      <c r="D152" s="452">
        <f>'2 жастағы балалар К'!T56</f>
        <v>0</v>
      </c>
      <c r="E152" s="799"/>
      <c r="F152" s="452" t="e">
        <f>'2 жастағы балалар Ш'!#REF!</f>
        <v>#REF!</v>
      </c>
      <c r="G152" s="799"/>
    </row>
    <row r="153" spans="2:7" x14ac:dyDescent="0.25">
      <c r="B153" s="572"/>
      <c r="C153" s="799"/>
      <c r="D153" s="452">
        <f>'2 жастағы балалар К'!U56</f>
        <v>0</v>
      </c>
      <c r="E153" s="799"/>
      <c r="F153" s="452" t="e">
        <f>'2 жастағы балалар Ш'!#REF!</f>
        <v>#REF!</v>
      </c>
      <c r="G153" s="799"/>
    </row>
    <row r="154" spans="2:7" x14ac:dyDescent="0.25">
      <c r="B154" s="570">
        <v>8</v>
      </c>
      <c r="C154" s="799"/>
      <c r="D154" s="452">
        <f>'2 жастағы балалар К'!V56</f>
        <v>1</v>
      </c>
      <c r="E154" s="799"/>
      <c r="F154" s="452" t="e">
        <f>'2 жастағы балалар Ш'!#REF!</f>
        <v>#REF!</v>
      </c>
      <c r="G154" s="799"/>
    </row>
    <row r="155" spans="2:7" x14ac:dyDescent="0.25">
      <c r="B155" s="571"/>
      <c r="C155" s="799"/>
      <c r="D155" s="452">
        <f>'2 жастағы балалар К'!W56</f>
        <v>0</v>
      </c>
      <c r="E155" s="799"/>
      <c r="F155" s="452" t="e">
        <f>'2 жастағы балалар Ш'!#REF!</f>
        <v>#REF!</v>
      </c>
      <c r="G155" s="799"/>
    </row>
    <row r="156" spans="2:7" x14ac:dyDescent="0.25">
      <c r="B156" s="572"/>
      <c r="C156" s="799"/>
      <c r="D156" s="452">
        <f>'2 жастағы балалар К'!X56</f>
        <v>0</v>
      </c>
      <c r="E156" s="799"/>
      <c r="F156" s="452" t="e">
        <f>'2 жастағы балалар Ш'!#REF!</f>
        <v>#REF!</v>
      </c>
      <c r="G156" s="799"/>
    </row>
    <row r="157" spans="2:7" x14ac:dyDescent="0.25">
      <c r="B157" s="570">
        <v>9</v>
      </c>
      <c r="C157" s="799"/>
      <c r="D157" s="452">
        <f>'2 жастағы балалар К'!Y56</f>
        <v>1</v>
      </c>
      <c r="E157" s="799"/>
      <c r="F157" s="452" t="e">
        <f>'2 жастағы балалар Ш'!#REF!</f>
        <v>#REF!</v>
      </c>
      <c r="G157" s="799"/>
    </row>
    <row r="158" spans="2:7" x14ac:dyDescent="0.25">
      <c r="B158" s="571"/>
      <c r="C158" s="799"/>
      <c r="D158" s="452">
        <f>'2 жастағы балалар К'!Z56</f>
        <v>0</v>
      </c>
      <c r="E158" s="799"/>
      <c r="F158" s="452" t="e">
        <f>'2 жастағы балалар Ш'!#REF!</f>
        <v>#REF!</v>
      </c>
      <c r="G158" s="799"/>
    </row>
    <row r="159" spans="2:7" x14ac:dyDescent="0.25">
      <c r="B159" s="572"/>
      <c r="C159" s="799"/>
      <c r="D159" s="452">
        <f>'2 жастағы балалар К'!AA56</f>
        <v>0</v>
      </c>
      <c r="E159" s="799"/>
      <c r="F159" s="398" t="e">
        <f>'2 жастағы балалар Ш'!#REF!</f>
        <v>#REF!</v>
      </c>
      <c r="G159" s="799"/>
    </row>
    <row r="160" spans="2:7" x14ac:dyDescent="0.25">
      <c r="B160" s="607">
        <v>10</v>
      </c>
      <c r="C160" s="799"/>
      <c r="D160" s="452" t="e">
        <f>'2 жастағы балалар К'!#REF!</f>
        <v>#REF!</v>
      </c>
      <c r="E160" s="799"/>
      <c r="F160" s="398" t="e">
        <f>'2 жастағы балалар Ш'!#REF!</f>
        <v>#REF!</v>
      </c>
      <c r="G160" s="799"/>
    </row>
    <row r="161" spans="2:7" x14ac:dyDescent="0.25">
      <c r="B161" s="607"/>
      <c r="C161" s="799"/>
      <c r="D161" s="452" t="e">
        <f>'2 жастағы балалар К'!#REF!</f>
        <v>#REF!</v>
      </c>
      <c r="E161" s="799"/>
      <c r="F161" s="398" t="e">
        <f>'2 жастағы балалар Ш'!#REF!</f>
        <v>#REF!</v>
      </c>
      <c r="G161" s="799"/>
    </row>
    <row r="162" spans="2:7" x14ac:dyDescent="0.25">
      <c r="B162" s="607"/>
      <c r="C162" s="799"/>
      <c r="D162" s="452" t="e">
        <f>'2 жастағы балалар К'!#REF!</f>
        <v>#REF!</v>
      </c>
      <c r="E162" s="799"/>
      <c r="F162" s="398" t="e">
        <f>'2 жастағы балалар Ш'!#REF!</f>
        <v>#REF!</v>
      </c>
      <c r="G162" s="799"/>
    </row>
    <row r="163" spans="2:7" x14ac:dyDescent="0.25">
      <c r="B163" s="607">
        <v>11</v>
      </c>
      <c r="C163" s="799"/>
      <c r="D163" s="398" t="e">
        <f>'2 жастағы балалар К'!#REF!</f>
        <v>#REF!</v>
      </c>
      <c r="E163" s="799"/>
      <c r="F163" s="398">
        <f>'2 жастағы балалар Ш'!S56</f>
        <v>1</v>
      </c>
      <c r="G163" s="799"/>
    </row>
    <row r="164" spans="2:7" x14ac:dyDescent="0.25">
      <c r="B164" s="607"/>
      <c r="C164" s="799"/>
      <c r="D164" s="452" t="e">
        <f>'2 жастағы балалар К'!#REF!</f>
        <v>#REF!</v>
      </c>
      <c r="E164" s="799"/>
      <c r="F164" s="398">
        <f>'2 жастағы балалар Ш'!T56</f>
        <v>0</v>
      </c>
      <c r="G164" s="799"/>
    </row>
    <row r="165" spans="2:7" x14ac:dyDescent="0.25">
      <c r="B165" s="607"/>
      <c r="C165" s="799"/>
      <c r="D165" s="452" t="e">
        <f>'2 жастағы балалар К'!#REF!</f>
        <v>#REF!</v>
      </c>
      <c r="E165" s="799"/>
      <c r="F165" s="398">
        <f>'2 жастағы балалар Ш'!U56</f>
        <v>0</v>
      </c>
      <c r="G165" s="799"/>
    </row>
    <row r="166" spans="2:7" x14ac:dyDescent="0.25">
      <c r="B166" s="607">
        <v>12</v>
      </c>
      <c r="C166" s="799"/>
      <c r="D166" s="452" t="e">
        <f>'2 жастағы балалар К'!#REF!</f>
        <v>#REF!</v>
      </c>
      <c r="E166" s="799"/>
      <c r="F166" s="398">
        <f>'2 жастағы балалар Ш'!V56</f>
        <v>1</v>
      </c>
      <c r="G166" s="799"/>
    </row>
    <row r="167" spans="2:7" x14ac:dyDescent="0.25">
      <c r="B167" s="607"/>
      <c r="C167" s="799"/>
      <c r="D167" s="452" t="e">
        <f>'2 жастағы балалар К'!#REF!</f>
        <v>#REF!</v>
      </c>
      <c r="E167" s="799"/>
      <c r="F167" s="398">
        <f>'2 жастағы балалар Ш'!W56</f>
        <v>0</v>
      </c>
      <c r="G167" s="799"/>
    </row>
    <row r="168" spans="2:7" x14ac:dyDescent="0.25">
      <c r="B168" s="607"/>
      <c r="C168" s="799"/>
      <c r="D168" s="452" t="e">
        <f>'2 жастағы балалар К'!#REF!</f>
        <v>#REF!</v>
      </c>
      <c r="E168" s="799"/>
      <c r="F168" s="398">
        <f>'2 жастағы балалар Ш'!X56</f>
        <v>0</v>
      </c>
      <c r="G168" s="799"/>
    </row>
    <row r="169" spans="2:7" x14ac:dyDescent="0.25">
      <c r="B169" s="607">
        <v>13</v>
      </c>
      <c r="C169" s="799"/>
      <c r="D169" s="452" t="e">
        <f>'2 жастағы балалар К'!#REF!</f>
        <v>#REF!</v>
      </c>
      <c r="E169" s="799"/>
      <c r="F169" s="398">
        <f>'2 жастағы балалар Ш'!Y56</f>
        <v>1</v>
      </c>
      <c r="G169" s="799"/>
    </row>
    <row r="170" spans="2:7" x14ac:dyDescent="0.25">
      <c r="B170" s="607"/>
      <c r="C170" s="799"/>
      <c r="D170" s="452" t="e">
        <f>'2 жастағы балалар К'!#REF!</f>
        <v>#REF!</v>
      </c>
      <c r="E170" s="799"/>
      <c r="F170" s="398">
        <f>'2 жастағы балалар Ш'!Z56</f>
        <v>0</v>
      </c>
      <c r="G170" s="799"/>
    </row>
    <row r="171" spans="2:7" x14ac:dyDescent="0.25">
      <c r="B171" s="607"/>
      <c r="C171" s="799"/>
      <c r="D171" s="452" t="e">
        <f>'2 жастағы балалар К'!#REF!</f>
        <v>#REF!</v>
      </c>
      <c r="E171" s="799"/>
      <c r="F171" s="398">
        <f>'2 жастағы балалар Ш'!AA56</f>
        <v>0</v>
      </c>
      <c r="G171" s="799"/>
    </row>
    <row r="172" spans="2:7" x14ac:dyDescent="0.25">
      <c r="B172" s="607">
        <v>14</v>
      </c>
      <c r="C172" s="799"/>
      <c r="D172" s="452" t="e">
        <f>'2 жастағы балалар К'!#REF!</f>
        <v>#REF!</v>
      </c>
      <c r="E172" s="799"/>
      <c r="F172" s="398">
        <f>'2 жастағы балалар Ш'!AB56</f>
        <v>1</v>
      </c>
      <c r="G172" s="799"/>
    </row>
    <row r="173" spans="2:7" x14ac:dyDescent="0.25">
      <c r="B173" s="607"/>
      <c r="C173" s="799"/>
      <c r="D173" s="452" t="e">
        <f>'2 жастағы балалар К'!#REF!</f>
        <v>#REF!</v>
      </c>
      <c r="E173" s="799"/>
      <c r="F173" s="398">
        <f>'2 жастағы балалар Ш'!AC56</f>
        <v>0</v>
      </c>
      <c r="G173" s="799"/>
    </row>
    <row r="174" spans="2:7" x14ac:dyDescent="0.25">
      <c r="B174" s="607"/>
      <c r="C174" s="799"/>
      <c r="D174" s="452" t="e">
        <f>'2 жастағы балалар К'!#REF!</f>
        <v>#REF!</v>
      </c>
      <c r="E174" s="799"/>
      <c r="F174" s="398">
        <f>'2 жастағы балалар Ш'!AD56</f>
        <v>0</v>
      </c>
      <c r="G174" s="799"/>
    </row>
    <row r="175" spans="2:7" x14ac:dyDescent="0.25">
      <c r="B175" s="607">
        <v>15</v>
      </c>
      <c r="C175" s="799"/>
      <c r="D175" s="452" t="e">
        <f>'2 жастағы балалар К'!#REF!</f>
        <v>#REF!</v>
      </c>
      <c r="E175" s="799"/>
      <c r="F175" s="398">
        <f>'2 жастағы балалар Ш'!AE56</f>
        <v>1</v>
      </c>
      <c r="G175" s="799"/>
    </row>
    <row r="176" spans="2:7" x14ac:dyDescent="0.25">
      <c r="B176" s="607"/>
      <c r="C176" s="799"/>
      <c r="D176" s="452" t="e">
        <f>'2 жастағы балалар К'!#REF!</f>
        <v>#REF!</v>
      </c>
      <c r="E176" s="799"/>
      <c r="F176" s="398">
        <f>'2 жастағы балалар Ш'!AF56</f>
        <v>0</v>
      </c>
      <c r="G176" s="799"/>
    </row>
    <row r="177" spans="2:7" x14ac:dyDescent="0.25">
      <c r="B177" s="607"/>
      <c r="C177" s="799"/>
      <c r="D177" s="452" t="e">
        <f>'2 жастағы балалар К'!#REF!</f>
        <v>#REF!</v>
      </c>
      <c r="E177" s="799"/>
      <c r="F177" s="398">
        <f>'2 жастағы балалар Ш'!AG56</f>
        <v>0</v>
      </c>
      <c r="G177" s="799"/>
    </row>
    <row r="178" spans="2:7" x14ac:dyDescent="0.25">
      <c r="B178" s="607">
        <v>16</v>
      </c>
      <c r="C178" s="799"/>
      <c r="D178" s="798"/>
      <c r="E178" s="799"/>
      <c r="F178" s="398">
        <f>'2 жастағы балалар Ш'!AH56</f>
        <v>1</v>
      </c>
      <c r="G178" s="799"/>
    </row>
    <row r="179" spans="2:7" x14ac:dyDescent="0.25">
      <c r="B179" s="607"/>
      <c r="C179" s="799"/>
      <c r="D179" s="799"/>
      <c r="E179" s="799"/>
      <c r="F179" s="398">
        <f>'2 жастағы балалар Ш'!AI56</f>
        <v>0</v>
      </c>
      <c r="G179" s="799"/>
    </row>
    <row r="180" spans="2:7" x14ac:dyDescent="0.25">
      <c r="B180" s="607"/>
      <c r="C180" s="799"/>
      <c r="D180" s="799"/>
      <c r="E180" s="799"/>
      <c r="F180" s="398">
        <f>'2 жастағы балалар Ш'!AJ56</f>
        <v>0</v>
      </c>
      <c r="G180" s="799"/>
    </row>
    <row r="181" spans="2:7" x14ac:dyDescent="0.25">
      <c r="B181" s="607">
        <v>17</v>
      </c>
      <c r="C181" s="799"/>
      <c r="D181" s="799"/>
      <c r="E181" s="799"/>
      <c r="F181" s="398">
        <f>'2 жастағы балалар Ш'!AK56</f>
        <v>1</v>
      </c>
      <c r="G181" s="799"/>
    </row>
    <row r="182" spans="2:7" x14ac:dyDescent="0.25">
      <c r="B182" s="607"/>
      <c r="C182" s="799"/>
      <c r="D182" s="799"/>
      <c r="E182" s="799"/>
      <c r="F182" s="398">
        <f>'2 жастағы балалар Ш'!AL56</f>
        <v>0</v>
      </c>
      <c r="G182" s="799"/>
    </row>
    <row r="183" spans="2:7" x14ac:dyDescent="0.25">
      <c r="B183" s="607"/>
      <c r="C183" s="799"/>
      <c r="D183" s="799"/>
      <c r="E183" s="799"/>
      <c r="F183" s="398">
        <f>'2 жастағы балалар Ш'!AM56</f>
        <v>0</v>
      </c>
      <c r="G183" s="799"/>
    </row>
    <row r="184" spans="2:7" x14ac:dyDescent="0.25">
      <c r="B184" s="607">
        <v>18</v>
      </c>
      <c r="C184" s="799"/>
      <c r="D184" s="799"/>
      <c r="E184" s="799"/>
      <c r="F184" s="398">
        <f>'2 жастағы балалар Ш'!AN56</f>
        <v>1</v>
      </c>
      <c r="G184" s="799"/>
    </row>
    <row r="185" spans="2:7" x14ac:dyDescent="0.25">
      <c r="B185" s="607"/>
      <c r="C185" s="799"/>
      <c r="D185" s="799"/>
      <c r="E185" s="799"/>
      <c r="F185" s="398">
        <f>'2 жастағы балалар Ш'!AO56</f>
        <v>0</v>
      </c>
      <c r="G185" s="799"/>
    </row>
    <row r="186" spans="2:7" x14ac:dyDescent="0.25">
      <c r="B186" s="607"/>
      <c r="C186" s="799"/>
      <c r="D186" s="799"/>
      <c r="E186" s="799"/>
      <c r="F186" s="398">
        <f>'2 жастағы балалар Ш'!AP56</f>
        <v>0</v>
      </c>
      <c r="G186" s="799"/>
    </row>
    <row r="187" spans="2:7" x14ac:dyDescent="0.25">
      <c r="B187" s="607">
        <v>19</v>
      </c>
      <c r="C187" s="799"/>
      <c r="D187" s="799"/>
      <c r="E187" s="799"/>
      <c r="F187" s="398">
        <f>'2 жастағы балалар Ш'!AQ56</f>
        <v>1</v>
      </c>
      <c r="G187" s="799"/>
    </row>
    <row r="188" spans="2:7" x14ac:dyDescent="0.25">
      <c r="B188" s="607"/>
      <c r="C188" s="799"/>
      <c r="D188" s="799"/>
      <c r="E188" s="799"/>
      <c r="F188" s="398">
        <f>'2 жастағы балалар Ш'!AR56</f>
        <v>0</v>
      </c>
      <c r="G188" s="799"/>
    </row>
    <row r="189" spans="2:7" x14ac:dyDescent="0.25">
      <c r="B189" s="607"/>
      <c r="C189" s="799"/>
      <c r="D189" s="799"/>
      <c r="E189" s="799"/>
      <c r="F189" s="398">
        <f>'2 жастағы балалар Ш'!AS56</f>
        <v>0</v>
      </c>
      <c r="G189" s="799"/>
    </row>
    <row r="190" spans="2:7" x14ac:dyDescent="0.25">
      <c r="B190" s="607">
        <v>20</v>
      </c>
      <c r="C190" s="799"/>
      <c r="D190" s="799"/>
      <c r="E190" s="799"/>
      <c r="F190" s="398">
        <f>'2 жастағы балалар Ш'!AT56</f>
        <v>1</v>
      </c>
      <c r="G190" s="799"/>
    </row>
    <row r="191" spans="2:7" x14ac:dyDescent="0.25">
      <c r="B191" s="607"/>
      <c r="C191" s="799"/>
      <c r="D191" s="799"/>
      <c r="E191" s="799"/>
      <c r="F191" s="398">
        <f>'2 жастағы балалар Ш'!AU56</f>
        <v>0</v>
      </c>
      <c r="G191" s="799"/>
    </row>
    <row r="192" spans="2:7" x14ac:dyDescent="0.25">
      <c r="B192" s="607"/>
      <c r="C192" s="799"/>
      <c r="D192" s="799"/>
      <c r="E192" s="799"/>
      <c r="F192" s="398">
        <f>'2 жастағы балалар Ш'!AV56</f>
        <v>0</v>
      </c>
      <c r="G192" s="799"/>
    </row>
    <row r="193" spans="2:7" x14ac:dyDescent="0.25">
      <c r="B193" s="607">
        <v>21</v>
      </c>
      <c r="C193" s="799"/>
      <c r="D193" s="799"/>
      <c r="E193" s="799"/>
      <c r="F193" s="398">
        <f>'2 жастағы балалар Ш'!AW56</f>
        <v>1</v>
      </c>
      <c r="G193" s="799"/>
    </row>
    <row r="194" spans="2:7" x14ac:dyDescent="0.25">
      <c r="B194" s="607"/>
      <c r="C194" s="799"/>
      <c r="D194" s="799"/>
      <c r="E194" s="799"/>
      <c r="F194" s="398">
        <f>'2 жастағы балалар Ш'!AX56</f>
        <v>0</v>
      </c>
      <c r="G194" s="799"/>
    </row>
    <row r="195" spans="2:7" x14ac:dyDescent="0.25">
      <c r="B195" s="607"/>
      <c r="C195" s="799"/>
      <c r="D195" s="799"/>
      <c r="E195" s="799"/>
      <c r="F195" s="398">
        <f>'2 жастағы балалар Ш'!AY56</f>
        <v>0</v>
      </c>
      <c r="G195" s="799"/>
    </row>
    <row r="196" spans="2:7" x14ac:dyDescent="0.25">
      <c r="B196" s="607">
        <v>22</v>
      </c>
      <c r="C196" s="799"/>
      <c r="D196" s="799"/>
      <c r="E196" s="799"/>
      <c r="F196" s="398">
        <f>'2 жастағы балалар Ш'!AZ56</f>
        <v>1</v>
      </c>
      <c r="G196" s="799"/>
    </row>
    <row r="197" spans="2:7" x14ac:dyDescent="0.25">
      <c r="B197" s="607"/>
      <c r="C197" s="799"/>
      <c r="D197" s="799"/>
      <c r="E197" s="799"/>
      <c r="F197" s="398">
        <f>'2 жастағы балалар Ш'!BA56</f>
        <v>0</v>
      </c>
      <c r="G197" s="799"/>
    </row>
    <row r="198" spans="2:7" x14ac:dyDescent="0.25">
      <c r="B198" s="607"/>
      <c r="C198" s="799"/>
      <c r="D198" s="799"/>
      <c r="E198" s="799"/>
      <c r="F198" s="398">
        <f>'2 жастағы балалар Ш'!BB56</f>
        <v>0</v>
      </c>
      <c r="G198" s="799"/>
    </row>
    <row r="199" spans="2:7" x14ac:dyDescent="0.25">
      <c r="B199" s="607">
        <v>23</v>
      </c>
      <c r="C199" s="799"/>
      <c r="D199" s="799"/>
      <c r="E199" s="799"/>
      <c r="F199" s="398">
        <f>'2 жастағы балалар Ш'!BC56</f>
        <v>1</v>
      </c>
      <c r="G199" s="799"/>
    </row>
    <row r="200" spans="2:7" x14ac:dyDescent="0.25">
      <c r="B200" s="607"/>
      <c r="C200" s="799"/>
      <c r="D200" s="799"/>
      <c r="E200" s="799"/>
      <c r="F200" s="398">
        <f>'2 жастағы балалар Ш'!BD56</f>
        <v>0</v>
      </c>
      <c r="G200" s="799"/>
    </row>
    <row r="201" spans="2:7" x14ac:dyDescent="0.25">
      <c r="B201" s="607"/>
      <c r="C201" s="799"/>
      <c r="D201" s="799"/>
      <c r="E201" s="799"/>
      <c r="F201" s="398">
        <f>'2 жастағы балалар Ш'!BE56</f>
        <v>0</v>
      </c>
      <c r="G201" s="799"/>
    </row>
    <row r="202" spans="2:7" x14ac:dyDescent="0.25">
      <c r="B202" s="607">
        <v>24</v>
      </c>
      <c r="C202" s="799"/>
      <c r="D202" s="799"/>
      <c r="E202" s="799"/>
      <c r="F202" s="398">
        <f>'2 жастағы балалар Ш'!BF56</f>
        <v>1</v>
      </c>
      <c r="G202" s="799"/>
    </row>
    <row r="203" spans="2:7" x14ac:dyDescent="0.25">
      <c r="B203" s="607"/>
      <c r="C203" s="799"/>
      <c r="D203" s="799"/>
      <c r="E203" s="799"/>
      <c r="F203" s="398">
        <f>'2 жастағы балалар Ш'!BG56</f>
        <v>0</v>
      </c>
      <c r="G203" s="799"/>
    </row>
    <row r="204" spans="2:7" x14ac:dyDescent="0.25">
      <c r="B204" s="607"/>
      <c r="C204" s="799"/>
      <c r="D204" s="799"/>
      <c r="E204" s="799"/>
      <c r="F204" s="398">
        <f>'2 жастағы балалар Ш'!BH56</f>
        <v>0</v>
      </c>
      <c r="G204" s="799"/>
    </row>
    <row r="205" spans="2:7" x14ac:dyDescent="0.25">
      <c r="B205" s="607">
        <v>25</v>
      </c>
      <c r="C205" s="799"/>
      <c r="D205" s="799"/>
      <c r="E205" s="799"/>
      <c r="F205" s="398">
        <f>'2 жастағы балалар Ш'!BI56</f>
        <v>1</v>
      </c>
      <c r="G205" s="799"/>
    </row>
    <row r="206" spans="2:7" x14ac:dyDescent="0.25">
      <c r="B206" s="607"/>
      <c r="C206" s="799"/>
      <c r="D206" s="799"/>
      <c r="E206" s="799"/>
      <c r="F206" s="398">
        <f>'2 жастағы балалар Ш'!BJ56</f>
        <v>0</v>
      </c>
      <c r="G206" s="799"/>
    </row>
    <row r="207" spans="2:7" x14ac:dyDescent="0.25">
      <c r="B207" s="607"/>
      <c r="C207" s="800"/>
      <c r="D207" s="800"/>
      <c r="E207" s="800"/>
      <c r="F207" s="398">
        <f>'2 жастағы балалар Ш'!BK56</f>
        <v>0</v>
      </c>
      <c r="G207" s="800"/>
    </row>
    <row r="210" spans="2:7" ht="15.75" x14ac:dyDescent="0.25">
      <c r="B210" s="816" t="s">
        <v>939</v>
      </c>
      <c r="C210" s="817"/>
      <c r="D210" s="817"/>
      <c r="E210" s="817"/>
      <c r="F210" s="817"/>
      <c r="G210" s="818"/>
    </row>
    <row r="211" spans="2:7" ht="43.5" customHeight="1" x14ac:dyDescent="0.25">
      <c r="B211" s="35"/>
      <c r="C211" s="21" t="s">
        <v>915</v>
      </c>
      <c r="D211" s="21" t="s">
        <v>733</v>
      </c>
      <c r="E211" s="21" t="s">
        <v>916</v>
      </c>
      <c r="F211" s="21" t="s">
        <v>904</v>
      </c>
      <c r="G211" s="62" t="s">
        <v>917</v>
      </c>
    </row>
    <row r="212" spans="2:7" x14ac:dyDescent="0.25">
      <c r="B212" s="570">
        <v>1</v>
      </c>
      <c r="C212" s="452">
        <f>'2 жастағы балалар Ф'!D115</f>
        <v>1</v>
      </c>
      <c r="D212" s="452">
        <f>'2 жастағы балалар К'!D115</f>
        <v>1</v>
      </c>
      <c r="E212" s="452" t="e">
        <f>'2 жастағы балалар Т'!#REF!</f>
        <v>#REF!</v>
      </c>
      <c r="F212" s="452">
        <f>'2 жастағы балалар Ш'!D115</f>
        <v>1</v>
      </c>
      <c r="G212" s="452" t="e">
        <f>'2 жастағы балалар Ә'!#REF!</f>
        <v>#REF!</v>
      </c>
    </row>
    <row r="213" spans="2:7" x14ac:dyDescent="0.25">
      <c r="B213" s="571"/>
      <c r="C213" s="452">
        <f>'2 жастағы балалар Ф'!E115</f>
        <v>0</v>
      </c>
      <c r="D213" s="452">
        <f>'2 жастағы балалар К'!E115</f>
        <v>0</v>
      </c>
      <c r="E213" s="452" t="e">
        <f>'2 жастағы балалар Т'!#REF!</f>
        <v>#REF!</v>
      </c>
      <c r="F213" s="452">
        <f>'2 жастағы балалар Ш'!E115</f>
        <v>0</v>
      </c>
      <c r="G213" s="452" t="e">
        <f>'2 жастағы балалар Ә'!#REF!</f>
        <v>#REF!</v>
      </c>
    </row>
    <row r="214" spans="2:7" x14ac:dyDescent="0.25">
      <c r="B214" s="572"/>
      <c r="C214" s="452">
        <f>'2 жастағы балалар Ф'!F115</f>
        <v>0</v>
      </c>
      <c r="D214" s="452">
        <f>'2 жастағы балалар К'!F115</f>
        <v>0</v>
      </c>
      <c r="E214" s="452" t="e">
        <f>'2 жастағы балалар Т'!#REF!</f>
        <v>#REF!</v>
      </c>
      <c r="F214" s="452">
        <f>'2 жастағы балалар Ш'!F115</f>
        <v>0</v>
      </c>
      <c r="G214" s="452" t="e">
        <f>'2 жастағы балалар Ә'!#REF!</f>
        <v>#REF!</v>
      </c>
    </row>
    <row r="215" spans="2:7" x14ac:dyDescent="0.25">
      <c r="B215" s="570">
        <v>2</v>
      </c>
      <c r="C215" s="452">
        <f>'2 жастағы балалар Ф'!G115</f>
        <v>1</v>
      </c>
      <c r="D215" s="452">
        <f>'2 жастағы балалар К'!G115</f>
        <v>1</v>
      </c>
      <c r="E215" s="452">
        <f>'2 жастағы балалар Т'!D115</f>
        <v>1</v>
      </c>
      <c r="F215" s="452">
        <f>'2 жастағы балалар Ш'!G115</f>
        <v>1</v>
      </c>
      <c r="G215" s="452">
        <f>'2 жастағы балалар Ә'!D115</f>
        <v>1</v>
      </c>
    </row>
    <row r="216" spans="2:7" x14ac:dyDescent="0.25">
      <c r="B216" s="571"/>
      <c r="C216" s="452">
        <f>'2 жастағы балалар Ф'!H115</f>
        <v>0</v>
      </c>
      <c r="D216" s="452">
        <f>'2 жастағы балалар К'!H115</f>
        <v>0</v>
      </c>
      <c r="E216" s="452">
        <f>'2 жастағы балалар Т'!E115</f>
        <v>0</v>
      </c>
      <c r="F216" s="452">
        <f>'2 жастағы балалар Ш'!H115</f>
        <v>0</v>
      </c>
      <c r="G216" s="452">
        <f>'2 жастағы балалар Ә'!E115</f>
        <v>0</v>
      </c>
    </row>
    <row r="217" spans="2:7" x14ac:dyDescent="0.25">
      <c r="B217" s="572"/>
      <c r="C217" s="452">
        <f>'2 жастағы балалар Ф'!I115</f>
        <v>0</v>
      </c>
      <c r="D217" s="452">
        <f>'2 жастағы балалар К'!I115</f>
        <v>0</v>
      </c>
      <c r="E217" s="452">
        <f>'2 жастағы балалар Т'!F115</f>
        <v>0</v>
      </c>
      <c r="F217" s="452">
        <f>'2 жастағы балалар Ш'!I115</f>
        <v>0</v>
      </c>
      <c r="G217" s="452">
        <f>'2 жастағы балалар Ә'!F115</f>
        <v>0</v>
      </c>
    </row>
    <row r="218" spans="2:7" x14ac:dyDescent="0.25">
      <c r="B218" s="570">
        <v>3</v>
      </c>
      <c r="C218" s="452">
        <f>'2 жастағы балалар Ф'!J115</f>
        <v>1</v>
      </c>
      <c r="D218" s="452">
        <f>'2 жастағы балалар К'!J115</f>
        <v>1</v>
      </c>
      <c r="E218" s="452">
        <f>'2 жастағы балалар Т'!G115</f>
        <v>1</v>
      </c>
      <c r="F218" s="452">
        <f>'2 жастағы балалар Ш'!J115</f>
        <v>1</v>
      </c>
      <c r="G218" s="452">
        <f>'2 жастағы балалар Ә'!G115</f>
        <v>1</v>
      </c>
    </row>
    <row r="219" spans="2:7" x14ac:dyDescent="0.25">
      <c r="B219" s="571"/>
      <c r="C219" s="452">
        <f>'2 жастағы балалар Ф'!K115</f>
        <v>0</v>
      </c>
      <c r="D219" s="452">
        <f>'2 жастағы балалар К'!K115</f>
        <v>0</v>
      </c>
      <c r="E219" s="452">
        <f>'2 жастағы балалар Т'!H115</f>
        <v>0</v>
      </c>
      <c r="F219" s="452">
        <f>'2 жастағы балалар Ш'!K115</f>
        <v>0</v>
      </c>
      <c r="G219" s="452">
        <f>'2 жастағы балалар Ә'!H115</f>
        <v>0</v>
      </c>
    </row>
    <row r="220" spans="2:7" x14ac:dyDescent="0.25">
      <c r="B220" s="572"/>
      <c r="C220" s="452">
        <f>'2 жастағы балалар Ф'!L115</f>
        <v>0</v>
      </c>
      <c r="D220" s="452">
        <f>'2 жастағы балалар К'!L115</f>
        <v>0</v>
      </c>
      <c r="E220" s="452">
        <f>'2 жастағы балалар Т'!I115</f>
        <v>0</v>
      </c>
      <c r="F220" s="452">
        <f>'2 жастағы балалар Ш'!L115</f>
        <v>0</v>
      </c>
      <c r="G220" s="452">
        <f>'2 жастағы балалар Ә'!I115</f>
        <v>0</v>
      </c>
    </row>
    <row r="221" spans="2:7" x14ac:dyDescent="0.25">
      <c r="B221" s="570">
        <v>4</v>
      </c>
      <c r="C221" s="452">
        <f>'2 жастағы балалар Ф'!M115</f>
        <v>1</v>
      </c>
      <c r="D221" s="452">
        <f>'2 жастағы балалар К'!M115</f>
        <v>1</v>
      </c>
      <c r="E221" s="452">
        <f>'2 жастағы балалар Т'!J115</f>
        <v>1</v>
      </c>
      <c r="F221" s="452">
        <f>'2 жастағы балалар Ш'!M115</f>
        <v>1</v>
      </c>
      <c r="G221" s="452">
        <f>'2 жастағы балалар Ә'!J115</f>
        <v>1</v>
      </c>
    </row>
    <row r="222" spans="2:7" x14ac:dyDescent="0.25">
      <c r="B222" s="571"/>
      <c r="C222" s="452">
        <f>'2 жастағы балалар Ф'!N115</f>
        <v>0</v>
      </c>
      <c r="D222" s="452">
        <f>'2 жастағы балалар К'!N115</f>
        <v>0</v>
      </c>
      <c r="E222" s="452">
        <f>'2 жастағы балалар Т'!K115</f>
        <v>0</v>
      </c>
      <c r="F222" s="452">
        <f>'2 жастағы балалар Ш'!N115</f>
        <v>0</v>
      </c>
      <c r="G222" s="452">
        <f>'2 жастағы балалар Ә'!K115</f>
        <v>0</v>
      </c>
    </row>
    <row r="223" spans="2:7" x14ac:dyDescent="0.25">
      <c r="B223" s="572"/>
      <c r="C223" s="452">
        <f>'2 жастағы балалар Ф'!O115</f>
        <v>0</v>
      </c>
      <c r="D223" s="452">
        <f>'2 жастағы балалар К'!O115</f>
        <v>0</v>
      </c>
      <c r="E223" s="452">
        <f>'2 жастағы балалар Т'!L115</f>
        <v>0</v>
      </c>
      <c r="F223" s="452">
        <f>'2 жастағы балалар Ш'!O115</f>
        <v>0</v>
      </c>
      <c r="G223" s="452">
        <f>'2 жастағы балалар Ә'!L115</f>
        <v>0</v>
      </c>
    </row>
    <row r="224" spans="2:7" x14ac:dyDescent="0.25">
      <c r="B224" s="570">
        <v>5</v>
      </c>
      <c r="C224" s="452" t="e">
        <f>'2 жастағы балалар Ф'!#REF!</f>
        <v>#REF!</v>
      </c>
      <c r="D224" s="452" t="e">
        <f>'2 жастағы балалар К'!#REF!</f>
        <v>#REF!</v>
      </c>
      <c r="E224" s="452">
        <f>'2 жастағы балалар Т'!M115</f>
        <v>1</v>
      </c>
      <c r="F224" s="452">
        <f>'2 жастағы балалар Ш'!P115</f>
        <v>1</v>
      </c>
      <c r="G224" s="452">
        <f>'2 жастағы балалар Ә'!M115</f>
        <v>1</v>
      </c>
    </row>
    <row r="225" spans="2:7" x14ac:dyDescent="0.25">
      <c r="B225" s="571"/>
      <c r="C225" s="452" t="e">
        <f>'2 жастағы балалар Ф'!#REF!</f>
        <v>#REF!</v>
      </c>
      <c r="D225" s="452" t="e">
        <f>'2 жастағы балалар К'!#REF!</f>
        <v>#REF!</v>
      </c>
      <c r="E225" s="452">
        <f>'2 жастағы балалар Т'!N115</f>
        <v>0</v>
      </c>
      <c r="F225" s="452">
        <f>'2 жастағы балалар Ш'!Q115</f>
        <v>0</v>
      </c>
      <c r="G225" s="452">
        <f>'2 жастағы балалар Ә'!N115</f>
        <v>0</v>
      </c>
    </row>
    <row r="226" spans="2:7" x14ac:dyDescent="0.25">
      <c r="B226" s="572"/>
      <c r="C226" s="452" t="e">
        <f>'2 жастағы балалар Ф'!#REF!</f>
        <v>#REF!</v>
      </c>
      <c r="D226" s="452" t="e">
        <f>'2 жастағы балалар К'!#REF!</f>
        <v>#REF!</v>
      </c>
      <c r="E226" s="452">
        <f>'2 жастағы балалар Т'!O115</f>
        <v>0</v>
      </c>
      <c r="F226" s="452">
        <f>'2 жастағы балалар Ш'!R115</f>
        <v>0</v>
      </c>
      <c r="G226" s="452">
        <f>'2 жастағы балалар Ә'!O115</f>
        <v>0</v>
      </c>
    </row>
    <row r="227" spans="2:7" x14ac:dyDescent="0.25">
      <c r="B227" s="570">
        <v>6</v>
      </c>
      <c r="C227" s="798"/>
      <c r="D227" s="452">
        <f>'2 жастағы балалар К'!P115</f>
        <v>1</v>
      </c>
      <c r="E227" s="798"/>
      <c r="F227" s="452" t="e">
        <f>'2 жастағы балалар Ш'!#REF!</f>
        <v>#REF!</v>
      </c>
      <c r="G227" s="798"/>
    </row>
    <row r="228" spans="2:7" x14ac:dyDescent="0.25">
      <c r="B228" s="571"/>
      <c r="C228" s="799"/>
      <c r="D228" s="452">
        <f>'2 жастағы балалар К'!Q115</f>
        <v>0</v>
      </c>
      <c r="E228" s="799"/>
      <c r="F228" s="452" t="e">
        <f>'2 жастағы балалар Ш'!#REF!</f>
        <v>#REF!</v>
      </c>
      <c r="G228" s="799"/>
    </row>
    <row r="229" spans="2:7" x14ac:dyDescent="0.25">
      <c r="B229" s="572"/>
      <c r="C229" s="799"/>
      <c r="D229" s="452">
        <f>'2 жастағы балалар К'!R115</f>
        <v>0</v>
      </c>
      <c r="E229" s="799"/>
      <c r="F229" s="452" t="e">
        <f>'2 жастағы балалар Ш'!#REF!</f>
        <v>#REF!</v>
      </c>
      <c r="G229" s="799"/>
    </row>
    <row r="230" spans="2:7" x14ac:dyDescent="0.25">
      <c r="B230" s="570">
        <v>7</v>
      </c>
      <c r="C230" s="799"/>
      <c r="D230" s="452">
        <f>'2 жастағы балалар К'!S115</f>
        <v>1</v>
      </c>
      <c r="E230" s="799"/>
      <c r="F230" s="452" t="e">
        <f>'2 жастағы балалар Ш'!#REF!</f>
        <v>#REF!</v>
      </c>
      <c r="G230" s="799"/>
    </row>
    <row r="231" spans="2:7" x14ac:dyDescent="0.25">
      <c r="B231" s="571"/>
      <c r="C231" s="799"/>
      <c r="D231" s="452">
        <f>'2 жастағы балалар К'!T115</f>
        <v>0</v>
      </c>
      <c r="E231" s="799"/>
      <c r="F231" s="452" t="e">
        <f>'2 жастағы балалар Ш'!#REF!</f>
        <v>#REF!</v>
      </c>
      <c r="G231" s="799"/>
    </row>
    <row r="232" spans="2:7" x14ac:dyDescent="0.25">
      <c r="B232" s="572"/>
      <c r="C232" s="799"/>
      <c r="D232" s="452">
        <f>'2 жастағы балалар К'!U115</f>
        <v>0</v>
      </c>
      <c r="E232" s="799"/>
      <c r="F232" s="452" t="e">
        <f>'2 жастағы балалар Ш'!#REF!</f>
        <v>#REF!</v>
      </c>
      <c r="G232" s="799"/>
    </row>
    <row r="233" spans="2:7" x14ac:dyDescent="0.25">
      <c r="B233" s="570">
        <v>8</v>
      </c>
      <c r="C233" s="799"/>
      <c r="D233" s="452">
        <f>'2 жастағы балалар К'!V115</f>
        <v>1</v>
      </c>
      <c r="E233" s="799"/>
      <c r="F233" s="452" t="e">
        <f>'2 жастағы балалар Ш'!#REF!</f>
        <v>#REF!</v>
      </c>
      <c r="G233" s="799"/>
    </row>
    <row r="234" spans="2:7" x14ac:dyDescent="0.25">
      <c r="B234" s="571"/>
      <c r="C234" s="799"/>
      <c r="D234" s="452">
        <f>'2 жастағы балалар К'!W115</f>
        <v>0</v>
      </c>
      <c r="E234" s="799"/>
      <c r="F234" s="452" t="e">
        <f>'2 жастағы балалар Ш'!#REF!</f>
        <v>#REF!</v>
      </c>
      <c r="G234" s="799"/>
    </row>
    <row r="235" spans="2:7" x14ac:dyDescent="0.25">
      <c r="B235" s="572"/>
      <c r="C235" s="799"/>
      <c r="D235" s="452">
        <f>'2 жастағы балалар К'!X115</f>
        <v>0</v>
      </c>
      <c r="E235" s="799"/>
      <c r="F235" s="452" t="e">
        <f>'2 жастағы балалар Ш'!#REF!</f>
        <v>#REF!</v>
      </c>
      <c r="G235" s="799"/>
    </row>
    <row r="236" spans="2:7" x14ac:dyDescent="0.25">
      <c r="B236" s="570">
        <v>9</v>
      </c>
      <c r="C236" s="799"/>
      <c r="D236" s="452">
        <f>'2 жастағы балалар К'!Y115</f>
        <v>1</v>
      </c>
      <c r="E236" s="799"/>
      <c r="F236" s="452" t="e">
        <f>'2 жастағы балалар Ш'!#REF!</f>
        <v>#REF!</v>
      </c>
      <c r="G236" s="799"/>
    </row>
    <row r="237" spans="2:7" x14ac:dyDescent="0.25">
      <c r="B237" s="571"/>
      <c r="C237" s="799"/>
      <c r="D237" s="452">
        <f>'2 жастағы балалар К'!Z115</f>
        <v>0</v>
      </c>
      <c r="E237" s="799"/>
      <c r="F237" s="452" t="e">
        <f>'2 жастағы балалар Ш'!#REF!</f>
        <v>#REF!</v>
      </c>
      <c r="G237" s="799"/>
    </row>
    <row r="238" spans="2:7" x14ac:dyDescent="0.25">
      <c r="B238" s="572"/>
      <c r="C238" s="799"/>
      <c r="D238" s="452">
        <f>'2 жастағы балалар К'!AA115</f>
        <v>0</v>
      </c>
      <c r="E238" s="799"/>
      <c r="F238" s="398" t="e">
        <f>'2 жастағы балалар Ш'!#REF!</f>
        <v>#REF!</v>
      </c>
      <c r="G238" s="799"/>
    </row>
    <row r="239" spans="2:7" x14ac:dyDescent="0.25">
      <c r="B239" s="607">
        <v>10</v>
      </c>
      <c r="C239" s="799"/>
      <c r="D239" s="452" t="e">
        <f>'2 жастағы балалар К'!#REF!</f>
        <v>#REF!</v>
      </c>
      <c r="E239" s="799"/>
      <c r="F239" s="398" t="e">
        <f>'2 жастағы балалар Ш'!#REF!</f>
        <v>#REF!</v>
      </c>
      <c r="G239" s="799"/>
    </row>
    <row r="240" spans="2:7" x14ac:dyDescent="0.25">
      <c r="B240" s="607"/>
      <c r="C240" s="799"/>
      <c r="D240" s="452" t="e">
        <f>'2 жастағы балалар К'!#REF!</f>
        <v>#REF!</v>
      </c>
      <c r="E240" s="799"/>
      <c r="F240" s="398" t="e">
        <f>'2 жастағы балалар Ш'!#REF!</f>
        <v>#REF!</v>
      </c>
      <c r="G240" s="799"/>
    </row>
    <row r="241" spans="2:7" x14ac:dyDescent="0.25">
      <c r="B241" s="607"/>
      <c r="C241" s="799"/>
      <c r="D241" s="452" t="e">
        <f>'2 жастағы балалар К'!#REF!</f>
        <v>#REF!</v>
      </c>
      <c r="E241" s="799"/>
      <c r="F241" s="398" t="e">
        <f>'2 жастағы балалар Ш'!#REF!</f>
        <v>#REF!</v>
      </c>
      <c r="G241" s="799"/>
    </row>
    <row r="242" spans="2:7" x14ac:dyDescent="0.25">
      <c r="B242" s="607">
        <v>11</v>
      </c>
      <c r="C242" s="799"/>
      <c r="D242" s="398" t="e">
        <f>'2 жастағы балалар К'!#REF!</f>
        <v>#REF!</v>
      </c>
      <c r="E242" s="799"/>
      <c r="F242" s="398">
        <f>'2 жастағы балалар Ш'!S115</f>
        <v>1</v>
      </c>
      <c r="G242" s="799"/>
    </row>
    <row r="243" spans="2:7" x14ac:dyDescent="0.25">
      <c r="B243" s="607"/>
      <c r="C243" s="799"/>
      <c r="D243" s="452" t="e">
        <f>'2 жастағы балалар К'!#REF!</f>
        <v>#REF!</v>
      </c>
      <c r="E243" s="799"/>
      <c r="F243" s="398">
        <f>'2 жастағы балалар Ш'!T115</f>
        <v>0</v>
      </c>
      <c r="G243" s="799"/>
    </row>
    <row r="244" spans="2:7" x14ac:dyDescent="0.25">
      <c r="B244" s="607"/>
      <c r="C244" s="799"/>
      <c r="D244" s="452" t="e">
        <f>'2 жастағы балалар К'!#REF!</f>
        <v>#REF!</v>
      </c>
      <c r="E244" s="799"/>
      <c r="F244" s="398">
        <f>'2 жастағы балалар Ш'!U115</f>
        <v>0</v>
      </c>
      <c r="G244" s="799"/>
    </row>
    <row r="245" spans="2:7" x14ac:dyDescent="0.25">
      <c r="B245" s="607">
        <v>12</v>
      </c>
      <c r="C245" s="799"/>
      <c r="D245" s="452" t="e">
        <f>'2 жастағы балалар К'!#REF!</f>
        <v>#REF!</v>
      </c>
      <c r="E245" s="799"/>
      <c r="F245" s="398">
        <f>'2 жастағы балалар Ш'!V115</f>
        <v>1</v>
      </c>
      <c r="G245" s="799"/>
    </row>
    <row r="246" spans="2:7" x14ac:dyDescent="0.25">
      <c r="B246" s="607"/>
      <c r="C246" s="799"/>
      <c r="D246" s="452" t="e">
        <f>'2 жастағы балалар К'!#REF!</f>
        <v>#REF!</v>
      </c>
      <c r="E246" s="799"/>
      <c r="F246" s="398">
        <f>'2 жастағы балалар Ш'!W115</f>
        <v>0</v>
      </c>
      <c r="G246" s="799"/>
    </row>
    <row r="247" spans="2:7" x14ac:dyDescent="0.25">
      <c r="B247" s="607"/>
      <c r="C247" s="799"/>
      <c r="D247" s="452" t="e">
        <f>'2 жастағы балалар К'!#REF!</f>
        <v>#REF!</v>
      </c>
      <c r="E247" s="799"/>
      <c r="F247" s="398">
        <f>'2 жастағы балалар Ш'!X115</f>
        <v>0</v>
      </c>
      <c r="G247" s="799"/>
    </row>
    <row r="248" spans="2:7" x14ac:dyDescent="0.25">
      <c r="B248" s="607">
        <v>13</v>
      </c>
      <c r="C248" s="799"/>
      <c r="D248" s="452" t="e">
        <f>'2 жастағы балалар К'!#REF!</f>
        <v>#REF!</v>
      </c>
      <c r="E248" s="799"/>
      <c r="F248" s="398">
        <f>'2 жастағы балалар Ш'!Y115</f>
        <v>1</v>
      </c>
      <c r="G248" s="799"/>
    </row>
    <row r="249" spans="2:7" x14ac:dyDescent="0.25">
      <c r="B249" s="607"/>
      <c r="C249" s="799"/>
      <c r="D249" s="452" t="e">
        <f>'2 жастағы балалар К'!#REF!</f>
        <v>#REF!</v>
      </c>
      <c r="E249" s="799"/>
      <c r="F249" s="398">
        <f>'2 жастағы балалар Ш'!Z115</f>
        <v>0</v>
      </c>
      <c r="G249" s="799"/>
    </row>
    <row r="250" spans="2:7" x14ac:dyDescent="0.25">
      <c r="B250" s="607"/>
      <c r="C250" s="799"/>
      <c r="D250" s="452" t="e">
        <f>'2 жастағы балалар К'!#REF!</f>
        <v>#REF!</v>
      </c>
      <c r="E250" s="799"/>
      <c r="F250" s="398">
        <f>'2 жастағы балалар Ш'!AA115</f>
        <v>0</v>
      </c>
      <c r="G250" s="799"/>
    </row>
    <row r="251" spans="2:7" x14ac:dyDescent="0.25">
      <c r="B251" s="607">
        <v>14</v>
      </c>
      <c r="C251" s="799"/>
      <c r="D251" s="452" t="e">
        <f>'2 жастағы балалар К'!#REF!</f>
        <v>#REF!</v>
      </c>
      <c r="E251" s="799"/>
      <c r="F251" s="398">
        <f>'2 жастағы балалар Ш'!AB115</f>
        <v>1</v>
      </c>
      <c r="G251" s="799"/>
    </row>
    <row r="252" spans="2:7" x14ac:dyDescent="0.25">
      <c r="B252" s="607"/>
      <c r="C252" s="799"/>
      <c r="D252" s="452" t="e">
        <f>'2 жастағы балалар К'!#REF!</f>
        <v>#REF!</v>
      </c>
      <c r="E252" s="799"/>
      <c r="F252" s="398">
        <f>'2 жастағы балалар Ш'!AC115</f>
        <v>0</v>
      </c>
      <c r="G252" s="799"/>
    </row>
    <row r="253" spans="2:7" x14ac:dyDescent="0.25">
      <c r="B253" s="607"/>
      <c r="C253" s="799"/>
      <c r="D253" s="452" t="e">
        <f>'2 жастағы балалар К'!#REF!</f>
        <v>#REF!</v>
      </c>
      <c r="E253" s="799"/>
      <c r="F253" s="398">
        <f>'2 жастағы балалар Ш'!AD115</f>
        <v>0</v>
      </c>
      <c r="G253" s="799"/>
    </row>
    <row r="254" spans="2:7" x14ac:dyDescent="0.25">
      <c r="B254" s="607">
        <v>15</v>
      </c>
      <c r="C254" s="799"/>
      <c r="D254" s="452" t="e">
        <f>'2 жастағы балалар К'!#REF!</f>
        <v>#REF!</v>
      </c>
      <c r="E254" s="799"/>
      <c r="F254" s="398">
        <f>'2 жастағы балалар Ш'!AE115</f>
        <v>1</v>
      </c>
      <c r="G254" s="799"/>
    </row>
    <row r="255" spans="2:7" x14ac:dyDescent="0.25">
      <c r="B255" s="607"/>
      <c r="C255" s="799"/>
      <c r="D255" s="452" t="e">
        <f>'2 жастағы балалар К'!#REF!</f>
        <v>#REF!</v>
      </c>
      <c r="E255" s="799"/>
      <c r="F255" s="398">
        <f>'2 жастағы балалар Ш'!AF115</f>
        <v>0</v>
      </c>
      <c r="G255" s="799"/>
    </row>
    <row r="256" spans="2:7" x14ac:dyDescent="0.25">
      <c r="B256" s="607"/>
      <c r="C256" s="799"/>
      <c r="D256" s="452" t="e">
        <f>'2 жастағы балалар К'!#REF!</f>
        <v>#REF!</v>
      </c>
      <c r="E256" s="799"/>
      <c r="F256" s="398">
        <f>'2 жастағы балалар Ш'!AG115</f>
        <v>0</v>
      </c>
      <c r="G256" s="799"/>
    </row>
    <row r="257" spans="2:7" x14ac:dyDescent="0.25">
      <c r="B257" s="607">
        <v>16</v>
      </c>
      <c r="C257" s="799"/>
      <c r="D257" s="798"/>
      <c r="E257" s="799"/>
      <c r="F257" s="398">
        <f>'2 жастағы балалар Ш'!AH115</f>
        <v>1</v>
      </c>
      <c r="G257" s="799"/>
    </row>
    <row r="258" spans="2:7" x14ac:dyDescent="0.25">
      <c r="B258" s="607"/>
      <c r="C258" s="799"/>
      <c r="D258" s="799"/>
      <c r="E258" s="799"/>
      <c r="F258" s="398">
        <f>'2 жастағы балалар Ш'!AI115</f>
        <v>0</v>
      </c>
      <c r="G258" s="799"/>
    </row>
    <row r="259" spans="2:7" x14ac:dyDescent="0.25">
      <c r="B259" s="607"/>
      <c r="C259" s="799"/>
      <c r="D259" s="799"/>
      <c r="E259" s="799"/>
      <c r="F259" s="398">
        <f>'2 жастағы балалар Ш'!AJ115</f>
        <v>0</v>
      </c>
      <c r="G259" s="799"/>
    </row>
    <row r="260" spans="2:7" x14ac:dyDescent="0.25">
      <c r="B260" s="607">
        <v>17</v>
      </c>
      <c r="C260" s="799"/>
      <c r="D260" s="799"/>
      <c r="E260" s="799"/>
      <c r="F260" s="398">
        <f>'2 жастағы балалар Ш'!AK115</f>
        <v>1</v>
      </c>
      <c r="G260" s="799"/>
    </row>
    <row r="261" spans="2:7" x14ac:dyDescent="0.25">
      <c r="B261" s="607"/>
      <c r="C261" s="799"/>
      <c r="D261" s="799"/>
      <c r="E261" s="799"/>
      <c r="F261" s="398">
        <f>'2 жастағы балалар Ш'!AL115</f>
        <v>0</v>
      </c>
      <c r="G261" s="799"/>
    </row>
    <row r="262" spans="2:7" x14ac:dyDescent="0.25">
      <c r="B262" s="607"/>
      <c r="C262" s="799"/>
      <c r="D262" s="799"/>
      <c r="E262" s="799"/>
      <c r="F262" s="398">
        <f>'2 жастағы балалар Ш'!AM115</f>
        <v>0</v>
      </c>
      <c r="G262" s="799"/>
    </row>
    <row r="263" spans="2:7" x14ac:dyDescent="0.25">
      <c r="B263" s="607">
        <v>18</v>
      </c>
      <c r="C263" s="799"/>
      <c r="D263" s="799"/>
      <c r="E263" s="799"/>
      <c r="F263" s="398">
        <f>'2 жастағы балалар Ш'!AN115</f>
        <v>1</v>
      </c>
      <c r="G263" s="799"/>
    </row>
    <row r="264" spans="2:7" x14ac:dyDescent="0.25">
      <c r="B264" s="607"/>
      <c r="C264" s="799"/>
      <c r="D264" s="799"/>
      <c r="E264" s="799"/>
      <c r="F264" s="398">
        <f>'2 жастағы балалар Ш'!AO115</f>
        <v>0</v>
      </c>
      <c r="G264" s="799"/>
    </row>
    <row r="265" spans="2:7" x14ac:dyDescent="0.25">
      <c r="B265" s="607"/>
      <c r="C265" s="799"/>
      <c r="D265" s="799"/>
      <c r="E265" s="799"/>
      <c r="F265" s="398">
        <f>'2 жастағы балалар Ш'!AP115</f>
        <v>0</v>
      </c>
      <c r="G265" s="799"/>
    </row>
    <row r="266" spans="2:7" x14ac:dyDescent="0.25">
      <c r="B266" s="607">
        <v>19</v>
      </c>
      <c r="C266" s="799"/>
      <c r="D266" s="799"/>
      <c r="E266" s="799"/>
      <c r="F266" s="398">
        <f>'2 жастағы балалар Ш'!AQ115</f>
        <v>1</v>
      </c>
      <c r="G266" s="799"/>
    </row>
    <row r="267" spans="2:7" x14ac:dyDescent="0.25">
      <c r="B267" s="607"/>
      <c r="C267" s="799"/>
      <c r="D267" s="799"/>
      <c r="E267" s="799"/>
      <c r="F267" s="398">
        <f>'2 жастағы балалар Ш'!AR115</f>
        <v>0</v>
      </c>
      <c r="G267" s="799"/>
    </row>
    <row r="268" spans="2:7" x14ac:dyDescent="0.25">
      <c r="B268" s="607"/>
      <c r="C268" s="799"/>
      <c r="D268" s="799"/>
      <c r="E268" s="799"/>
      <c r="F268" s="398">
        <f>'2 жастағы балалар Ш'!AS115</f>
        <v>0</v>
      </c>
      <c r="G268" s="799"/>
    </row>
    <row r="269" spans="2:7" x14ac:dyDescent="0.25">
      <c r="B269" s="607">
        <v>20</v>
      </c>
      <c r="C269" s="799"/>
      <c r="D269" s="799"/>
      <c r="E269" s="799"/>
      <c r="F269" s="398">
        <f>'2 жастағы балалар Ш'!AT115</f>
        <v>1</v>
      </c>
      <c r="G269" s="799"/>
    </row>
    <row r="270" spans="2:7" x14ac:dyDescent="0.25">
      <c r="B270" s="607"/>
      <c r="C270" s="799"/>
      <c r="D270" s="799"/>
      <c r="E270" s="799"/>
      <c r="F270" s="398">
        <f>'2 жастағы балалар Ш'!AU115</f>
        <v>0</v>
      </c>
      <c r="G270" s="799"/>
    </row>
    <row r="271" spans="2:7" x14ac:dyDescent="0.25">
      <c r="B271" s="607"/>
      <c r="C271" s="799"/>
      <c r="D271" s="799"/>
      <c r="E271" s="799"/>
      <c r="F271" s="398">
        <f>'2 жастағы балалар Ш'!AV115</f>
        <v>0</v>
      </c>
      <c r="G271" s="799"/>
    </row>
    <row r="272" spans="2:7" x14ac:dyDescent="0.25">
      <c r="B272" s="607">
        <v>21</v>
      </c>
      <c r="C272" s="799"/>
      <c r="D272" s="799"/>
      <c r="E272" s="799"/>
      <c r="F272" s="398">
        <f>'2 жастағы балалар Ш'!AW115</f>
        <v>1</v>
      </c>
      <c r="G272" s="799"/>
    </row>
    <row r="273" spans="2:7" x14ac:dyDescent="0.25">
      <c r="B273" s="607"/>
      <c r="C273" s="799"/>
      <c r="D273" s="799"/>
      <c r="E273" s="799"/>
      <c r="F273" s="398">
        <f>'2 жастағы балалар Ш'!AX115</f>
        <v>0</v>
      </c>
      <c r="G273" s="799"/>
    </row>
    <row r="274" spans="2:7" x14ac:dyDescent="0.25">
      <c r="B274" s="607"/>
      <c r="C274" s="799"/>
      <c r="D274" s="799"/>
      <c r="E274" s="799"/>
      <c r="F274" s="398">
        <f>'2 жастағы балалар Ш'!AY115</f>
        <v>0</v>
      </c>
      <c r="G274" s="799"/>
    </row>
    <row r="275" spans="2:7" x14ac:dyDescent="0.25">
      <c r="B275" s="607">
        <v>22</v>
      </c>
      <c r="C275" s="799"/>
      <c r="D275" s="799"/>
      <c r="E275" s="799"/>
      <c r="F275" s="398">
        <f>'2 жастағы балалар Ш'!AZ115</f>
        <v>1</v>
      </c>
      <c r="G275" s="799"/>
    </row>
    <row r="276" spans="2:7" x14ac:dyDescent="0.25">
      <c r="B276" s="607"/>
      <c r="C276" s="799"/>
      <c r="D276" s="799"/>
      <c r="E276" s="799"/>
      <c r="F276" s="398">
        <f>'2 жастағы балалар Ш'!BA115</f>
        <v>0</v>
      </c>
      <c r="G276" s="799"/>
    </row>
    <row r="277" spans="2:7" x14ac:dyDescent="0.25">
      <c r="B277" s="607"/>
      <c r="C277" s="799"/>
      <c r="D277" s="799"/>
      <c r="E277" s="799"/>
      <c r="F277" s="398">
        <f>'2 жастағы балалар Ш'!BB115</f>
        <v>0</v>
      </c>
      <c r="G277" s="799"/>
    </row>
    <row r="278" spans="2:7" x14ac:dyDescent="0.25">
      <c r="B278" s="607">
        <v>23</v>
      </c>
      <c r="C278" s="799"/>
      <c r="D278" s="799"/>
      <c r="E278" s="799"/>
      <c r="F278" s="398">
        <f>'2 жастағы балалар Ш'!BC115</f>
        <v>1</v>
      </c>
      <c r="G278" s="799"/>
    </row>
    <row r="279" spans="2:7" x14ac:dyDescent="0.25">
      <c r="B279" s="607"/>
      <c r="C279" s="799"/>
      <c r="D279" s="799"/>
      <c r="E279" s="799"/>
      <c r="F279" s="398">
        <f>'2 жастағы балалар Ш'!BD115</f>
        <v>0</v>
      </c>
      <c r="G279" s="799"/>
    </row>
    <row r="280" spans="2:7" x14ac:dyDescent="0.25">
      <c r="B280" s="607"/>
      <c r="C280" s="799"/>
      <c r="D280" s="799"/>
      <c r="E280" s="799"/>
      <c r="F280" s="398">
        <f>'2 жастағы балалар Ш'!BE115</f>
        <v>0</v>
      </c>
      <c r="G280" s="799"/>
    </row>
    <row r="281" spans="2:7" x14ac:dyDescent="0.25">
      <c r="B281" s="607">
        <v>24</v>
      </c>
      <c r="C281" s="799"/>
      <c r="D281" s="799"/>
      <c r="E281" s="799"/>
      <c r="F281" s="398">
        <f>'2 жастағы балалар Ш'!BF115</f>
        <v>1</v>
      </c>
      <c r="G281" s="799"/>
    </row>
    <row r="282" spans="2:7" x14ac:dyDescent="0.25">
      <c r="B282" s="607"/>
      <c r="C282" s="799"/>
      <c r="D282" s="799"/>
      <c r="E282" s="799"/>
      <c r="F282" s="398">
        <f>'2 жастағы балалар Ш'!BG115</f>
        <v>0</v>
      </c>
      <c r="G282" s="799"/>
    </row>
    <row r="283" spans="2:7" x14ac:dyDescent="0.25">
      <c r="B283" s="607"/>
      <c r="C283" s="799"/>
      <c r="D283" s="799"/>
      <c r="E283" s="799"/>
      <c r="F283" s="398">
        <f>'2 жастағы балалар Ш'!BH115</f>
        <v>0</v>
      </c>
      <c r="G283" s="799"/>
    </row>
    <row r="284" spans="2:7" x14ac:dyDescent="0.25">
      <c r="B284" s="607">
        <v>25</v>
      </c>
      <c r="C284" s="799"/>
      <c r="D284" s="799"/>
      <c r="E284" s="799"/>
      <c r="F284" s="398">
        <f>'2 жастағы балалар Ш'!BI115</f>
        <v>1</v>
      </c>
      <c r="G284" s="799"/>
    </row>
    <row r="285" spans="2:7" x14ac:dyDescent="0.25">
      <c r="B285" s="607"/>
      <c r="C285" s="799"/>
      <c r="D285" s="799"/>
      <c r="E285" s="799"/>
      <c r="F285" s="398">
        <f>'2 жастағы балалар Ш'!BJ115</f>
        <v>0</v>
      </c>
      <c r="G285" s="799"/>
    </row>
    <row r="286" spans="2:7" x14ac:dyDescent="0.25">
      <c r="B286" s="607"/>
      <c r="C286" s="800"/>
      <c r="D286" s="800"/>
      <c r="E286" s="800"/>
      <c r="F286" s="398">
        <f>'2 жастағы балалар Ш'!BK115</f>
        <v>0</v>
      </c>
      <c r="G286" s="800"/>
    </row>
    <row r="287" spans="2:7" x14ac:dyDescent="0.25">
      <c r="B287" s="389">
        <f>СВОД3!V10</f>
        <v>3</v>
      </c>
      <c r="C287" s="82"/>
      <c r="D287" s="82"/>
      <c r="E287" s="82"/>
      <c r="F287" s="82"/>
      <c r="G287" s="82"/>
    </row>
    <row r="508" spans="13:42" ht="15.75" thickBot="1" x14ac:dyDescent="0.3"/>
    <row r="509" spans="13:42" ht="15" customHeight="1" x14ac:dyDescent="0.25">
      <c r="M509" s="414">
        <v>1</v>
      </c>
      <c r="N509" s="152" t="s">
        <v>1199</v>
      </c>
      <c r="O509" s="415">
        <v>1</v>
      </c>
      <c r="P509" s="152" t="s">
        <v>1200</v>
      </c>
      <c r="Q509" s="415">
        <v>1</v>
      </c>
      <c r="R509" s="154" t="s">
        <v>1201</v>
      </c>
      <c r="S509" s="414">
        <v>1</v>
      </c>
      <c r="T509" s="152" t="s">
        <v>1202</v>
      </c>
      <c r="U509" s="415">
        <v>1</v>
      </c>
      <c r="V509" s="152" t="s">
        <v>1203</v>
      </c>
      <c r="W509" s="415">
        <v>1</v>
      </c>
      <c r="X509" s="154" t="s">
        <v>1204</v>
      </c>
      <c r="Y509" s="414">
        <v>1</v>
      </c>
      <c r="Z509" s="152" t="s">
        <v>1205</v>
      </c>
      <c r="AA509" s="415">
        <v>1</v>
      </c>
      <c r="AB509" s="152" t="s">
        <v>1206</v>
      </c>
      <c r="AC509" s="415">
        <v>1</v>
      </c>
      <c r="AD509" s="154" t="s">
        <v>1207</v>
      </c>
      <c r="AE509" s="414">
        <v>1</v>
      </c>
      <c r="AF509" s="152" t="s">
        <v>1208</v>
      </c>
      <c r="AG509" s="415">
        <v>1</v>
      </c>
      <c r="AH509" s="152" t="s">
        <v>1209</v>
      </c>
      <c r="AI509" s="415">
        <v>1</v>
      </c>
      <c r="AJ509" s="154" t="s">
        <v>1210</v>
      </c>
      <c r="AK509" s="414"/>
      <c r="AL509" s="152"/>
      <c r="AM509" s="415"/>
      <c r="AN509" s="152"/>
      <c r="AO509" s="415"/>
      <c r="AP509" s="154"/>
    </row>
    <row r="510" spans="13:42" ht="5.0999999999999996" customHeight="1" x14ac:dyDescent="0.25">
      <c r="M510" s="416"/>
      <c r="N510" s="159"/>
      <c r="O510" s="417"/>
      <c r="P510" s="159"/>
      <c r="Q510" s="417"/>
      <c r="R510" s="160"/>
      <c r="S510" s="416"/>
      <c r="T510" s="159"/>
      <c r="U510" s="417"/>
      <c r="V510" s="159"/>
      <c r="W510" s="417"/>
      <c r="X510" s="160"/>
      <c r="Y510" s="416"/>
      <c r="Z510" s="159"/>
      <c r="AA510" s="417"/>
      <c r="AB510" s="159"/>
      <c r="AC510" s="417"/>
      <c r="AD510" s="160"/>
      <c r="AE510" s="416"/>
      <c r="AF510" s="159"/>
      <c r="AG510" s="417"/>
      <c r="AH510" s="159"/>
      <c r="AI510" s="417"/>
      <c r="AJ510" s="160"/>
      <c r="AK510" s="416"/>
      <c r="AL510" s="159"/>
      <c r="AM510" s="417"/>
      <c r="AN510" s="159"/>
      <c r="AO510" s="417"/>
      <c r="AP510" s="160"/>
    </row>
    <row r="511" spans="13:42" ht="5.0999999999999996" customHeight="1" x14ac:dyDescent="0.25">
      <c r="M511" s="416"/>
      <c r="N511" s="159"/>
      <c r="O511" s="417"/>
      <c r="P511" s="159"/>
      <c r="Q511" s="417"/>
      <c r="R511" s="160"/>
      <c r="S511" s="416"/>
      <c r="T511" s="159"/>
      <c r="U511" s="417"/>
      <c r="V511" s="159"/>
      <c r="W511" s="417"/>
      <c r="X511" s="160"/>
      <c r="Y511" s="416"/>
      <c r="Z511" s="159"/>
      <c r="AA511" s="417"/>
      <c r="AB511" s="159"/>
      <c r="AC511" s="417"/>
      <c r="AD511" s="160"/>
      <c r="AE511" s="416"/>
      <c r="AF511" s="159"/>
      <c r="AG511" s="417"/>
      <c r="AH511" s="159"/>
      <c r="AI511" s="417"/>
      <c r="AJ511" s="160"/>
      <c r="AK511" s="416"/>
      <c r="AL511" s="159"/>
      <c r="AM511" s="417"/>
      <c r="AN511" s="159"/>
      <c r="AO511" s="417"/>
      <c r="AP511" s="160"/>
    </row>
    <row r="512" spans="13:42" ht="15" customHeight="1" x14ac:dyDescent="0.25">
      <c r="M512" s="418"/>
      <c r="N512" s="402"/>
      <c r="O512" s="419"/>
      <c r="P512" s="402"/>
      <c r="Q512" s="419"/>
      <c r="R512" s="403"/>
      <c r="S512" s="418"/>
      <c r="T512" s="402"/>
      <c r="U512" s="419"/>
      <c r="V512" s="402"/>
      <c r="W512" s="419"/>
      <c r="X512" s="403"/>
      <c r="Y512" s="418"/>
      <c r="Z512" s="402"/>
      <c r="AA512" s="419"/>
      <c r="AB512" s="402"/>
      <c r="AC512" s="419"/>
      <c r="AD512" s="403"/>
      <c r="AE512" s="418"/>
      <c r="AF512" s="402"/>
      <c r="AG512" s="419"/>
      <c r="AH512" s="402"/>
      <c r="AI512" s="419"/>
      <c r="AJ512" s="403"/>
      <c r="AK512" s="418"/>
      <c r="AL512" s="402"/>
      <c r="AM512" s="419"/>
      <c r="AN512" s="402"/>
      <c r="AO512" s="419"/>
      <c r="AP512" s="403"/>
    </row>
    <row r="513" spans="13:42" ht="15" customHeight="1" x14ac:dyDescent="0.25">
      <c r="M513" s="420">
        <v>1</v>
      </c>
      <c r="N513" s="170" t="s">
        <v>1211</v>
      </c>
      <c r="O513" s="421">
        <v>1</v>
      </c>
      <c r="P513" s="170" t="s">
        <v>1212</v>
      </c>
      <c r="Q513" s="421">
        <v>1</v>
      </c>
      <c r="R513" s="172" t="s">
        <v>1213</v>
      </c>
      <c r="S513" s="420">
        <v>1</v>
      </c>
      <c r="T513" s="170" t="s">
        <v>1214</v>
      </c>
      <c r="U513" s="421">
        <v>1</v>
      </c>
      <c r="V513" s="170" t="s">
        <v>1215</v>
      </c>
      <c r="W513" s="421">
        <v>1</v>
      </c>
      <c r="X513" s="172" t="s">
        <v>1216</v>
      </c>
      <c r="Y513" s="420">
        <v>1</v>
      </c>
      <c r="Z513" s="170" t="s">
        <v>1217</v>
      </c>
      <c r="AA513" s="421">
        <v>1</v>
      </c>
      <c r="AB513" s="170" t="s">
        <v>1218</v>
      </c>
      <c r="AC513" s="421">
        <v>1</v>
      </c>
      <c r="AD513" s="172" t="s">
        <v>1219</v>
      </c>
      <c r="AE513" s="420">
        <v>1</v>
      </c>
      <c r="AF513" s="170" t="s">
        <v>1220</v>
      </c>
      <c r="AG513" s="421">
        <v>1</v>
      </c>
      <c r="AH513" s="170" t="s">
        <v>1221</v>
      </c>
      <c r="AI513" s="421">
        <v>1</v>
      </c>
      <c r="AJ513" s="172" t="s">
        <v>1222</v>
      </c>
      <c r="AK513" s="420"/>
      <c r="AL513" s="179"/>
      <c r="AM513" s="421"/>
      <c r="AN513" s="170"/>
      <c r="AO513" s="421"/>
      <c r="AP513" s="172"/>
    </row>
    <row r="514" spans="13:42" ht="5.0999999999999996" customHeight="1" x14ac:dyDescent="0.25">
      <c r="M514" s="420"/>
      <c r="N514" s="170"/>
      <c r="O514" s="421"/>
      <c r="P514" s="170"/>
      <c r="Q514" s="421"/>
      <c r="R514" s="172"/>
      <c r="S514" s="420"/>
      <c r="T514" s="170"/>
      <c r="U514" s="421"/>
      <c r="V514" s="170"/>
      <c r="W514" s="421"/>
      <c r="X514" s="172"/>
      <c r="Y514" s="420"/>
      <c r="Z514" s="170"/>
      <c r="AA514" s="421"/>
      <c r="AB514" s="170"/>
      <c r="AC514" s="421"/>
      <c r="AD514" s="172"/>
      <c r="AE514" s="420"/>
      <c r="AF514" s="170"/>
      <c r="AG514" s="421"/>
      <c r="AH514" s="170"/>
      <c r="AI514" s="421"/>
      <c r="AJ514" s="172"/>
      <c r="AK514" s="420"/>
      <c r="AL514" s="170"/>
      <c r="AM514" s="421"/>
      <c r="AN514" s="170"/>
      <c r="AO514" s="421"/>
      <c r="AP514" s="172"/>
    </row>
    <row r="515" spans="13:42" ht="5.0999999999999996" customHeight="1" x14ac:dyDescent="0.25">
      <c r="M515" s="420"/>
      <c r="N515" s="170"/>
      <c r="O515" s="421"/>
      <c r="P515" s="170"/>
      <c r="Q515" s="421"/>
      <c r="R515" s="172"/>
      <c r="S515" s="420"/>
      <c r="T515" s="170"/>
      <c r="U515" s="421"/>
      <c r="V515" s="170"/>
      <c r="W515" s="421"/>
      <c r="X515" s="172"/>
      <c r="Y515" s="420"/>
      <c r="Z515" s="170"/>
      <c r="AA515" s="421"/>
      <c r="AB515" s="170"/>
      <c r="AC515" s="421"/>
      <c r="AD515" s="172"/>
      <c r="AE515" s="420"/>
      <c r="AF515" s="170"/>
      <c r="AG515" s="421"/>
      <c r="AH515" s="170"/>
      <c r="AI515" s="421"/>
      <c r="AJ515" s="172"/>
      <c r="AK515" s="420"/>
      <c r="AL515" s="170"/>
      <c r="AM515" s="421"/>
      <c r="AN515" s="170"/>
      <c r="AO515" s="421"/>
      <c r="AP515" s="172"/>
    </row>
    <row r="516" spans="13:42" ht="15" customHeight="1" x14ac:dyDescent="0.25">
      <c r="M516" s="422"/>
      <c r="N516" s="404"/>
      <c r="O516" s="423"/>
      <c r="P516" s="404"/>
      <c r="Q516" s="423"/>
      <c r="R516" s="405"/>
      <c r="S516" s="422"/>
      <c r="T516" s="404"/>
      <c r="U516" s="423"/>
      <c r="V516" s="404"/>
      <c r="W516" s="423"/>
      <c r="X516" s="405"/>
      <c r="Y516" s="422"/>
      <c r="Z516" s="404"/>
      <c r="AA516" s="423"/>
      <c r="AB516" s="404"/>
      <c r="AC516" s="423"/>
      <c r="AD516" s="405"/>
      <c r="AE516" s="422"/>
      <c r="AF516" s="404"/>
      <c r="AG516" s="423"/>
      <c r="AH516" s="404"/>
      <c r="AI516" s="423"/>
      <c r="AJ516" s="405"/>
      <c r="AK516" s="422"/>
      <c r="AL516" s="404"/>
      <c r="AM516" s="423"/>
      <c r="AN516" s="404"/>
      <c r="AO516" s="423"/>
      <c r="AP516" s="405"/>
    </row>
    <row r="517" spans="13:42" ht="15" customHeight="1" x14ac:dyDescent="0.25">
      <c r="M517" s="420">
        <v>1</v>
      </c>
      <c r="N517" s="170" t="s">
        <v>1223</v>
      </c>
      <c r="O517" s="421">
        <v>1</v>
      </c>
      <c r="P517" s="170" t="s">
        <v>1224</v>
      </c>
      <c r="Q517" s="421">
        <v>1</v>
      </c>
      <c r="R517" s="172" t="s">
        <v>1225</v>
      </c>
      <c r="S517" s="420">
        <v>1</v>
      </c>
      <c r="T517" s="170" t="s">
        <v>1226</v>
      </c>
      <c r="U517" s="421">
        <v>1</v>
      </c>
      <c r="V517" s="170" t="s">
        <v>1227</v>
      </c>
      <c r="W517" s="421">
        <v>1</v>
      </c>
      <c r="X517" s="172" t="s">
        <v>1228</v>
      </c>
      <c r="Y517" s="420">
        <v>1</v>
      </c>
      <c r="Z517" s="170" t="s">
        <v>1229</v>
      </c>
      <c r="AA517" s="421">
        <v>1</v>
      </c>
      <c r="AB517" s="170" t="s">
        <v>1230</v>
      </c>
      <c r="AC517" s="421">
        <v>1</v>
      </c>
      <c r="AD517" s="172" t="s">
        <v>1231</v>
      </c>
      <c r="AE517" s="420"/>
      <c r="AF517" s="170"/>
      <c r="AG517" s="421"/>
      <c r="AH517" s="170"/>
      <c r="AI517" s="421"/>
      <c r="AJ517" s="172"/>
      <c r="AK517" s="420"/>
      <c r="AL517" s="170"/>
      <c r="AM517" s="421"/>
      <c r="AN517" s="170"/>
      <c r="AO517" s="421"/>
      <c r="AP517" s="172"/>
    </row>
    <row r="518" spans="13:42" ht="5.0999999999999996" customHeight="1" x14ac:dyDescent="0.25">
      <c r="M518" s="420"/>
      <c r="N518" s="170"/>
      <c r="O518" s="421"/>
      <c r="P518" s="170"/>
      <c r="Q518" s="421"/>
      <c r="R518" s="172"/>
      <c r="S518" s="420"/>
      <c r="T518" s="170"/>
      <c r="U518" s="421"/>
      <c r="V518" s="170"/>
      <c r="W518" s="421"/>
      <c r="X518" s="172"/>
      <c r="Y518" s="420"/>
      <c r="Z518" s="170"/>
      <c r="AA518" s="421"/>
      <c r="AB518" s="170"/>
      <c r="AC518" s="421"/>
      <c r="AD518" s="172"/>
      <c r="AE518" s="420"/>
      <c r="AF518" s="170"/>
      <c r="AG518" s="421"/>
      <c r="AH518" s="170"/>
      <c r="AI518" s="421"/>
      <c r="AJ518" s="172"/>
      <c r="AK518" s="420"/>
      <c r="AL518" s="170"/>
      <c r="AM518" s="421"/>
      <c r="AN518" s="170"/>
      <c r="AO518" s="421"/>
      <c r="AP518" s="172"/>
    </row>
    <row r="519" spans="13:42" ht="5.0999999999999996" customHeight="1" x14ac:dyDescent="0.25">
      <c r="M519" s="420"/>
      <c r="N519" s="170"/>
      <c r="O519" s="421"/>
      <c r="P519" s="170"/>
      <c r="Q519" s="421"/>
      <c r="R519" s="172"/>
      <c r="S519" s="420"/>
      <c r="T519" s="170"/>
      <c r="U519" s="421"/>
      <c r="V519" s="170"/>
      <c r="W519" s="421"/>
      <c r="X519" s="172"/>
      <c r="Y519" s="420"/>
      <c r="Z519" s="170"/>
      <c r="AA519" s="421"/>
      <c r="AB519" s="170"/>
      <c r="AC519" s="421"/>
      <c r="AD519" s="172"/>
      <c r="AE519" s="420"/>
      <c r="AF519" s="170"/>
      <c r="AG519" s="421"/>
      <c r="AH519" s="170"/>
      <c r="AI519" s="421"/>
      <c r="AJ519" s="172"/>
      <c r="AK519" s="420"/>
      <c r="AL519" s="170"/>
      <c r="AM519" s="421"/>
      <c r="AN519" s="170"/>
      <c r="AO519" s="421"/>
      <c r="AP519" s="172"/>
    </row>
    <row r="520" spans="13:42" ht="15" customHeight="1" x14ac:dyDescent="0.25">
      <c r="M520" s="418"/>
      <c r="N520" s="402"/>
      <c r="O520" s="419"/>
      <c r="P520" s="402"/>
      <c r="Q520" s="419"/>
      <c r="R520" s="403"/>
      <c r="S520" s="418"/>
      <c r="T520" s="402"/>
      <c r="U520" s="419"/>
      <c r="V520" s="402"/>
      <c r="W520" s="419"/>
      <c r="X520" s="403"/>
      <c r="Y520" s="418"/>
      <c r="Z520" s="402"/>
      <c r="AA520" s="419"/>
      <c r="AB520" s="419"/>
      <c r="AC520" s="419"/>
      <c r="AD520" s="424"/>
      <c r="AE520" s="418"/>
      <c r="AF520" s="402"/>
      <c r="AG520" s="419"/>
      <c r="AH520" s="402"/>
      <c r="AI520" s="419"/>
      <c r="AJ520" s="403"/>
      <c r="AK520" s="418"/>
      <c r="AL520" s="402"/>
      <c r="AM520" s="419"/>
      <c r="AN520" s="402"/>
      <c r="AO520" s="419"/>
      <c r="AP520" s="403"/>
    </row>
    <row r="521" spans="13:42" ht="15" customHeight="1" x14ac:dyDescent="0.25">
      <c r="M521" s="425"/>
      <c r="N521" s="186"/>
      <c r="O521" s="426"/>
      <c r="P521" s="186"/>
      <c r="Q521" s="426"/>
      <c r="R521" s="188"/>
      <c r="S521" s="425">
        <v>1</v>
      </c>
      <c r="T521" s="186" t="s">
        <v>1232</v>
      </c>
      <c r="U521" s="426">
        <v>1</v>
      </c>
      <c r="V521" s="186" t="s">
        <v>1233</v>
      </c>
      <c r="W521" s="426">
        <v>1</v>
      </c>
      <c r="X521" s="188" t="s">
        <v>1234</v>
      </c>
      <c r="Y521" s="425">
        <v>1</v>
      </c>
      <c r="Z521" s="186" t="s">
        <v>1235</v>
      </c>
      <c r="AA521" s="426">
        <v>1</v>
      </c>
      <c r="AB521" s="186" t="s">
        <v>1236</v>
      </c>
      <c r="AC521" s="426">
        <v>1</v>
      </c>
      <c r="AD521" s="188" t="s">
        <v>1237</v>
      </c>
      <c r="AE521" s="425">
        <v>1</v>
      </c>
      <c r="AF521" s="186" t="s">
        <v>1238</v>
      </c>
      <c r="AG521" s="426">
        <v>1</v>
      </c>
      <c r="AH521" s="186" t="s">
        <v>1239</v>
      </c>
      <c r="AI521" s="426">
        <v>1</v>
      </c>
      <c r="AJ521" s="186" t="s">
        <v>1240</v>
      </c>
      <c r="AK521" s="425"/>
      <c r="AL521" s="186"/>
      <c r="AM521" s="426"/>
      <c r="AN521" s="186"/>
      <c r="AO521" s="426"/>
      <c r="AP521" s="188"/>
    </row>
    <row r="522" spans="13:42" ht="5.0999999999999996" customHeight="1" x14ac:dyDescent="0.25">
      <c r="M522" s="425"/>
      <c r="N522" s="186"/>
      <c r="O522" s="426"/>
      <c r="P522" s="186"/>
      <c r="Q522" s="426"/>
      <c r="R522" s="188"/>
      <c r="S522" s="425"/>
      <c r="T522" s="186"/>
      <c r="U522" s="426"/>
      <c r="V522" s="186"/>
      <c r="W522" s="426"/>
      <c r="X522" s="188"/>
      <c r="Y522" s="425"/>
      <c r="Z522" s="186"/>
      <c r="AA522" s="426"/>
      <c r="AB522" s="186"/>
      <c r="AC522" s="426"/>
      <c r="AD522" s="188"/>
      <c r="AE522" s="425"/>
      <c r="AF522" s="186"/>
      <c r="AG522" s="426"/>
      <c r="AH522" s="186"/>
      <c r="AI522" s="426"/>
      <c r="AJ522" s="188"/>
      <c r="AK522" s="425"/>
      <c r="AL522" s="186"/>
      <c r="AM522" s="426"/>
      <c r="AN522" s="186"/>
      <c r="AO522" s="426"/>
      <c r="AP522" s="188"/>
    </row>
    <row r="523" spans="13:42" ht="5.0999999999999996" customHeight="1" x14ac:dyDescent="0.25">
      <c r="M523" s="425"/>
      <c r="N523" s="186"/>
      <c r="O523" s="426"/>
      <c r="P523" s="186"/>
      <c r="Q523" s="426"/>
      <c r="R523" s="188"/>
      <c r="S523" s="425"/>
      <c r="T523" s="186"/>
      <c r="U523" s="426"/>
      <c r="V523" s="186"/>
      <c r="W523" s="426"/>
      <c r="X523" s="188"/>
      <c r="Y523" s="425"/>
      <c r="Z523" s="186"/>
      <c r="AA523" s="426"/>
      <c r="AB523" s="186"/>
      <c r="AC523" s="426"/>
      <c r="AD523" s="188"/>
      <c r="AE523" s="425"/>
      <c r="AF523" s="186"/>
      <c r="AG523" s="426"/>
      <c r="AH523" s="186"/>
      <c r="AI523" s="426"/>
      <c r="AJ523" s="188"/>
      <c r="AK523" s="425"/>
      <c r="AL523" s="186"/>
      <c r="AM523" s="426"/>
      <c r="AN523" s="186"/>
      <c r="AO523" s="426"/>
      <c r="AP523" s="188"/>
    </row>
    <row r="524" spans="13:42" ht="15" customHeight="1" x14ac:dyDescent="0.25">
      <c r="M524" s="418"/>
      <c r="N524" s="402"/>
      <c r="O524" s="419"/>
      <c r="P524" s="402"/>
      <c r="Q524" s="419"/>
      <c r="R524" s="403"/>
      <c r="S524" s="418"/>
      <c r="T524" s="402"/>
      <c r="U524" s="419"/>
      <c r="V524" s="402"/>
      <c r="W524" s="419"/>
      <c r="X524" s="403"/>
      <c r="Y524" s="418"/>
      <c r="Z524" s="402"/>
      <c r="AA524" s="419"/>
      <c r="AB524" s="402"/>
      <c r="AC524" s="419"/>
      <c r="AD524" s="403"/>
      <c r="AE524" s="418"/>
      <c r="AF524" s="402"/>
      <c r="AG524" s="419"/>
      <c r="AH524" s="402"/>
      <c r="AI524" s="419"/>
      <c r="AJ524" s="403"/>
      <c r="AK524" s="418"/>
      <c r="AL524" s="402"/>
      <c r="AM524" s="419"/>
      <c r="AN524" s="402"/>
      <c r="AO524" s="419"/>
      <c r="AP524" s="403"/>
    </row>
    <row r="525" spans="13:42" ht="15" customHeight="1" x14ac:dyDescent="0.25">
      <c r="M525" s="427">
        <v>1</v>
      </c>
      <c r="N525" s="196" t="s">
        <v>1241</v>
      </c>
      <c r="O525" s="428">
        <v>1</v>
      </c>
      <c r="P525" s="196" t="s">
        <v>1242</v>
      </c>
      <c r="Q525" s="428">
        <v>1</v>
      </c>
      <c r="R525" s="196" t="s">
        <v>1243</v>
      </c>
      <c r="S525" s="427">
        <v>1</v>
      </c>
      <c r="T525" s="196" t="s">
        <v>1244</v>
      </c>
      <c r="U525" s="428">
        <v>1</v>
      </c>
      <c r="V525" s="196" t="s">
        <v>1245</v>
      </c>
      <c r="W525" s="428">
        <v>1</v>
      </c>
      <c r="X525" s="196" t="s">
        <v>1246</v>
      </c>
      <c r="Y525" s="427">
        <v>1</v>
      </c>
      <c r="Z525" s="196" t="s">
        <v>1247</v>
      </c>
      <c r="AA525" s="428">
        <v>1</v>
      </c>
      <c r="AB525" s="196" t="s">
        <v>1248</v>
      </c>
      <c r="AC525" s="428">
        <v>1</v>
      </c>
      <c r="AD525" s="196" t="s">
        <v>1249</v>
      </c>
      <c r="AE525" s="427">
        <v>1</v>
      </c>
      <c r="AF525" s="196" t="s">
        <v>1250</v>
      </c>
      <c r="AG525" s="428">
        <v>1</v>
      </c>
      <c r="AH525" s="196" t="s">
        <v>1251</v>
      </c>
      <c r="AI525" s="428">
        <v>1</v>
      </c>
      <c r="AJ525" s="196" t="s">
        <v>1252</v>
      </c>
      <c r="AK525" s="427">
        <v>1</v>
      </c>
      <c r="AL525" s="196" t="s">
        <v>1253</v>
      </c>
      <c r="AM525" s="428">
        <v>1</v>
      </c>
      <c r="AN525" s="196" t="s">
        <v>1254</v>
      </c>
      <c r="AO525" s="428">
        <v>1</v>
      </c>
      <c r="AP525" s="196" t="s">
        <v>1255</v>
      </c>
    </row>
    <row r="526" spans="13:42" ht="5.0999999999999996" customHeight="1" x14ac:dyDescent="0.25">
      <c r="M526" s="427"/>
      <c r="N526" s="196"/>
      <c r="O526" s="428"/>
      <c r="P526" s="196"/>
      <c r="Q526" s="428"/>
      <c r="R526" s="198"/>
      <c r="S526" s="427"/>
      <c r="T526" s="196"/>
      <c r="U526" s="428"/>
      <c r="V526" s="196"/>
      <c r="W526" s="428"/>
      <c r="X526" s="198"/>
      <c r="Y526" s="427"/>
      <c r="Z526" s="196"/>
      <c r="AA526" s="428"/>
      <c r="AB526" s="196"/>
      <c r="AC526" s="428"/>
      <c r="AD526" s="198"/>
      <c r="AE526" s="427"/>
      <c r="AF526" s="196"/>
      <c r="AG526" s="428"/>
      <c r="AH526" s="196"/>
      <c r="AI526" s="428"/>
      <c r="AJ526" s="198"/>
      <c r="AK526" s="427"/>
      <c r="AL526" s="196"/>
      <c r="AM526" s="428"/>
      <c r="AN526" s="196"/>
      <c r="AO526" s="428"/>
      <c r="AP526" s="198"/>
    </row>
    <row r="527" spans="13:42" ht="5.0999999999999996" customHeight="1" x14ac:dyDescent="0.25">
      <c r="M527" s="427"/>
      <c r="N527" s="196"/>
      <c r="O527" s="428"/>
      <c r="P527" s="196"/>
      <c r="Q527" s="428"/>
      <c r="R527" s="198"/>
      <c r="S527" s="427"/>
      <c r="T527" s="196"/>
      <c r="U527" s="428"/>
      <c r="V527" s="196"/>
      <c r="W527" s="428"/>
      <c r="X527" s="198"/>
      <c r="Y527" s="427"/>
      <c r="Z527" s="196"/>
      <c r="AA527" s="428"/>
      <c r="AB527" s="196"/>
      <c r="AC527" s="428"/>
      <c r="AD527" s="198"/>
      <c r="AE527" s="427"/>
      <c r="AF527" s="196"/>
      <c r="AG527" s="428"/>
      <c r="AH527" s="196"/>
      <c r="AI527" s="428"/>
      <c r="AJ527" s="198"/>
      <c r="AK527" s="427"/>
      <c r="AL527" s="196"/>
      <c r="AM527" s="428"/>
      <c r="AN527" s="196"/>
      <c r="AO527" s="428"/>
      <c r="AP527" s="198"/>
    </row>
    <row r="528" spans="13:42" ht="15" customHeight="1" x14ac:dyDescent="0.25">
      <c r="M528" s="429"/>
      <c r="N528" s="406"/>
      <c r="O528" s="430"/>
      <c r="P528" s="406"/>
      <c r="Q528" s="430"/>
      <c r="R528" s="407"/>
      <c r="S528" s="429"/>
      <c r="T528" s="406"/>
      <c r="U528" s="430"/>
      <c r="V528" s="406"/>
      <c r="W528" s="430"/>
      <c r="X528" s="407"/>
      <c r="Y528" s="429"/>
      <c r="Z528" s="406"/>
      <c r="AA528" s="430"/>
      <c r="AB528" s="406"/>
      <c r="AC528" s="430"/>
      <c r="AD528" s="407"/>
      <c r="AE528" s="429"/>
      <c r="AF528" s="406"/>
      <c r="AG528" s="430"/>
      <c r="AH528" s="406"/>
      <c r="AI528" s="430"/>
      <c r="AJ528" s="407"/>
      <c r="AK528" s="429"/>
      <c r="AL528" s="406"/>
      <c r="AM528" s="430"/>
      <c r="AN528" s="406"/>
      <c r="AO528" s="430"/>
      <c r="AP528" s="407"/>
    </row>
    <row r="529" spans="13:42" ht="15" customHeight="1" x14ac:dyDescent="0.25">
      <c r="M529" s="427"/>
      <c r="N529" s="196"/>
      <c r="O529" s="428"/>
      <c r="P529" s="196"/>
      <c r="Q529" s="428"/>
      <c r="R529" s="196"/>
      <c r="S529" s="427"/>
      <c r="T529" s="196"/>
      <c r="U529" s="428"/>
      <c r="V529" s="196"/>
      <c r="W529" s="428"/>
      <c r="X529" s="196"/>
      <c r="Y529" s="427"/>
      <c r="Z529" s="196"/>
      <c r="AA529" s="428"/>
      <c r="AB529" s="196"/>
      <c r="AC529" s="428"/>
      <c r="AD529" s="196"/>
      <c r="AE529" s="427"/>
      <c r="AF529" s="196"/>
      <c r="AG529" s="428"/>
      <c r="AH529" s="196"/>
      <c r="AI529" s="428"/>
      <c r="AJ529" s="196"/>
      <c r="AK529" s="427"/>
      <c r="AL529" s="196"/>
      <c r="AM529" s="428"/>
      <c r="AN529" s="196"/>
      <c r="AO529" s="428"/>
      <c r="AP529" s="196"/>
    </row>
    <row r="530" spans="13:42" ht="5.0999999999999996" customHeight="1" x14ac:dyDescent="0.25">
      <c r="M530" s="427"/>
      <c r="N530" s="196"/>
      <c r="O530" s="428"/>
      <c r="P530" s="196"/>
      <c r="Q530" s="428"/>
      <c r="R530" s="198"/>
      <c r="S530" s="427"/>
      <c r="T530" s="196"/>
      <c r="U530" s="428"/>
      <c r="V530" s="196"/>
      <c r="W530" s="428"/>
      <c r="X530" s="198"/>
      <c r="Y530" s="427"/>
      <c r="Z530" s="196"/>
      <c r="AA530" s="428"/>
      <c r="AB530" s="196"/>
      <c r="AC530" s="428"/>
      <c r="AD530" s="198"/>
      <c r="AE530" s="427"/>
      <c r="AF530" s="196"/>
      <c r="AG530" s="428"/>
      <c r="AH530" s="196"/>
      <c r="AI530" s="428"/>
      <c r="AJ530" s="198"/>
      <c r="AK530" s="427"/>
      <c r="AL530" s="196"/>
      <c r="AM530" s="428"/>
      <c r="AN530" s="196"/>
      <c r="AO530" s="428"/>
      <c r="AP530" s="198"/>
    </row>
    <row r="531" spans="13:42" ht="5.0999999999999996" customHeight="1" x14ac:dyDescent="0.25">
      <c r="M531" s="427"/>
      <c r="N531" s="196"/>
      <c r="O531" s="428"/>
      <c r="P531" s="196"/>
      <c r="Q531" s="428"/>
      <c r="R531" s="198"/>
      <c r="S531" s="427"/>
      <c r="T531" s="196"/>
      <c r="U531" s="428"/>
      <c r="V531" s="196"/>
      <c r="W531" s="428"/>
      <c r="X531" s="198"/>
      <c r="Y531" s="427"/>
      <c r="Z531" s="196"/>
      <c r="AA531" s="428"/>
      <c r="AB531" s="196"/>
      <c r="AC531" s="428"/>
      <c r="AD531" s="198"/>
      <c r="AE531" s="427"/>
      <c r="AF531" s="196"/>
      <c r="AG531" s="428"/>
      <c r="AH531" s="196"/>
      <c r="AI531" s="428"/>
      <c r="AJ531" s="198"/>
      <c r="AK531" s="427"/>
      <c r="AL531" s="196"/>
      <c r="AM531" s="428"/>
      <c r="AN531" s="196"/>
      <c r="AO531" s="428"/>
      <c r="AP531" s="198"/>
    </row>
    <row r="532" spans="13:42" ht="15" customHeight="1" x14ac:dyDescent="0.25">
      <c r="M532" s="429"/>
      <c r="N532" s="406"/>
      <c r="O532" s="430"/>
      <c r="P532" s="406"/>
      <c r="Q532" s="430"/>
      <c r="R532" s="407"/>
      <c r="S532" s="429"/>
      <c r="T532" s="406"/>
      <c r="U532" s="430"/>
      <c r="V532" s="406"/>
      <c r="W532" s="430"/>
      <c r="X532" s="407"/>
      <c r="Y532" s="429"/>
      <c r="Z532" s="406"/>
      <c r="AA532" s="430"/>
      <c r="AB532" s="406"/>
      <c r="AC532" s="430"/>
      <c r="AD532" s="407"/>
      <c r="AE532" s="429"/>
      <c r="AF532" s="406"/>
      <c r="AG532" s="430"/>
      <c r="AH532" s="406"/>
      <c r="AI532" s="430"/>
      <c r="AJ532" s="407"/>
      <c r="AK532" s="429"/>
      <c r="AL532" s="406"/>
      <c r="AM532" s="430"/>
      <c r="AN532" s="406"/>
      <c r="AO532" s="430"/>
      <c r="AP532" s="407"/>
    </row>
    <row r="533" spans="13:42" ht="15" customHeight="1" x14ac:dyDescent="0.25">
      <c r="M533" s="427"/>
      <c r="N533" s="196"/>
      <c r="O533" s="428"/>
      <c r="P533" s="196"/>
      <c r="Q533" s="428"/>
      <c r="R533" s="196"/>
      <c r="S533" s="427"/>
      <c r="T533" s="196"/>
      <c r="U533" s="428"/>
      <c r="V533" s="196"/>
      <c r="W533" s="428"/>
      <c r="X533" s="196"/>
      <c r="Y533" s="427"/>
      <c r="Z533" s="196"/>
      <c r="AA533" s="428"/>
      <c r="AB533" s="196"/>
      <c r="AC533" s="428"/>
      <c r="AD533" s="196"/>
      <c r="AE533" s="427"/>
      <c r="AF533" s="196"/>
      <c r="AG533" s="428"/>
      <c r="AH533" s="196"/>
      <c r="AI533" s="428"/>
      <c r="AJ533" s="196"/>
      <c r="AK533" s="427"/>
      <c r="AL533" s="196"/>
      <c r="AM533" s="428"/>
      <c r="AN533" s="196"/>
      <c r="AO533" s="428"/>
      <c r="AP533" s="196"/>
    </row>
    <row r="534" spans="13:42" ht="5.0999999999999996" customHeight="1" x14ac:dyDescent="0.25">
      <c r="M534" s="427"/>
      <c r="N534" s="196"/>
      <c r="O534" s="428"/>
      <c r="P534" s="196"/>
      <c r="Q534" s="428"/>
      <c r="R534" s="198"/>
      <c r="S534" s="427"/>
      <c r="T534" s="196"/>
      <c r="U534" s="428"/>
      <c r="V534" s="196"/>
      <c r="W534" s="428"/>
      <c r="X534" s="198"/>
      <c r="Y534" s="427"/>
      <c r="Z534" s="196"/>
      <c r="AA534" s="428"/>
      <c r="AB534" s="196"/>
      <c r="AC534" s="428"/>
      <c r="AD534" s="198"/>
      <c r="AE534" s="427"/>
      <c r="AF534" s="196"/>
      <c r="AG534" s="428"/>
      <c r="AH534" s="196"/>
      <c r="AI534" s="428"/>
      <c r="AJ534" s="198"/>
      <c r="AK534" s="427"/>
      <c r="AL534" s="196"/>
      <c r="AM534" s="428"/>
      <c r="AN534" s="196"/>
      <c r="AO534" s="428"/>
      <c r="AP534" s="198"/>
    </row>
    <row r="535" spans="13:42" ht="5.0999999999999996" customHeight="1" x14ac:dyDescent="0.25">
      <c r="M535" s="427"/>
      <c r="N535" s="196"/>
      <c r="O535" s="428"/>
      <c r="P535" s="196"/>
      <c r="Q535" s="428"/>
      <c r="R535" s="198"/>
      <c r="S535" s="427"/>
      <c r="T535" s="196"/>
      <c r="U535" s="428"/>
      <c r="V535" s="196"/>
      <c r="W535" s="428"/>
      <c r="X535" s="198"/>
      <c r="Y535" s="427"/>
      <c r="Z535" s="196"/>
      <c r="AA535" s="428"/>
      <c r="AB535" s="196"/>
      <c r="AC535" s="428"/>
      <c r="AD535" s="198"/>
      <c r="AE535" s="427"/>
      <c r="AF535" s="196"/>
      <c r="AG535" s="428"/>
      <c r="AH535" s="196"/>
      <c r="AI535" s="428"/>
      <c r="AJ535" s="198"/>
      <c r="AK535" s="427"/>
      <c r="AL535" s="196"/>
      <c r="AM535" s="428"/>
      <c r="AN535" s="196"/>
      <c r="AO535" s="428"/>
      <c r="AP535" s="198"/>
    </row>
    <row r="536" spans="13:42" ht="15" customHeight="1" x14ac:dyDescent="0.25">
      <c r="M536" s="429"/>
      <c r="N536" s="406"/>
      <c r="O536" s="430"/>
      <c r="P536" s="406"/>
      <c r="Q536" s="430"/>
      <c r="R536" s="407"/>
      <c r="S536" s="429"/>
      <c r="T536" s="406"/>
      <c r="U536" s="430"/>
      <c r="V536" s="406"/>
      <c r="W536" s="430"/>
      <c r="X536" s="407"/>
      <c r="Y536" s="429"/>
      <c r="Z536" s="406"/>
      <c r="AA536" s="430"/>
      <c r="AB536" s="406"/>
      <c r="AC536" s="430"/>
      <c r="AD536" s="407"/>
      <c r="AE536" s="429"/>
      <c r="AF536" s="406"/>
      <c r="AG536" s="430"/>
      <c r="AH536" s="406"/>
      <c r="AI536" s="430"/>
      <c r="AJ536" s="407"/>
      <c r="AK536" s="429"/>
      <c r="AL536" s="406"/>
      <c r="AM536" s="430"/>
      <c r="AN536" s="406"/>
      <c r="AO536" s="430"/>
      <c r="AP536" s="407"/>
    </row>
    <row r="537" spans="13:42" ht="15" customHeight="1" x14ac:dyDescent="0.25">
      <c r="M537" s="427"/>
      <c r="N537" s="196"/>
      <c r="O537" s="428"/>
      <c r="P537" s="196"/>
      <c r="Q537" s="428"/>
      <c r="R537" s="196"/>
      <c r="S537" s="427"/>
      <c r="T537" s="196"/>
      <c r="U537" s="428"/>
      <c r="V537" s="196"/>
      <c r="W537" s="428"/>
      <c r="X537" s="196"/>
      <c r="Y537" s="427"/>
      <c r="Z537" s="196"/>
      <c r="AA537" s="428"/>
      <c r="AB537" s="196"/>
      <c r="AC537" s="428"/>
      <c r="AD537" s="196"/>
      <c r="AE537" s="427"/>
      <c r="AF537" s="196"/>
      <c r="AG537" s="428"/>
      <c r="AH537" s="196"/>
      <c r="AI537" s="428"/>
      <c r="AJ537" s="196"/>
      <c r="AK537" s="427"/>
      <c r="AL537" s="196"/>
      <c r="AM537" s="428"/>
      <c r="AN537" s="196"/>
      <c r="AO537" s="428"/>
      <c r="AP537" s="196"/>
    </row>
    <row r="538" spans="13:42" ht="5.0999999999999996" customHeight="1" x14ac:dyDescent="0.25">
      <c r="M538" s="427"/>
      <c r="N538" s="196"/>
      <c r="O538" s="428"/>
      <c r="P538" s="196"/>
      <c r="Q538" s="428"/>
      <c r="R538" s="198"/>
      <c r="S538" s="427"/>
      <c r="T538" s="196"/>
      <c r="U538" s="428"/>
      <c r="V538" s="196"/>
      <c r="W538" s="428"/>
      <c r="X538" s="198"/>
      <c r="Y538" s="427"/>
      <c r="Z538" s="196"/>
      <c r="AA538" s="428"/>
      <c r="AB538" s="196"/>
      <c r="AC538" s="428"/>
      <c r="AD538" s="198"/>
      <c r="AE538" s="427"/>
      <c r="AF538" s="196"/>
      <c r="AG538" s="428"/>
      <c r="AH538" s="196"/>
      <c r="AI538" s="428"/>
      <c r="AJ538" s="198"/>
      <c r="AK538" s="427"/>
      <c r="AL538" s="196"/>
      <c r="AM538" s="428"/>
      <c r="AN538" s="196"/>
      <c r="AO538" s="428"/>
      <c r="AP538" s="198"/>
    </row>
    <row r="539" spans="13:42" ht="5.0999999999999996" customHeight="1" x14ac:dyDescent="0.25">
      <c r="M539" s="431"/>
      <c r="N539" s="213"/>
      <c r="O539" s="432"/>
      <c r="P539" s="213"/>
      <c r="Q539" s="432"/>
      <c r="R539" s="214"/>
      <c r="S539" s="431"/>
      <c r="T539" s="213"/>
      <c r="U539" s="432"/>
      <c r="V539" s="213"/>
      <c r="W539" s="432"/>
      <c r="X539" s="214"/>
      <c r="Y539" s="431"/>
      <c r="Z539" s="213"/>
      <c r="AA539" s="432"/>
      <c r="AB539" s="213"/>
      <c r="AC539" s="432"/>
      <c r="AD539" s="214"/>
      <c r="AE539" s="431"/>
      <c r="AF539" s="213"/>
      <c r="AG539" s="432"/>
      <c r="AH539" s="213"/>
      <c r="AI539" s="432"/>
      <c r="AJ539" s="214"/>
      <c r="AK539" s="431"/>
      <c r="AL539" s="213"/>
      <c r="AM539" s="432"/>
      <c r="AN539" s="213"/>
      <c r="AO539" s="432"/>
      <c r="AP539" s="214"/>
    </row>
    <row r="540" spans="13:42" ht="15" customHeight="1" x14ac:dyDescent="0.25">
      <c r="M540" s="433"/>
      <c r="N540" s="408"/>
      <c r="O540" s="434"/>
      <c r="P540" s="408"/>
      <c r="Q540" s="434"/>
      <c r="R540" s="409"/>
      <c r="S540" s="433"/>
      <c r="T540" s="408"/>
      <c r="U540" s="434"/>
      <c r="V540" s="408"/>
      <c r="W540" s="434"/>
      <c r="X540" s="409"/>
      <c r="Y540" s="433"/>
      <c r="Z540" s="408"/>
      <c r="AA540" s="434"/>
      <c r="AB540" s="408"/>
      <c r="AC540" s="434"/>
      <c r="AD540" s="409"/>
      <c r="AE540" s="433"/>
      <c r="AF540" s="408"/>
      <c r="AG540" s="434"/>
      <c r="AH540" s="408"/>
      <c r="AI540" s="434"/>
      <c r="AJ540" s="409"/>
      <c r="AK540" s="433"/>
      <c r="AL540" s="408"/>
      <c r="AM540" s="434"/>
      <c r="AN540" s="408"/>
      <c r="AO540" s="434"/>
      <c r="AP540" s="409"/>
    </row>
    <row r="541" spans="13:42" ht="15" customHeight="1" x14ac:dyDescent="0.25">
      <c r="M541" s="435"/>
      <c r="N541" s="216"/>
      <c r="O541" s="436"/>
      <c r="P541" s="216"/>
      <c r="Q541" s="436"/>
      <c r="R541" s="216"/>
      <c r="S541" s="435">
        <v>1</v>
      </c>
      <c r="T541" s="216" t="s">
        <v>1256</v>
      </c>
      <c r="U541" s="436">
        <v>1</v>
      </c>
      <c r="V541" s="216" t="s">
        <v>1257</v>
      </c>
      <c r="W541" s="436">
        <v>1</v>
      </c>
      <c r="X541" s="216" t="s">
        <v>1258</v>
      </c>
      <c r="Y541" s="435">
        <v>1</v>
      </c>
      <c r="Z541" s="216" t="s">
        <v>1259</v>
      </c>
      <c r="AA541" s="436">
        <v>1</v>
      </c>
      <c r="AB541" s="216" t="s">
        <v>1260</v>
      </c>
      <c r="AC541" s="436">
        <v>1</v>
      </c>
      <c r="AD541" s="216" t="s">
        <v>1261</v>
      </c>
      <c r="AE541" s="435">
        <v>1</v>
      </c>
      <c r="AF541" s="216" t="s">
        <v>1262</v>
      </c>
      <c r="AG541" s="436">
        <v>1</v>
      </c>
      <c r="AH541" s="216" t="s">
        <v>1262</v>
      </c>
      <c r="AI541" s="436">
        <v>1</v>
      </c>
      <c r="AJ541" s="216" t="s">
        <v>1263</v>
      </c>
      <c r="AK541" s="435"/>
      <c r="AL541" s="216"/>
      <c r="AM541" s="436"/>
      <c r="AN541" s="216"/>
      <c r="AO541" s="436"/>
      <c r="AP541" s="216"/>
    </row>
    <row r="542" spans="13:42" ht="5.0999999999999996" customHeight="1" x14ac:dyDescent="0.25">
      <c r="M542" s="435"/>
      <c r="N542" s="216"/>
      <c r="O542" s="436"/>
      <c r="P542" s="216"/>
      <c r="Q542" s="436"/>
      <c r="R542" s="218"/>
      <c r="S542" s="435"/>
      <c r="T542" s="216"/>
      <c r="U542" s="436"/>
      <c r="V542" s="216"/>
      <c r="W542" s="436"/>
      <c r="X542" s="218"/>
      <c r="Y542" s="435"/>
      <c r="Z542" s="216"/>
      <c r="AA542" s="436"/>
      <c r="AB542" s="216"/>
      <c r="AC542" s="436"/>
      <c r="AD542" s="218"/>
      <c r="AE542" s="435"/>
      <c r="AF542" s="216"/>
      <c r="AG542" s="436"/>
      <c r="AH542" s="216"/>
      <c r="AI542" s="436"/>
      <c r="AJ542" s="218"/>
      <c r="AK542" s="435"/>
      <c r="AL542" s="216"/>
      <c r="AM542" s="436"/>
      <c r="AN542" s="216"/>
      <c r="AO542" s="436"/>
      <c r="AP542" s="218"/>
    </row>
    <row r="543" spans="13:42" ht="5.0999999999999996" customHeight="1" x14ac:dyDescent="0.25">
      <c r="M543" s="435"/>
      <c r="N543" s="216"/>
      <c r="O543" s="436"/>
      <c r="P543" s="216"/>
      <c r="Q543" s="436"/>
      <c r="R543" s="218"/>
      <c r="S543" s="435"/>
      <c r="T543" s="216"/>
      <c r="U543" s="436"/>
      <c r="V543" s="216"/>
      <c r="W543" s="436"/>
      <c r="X543" s="218"/>
      <c r="Y543" s="435"/>
      <c r="Z543" s="216"/>
      <c r="AA543" s="436"/>
      <c r="AB543" s="216"/>
      <c r="AC543" s="436"/>
      <c r="AD543" s="218"/>
      <c r="AE543" s="435"/>
      <c r="AF543" s="216"/>
      <c r="AG543" s="436"/>
      <c r="AH543" s="216"/>
      <c r="AI543" s="436"/>
      <c r="AJ543" s="218"/>
      <c r="AK543" s="435"/>
      <c r="AL543" s="216"/>
      <c r="AM543" s="436"/>
      <c r="AN543" s="216"/>
      <c r="AO543" s="436"/>
      <c r="AP543" s="218"/>
    </row>
    <row r="544" spans="13:42" ht="15" customHeight="1" x14ac:dyDescent="0.25">
      <c r="M544" s="437"/>
      <c r="N544" s="410"/>
      <c r="O544" s="438"/>
      <c r="P544" s="410"/>
      <c r="Q544" s="438"/>
      <c r="R544" s="411"/>
      <c r="S544" s="437"/>
      <c r="T544" s="410"/>
      <c r="U544" s="438"/>
      <c r="V544" s="410"/>
      <c r="W544" s="438"/>
      <c r="X544" s="411"/>
      <c r="Y544" s="437"/>
      <c r="Z544" s="410"/>
      <c r="AA544" s="438"/>
      <c r="AB544" s="410"/>
      <c r="AC544" s="438"/>
      <c r="AD544" s="411"/>
      <c r="AE544" s="437"/>
      <c r="AF544" s="410"/>
      <c r="AG544" s="438"/>
      <c r="AH544" s="410"/>
      <c r="AI544" s="438"/>
      <c r="AJ544" s="411"/>
      <c r="AK544" s="437"/>
      <c r="AL544" s="410"/>
      <c r="AM544" s="438"/>
      <c r="AN544" s="410"/>
      <c r="AO544" s="438"/>
      <c r="AP544" s="411"/>
    </row>
    <row r="545" spans="13:42" ht="15" customHeight="1" x14ac:dyDescent="0.25">
      <c r="M545" s="433"/>
      <c r="N545" s="408"/>
      <c r="O545" s="434"/>
      <c r="P545" s="408"/>
      <c r="Q545" s="434"/>
      <c r="R545" s="409"/>
      <c r="S545" s="433"/>
      <c r="T545" s="408"/>
      <c r="U545" s="434"/>
      <c r="V545" s="408"/>
      <c r="W545" s="434"/>
      <c r="X545" s="409"/>
      <c r="Y545" s="433"/>
      <c r="Z545" s="408"/>
      <c r="AA545" s="434"/>
      <c r="AB545" s="408"/>
      <c r="AC545" s="434"/>
      <c r="AD545" s="409"/>
      <c r="AE545" s="433"/>
      <c r="AF545" s="408"/>
      <c r="AG545" s="434"/>
      <c r="AH545" s="408"/>
      <c r="AI545" s="434"/>
      <c r="AJ545" s="409"/>
      <c r="AK545" s="433"/>
      <c r="AL545" s="408"/>
      <c r="AM545" s="434"/>
      <c r="AN545" s="408"/>
      <c r="AO545" s="434"/>
      <c r="AP545" s="409"/>
    </row>
    <row r="546" spans="13:42" ht="15" customHeight="1" x14ac:dyDescent="0.25">
      <c r="M546" s="439"/>
      <c r="N546" s="145"/>
      <c r="O546" s="440"/>
      <c r="P546" s="441"/>
      <c r="Q546" s="440"/>
      <c r="R546" s="441"/>
      <c r="S546" s="439"/>
      <c r="T546" s="145"/>
      <c r="U546" s="440"/>
      <c r="V546" s="145"/>
      <c r="W546" s="440"/>
      <c r="X546" s="146"/>
      <c r="Y546" s="439"/>
      <c r="Z546" s="145"/>
      <c r="AA546" s="440"/>
      <c r="AB546" s="145"/>
      <c r="AC546" s="440"/>
      <c r="AD546" s="146"/>
      <c r="AE546" s="439"/>
      <c r="AF546" s="145"/>
      <c r="AG546" s="440"/>
      <c r="AH546" s="441"/>
      <c r="AI546" s="440"/>
      <c r="AJ546" s="441"/>
      <c r="AK546" s="439"/>
      <c r="AL546" s="145"/>
      <c r="AM546" s="440"/>
      <c r="AN546" s="145"/>
      <c r="AO546" s="440"/>
      <c r="AP546" s="146"/>
    </row>
    <row r="547" spans="13:42" ht="15" customHeight="1" x14ac:dyDescent="0.25">
      <c r="M547" s="439"/>
      <c r="N547" s="145"/>
      <c r="O547" s="440"/>
      <c r="P547" s="145"/>
      <c r="Q547" s="440"/>
      <c r="R547" s="146"/>
      <c r="S547" s="439"/>
      <c r="T547" s="145"/>
      <c r="U547" s="440"/>
      <c r="V547" s="145"/>
      <c r="W547" s="440"/>
      <c r="X547" s="146"/>
      <c r="Y547" s="439"/>
      <c r="Z547" s="145"/>
      <c r="AA547" s="440"/>
      <c r="AB547" s="145"/>
      <c r="AC547" s="440"/>
      <c r="AD547" s="146"/>
      <c r="AE547" s="439"/>
      <c r="AF547" s="145"/>
      <c r="AG547" s="440"/>
      <c r="AH547" s="145"/>
      <c r="AI547" s="440"/>
      <c r="AJ547" s="146"/>
      <c r="AK547" s="439"/>
      <c r="AL547" s="145"/>
      <c r="AM547" s="440"/>
      <c r="AN547" s="145"/>
      <c r="AO547" s="440"/>
      <c r="AP547" s="146"/>
    </row>
    <row r="548" spans="13:42" ht="15" customHeight="1" x14ac:dyDescent="0.25">
      <c r="M548" s="439"/>
      <c r="N548" s="146"/>
      <c r="O548" s="440"/>
      <c r="P548" s="145"/>
      <c r="Q548" s="440"/>
      <c r="R548" s="146"/>
      <c r="S548" s="439"/>
      <c r="T548" s="145"/>
      <c r="U548" s="440"/>
      <c r="V548" s="145"/>
      <c r="W548" s="440"/>
      <c r="X548" s="146"/>
      <c r="Y548" s="439"/>
      <c r="Z548" s="145"/>
      <c r="AA548" s="440"/>
      <c r="AB548" s="145"/>
      <c r="AC548" s="440"/>
      <c r="AD548" s="146"/>
      <c r="AE548" s="439"/>
      <c r="AF548" s="146"/>
      <c r="AG548" s="440"/>
      <c r="AH548" s="145"/>
      <c r="AI548" s="440"/>
      <c r="AJ548" s="146"/>
      <c r="AK548" s="439"/>
      <c r="AL548" s="145"/>
      <c r="AM548" s="440"/>
      <c r="AN548" s="145"/>
      <c r="AO548" s="440"/>
      <c r="AP548" s="146"/>
    </row>
    <row r="549" spans="13:42" ht="15" customHeight="1" x14ac:dyDescent="0.25">
      <c r="M549" s="442"/>
      <c r="N549" s="412"/>
      <c r="O549" s="443"/>
      <c r="P549" s="412"/>
      <c r="Q549" s="443"/>
      <c r="R549" s="413"/>
      <c r="S549" s="442"/>
      <c r="T549" s="412"/>
      <c r="U549" s="443"/>
      <c r="V549" s="412"/>
      <c r="W549" s="443"/>
      <c r="X549" s="413"/>
      <c r="Y549" s="442"/>
      <c r="Z549" s="412"/>
      <c r="AA549" s="443"/>
      <c r="AB549" s="412"/>
      <c r="AC549" s="443"/>
      <c r="AD549" s="413"/>
      <c r="AE549" s="442"/>
      <c r="AF549" s="412"/>
      <c r="AG549" s="443"/>
      <c r="AH549" s="412"/>
      <c r="AI549" s="443"/>
      <c r="AJ549" s="413"/>
      <c r="AK549" s="442"/>
      <c r="AL549" s="412"/>
      <c r="AM549" s="443"/>
      <c r="AN549" s="412"/>
      <c r="AO549" s="443"/>
      <c r="AP549" s="413"/>
    </row>
    <row r="550" spans="13:42" ht="15.75" x14ac:dyDescent="0.25">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3:42" ht="15.75" x14ac:dyDescent="0.25">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3:42" ht="15.75" x14ac:dyDescent="0.25">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3:42" ht="15.75" x14ac:dyDescent="0.25">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3:42" ht="15.75" x14ac:dyDescent="0.25">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3:42" ht="16.5" thickBot="1" x14ac:dyDescent="0.3">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3:42" ht="15" customHeight="1" x14ac:dyDescent="0.25">
      <c r="M556" s="414">
        <v>1</v>
      </c>
      <c r="N556" s="152" t="s">
        <v>962</v>
      </c>
      <c r="O556" s="415">
        <v>1</v>
      </c>
      <c r="P556" s="152" t="s">
        <v>963</v>
      </c>
      <c r="Q556" s="415">
        <v>1</v>
      </c>
      <c r="R556" s="154" t="s">
        <v>964</v>
      </c>
      <c r="S556" s="414">
        <v>1</v>
      </c>
      <c r="T556" s="152" t="s">
        <v>965</v>
      </c>
      <c r="U556" s="415">
        <v>1</v>
      </c>
      <c r="V556" s="152" t="s">
        <v>966</v>
      </c>
      <c r="W556" s="415">
        <v>1</v>
      </c>
      <c r="X556" s="154" t="s">
        <v>967</v>
      </c>
      <c r="Y556" s="414">
        <v>1</v>
      </c>
      <c r="Z556" s="152" t="s">
        <v>968</v>
      </c>
      <c r="AA556" s="415">
        <v>1</v>
      </c>
      <c r="AB556" s="152" t="s">
        <v>969</v>
      </c>
      <c r="AC556" s="415">
        <v>1</v>
      </c>
      <c r="AD556" s="154" t="s">
        <v>970</v>
      </c>
      <c r="AE556" s="414">
        <v>1</v>
      </c>
      <c r="AF556" s="152" t="s">
        <v>971</v>
      </c>
      <c r="AG556" s="415">
        <v>1</v>
      </c>
      <c r="AH556" s="152" t="s">
        <v>972</v>
      </c>
      <c r="AI556" s="415">
        <v>1</v>
      </c>
      <c r="AJ556" s="154" t="s">
        <v>973</v>
      </c>
      <c r="AK556" s="414"/>
      <c r="AL556" s="449"/>
      <c r="AM556" s="415"/>
      <c r="AN556" s="152"/>
      <c r="AO556" s="415"/>
      <c r="AP556" s="154"/>
    </row>
    <row r="557" spans="13:42" ht="15" customHeight="1" x14ac:dyDescent="0.25">
      <c r="M557" s="416"/>
      <c r="N557" s="159"/>
      <c r="O557" s="417"/>
      <c r="P557" s="159"/>
      <c r="Q557" s="417"/>
      <c r="R557" s="160"/>
      <c r="S557" s="416"/>
      <c r="T557" s="159"/>
      <c r="U557" s="417"/>
      <c r="V557" s="159"/>
      <c r="W557" s="417"/>
      <c r="X557" s="160"/>
      <c r="Y557" s="416"/>
      <c r="Z557" s="159"/>
      <c r="AA557" s="417"/>
      <c r="AB557" s="159"/>
      <c r="AC557" s="417"/>
      <c r="AD557" s="160"/>
      <c r="AE557" s="416"/>
      <c r="AF557" s="159"/>
      <c r="AG557" s="417"/>
      <c r="AH557" s="159"/>
      <c r="AI557" s="417"/>
      <c r="AJ557" s="160"/>
      <c r="AK557" s="416"/>
      <c r="AL557" s="159"/>
      <c r="AM557" s="417"/>
      <c r="AN557" s="159"/>
      <c r="AO557" s="417"/>
      <c r="AP557" s="160"/>
    </row>
    <row r="558" spans="13:42" ht="15" customHeight="1" x14ac:dyDescent="0.25">
      <c r="M558" s="416"/>
      <c r="N558" s="159"/>
      <c r="O558" s="417"/>
      <c r="P558" s="159"/>
      <c r="Q558" s="417"/>
      <c r="R558" s="160"/>
      <c r="S558" s="416"/>
      <c r="T558" s="159"/>
      <c r="U558" s="417"/>
      <c r="V558" s="159"/>
      <c r="W558" s="417"/>
      <c r="X558" s="160"/>
      <c r="Y558" s="416"/>
      <c r="Z558" s="159"/>
      <c r="AA558" s="417"/>
      <c r="AB558" s="159"/>
      <c r="AC558" s="417"/>
      <c r="AD558" s="160"/>
      <c r="AE558" s="416"/>
      <c r="AF558" s="159"/>
      <c r="AG558" s="417"/>
      <c r="AH558" s="159"/>
      <c r="AI558" s="417"/>
      <c r="AJ558" s="160"/>
      <c r="AK558" s="416"/>
      <c r="AL558" s="159"/>
      <c r="AM558" s="417"/>
      <c r="AN558" s="159"/>
      <c r="AO558" s="417"/>
      <c r="AP558" s="160"/>
    </row>
    <row r="559" spans="13:42" ht="15" customHeight="1" x14ac:dyDescent="0.25">
      <c r="M559" s="433"/>
      <c r="N559" s="408"/>
      <c r="O559" s="434"/>
      <c r="P559" s="408"/>
      <c r="Q559" s="434"/>
      <c r="R559" s="409"/>
      <c r="S559" s="433"/>
      <c r="T559" s="408"/>
      <c r="U559" s="434"/>
      <c r="V559" s="408"/>
      <c r="W559" s="434"/>
      <c r="X559" s="409"/>
      <c r="Y559" s="433"/>
      <c r="Z559" s="408"/>
      <c r="AA559" s="434"/>
      <c r="AB559" s="408"/>
      <c r="AC559" s="434"/>
      <c r="AD559" s="409"/>
      <c r="AE559" s="433"/>
      <c r="AF559" s="408"/>
      <c r="AG559" s="434"/>
      <c r="AH559" s="408"/>
      <c r="AI559" s="434"/>
      <c r="AJ559" s="409"/>
      <c r="AK559" s="433"/>
      <c r="AL559" s="408"/>
      <c r="AM559" s="434"/>
      <c r="AN559" s="408"/>
      <c r="AO559" s="434"/>
      <c r="AP559" s="409"/>
    </row>
    <row r="560" spans="13:42" ht="15" customHeight="1" x14ac:dyDescent="0.25">
      <c r="M560" s="420">
        <v>1</v>
      </c>
      <c r="N560" s="170" t="s">
        <v>974</v>
      </c>
      <c r="O560" s="421">
        <v>1</v>
      </c>
      <c r="P560" s="170" t="s">
        <v>975</v>
      </c>
      <c r="Q560" s="421">
        <v>1</v>
      </c>
      <c r="R560" s="172" t="s">
        <v>976</v>
      </c>
      <c r="S560" s="420">
        <v>1</v>
      </c>
      <c r="T560" s="170" t="s">
        <v>977</v>
      </c>
      <c r="U560" s="421">
        <v>1</v>
      </c>
      <c r="V560" s="170" t="s">
        <v>978</v>
      </c>
      <c r="W560" s="421">
        <v>1</v>
      </c>
      <c r="X560" s="172" t="s">
        <v>979</v>
      </c>
      <c r="Y560" s="420">
        <v>1</v>
      </c>
      <c r="Z560" s="170" t="s">
        <v>980</v>
      </c>
      <c r="AA560" s="421">
        <v>1</v>
      </c>
      <c r="AB560" s="170" t="s">
        <v>981</v>
      </c>
      <c r="AC560" s="421">
        <v>1</v>
      </c>
      <c r="AD560" s="172" t="s">
        <v>982</v>
      </c>
      <c r="AE560" s="420">
        <v>1</v>
      </c>
      <c r="AF560" s="170" t="s">
        <v>983</v>
      </c>
      <c r="AG560" s="421">
        <v>1</v>
      </c>
      <c r="AH560" s="170" t="s">
        <v>984</v>
      </c>
      <c r="AI560" s="421">
        <v>1</v>
      </c>
      <c r="AJ560" s="172" t="s">
        <v>985</v>
      </c>
      <c r="AK560" s="420"/>
      <c r="AL560" s="445"/>
      <c r="AM560" s="421"/>
      <c r="AN560" s="170"/>
      <c r="AO560" s="421"/>
      <c r="AP560" s="172"/>
    </row>
    <row r="561" spans="13:42" ht="15" customHeight="1" x14ac:dyDescent="0.25">
      <c r="M561" s="420"/>
      <c r="N561" s="170"/>
      <c r="O561" s="421"/>
      <c r="P561" s="170"/>
      <c r="Q561" s="421"/>
      <c r="R561" s="172"/>
      <c r="S561" s="420"/>
      <c r="T561" s="170"/>
      <c r="U561" s="421"/>
      <c r="V561" s="170"/>
      <c r="W561" s="421"/>
      <c r="X561" s="172"/>
      <c r="Y561" s="420"/>
      <c r="Z561" s="170"/>
      <c r="AA561" s="421"/>
      <c r="AB561" s="170"/>
      <c r="AC561" s="421"/>
      <c r="AD561" s="172"/>
      <c r="AE561" s="420"/>
      <c r="AF561" s="170"/>
      <c r="AG561" s="421"/>
      <c r="AH561" s="170"/>
      <c r="AI561" s="421"/>
      <c r="AJ561" s="172"/>
      <c r="AK561" s="420"/>
      <c r="AL561" s="170"/>
      <c r="AM561" s="421"/>
      <c r="AN561" s="170"/>
      <c r="AO561" s="421"/>
      <c r="AP561" s="172"/>
    </row>
    <row r="562" spans="13:42" ht="15" customHeight="1" x14ac:dyDescent="0.25">
      <c r="M562" s="420"/>
      <c r="N562" s="170"/>
      <c r="O562" s="421"/>
      <c r="P562" s="170"/>
      <c r="Q562" s="421"/>
      <c r="R562" s="172"/>
      <c r="S562" s="420"/>
      <c r="T562" s="170"/>
      <c r="U562" s="421"/>
      <c r="V562" s="170"/>
      <c r="W562" s="421"/>
      <c r="X562" s="172"/>
      <c r="Y562" s="420"/>
      <c r="Z562" s="170"/>
      <c r="AA562" s="421"/>
      <c r="AB562" s="170"/>
      <c r="AC562" s="421"/>
      <c r="AD562" s="172"/>
      <c r="AE562" s="420"/>
      <c r="AF562" s="170"/>
      <c r="AG562" s="421"/>
      <c r="AH562" s="170"/>
      <c r="AI562" s="421"/>
      <c r="AJ562" s="172"/>
      <c r="AK562" s="420"/>
      <c r="AL562" s="170"/>
      <c r="AM562" s="421"/>
      <c r="AN562" s="170"/>
      <c r="AO562" s="421"/>
      <c r="AP562" s="172"/>
    </row>
    <row r="563" spans="13:42" ht="15" customHeight="1" x14ac:dyDescent="0.25">
      <c r="M563" s="422"/>
      <c r="N563" s="404"/>
      <c r="O563" s="423"/>
      <c r="P563" s="404"/>
      <c r="Q563" s="423"/>
      <c r="R563" s="405"/>
      <c r="S563" s="422"/>
      <c r="T563" s="404"/>
      <c r="U563" s="423"/>
      <c r="V563" s="404"/>
      <c r="W563" s="423"/>
      <c r="X563" s="405"/>
      <c r="Y563" s="422"/>
      <c r="Z563" s="404"/>
      <c r="AA563" s="423"/>
      <c r="AB563" s="404"/>
      <c r="AC563" s="423"/>
      <c r="AD563" s="405"/>
      <c r="AE563" s="422"/>
      <c r="AF563" s="404"/>
      <c r="AG563" s="423"/>
      <c r="AH563" s="404"/>
      <c r="AI563" s="423"/>
      <c r="AJ563" s="405"/>
      <c r="AK563" s="422"/>
      <c r="AL563" s="404"/>
      <c r="AM563" s="423"/>
      <c r="AN563" s="404"/>
      <c r="AO563" s="423"/>
      <c r="AP563" s="405"/>
    </row>
    <row r="564" spans="13:42" ht="15" customHeight="1" x14ac:dyDescent="0.25">
      <c r="M564" s="420">
        <v>1</v>
      </c>
      <c r="N564" s="179" t="s">
        <v>986</v>
      </c>
      <c r="O564" s="421">
        <v>1</v>
      </c>
      <c r="P564" s="170" t="s">
        <v>987</v>
      </c>
      <c r="Q564" s="421">
        <v>1</v>
      </c>
      <c r="R564" s="172" t="s">
        <v>988</v>
      </c>
      <c r="S564" s="420">
        <v>1</v>
      </c>
      <c r="T564" s="170" t="s">
        <v>989</v>
      </c>
      <c r="U564" s="421">
        <v>1</v>
      </c>
      <c r="V564" s="170" t="s">
        <v>990</v>
      </c>
      <c r="W564" s="421">
        <v>1</v>
      </c>
      <c r="X564" s="172" t="s">
        <v>991</v>
      </c>
      <c r="Y564" s="420">
        <v>1</v>
      </c>
      <c r="Z564" s="170" t="s">
        <v>992</v>
      </c>
      <c r="AA564" s="421">
        <v>1</v>
      </c>
      <c r="AB564" s="170" t="s">
        <v>993</v>
      </c>
      <c r="AC564" s="421">
        <v>1</v>
      </c>
      <c r="AD564" s="172" t="s">
        <v>994</v>
      </c>
      <c r="AE564" s="420">
        <v>1</v>
      </c>
      <c r="AF564" s="170" t="s">
        <v>995</v>
      </c>
      <c r="AG564" s="421">
        <v>1</v>
      </c>
      <c r="AH564" s="170" t="s">
        <v>996</v>
      </c>
      <c r="AI564" s="421">
        <v>1</v>
      </c>
      <c r="AJ564" s="172" t="s">
        <v>997</v>
      </c>
      <c r="AK564" s="420"/>
      <c r="AL564" s="445"/>
      <c r="AM564" s="421"/>
      <c r="AN564" s="170"/>
      <c r="AO564" s="421"/>
      <c r="AP564" s="172"/>
    </row>
    <row r="565" spans="13:42" ht="15" customHeight="1" x14ac:dyDescent="0.25">
      <c r="M565" s="420"/>
      <c r="N565" s="170"/>
      <c r="O565" s="421"/>
      <c r="P565" s="170"/>
      <c r="Q565" s="421"/>
      <c r="R565" s="172"/>
      <c r="S565" s="420"/>
      <c r="T565" s="170"/>
      <c r="U565" s="421"/>
      <c r="V565" s="170"/>
      <c r="W565" s="421"/>
      <c r="X565" s="172"/>
      <c r="Y565" s="420"/>
      <c r="Z565" s="170"/>
      <c r="AA565" s="421"/>
      <c r="AB565" s="170"/>
      <c r="AC565" s="421"/>
      <c r="AD565" s="172"/>
      <c r="AE565" s="420"/>
      <c r="AF565" s="170"/>
      <c r="AG565" s="421"/>
      <c r="AH565" s="170"/>
      <c r="AI565" s="421"/>
      <c r="AJ565" s="172"/>
      <c r="AK565" s="420"/>
      <c r="AL565" s="170"/>
      <c r="AM565" s="421"/>
      <c r="AN565" s="170"/>
      <c r="AO565" s="421"/>
      <c r="AP565" s="172"/>
    </row>
    <row r="566" spans="13:42" ht="15" customHeight="1" x14ac:dyDescent="0.25">
      <c r="M566" s="420"/>
      <c r="N566" s="170"/>
      <c r="O566" s="421"/>
      <c r="P566" s="170"/>
      <c r="Q566" s="421"/>
      <c r="R566" s="172"/>
      <c r="S566" s="420"/>
      <c r="T566" s="170"/>
      <c r="U566" s="421"/>
      <c r="V566" s="170"/>
      <c r="W566" s="421"/>
      <c r="X566" s="172"/>
      <c r="Y566" s="420"/>
      <c r="Z566" s="170"/>
      <c r="AA566" s="421"/>
      <c r="AB566" s="170"/>
      <c r="AC566" s="421"/>
      <c r="AD566" s="172"/>
      <c r="AE566" s="420"/>
      <c r="AF566" s="170"/>
      <c r="AG566" s="421"/>
      <c r="AH566" s="170"/>
      <c r="AI566" s="421"/>
      <c r="AJ566" s="172"/>
      <c r="AK566" s="420"/>
      <c r="AL566" s="170"/>
      <c r="AM566" s="421"/>
      <c r="AN566" s="170"/>
      <c r="AO566" s="421"/>
      <c r="AP566" s="172"/>
    </row>
    <row r="567" spans="13:42" ht="15" customHeight="1" x14ac:dyDescent="0.25">
      <c r="M567" s="783"/>
      <c r="N567" s="784"/>
      <c r="O567" s="784"/>
      <c r="P567" s="784"/>
      <c r="Q567" s="784"/>
      <c r="R567" s="784"/>
      <c r="S567" s="784"/>
      <c r="T567" s="784"/>
      <c r="U567" s="784"/>
      <c r="V567" s="784"/>
      <c r="W567" s="784"/>
      <c r="X567" s="784"/>
      <c r="Y567" s="784"/>
      <c r="Z567" s="784"/>
      <c r="AA567" s="784"/>
      <c r="AB567" s="784"/>
      <c r="AC567" s="784"/>
      <c r="AD567" s="784"/>
      <c r="AE567" s="784"/>
      <c r="AF567" s="784"/>
      <c r="AG567" s="784"/>
      <c r="AH567" s="784"/>
      <c r="AI567" s="784"/>
      <c r="AJ567" s="784"/>
      <c r="AK567" s="784"/>
      <c r="AL567" s="784"/>
      <c r="AM567" s="784"/>
      <c r="AN567" s="784"/>
      <c r="AO567" s="784"/>
      <c r="AP567" s="785"/>
    </row>
    <row r="568" spans="13:42" ht="15" customHeight="1" x14ac:dyDescent="0.25">
      <c r="M568" s="420"/>
      <c r="N568" s="445"/>
      <c r="O568" s="421"/>
      <c r="P568" s="170"/>
      <c r="Q568" s="421"/>
      <c r="R568" s="172"/>
      <c r="S568" s="420"/>
      <c r="T568" s="445"/>
      <c r="U568" s="421"/>
      <c r="V568" s="170"/>
      <c r="W568" s="421"/>
      <c r="X568" s="172"/>
      <c r="Y568" s="420"/>
      <c r="Z568" s="445"/>
      <c r="AA568" s="421"/>
      <c r="AB568" s="170"/>
      <c r="AC568" s="421"/>
      <c r="AD568" s="172"/>
      <c r="AE568" s="420"/>
      <c r="AF568" s="445"/>
      <c r="AG568" s="421"/>
      <c r="AH568" s="170"/>
      <c r="AI568" s="421"/>
      <c r="AJ568" s="172"/>
      <c r="AK568" s="420"/>
      <c r="AL568" s="445"/>
      <c r="AM568" s="421"/>
      <c r="AN568" s="170"/>
      <c r="AO568" s="421"/>
      <c r="AP568" s="172"/>
    </row>
    <row r="569" spans="13:42" ht="15" customHeight="1" x14ac:dyDescent="0.25">
      <c r="M569" s="421"/>
      <c r="N569" s="170"/>
      <c r="O569" s="421"/>
      <c r="P569" s="170"/>
      <c r="Q569" s="421"/>
      <c r="R569" s="170"/>
      <c r="S569" s="421"/>
      <c r="T569" s="170"/>
      <c r="U569" s="421"/>
      <c r="V569" s="170"/>
      <c r="W569" s="421"/>
      <c r="X569" s="170"/>
      <c r="Y569" s="421"/>
      <c r="Z569" s="170"/>
      <c r="AA569" s="421"/>
      <c r="AB569" s="170"/>
      <c r="AC569" s="421"/>
      <c r="AD569" s="170"/>
      <c r="AE569" s="421"/>
      <c r="AF569" s="170"/>
      <c r="AG569" s="421"/>
      <c r="AH569" s="170"/>
      <c r="AI569" s="421"/>
      <c r="AJ569" s="170"/>
      <c r="AK569" s="421"/>
      <c r="AL569" s="170"/>
      <c r="AM569" s="421"/>
      <c r="AN569" s="170"/>
      <c r="AO569" s="421"/>
      <c r="AP569" s="170"/>
    </row>
    <row r="570" spans="13:42" ht="15" customHeight="1" x14ac:dyDescent="0.25">
      <c r="M570" s="421"/>
      <c r="N570" s="170"/>
      <c r="O570" s="421"/>
      <c r="P570" s="170"/>
      <c r="Q570" s="421"/>
      <c r="R570" s="170"/>
      <c r="S570" s="421"/>
      <c r="T570" s="170"/>
      <c r="U570" s="421"/>
      <c r="V570" s="170"/>
      <c r="W570" s="421"/>
      <c r="X570" s="170"/>
      <c r="Y570" s="421"/>
      <c r="Z570" s="170"/>
      <c r="AA570" s="421"/>
      <c r="AB570" s="170"/>
      <c r="AC570" s="421"/>
      <c r="AD570" s="170"/>
      <c r="AE570" s="421"/>
      <c r="AF570" s="170"/>
      <c r="AG570" s="421"/>
      <c r="AH570" s="170"/>
      <c r="AI570" s="421"/>
      <c r="AJ570" s="170"/>
      <c r="AK570" s="421"/>
      <c r="AL570" s="170"/>
      <c r="AM570" s="421"/>
      <c r="AN570" s="170"/>
      <c r="AO570" s="421"/>
      <c r="AP570" s="170"/>
    </row>
    <row r="571" spans="13:42" ht="15" customHeight="1" x14ac:dyDescent="0.25">
      <c r="M571" s="433"/>
      <c r="N571" s="408"/>
      <c r="O571" s="434"/>
      <c r="P571" s="408"/>
      <c r="Q571" s="434"/>
      <c r="R571" s="409"/>
      <c r="S571" s="433"/>
      <c r="T571" s="408"/>
      <c r="U571" s="434"/>
      <c r="V571" s="408"/>
      <c r="W571" s="434"/>
      <c r="X571" s="409"/>
      <c r="Y571" s="433"/>
      <c r="Z571" s="408"/>
      <c r="AA571" s="434"/>
      <c r="AB571" s="408"/>
      <c r="AC571" s="434"/>
      <c r="AD571" s="409"/>
      <c r="AE571" s="433"/>
      <c r="AF571" s="408"/>
      <c r="AG571" s="434"/>
      <c r="AH571" s="408"/>
      <c r="AI571" s="434"/>
      <c r="AJ571" s="409"/>
      <c r="AK571" s="433"/>
      <c r="AL571" s="408"/>
      <c r="AM571" s="434"/>
      <c r="AN571" s="408"/>
      <c r="AO571" s="434"/>
      <c r="AP571" s="409"/>
    </row>
    <row r="572" spans="13:42" ht="15" customHeight="1" x14ac:dyDescent="0.25">
      <c r="M572" s="425"/>
      <c r="N572" s="446"/>
      <c r="O572" s="426"/>
      <c r="P572" s="186"/>
      <c r="Q572" s="426"/>
      <c r="R572" s="188"/>
      <c r="S572" s="425">
        <v>1</v>
      </c>
      <c r="T572" s="186" t="s">
        <v>998</v>
      </c>
      <c r="U572" s="426">
        <v>1</v>
      </c>
      <c r="V572" s="186" t="s">
        <v>999</v>
      </c>
      <c r="W572" s="426">
        <v>1</v>
      </c>
      <c r="X572" s="188" t="s">
        <v>1000</v>
      </c>
      <c r="Y572" s="425">
        <v>1</v>
      </c>
      <c r="Z572" s="186" t="s">
        <v>1001</v>
      </c>
      <c r="AA572" s="426">
        <v>1</v>
      </c>
      <c r="AB572" s="186" t="s">
        <v>1002</v>
      </c>
      <c r="AC572" s="426">
        <v>1</v>
      </c>
      <c r="AD572" s="188" t="s">
        <v>1003</v>
      </c>
      <c r="AE572" s="425">
        <v>1</v>
      </c>
      <c r="AF572" s="186" t="s">
        <v>1004</v>
      </c>
      <c r="AG572" s="426">
        <v>1</v>
      </c>
      <c r="AH572" s="186" t="s">
        <v>1005</v>
      </c>
      <c r="AI572" s="426">
        <v>1</v>
      </c>
      <c r="AJ572" s="188" t="s">
        <v>1006</v>
      </c>
      <c r="AK572" s="425">
        <v>1</v>
      </c>
      <c r="AL572" s="186" t="s">
        <v>1007</v>
      </c>
      <c r="AM572" s="426">
        <v>1</v>
      </c>
      <c r="AN572" s="186" t="s">
        <v>1008</v>
      </c>
      <c r="AO572" s="426">
        <v>1</v>
      </c>
      <c r="AP572" s="186" t="s">
        <v>1009</v>
      </c>
    </row>
    <row r="573" spans="13:42" ht="15" customHeight="1" x14ac:dyDescent="0.25">
      <c r="M573" s="425"/>
      <c r="N573" s="186"/>
      <c r="O573" s="426"/>
      <c r="P573" s="186"/>
      <c r="Q573" s="426"/>
      <c r="R573" s="188"/>
      <c r="S573" s="425"/>
      <c r="T573" s="186"/>
      <c r="U573" s="426"/>
      <c r="V573" s="186"/>
      <c r="W573" s="426"/>
      <c r="X573" s="188"/>
      <c r="Y573" s="425"/>
      <c r="Z573" s="186"/>
      <c r="AA573" s="426"/>
      <c r="AB573" s="186"/>
      <c r="AC573" s="426"/>
      <c r="AD573" s="188"/>
      <c r="AE573" s="425"/>
      <c r="AF573" s="186"/>
      <c r="AG573" s="426"/>
      <c r="AH573" s="186"/>
      <c r="AI573" s="426"/>
      <c r="AJ573" s="188"/>
      <c r="AK573" s="425"/>
      <c r="AL573" s="186"/>
      <c r="AM573" s="426"/>
      <c r="AN573" s="186"/>
      <c r="AO573" s="426"/>
      <c r="AP573" s="188"/>
    </row>
    <row r="574" spans="13:42" ht="15" customHeight="1" x14ac:dyDescent="0.25">
      <c r="M574" s="425"/>
      <c r="N574" s="186"/>
      <c r="O574" s="426"/>
      <c r="P574" s="186"/>
      <c r="Q574" s="426"/>
      <c r="R574" s="188"/>
      <c r="S574" s="425"/>
      <c r="T574" s="186"/>
      <c r="U574" s="426"/>
      <c r="V574" s="186"/>
      <c r="W574" s="426"/>
      <c r="X574" s="188"/>
      <c r="Y574" s="425"/>
      <c r="Z574" s="186"/>
      <c r="AA574" s="426"/>
      <c r="AB574" s="186"/>
      <c r="AC574" s="426"/>
      <c r="AD574" s="188"/>
      <c r="AE574" s="425"/>
      <c r="AF574" s="186"/>
      <c r="AG574" s="426"/>
      <c r="AH574" s="186"/>
      <c r="AI574" s="426"/>
      <c r="AJ574" s="188"/>
      <c r="AK574" s="425"/>
      <c r="AL574" s="186"/>
      <c r="AM574" s="426"/>
      <c r="AN574" s="186"/>
      <c r="AO574" s="426"/>
      <c r="AP574" s="188"/>
    </row>
    <row r="575" spans="13:42" ht="15" customHeight="1" x14ac:dyDescent="0.25">
      <c r="M575" s="433"/>
      <c r="N575" s="434"/>
      <c r="O575" s="434"/>
      <c r="P575" s="434"/>
      <c r="Q575" s="434"/>
      <c r="R575" s="444"/>
      <c r="S575" s="433"/>
      <c r="T575" s="434"/>
      <c r="U575" s="434"/>
      <c r="V575" s="434"/>
      <c r="W575" s="434"/>
      <c r="X575" s="444"/>
      <c r="Y575" s="433"/>
      <c r="Z575" s="434"/>
      <c r="AA575" s="434"/>
      <c r="AB575" s="434"/>
      <c r="AC575" s="434"/>
      <c r="AD575" s="444"/>
      <c r="AE575" s="433"/>
      <c r="AF575" s="434"/>
      <c r="AG575" s="434"/>
      <c r="AH575" s="434"/>
      <c r="AI575" s="434"/>
      <c r="AJ575" s="444"/>
      <c r="AK575" s="433"/>
      <c r="AL575" s="434"/>
      <c r="AM575" s="434"/>
      <c r="AN575" s="434"/>
      <c r="AO575" s="434"/>
      <c r="AP575" s="444"/>
    </row>
    <row r="576" spans="13:42" ht="15" customHeight="1" x14ac:dyDescent="0.25">
      <c r="M576" s="427">
        <v>1</v>
      </c>
      <c r="N576" s="196" t="s">
        <v>1010</v>
      </c>
      <c r="O576" s="428">
        <v>1</v>
      </c>
      <c r="P576" s="196" t="s">
        <v>1011</v>
      </c>
      <c r="Q576" s="428">
        <v>1</v>
      </c>
      <c r="R576" s="196" t="s">
        <v>1012</v>
      </c>
      <c r="S576" s="427">
        <v>1</v>
      </c>
      <c r="T576" s="196" t="s">
        <v>1013</v>
      </c>
      <c r="U576" s="428">
        <v>1</v>
      </c>
      <c r="V576" s="196" t="s">
        <v>1014</v>
      </c>
      <c r="W576" s="428">
        <v>1</v>
      </c>
      <c r="X576" s="196" t="s">
        <v>1015</v>
      </c>
      <c r="Y576" s="427">
        <v>1</v>
      </c>
      <c r="Z576" s="196" t="s">
        <v>1016</v>
      </c>
      <c r="AA576" s="428">
        <v>1</v>
      </c>
      <c r="AB576" s="196" t="s">
        <v>1017</v>
      </c>
      <c r="AC576" s="428">
        <v>1</v>
      </c>
      <c r="AD576" s="196" t="s">
        <v>1018</v>
      </c>
      <c r="AE576" s="427">
        <v>1</v>
      </c>
      <c r="AF576" s="196" t="s">
        <v>1019</v>
      </c>
      <c r="AG576" s="428">
        <v>1</v>
      </c>
      <c r="AH576" s="196" t="s">
        <v>1020</v>
      </c>
      <c r="AI576" s="428">
        <v>1</v>
      </c>
      <c r="AJ576" s="196" t="s">
        <v>1021</v>
      </c>
      <c r="AK576" s="427">
        <v>1</v>
      </c>
      <c r="AL576" s="196" t="s">
        <v>1022</v>
      </c>
      <c r="AM576" s="428">
        <v>1</v>
      </c>
      <c r="AN576" s="196" t="s">
        <v>1023</v>
      </c>
      <c r="AO576" s="428">
        <v>1</v>
      </c>
      <c r="AP576" s="196" t="s">
        <v>1024</v>
      </c>
    </row>
    <row r="577" spans="13:42" ht="15" customHeight="1" x14ac:dyDescent="0.25">
      <c r="M577" s="427"/>
      <c r="N577" s="196"/>
      <c r="O577" s="428"/>
      <c r="P577" s="196"/>
      <c r="Q577" s="428"/>
      <c r="R577" s="198"/>
      <c r="S577" s="427"/>
      <c r="T577" s="196"/>
      <c r="U577" s="428"/>
      <c r="V577" s="196"/>
      <c r="W577" s="428"/>
      <c r="X577" s="198"/>
      <c r="Y577" s="427"/>
      <c r="Z577" s="196"/>
      <c r="AA577" s="428"/>
      <c r="AB577" s="196"/>
      <c r="AC577" s="428"/>
      <c r="AD577" s="198"/>
      <c r="AE577" s="427"/>
      <c r="AF577" s="196"/>
      <c r="AG577" s="428"/>
      <c r="AH577" s="196"/>
      <c r="AI577" s="428"/>
      <c r="AJ577" s="198"/>
      <c r="AK577" s="427"/>
      <c r="AL577" s="196"/>
      <c r="AM577" s="428"/>
      <c r="AN577" s="196"/>
      <c r="AO577" s="428"/>
      <c r="AP577" s="198"/>
    </row>
    <row r="578" spans="13:42" ht="15" customHeight="1" x14ac:dyDescent="0.25">
      <c r="M578" s="427"/>
      <c r="N578" s="196"/>
      <c r="O578" s="428"/>
      <c r="P578" s="196"/>
      <c r="Q578" s="428"/>
      <c r="R578" s="198"/>
      <c r="S578" s="427"/>
      <c r="T578" s="196"/>
      <c r="U578" s="428"/>
      <c r="V578" s="196"/>
      <c r="W578" s="428"/>
      <c r="X578" s="198"/>
      <c r="Y578" s="427"/>
      <c r="Z578" s="196"/>
      <c r="AA578" s="428"/>
      <c r="AB578" s="196"/>
      <c r="AC578" s="428"/>
      <c r="AD578" s="198"/>
      <c r="AE578" s="427"/>
      <c r="AF578" s="196"/>
      <c r="AG578" s="428"/>
      <c r="AH578" s="196"/>
      <c r="AI578" s="428"/>
      <c r="AJ578" s="198"/>
      <c r="AK578" s="427"/>
      <c r="AL578" s="196"/>
      <c r="AM578" s="428"/>
      <c r="AN578" s="196"/>
      <c r="AO578" s="428"/>
      <c r="AP578" s="198"/>
    </row>
    <row r="579" spans="13:42" ht="15" customHeight="1" x14ac:dyDescent="0.25">
      <c r="M579" s="429"/>
      <c r="N579" s="406"/>
      <c r="O579" s="430"/>
      <c r="P579" s="406"/>
      <c r="Q579" s="430"/>
      <c r="R579" s="407"/>
      <c r="S579" s="429"/>
      <c r="T579" s="406"/>
      <c r="U579" s="430"/>
      <c r="V579" s="406"/>
      <c r="W579" s="430"/>
      <c r="X579" s="407"/>
      <c r="Y579" s="429"/>
      <c r="Z579" s="406"/>
      <c r="AA579" s="430"/>
      <c r="AB579" s="406"/>
      <c r="AC579" s="430"/>
      <c r="AD579" s="407"/>
      <c r="AE579" s="429"/>
      <c r="AF579" s="406"/>
      <c r="AG579" s="430"/>
      <c r="AH579" s="406"/>
      <c r="AI579" s="430"/>
      <c r="AJ579" s="407"/>
      <c r="AK579" s="429"/>
      <c r="AL579" s="406"/>
      <c r="AM579" s="430"/>
      <c r="AN579" s="406"/>
      <c r="AO579" s="430"/>
      <c r="AP579" s="407"/>
    </row>
    <row r="580" spans="13:42" ht="15" customHeight="1" x14ac:dyDescent="0.25">
      <c r="M580" s="427"/>
      <c r="N580" s="447"/>
      <c r="O580" s="428"/>
      <c r="P580" s="196"/>
      <c r="Q580" s="428"/>
      <c r="R580" s="196"/>
      <c r="S580" s="427"/>
      <c r="T580" s="447"/>
      <c r="U580" s="428"/>
      <c r="V580" s="196"/>
      <c r="W580" s="428"/>
      <c r="X580" s="196"/>
      <c r="Y580" s="427"/>
      <c r="Z580" s="447"/>
      <c r="AA580" s="428"/>
      <c r="AB580" s="196"/>
      <c r="AC580" s="428"/>
      <c r="AD580" s="196"/>
      <c r="AE580" s="427"/>
      <c r="AF580" s="447"/>
      <c r="AG580" s="428"/>
      <c r="AH580" s="196"/>
      <c r="AI580" s="428"/>
      <c r="AJ580" s="196"/>
      <c r="AK580" s="427"/>
      <c r="AL580" s="447"/>
      <c r="AM580" s="428"/>
      <c r="AN580" s="196"/>
      <c r="AO580" s="428"/>
      <c r="AP580" s="196"/>
    </row>
    <row r="581" spans="13:42" ht="15" customHeight="1" x14ac:dyDescent="0.25">
      <c r="M581" s="427"/>
      <c r="N581" s="196"/>
      <c r="O581" s="428"/>
      <c r="P581" s="196"/>
      <c r="Q581" s="428"/>
      <c r="R581" s="198"/>
      <c r="S581" s="427"/>
      <c r="T581" s="196"/>
      <c r="U581" s="428"/>
      <c r="V581" s="196"/>
      <c r="W581" s="428"/>
      <c r="X581" s="198"/>
      <c r="Y581" s="427"/>
      <c r="Z581" s="196"/>
      <c r="AA581" s="428"/>
      <c r="AB581" s="196"/>
      <c r="AC581" s="428"/>
      <c r="AD581" s="198"/>
      <c r="AE581" s="427"/>
      <c r="AF581" s="196"/>
      <c r="AG581" s="428"/>
      <c r="AH581" s="196"/>
      <c r="AI581" s="428"/>
      <c r="AJ581" s="198"/>
      <c r="AK581" s="427"/>
      <c r="AL581" s="196"/>
      <c r="AM581" s="428"/>
      <c r="AN581" s="196"/>
      <c r="AO581" s="428"/>
      <c r="AP581" s="198"/>
    </row>
    <row r="582" spans="13:42" ht="15" customHeight="1" x14ac:dyDescent="0.25">
      <c r="M582" s="427"/>
      <c r="N582" s="196"/>
      <c r="O582" s="428"/>
      <c r="P582" s="196"/>
      <c r="Q582" s="428"/>
      <c r="R582" s="198"/>
      <c r="S582" s="427"/>
      <c r="T582" s="196"/>
      <c r="U582" s="428"/>
      <c r="V582" s="196"/>
      <c r="W582" s="428"/>
      <c r="X582" s="198"/>
      <c r="Y582" s="427"/>
      <c r="Z582" s="196"/>
      <c r="AA582" s="428"/>
      <c r="AB582" s="196"/>
      <c r="AC582" s="428"/>
      <c r="AD582" s="198"/>
      <c r="AE582" s="427"/>
      <c r="AF582" s="196"/>
      <c r="AG582" s="428"/>
      <c r="AH582" s="196"/>
      <c r="AI582" s="428"/>
      <c r="AJ582" s="198"/>
      <c r="AK582" s="427"/>
      <c r="AL582" s="196"/>
      <c r="AM582" s="428"/>
      <c r="AN582" s="196"/>
      <c r="AO582" s="428"/>
      <c r="AP582" s="198"/>
    </row>
    <row r="583" spans="13:42" ht="15" customHeight="1" x14ac:dyDescent="0.25">
      <c r="M583" s="429"/>
      <c r="N583" s="406"/>
      <c r="O583" s="430"/>
      <c r="P583" s="406"/>
      <c r="Q583" s="430"/>
      <c r="R583" s="407"/>
      <c r="S583" s="429"/>
      <c r="T583" s="406"/>
      <c r="U583" s="430"/>
      <c r="V583" s="406"/>
      <c r="W583" s="430"/>
      <c r="X583" s="407"/>
      <c r="Y583" s="429"/>
      <c r="Z583" s="406"/>
      <c r="AA583" s="430"/>
      <c r="AB583" s="406"/>
      <c r="AC583" s="430"/>
      <c r="AD583" s="407"/>
      <c r="AE583" s="429"/>
      <c r="AF583" s="406"/>
      <c r="AG583" s="430"/>
      <c r="AH583" s="406"/>
      <c r="AI583" s="430"/>
      <c r="AJ583" s="407"/>
      <c r="AK583" s="429"/>
      <c r="AL583" s="406"/>
      <c r="AM583" s="430"/>
      <c r="AN583" s="406"/>
      <c r="AO583" s="430"/>
      <c r="AP583" s="407"/>
    </row>
    <row r="584" spans="13:42" ht="15" customHeight="1" x14ac:dyDescent="0.25">
      <c r="M584" s="427">
        <v>1</v>
      </c>
      <c r="N584" s="196" t="s">
        <v>1025</v>
      </c>
      <c r="O584" s="428">
        <v>1</v>
      </c>
      <c r="P584" s="196" t="s">
        <v>1026</v>
      </c>
      <c r="Q584" s="428">
        <v>1</v>
      </c>
      <c r="R584" s="196" t="s">
        <v>1027</v>
      </c>
      <c r="S584" s="427">
        <v>1</v>
      </c>
      <c r="T584" s="196" t="s">
        <v>1028</v>
      </c>
      <c r="U584" s="428">
        <v>1</v>
      </c>
      <c r="V584" s="196" t="s">
        <v>1029</v>
      </c>
      <c r="W584" s="428">
        <v>1</v>
      </c>
      <c r="X584" s="196" t="s">
        <v>1030</v>
      </c>
      <c r="Y584" s="427">
        <v>1</v>
      </c>
      <c r="Z584" s="196" t="s">
        <v>1031</v>
      </c>
      <c r="AA584" s="428">
        <v>1</v>
      </c>
      <c r="AB584" s="196" t="s">
        <v>1032</v>
      </c>
      <c r="AC584" s="428">
        <v>1</v>
      </c>
      <c r="AD584" s="196" t="s">
        <v>1033</v>
      </c>
      <c r="AE584" s="427">
        <v>1</v>
      </c>
      <c r="AF584" s="196" t="s">
        <v>1034</v>
      </c>
      <c r="AG584" s="428">
        <v>1</v>
      </c>
      <c r="AH584" s="196" t="s">
        <v>1035</v>
      </c>
      <c r="AI584" s="428">
        <v>1</v>
      </c>
      <c r="AJ584" s="196" t="s">
        <v>1036</v>
      </c>
      <c r="AK584" s="427">
        <v>1</v>
      </c>
      <c r="AL584" s="196" t="s">
        <v>1037</v>
      </c>
      <c r="AM584" s="428">
        <v>1</v>
      </c>
      <c r="AN584" s="196" t="s">
        <v>1038</v>
      </c>
      <c r="AO584" s="428">
        <v>1</v>
      </c>
      <c r="AP584" s="196" t="s">
        <v>1039</v>
      </c>
    </row>
    <row r="585" spans="13:42" ht="15" customHeight="1" x14ac:dyDescent="0.25">
      <c r="M585" s="427"/>
      <c r="N585" s="196"/>
      <c r="O585" s="428"/>
      <c r="P585" s="196"/>
      <c r="Q585" s="428"/>
      <c r="R585" s="198"/>
      <c r="S585" s="427"/>
      <c r="T585" s="196"/>
      <c r="U585" s="428"/>
      <c r="V585" s="196"/>
      <c r="W585" s="428"/>
      <c r="X585" s="198"/>
      <c r="Y585" s="427"/>
      <c r="Z585" s="196"/>
      <c r="AA585" s="428"/>
      <c r="AB585" s="196"/>
      <c r="AC585" s="428"/>
      <c r="AD585" s="198"/>
      <c r="AE585" s="427"/>
      <c r="AF585" s="196"/>
      <c r="AG585" s="428"/>
      <c r="AH585" s="196"/>
      <c r="AI585" s="428"/>
      <c r="AJ585" s="198"/>
      <c r="AK585" s="427"/>
      <c r="AL585" s="196"/>
      <c r="AM585" s="428"/>
      <c r="AN585" s="196"/>
      <c r="AO585" s="428"/>
      <c r="AP585" s="198"/>
    </row>
    <row r="586" spans="13:42" ht="15" customHeight="1" x14ac:dyDescent="0.25">
      <c r="M586" s="427"/>
      <c r="N586" s="196"/>
      <c r="O586" s="428"/>
      <c r="P586" s="196"/>
      <c r="Q586" s="428"/>
      <c r="R586" s="198"/>
      <c r="S586" s="427"/>
      <c r="T586" s="196"/>
      <c r="U586" s="428"/>
      <c r="V586" s="196"/>
      <c r="W586" s="428"/>
      <c r="X586" s="198"/>
      <c r="Y586" s="427"/>
      <c r="Z586" s="196"/>
      <c r="AA586" s="428"/>
      <c r="AB586" s="196"/>
      <c r="AC586" s="428"/>
      <c r="AD586" s="198"/>
      <c r="AE586" s="427"/>
      <c r="AF586" s="196"/>
      <c r="AG586" s="428"/>
      <c r="AH586" s="196"/>
      <c r="AI586" s="428"/>
      <c r="AJ586" s="198"/>
      <c r="AK586" s="427"/>
      <c r="AL586" s="196"/>
      <c r="AM586" s="428"/>
      <c r="AN586" s="196"/>
      <c r="AO586" s="428"/>
      <c r="AP586" s="198"/>
    </row>
    <row r="587" spans="13:42" ht="15" customHeight="1" x14ac:dyDescent="0.25">
      <c r="M587" s="429"/>
      <c r="N587" s="406"/>
      <c r="O587" s="430"/>
      <c r="P587" s="406"/>
      <c r="Q587" s="430"/>
      <c r="R587" s="407"/>
      <c r="S587" s="429"/>
      <c r="T587" s="406"/>
      <c r="U587" s="430"/>
      <c r="V587" s="406"/>
      <c r="W587" s="430"/>
      <c r="X587" s="407"/>
      <c r="Y587" s="429"/>
      <c r="Z587" s="406"/>
      <c r="AA587" s="430"/>
      <c r="AB587" s="406"/>
      <c r="AC587" s="430"/>
      <c r="AD587" s="407"/>
      <c r="AE587" s="429"/>
      <c r="AF587" s="406"/>
      <c r="AG587" s="430"/>
      <c r="AH587" s="406"/>
      <c r="AI587" s="430"/>
      <c r="AJ587" s="407"/>
      <c r="AK587" s="429"/>
      <c r="AL587" s="406"/>
      <c r="AM587" s="430"/>
      <c r="AN587" s="406"/>
      <c r="AO587" s="430"/>
      <c r="AP587" s="407"/>
    </row>
    <row r="588" spans="13:42" ht="15" customHeight="1" x14ac:dyDescent="0.25">
      <c r="M588" s="427">
        <v>1</v>
      </c>
      <c r="N588" s="196" t="s">
        <v>1040</v>
      </c>
      <c r="O588" s="428">
        <v>1</v>
      </c>
      <c r="P588" s="196" t="s">
        <v>1041</v>
      </c>
      <c r="Q588" s="428">
        <v>1</v>
      </c>
      <c r="R588" s="196" t="s">
        <v>1042</v>
      </c>
      <c r="S588" s="427">
        <v>1</v>
      </c>
      <c r="T588" s="196" t="s">
        <v>1043</v>
      </c>
      <c r="U588" s="428">
        <v>1</v>
      </c>
      <c r="V588" s="196" t="s">
        <v>1044</v>
      </c>
      <c r="W588" s="428">
        <v>1</v>
      </c>
      <c r="X588" s="196" t="s">
        <v>1045</v>
      </c>
      <c r="Y588" s="427">
        <v>1</v>
      </c>
      <c r="Z588" s="196" t="s">
        <v>1046</v>
      </c>
      <c r="AA588" s="428">
        <v>1</v>
      </c>
      <c r="AB588" s="196" t="s">
        <v>1047</v>
      </c>
      <c r="AC588" s="428">
        <v>1</v>
      </c>
      <c r="AD588" s="196" t="s">
        <v>1048</v>
      </c>
      <c r="AE588" s="427">
        <v>1</v>
      </c>
      <c r="AF588" s="196" t="s">
        <v>1049</v>
      </c>
      <c r="AG588" s="428">
        <v>1</v>
      </c>
      <c r="AH588" s="196" t="s">
        <v>1050</v>
      </c>
      <c r="AI588" s="428">
        <v>1</v>
      </c>
      <c r="AJ588" s="196" t="s">
        <v>1051</v>
      </c>
      <c r="AK588" s="427">
        <v>1</v>
      </c>
      <c r="AL588" s="196" t="s">
        <v>1052</v>
      </c>
      <c r="AM588" s="428">
        <v>1</v>
      </c>
      <c r="AN588" s="196" t="s">
        <v>1053</v>
      </c>
      <c r="AO588" s="428">
        <v>1</v>
      </c>
      <c r="AP588" s="196" t="s">
        <v>1054</v>
      </c>
    </row>
    <row r="589" spans="13:42" ht="15" customHeight="1" x14ac:dyDescent="0.25">
      <c r="M589" s="427"/>
      <c r="N589" s="196"/>
      <c r="O589" s="428"/>
      <c r="P589" s="196"/>
      <c r="Q589" s="428"/>
      <c r="R589" s="198"/>
      <c r="S589" s="427"/>
      <c r="T589" s="196"/>
      <c r="U589" s="428"/>
      <c r="V589" s="196"/>
      <c r="W589" s="428"/>
      <c r="X589" s="198"/>
      <c r="Y589" s="427"/>
      <c r="Z589" s="196"/>
      <c r="AA589" s="428"/>
      <c r="AB589" s="196"/>
      <c r="AC589" s="428"/>
      <c r="AD589" s="198"/>
      <c r="AE589" s="427"/>
      <c r="AF589" s="196"/>
      <c r="AG589" s="428"/>
      <c r="AH589" s="196"/>
      <c r="AI589" s="428"/>
      <c r="AJ589" s="198"/>
      <c r="AK589" s="427"/>
      <c r="AL589" s="196"/>
      <c r="AM589" s="428"/>
      <c r="AN589" s="196"/>
      <c r="AO589" s="428"/>
      <c r="AP589" s="198"/>
    </row>
    <row r="590" spans="13:42" ht="15" customHeight="1" x14ac:dyDescent="0.25">
      <c r="M590" s="427"/>
      <c r="N590" s="196"/>
      <c r="O590" s="428"/>
      <c r="P590" s="196"/>
      <c r="Q590" s="428"/>
      <c r="R590" s="198"/>
      <c r="S590" s="427"/>
      <c r="T590" s="196"/>
      <c r="U590" s="428"/>
      <c r="V590" s="196"/>
      <c r="W590" s="428"/>
      <c r="X590" s="198"/>
      <c r="Y590" s="427"/>
      <c r="Z590" s="196"/>
      <c r="AA590" s="428"/>
      <c r="AB590" s="196"/>
      <c r="AC590" s="428"/>
      <c r="AD590" s="198"/>
      <c r="AE590" s="427"/>
      <c r="AF590" s="196"/>
      <c r="AG590" s="428"/>
      <c r="AH590" s="196"/>
      <c r="AI590" s="428"/>
      <c r="AJ590" s="198"/>
      <c r="AK590" s="427"/>
      <c r="AL590" s="196"/>
      <c r="AM590" s="428"/>
      <c r="AN590" s="196"/>
      <c r="AO590" s="428"/>
      <c r="AP590" s="198"/>
    </row>
    <row r="591" spans="13:42" ht="15" customHeight="1" x14ac:dyDescent="0.25">
      <c r="M591" s="429"/>
      <c r="N591" s="406"/>
      <c r="O591" s="430"/>
      <c r="P591" s="406"/>
      <c r="Q591" s="430"/>
      <c r="R591" s="407"/>
      <c r="S591" s="429"/>
      <c r="T591" s="406"/>
      <c r="U591" s="430"/>
      <c r="V591" s="406"/>
      <c r="W591" s="430"/>
      <c r="X591" s="407"/>
      <c r="Y591" s="429"/>
      <c r="Z591" s="406"/>
      <c r="AA591" s="430"/>
      <c r="AB591" s="406"/>
      <c r="AC591" s="430"/>
      <c r="AD591" s="407"/>
      <c r="AE591" s="429"/>
      <c r="AF591" s="406"/>
      <c r="AG591" s="430"/>
      <c r="AH591" s="406"/>
      <c r="AI591" s="430"/>
      <c r="AJ591" s="407"/>
      <c r="AK591" s="429"/>
      <c r="AL591" s="406"/>
      <c r="AM591" s="430"/>
      <c r="AN591" s="406"/>
      <c r="AO591" s="430"/>
      <c r="AP591" s="407"/>
    </row>
    <row r="592" spans="13:42" ht="15" customHeight="1" x14ac:dyDescent="0.25">
      <c r="M592" s="427">
        <v>1</v>
      </c>
      <c r="N592" s="196" t="s">
        <v>1055</v>
      </c>
      <c r="O592" s="428">
        <v>1</v>
      </c>
      <c r="P592" s="196" t="s">
        <v>1056</v>
      </c>
      <c r="Q592" s="428">
        <v>1</v>
      </c>
      <c r="R592" s="196" t="s">
        <v>1057</v>
      </c>
      <c r="S592" s="427">
        <v>1</v>
      </c>
      <c r="T592" s="196" t="s">
        <v>1058</v>
      </c>
      <c r="U592" s="428">
        <v>1</v>
      </c>
      <c r="V592" s="196" t="s">
        <v>1059</v>
      </c>
      <c r="W592" s="428">
        <v>1</v>
      </c>
      <c r="X592" s="196" t="s">
        <v>1060</v>
      </c>
      <c r="Y592" s="427">
        <v>1</v>
      </c>
      <c r="Z592" s="196" t="s">
        <v>1061</v>
      </c>
      <c r="AA592" s="428">
        <v>1</v>
      </c>
      <c r="AB592" s="196" t="s">
        <v>1062</v>
      </c>
      <c r="AC592" s="428">
        <v>1</v>
      </c>
      <c r="AD592" s="196" t="s">
        <v>1063</v>
      </c>
      <c r="AE592" s="427">
        <v>1</v>
      </c>
      <c r="AF592" s="196" t="s">
        <v>1064</v>
      </c>
      <c r="AG592" s="428">
        <v>1</v>
      </c>
      <c r="AH592" s="196" t="s">
        <v>1065</v>
      </c>
      <c r="AI592" s="428">
        <v>1</v>
      </c>
      <c r="AJ592" s="196" t="s">
        <v>1066</v>
      </c>
      <c r="AK592" s="427">
        <v>1</v>
      </c>
      <c r="AL592" s="196" t="s">
        <v>1067</v>
      </c>
      <c r="AM592" s="428">
        <v>1</v>
      </c>
      <c r="AN592" s="196" t="s">
        <v>1068</v>
      </c>
      <c r="AO592" s="428">
        <v>1</v>
      </c>
      <c r="AP592" s="196" t="s">
        <v>1069</v>
      </c>
    </row>
    <row r="593" spans="13:42" ht="15" customHeight="1" x14ac:dyDescent="0.25">
      <c r="M593" s="427"/>
      <c r="N593" s="196"/>
      <c r="O593" s="428"/>
      <c r="P593" s="196"/>
      <c r="Q593" s="428"/>
      <c r="R593" s="198"/>
      <c r="S593" s="427"/>
      <c r="T593" s="196"/>
      <c r="U593" s="428"/>
      <c r="V593" s="196"/>
      <c r="W593" s="428"/>
      <c r="X593" s="198"/>
      <c r="Y593" s="427"/>
      <c r="Z593" s="196"/>
      <c r="AA593" s="428"/>
      <c r="AB593" s="196"/>
      <c r="AC593" s="428"/>
      <c r="AD593" s="198"/>
      <c r="AE593" s="427"/>
      <c r="AF593" s="196"/>
      <c r="AG593" s="428"/>
      <c r="AH593" s="196"/>
      <c r="AI593" s="428"/>
      <c r="AJ593" s="198"/>
      <c r="AK593" s="427"/>
      <c r="AL593" s="196"/>
      <c r="AM593" s="428"/>
      <c r="AN593" s="196"/>
      <c r="AO593" s="428"/>
      <c r="AP593" s="198"/>
    </row>
    <row r="594" spans="13:42" ht="15" customHeight="1" x14ac:dyDescent="0.25">
      <c r="M594" s="431"/>
      <c r="N594" s="213"/>
      <c r="O594" s="432"/>
      <c r="P594" s="213"/>
      <c r="Q594" s="432"/>
      <c r="R594" s="214"/>
      <c r="S594" s="431"/>
      <c r="T594" s="213"/>
      <c r="U594" s="432"/>
      <c r="V594" s="213"/>
      <c r="W594" s="432"/>
      <c r="X594" s="214"/>
      <c r="Y594" s="431"/>
      <c r="Z594" s="213"/>
      <c r="AA594" s="432"/>
      <c r="AB594" s="213"/>
      <c r="AC594" s="432"/>
      <c r="AD594" s="214"/>
      <c r="AE594" s="431"/>
      <c r="AF594" s="213"/>
      <c r="AG594" s="432"/>
      <c r="AH594" s="213"/>
      <c r="AI594" s="432"/>
      <c r="AJ594" s="214"/>
      <c r="AK594" s="431"/>
      <c r="AL594" s="213"/>
      <c r="AM594" s="432"/>
      <c r="AN594" s="213"/>
      <c r="AO594" s="432"/>
      <c r="AP594" s="214"/>
    </row>
    <row r="595" spans="13:42" ht="15" customHeight="1" x14ac:dyDescent="0.25">
      <c r="M595" s="433"/>
      <c r="N595" s="408"/>
      <c r="O595" s="434"/>
      <c r="P595" s="408"/>
      <c r="Q595" s="434"/>
      <c r="R595" s="409"/>
      <c r="S595" s="433"/>
      <c r="T595" s="408"/>
      <c r="U595" s="434"/>
      <c r="V595" s="408"/>
      <c r="W595" s="434"/>
      <c r="X595" s="409"/>
      <c r="Y595" s="433"/>
      <c r="Z595" s="408"/>
      <c r="AA595" s="434"/>
      <c r="AB595" s="408"/>
      <c r="AC595" s="434"/>
      <c r="AD595" s="409"/>
      <c r="AE595" s="433"/>
      <c r="AF595" s="408"/>
      <c r="AG595" s="434"/>
      <c r="AH595" s="408"/>
      <c r="AI595" s="434"/>
      <c r="AJ595" s="409"/>
      <c r="AK595" s="433"/>
      <c r="AL595" s="408"/>
      <c r="AM595" s="434"/>
      <c r="AN595" s="408"/>
      <c r="AO595" s="434"/>
      <c r="AP595" s="409"/>
    </row>
    <row r="596" spans="13:42" ht="15" customHeight="1" x14ac:dyDescent="0.25">
      <c r="M596" s="435"/>
      <c r="N596" s="448"/>
      <c r="O596" s="436"/>
      <c r="P596" s="216"/>
      <c r="Q596" s="436"/>
      <c r="R596" s="216"/>
      <c r="S596" s="435">
        <v>1</v>
      </c>
      <c r="T596" s="216" t="s">
        <v>1070</v>
      </c>
      <c r="U596" s="436">
        <v>1</v>
      </c>
      <c r="V596" s="216" t="s">
        <v>1071</v>
      </c>
      <c r="W596" s="436">
        <v>1</v>
      </c>
      <c r="X596" s="216" t="s">
        <v>1072</v>
      </c>
      <c r="Y596" s="435">
        <v>1</v>
      </c>
      <c r="Z596" s="216" t="s">
        <v>1073</v>
      </c>
      <c r="AA596" s="436">
        <v>1</v>
      </c>
      <c r="AB596" s="216" t="s">
        <v>1074</v>
      </c>
      <c r="AC596" s="436">
        <v>1</v>
      </c>
      <c r="AD596" s="216" t="s">
        <v>1075</v>
      </c>
      <c r="AE596" s="435">
        <v>1</v>
      </c>
      <c r="AF596" s="216" t="s">
        <v>1076</v>
      </c>
      <c r="AG596" s="436">
        <v>1</v>
      </c>
      <c r="AH596" s="216" t="s">
        <v>1077</v>
      </c>
      <c r="AI596" s="436">
        <v>1</v>
      </c>
      <c r="AJ596" s="216" t="s">
        <v>1078</v>
      </c>
      <c r="AK596" s="435">
        <v>1</v>
      </c>
      <c r="AL596" s="216" t="s">
        <v>1079</v>
      </c>
      <c r="AM596" s="436">
        <v>1</v>
      </c>
      <c r="AN596" s="216" t="s">
        <v>1080</v>
      </c>
      <c r="AO596" s="436">
        <v>1</v>
      </c>
      <c r="AP596" s="216" t="s">
        <v>1081</v>
      </c>
    </row>
    <row r="597" spans="13:42" ht="15" customHeight="1" x14ac:dyDescent="0.25">
      <c r="M597" s="435"/>
      <c r="N597" s="216"/>
      <c r="O597" s="436"/>
      <c r="P597" s="216"/>
      <c r="Q597" s="436"/>
      <c r="R597" s="218"/>
      <c r="S597" s="435"/>
      <c r="T597" s="216"/>
      <c r="U597" s="436"/>
      <c r="V597" s="216"/>
      <c r="W597" s="436"/>
      <c r="X597" s="218"/>
      <c r="Y597" s="435"/>
      <c r="Z597" s="216"/>
      <c r="AA597" s="436"/>
      <c r="AB597" s="216"/>
      <c r="AC597" s="436"/>
      <c r="AD597" s="218"/>
      <c r="AE597" s="435"/>
      <c r="AF597" s="216"/>
      <c r="AG597" s="436"/>
      <c r="AH597" s="216"/>
      <c r="AI597" s="436"/>
      <c r="AJ597" s="218"/>
      <c r="AK597" s="435"/>
      <c r="AL597" s="216"/>
      <c r="AM597" s="436"/>
      <c r="AN597" s="216"/>
      <c r="AO597" s="436"/>
      <c r="AP597" s="218"/>
    </row>
    <row r="598" spans="13:42" ht="15" customHeight="1" x14ac:dyDescent="0.25">
      <c r="M598" s="435"/>
      <c r="N598" s="216"/>
      <c r="O598" s="436"/>
      <c r="P598" s="216"/>
      <c r="Q598" s="436"/>
      <c r="R598" s="218"/>
      <c r="S598" s="435"/>
      <c r="T598" s="216"/>
      <c r="U598" s="436"/>
      <c r="V598" s="216"/>
      <c r="W598" s="436"/>
      <c r="X598" s="218"/>
      <c r="Y598" s="435"/>
      <c r="Z598" s="216"/>
      <c r="AA598" s="436"/>
      <c r="AB598" s="216"/>
      <c r="AC598" s="436"/>
      <c r="AD598" s="218"/>
      <c r="AE598" s="435"/>
      <c r="AF598" s="216"/>
      <c r="AG598" s="436"/>
      <c r="AH598" s="216"/>
      <c r="AI598" s="436"/>
      <c r="AJ598" s="218"/>
      <c r="AK598" s="435"/>
      <c r="AL598" s="216"/>
      <c r="AM598" s="436"/>
      <c r="AN598" s="216"/>
      <c r="AO598" s="436"/>
      <c r="AP598" s="218"/>
    </row>
    <row r="599" spans="13:42" ht="15" customHeight="1" x14ac:dyDescent="0.25">
      <c r="M599" s="433"/>
      <c r="N599" s="408"/>
      <c r="O599" s="434"/>
      <c r="P599" s="408"/>
      <c r="Q599" s="434"/>
      <c r="R599" s="409"/>
      <c r="S599" s="433"/>
      <c r="T599" s="408"/>
      <c r="U599" s="434"/>
      <c r="V599" s="408"/>
      <c r="W599" s="434"/>
      <c r="X599" s="409"/>
      <c r="Y599" s="433"/>
      <c r="Z599" s="408"/>
      <c r="AA599" s="434"/>
      <c r="AB599" s="408"/>
      <c r="AC599" s="434"/>
      <c r="AD599" s="409"/>
      <c r="AE599" s="433"/>
      <c r="AF599" s="408"/>
      <c r="AG599" s="434"/>
      <c r="AH599" s="408"/>
      <c r="AI599" s="434"/>
      <c r="AJ599" s="409"/>
      <c r="AK599" s="433"/>
      <c r="AL599" s="408"/>
      <c r="AM599" s="434"/>
      <c r="AN599" s="408"/>
      <c r="AO599" s="434"/>
      <c r="AP599" s="409"/>
    </row>
    <row r="600" spans="13:42" ht="15" customHeight="1" x14ac:dyDescent="0.25">
      <c r="M600" s="439">
        <v>1</v>
      </c>
      <c r="N600" s="145" t="s">
        <v>1082</v>
      </c>
      <c r="O600" s="440"/>
      <c r="P600" s="441"/>
      <c r="Q600" s="440"/>
      <c r="R600" s="441"/>
      <c r="S600" s="439"/>
      <c r="T600" s="145"/>
      <c r="U600" s="440"/>
      <c r="V600" s="145"/>
      <c r="W600" s="440"/>
      <c r="X600" s="146"/>
      <c r="Y600" s="439"/>
      <c r="Z600" s="145"/>
      <c r="AA600" s="440"/>
      <c r="AB600" s="145"/>
      <c r="AC600" s="440"/>
      <c r="AD600" s="146"/>
      <c r="AE600" s="439"/>
      <c r="AF600" s="145"/>
      <c r="AG600" s="440"/>
      <c r="AH600" s="441"/>
      <c r="AI600" s="440"/>
      <c r="AJ600" s="441"/>
      <c r="AK600" s="439"/>
      <c r="AL600" s="145"/>
      <c r="AM600" s="440"/>
      <c r="AN600" s="145"/>
      <c r="AO600" s="440"/>
      <c r="AP600" s="146"/>
    </row>
    <row r="601" spans="13:42" ht="15" customHeight="1" x14ac:dyDescent="0.25">
      <c r="M601" s="439">
        <v>2</v>
      </c>
      <c r="N601" s="145" t="s">
        <v>1083</v>
      </c>
      <c r="O601" s="440"/>
      <c r="P601" s="145"/>
      <c r="Q601" s="440"/>
      <c r="R601" s="146"/>
      <c r="S601" s="439"/>
      <c r="T601" s="145"/>
      <c r="U601" s="440"/>
      <c r="V601" s="145"/>
      <c r="W601" s="440"/>
      <c r="X601" s="146"/>
      <c r="Y601" s="439"/>
      <c r="Z601" s="145"/>
      <c r="AA601" s="440"/>
      <c r="AB601" s="145"/>
      <c r="AC601" s="440"/>
      <c r="AD601" s="146"/>
      <c r="AE601" s="439"/>
      <c r="AF601" s="145"/>
      <c r="AG601" s="440"/>
      <c r="AH601" s="145"/>
      <c r="AI601" s="440"/>
      <c r="AJ601" s="146"/>
      <c r="AK601" s="439"/>
      <c r="AL601" s="145"/>
      <c r="AM601" s="440"/>
      <c r="AN601" s="145"/>
      <c r="AO601" s="440"/>
      <c r="AP601" s="146"/>
    </row>
    <row r="602" spans="13:42" ht="15" customHeight="1" x14ac:dyDescent="0.25">
      <c r="M602" s="439">
        <v>3</v>
      </c>
      <c r="N602" s="146" t="s">
        <v>1084</v>
      </c>
      <c r="O602" s="440"/>
      <c r="P602" s="145"/>
      <c r="Q602" s="440"/>
      <c r="R602" s="146"/>
      <c r="S602" s="439"/>
      <c r="T602" s="145"/>
      <c r="U602" s="440"/>
      <c r="V602" s="145"/>
      <c r="W602" s="440"/>
      <c r="X602" s="146"/>
      <c r="Y602" s="439"/>
      <c r="Z602" s="145"/>
      <c r="AA602" s="440"/>
      <c r="AB602" s="145"/>
      <c r="AC602" s="440"/>
      <c r="AD602" s="146"/>
      <c r="AE602" s="439"/>
      <c r="AF602" s="146"/>
      <c r="AG602" s="440"/>
      <c r="AH602" s="145"/>
      <c r="AI602" s="440"/>
      <c r="AJ602" s="146"/>
      <c r="AK602" s="439"/>
      <c r="AL602" s="145"/>
      <c r="AM602" s="440"/>
      <c r="AN602" s="145"/>
      <c r="AO602" s="440"/>
      <c r="AP602" s="146"/>
    </row>
    <row r="603" spans="13:42" ht="15" customHeight="1" x14ac:dyDescent="0.25">
      <c r="M603" s="442"/>
      <c r="N603" s="412"/>
      <c r="O603" s="443"/>
      <c r="P603" s="412"/>
      <c r="Q603" s="443"/>
      <c r="R603" s="413"/>
      <c r="S603" s="442"/>
      <c r="T603" s="412"/>
      <c r="U603" s="443"/>
      <c r="V603" s="412"/>
      <c r="W603" s="443"/>
      <c r="X603" s="413"/>
      <c r="Y603" s="442"/>
      <c r="Z603" s="412"/>
      <c r="AA603" s="443"/>
      <c r="AB603" s="412"/>
      <c r="AC603" s="443"/>
      <c r="AD603" s="413"/>
      <c r="AE603" s="442"/>
      <c r="AF603" s="412"/>
      <c r="AG603" s="443"/>
      <c r="AH603" s="412"/>
      <c r="AI603" s="443"/>
      <c r="AJ603" s="413"/>
      <c r="AK603" s="442"/>
      <c r="AL603" s="412"/>
      <c r="AM603" s="443"/>
      <c r="AN603" s="412"/>
      <c r="AO603" s="443"/>
      <c r="AP603" s="413"/>
    </row>
    <row r="604" spans="13:42" ht="15" customHeight="1" x14ac:dyDescent="0.25"/>
  </sheetData>
  <sheetProtection password="CC4B" sheet="1" selectLockedCells="1"/>
  <mergeCells count="104">
    <mergeCell ref="D257:D286"/>
    <mergeCell ref="B163:B165"/>
    <mergeCell ref="B126:B128"/>
    <mergeCell ref="B166:B168"/>
    <mergeCell ref="B175:B177"/>
    <mergeCell ref="B157:B159"/>
    <mergeCell ref="B193:B195"/>
    <mergeCell ref="B142:B144"/>
    <mergeCell ref="B145:B147"/>
    <mergeCell ref="B205:B207"/>
    <mergeCell ref="B181:B183"/>
    <mergeCell ref="B184:B186"/>
    <mergeCell ref="B172:B174"/>
    <mergeCell ref="B178:B180"/>
    <mergeCell ref="B215:B217"/>
    <mergeCell ref="B218:B220"/>
    <mergeCell ref="B221:B223"/>
    <mergeCell ref="B224:B226"/>
    <mergeCell ref="B187:B189"/>
    <mergeCell ref="B190:B192"/>
    <mergeCell ref="B199:B201"/>
    <mergeCell ref="B196:B198"/>
    <mergeCell ref="B210:G210"/>
    <mergeCell ref="B148:B150"/>
    <mergeCell ref="B160:B162"/>
    <mergeCell ref="B108:B110"/>
    <mergeCell ref="B111:B113"/>
    <mergeCell ref="B151:B153"/>
    <mergeCell ref="B136:B138"/>
    <mergeCell ref="B154:B156"/>
    <mergeCell ref="B139:B141"/>
    <mergeCell ref="D178:D207"/>
    <mergeCell ref="L10:L64"/>
    <mergeCell ref="C34:E34"/>
    <mergeCell ref="C64:E64"/>
    <mergeCell ref="I9:K9"/>
    <mergeCell ref="B30:B34"/>
    <mergeCell ref="C9:E9"/>
    <mergeCell ref="F9:H9"/>
    <mergeCell ref="B81:B83"/>
    <mergeCell ref="B72:B74"/>
    <mergeCell ref="B67:G67"/>
    <mergeCell ref="B60:B64"/>
    <mergeCell ref="C81:C128"/>
    <mergeCell ref="B69:B71"/>
    <mergeCell ref="B84:B86"/>
    <mergeCell ref="B117:B119"/>
    <mergeCell ref="B120:B122"/>
    <mergeCell ref="B114:B116"/>
    <mergeCell ref="B105:B107"/>
    <mergeCell ref="B96:B98"/>
    <mergeCell ref="B99:B101"/>
    <mergeCell ref="D93:D128"/>
    <mergeCell ref="B102:B104"/>
    <mergeCell ref="B78:B80"/>
    <mergeCell ref="B75:B77"/>
    <mergeCell ref="B260:B262"/>
    <mergeCell ref="B227:B229"/>
    <mergeCell ref="B230:B232"/>
    <mergeCell ref="B233:B235"/>
    <mergeCell ref="B236:B238"/>
    <mergeCell ref="B239:B241"/>
    <mergeCell ref="B242:B244"/>
    <mergeCell ref="B4:C4"/>
    <mergeCell ref="B5:C5"/>
    <mergeCell ref="B6:C6"/>
    <mergeCell ref="B7:C7"/>
    <mergeCell ref="B10:B14"/>
    <mergeCell ref="B35:B59"/>
    <mergeCell ref="C14:E14"/>
    <mergeCell ref="C45:E59"/>
    <mergeCell ref="B90:B92"/>
    <mergeCell ref="B93:B95"/>
    <mergeCell ref="B87:B89"/>
    <mergeCell ref="B123:B125"/>
    <mergeCell ref="B169:B171"/>
    <mergeCell ref="B133:B135"/>
    <mergeCell ref="B131:G131"/>
    <mergeCell ref="E81:E128"/>
    <mergeCell ref="G81:G128"/>
    <mergeCell ref="M567:AP567"/>
    <mergeCell ref="C23:E29"/>
    <mergeCell ref="B15:B29"/>
    <mergeCell ref="E148:E207"/>
    <mergeCell ref="G148:G207"/>
    <mergeCell ref="C227:C286"/>
    <mergeCell ref="B281:B283"/>
    <mergeCell ref="B284:B286"/>
    <mergeCell ref="B263:B265"/>
    <mergeCell ref="E227:E286"/>
    <mergeCell ref="G227:G286"/>
    <mergeCell ref="C148:C207"/>
    <mergeCell ref="B202:B204"/>
    <mergeCell ref="B266:B268"/>
    <mergeCell ref="B269:B271"/>
    <mergeCell ref="B272:B274"/>
    <mergeCell ref="B275:B277"/>
    <mergeCell ref="B278:B280"/>
    <mergeCell ref="B245:B247"/>
    <mergeCell ref="B248:B250"/>
    <mergeCell ref="B212:B214"/>
    <mergeCell ref="B251:B253"/>
    <mergeCell ref="B254:B256"/>
    <mergeCell ref="B257:B259"/>
  </mergeCells>
  <pageMargins left="0.31496062992125984" right="0.19685039370078741" top="0.19685039370078741" bottom="0.19685039370078741" header="0.31496062992125984" footer="0.31496062992125984"/>
  <pageSetup paperSize="8" scale="7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53</vt:i4>
      </vt:variant>
    </vt:vector>
  </HeadingPairs>
  <TitlesOfParts>
    <vt:vector size="53" baseType="lpstr">
      <vt:lpstr>2 жастағы балалар Ф</vt:lpstr>
      <vt:lpstr>2 жастағы балалар К</vt:lpstr>
      <vt:lpstr>2 жастағы балалар Т</vt:lpstr>
      <vt:lpstr>2 жастағы балалар Ш</vt:lpstr>
      <vt:lpstr>2 жастағы балалар Ә</vt:lpstr>
      <vt:lpstr>СВОД1</vt:lpstr>
      <vt:lpstr>СВОД2</vt:lpstr>
      <vt:lpstr>СВОД3</vt:lpstr>
      <vt:lpstr>1</vt:lpstr>
      <vt:lpstr>2</vt:lpstr>
      <vt:lpstr>3</vt:lpstr>
      <vt:lpstr>4</vt:lpstr>
      <vt:lpstr>5</vt:lpstr>
      <vt:lpstr>7</vt:lpstr>
      <vt:lpstr>6</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2025-09-29T12:34:13Z</dcterms:modified>
</cp:coreProperties>
</file>